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eron\Google Drive\Funktion_Pi\FPI-SM9090\"/>
    </mc:Choice>
  </mc:AlternateContent>
  <xr:revisionPtr revIDLastSave="0" documentId="13_ncr:1_{E7B24667-E67D-4488-AC70-8241200ACB9D}" xr6:coauthVersionLast="47" xr6:coauthVersionMax="47" xr10:uidLastSave="{00000000-0000-0000-0000-000000000000}"/>
  <bookViews>
    <workbookView xWindow="4200" yWindow="1185" windowWidth="27105" windowHeight="18255" xr2:uid="{00000000-000D-0000-FFFF-FFFF00000000}"/>
  </bookViews>
  <sheets>
    <sheet name="Input" sheetId="1" r:id="rId1"/>
    <sheet name="Beaming" sheetId="6" r:id="rId2"/>
    <sheet name="Beamwidth" sheetId="9" r:id="rId3"/>
    <sheet name="Sd for theta" sheetId="10" r:id="rId4"/>
    <sheet name="Coefficients" sheetId="7" r:id="rId5"/>
    <sheet name="Slask calcs" sheetId="8" r:id="rId6"/>
  </sheets>
  <definedNames>
    <definedName name="_xlnm.Print_Area" localSheetId="4">Coefficients!$A$1:$F$30</definedName>
    <definedName name="_xlnm.Print_Area" localSheetId="0">Input!$A$1:$G$31</definedName>
  </definedNames>
  <calcPr calcId="191029"/>
</workbook>
</file>

<file path=xl/calcChain.xml><?xml version="1.0" encoding="utf-8"?>
<calcChain xmlns="http://schemas.openxmlformats.org/spreadsheetml/2006/main">
  <c r="C14" i="1" l="1"/>
  <c r="I35" i="1"/>
  <c r="D14" i="1" l="1"/>
  <c r="C3" i="8" l="1"/>
  <c r="C5" i="8" s="1"/>
  <c r="A5" i="8"/>
  <c r="E5" i="8" s="1"/>
  <c r="I9" i="8"/>
  <c r="I10" i="8" s="1"/>
  <c r="J9" i="8"/>
  <c r="J10" i="8" s="1"/>
  <c r="A12" i="8"/>
  <c r="E12" i="8" s="1"/>
  <c r="C12" i="8"/>
  <c r="A20" i="8"/>
  <c r="E20" i="8" s="1"/>
  <c r="C20" i="8"/>
  <c r="A27" i="8"/>
  <c r="E27" i="8" s="1"/>
  <c r="C27" i="8"/>
  <c r="G32" i="8"/>
  <c r="D34" i="8"/>
  <c r="F34" i="8" s="1"/>
  <c r="E34" i="8"/>
  <c r="L5" i="7"/>
  <c r="L4" i="7"/>
  <c r="K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4" i="7"/>
  <c r="I15" i="7"/>
  <c r="H20" i="7"/>
  <c r="H19" i="7"/>
  <c r="I14" i="7"/>
  <c r="H18" i="7"/>
  <c r="H17" i="7"/>
  <c r="I13" i="7"/>
  <c r="I12" i="7"/>
  <c r="H15" i="7"/>
  <c r="H13" i="7"/>
  <c r="H14" i="7"/>
  <c r="I11" i="7"/>
  <c r="H11" i="7"/>
  <c r="H12" i="7"/>
  <c r="I10" i="7"/>
  <c r="I9" i="7"/>
  <c r="H9" i="7"/>
  <c r="I8" i="7"/>
  <c r="H8" i="7"/>
  <c r="H10" i="7"/>
  <c r="H16" i="7"/>
  <c r="I16" i="7"/>
  <c r="I17" i="7"/>
  <c r="I18" i="7"/>
  <c r="I19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I7" i="7"/>
  <c r="H7" i="7"/>
  <c r="I6" i="7"/>
  <c r="H6" i="7"/>
  <c r="I5" i="7"/>
  <c r="H5" i="7"/>
  <c r="I4" i="7"/>
  <c r="H4" i="7"/>
  <c r="H35" i="1"/>
  <c r="G35" i="1"/>
  <c r="B35" i="1"/>
  <c r="C35" i="1" s="1"/>
  <c r="B19" i="1"/>
  <c r="G19" i="1" s="1"/>
  <c r="E35" i="1"/>
  <c r="F35" i="1" s="1"/>
  <c r="D4" i="1"/>
  <c r="G34" i="8" l="1"/>
  <c r="A36" i="1"/>
  <c r="I36" i="1" s="1"/>
  <c r="B36" i="1" l="1"/>
  <c r="C36" i="1" s="1"/>
  <c r="H36" i="1"/>
  <c r="G36" i="1"/>
  <c r="A37" i="1"/>
  <c r="I37" i="1" s="1"/>
  <c r="E36" i="1"/>
  <c r="F36" i="1" s="1"/>
  <c r="B22" i="1"/>
  <c r="G22" i="1" s="1"/>
  <c r="B21" i="1"/>
  <c r="G21" i="1" s="1"/>
  <c r="B20" i="1"/>
  <c r="B30" i="1"/>
  <c r="G30" i="1" s="1"/>
  <c r="B31" i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D35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4" i="7"/>
  <c r="C16" i="1"/>
  <c r="B37" i="1" l="1"/>
  <c r="C37" i="1" s="1"/>
  <c r="H37" i="1"/>
  <c r="G37" i="1"/>
  <c r="C31" i="1"/>
  <c r="D31" i="1" s="1"/>
  <c r="G31" i="1"/>
  <c r="C20" i="1"/>
  <c r="D20" i="1" s="1"/>
  <c r="G20" i="1"/>
  <c r="A38" i="1"/>
  <c r="I38" i="1" s="1"/>
  <c r="E37" i="1"/>
  <c r="F37" i="1" s="1"/>
  <c r="E19" i="1"/>
  <c r="F19" i="1" s="1"/>
  <c r="C28" i="1"/>
  <c r="D28" i="1" s="1"/>
  <c r="C25" i="1"/>
  <c r="D25" i="1" s="1"/>
  <c r="C24" i="1"/>
  <c r="D24" i="1" s="1"/>
  <c r="C29" i="1"/>
  <c r="D29" i="1" s="1"/>
  <c r="C21" i="1"/>
  <c r="D21" i="1" s="1"/>
  <c r="C19" i="1"/>
  <c r="D19" i="1" s="1"/>
  <c r="C27" i="1"/>
  <c r="D27" i="1" s="1"/>
  <c r="C23" i="1"/>
  <c r="D23" i="1" s="1"/>
  <c r="C30" i="1"/>
  <c r="D30" i="1" s="1"/>
  <c r="C26" i="1"/>
  <c r="D26" i="1" s="1"/>
  <c r="C22" i="1"/>
  <c r="D22" i="1" s="1"/>
  <c r="B38" i="1" l="1"/>
  <c r="C38" i="1" s="1"/>
  <c r="H38" i="1"/>
  <c r="G38" i="1"/>
  <c r="A39" i="1"/>
  <c r="I39" i="1" s="1"/>
  <c r="E38" i="1"/>
  <c r="F38" i="1" s="1"/>
  <c r="D36" i="1"/>
  <c r="B39" i="1" l="1"/>
  <c r="C39" i="1" s="1"/>
  <c r="H39" i="1"/>
  <c r="G39" i="1"/>
  <c r="A40" i="1"/>
  <c r="I40" i="1" s="1"/>
  <c r="E39" i="1"/>
  <c r="F39" i="1" s="1"/>
  <c r="E20" i="1"/>
  <c r="F20" i="1" s="1"/>
  <c r="D37" i="1"/>
  <c r="B40" i="1" l="1"/>
  <c r="C40" i="1" s="1"/>
  <c r="H40" i="1"/>
  <c r="G40" i="1"/>
  <c r="A41" i="1"/>
  <c r="I41" i="1" s="1"/>
  <c r="E40" i="1"/>
  <c r="F40" i="1" s="1"/>
  <c r="E21" i="1"/>
  <c r="F21" i="1" s="1"/>
  <c r="D38" i="1"/>
  <c r="B41" i="1" l="1"/>
  <c r="C41" i="1" s="1"/>
  <c r="H41" i="1"/>
  <c r="G41" i="1"/>
  <c r="A42" i="1"/>
  <c r="I42" i="1" s="1"/>
  <c r="E41" i="1"/>
  <c r="F41" i="1" s="1"/>
  <c r="E22" i="1"/>
  <c r="F22" i="1" s="1"/>
  <c r="D39" i="1"/>
  <c r="B42" i="1" l="1"/>
  <c r="C42" i="1" s="1"/>
  <c r="H42" i="1"/>
  <c r="G42" i="1"/>
  <c r="A43" i="1"/>
  <c r="I43" i="1" s="1"/>
  <c r="E42" i="1"/>
  <c r="F42" i="1" s="1"/>
  <c r="E23" i="1"/>
  <c r="F23" i="1" s="1"/>
  <c r="D40" i="1"/>
  <c r="B43" i="1" l="1"/>
  <c r="C43" i="1" s="1"/>
  <c r="H43" i="1"/>
  <c r="G43" i="1"/>
  <c r="A44" i="1"/>
  <c r="I44" i="1" s="1"/>
  <c r="E43" i="1"/>
  <c r="F43" i="1" s="1"/>
  <c r="E24" i="1"/>
  <c r="F24" i="1" s="1"/>
  <c r="D41" i="1"/>
  <c r="B44" i="1" l="1"/>
  <c r="C44" i="1" s="1"/>
  <c r="H44" i="1"/>
  <c r="G44" i="1"/>
  <c r="A45" i="1"/>
  <c r="I45" i="1" s="1"/>
  <c r="E44" i="1"/>
  <c r="F44" i="1" s="1"/>
  <c r="E25" i="1"/>
  <c r="F25" i="1" s="1"/>
  <c r="D42" i="1"/>
  <c r="B45" i="1" l="1"/>
  <c r="C45" i="1" s="1"/>
  <c r="H45" i="1"/>
  <c r="G45" i="1"/>
  <c r="A46" i="1"/>
  <c r="I46" i="1" s="1"/>
  <c r="E45" i="1"/>
  <c r="F45" i="1" s="1"/>
  <c r="E26" i="1"/>
  <c r="F26" i="1" s="1"/>
  <c r="D43" i="1"/>
  <c r="B46" i="1" l="1"/>
  <c r="C46" i="1" s="1"/>
  <c r="H46" i="1"/>
  <c r="G46" i="1"/>
  <c r="A47" i="1"/>
  <c r="I47" i="1" s="1"/>
  <c r="E46" i="1"/>
  <c r="F46" i="1" s="1"/>
  <c r="E27" i="1"/>
  <c r="F27" i="1" s="1"/>
  <c r="D44" i="1"/>
  <c r="B47" i="1" l="1"/>
  <c r="C47" i="1" s="1"/>
  <c r="H47" i="1"/>
  <c r="G47" i="1"/>
  <c r="A48" i="1"/>
  <c r="I48" i="1" s="1"/>
  <c r="E47" i="1"/>
  <c r="F47" i="1" s="1"/>
  <c r="E28" i="1"/>
  <c r="F28" i="1" s="1"/>
  <c r="D45" i="1"/>
  <c r="B48" i="1" l="1"/>
  <c r="C48" i="1" s="1"/>
  <c r="H48" i="1"/>
  <c r="G48" i="1"/>
  <c r="A49" i="1"/>
  <c r="I49" i="1" s="1"/>
  <c r="E48" i="1"/>
  <c r="F48" i="1" s="1"/>
  <c r="E29" i="1"/>
  <c r="F29" i="1" s="1"/>
  <c r="D46" i="1"/>
  <c r="B49" i="1" l="1"/>
  <c r="C49" i="1" s="1"/>
  <c r="H49" i="1"/>
  <c r="G49" i="1"/>
  <c r="A50" i="1"/>
  <c r="I50" i="1" s="1"/>
  <c r="E49" i="1"/>
  <c r="F49" i="1" s="1"/>
  <c r="E30" i="1"/>
  <c r="F30" i="1" s="1"/>
  <c r="D47" i="1"/>
  <c r="B50" i="1" l="1"/>
  <c r="C50" i="1" s="1"/>
  <c r="H50" i="1"/>
  <c r="G50" i="1"/>
  <c r="A51" i="1"/>
  <c r="I51" i="1" s="1"/>
  <c r="E50" i="1"/>
  <c r="F50" i="1" s="1"/>
  <c r="E31" i="1"/>
  <c r="F31" i="1" s="1"/>
  <c r="D48" i="1"/>
  <c r="B51" i="1" l="1"/>
  <c r="C51" i="1" s="1"/>
  <c r="H51" i="1"/>
  <c r="G51" i="1"/>
  <c r="A52" i="1"/>
  <c r="I52" i="1" s="1"/>
  <c r="E51" i="1"/>
  <c r="F51" i="1" s="1"/>
  <c r="D49" i="1"/>
  <c r="B52" i="1" l="1"/>
  <c r="C52" i="1" s="1"/>
  <c r="H52" i="1"/>
  <c r="G52" i="1"/>
  <c r="A53" i="1"/>
  <c r="I53" i="1" s="1"/>
  <c r="E52" i="1"/>
  <c r="F52" i="1" s="1"/>
  <c r="D50" i="1"/>
  <c r="B53" i="1" l="1"/>
  <c r="C53" i="1" s="1"/>
  <c r="H53" i="1"/>
  <c r="G53" i="1"/>
  <c r="A54" i="1"/>
  <c r="I54" i="1" s="1"/>
  <c r="E53" i="1"/>
  <c r="F53" i="1" s="1"/>
  <c r="D51" i="1"/>
  <c r="B54" i="1" l="1"/>
  <c r="C54" i="1" s="1"/>
  <c r="H54" i="1"/>
  <c r="G54" i="1"/>
  <c r="A55" i="1"/>
  <c r="I55" i="1" s="1"/>
  <c r="E54" i="1"/>
  <c r="F54" i="1" s="1"/>
  <c r="D52" i="1"/>
  <c r="B55" i="1" l="1"/>
  <c r="C55" i="1" s="1"/>
  <c r="H55" i="1"/>
  <c r="G55" i="1"/>
  <c r="A56" i="1"/>
  <c r="I56" i="1" s="1"/>
  <c r="E55" i="1"/>
  <c r="F55" i="1" s="1"/>
  <c r="D53" i="1"/>
  <c r="B56" i="1" l="1"/>
  <c r="C56" i="1" s="1"/>
  <c r="H56" i="1"/>
  <c r="G56" i="1"/>
  <c r="A57" i="1"/>
  <c r="I57" i="1" s="1"/>
  <c r="E56" i="1"/>
  <c r="F56" i="1" s="1"/>
  <c r="D54" i="1"/>
  <c r="B57" i="1" l="1"/>
  <c r="C57" i="1" s="1"/>
  <c r="H57" i="1"/>
  <c r="G57" i="1"/>
  <c r="A58" i="1"/>
  <c r="I58" i="1" s="1"/>
  <c r="E57" i="1"/>
  <c r="F57" i="1" s="1"/>
  <c r="D55" i="1"/>
  <c r="B58" i="1" l="1"/>
  <c r="C58" i="1" s="1"/>
  <c r="H58" i="1"/>
  <c r="G58" i="1"/>
  <c r="A59" i="1"/>
  <c r="I59" i="1" s="1"/>
  <c r="E58" i="1"/>
  <c r="F58" i="1" s="1"/>
  <c r="D56" i="1"/>
  <c r="B59" i="1" l="1"/>
  <c r="C59" i="1" s="1"/>
  <c r="H59" i="1"/>
  <c r="G59" i="1"/>
  <c r="A60" i="1"/>
  <c r="I60" i="1" s="1"/>
  <c r="E59" i="1"/>
  <c r="F59" i="1" s="1"/>
  <c r="D57" i="1"/>
  <c r="B60" i="1" l="1"/>
  <c r="C60" i="1" s="1"/>
  <c r="H60" i="1"/>
  <c r="G60" i="1"/>
  <c r="A61" i="1"/>
  <c r="I61" i="1" s="1"/>
  <c r="E60" i="1"/>
  <c r="F60" i="1" s="1"/>
  <c r="D58" i="1"/>
  <c r="B61" i="1" l="1"/>
  <c r="C61" i="1" s="1"/>
  <c r="H61" i="1"/>
  <c r="G61" i="1"/>
  <c r="A62" i="1"/>
  <c r="I62" i="1" s="1"/>
  <c r="E61" i="1"/>
  <c r="F61" i="1" s="1"/>
  <c r="D59" i="1"/>
  <c r="B62" i="1" l="1"/>
  <c r="C62" i="1" s="1"/>
  <c r="H62" i="1"/>
  <c r="G62" i="1"/>
  <c r="A63" i="1"/>
  <c r="I63" i="1" s="1"/>
  <c r="E62" i="1"/>
  <c r="F62" i="1" s="1"/>
  <c r="D60" i="1"/>
  <c r="B63" i="1" l="1"/>
  <c r="C63" i="1" s="1"/>
  <c r="H63" i="1"/>
  <c r="G63" i="1"/>
  <c r="A64" i="1"/>
  <c r="I64" i="1" s="1"/>
  <c r="E63" i="1"/>
  <c r="F63" i="1" s="1"/>
  <c r="D61" i="1"/>
  <c r="B64" i="1" l="1"/>
  <c r="C64" i="1" s="1"/>
  <c r="H64" i="1"/>
  <c r="G64" i="1"/>
  <c r="A65" i="1"/>
  <c r="I65" i="1" s="1"/>
  <c r="E64" i="1"/>
  <c r="F64" i="1" s="1"/>
  <c r="D62" i="1"/>
  <c r="B65" i="1" l="1"/>
  <c r="C65" i="1" s="1"/>
  <c r="H65" i="1"/>
  <c r="G65" i="1"/>
  <c r="A66" i="1"/>
  <c r="I66" i="1" s="1"/>
  <c r="E65" i="1"/>
  <c r="F65" i="1" s="1"/>
  <c r="D63" i="1"/>
  <c r="B66" i="1" l="1"/>
  <c r="C66" i="1" s="1"/>
  <c r="H66" i="1"/>
  <c r="G66" i="1"/>
  <c r="A67" i="1"/>
  <c r="I67" i="1" s="1"/>
  <c r="E66" i="1"/>
  <c r="F66" i="1" s="1"/>
  <c r="D64" i="1"/>
  <c r="B67" i="1" l="1"/>
  <c r="C67" i="1" s="1"/>
  <c r="H67" i="1"/>
  <c r="G67" i="1"/>
  <c r="A68" i="1"/>
  <c r="I68" i="1" s="1"/>
  <c r="E67" i="1"/>
  <c r="F67" i="1" s="1"/>
  <c r="D65" i="1"/>
  <c r="B68" i="1" l="1"/>
  <c r="C68" i="1" s="1"/>
  <c r="H68" i="1"/>
  <c r="G68" i="1"/>
  <c r="A69" i="1"/>
  <c r="I69" i="1" s="1"/>
  <c r="E68" i="1"/>
  <c r="F68" i="1" s="1"/>
  <c r="D66" i="1"/>
  <c r="B69" i="1" l="1"/>
  <c r="C69" i="1" s="1"/>
  <c r="H69" i="1"/>
  <c r="G69" i="1"/>
  <c r="A70" i="1"/>
  <c r="I70" i="1" s="1"/>
  <c r="E69" i="1"/>
  <c r="F69" i="1" s="1"/>
  <c r="D67" i="1"/>
  <c r="B70" i="1" l="1"/>
  <c r="C70" i="1" s="1"/>
  <c r="H70" i="1"/>
  <c r="G70" i="1"/>
  <c r="A71" i="1"/>
  <c r="I71" i="1" s="1"/>
  <c r="E70" i="1"/>
  <c r="F70" i="1" s="1"/>
  <c r="D68" i="1"/>
  <c r="B71" i="1" l="1"/>
  <c r="C71" i="1" s="1"/>
  <c r="H71" i="1"/>
  <c r="G71" i="1"/>
  <c r="A72" i="1"/>
  <c r="I72" i="1" s="1"/>
  <c r="E71" i="1"/>
  <c r="F71" i="1" s="1"/>
  <c r="D69" i="1"/>
  <c r="B72" i="1" l="1"/>
  <c r="C72" i="1" s="1"/>
  <c r="H72" i="1"/>
  <c r="G72" i="1"/>
  <c r="A73" i="1"/>
  <c r="I73" i="1" s="1"/>
  <c r="E72" i="1"/>
  <c r="F72" i="1" s="1"/>
  <c r="D70" i="1"/>
  <c r="B73" i="1" l="1"/>
  <c r="C73" i="1" s="1"/>
  <c r="H73" i="1"/>
  <c r="G73" i="1"/>
  <c r="A74" i="1"/>
  <c r="I74" i="1" s="1"/>
  <c r="E73" i="1"/>
  <c r="F73" i="1" s="1"/>
  <c r="D71" i="1"/>
  <c r="B74" i="1" l="1"/>
  <c r="C74" i="1" s="1"/>
  <c r="H74" i="1"/>
  <c r="G74" i="1"/>
  <c r="A75" i="1"/>
  <c r="I75" i="1" s="1"/>
  <c r="E74" i="1"/>
  <c r="F74" i="1" s="1"/>
  <c r="D72" i="1"/>
  <c r="B75" i="1" l="1"/>
  <c r="C75" i="1" s="1"/>
  <c r="H75" i="1"/>
  <c r="G75" i="1"/>
  <c r="A76" i="1"/>
  <c r="I76" i="1" s="1"/>
  <c r="E75" i="1"/>
  <c r="F75" i="1" s="1"/>
  <c r="D73" i="1"/>
  <c r="B76" i="1" l="1"/>
  <c r="C76" i="1" s="1"/>
  <c r="H76" i="1"/>
  <c r="G76" i="1"/>
  <c r="A77" i="1"/>
  <c r="I77" i="1" s="1"/>
  <c r="E76" i="1"/>
  <c r="F76" i="1" s="1"/>
  <c r="D74" i="1"/>
  <c r="B77" i="1" l="1"/>
  <c r="C77" i="1" s="1"/>
  <c r="H77" i="1"/>
  <c r="G77" i="1"/>
  <c r="A78" i="1"/>
  <c r="I78" i="1" s="1"/>
  <c r="E77" i="1"/>
  <c r="F77" i="1" s="1"/>
  <c r="D75" i="1"/>
  <c r="B78" i="1" l="1"/>
  <c r="C78" i="1" s="1"/>
  <c r="H78" i="1"/>
  <c r="G78" i="1"/>
  <c r="A79" i="1"/>
  <c r="I79" i="1" s="1"/>
  <c r="E78" i="1"/>
  <c r="F78" i="1" s="1"/>
  <c r="D76" i="1"/>
  <c r="B79" i="1" l="1"/>
  <c r="C79" i="1" s="1"/>
  <c r="H79" i="1"/>
  <c r="G79" i="1"/>
  <c r="A80" i="1"/>
  <c r="I80" i="1" s="1"/>
  <c r="E79" i="1"/>
  <c r="F79" i="1" s="1"/>
  <c r="D77" i="1"/>
  <c r="B80" i="1" l="1"/>
  <c r="C80" i="1" s="1"/>
  <c r="H80" i="1"/>
  <c r="G80" i="1"/>
  <c r="A81" i="1"/>
  <c r="I81" i="1" s="1"/>
  <c r="E80" i="1"/>
  <c r="F80" i="1" s="1"/>
  <c r="D78" i="1"/>
  <c r="B81" i="1" l="1"/>
  <c r="C81" i="1" s="1"/>
  <c r="H81" i="1"/>
  <c r="G81" i="1"/>
  <c r="A82" i="1"/>
  <c r="I82" i="1" s="1"/>
  <c r="E81" i="1"/>
  <c r="F81" i="1" s="1"/>
  <c r="D79" i="1"/>
  <c r="B82" i="1" l="1"/>
  <c r="C82" i="1" s="1"/>
  <c r="H82" i="1"/>
  <c r="G82" i="1"/>
  <c r="A83" i="1"/>
  <c r="I83" i="1" s="1"/>
  <c r="E82" i="1"/>
  <c r="F82" i="1" s="1"/>
  <c r="D80" i="1"/>
  <c r="B83" i="1" l="1"/>
  <c r="C83" i="1" s="1"/>
  <c r="H83" i="1"/>
  <c r="G83" i="1"/>
  <c r="A84" i="1"/>
  <c r="I84" i="1" s="1"/>
  <c r="E83" i="1"/>
  <c r="F83" i="1" s="1"/>
  <c r="D81" i="1"/>
  <c r="B84" i="1" l="1"/>
  <c r="C84" i="1" s="1"/>
  <c r="H84" i="1"/>
  <c r="G84" i="1"/>
  <c r="A85" i="1"/>
  <c r="I85" i="1" s="1"/>
  <c r="E84" i="1"/>
  <c r="F84" i="1" s="1"/>
  <c r="D82" i="1"/>
  <c r="B85" i="1" l="1"/>
  <c r="C85" i="1" s="1"/>
  <c r="H85" i="1"/>
  <c r="G85" i="1"/>
  <c r="A86" i="1"/>
  <c r="I86" i="1" s="1"/>
  <c r="E85" i="1"/>
  <c r="F85" i="1" s="1"/>
  <c r="D83" i="1"/>
  <c r="B86" i="1" l="1"/>
  <c r="C86" i="1" s="1"/>
  <c r="H86" i="1"/>
  <c r="G86" i="1"/>
  <c r="A87" i="1"/>
  <c r="I87" i="1" s="1"/>
  <c r="E86" i="1"/>
  <c r="F86" i="1" s="1"/>
  <c r="D84" i="1"/>
  <c r="B87" i="1" l="1"/>
  <c r="C87" i="1" s="1"/>
  <c r="H87" i="1"/>
  <c r="G87" i="1"/>
  <c r="A88" i="1"/>
  <c r="I88" i="1" s="1"/>
  <c r="E87" i="1"/>
  <c r="F87" i="1" s="1"/>
  <c r="D85" i="1"/>
  <c r="B88" i="1" l="1"/>
  <c r="C88" i="1" s="1"/>
  <c r="H88" i="1"/>
  <c r="G88" i="1"/>
  <c r="A89" i="1"/>
  <c r="I89" i="1" s="1"/>
  <c r="E88" i="1"/>
  <c r="F88" i="1" s="1"/>
  <c r="D86" i="1"/>
  <c r="B89" i="1" l="1"/>
  <c r="C89" i="1" s="1"/>
  <c r="H89" i="1"/>
  <c r="G89" i="1"/>
  <c r="A90" i="1"/>
  <c r="I90" i="1" s="1"/>
  <c r="E89" i="1"/>
  <c r="F89" i="1" s="1"/>
  <c r="D87" i="1"/>
  <c r="B90" i="1" l="1"/>
  <c r="C90" i="1" s="1"/>
  <c r="H90" i="1"/>
  <c r="G90" i="1"/>
  <c r="A91" i="1"/>
  <c r="I91" i="1" s="1"/>
  <c r="E90" i="1"/>
  <c r="F90" i="1" s="1"/>
  <c r="D88" i="1"/>
  <c r="B91" i="1" l="1"/>
  <c r="C91" i="1" s="1"/>
  <c r="H91" i="1"/>
  <c r="G91" i="1"/>
  <c r="A92" i="1"/>
  <c r="I92" i="1" s="1"/>
  <c r="E91" i="1"/>
  <c r="F91" i="1" s="1"/>
  <c r="D89" i="1"/>
  <c r="B92" i="1" l="1"/>
  <c r="C92" i="1" s="1"/>
  <c r="H92" i="1"/>
  <c r="G92" i="1"/>
  <c r="A93" i="1"/>
  <c r="I93" i="1" s="1"/>
  <c r="E92" i="1"/>
  <c r="F92" i="1" s="1"/>
  <c r="D90" i="1"/>
  <c r="B93" i="1" l="1"/>
  <c r="C93" i="1" s="1"/>
  <c r="H93" i="1"/>
  <c r="G93" i="1"/>
  <c r="A94" i="1"/>
  <c r="I94" i="1" s="1"/>
  <c r="E93" i="1"/>
  <c r="F93" i="1" s="1"/>
  <c r="D91" i="1"/>
  <c r="B94" i="1" l="1"/>
  <c r="C94" i="1" s="1"/>
  <c r="H94" i="1"/>
  <c r="G94" i="1"/>
  <c r="A95" i="1"/>
  <c r="I95" i="1" s="1"/>
  <c r="E94" i="1"/>
  <c r="F94" i="1" s="1"/>
  <c r="D92" i="1"/>
  <c r="B95" i="1" l="1"/>
  <c r="C95" i="1" s="1"/>
  <c r="H95" i="1"/>
  <c r="G95" i="1"/>
  <c r="A96" i="1"/>
  <c r="I96" i="1" s="1"/>
  <c r="E95" i="1"/>
  <c r="F95" i="1" s="1"/>
  <c r="D93" i="1"/>
  <c r="B96" i="1" l="1"/>
  <c r="C96" i="1" s="1"/>
  <c r="H96" i="1"/>
  <c r="G96" i="1"/>
  <c r="A97" i="1"/>
  <c r="I97" i="1" s="1"/>
  <c r="E96" i="1"/>
  <c r="F96" i="1" s="1"/>
  <c r="D94" i="1"/>
  <c r="B97" i="1" l="1"/>
  <c r="C97" i="1" s="1"/>
  <c r="H97" i="1"/>
  <c r="G97" i="1"/>
  <c r="A98" i="1"/>
  <c r="I98" i="1" s="1"/>
  <c r="E97" i="1"/>
  <c r="F97" i="1" s="1"/>
  <c r="D95" i="1"/>
  <c r="B98" i="1" l="1"/>
  <c r="C98" i="1" s="1"/>
  <c r="H98" i="1"/>
  <c r="G98" i="1"/>
  <c r="A99" i="1"/>
  <c r="I99" i="1" s="1"/>
  <c r="E98" i="1"/>
  <c r="F98" i="1" s="1"/>
  <c r="D96" i="1"/>
  <c r="B99" i="1" l="1"/>
  <c r="C99" i="1" s="1"/>
  <c r="H99" i="1"/>
  <c r="G99" i="1"/>
  <c r="A100" i="1"/>
  <c r="I100" i="1" s="1"/>
  <c r="E99" i="1"/>
  <c r="F99" i="1" s="1"/>
  <c r="D97" i="1"/>
  <c r="B100" i="1" l="1"/>
  <c r="C100" i="1" s="1"/>
  <c r="H100" i="1"/>
  <c r="G100" i="1"/>
  <c r="A101" i="1"/>
  <c r="I101" i="1" s="1"/>
  <c r="E100" i="1"/>
  <c r="F100" i="1" s="1"/>
  <c r="D98" i="1"/>
  <c r="B101" i="1" l="1"/>
  <c r="C101" i="1" s="1"/>
  <c r="H101" i="1"/>
  <c r="G101" i="1"/>
  <c r="A102" i="1"/>
  <c r="I102" i="1" s="1"/>
  <c r="E101" i="1"/>
  <c r="F101" i="1" s="1"/>
  <c r="D99" i="1"/>
  <c r="B102" i="1" l="1"/>
  <c r="C102" i="1" s="1"/>
  <c r="H102" i="1"/>
  <c r="G102" i="1"/>
  <c r="A103" i="1"/>
  <c r="I103" i="1" s="1"/>
  <c r="E102" i="1"/>
  <c r="F102" i="1" s="1"/>
  <c r="D100" i="1"/>
  <c r="B103" i="1" l="1"/>
  <c r="C103" i="1" s="1"/>
  <c r="H103" i="1"/>
  <c r="G103" i="1"/>
  <c r="A104" i="1"/>
  <c r="I104" i="1" s="1"/>
  <c r="E103" i="1"/>
  <c r="F103" i="1" s="1"/>
  <c r="D101" i="1"/>
  <c r="B104" i="1" l="1"/>
  <c r="C104" i="1" s="1"/>
  <c r="H104" i="1"/>
  <c r="G104" i="1"/>
  <c r="A105" i="1"/>
  <c r="I105" i="1" s="1"/>
  <c r="E104" i="1"/>
  <c r="F104" i="1" s="1"/>
  <c r="D102" i="1"/>
  <c r="B105" i="1" l="1"/>
  <c r="C105" i="1" s="1"/>
  <c r="H105" i="1"/>
  <c r="G105" i="1"/>
  <c r="A106" i="1"/>
  <c r="I106" i="1" s="1"/>
  <c r="E105" i="1"/>
  <c r="F105" i="1" s="1"/>
  <c r="D103" i="1"/>
  <c r="B106" i="1" l="1"/>
  <c r="C106" i="1" s="1"/>
  <c r="H106" i="1"/>
  <c r="G106" i="1"/>
  <c r="A107" i="1"/>
  <c r="I107" i="1" s="1"/>
  <c r="E106" i="1"/>
  <c r="F106" i="1" s="1"/>
  <c r="D104" i="1"/>
  <c r="B107" i="1" l="1"/>
  <c r="C107" i="1" s="1"/>
  <c r="H107" i="1"/>
  <c r="G107" i="1"/>
  <c r="A108" i="1"/>
  <c r="I108" i="1" s="1"/>
  <c r="E107" i="1"/>
  <c r="F107" i="1" s="1"/>
  <c r="D105" i="1"/>
  <c r="B108" i="1" l="1"/>
  <c r="C108" i="1" s="1"/>
  <c r="H108" i="1"/>
  <c r="G108" i="1"/>
  <c r="A109" i="1"/>
  <c r="I109" i="1" s="1"/>
  <c r="E108" i="1"/>
  <c r="F108" i="1" s="1"/>
  <c r="D106" i="1"/>
  <c r="B109" i="1" l="1"/>
  <c r="C109" i="1" s="1"/>
  <c r="H109" i="1"/>
  <c r="G109" i="1"/>
  <c r="A110" i="1"/>
  <c r="I110" i="1" s="1"/>
  <c r="E109" i="1"/>
  <c r="F109" i="1" s="1"/>
  <c r="D107" i="1"/>
  <c r="B110" i="1" l="1"/>
  <c r="C110" i="1" s="1"/>
  <c r="H110" i="1"/>
  <c r="G110" i="1"/>
  <c r="A111" i="1"/>
  <c r="I111" i="1" s="1"/>
  <c r="E110" i="1"/>
  <c r="F110" i="1" s="1"/>
  <c r="D108" i="1"/>
  <c r="B111" i="1" l="1"/>
  <c r="C111" i="1" s="1"/>
  <c r="H111" i="1"/>
  <c r="G111" i="1"/>
  <c r="A112" i="1"/>
  <c r="I112" i="1" s="1"/>
  <c r="E111" i="1"/>
  <c r="F111" i="1" s="1"/>
  <c r="D109" i="1"/>
  <c r="B112" i="1" l="1"/>
  <c r="C112" i="1" s="1"/>
  <c r="H112" i="1"/>
  <c r="G112" i="1"/>
  <c r="A113" i="1"/>
  <c r="I113" i="1" s="1"/>
  <c r="E112" i="1"/>
  <c r="F112" i="1" s="1"/>
  <c r="D110" i="1"/>
  <c r="B113" i="1" l="1"/>
  <c r="C113" i="1" s="1"/>
  <c r="H113" i="1"/>
  <c r="G113" i="1"/>
  <c r="A114" i="1"/>
  <c r="I114" i="1" s="1"/>
  <c r="E113" i="1"/>
  <c r="F113" i="1" s="1"/>
  <c r="D111" i="1"/>
  <c r="B114" i="1" l="1"/>
  <c r="C114" i="1" s="1"/>
  <c r="H114" i="1"/>
  <c r="G114" i="1"/>
  <c r="A115" i="1"/>
  <c r="I115" i="1" s="1"/>
  <c r="E114" i="1"/>
  <c r="F114" i="1" s="1"/>
  <c r="D112" i="1"/>
  <c r="B115" i="1" l="1"/>
  <c r="C115" i="1" s="1"/>
  <c r="H115" i="1"/>
  <c r="G115" i="1"/>
  <c r="A116" i="1"/>
  <c r="I116" i="1" s="1"/>
  <c r="E115" i="1"/>
  <c r="F115" i="1" s="1"/>
  <c r="D113" i="1"/>
  <c r="B116" i="1" l="1"/>
  <c r="C116" i="1" s="1"/>
  <c r="H116" i="1"/>
  <c r="G116" i="1"/>
  <c r="A117" i="1"/>
  <c r="I117" i="1" s="1"/>
  <c r="E116" i="1"/>
  <c r="F116" i="1" s="1"/>
  <c r="D114" i="1"/>
  <c r="B117" i="1" l="1"/>
  <c r="C117" i="1" s="1"/>
  <c r="H117" i="1"/>
  <c r="G117" i="1"/>
  <c r="A118" i="1"/>
  <c r="I118" i="1" s="1"/>
  <c r="E117" i="1"/>
  <c r="F117" i="1" s="1"/>
  <c r="D115" i="1"/>
  <c r="B118" i="1" l="1"/>
  <c r="C118" i="1" s="1"/>
  <c r="H118" i="1"/>
  <c r="G118" i="1"/>
  <c r="A119" i="1"/>
  <c r="I119" i="1" s="1"/>
  <c r="E118" i="1"/>
  <c r="F118" i="1" s="1"/>
  <c r="D116" i="1"/>
  <c r="B119" i="1" l="1"/>
  <c r="C119" i="1" s="1"/>
  <c r="H119" i="1"/>
  <c r="G119" i="1"/>
  <c r="A120" i="1"/>
  <c r="I120" i="1" s="1"/>
  <c r="E119" i="1"/>
  <c r="F119" i="1" s="1"/>
  <c r="D117" i="1"/>
  <c r="B120" i="1" l="1"/>
  <c r="C120" i="1" s="1"/>
  <c r="H120" i="1"/>
  <c r="G120" i="1"/>
  <c r="A121" i="1"/>
  <c r="I121" i="1" s="1"/>
  <c r="E120" i="1"/>
  <c r="F120" i="1" s="1"/>
  <c r="D118" i="1"/>
  <c r="B121" i="1" l="1"/>
  <c r="C121" i="1" s="1"/>
  <c r="H121" i="1"/>
  <c r="G121" i="1"/>
  <c r="A122" i="1"/>
  <c r="I122" i="1" s="1"/>
  <c r="E121" i="1"/>
  <c r="F121" i="1" s="1"/>
  <c r="D119" i="1"/>
  <c r="B122" i="1" l="1"/>
  <c r="C122" i="1" s="1"/>
  <c r="H122" i="1"/>
  <c r="G122" i="1"/>
  <c r="A123" i="1"/>
  <c r="I123" i="1" s="1"/>
  <c r="E122" i="1"/>
  <c r="F122" i="1" s="1"/>
  <c r="D120" i="1"/>
  <c r="B123" i="1" l="1"/>
  <c r="C123" i="1" s="1"/>
  <c r="H123" i="1"/>
  <c r="G123" i="1"/>
  <c r="A124" i="1"/>
  <c r="I124" i="1" s="1"/>
  <c r="E123" i="1"/>
  <c r="F123" i="1" s="1"/>
  <c r="D121" i="1"/>
  <c r="B124" i="1" l="1"/>
  <c r="C124" i="1" s="1"/>
  <c r="H124" i="1"/>
  <c r="G124" i="1"/>
  <c r="A125" i="1"/>
  <c r="I125" i="1" s="1"/>
  <c r="E124" i="1"/>
  <c r="F124" i="1" s="1"/>
  <c r="D122" i="1"/>
  <c r="B125" i="1" l="1"/>
  <c r="C125" i="1" s="1"/>
  <c r="H125" i="1"/>
  <c r="G125" i="1"/>
  <c r="A126" i="1"/>
  <c r="I126" i="1" s="1"/>
  <c r="E125" i="1"/>
  <c r="F125" i="1" s="1"/>
  <c r="D123" i="1"/>
  <c r="B126" i="1" l="1"/>
  <c r="C126" i="1" s="1"/>
  <c r="H126" i="1"/>
  <c r="G126" i="1"/>
  <c r="A127" i="1"/>
  <c r="I127" i="1" s="1"/>
  <c r="E126" i="1"/>
  <c r="F126" i="1" s="1"/>
  <c r="D124" i="1"/>
  <c r="B127" i="1" l="1"/>
  <c r="C127" i="1" s="1"/>
  <c r="H127" i="1"/>
  <c r="G127" i="1"/>
  <c r="A128" i="1"/>
  <c r="I128" i="1" s="1"/>
  <c r="E127" i="1"/>
  <c r="F127" i="1" s="1"/>
  <c r="D125" i="1"/>
  <c r="B128" i="1" l="1"/>
  <c r="C128" i="1" s="1"/>
  <c r="H128" i="1"/>
  <c r="G128" i="1"/>
  <c r="A129" i="1"/>
  <c r="I129" i="1" s="1"/>
  <c r="E128" i="1"/>
  <c r="F128" i="1" s="1"/>
  <c r="D126" i="1"/>
  <c r="B129" i="1" l="1"/>
  <c r="C129" i="1" s="1"/>
  <c r="H129" i="1"/>
  <c r="G129" i="1"/>
  <c r="A130" i="1"/>
  <c r="I130" i="1" s="1"/>
  <c r="E129" i="1"/>
  <c r="F129" i="1" s="1"/>
  <c r="D127" i="1"/>
  <c r="B130" i="1" l="1"/>
  <c r="C130" i="1" s="1"/>
  <c r="H130" i="1"/>
  <c r="G130" i="1"/>
  <c r="A131" i="1"/>
  <c r="I131" i="1" s="1"/>
  <c r="E130" i="1"/>
  <c r="F130" i="1" s="1"/>
  <c r="D128" i="1"/>
  <c r="B131" i="1" l="1"/>
  <c r="C131" i="1" s="1"/>
  <c r="H131" i="1"/>
  <c r="G131" i="1"/>
  <c r="A132" i="1"/>
  <c r="I132" i="1" s="1"/>
  <c r="E131" i="1"/>
  <c r="F131" i="1" s="1"/>
  <c r="D129" i="1"/>
  <c r="B132" i="1" l="1"/>
  <c r="C132" i="1" s="1"/>
  <c r="H132" i="1"/>
  <c r="G132" i="1"/>
  <c r="A133" i="1"/>
  <c r="I133" i="1" s="1"/>
  <c r="E132" i="1"/>
  <c r="F132" i="1" s="1"/>
  <c r="D130" i="1"/>
  <c r="B133" i="1" l="1"/>
  <c r="C133" i="1" s="1"/>
  <c r="H133" i="1"/>
  <c r="G133" i="1"/>
  <c r="A134" i="1"/>
  <c r="I134" i="1" s="1"/>
  <c r="E133" i="1"/>
  <c r="F133" i="1" s="1"/>
  <c r="D131" i="1"/>
  <c r="B134" i="1" l="1"/>
  <c r="C134" i="1" s="1"/>
  <c r="H134" i="1"/>
  <c r="G134" i="1"/>
  <c r="A135" i="1"/>
  <c r="I135" i="1" s="1"/>
  <c r="E134" i="1"/>
  <c r="F134" i="1" s="1"/>
  <c r="D132" i="1"/>
  <c r="B135" i="1" l="1"/>
  <c r="C135" i="1" s="1"/>
  <c r="H135" i="1"/>
  <c r="G135" i="1"/>
  <c r="A136" i="1"/>
  <c r="I136" i="1" s="1"/>
  <c r="E135" i="1"/>
  <c r="F135" i="1" s="1"/>
  <c r="D133" i="1"/>
  <c r="B136" i="1" l="1"/>
  <c r="C136" i="1" s="1"/>
  <c r="H136" i="1"/>
  <c r="G136" i="1"/>
  <c r="A137" i="1"/>
  <c r="I137" i="1" s="1"/>
  <c r="E136" i="1"/>
  <c r="F136" i="1" s="1"/>
  <c r="D134" i="1"/>
  <c r="B137" i="1" l="1"/>
  <c r="C137" i="1" s="1"/>
  <c r="H137" i="1"/>
  <c r="G137" i="1"/>
  <c r="A138" i="1"/>
  <c r="I138" i="1" s="1"/>
  <c r="E137" i="1"/>
  <c r="F137" i="1" s="1"/>
  <c r="D135" i="1"/>
  <c r="B138" i="1" l="1"/>
  <c r="C138" i="1" s="1"/>
  <c r="H138" i="1"/>
  <c r="G138" i="1"/>
  <c r="A139" i="1"/>
  <c r="I139" i="1" s="1"/>
  <c r="E138" i="1"/>
  <c r="F138" i="1" s="1"/>
  <c r="D136" i="1"/>
  <c r="B139" i="1" l="1"/>
  <c r="C139" i="1" s="1"/>
  <c r="H139" i="1"/>
  <c r="G139" i="1"/>
  <c r="A140" i="1"/>
  <c r="I140" i="1" s="1"/>
  <c r="E139" i="1"/>
  <c r="F139" i="1" s="1"/>
  <c r="D137" i="1"/>
  <c r="B140" i="1" l="1"/>
  <c r="C140" i="1" s="1"/>
  <c r="H140" i="1"/>
  <c r="G140" i="1"/>
  <c r="A141" i="1"/>
  <c r="I141" i="1" s="1"/>
  <c r="E140" i="1"/>
  <c r="F140" i="1" s="1"/>
  <c r="D138" i="1"/>
  <c r="B141" i="1" l="1"/>
  <c r="C141" i="1" s="1"/>
  <c r="H141" i="1"/>
  <c r="G141" i="1"/>
  <c r="A142" i="1"/>
  <c r="I142" i="1" s="1"/>
  <c r="E141" i="1"/>
  <c r="F141" i="1" s="1"/>
  <c r="D139" i="1"/>
  <c r="B142" i="1" l="1"/>
  <c r="C142" i="1" s="1"/>
  <c r="H142" i="1"/>
  <c r="G142" i="1"/>
  <c r="A143" i="1"/>
  <c r="I143" i="1" s="1"/>
  <c r="E142" i="1"/>
  <c r="F142" i="1" s="1"/>
  <c r="D140" i="1"/>
  <c r="B143" i="1" l="1"/>
  <c r="C143" i="1" s="1"/>
  <c r="H143" i="1"/>
  <c r="G143" i="1"/>
  <c r="A144" i="1"/>
  <c r="I144" i="1" s="1"/>
  <c r="E143" i="1"/>
  <c r="F143" i="1" s="1"/>
  <c r="D141" i="1"/>
  <c r="B144" i="1" l="1"/>
  <c r="C144" i="1" s="1"/>
  <c r="H144" i="1"/>
  <c r="G144" i="1"/>
  <c r="A145" i="1"/>
  <c r="I145" i="1" s="1"/>
  <c r="E144" i="1"/>
  <c r="F144" i="1" s="1"/>
  <c r="D142" i="1"/>
  <c r="B145" i="1" l="1"/>
  <c r="C145" i="1" s="1"/>
  <c r="H145" i="1"/>
  <c r="G145" i="1"/>
  <c r="A146" i="1"/>
  <c r="I146" i="1" s="1"/>
  <c r="E145" i="1"/>
  <c r="F145" i="1" s="1"/>
  <c r="D143" i="1"/>
  <c r="B146" i="1" l="1"/>
  <c r="C146" i="1" s="1"/>
  <c r="H146" i="1"/>
  <c r="G146" i="1"/>
  <c r="A147" i="1"/>
  <c r="I147" i="1" s="1"/>
  <c r="E146" i="1"/>
  <c r="F146" i="1" s="1"/>
  <c r="D144" i="1"/>
  <c r="B147" i="1" l="1"/>
  <c r="C147" i="1" s="1"/>
  <c r="H147" i="1"/>
  <c r="G147" i="1"/>
  <c r="A148" i="1"/>
  <c r="I148" i="1" s="1"/>
  <c r="E147" i="1"/>
  <c r="F147" i="1" s="1"/>
  <c r="D145" i="1"/>
  <c r="B148" i="1" l="1"/>
  <c r="C148" i="1" s="1"/>
  <c r="H148" i="1"/>
  <c r="G148" i="1"/>
  <c r="A149" i="1"/>
  <c r="I149" i="1" s="1"/>
  <c r="E148" i="1"/>
  <c r="F148" i="1" s="1"/>
  <c r="D146" i="1"/>
  <c r="B149" i="1" l="1"/>
  <c r="C149" i="1" s="1"/>
  <c r="H149" i="1"/>
  <c r="G149" i="1"/>
  <c r="A150" i="1"/>
  <c r="I150" i="1" s="1"/>
  <c r="E149" i="1"/>
  <c r="F149" i="1" s="1"/>
  <c r="D147" i="1"/>
  <c r="B150" i="1" l="1"/>
  <c r="C150" i="1" s="1"/>
  <c r="H150" i="1"/>
  <c r="G150" i="1"/>
  <c r="A151" i="1"/>
  <c r="I151" i="1" s="1"/>
  <c r="E150" i="1"/>
  <c r="F150" i="1" s="1"/>
  <c r="D148" i="1"/>
  <c r="B151" i="1" l="1"/>
  <c r="C151" i="1" s="1"/>
  <c r="H151" i="1"/>
  <c r="G151" i="1"/>
  <c r="A152" i="1"/>
  <c r="I152" i="1" s="1"/>
  <c r="E151" i="1"/>
  <c r="F151" i="1" s="1"/>
  <c r="D149" i="1"/>
  <c r="B152" i="1" l="1"/>
  <c r="C152" i="1" s="1"/>
  <c r="H152" i="1"/>
  <c r="G152" i="1"/>
  <c r="A153" i="1"/>
  <c r="I153" i="1" s="1"/>
  <c r="E152" i="1"/>
  <c r="F152" i="1" s="1"/>
  <c r="D150" i="1"/>
  <c r="B153" i="1" l="1"/>
  <c r="C153" i="1" s="1"/>
  <c r="H153" i="1"/>
  <c r="G153" i="1"/>
  <c r="A154" i="1"/>
  <c r="I154" i="1" s="1"/>
  <c r="E153" i="1"/>
  <c r="F153" i="1" s="1"/>
  <c r="D151" i="1"/>
  <c r="B154" i="1" l="1"/>
  <c r="C154" i="1" s="1"/>
  <c r="H154" i="1"/>
  <c r="G154" i="1"/>
  <c r="A155" i="1"/>
  <c r="I155" i="1" s="1"/>
  <c r="E154" i="1"/>
  <c r="F154" i="1" s="1"/>
  <c r="D152" i="1"/>
  <c r="B155" i="1" l="1"/>
  <c r="C155" i="1" s="1"/>
  <c r="H155" i="1"/>
  <c r="G155" i="1"/>
  <c r="A156" i="1"/>
  <c r="I156" i="1" s="1"/>
  <c r="E155" i="1"/>
  <c r="F155" i="1" s="1"/>
  <c r="D153" i="1"/>
  <c r="B156" i="1" l="1"/>
  <c r="C156" i="1" s="1"/>
  <c r="H156" i="1"/>
  <c r="G156" i="1"/>
  <c r="A157" i="1"/>
  <c r="I157" i="1" s="1"/>
  <c r="E156" i="1"/>
  <c r="F156" i="1" s="1"/>
  <c r="D154" i="1"/>
  <c r="B157" i="1" l="1"/>
  <c r="C157" i="1" s="1"/>
  <c r="H157" i="1"/>
  <c r="G157" i="1"/>
  <c r="A158" i="1"/>
  <c r="I158" i="1" s="1"/>
  <c r="E157" i="1"/>
  <c r="F157" i="1" s="1"/>
  <c r="D155" i="1"/>
  <c r="B158" i="1" l="1"/>
  <c r="C158" i="1" s="1"/>
  <c r="H158" i="1"/>
  <c r="G158" i="1"/>
  <c r="A159" i="1"/>
  <c r="I159" i="1" s="1"/>
  <c r="E158" i="1"/>
  <c r="F158" i="1" s="1"/>
  <c r="D156" i="1"/>
  <c r="B159" i="1" l="1"/>
  <c r="C159" i="1" s="1"/>
  <c r="H159" i="1"/>
  <c r="G159" i="1"/>
  <c r="A160" i="1"/>
  <c r="I160" i="1" s="1"/>
  <c r="E159" i="1"/>
  <c r="F159" i="1" s="1"/>
  <c r="D157" i="1"/>
  <c r="B160" i="1" l="1"/>
  <c r="C160" i="1" s="1"/>
  <c r="H160" i="1"/>
  <c r="G160" i="1"/>
  <c r="A161" i="1"/>
  <c r="I161" i="1" s="1"/>
  <c r="E160" i="1"/>
  <c r="F160" i="1" s="1"/>
  <c r="D158" i="1"/>
  <c r="B161" i="1" l="1"/>
  <c r="C161" i="1" s="1"/>
  <c r="H161" i="1"/>
  <c r="G161" i="1"/>
  <c r="A162" i="1"/>
  <c r="I162" i="1" s="1"/>
  <c r="E161" i="1"/>
  <c r="F161" i="1" s="1"/>
  <c r="D159" i="1"/>
  <c r="B162" i="1" l="1"/>
  <c r="C162" i="1" s="1"/>
  <c r="H162" i="1"/>
  <c r="G162" i="1"/>
  <c r="A163" i="1"/>
  <c r="I163" i="1" s="1"/>
  <c r="E162" i="1"/>
  <c r="F162" i="1" s="1"/>
  <c r="D160" i="1"/>
  <c r="B163" i="1" l="1"/>
  <c r="C163" i="1" s="1"/>
  <c r="H163" i="1"/>
  <c r="G163" i="1"/>
  <c r="A164" i="1"/>
  <c r="I164" i="1" s="1"/>
  <c r="E163" i="1"/>
  <c r="F163" i="1" s="1"/>
  <c r="D161" i="1"/>
  <c r="B164" i="1" l="1"/>
  <c r="C164" i="1" s="1"/>
  <c r="H164" i="1"/>
  <c r="G164" i="1"/>
  <c r="A165" i="1"/>
  <c r="I165" i="1" s="1"/>
  <c r="E164" i="1"/>
  <c r="F164" i="1" s="1"/>
  <c r="D162" i="1"/>
  <c r="B165" i="1" l="1"/>
  <c r="C165" i="1" s="1"/>
  <c r="H165" i="1"/>
  <c r="G165" i="1"/>
  <c r="A166" i="1"/>
  <c r="I166" i="1" s="1"/>
  <c r="E165" i="1"/>
  <c r="F165" i="1" s="1"/>
  <c r="D163" i="1"/>
  <c r="B166" i="1" l="1"/>
  <c r="C166" i="1" s="1"/>
  <c r="H166" i="1"/>
  <c r="G166" i="1"/>
  <c r="A167" i="1"/>
  <c r="I167" i="1" s="1"/>
  <c r="E166" i="1"/>
  <c r="F166" i="1" s="1"/>
  <c r="D164" i="1"/>
  <c r="B167" i="1" l="1"/>
  <c r="C167" i="1" s="1"/>
  <c r="H167" i="1"/>
  <c r="G167" i="1"/>
  <c r="A168" i="1"/>
  <c r="I168" i="1" s="1"/>
  <c r="E167" i="1"/>
  <c r="F167" i="1" s="1"/>
  <c r="D165" i="1"/>
  <c r="B168" i="1" l="1"/>
  <c r="C168" i="1" s="1"/>
  <c r="H168" i="1"/>
  <c r="G168" i="1"/>
  <c r="A169" i="1"/>
  <c r="I169" i="1" s="1"/>
  <c r="E168" i="1"/>
  <c r="F168" i="1" s="1"/>
  <c r="D166" i="1"/>
  <c r="B169" i="1" l="1"/>
  <c r="C169" i="1" s="1"/>
  <c r="H169" i="1"/>
  <c r="G169" i="1"/>
  <c r="A170" i="1"/>
  <c r="I170" i="1" s="1"/>
  <c r="E169" i="1"/>
  <c r="F169" i="1" s="1"/>
  <c r="D167" i="1"/>
  <c r="B170" i="1" l="1"/>
  <c r="C170" i="1" s="1"/>
  <c r="H170" i="1"/>
  <c r="G170" i="1"/>
  <c r="A171" i="1"/>
  <c r="I171" i="1" s="1"/>
  <c r="E170" i="1"/>
  <c r="F170" i="1" s="1"/>
  <c r="D168" i="1"/>
  <c r="B171" i="1" l="1"/>
  <c r="C171" i="1" s="1"/>
  <c r="H171" i="1"/>
  <c r="G171" i="1"/>
  <c r="A172" i="1"/>
  <c r="I172" i="1" s="1"/>
  <c r="E171" i="1"/>
  <c r="F171" i="1" s="1"/>
  <c r="D169" i="1"/>
  <c r="B172" i="1" l="1"/>
  <c r="C172" i="1" s="1"/>
  <c r="H172" i="1"/>
  <c r="G172" i="1"/>
  <c r="A173" i="1"/>
  <c r="I173" i="1" s="1"/>
  <c r="E172" i="1"/>
  <c r="F172" i="1" s="1"/>
  <c r="D170" i="1"/>
  <c r="B173" i="1" l="1"/>
  <c r="C173" i="1" s="1"/>
  <c r="H173" i="1"/>
  <c r="G173" i="1"/>
  <c r="A174" i="1"/>
  <c r="I174" i="1" s="1"/>
  <c r="E173" i="1"/>
  <c r="F173" i="1" s="1"/>
  <c r="D171" i="1"/>
  <c r="B174" i="1" l="1"/>
  <c r="C174" i="1" s="1"/>
  <c r="H174" i="1"/>
  <c r="G174" i="1"/>
  <c r="A175" i="1"/>
  <c r="I175" i="1" s="1"/>
  <c r="E174" i="1"/>
  <c r="F174" i="1" s="1"/>
  <c r="D172" i="1"/>
  <c r="B175" i="1" l="1"/>
  <c r="C175" i="1" s="1"/>
  <c r="H175" i="1"/>
  <c r="G175" i="1"/>
  <c r="A176" i="1"/>
  <c r="I176" i="1" s="1"/>
  <c r="E175" i="1"/>
  <c r="F175" i="1" s="1"/>
  <c r="D173" i="1"/>
  <c r="B176" i="1" l="1"/>
  <c r="C176" i="1" s="1"/>
  <c r="H176" i="1"/>
  <c r="G176" i="1"/>
  <c r="A177" i="1"/>
  <c r="I177" i="1" s="1"/>
  <c r="E176" i="1"/>
  <c r="F176" i="1" s="1"/>
  <c r="D174" i="1"/>
  <c r="B177" i="1" l="1"/>
  <c r="C177" i="1" s="1"/>
  <c r="H177" i="1"/>
  <c r="G177" i="1"/>
  <c r="A178" i="1"/>
  <c r="I178" i="1" s="1"/>
  <c r="E177" i="1"/>
  <c r="F177" i="1" s="1"/>
  <c r="D175" i="1"/>
  <c r="B178" i="1" l="1"/>
  <c r="C178" i="1" s="1"/>
  <c r="H178" i="1"/>
  <c r="G178" i="1"/>
  <c r="A179" i="1"/>
  <c r="I179" i="1" s="1"/>
  <c r="E178" i="1"/>
  <c r="F178" i="1" s="1"/>
  <c r="D176" i="1"/>
  <c r="B179" i="1" l="1"/>
  <c r="C179" i="1" s="1"/>
  <c r="H179" i="1"/>
  <c r="G179" i="1"/>
  <c r="A180" i="1"/>
  <c r="I180" i="1" s="1"/>
  <c r="E179" i="1"/>
  <c r="F179" i="1" s="1"/>
  <c r="D177" i="1"/>
  <c r="B180" i="1" l="1"/>
  <c r="C180" i="1" s="1"/>
  <c r="H180" i="1"/>
  <c r="G180" i="1"/>
  <c r="A181" i="1"/>
  <c r="I181" i="1" s="1"/>
  <c r="E180" i="1"/>
  <c r="F180" i="1" s="1"/>
  <c r="D178" i="1"/>
  <c r="B181" i="1" l="1"/>
  <c r="C181" i="1" s="1"/>
  <c r="H181" i="1"/>
  <c r="G181" i="1"/>
  <c r="A182" i="1"/>
  <c r="I182" i="1" s="1"/>
  <c r="E181" i="1"/>
  <c r="F181" i="1" s="1"/>
  <c r="D179" i="1"/>
  <c r="B182" i="1" l="1"/>
  <c r="C182" i="1" s="1"/>
  <c r="H182" i="1"/>
  <c r="G182" i="1"/>
  <c r="A183" i="1"/>
  <c r="I183" i="1" s="1"/>
  <c r="E182" i="1"/>
  <c r="F182" i="1" s="1"/>
  <c r="D180" i="1"/>
  <c r="B183" i="1" l="1"/>
  <c r="C183" i="1" s="1"/>
  <c r="H183" i="1"/>
  <c r="G183" i="1"/>
  <c r="A184" i="1"/>
  <c r="I184" i="1" s="1"/>
  <c r="E183" i="1"/>
  <c r="F183" i="1" s="1"/>
  <c r="D181" i="1"/>
  <c r="B184" i="1" l="1"/>
  <c r="C184" i="1" s="1"/>
  <c r="H184" i="1"/>
  <c r="G184" i="1"/>
  <c r="A185" i="1"/>
  <c r="I185" i="1" s="1"/>
  <c r="E184" i="1"/>
  <c r="F184" i="1" s="1"/>
  <c r="D182" i="1"/>
  <c r="B185" i="1" l="1"/>
  <c r="C185" i="1" s="1"/>
  <c r="H185" i="1"/>
  <c r="G185" i="1"/>
  <c r="A186" i="1"/>
  <c r="I186" i="1" s="1"/>
  <c r="E185" i="1"/>
  <c r="F185" i="1" s="1"/>
  <c r="D183" i="1"/>
  <c r="B186" i="1" l="1"/>
  <c r="C186" i="1" s="1"/>
  <c r="H186" i="1"/>
  <c r="G186" i="1"/>
  <c r="A187" i="1"/>
  <c r="I187" i="1" s="1"/>
  <c r="E186" i="1"/>
  <c r="F186" i="1" s="1"/>
  <c r="D184" i="1"/>
  <c r="B187" i="1" l="1"/>
  <c r="C187" i="1" s="1"/>
  <c r="H187" i="1"/>
  <c r="G187" i="1"/>
  <c r="A188" i="1"/>
  <c r="I188" i="1" s="1"/>
  <c r="E187" i="1"/>
  <c r="F187" i="1" s="1"/>
  <c r="D185" i="1"/>
  <c r="B188" i="1" l="1"/>
  <c r="C188" i="1" s="1"/>
  <c r="H188" i="1"/>
  <c r="G188" i="1"/>
  <c r="A189" i="1"/>
  <c r="I189" i="1" s="1"/>
  <c r="E188" i="1"/>
  <c r="F188" i="1" s="1"/>
  <c r="D186" i="1"/>
  <c r="B189" i="1" l="1"/>
  <c r="C189" i="1" s="1"/>
  <c r="H189" i="1"/>
  <c r="G189" i="1"/>
  <c r="A190" i="1"/>
  <c r="I190" i="1" s="1"/>
  <c r="E189" i="1"/>
  <c r="F189" i="1" s="1"/>
  <c r="D187" i="1"/>
  <c r="B190" i="1" l="1"/>
  <c r="C190" i="1" s="1"/>
  <c r="H190" i="1"/>
  <c r="G190" i="1"/>
  <c r="A191" i="1"/>
  <c r="I191" i="1" s="1"/>
  <c r="E190" i="1"/>
  <c r="F190" i="1" s="1"/>
  <c r="D188" i="1"/>
  <c r="B191" i="1" l="1"/>
  <c r="C191" i="1" s="1"/>
  <c r="H191" i="1"/>
  <c r="G191" i="1"/>
  <c r="A192" i="1"/>
  <c r="I192" i="1" s="1"/>
  <c r="E191" i="1"/>
  <c r="F191" i="1" s="1"/>
  <c r="D189" i="1"/>
  <c r="B192" i="1" l="1"/>
  <c r="C192" i="1" s="1"/>
  <c r="H192" i="1"/>
  <c r="G192" i="1"/>
  <c r="A193" i="1"/>
  <c r="I193" i="1" s="1"/>
  <c r="E192" i="1"/>
  <c r="F192" i="1" s="1"/>
  <c r="D190" i="1"/>
  <c r="B193" i="1" l="1"/>
  <c r="C193" i="1" s="1"/>
  <c r="H193" i="1"/>
  <c r="G193" i="1"/>
  <c r="A194" i="1"/>
  <c r="I194" i="1" s="1"/>
  <c r="E193" i="1"/>
  <c r="F193" i="1" s="1"/>
  <c r="D191" i="1"/>
  <c r="B194" i="1" l="1"/>
  <c r="C194" i="1" s="1"/>
  <c r="H194" i="1"/>
  <c r="G194" i="1"/>
  <c r="A195" i="1"/>
  <c r="I195" i="1" s="1"/>
  <c r="E194" i="1"/>
  <c r="F194" i="1" s="1"/>
  <c r="D192" i="1"/>
  <c r="B195" i="1" l="1"/>
  <c r="C195" i="1" s="1"/>
  <c r="H195" i="1"/>
  <c r="G195" i="1"/>
  <c r="A196" i="1"/>
  <c r="I196" i="1" s="1"/>
  <c r="E195" i="1"/>
  <c r="F195" i="1" s="1"/>
  <c r="D193" i="1"/>
  <c r="B196" i="1" l="1"/>
  <c r="C196" i="1" s="1"/>
  <c r="H196" i="1"/>
  <c r="G196" i="1"/>
  <c r="A197" i="1"/>
  <c r="I197" i="1" s="1"/>
  <c r="E196" i="1"/>
  <c r="F196" i="1" s="1"/>
  <c r="D194" i="1"/>
  <c r="B197" i="1" l="1"/>
  <c r="C197" i="1" s="1"/>
  <c r="H197" i="1"/>
  <c r="G197" i="1"/>
  <c r="A198" i="1"/>
  <c r="I198" i="1" s="1"/>
  <c r="E197" i="1"/>
  <c r="F197" i="1" s="1"/>
  <c r="D195" i="1"/>
  <c r="B198" i="1" l="1"/>
  <c r="C198" i="1" s="1"/>
  <c r="H198" i="1"/>
  <c r="G198" i="1"/>
  <c r="A199" i="1"/>
  <c r="I199" i="1" s="1"/>
  <c r="E198" i="1"/>
  <c r="F198" i="1" s="1"/>
  <c r="D196" i="1"/>
  <c r="B199" i="1" l="1"/>
  <c r="C199" i="1" s="1"/>
  <c r="H199" i="1"/>
  <c r="G199" i="1"/>
  <c r="A200" i="1"/>
  <c r="I200" i="1" s="1"/>
  <c r="E199" i="1"/>
  <c r="F199" i="1" s="1"/>
  <c r="D197" i="1"/>
  <c r="B200" i="1" l="1"/>
  <c r="C200" i="1" s="1"/>
  <c r="H200" i="1"/>
  <c r="G200" i="1"/>
  <c r="A201" i="1"/>
  <c r="I201" i="1" s="1"/>
  <c r="E200" i="1"/>
  <c r="F200" i="1" s="1"/>
  <c r="D198" i="1"/>
  <c r="B201" i="1" l="1"/>
  <c r="C201" i="1" s="1"/>
  <c r="H201" i="1"/>
  <c r="G201" i="1"/>
  <c r="A202" i="1"/>
  <c r="I202" i="1" s="1"/>
  <c r="E201" i="1"/>
  <c r="F201" i="1" s="1"/>
  <c r="D199" i="1"/>
  <c r="B202" i="1" l="1"/>
  <c r="C202" i="1" s="1"/>
  <c r="H202" i="1"/>
  <c r="G202" i="1"/>
  <c r="A203" i="1"/>
  <c r="I203" i="1" s="1"/>
  <c r="E202" i="1"/>
  <c r="F202" i="1" s="1"/>
  <c r="D200" i="1"/>
  <c r="B203" i="1" l="1"/>
  <c r="C203" i="1" s="1"/>
  <c r="H203" i="1"/>
  <c r="G203" i="1"/>
  <c r="A204" i="1"/>
  <c r="I204" i="1" s="1"/>
  <c r="E203" i="1"/>
  <c r="F203" i="1" s="1"/>
  <c r="D201" i="1"/>
  <c r="B204" i="1" l="1"/>
  <c r="C204" i="1" s="1"/>
  <c r="H204" i="1"/>
  <c r="G204" i="1"/>
  <c r="A205" i="1"/>
  <c r="I205" i="1" s="1"/>
  <c r="E204" i="1"/>
  <c r="F204" i="1" s="1"/>
  <c r="D202" i="1"/>
  <c r="B205" i="1" l="1"/>
  <c r="C205" i="1" s="1"/>
  <c r="H205" i="1"/>
  <c r="G205" i="1"/>
  <c r="A206" i="1"/>
  <c r="I206" i="1" s="1"/>
  <c r="E205" i="1"/>
  <c r="F205" i="1" s="1"/>
  <c r="D203" i="1"/>
  <c r="B206" i="1" l="1"/>
  <c r="C206" i="1" s="1"/>
  <c r="H206" i="1"/>
  <c r="G206" i="1"/>
  <c r="A207" i="1"/>
  <c r="I207" i="1" s="1"/>
  <c r="E206" i="1"/>
  <c r="F206" i="1" s="1"/>
  <c r="D204" i="1"/>
  <c r="B207" i="1" l="1"/>
  <c r="C207" i="1" s="1"/>
  <c r="G207" i="1"/>
  <c r="H207" i="1"/>
  <c r="A208" i="1"/>
  <c r="I208" i="1" s="1"/>
  <c r="E207" i="1"/>
  <c r="F207" i="1" s="1"/>
  <c r="D205" i="1"/>
  <c r="B208" i="1" l="1"/>
  <c r="C208" i="1" s="1"/>
  <c r="H208" i="1"/>
  <c r="G208" i="1"/>
  <c r="A209" i="1"/>
  <c r="I209" i="1" s="1"/>
  <c r="E208" i="1"/>
  <c r="F208" i="1" s="1"/>
  <c r="D206" i="1"/>
  <c r="B209" i="1" l="1"/>
  <c r="C209" i="1" s="1"/>
  <c r="H209" i="1"/>
  <c r="G209" i="1"/>
  <c r="A210" i="1"/>
  <c r="I210" i="1" s="1"/>
  <c r="E209" i="1"/>
  <c r="F209" i="1" s="1"/>
  <c r="D207" i="1"/>
  <c r="B210" i="1" l="1"/>
  <c r="C210" i="1" s="1"/>
  <c r="H210" i="1"/>
  <c r="G210" i="1"/>
  <c r="A211" i="1"/>
  <c r="I211" i="1" s="1"/>
  <c r="E210" i="1"/>
  <c r="F210" i="1" s="1"/>
  <c r="D208" i="1"/>
  <c r="B211" i="1" l="1"/>
  <c r="C211" i="1" s="1"/>
  <c r="H211" i="1"/>
  <c r="G211" i="1"/>
  <c r="A212" i="1"/>
  <c r="I212" i="1" s="1"/>
  <c r="E211" i="1"/>
  <c r="F211" i="1" s="1"/>
  <c r="D209" i="1"/>
  <c r="B212" i="1" l="1"/>
  <c r="C212" i="1" s="1"/>
  <c r="H212" i="1"/>
  <c r="G212" i="1"/>
  <c r="A213" i="1"/>
  <c r="I213" i="1" s="1"/>
  <c r="E212" i="1"/>
  <c r="F212" i="1" s="1"/>
  <c r="D210" i="1"/>
  <c r="B213" i="1" l="1"/>
  <c r="C213" i="1" s="1"/>
  <c r="H213" i="1"/>
  <c r="G213" i="1"/>
  <c r="A214" i="1"/>
  <c r="I214" i="1" s="1"/>
  <c r="E213" i="1"/>
  <c r="F213" i="1" s="1"/>
  <c r="D211" i="1"/>
  <c r="B214" i="1" l="1"/>
  <c r="C214" i="1" s="1"/>
  <c r="H214" i="1"/>
  <c r="G214" i="1"/>
  <c r="A215" i="1"/>
  <c r="I215" i="1" s="1"/>
  <c r="E214" i="1"/>
  <c r="F214" i="1" s="1"/>
  <c r="D212" i="1"/>
  <c r="B215" i="1" l="1"/>
  <c r="C215" i="1" s="1"/>
  <c r="H215" i="1"/>
  <c r="G215" i="1"/>
  <c r="A216" i="1"/>
  <c r="I216" i="1" s="1"/>
  <c r="E215" i="1"/>
  <c r="F215" i="1" s="1"/>
  <c r="D213" i="1"/>
  <c r="B216" i="1" l="1"/>
  <c r="C216" i="1" s="1"/>
  <c r="H216" i="1"/>
  <c r="G216" i="1"/>
  <c r="A217" i="1"/>
  <c r="I217" i="1" s="1"/>
  <c r="E216" i="1"/>
  <c r="F216" i="1" s="1"/>
  <c r="D214" i="1"/>
  <c r="B217" i="1" l="1"/>
  <c r="C217" i="1" s="1"/>
  <c r="H217" i="1"/>
  <c r="G217" i="1"/>
  <c r="A218" i="1"/>
  <c r="I218" i="1" s="1"/>
  <c r="E217" i="1"/>
  <c r="F217" i="1" s="1"/>
  <c r="D215" i="1"/>
  <c r="B218" i="1" l="1"/>
  <c r="C218" i="1" s="1"/>
  <c r="H218" i="1"/>
  <c r="G218" i="1"/>
  <c r="A219" i="1"/>
  <c r="I219" i="1" s="1"/>
  <c r="E218" i="1"/>
  <c r="F218" i="1" s="1"/>
  <c r="D216" i="1"/>
  <c r="B219" i="1" l="1"/>
  <c r="C219" i="1" s="1"/>
  <c r="H219" i="1"/>
  <c r="G219" i="1"/>
  <c r="A220" i="1"/>
  <c r="I220" i="1" s="1"/>
  <c r="E219" i="1"/>
  <c r="F219" i="1" s="1"/>
  <c r="D217" i="1"/>
  <c r="B220" i="1" l="1"/>
  <c r="C220" i="1" s="1"/>
  <c r="H220" i="1"/>
  <c r="G220" i="1"/>
  <c r="A221" i="1"/>
  <c r="I221" i="1" s="1"/>
  <c r="E220" i="1"/>
  <c r="F220" i="1" s="1"/>
  <c r="D218" i="1"/>
  <c r="B221" i="1" l="1"/>
  <c r="C221" i="1" s="1"/>
  <c r="H221" i="1"/>
  <c r="G221" i="1"/>
  <c r="A222" i="1"/>
  <c r="I222" i="1" s="1"/>
  <c r="E221" i="1"/>
  <c r="F221" i="1" s="1"/>
  <c r="D219" i="1"/>
  <c r="B222" i="1" l="1"/>
  <c r="C222" i="1" s="1"/>
  <c r="H222" i="1"/>
  <c r="G222" i="1"/>
  <c r="A223" i="1"/>
  <c r="I223" i="1" s="1"/>
  <c r="E222" i="1"/>
  <c r="F222" i="1" s="1"/>
  <c r="D220" i="1"/>
  <c r="B223" i="1" l="1"/>
  <c r="C223" i="1" s="1"/>
  <c r="H223" i="1"/>
  <c r="G223" i="1"/>
  <c r="A224" i="1"/>
  <c r="I224" i="1" s="1"/>
  <c r="E223" i="1"/>
  <c r="F223" i="1" s="1"/>
  <c r="D221" i="1"/>
  <c r="B224" i="1" l="1"/>
  <c r="C224" i="1" s="1"/>
  <c r="H224" i="1"/>
  <c r="G224" i="1"/>
  <c r="A225" i="1"/>
  <c r="I225" i="1" s="1"/>
  <c r="E224" i="1"/>
  <c r="F224" i="1" s="1"/>
  <c r="D222" i="1"/>
  <c r="B225" i="1" l="1"/>
  <c r="C225" i="1" s="1"/>
  <c r="H225" i="1"/>
  <c r="G225" i="1"/>
  <c r="A226" i="1"/>
  <c r="I226" i="1" s="1"/>
  <c r="E225" i="1"/>
  <c r="F225" i="1" s="1"/>
  <c r="D223" i="1"/>
  <c r="B226" i="1" l="1"/>
  <c r="C226" i="1" s="1"/>
  <c r="H226" i="1"/>
  <c r="G226" i="1"/>
  <c r="A227" i="1"/>
  <c r="I227" i="1" s="1"/>
  <c r="E226" i="1"/>
  <c r="F226" i="1" s="1"/>
  <c r="D224" i="1"/>
  <c r="B227" i="1" l="1"/>
  <c r="C227" i="1" s="1"/>
  <c r="H227" i="1"/>
  <c r="G227" i="1"/>
  <c r="A228" i="1"/>
  <c r="I228" i="1" s="1"/>
  <c r="E227" i="1"/>
  <c r="F227" i="1" s="1"/>
  <c r="D225" i="1"/>
  <c r="B228" i="1" l="1"/>
  <c r="C228" i="1" s="1"/>
  <c r="H228" i="1"/>
  <c r="G228" i="1"/>
  <c r="A229" i="1"/>
  <c r="I229" i="1" s="1"/>
  <c r="E228" i="1"/>
  <c r="F228" i="1" s="1"/>
  <c r="D226" i="1"/>
  <c r="B229" i="1" l="1"/>
  <c r="C229" i="1" s="1"/>
  <c r="H229" i="1"/>
  <c r="G229" i="1"/>
  <c r="A230" i="1"/>
  <c r="I230" i="1" s="1"/>
  <c r="E229" i="1"/>
  <c r="F229" i="1" s="1"/>
  <c r="D227" i="1"/>
  <c r="B230" i="1" l="1"/>
  <c r="C230" i="1" s="1"/>
  <c r="H230" i="1"/>
  <c r="G230" i="1"/>
  <c r="A231" i="1"/>
  <c r="I231" i="1" s="1"/>
  <c r="E230" i="1"/>
  <c r="F230" i="1" s="1"/>
  <c r="D228" i="1"/>
  <c r="B231" i="1" l="1"/>
  <c r="C231" i="1" s="1"/>
  <c r="H231" i="1"/>
  <c r="G231" i="1"/>
  <c r="A232" i="1"/>
  <c r="I232" i="1" s="1"/>
  <c r="E231" i="1"/>
  <c r="F231" i="1" s="1"/>
  <c r="D229" i="1"/>
  <c r="B232" i="1" l="1"/>
  <c r="C232" i="1" s="1"/>
  <c r="H232" i="1"/>
  <c r="G232" i="1"/>
  <c r="A233" i="1"/>
  <c r="I233" i="1" s="1"/>
  <c r="E232" i="1"/>
  <c r="F232" i="1" s="1"/>
  <c r="D230" i="1"/>
  <c r="B233" i="1" l="1"/>
  <c r="C233" i="1" s="1"/>
  <c r="H233" i="1"/>
  <c r="G233" i="1"/>
  <c r="A234" i="1"/>
  <c r="I234" i="1" s="1"/>
  <c r="E233" i="1"/>
  <c r="F233" i="1" s="1"/>
  <c r="D231" i="1"/>
  <c r="B234" i="1" l="1"/>
  <c r="C234" i="1" s="1"/>
  <c r="H234" i="1"/>
  <c r="G234" i="1"/>
  <c r="A235" i="1"/>
  <c r="I235" i="1" s="1"/>
  <c r="E234" i="1"/>
  <c r="F234" i="1" s="1"/>
  <c r="D232" i="1"/>
  <c r="B235" i="1" l="1"/>
  <c r="C235" i="1" s="1"/>
  <c r="H235" i="1"/>
  <c r="G235" i="1"/>
  <c r="A236" i="1"/>
  <c r="I236" i="1" s="1"/>
  <c r="E235" i="1"/>
  <c r="F235" i="1" s="1"/>
  <c r="D233" i="1"/>
  <c r="B236" i="1" l="1"/>
  <c r="C236" i="1" s="1"/>
  <c r="H236" i="1"/>
  <c r="G236" i="1"/>
  <c r="A237" i="1"/>
  <c r="I237" i="1" s="1"/>
  <c r="E236" i="1"/>
  <c r="F236" i="1" s="1"/>
  <c r="D234" i="1"/>
  <c r="B237" i="1" l="1"/>
  <c r="C237" i="1" s="1"/>
  <c r="H237" i="1"/>
  <c r="G237" i="1"/>
  <c r="A238" i="1"/>
  <c r="I238" i="1" s="1"/>
  <c r="E237" i="1"/>
  <c r="F237" i="1" s="1"/>
  <c r="D235" i="1"/>
  <c r="B238" i="1" l="1"/>
  <c r="C238" i="1" s="1"/>
  <c r="H238" i="1"/>
  <c r="G238" i="1"/>
  <c r="A239" i="1"/>
  <c r="I239" i="1" s="1"/>
  <c r="E238" i="1"/>
  <c r="F238" i="1" s="1"/>
  <c r="D236" i="1"/>
  <c r="B239" i="1" l="1"/>
  <c r="C239" i="1" s="1"/>
  <c r="H239" i="1"/>
  <c r="G239" i="1"/>
  <c r="A240" i="1"/>
  <c r="I240" i="1" s="1"/>
  <c r="E239" i="1"/>
  <c r="F239" i="1" s="1"/>
  <c r="D237" i="1"/>
  <c r="B240" i="1" l="1"/>
  <c r="C240" i="1" s="1"/>
  <c r="H240" i="1"/>
  <c r="G240" i="1"/>
  <c r="A241" i="1"/>
  <c r="I241" i="1" s="1"/>
  <c r="E240" i="1"/>
  <c r="F240" i="1" s="1"/>
  <c r="D238" i="1"/>
  <c r="B241" i="1" l="1"/>
  <c r="C241" i="1" s="1"/>
  <c r="H241" i="1"/>
  <c r="G241" i="1"/>
  <c r="A242" i="1"/>
  <c r="I242" i="1" s="1"/>
  <c r="E241" i="1"/>
  <c r="F241" i="1" s="1"/>
  <c r="D239" i="1"/>
  <c r="B242" i="1" l="1"/>
  <c r="C242" i="1" s="1"/>
  <c r="H242" i="1"/>
  <c r="G242" i="1"/>
  <c r="A243" i="1"/>
  <c r="I243" i="1" s="1"/>
  <c r="E242" i="1"/>
  <c r="F242" i="1" s="1"/>
  <c r="D240" i="1"/>
  <c r="B243" i="1" l="1"/>
  <c r="C243" i="1" s="1"/>
  <c r="H243" i="1"/>
  <c r="G243" i="1"/>
  <c r="A244" i="1"/>
  <c r="I244" i="1" s="1"/>
  <c r="E243" i="1"/>
  <c r="F243" i="1" s="1"/>
  <c r="D241" i="1"/>
  <c r="B244" i="1" l="1"/>
  <c r="C244" i="1" s="1"/>
  <c r="H244" i="1"/>
  <c r="G244" i="1"/>
  <c r="A245" i="1"/>
  <c r="I245" i="1" s="1"/>
  <c r="E244" i="1"/>
  <c r="F244" i="1" s="1"/>
  <c r="D242" i="1"/>
  <c r="B245" i="1" l="1"/>
  <c r="C245" i="1" s="1"/>
  <c r="H245" i="1"/>
  <c r="G245" i="1"/>
  <c r="A246" i="1"/>
  <c r="I246" i="1" s="1"/>
  <c r="E245" i="1"/>
  <c r="F245" i="1" s="1"/>
  <c r="D243" i="1"/>
  <c r="B246" i="1" l="1"/>
  <c r="C246" i="1" s="1"/>
  <c r="H246" i="1"/>
  <c r="G246" i="1"/>
  <c r="A247" i="1"/>
  <c r="I247" i="1" s="1"/>
  <c r="E246" i="1"/>
  <c r="F246" i="1" s="1"/>
  <c r="D244" i="1"/>
  <c r="B247" i="1" l="1"/>
  <c r="C247" i="1" s="1"/>
  <c r="H247" i="1"/>
  <c r="G247" i="1"/>
  <c r="A248" i="1"/>
  <c r="I248" i="1" s="1"/>
  <c r="E247" i="1"/>
  <c r="F247" i="1" s="1"/>
  <c r="D245" i="1"/>
  <c r="B248" i="1" l="1"/>
  <c r="C248" i="1" s="1"/>
  <c r="H248" i="1"/>
  <c r="G248" i="1"/>
  <c r="A249" i="1"/>
  <c r="I249" i="1" s="1"/>
  <c r="E248" i="1"/>
  <c r="F248" i="1" s="1"/>
  <c r="D246" i="1"/>
  <c r="B249" i="1" l="1"/>
  <c r="C249" i="1" s="1"/>
  <c r="H249" i="1"/>
  <c r="G249" i="1"/>
  <c r="A250" i="1"/>
  <c r="I250" i="1" s="1"/>
  <c r="E249" i="1"/>
  <c r="F249" i="1" s="1"/>
  <c r="D247" i="1"/>
  <c r="B250" i="1" l="1"/>
  <c r="C250" i="1" s="1"/>
  <c r="H250" i="1"/>
  <c r="G250" i="1"/>
  <c r="A251" i="1"/>
  <c r="I251" i="1" s="1"/>
  <c r="E250" i="1"/>
  <c r="F250" i="1" s="1"/>
  <c r="D248" i="1"/>
  <c r="B251" i="1" l="1"/>
  <c r="C251" i="1" s="1"/>
  <c r="H251" i="1"/>
  <c r="G251" i="1"/>
  <c r="A252" i="1"/>
  <c r="I252" i="1" s="1"/>
  <c r="E251" i="1"/>
  <c r="F251" i="1" s="1"/>
  <c r="D249" i="1"/>
  <c r="B252" i="1" l="1"/>
  <c r="C252" i="1" s="1"/>
  <c r="H252" i="1"/>
  <c r="G252" i="1"/>
  <c r="A253" i="1"/>
  <c r="I253" i="1" s="1"/>
  <c r="E252" i="1"/>
  <c r="F252" i="1" s="1"/>
  <c r="D250" i="1"/>
  <c r="B253" i="1" l="1"/>
  <c r="C253" i="1" s="1"/>
  <c r="H253" i="1"/>
  <c r="G253" i="1"/>
  <c r="A254" i="1"/>
  <c r="I254" i="1" s="1"/>
  <c r="E253" i="1"/>
  <c r="F253" i="1" s="1"/>
  <c r="D251" i="1"/>
  <c r="B254" i="1" l="1"/>
  <c r="C254" i="1" s="1"/>
  <c r="H254" i="1"/>
  <c r="G254" i="1"/>
  <c r="A255" i="1"/>
  <c r="I255" i="1" s="1"/>
  <c r="E254" i="1"/>
  <c r="F254" i="1" s="1"/>
  <c r="D252" i="1"/>
  <c r="B255" i="1" l="1"/>
  <c r="C255" i="1" s="1"/>
  <c r="H255" i="1"/>
  <c r="G255" i="1"/>
  <c r="A256" i="1"/>
  <c r="I256" i="1" s="1"/>
  <c r="E255" i="1"/>
  <c r="F255" i="1" s="1"/>
  <c r="D253" i="1"/>
  <c r="B256" i="1" l="1"/>
  <c r="C256" i="1" s="1"/>
  <c r="H256" i="1"/>
  <c r="G256" i="1"/>
  <c r="A257" i="1"/>
  <c r="I257" i="1" s="1"/>
  <c r="E256" i="1"/>
  <c r="F256" i="1" s="1"/>
  <c r="D254" i="1"/>
  <c r="B257" i="1" l="1"/>
  <c r="C257" i="1" s="1"/>
  <c r="H257" i="1"/>
  <c r="G257" i="1"/>
  <c r="A258" i="1"/>
  <c r="I258" i="1" s="1"/>
  <c r="E257" i="1"/>
  <c r="F257" i="1" s="1"/>
  <c r="D255" i="1"/>
  <c r="B258" i="1" l="1"/>
  <c r="C258" i="1" s="1"/>
  <c r="H258" i="1"/>
  <c r="G258" i="1"/>
  <c r="A259" i="1"/>
  <c r="I259" i="1" s="1"/>
  <c r="E258" i="1"/>
  <c r="F258" i="1" s="1"/>
  <c r="D256" i="1"/>
  <c r="B259" i="1" l="1"/>
  <c r="C259" i="1" s="1"/>
  <c r="H259" i="1"/>
  <c r="G259" i="1"/>
  <c r="A260" i="1"/>
  <c r="I260" i="1" s="1"/>
  <c r="E259" i="1"/>
  <c r="F259" i="1" s="1"/>
  <c r="D257" i="1"/>
  <c r="B260" i="1" l="1"/>
  <c r="C260" i="1" s="1"/>
  <c r="H260" i="1"/>
  <c r="G260" i="1"/>
  <c r="A261" i="1"/>
  <c r="I261" i="1" s="1"/>
  <c r="E260" i="1"/>
  <c r="F260" i="1" s="1"/>
  <c r="D258" i="1"/>
  <c r="B261" i="1" l="1"/>
  <c r="C261" i="1" s="1"/>
  <c r="H261" i="1"/>
  <c r="G261" i="1"/>
  <c r="A262" i="1"/>
  <c r="I262" i="1" s="1"/>
  <c r="E261" i="1"/>
  <c r="F261" i="1" s="1"/>
  <c r="D259" i="1"/>
  <c r="B262" i="1" l="1"/>
  <c r="C262" i="1" s="1"/>
  <c r="H262" i="1"/>
  <c r="G262" i="1"/>
  <c r="A263" i="1"/>
  <c r="I263" i="1" s="1"/>
  <c r="E262" i="1"/>
  <c r="F262" i="1" s="1"/>
  <c r="D260" i="1"/>
  <c r="B263" i="1" l="1"/>
  <c r="C263" i="1" s="1"/>
  <c r="H263" i="1"/>
  <c r="G263" i="1"/>
  <c r="A264" i="1"/>
  <c r="I264" i="1" s="1"/>
  <c r="E263" i="1"/>
  <c r="F263" i="1" s="1"/>
  <c r="D261" i="1"/>
  <c r="B264" i="1" l="1"/>
  <c r="C264" i="1" s="1"/>
  <c r="H264" i="1"/>
  <c r="G264" i="1"/>
  <c r="A265" i="1"/>
  <c r="I265" i="1" s="1"/>
  <c r="E264" i="1"/>
  <c r="F264" i="1" s="1"/>
  <c r="D262" i="1"/>
  <c r="B265" i="1" l="1"/>
  <c r="C265" i="1" s="1"/>
  <c r="H265" i="1"/>
  <c r="G265" i="1"/>
  <c r="A266" i="1"/>
  <c r="I266" i="1" s="1"/>
  <c r="E265" i="1"/>
  <c r="F265" i="1" s="1"/>
  <c r="D263" i="1"/>
  <c r="B266" i="1" l="1"/>
  <c r="C266" i="1" s="1"/>
  <c r="H266" i="1"/>
  <c r="G266" i="1"/>
  <c r="A267" i="1"/>
  <c r="I267" i="1" s="1"/>
  <c r="E266" i="1"/>
  <c r="F266" i="1" s="1"/>
  <c r="D264" i="1"/>
  <c r="B267" i="1" l="1"/>
  <c r="C267" i="1" s="1"/>
  <c r="H267" i="1"/>
  <c r="G267" i="1"/>
  <c r="A268" i="1"/>
  <c r="I268" i="1" s="1"/>
  <c r="E267" i="1"/>
  <c r="F267" i="1" s="1"/>
  <c r="D265" i="1"/>
  <c r="B268" i="1" l="1"/>
  <c r="C268" i="1" s="1"/>
  <c r="H268" i="1"/>
  <c r="G268" i="1"/>
  <c r="A269" i="1"/>
  <c r="I269" i="1" s="1"/>
  <c r="E268" i="1"/>
  <c r="F268" i="1" s="1"/>
  <c r="D266" i="1"/>
  <c r="B269" i="1" l="1"/>
  <c r="C269" i="1" s="1"/>
  <c r="H269" i="1"/>
  <c r="G269" i="1"/>
  <c r="A270" i="1"/>
  <c r="I270" i="1" s="1"/>
  <c r="E269" i="1"/>
  <c r="F269" i="1" s="1"/>
  <c r="D267" i="1"/>
  <c r="B270" i="1" l="1"/>
  <c r="C270" i="1" s="1"/>
  <c r="H270" i="1"/>
  <c r="G270" i="1"/>
  <c r="A271" i="1"/>
  <c r="I271" i="1" s="1"/>
  <c r="E270" i="1"/>
  <c r="F270" i="1" s="1"/>
  <c r="D268" i="1"/>
  <c r="B271" i="1" l="1"/>
  <c r="C271" i="1" s="1"/>
  <c r="H271" i="1"/>
  <c r="G271" i="1"/>
  <c r="A272" i="1"/>
  <c r="I272" i="1" s="1"/>
  <c r="E271" i="1"/>
  <c r="F271" i="1" s="1"/>
  <c r="D269" i="1"/>
  <c r="B272" i="1" l="1"/>
  <c r="C272" i="1" s="1"/>
  <c r="H272" i="1"/>
  <c r="G272" i="1"/>
  <c r="A273" i="1"/>
  <c r="I273" i="1" s="1"/>
  <c r="E272" i="1"/>
  <c r="F272" i="1" s="1"/>
  <c r="D270" i="1"/>
  <c r="B273" i="1" l="1"/>
  <c r="C273" i="1" s="1"/>
  <c r="H273" i="1"/>
  <c r="G273" i="1"/>
  <c r="A274" i="1"/>
  <c r="I274" i="1" s="1"/>
  <c r="E273" i="1"/>
  <c r="F273" i="1" s="1"/>
  <c r="D271" i="1"/>
  <c r="B274" i="1" l="1"/>
  <c r="C274" i="1" s="1"/>
  <c r="H274" i="1"/>
  <c r="G274" i="1"/>
  <c r="A275" i="1"/>
  <c r="I275" i="1" s="1"/>
  <c r="E274" i="1"/>
  <c r="F274" i="1" s="1"/>
  <c r="D272" i="1"/>
  <c r="B275" i="1" l="1"/>
  <c r="C275" i="1" s="1"/>
  <c r="H275" i="1"/>
  <c r="G275" i="1"/>
  <c r="A276" i="1"/>
  <c r="I276" i="1" s="1"/>
  <c r="E275" i="1"/>
  <c r="F275" i="1" s="1"/>
  <c r="D273" i="1"/>
  <c r="B276" i="1" l="1"/>
  <c r="C276" i="1" s="1"/>
  <c r="H276" i="1"/>
  <c r="G276" i="1"/>
  <c r="A277" i="1"/>
  <c r="I277" i="1" s="1"/>
  <c r="E276" i="1"/>
  <c r="F276" i="1" s="1"/>
  <c r="D274" i="1"/>
  <c r="B277" i="1" l="1"/>
  <c r="C277" i="1" s="1"/>
  <c r="H277" i="1"/>
  <c r="G277" i="1"/>
  <c r="A278" i="1"/>
  <c r="I278" i="1" s="1"/>
  <c r="E277" i="1"/>
  <c r="F277" i="1" s="1"/>
  <c r="D275" i="1"/>
  <c r="B278" i="1" l="1"/>
  <c r="C278" i="1" s="1"/>
  <c r="H278" i="1"/>
  <c r="G278" i="1"/>
  <c r="A279" i="1"/>
  <c r="I279" i="1" s="1"/>
  <c r="E278" i="1"/>
  <c r="F278" i="1" s="1"/>
  <c r="D276" i="1"/>
  <c r="B279" i="1" l="1"/>
  <c r="C279" i="1" s="1"/>
  <c r="H279" i="1"/>
  <c r="G279" i="1"/>
  <c r="A280" i="1"/>
  <c r="I280" i="1" s="1"/>
  <c r="E279" i="1"/>
  <c r="F279" i="1" s="1"/>
  <c r="D277" i="1"/>
  <c r="B280" i="1" l="1"/>
  <c r="C280" i="1" s="1"/>
  <c r="H280" i="1"/>
  <c r="G280" i="1"/>
  <c r="A281" i="1"/>
  <c r="I281" i="1" s="1"/>
  <c r="E280" i="1"/>
  <c r="F280" i="1" s="1"/>
  <c r="D278" i="1"/>
  <c r="B281" i="1" l="1"/>
  <c r="C281" i="1" s="1"/>
  <c r="H281" i="1"/>
  <c r="G281" i="1"/>
  <c r="A282" i="1"/>
  <c r="I282" i="1" s="1"/>
  <c r="E281" i="1"/>
  <c r="F281" i="1" s="1"/>
  <c r="D279" i="1"/>
  <c r="B282" i="1" l="1"/>
  <c r="C282" i="1" s="1"/>
  <c r="H282" i="1"/>
  <c r="G282" i="1"/>
  <c r="A283" i="1"/>
  <c r="I283" i="1" s="1"/>
  <c r="E282" i="1"/>
  <c r="F282" i="1" s="1"/>
  <c r="D280" i="1"/>
  <c r="B283" i="1" l="1"/>
  <c r="C283" i="1" s="1"/>
  <c r="H283" i="1"/>
  <c r="G283" i="1"/>
  <c r="A284" i="1"/>
  <c r="I284" i="1" s="1"/>
  <c r="E283" i="1"/>
  <c r="F283" i="1" s="1"/>
  <c r="D281" i="1"/>
  <c r="B284" i="1" l="1"/>
  <c r="C284" i="1" s="1"/>
  <c r="H284" i="1"/>
  <c r="G284" i="1"/>
  <c r="A285" i="1"/>
  <c r="I285" i="1" s="1"/>
  <c r="E284" i="1"/>
  <c r="F284" i="1" s="1"/>
  <c r="D282" i="1"/>
  <c r="B285" i="1" l="1"/>
  <c r="C285" i="1" s="1"/>
  <c r="H285" i="1"/>
  <c r="G285" i="1"/>
  <c r="A286" i="1"/>
  <c r="I286" i="1" s="1"/>
  <c r="E285" i="1"/>
  <c r="F285" i="1" s="1"/>
  <c r="D283" i="1"/>
  <c r="B286" i="1" l="1"/>
  <c r="C286" i="1" s="1"/>
  <c r="H286" i="1"/>
  <c r="G286" i="1"/>
  <c r="A287" i="1"/>
  <c r="I287" i="1" s="1"/>
  <c r="E286" i="1"/>
  <c r="F286" i="1" s="1"/>
  <c r="D284" i="1"/>
  <c r="B287" i="1" l="1"/>
  <c r="C287" i="1" s="1"/>
  <c r="H287" i="1"/>
  <c r="G287" i="1"/>
  <c r="A288" i="1"/>
  <c r="I288" i="1" s="1"/>
  <c r="E287" i="1"/>
  <c r="F287" i="1" s="1"/>
  <c r="D285" i="1"/>
  <c r="B288" i="1" l="1"/>
  <c r="C288" i="1" s="1"/>
  <c r="H288" i="1"/>
  <c r="G288" i="1"/>
  <c r="A289" i="1"/>
  <c r="I289" i="1" s="1"/>
  <c r="E288" i="1"/>
  <c r="F288" i="1" s="1"/>
  <c r="D286" i="1"/>
  <c r="B289" i="1" l="1"/>
  <c r="C289" i="1" s="1"/>
  <c r="H289" i="1"/>
  <c r="G289" i="1"/>
  <c r="A290" i="1"/>
  <c r="I290" i="1" s="1"/>
  <c r="E289" i="1"/>
  <c r="F289" i="1" s="1"/>
  <c r="D287" i="1"/>
  <c r="B290" i="1" l="1"/>
  <c r="C290" i="1" s="1"/>
  <c r="H290" i="1"/>
  <c r="G290" i="1"/>
  <c r="A291" i="1"/>
  <c r="I291" i="1" s="1"/>
  <c r="E290" i="1"/>
  <c r="F290" i="1" s="1"/>
  <c r="D288" i="1"/>
  <c r="B291" i="1" l="1"/>
  <c r="C291" i="1" s="1"/>
  <c r="H291" i="1"/>
  <c r="G291" i="1"/>
  <c r="A292" i="1"/>
  <c r="I292" i="1" s="1"/>
  <c r="E291" i="1"/>
  <c r="F291" i="1" s="1"/>
  <c r="D289" i="1"/>
  <c r="B292" i="1" l="1"/>
  <c r="C292" i="1" s="1"/>
  <c r="H292" i="1"/>
  <c r="G292" i="1"/>
  <c r="A293" i="1"/>
  <c r="I293" i="1" s="1"/>
  <c r="E292" i="1"/>
  <c r="F292" i="1" s="1"/>
  <c r="D290" i="1"/>
  <c r="B293" i="1" l="1"/>
  <c r="C293" i="1" s="1"/>
  <c r="H293" i="1"/>
  <c r="G293" i="1"/>
  <c r="A294" i="1"/>
  <c r="I294" i="1" s="1"/>
  <c r="E293" i="1"/>
  <c r="F293" i="1" s="1"/>
  <c r="D291" i="1"/>
  <c r="B294" i="1" l="1"/>
  <c r="C294" i="1" s="1"/>
  <c r="H294" i="1"/>
  <c r="G294" i="1"/>
  <c r="A295" i="1"/>
  <c r="I295" i="1" s="1"/>
  <c r="E294" i="1"/>
  <c r="F294" i="1" s="1"/>
  <c r="D292" i="1"/>
  <c r="B295" i="1" l="1"/>
  <c r="C295" i="1" s="1"/>
  <c r="H295" i="1"/>
  <c r="G295" i="1"/>
  <c r="A296" i="1"/>
  <c r="I296" i="1" s="1"/>
  <c r="E295" i="1"/>
  <c r="F295" i="1" s="1"/>
  <c r="D293" i="1"/>
  <c r="B296" i="1" l="1"/>
  <c r="C296" i="1" s="1"/>
  <c r="H296" i="1"/>
  <c r="G296" i="1"/>
  <c r="A297" i="1"/>
  <c r="I297" i="1" s="1"/>
  <c r="E296" i="1"/>
  <c r="F296" i="1" s="1"/>
  <c r="D294" i="1"/>
  <c r="B297" i="1" l="1"/>
  <c r="C297" i="1" s="1"/>
  <c r="H297" i="1"/>
  <c r="G297" i="1"/>
  <c r="A298" i="1"/>
  <c r="I298" i="1" s="1"/>
  <c r="E297" i="1"/>
  <c r="F297" i="1" s="1"/>
  <c r="D295" i="1"/>
  <c r="B298" i="1" l="1"/>
  <c r="C298" i="1" s="1"/>
  <c r="H298" i="1"/>
  <c r="G298" i="1"/>
  <c r="A299" i="1"/>
  <c r="I299" i="1" s="1"/>
  <c r="E298" i="1"/>
  <c r="F298" i="1" s="1"/>
  <c r="D296" i="1"/>
  <c r="B299" i="1" l="1"/>
  <c r="C299" i="1" s="1"/>
  <c r="H299" i="1"/>
  <c r="G299" i="1"/>
  <c r="A300" i="1"/>
  <c r="I300" i="1" s="1"/>
  <c r="E299" i="1"/>
  <c r="F299" i="1" s="1"/>
  <c r="D297" i="1"/>
  <c r="B300" i="1" l="1"/>
  <c r="C300" i="1" s="1"/>
  <c r="H300" i="1"/>
  <c r="G300" i="1"/>
  <c r="A301" i="1"/>
  <c r="I301" i="1" s="1"/>
  <c r="E300" i="1"/>
  <c r="F300" i="1" s="1"/>
  <c r="D298" i="1"/>
  <c r="B301" i="1" l="1"/>
  <c r="C301" i="1" s="1"/>
  <c r="H301" i="1"/>
  <c r="G301" i="1"/>
  <c r="A302" i="1"/>
  <c r="I302" i="1" s="1"/>
  <c r="E301" i="1"/>
  <c r="F301" i="1" s="1"/>
  <c r="D299" i="1"/>
  <c r="B302" i="1" l="1"/>
  <c r="C302" i="1" s="1"/>
  <c r="H302" i="1"/>
  <c r="G302" i="1"/>
  <c r="A303" i="1"/>
  <c r="I303" i="1" s="1"/>
  <c r="E302" i="1"/>
  <c r="F302" i="1" s="1"/>
  <c r="D300" i="1"/>
  <c r="B303" i="1" l="1"/>
  <c r="C303" i="1" s="1"/>
  <c r="H303" i="1"/>
  <c r="G303" i="1"/>
  <c r="A304" i="1"/>
  <c r="I304" i="1" s="1"/>
  <c r="E303" i="1"/>
  <c r="F303" i="1" s="1"/>
  <c r="D301" i="1"/>
  <c r="B304" i="1" l="1"/>
  <c r="C304" i="1" s="1"/>
  <c r="H304" i="1"/>
  <c r="G304" i="1"/>
  <c r="A305" i="1"/>
  <c r="I305" i="1" s="1"/>
  <c r="E304" i="1"/>
  <c r="F304" i="1" s="1"/>
  <c r="D302" i="1"/>
  <c r="B305" i="1" l="1"/>
  <c r="C305" i="1" s="1"/>
  <c r="H305" i="1"/>
  <c r="G305" i="1"/>
  <c r="A306" i="1"/>
  <c r="I306" i="1" s="1"/>
  <c r="E305" i="1"/>
  <c r="F305" i="1" s="1"/>
  <c r="D303" i="1"/>
  <c r="B306" i="1" l="1"/>
  <c r="C306" i="1" s="1"/>
  <c r="H306" i="1"/>
  <c r="G306" i="1"/>
  <c r="A307" i="1"/>
  <c r="I307" i="1" s="1"/>
  <c r="E306" i="1"/>
  <c r="F306" i="1" s="1"/>
  <c r="D304" i="1"/>
  <c r="B307" i="1" l="1"/>
  <c r="C307" i="1" s="1"/>
  <c r="H307" i="1"/>
  <c r="G307" i="1"/>
  <c r="A308" i="1"/>
  <c r="I308" i="1" s="1"/>
  <c r="E307" i="1"/>
  <c r="F307" i="1" s="1"/>
  <c r="D305" i="1"/>
  <c r="B308" i="1" l="1"/>
  <c r="C308" i="1" s="1"/>
  <c r="H308" i="1"/>
  <c r="G308" i="1"/>
  <c r="A309" i="1"/>
  <c r="I309" i="1" s="1"/>
  <c r="E308" i="1"/>
  <c r="F308" i="1" s="1"/>
  <c r="D306" i="1"/>
  <c r="B309" i="1" l="1"/>
  <c r="C309" i="1" s="1"/>
  <c r="H309" i="1"/>
  <c r="G309" i="1"/>
  <c r="A310" i="1"/>
  <c r="I310" i="1" s="1"/>
  <c r="E309" i="1"/>
  <c r="F309" i="1" s="1"/>
  <c r="D307" i="1"/>
  <c r="B310" i="1" l="1"/>
  <c r="C310" i="1" s="1"/>
  <c r="H310" i="1"/>
  <c r="G310" i="1"/>
  <c r="A311" i="1"/>
  <c r="I311" i="1" s="1"/>
  <c r="E310" i="1"/>
  <c r="F310" i="1" s="1"/>
  <c r="D308" i="1"/>
  <c r="B311" i="1" l="1"/>
  <c r="C311" i="1" s="1"/>
  <c r="H311" i="1"/>
  <c r="G311" i="1"/>
  <c r="A312" i="1"/>
  <c r="I312" i="1" s="1"/>
  <c r="E311" i="1"/>
  <c r="F311" i="1" s="1"/>
  <c r="D309" i="1"/>
  <c r="B312" i="1" l="1"/>
  <c r="C312" i="1" s="1"/>
  <c r="H312" i="1"/>
  <c r="G312" i="1"/>
  <c r="A313" i="1"/>
  <c r="I313" i="1" s="1"/>
  <c r="E312" i="1"/>
  <c r="F312" i="1" s="1"/>
  <c r="D310" i="1"/>
  <c r="B313" i="1" l="1"/>
  <c r="C313" i="1" s="1"/>
  <c r="H313" i="1"/>
  <c r="G313" i="1"/>
  <c r="A314" i="1"/>
  <c r="I314" i="1" s="1"/>
  <c r="E313" i="1"/>
  <c r="F313" i="1" s="1"/>
  <c r="D311" i="1"/>
  <c r="B314" i="1" l="1"/>
  <c r="C314" i="1" s="1"/>
  <c r="H314" i="1"/>
  <c r="G314" i="1"/>
  <c r="A315" i="1"/>
  <c r="I315" i="1" s="1"/>
  <c r="E314" i="1"/>
  <c r="F314" i="1" s="1"/>
  <c r="D312" i="1"/>
  <c r="B315" i="1" l="1"/>
  <c r="C315" i="1" s="1"/>
  <c r="H315" i="1"/>
  <c r="G315" i="1"/>
  <c r="A316" i="1"/>
  <c r="I316" i="1" s="1"/>
  <c r="E315" i="1"/>
  <c r="F315" i="1" s="1"/>
  <c r="D313" i="1"/>
  <c r="B316" i="1" l="1"/>
  <c r="C316" i="1" s="1"/>
  <c r="H316" i="1"/>
  <c r="G316" i="1"/>
  <c r="A317" i="1"/>
  <c r="I317" i="1" s="1"/>
  <c r="E316" i="1"/>
  <c r="F316" i="1" s="1"/>
  <c r="D314" i="1"/>
  <c r="B317" i="1" l="1"/>
  <c r="C317" i="1" s="1"/>
  <c r="H317" i="1"/>
  <c r="G317" i="1"/>
  <c r="A318" i="1"/>
  <c r="I318" i="1" s="1"/>
  <c r="E317" i="1"/>
  <c r="F317" i="1" s="1"/>
  <c r="D315" i="1"/>
  <c r="B318" i="1" l="1"/>
  <c r="C318" i="1" s="1"/>
  <c r="H318" i="1"/>
  <c r="G318" i="1"/>
  <c r="A319" i="1"/>
  <c r="I319" i="1" s="1"/>
  <c r="E318" i="1"/>
  <c r="F318" i="1" s="1"/>
  <c r="D316" i="1"/>
  <c r="B319" i="1" l="1"/>
  <c r="C319" i="1" s="1"/>
  <c r="H319" i="1"/>
  <c r="G319" i="1"/>
  <c r="A320" i="1"/>
  <c r="I320" i="1" s="1"/>
  <c r="E319" i="1"/>
  <c r="F319" i="1" s="1"/>
  <c r="D317" i="1"/>
  <c r="B320" i="1" l="1"/>
  <c r="C320" i="1" s="1"/>
  <c r="H320" i="1"/>
  <c r="G320" i="1"/>
  <c r="A321" i="1"/>
  <c r="I321" i="1" s="1"/>
  <c r="E320" i="1"/>
  <c r="F320" i="1" s="1"/>
  <c r="D318" i="1"/>
  <c r="B321" i="1" l="1"/>
  <c r="C321" i="1" s="1"/>
  <c r="H321" i="1"/>
  <c r="G321" i="1"/>
  <c r="A322" i="1"/>
  <c r="I322" i="1" s="1"/>
  <c r="E321" i="1"/>
  <c r="F321" i="1" s="1"/>
  <c r="D319" i="1"/>
  <c r="B322" i="1" l="1"/>
  <c r="C322" i="1" s="1"/>
  <c r="H322" i="1"/>
  <c r="G322" i="1"/>
  <c r="A323" i="1"/>
  <c r="I323" i="1" s="1"/>
  <c r="E322" i="1"/>
  <c r="F322" i="1" s="1"/>
  <c r="D320" i="1"/>
  <c r="B323" i="1" l="1"/>
  <c r="C323" i="1" s="1"/>
  <c r="H323" i="1"/>
  <c r="G323" i="1"/>
  <c r="A324" i="1"/>
  <c r="I324" i="1" s="1"/>
  <c r="E323" i="1"/>
  <c r="F323" i="1" s="1"/>
  <c r="D321" i="1"/>
  <c r="B324" i="1" l="1"/>
  <c r="C324" i="1" s="1"/>
  <c r="H324" i="1"/>
  <c r="G324" i="1"/>
  <c r="A325" i="1"/>
  <c r="I325" i="1" s="1"/>
  <c r="E324" i="1"/>
  <c r="F324" i="1" s="1"/>
  <c r="D322" i="1"/>
  <c r="B325" i="1" l="1"/>
  <c r="C325" i="1" s="1"/>
  <c r="H325" i="1"/>
  <c r="G325" i="1"/>
  <c r="A326" i="1"/>
  <c r="I326" i="1" s="1"/>
  <c r="E325" i="1"/>
  <c r="F325" i="1" s="1"/>
  <c r="D323" i="1"/>
  <c r="B326" i="1" l="1"/>
  <c r="C326" i="1" s="1"/>
  <c r="H326" i="1"/>
  <c r="G326" i="1"/>
  <c r="A327" i="1"/>
  <c r="I327" i="1" s="1"/>
  <c r="E326" i="1"/>
  <c r="F326" i="1" s="1"/>
  <c r="D324" i="1"/>
  <c r="B327" i="1" l="1"/>
  <c r="C327" i="1" s="1"/>
  <c r="H327" i="1"/>
  <c r="G327" i="1"/>
  <c r="A328" i="1"/>
  <c r="I328" i="1" s="1"/>
  <c r="E327" i="1"/>
  <c r="F327" i="1" s="1"/>
  <c r="D325" i="1"/>
  <c r="B328" i="1" l="1"/>
  <c r="C328" i="1" s="1"/>
  <c r="H328" i="1"/>
  <c r="G328" i="1"/>
  <c r="A329" i="1"/>
  <c r="I329" i="1" s="1"/>
  <c r="E328" i="1"/>
  <c r="F328" i="1" s="1"/>
  <c r="D326" i="1"/>
  <c r="B329" i="1" l="1"/>
  <c r="C329" i="1" s="1"/>
  <c r="H329" i="1"/>
  <c r="G329" i="1"/>
  <c r="A330" i="1"/>
  <c r="I330" i="1" s="1"/>
  <c r="E329" i="1"/>
  <c r="F329" i="1" s="1"/>
  <c r="D327" i="1"/>
  <c r="B330" i="1" l="1"/>
  <c r="C330" i="1" s="1"/>
  <c r="H330" i="1"/>
  <c r="G330" i="1"/>
  <c r="A331" i="1"/>
  <c r="I331" i="1" s="1"/>
  <c r="E330" i="1"/>
  <c r="F330" i="1" s="1"/>
  <c r="D328" i="1"/>
  <c r="B331" i="1" l="1"/>
  <c r="C331" i="1" s="1"/>
  <c r="H331" i="1"/>
  <c r="G331" i="1"/>
  <c r="A332" i="1"/>
  <c r="I332" i="1" s="1"/>
  <c r="E331" i="1"/>
  <c r="F331" i="1" s="1"/>
  <c r="D329" i="1"/>
  <c r="B332" i="1" l="1"/>
  <c r="C332" i="1" s="1"/>
  <c r="H332" i="1"/>
  <c r="G332" i="1"/>
  <c r="A333" i="1"/>
  <c r="I333" i="1" s="1"/>
  <c r="E332" i="1"/>
  <c r="F332" i="1" s="1"/>
  <c r="D330" i="1"/>
  <c r="B333" i="1" l="1"/>
  <c r="C333" i="1" s="1"/>
  <c r="H333" i="1"/>
  <c r="G333" i="1"/>
  <c r="A334" i="1"/>
  <c r="I334" i="1" s="1"/>
  <c r="E333" i="1"/>
  <c r="F333" i="1" s="1"/>
  <c r="D331" i="1"/>
  <c r="B334" i="1" l="1"/>
  <c r="C334" i="1" s="1"/>
  <c r="H334" i="1"/>
  <c r="G334" i="1"/>
  <c r="A335" i="1"/>
  <c r="I335" i="1" s="1"/>
  <c r="E334" i="1"/>
  <c r="F334" i="1" s="1"/>
  <c r="D332" i="1"/>
  <c r="B335" i="1" l="1"/>
  <c r="C335" i="1" s="1"/>
  <c r="H335" i="1"/>
  <c r="G335" i="1"/>
  <c r="A336" i="1"/>
  <c r="I336" i="1" s="1"/>
  <c r="E335" i="1"/>
  <c r="F335" i="1" s="1"/>
  <c r="D333" i="1"/>
  <c r="B336" i="1" l="1"/>
  <c r="C336" i="1" s="1"/>
  <c r="H336" i="1"/>
  <c r="G336" i="1"/>
  <c r="A337" i="1"/>
  <c r="I337" i="1" s="1"/>
  <c r="E336" i="1"/>
  <c r="F336" i="1" s="1"/>
  <c r="D334" i="1"/>
  <c r="B337" i="1" l="1"/>
  <c r="C337" i="1" s="1"/>
  <c r="H337" i="1"/>
  <c r="G337" i="1"/>
  <c r="A338" i="1"/>
  <c r="I338" i="1" s="1"/>
  <c r="E337" i="1"/>
  <c r="F337" i="1" s="1"/>
  <c r="D335" i="1"/>
  <c r="B338" i="1" l="1"/>
  <c r="C338" i="1" s="1"/>
  <c r="H338" i="1"/>
  <c r="G338" i="1"/>
  <c r="A339" i="1"/>
  <c r="I339" i="1" s="1"/>
  <c r="E338" i="1"/>
  <c r="F338" i="1" s="1"/>
  <c r="D336" i="1"/>
  <c r="B339" i="1" l="1"/>
  <c r="C339" i="1" s="1"/>
  <c r="H339" i="1"/>
  <c r="G339" i="1"/>
  <c r="A340" i="1"/>
  <c r="I340" i="1" s="1"/>
  <c r="E339" i="1"/>
  <c r="F339" i="1" s="1"/>
  <c r="D337" i="1"/>
  <c r="B340" i="1" l="1"/>
  <c r="C340" i="1" s="1"/>
  <c r="H340" i="1"/>
  <c r="G340" i="1"/>
  <c r="A341" i="1"/>
  <c r="I341" i="1" s="1"/>
  <c r="E340" i="1"/>
  <c r="F340" i="1" s="1"/>
  <c r="D338" i="1"/>
  <c r="B341" i="1" l="1"/>
  <c r="C341" i="1" s="1"/>
  <c r="H341" i="1"/>
  <c r="G341" i="1"/>
  <c r="A342" i="1"/>
  <c r="I342" i="1" s="1"/>
  <c r="E341" i="1"/>
  <c r="F341" i="1" s="1"/>
  <c r="D339" i="1"/>
  <c r="B342" i="1" l="1"/>
  <c r="C342" i="1" s="1"/>
  <c r="H342" i="1"/>
  <c r="G342" i="1"/>
  <c r="A343" i="1"/>
  <c r="I343" i="1" s="1"/>
  <c r="E342" i="1"/>
  <c r="F342" i="1" s="1"/>
  <c r="D340" i="1"/>
  <c r="B343" i="1" l="1"/>
  <c r="C343" i="1" s="1"/>
  <c r="H343" i="1"/>
  <c r="G343" i="1"/>
  <c r="A344" i="1"/>
  <c r="I344" i="1" s="1"/>
  <c r="E343" i="1"/>
  <c r="F343" i="1" s="1"/>
  <c r="D341" i="1"/>
  <c r="B344" i="1" l="1"/>
  <c r="C344" i="1" s="1"/>
  <c r="H344" i="1"/>
  <c r="G344" i="1"/>
  <c r="A345" i="1"/>
  <c r="I345" i="1" s="1"/>
  <c r="E344" i="1"/>
  <c r="F344" i="1" s="1"/>
  <c r="D342" i="1"/>
  <c r="B345" i="1" l="1"/>
  <c r="C345" i="1" s="1"/>
  <c r="H345" i="1"/>
  <c r="G345" i="1"/>
  <c r="A346" i="1"/>
  <c r="I346" i="1" s="1"/>
  <c r="E345" i="1"/>
  <c r="F345" i="1" s="1"/>
  <c r="D343" i="1"/>
  <c r="B346" i="1" l="1"/>
  <c r="C346" i="1" s="1"/>
  <c r="H346" i="1"/>
  <c r="G346" i="1"/>
  <c r="A347" i="1"/>
  <c r="I347" i="1" s="1"/>
  <c r="E346" i="1"/>
  <c r="F346" i="1" s="1"/>
  <c r="D344" i="1"/>
  <c r="B347" i="1" l="1"/>
  <c r="C347" i="1" s="1"/>
  <c r="H347" i="1"/>
  <c r="G347" i="1"/>
  <c r="A348" i="1"/>
  <c r="I348" i="1" s="1"/>
  <c r="E347" i="1"/>
  <c r="F347" i="1" s="1"/>
  <c r="D345" i="1"/>
  <c r="B348" i="1" l="1"/>
  <c r="C348" i="1" s="1"/>
  <c r="H348" i="1"/>
  <c r="G348" i="1"/>
  <c r="A349" i="1"/>
  <c r="I349" i="1" s="1"/>
  <c r="E348" i="1"/>
  <c r="F348" i="1" s="1"/>
  <c r="D346" i="1"/>
  <c r="B349" i="1" l="1"/>
  <c r="C349" i="1" s="1"/>
  <c r="H349" i="1"/>
  <c r="G349" i="1"/>
  <c r="A350" i="1"/>
  <c r="I350" i="1" s="1"/>
  <c r="E349" i="1"/>
  <c r="F349" i="1" s="1"/>
  <c r="D347" i="1"/>
  <c r="B350" i="1" l="1"/>
  <c r="C350" i="1" s="1"/>
  <c r="H350" i="1"/>
  <c r="G350" i="1"/>
  <c r="A351" i="1"/>
  <c r="I351" i="1" s="1"/>
  <c r="E350" i="1"/>
  <c r="F350" i="1" s="1"/>
  <c r="D348" i="1"/>
  <c r="B351" i="1" l="1"/>
  <c r="C351" i="1" s="1"/>
  <c r="H351" i="1"/>
  <c r="G351" i="1"/>
  <c r="A352" i="1"/>
  <c r="I352" i="1" s="1"/>
  <c r="E351" i="1"/>
  <c r="F351" i="1" s="1"/>
  <c r="D349" i="1"/>
  <c r="B352" i="1" l="1"/>
  <c r="C352" i="1" s="1"/>
  <c r="H352" i="1"/>
  <c r="G352" i="1"/>
  <c r="A353" i="1"/>
  <c r="I353" i="1" s="1"/>
  <c r="E352" i="1"/>
  <c r="F352" i="1" s="1"/>
  <c r="D350" i="1"/>
  <c r="B353" i="1" l="1"/>
  <c r="C353" i="1" s="1"/>
  <c r="H353" i="1"/>
  <c r="G353" i="1"/>
  <c r="A354" i="1"/>
  <c r="I354" i="1" s="1"/>
  <c r="E353" i="1"/>
  <c r="F353" i="1" s="1"/>
  <c r="D351" i="1"/>
  <c r="B354" i="1" l="1"/>
  <c r="C354" i="1" s="1"/>
  <c r="H354" i="1"/>
  <c r="G354" i="1"/>
  <c r="A355" i="1"/>
  <c r="I355" i="1" s="1"/>
  <c r="E354" i="1"/>
  <c r="F354" i="1" s="1"/>
  <c r="D352" i="1"/>
  <c r="B355" i="1" l="1"/>
  <c r="C355" i="1" s="1"/>
  <c r="H355" i="1"/>
  <c r="G355" i="1"/>
  <c r="A356" i="1"/>
  <c r="I356" i="1" s="1"/>
  <c r="E355" i="1"/>
  <c r="F355" i="1" s="1"/>
  <c r="D353" i="1"/>
  <c r="B356" i="1" l="1"/>
  <c r="C356" i="1" s="1"/>
  <c r="H356" i="1"/>
  <c r="G356" i="1"/>
  <c r="A357" i="1"/>
  <c r="I357" i="1" s="1"/>
  <c r="E356" i="1"/>
  <c r="F356" i="1" s="1"/>
  <c r="D354" i="1"/>
  <c r="B357" i="1" l="1"/>
  <c r="C357" i="1" s="1"/>
  <c r="H357" i="1"/>
  <c r="G357" i="1"/>
  <c r="A358" i="1"/>
  <c r="I358" i="1" s="1"/>
  <c r="E357" i="1"/>
  <c r="F357" i="1" s="1"/>
  <c r="D355" i="1"/>
  <c r="B358" i="1" l="1"/>
  <c r="C358" i="1" s="1"/>
  <c r="H358" i="1"/>
  <c r="G358" i="1"/>
  <c r="A359" i="1"/>
  <c r="I359" i="1" s="1"/>
  <c r="E358" i="1"/>
  <c r="F358" i="1" s="1"/>
  <c r="D356" i="1"/>
  <c r="B359" i="1" l="1"/>
  <c r="C359" i="1" s="1"/>
  <c r="H359" i="1"/>
  <c r="G359" i="1"/>
  <c r="A360" i="1"/>
  <c r="I360" i="1" s="1"/>
  <c r="E359" i="1"/>
  <c r="F359" i="1" s="1"/>
  <c r="D357" i="1"/>
  <c r="B360" i="1" l="1"/>
  <c r="C360" i="1" s="1"/>
  <c r="H360" i="1"/>
  <c r="G360" i="1"/>
  <c r="A361" i="1"/>
  <c r="I361" i="1" s="1"/>
  <c r="E360" i="1"/>
  <c r="F360" i="1" s="1"/>
  <c r="D358" i="1"/>
  <c r="B361" i="1" l="1"/>
  <c r="C361" i="1" s="1"/>
  <c r="H361" i="1"/>
  <c r="G361" i="1"/>
  <c r="A362" i="1"/>
  <c r="I362" i="1" s="1"/>
  <c r="E361" i="1"/>
  <c r="F361" i="1" s="1"/>
  <c r="D359" i="1"/>
  <c r="B362" i="1" l="1"/>
  <c r="C362" i="1" s="1"/>
  <c r="H362" i="1"/>
  <c r="G362" i="1"/>
  <c r="A363" i="1"/>
  <c r="I363" i="1" s="1"/>
  <c r="E362" i="1"/>
  <c r="F362" i="1" s="1"/>
  <c r="D360" i="1"/>
  <c r="B363" i="1" l="1"/>
  <c r="C363" i="1" s="1"/>
  <c r="H363" i="1"/>
  <c r="G363" i="1"/>
  <c r="A364" i="1"/>
  <c r="I364" i="1" s="1"/>
  <c r="E363" i="1"/>
  <c r="F363" i="1" s="1"/>
  <c r="D361" i="1"/>
  <c r="B364" i="1" l="1"/>
  <c r="C364" i="1" s="1"/>
  <c r="H364" i="1"/>
  <c r="G364" i="1"/>
  <c r="A365" i="1"/>
  <c r="I365" i="1" s="1"/>
  <c r="E364" i="1"/>
  <c r="F364" i="1" s="1"/>
  <c r="D362" i="1"/>
  <c r="B365" i="1" l="1"/>
  <c r="C365" i="1" s="1"/>
  <c r="H365" i="1"/>
  <c r="G365" i="1"/>
  <c r="A366" i="1"/>
  <c r="I366" i="1" s="1"/>
  <c r="E365" i="1"/>
  <c r="F365" i="1" s="1"/>
  <c r="D363" i="1"/>
  <c r="B366" i="1" l="1"/>
  <c r="C366" i="1" s="1"/>
  <c r="H366" i="1"/>
  <c r="G366" i="1"/>
  <c r="A367" i="1"/>
  <c r="I367" i="1" s="1"/>
  <c r="E366" i="1"/>
  <c r="F366" i="1" s="1"/>
  <c r="D364" i="1"/>
  <c r="B367" i="1" l="1"/>
  <c r="C367" i="1" s="1"/>
  <c r="H367" i="1"/>
  <c r="G367" i="1"/>
  <c r="A368" i="1"/>
  <c r="I368" i="1" s="1"/>
  <c r="E367" i="1"/>
  <c r="F367" i="1" s="1"/>
  <c r="D365" i="1"/>
  <c r="B368" i="1" l="1"/>
  <c r="C368" i="1" s="1"/>
  <c r="H368" i="1"/>
  <c r="G368" i="1"/>
  <c r="A369" i="1"/>
  <c r="I369" i="1" s="1"/>
  <c r="E368" i="1"/>
  <c r="F368" i="1" s="1"/>
  <c r="D366" i="1"/>
  <c r="B369" i="1" l="1"/>
  <c r="C369" i="1" s="1"/>
  <c r="H369" i="1"/>
  <c r="G369" i="1"/>
  <c r="A370" i="1"/>
  <c r="I370" i="1" s="1"/>
  <c r="E369" i="1"/>
  <c r="F369" i="1" s="1"/>
  <c r="D367" i="1"/>
  <c r="B370" i="1" l="1"/>
  <c r="C370" i="1" s="1"/>
  <c r="H370" i="1"/>
  <c r="G370" i="1"/>
  <c r="A371" i="1"/>
  <c r="I371" i="1" s="1"/>
  <c r="E370" i="1"/>
  <c r="F370" i="1" s="1"/>
  <c r="D368" i="1"/>
  <c r="B371" i="1" l="1"/>
  <c r="C371" i="1" s="1"/>
  <c r="H371" i="1"/>
  <c r="G371" i="1"/>
  <c r="A372" i="1"/>
  <c r="I372" i="1" s="1"/>
  <c r="E371" i="1"/>
  <c r="F371" i="1" s="1"/>
  <c r="D369" i="1"/>
  <c r="B372" i="1" l="1"/>
  <c r="C372" i="1" s="1"/>
  <c r="H372" i="1"/>
  <c r="G372" i="1"/>
  <c r="A373" i="1"/>
  <c r="I373" i="1" s="1"/>
  <c r="E372" i="1"/>
  <c r="F372" i="1" s="1"/>
  <c r="D370" i="1"/>
  <c r="B373" i="1" l="1"/>
  <c r="C373" i="1" s="1"/>
  <c r="H373" i="1"/>
  <c r="G373" i="1"/>
  <c r="A374" i="1"/>
  <c r="I374" i="1" s="1"/>
  <c r="E373" i="1"/>
  <c r="F373" i="1" s="1"/>
  <c r="D371" i="1"/>
  <c r="B374" i="1" l="1"/>
  <c r="C374" i="1" s="1"/>
  <c r="H374" i="1"/>
  <c r="G374" i="1"/>
  <c r="A375" i="1"/>
  <c r="I375" i="1" s="1"/>
  <c r="E374" i="1"/>
  <c r="F374" i="1" s="1"/>
  <c r="D372" i="1"/>
  <c r="B375" i="1" l="1"/>
  <c r="C375" i="1" s="1"/>
  <c r="H375" i="1"/>
  <c r="G375" i="1"/>
  <c r="A376" i="1"/>
  <c r="I376" i="1" s="1"/>
  <c r="E375" i="1"/>
  <c r="F375" i="1" s="1"/>
  <c r="D373" i="1"/>
  <c r="B376" i="1" l="1"/>
  <c r="C376" i="1" s="1"/>
  <c r="H376" i="1"/>
  <c r="G376" i="1"/>
  <c r="A377" i="1"/>
  <c r="I377" i="1" s="1"/>
  <c r="E376" i="1"/>
  <c r="F376" i="1" s="1"/>
  <c r="D374" i="1"/>
  <c r="B377" i="1" l="1"/>
  <c r="C377" i="1" s="1"/>
  <c r="H377" i="1"/>
  <c r="G377" i="1"/>
  <c r="A378" i="1"/>
  <c r="I378" i="1" s="1"/>
  <c r="E377" i="1"/>
  <c r="F377" i="1" s="1"/>
  <c r="D375" i="1"/>
  <c r="B378" i="1" l="1"/>
  <c r="C378" i="1" s="1"/>
  <c r="H378" i="1"/>
  <c r="G378" i="1"/>
  <c r="A379" i="1"/>
  <c r="I379" i="1" s="1"/>
  <c r="E378" i="1"/>
  <c r="F378" i="1" s="1"/>
  <c r="D376" i="1"/>
  <c r="B379" i="1" l="1"/>
  <c r="C379" i="1" s="1"/>
  <c r="H379" i="1"/>
  <c r="G379" i="1"/>
  <c r="A380" i="1"/>
  <c r="I380" i="1" s="1"/>
  <c r="E379" i="1"/>
  <c r="F379" i="1" s="1"/>
  <c r="D377" i="1"/>
  <c r="B380" i="1" l="1"/>
  <c r="C380" i="1" s="1"/>
  <c r="H380" i="1"/>
  <c r="G380" i="1"/>
  <c r="A381" i="1"/>
  <c r="I381" i="1" s="1"/>
  <c r="E380" i="1"/>
  <c r="F380" i="1" s="1"/>
  <c r="D378" i="1"/>
  <c r="B381" i="1" l="1"/>
  <c r="C381" i="1" s="1"/>
  <c r="H381" i="1"/>
  <c r="G381" i="1"/>
  <c r="A382" i="1"/>
  <c r="I382" i="1" s="1"/>
  <c r="E381" i="1"/>
  <c r="F381" i="1" s="1"/>
  <c r="D379" i="1"/>
  <c r="B382" i="1" l="1"/>
  <c r="C382" i="1" s="1"/>
  <c r="H382" i="1"/>
  <c r="G382" i="1"/>
  <c r="A383" i="1"/>
  <c r="I383" i="1" s="1"/>
  <c r="E382" i="1"/>
  <c r="F382" i="1" s="1"/>
  <c r="D380" i="1"/>
  <c r="B383" i="1" l="1"/>
  <c r="C383" i="1" s="1"/>
  <c r="H383" i="1"/>
  <c r="G383" i="1"/>
  <c r="A384" i="1"/>
  <c r="I384" i="1" s="1"/>
  <c r="E383" i="1"/>
  <c r="F383" i="1" s="1"/>
  <c r="D381" i="1"/>
  <c r="B384" i="1" l="1"/>
  <c r="C384" i="1" s="1"/>
  <c r="H384" i="1"/>
  <c r="G384" i="1"/>
  <c r="A385" i="1"/>
  <c r="I385" i="1" s="1"/>
  <c r="E384" i="1"/>
  <c r="F384" i="1" s="1"/>
  <c r="D382" i="1"/>
  <c r="B385" i="1" l="1"/>
  <c r="C385" i="1" s="1"/>
  <c r="H385" i="1"/>
  <c r="G385" i="1"/>
  <c r="A386" i="1"/>
  <c r="I386" i="1" s="1"/>
  <c r="E385" i="1"/>
  <c r="F385" i="1" s="1"/>
  <c r="D383" i="1"/>
  <c r="B386" i="1" l="1"/>
  <c r="C386" i="1" s="1"/>
  <c r="H386" i="1"/>
  <c r="G386" i="1"/>
  <c r="A387" i="1"/>
  <c r="I387" i="1" s="1"/>
  <c r="E386" i="1"/>
  <c r="F386" i="1" s="1"/>
  <c r="D384" i="1"/>
  <c r="B387" i="1" l="1"/>
  <c r="C387" i="1" s="1"/>
  <c r="H387" i="1"/>
  <c r="G387" i="1"/>
  <c r="A388" i="1"/>
  <c r="I388" i="1" s="1"/>
  <c r="E387" i="1"/>
  <c r="F387" i="1" s="1"/>
  <c r="D385" i="1"/>
  <c r="B388" i="1" l="1"/>
  <c r="C388" i="1" s="1"/>
  <c r="H388" i="1"/>
  <c r="G388" i="1"/>
  <c r="A389" i="1"/>
  <c r="I389" i="1" s="1"/>
  <c r="E388" i="1"/>
  <c r="F388" i="1" s="1"/>
  <c r="D386" i="1"/>
  <c r="B389" i="1" l="1"/>
  <c r="C389" i="1" s="1"/>
  <c r="H389" i="1"/>
  <c r="G389" i="1"/>
  <c r="A390" i="1"/>
  <c r="I390" i="1" s="1"/>
  <c r="E389" i="1"/>
  <c r="F389" i="1" s="1"/>
  <c r="D387" i="1"/>
  <c r="B390" i="1" l="1"/>
  <c r="C390" i="1" s="1"/>
  <c r="H390" i="1"/>
  <c r="G390" i="1"/>
  <c r="A391" i="1"/>
  <c r="I391" i="1" s="1"/>
  <c r="E390" i="1"/>
  <c r="F390" i="1" s="1"/>
  <c r="D388" i="1"/>
  <c r="B391" i="1" l="1"/>
  <c r="C391" i="1" s="1"/>
  <c r="H391" i="1"/>
  <c r="G391" i="1"/>
  <c r="A392" i="1"/>
  <c r="I392" i="1" s="1"/>
  <c r="E391" i="1"/>
  <c r="F391" i="1" s="1"/>
  <c r="D389" i="1"/>
  <c r="B392" i="1" l="1"/>
  <c r="C392" i="1" s="1"/>
  <c r="H392" i="1"/>
  <c r="G392" i="1"/>
  <c r="A393" i="1"/>
  <c r="I393" i="1" s="1"/>
  <c r="E392" i="1"/>
  <c r="F392" i="1" s="1"/>
  <c r="D390" i="1"/>
  <c r="B393" i="1" l="1"/>
  <c r="C393" i="1" s="1"/>
  <c r="H393" i="1"/>
  <c r="G393" i="1"/>
  <c r="A394" i="1"/>
  <c r="I394" i="1" s="1"/>
  <c r="E393" i="1"/>
  <c r="F393" i="1" s="1"/>
  <c r="D391" i="1"/>
  <c r="B394" i="1" l="1"/>
  <c r="C394" i="1" s="1"/>
  <c r="H394" i="1"/>
  <c r="G394" i="1"/>
  <c r="A395" i="1"/>
  <c r="I395" i="1" s="1"/>
  <c r="E394" i="1"/>
  <c r="F394" i="1" s="1"/>
  <c r="D392" i="1"/>
  <c r="B395" i="1" l="1"/>
  <c r="C395" i="1" s="1"/>
  <c r="H395" i="1"/>
  <c r="G395" i="1"/>
  <c r="A396" i="1"/>
  <c r="I396" i="1" s="1"/>
  <c r="E395" i="1"/>
  <c r="F395" i="1" s="1"/>
  <c r="D393" i="1"/>
  <c r="B396" i="1" l="1"/>
  <c r="C396" i="1" s="1"/>
  <c r="H396" i="1"/>
  <c r="G396" i="1"/>
  <c r="A397" i="1"/>
  <c r="I397" i="1" s="1"/>
  <c r="E396" i="1"/>
  <c r="F396" i="1" s="1"/>
  <c r="D394" i="1"/>
  <c r="B397" i="1" l="1"/>
  <c r="C397" i="1" s="1"/>
  <c r="H397" i="1"/>
  <c r="G397" i="1"/>
  <c r="A398" i="1"/>
  <c r="I398" i="1" s="1"/>
  <c r="E397" i="1"/>
  <c r="F397" i="1" s="1"/>
  <c r="D395" i="1"/>
  <c r="B398" i="1" l="1"/>
  <c r="C398" i="1" s="1"/>
  <c r="H398" i="1"/>
  <c r="G398" i="1"/>
  <c r="A399" i="1"/>
  <c r="I399" i="1" s="1"/>
  <c r="E398" i="1"/>
  <c r="F398" i="1" s="1"/>
  <c r="D396" i="1"/>
  <c r="B399" i="1" l="1"/>
  <c r="C399" i="1" s="1"/>
  <c r="H399" i="1"/>
  <c r="G399" i="1"/>
  <c r="A400" i="1"/>
  <c r="I400" i="1" s="1"/>
  <c r="E399" i="1"/>
  <c r="F399" i="1" s="1"/>
  <c r="D397" i="1"/>
  <c r="B400" i="1" l="1"/>
  <c r="C400" i="1" s="1"/>
  <c r="H400" i="1"/>
  <c r="G400" i="1"/>
  <c r="A401" i="1"/>
  <c r="I401" i="1" s="1"/>
  <c r="E400" i="1"/>
  <c r="F400" i="1" s="1"/>
  <c r="D398" i="1"/>
  <c r="B401" i="1" l="1"/>
  <c r="C401" i="1" s="1"/>
  <c r="H401" i="1"/>
  <c r="G401" i="1"/>
  <c r="A402" i="1"/>
  <c r="I402" i="1" s="1"/>
  <c r="E401" i="1"/>
  <c r="F401" i="1" s="1"/>
  <c r="D399" i="1"/>
  <c r="B402" i="1" l="1"/>
  <c r="C402" i="1" s="1"/>
  <c r="H402" i="1"/>
  <c r="G402" i="1"/>
  <c r="A403" i="1"/>
  <c r="I403" i="1" s="1"/>
  <c r="E402" i="1"/>
  <c r="F402" i="1" s="1"/>
  <c r="D400" i="1"/>
  <c r="B403" i="1" l="1"/>
  <c r="C403" i="1" s="1"/>
  <c r="H403" i="1"/>
  <c r="G403" i="1"/>
  <c r="A404" i="1"/>
  <c r="I404" i="1" s="1"/>
  <c r="E403" i="1"/>
  <c r="F403" i="1" s="1"/>
  <c r="D401" i="1"/>
  <c r="B404" i="1" l="1"/>
  <c r="C404" i="1" s="1"/>
  <c r="H404" i="1"/>
  <c r="G404" i="1"/>
  <c r="A405" i="1"/>
  <c r="I405" i="1" s="1"/>
  <c r="E404" i="1"/>
  <c r="F404" i="1" s="1"/>
  <c r="D402" i="1"/>
  <c r="B405" i="1" l="1"/>
  <c r="C405" i="1" s="1"/>
  <c r="H405" i="1"/>
  <c r="G405" i="1"/>
  <c r="A406" i="1"/>
  <c r="I406" i="1" s="1"/>
  <c r="E405" i="1"/>
  <c r="F405" i="1" s="1"/>
  <c r="D403" i="1"/>
  <c r="B406" i="1" l="1"/>
  <c r="C406" i="1" s="1"/>
  <c r="H406" i="1"/>
  <c r="G406" i="1"/>
  <c r="A407" i="1"/>
  <c r="I407" i="1" s="1"/>
  <c r="E406" i="1"/>
  <c r="F406" i="1" s="1"/>
  <c r="D404" i="1"/>
  <c r="B407" i="1" l="1"/>
  <c r="C407" i="1" s="1"/>
  <c r="H407" i="1"/>
  <c r="G407" i="1"/>
  <c r="A408" i="1"/>
  <c r="I408" i="1" s="1"/>
  <c r="E407" i="1"/>
  <c r="F407" i="1" s="1"/>
  <c r="D405" i="1"/>
  <c r="B408" i="1" l="1"/>
  <c r="C408" i="1" s="1"/>
  <c r="H408" i="1"/>
  <c r="G408" i="1"/>
  <c r="A409" i="1"/>
  <c r="I409" i="1" s="1"/>
  <c r="E408" i="1"/>
  <c r="F408" i="1" s="1"/>
  <c r="D406" i="1"/>
  <c r="B409" i="1" l="1"/>
  <c r="C409" i="1" s="1"/>
  <c r="H409" i="1"/>
  <c r="G409" i="1"/>
  <c r="A410" i="1"/>
  <c r="I410" i="1" s="1"/>
  <c r="E409" i="1"/>
  <c r="F409" i="1" s="1"/>
  <c r="D407" i="1"/>
  <c r="B410" i="1" l="1"/>
  <c r="C410" i="1" s="1"/>
  <c r="H410" i="1"/>
  <c r="G410" i="1"/>
  <c r="A411" i="1"/>
  <c r="I411" i="1" s="1"/>
  <c r="E410" i="1"/>
  <c r="F410" i="1" s="1"/>
  <c r="D408" i="1"/>
  <c r="B411" i="1" l="1"/>
  <c r="C411" i="1" s="1"/>
  <c r="H411" i="1"/>
  <c r="G411" i="1"/>
  <c r="A412" i="1"/>
  <c r="I412" i="1" s="1"/>
  <c r="E411" i="1"/>
  <c r="F411" i="1" s="1"/>
  <c r="D409" i="1"/>
  <c r="B412" i="1" l="1"/>
  <c r="C412" i="1" s="1"/>
  <c r="H412" i="1"/>
  <c r="G412" i="1"/>
  <c r="A413" i="1"/>
  <c r="I413" i="1" s="1"/>
  <c r="E412" i="1"/>
  <c r="F412" i="1" s="1"/>
  <c r="D410" i="1"/>
  <c r="B413" i="1" l="1"/>
  <c r="C413" i="1" s="1"/>
  <c r="H413" i="1"/>
  <c r="G413" i="1"/>
  <c r="A414" i="1"/>
  <c r="I414" i="1" s="1"/>
  <c r="E413" i="1"/>
  <c r="F413" i="1" s="1"/>
  <c r="D411" i="1"/>
  <c r="B414" i="1" l="1"/>
  <c r="C414" i="1" s="1"/>
  <c r="H414" i="1"/>
  <c r="G414" i="1"/>
  <c r="A415" i="1"/>
  <c r="I415" i="1" s="1"/>
  <c r="E414" i="1"/>
  <c r="F414" i="1" s="1"/>
  <c r="D412" i="1"/>
  <c r="B415" i="1" l="1"/>
  <c r="C415" i="1" s="1"/>
  <c r="H415" i="1"/>
  <c r="G415" i="1"/>
  <c r="A416" i="1"/>
  <c r="I416" i="1" s="1"/>
  <c r="E415" i="1"/>
  <c r="F415" i="1" s="1"/>
  <c r="D413" i="1"/>
  <c r="B416" i="1" l="1"/>
  <c r="C416" i="1" s="1"/>
  <c r="H416" i="1"/>
  <c r="G416" i="1"/>
  <c r="A417" i="1"/>
  <c r="I417" i="1" s="1"/>
  <c r="E416" i="1"/>
  <c r="F416" i="1" s="1"/>
  <c r="D414" i="1"/>
  <c r="B417" i="1" l="1"/>
  <c r="C417" i="1" s="1"/>
  <c r="H417" i="1"/>
  <c r="G417" i="1"/>
  <c r="A418" i="1"/>
  <c r="I418" i="1" s="1"/>
  <c r="E417" i="1"/>
  <c r="F417" i="1" s="1"/>
  <c r="D415" i="1"/>
  <c r="B418" i="1" l="1"/>
  <c r="C418" i="1" s="1"/>
  <c r="H418" i="1"/>
  <c r="G418" i="1"/>
  <c r="A419" i="1"/>
  <c r="I419" i="1" s="1"/>
  <c r="E418" i="1"/>
  <c r="F418" i="1" s="1"/>
  <c r="D416" i="1"/>
  <c r="B419" i="1" l="1"/>
  <c r="C419" i="1" s="1"/>
  <c r="H419" i="1"/>
  <c r="G419" i="1"/>
  <c r="A420" i="1"/>
  <c r="I420" i="1" s="1"/>
  <c r="E419" i="1"/>
  <c r="F419" i="1" s="1"/>
  <c r="D417" i="1"/>
  <c r="B420" i="1" l="1"/>
  <c r="C420" i="1" s="1"/>
  <c r="G420" i="1"/>
  <c r="H420" i="1"/>
  <c r="A421" i="1"/>
  <c r="I421" i="1" s="1"/>
  <c r="E420" i="1"/>
  <c r="F420" i="1" s="1"/>
  <c r="D418" i="1"/>
  <c r="B421" i="1" l="1"/>
  <c r="C421" i="1" s="1"/>
  <c r="H421" i="1"/>
  <c r="G421" i="1"/>
  <c r="A422" i="1"/>
  <c r="I422" i="1" s="1"/>
  <c r="E421" i="1"/>
  <c r="F421" i="1" s="1"/>
  <c r="D419" i="1"/>
  <c r="B422" i="1" l="1"/>
  <c r="C422" i="1" s="1"/>
  <c r="H422" i="1"/>
  <c r="G422" i="1"/>
  <c r="A423" i="1"/>
  <c r="I423" i="1" s="1"/>
  <c r="E422" i="1"/>
  <c r="F422" i="1" s="1"/>
  <c r="D420" i="1"/>
  <c r="B423" i="1" l="1"/>
  <c r="C423" i="1" s="1"/>
  <c r="H423" i="1"/>
  <c r="G423" i="1"/>
  <c r="A424" i="1"/>
  <c r="I424" i="1" s="1"/>
  <c r="E423" i="1"/>
  <c r="F423" i="1" s="1"/>
  <c r="D421" i="1"/>
  <c r="B424" i="1" l="1"/>
  <c r="C424" i="1" s="1"/>
  <c r="H424" i="1"/>
  <c r="G424" i="1"/>
  <c r="A425" i="1"/>
  <c r="I425" i="1" s="1"/>
  <c r="E424" i="1"/>
  <c r="F424" i="1" s="1"/>
  <c r="D422" i="1"/>
  <c r="B425" i="1" l="1"/>
  <c r="C425" i="1" s="1"/>
  <c r="H425" i="1"/>
  <c r="G425" i="1"/>
  <c r="A426" i="1"/>
  <c r="I426" i="1" s="1"/>
  <c r="E425" i="1"/>
  <c r="F425" i="1" s="1"/>
  <c r="D423" i="1"/>
  <c r="B426" i="1" l="1"/>
  <c r="C426" i="1" s="1"/>
  <c r="H426" i="1"/>
  <c r="G426" i="1"/>
  <c r="A427" i="1"/>
  <c r="I427" i="1" s="1"/>
  <c r="E426" i="1"/>
  <c r="F426" i="1" s="1"/>
  <c r="D424" i="1"/>
  <c r="B427" i="1" l="1"/>
  <c r="C427" i="1" s="1"/>
  <c r="H427" i="1"/>
  <c r="G427" i="1"/>
  <c r="A428" i="1"/>
  <c r="I428" i="1" s="1"/>
  <c r="E427" i="1"/>
  <c r="F427" i="1" s="1"/>
  <c r="D425" i="1"/>
  <c r="B428" i="1" l="1"/>
  <c r="C428" i="1" s="1"/>
  <c r="H428" i="1"/>
  <c r="G428" i="1"/>
  <c r="A429" i="1"/>
  <c r="I429" i="1" s="1"/>
  <c r="E428" i="1"/>
  <c r="F428" i="1" s="1"/>
  <c r="D426" i="1"/>
  <c r="B429" i="1" l="1"/>
  <c r="C429" i="1" s="1"/>
  <c r="H429" i="1"/>
  <c r="G429" i="1"/>
  <c r="A430" i="1"/>
  <c r="I430" i="1" s="1"/>
  <c r="E429" i="1"/>
  <c r="F429" i="1" s="1"/>
  <c r="D427" i="1"/>
  <c r="B430" i="1" l="1"/>
  <c r="C430" i="1" s="1"/>
  <c r="H430" i="1"/>
  <c r="G430" i="1"/>
  <c r="A431" i="1"/>
  <c r="I431" i="1" s="1"/>
  <c r="E430" i="1"/>
  <c r="F430" i="1" s="1"/>
  <c r="D428" i="1"/>
  <c r="B431" i="1" l="1"/>
  <c r="C431" i="1" s="1"/>
  <c r="H431" i="1"/>
  <c r="G431" i="1"/>
  <c r="A432" i="1"/>
  <c r="I432" i="1" s="1"/>
  <c r="E431" i="1"/>
  <c r="F431" i="1" s="1"/>
  <c r="D429" i="1"/>
  <c r="B432" i="1" l="1"/>
  <c r="C432" i="1" s="1"/>
  <c r="H432" i="1"/>
  <c r="G432" i="1"/>
  <c r="A433" i="1"/>
  <c r="I433" i="1" s="1"/>
  <c r="E432" i="1"/>
  <c r="F432" i="1" s="1"/>
  <c r="D430" i="1"/>
  <c r="B433" i="1" l="1"/>
  <c r="C433" i="1" s="1"/>
  <c r="H433" i="1"/>
  <c r="G433" i="1"/>
  <c r="A434" i="1"/>
  <c r="I434" i="1" s="1"/>
  <c r="E433" i="1"/>
  <c r="F433" i="1" s="1"/>
  <c r="D431" i="1"/>
  <c r="B434" i="1" l="1"/>
  <c r="C434" i="1" s="1"/>
  <c r="H434" i="1"/>
  <c r="G434" i="1"/>
  <c r="A435" i="1"/>
  <c r="I435" i="1" s="1"/>
  <c r="E434" i="1"/>
  <c r="F434" i="1" s="1"/>
  <c r="D432" i="1"/>
  <c r="B435" i="1" l="1"/>
  <c r="C435" i="1" s="1"/>
  <c r="H435" i="1"/>
  <c r="G435" i="1"/>
  <c r="A436" i="1"/>
  <c r="I436" i="1" s="1"/>
  <c r="E435" i="1"/>
  <c r="F435" i="1" s="1"/>
  <c r="D433" i="1"/>
  <c r="B436" i="1" l="1"/>
  <c r="C436" i="1" s="1"/>
  <c r="H436" i="1"/>
  <c r="G436" i="1"/>
  <c r="A437" i="1"/>
  <c r="I437" i="1" s="1"/>
  <c r="E436" i="1"/>
  <c r="F436" i="1" s="1"/>
  <c r="D434" i="1"/>
  <c r="B437" i="1" l="1"/>
  <c r="C437" i="1" s="1"/>
  <c r="H437" i="1"/>
  <c r="G437" i="1"/>
  <c r="A438" i="1"/>
  <c r="I438" i="1" s="1"/>
  <c r="E437" i="1"/>
  <c r="F437" i="1" s="1"/>
  <c r="D435" i="1"/>
  <c r="B438" i="1" l="1"/>
  <c r="C438" i="1" s="1"/>
  <c r="H438" i="1"/>
  <c r="G438" i="1"/>
  <c r="A439" i="1"/>
  <c r="I439" i="1" s="1"/>
  <c r="E438" i="1"/>
  <c r="F438" i="1" s="1"/>
  <c r="D436" i="1"/>
  <c r="B439" i="1" l="1"/>
  <c r="C439" i="1" s="1"/>
  <c r="H439" i="1"/>
  <c r="G439" i="1"/>
  <c r="A440" i="1"/>
  <c r="I440" i="1" s="1"/>
  <c r="E439" i="1"/>
  <c r="F439" i="1" s="1"/>
  <c r="D437" i="1"/>
  <c r="B440" i="1" l="1"/>
  <c r="C440" i="1" s="1"/>
  <c r="H440" i="1"/>
  <c r="G440" i="1"/>
  <c r="A441" i="1"/>
  <c r="I441" i="1" s="1"/>
  <c r="E440" i="1"/>
  <c r="F440" i="1" s="1"/>
  <c r="D438" i="1"/>
  <c r="B441" i="1" l="1"/>
  <c r="C441" i="1" s="1"/>
  <c r="H441" i="1"/>
  <c r="G441" i="1"/>
  <c r="A442" i="1"/>
  <c r="I442" i="1" s="1"/>
  <c r="E441" i="1"/>
  <c r="F441" i="1" s="1"/>
  <c r="D439" i="1"/>
  <c r="B442" i="1" l="1"/>
  <c r="C442" i="1" s="1"/>
  <c r="H442" i="1"/>
  <c r="G442" i="1"/>
  <c r="A443" i="1"/>
  <c r="I443" i="1" s="1"/>
  <c r="E442" i="1"/>
  <c r="F442" i="1" s="1"/>
  <c r="D440" i="1"/>
  <c r="B443" i="1" l="1"/>
  <c r="C443" i="1" s="1"/>
  <c r="H443" i="1"/>
  <c r="G443" i="1"/>
  <c r="A444" i="1"/>
  <c r="I444" i="1" s="1"/>
  <c r="E443" i="1"/>
  <c r="F443" i="1" s="1"/>
  <c r="D441" i="1"/>
  <c r="B444" i="1" l="1"/>
  <c r="C444" i="1" s="1"/>
  <c r="H444" i="1"/>
  <c r="G444" i="1"/>
  <c r="A445" i="1"/>
  <c r="I445" i="1" s="1"/>
  <c r="E444" i="1"/>
  <c r="F444" i="1" s="1"/>
  <c r="D442" i="1"/>
  <c r="B445" i="1" l="1"/>
  <c r="C445" i="1" s="1"/>
  <c r="H445" i="1"/>
  <c r="G445" i="1"/>
  <c r="A446" i="1"/>
  <c r="I446" i="1" s="1"/>
  <c r="E445" i="1"/>
  <c r="F445" i="1" s="1"/>
  <c r="D443" i="1"/>
  <c r="B446" i="1" l="1"/>
  <c r="C446" i="1" s="1"/>
  <c r="H446" i="1"/>
  <c r="G446" i="1"/>
  <c r="A447" i="1"/>
  <c r="I447" i="1" s="1"/>
  <c r="E446" i="1"/>
  <c r="F446" i="1" s="1"/>
  <c r="D444" i="1"/>
  <c r="B447" i="1" l="1"/>
  <c r="C447" i="1" s="1"/>
  <c r="H447" i="1"/>
  <c r="G447" i="1"/>
  <c r="A448" i="1"/>
  <c r="I448" i="1" s="1"/>
  <c r="E447" i="1"/>
  <c r="F447" i="1" s="1"/>
  <c r="D445" i="1"/>
  <c r="B448" i="1" l="1"/>
  <c r="C448" i="1" s="1"/>
  <c r="H448" i="1"/>
  <c r="G448" i="1"/>
  <c r="A449" i="1"/>
  <c r="I449" i="1" s="1"/>
  <c r="E448" i="1"/>
  <c r="F448" i="1" s="1"/>
  <c r="D446" i="1"/>
  <c r="B449" i="1" l="1"/>
  <c r="C449" i="1" s="1"/>
  <c r="H449" i="1"/>
  <c r="G449" i="1"/>
  <c r="A450" i="1"/>
  <c r="I450" i="1" s="1"/>
  <c r="E449" i="1"/>
  <c r="F449" i="1" s="1"/>
  <c r="D447" i="1"/>
  <c r="B450" i="1" l="1"/>
  <c r="C450" i="1" s="1"/>
  <c r="H450" i="1"/>
  <c r="G450" i="1"/>
  <c r="A451" i="1"/>
  <c r="I451" i="1" s="1"/>
  <c r="E450" i="1"/>
  <c r="F450" i="1" s="1"/>
  <c r="D448" i="1"/>
  <c r="B451" i="1" l="1"/>
  <c r="C451" i="1" s="1"/>
  <c r="H451" i="1"/>
  <c r="G451" i="1"/>
  <c r="A452" i="1"/>
  <c r="I452" i="1" s="1"/>
  <c r="E451" i="1"/>
  <c r="F451" i="1" s="1"/>
  <c r="D449" i="1"/>
  <c r="B452" i="1" l="1"/>
  <c r="C452" i="1" s="1"/>
  <c r="H452" i="1"/>
  <c r="G452" i="1"/>
  <c r="A453" i="1"/>
  <c r="I453" i="1" s="1"/>
  <c r="E452" i="1"/>
  <c r="F452" i="1" s="1"/>
  <c r="D450" i="1"/>
  <c r="B453" i="1" l="1"/>
  <c r="C453" i="1" s="1"/>
  <c r="H453" i="1"/>
  <c r="G453" i="1"/>
  <c r="A454" i="1"/>
  <c r="I454" i="1" s="1"/>
  <c r="E453" i="1"/>
  <c r="F453" i="1" s="1"/>
  <c r="D451" i="1"/>
  <c r="B454" i="1" l="1"/>
  <c r="C454" i="1" s="1"/>
  <c r="H454" i="1"/>
  <c r="G454" i="1"/>
  <c r="A455" i="1"/>
  <c r="I455" i="1" s="1"/>
  <c r="E454" i="1"/>
  <c r="F454" i="1" s="1"/>
  <c r="D452" i="1"/>
  <c r="B455" i="1" l="1"/>
  <c r="C455" i="1" s="1"/>
  <c r="H455" i="1"/>
  <c r="G455" i="1"/>
  <c r="A456" i="1"/>
  <c r="I456" i="1" s="1"/>
  <c r="E455" i="1"/>
  <c r="F455" i="1" s="1"/>
  <c r="D453" i="1"/>
  <c r="B456" i="1" l="1"/>
  <c r="C456" i="1" s="1"/>
  <c r="H456" i="1"/>
  <c r="G456" i="1"/>
  <c r="A457" i="1"/>
  <c r="I457" i="1" s="1"/>
  <c r="E456" i="1"/>
  <c r="F456" i="1" s="1"/>
  <c r="D454" i="1"/>
  <c r="B457" i="1" l="1"/>
  <c r="C457" i="1" s="1"/>
  <c r="H457" i="1"/>
  <c r="G457" i="1"/>
  <c r="A458" i="1"/>
  <c r="I458" i="1" s="1"/>
  <c r="E457" i="1"/>
  <c r="F457" i="1" s="1"/>
  <c r="D455" i="1"/>
  <c r="B458" i="1" l="1"/>
  <c r="C458" i="1" s="1"/>
  <c r="H458" i="1"/>
  <c r="G458" i="1"/>
  <c r="A459" i="1"/>
  <c r="I459" i="1" s="1"/>
  <c r="E458" i="1"/>
  <c r="F458" i="1" s="1"/>
  <c r="D456" i="1"/>
  <c r="B459" i="1" l="1"/>
  <c r="C459" i="1" s="1"/>
  <c r="H459" i="1"/>
  <c r="G459" i="1"/>
  <c r="A460" i="1"/>
  <c r="I460" i="1" s="1"/>
  <c r="E459" i="1"/>
  <c r="F459" i="1" s="1"/>
  <c r="D457" i="1"/>
  <c r="B460" i="1" l="1"/>
  <c r="C460" i="1" s="1"/>
  <c r="H460" i="1"/>
  <c r="G460" i="1"/>
  <c r="A461" i="1"/>
  <c r="I461" i="1" s="1"/>
  <c r="E460" i="1"/>
  <c r="F460" i="1" s="1"/>
  <c r="D458" i="1"/>
  <c r="B461" i="1" l="1"/>
  <c r="C461" i="1" s="1"/>
  <c r="H461" i="1"/>
  <c r="G461" i="1"/>
  <c r="A462" i="1"/>
  <c r="I462" i="1" s="1"/>
  <c r="E461" i="1"/>
  <c r="F461" i="1" s="1"/>
  <c r="D459" i="1"/>
  <c r="B462" i="1" l="1"/>
  <c r="C462" i="1" s="1"/>
  <c r="H462" i="1"/>
  <c r="G462" i="1"/>
  <c r="A463" i="1"/>
  <c r="I463" i="1" s="1"/>
  <c r="E462" i="1"/>
  <c r="F462" i="1" s="1"/>
  <c r="D460" i="1"/>
  <c r="B463" i="1" l="1"/>
  <c r="C463" i="1" s="1"/>
  <c r="H463" i="1"/>
  <c r="G463" i="1"/>
  <c r="A464" i="1"/>
  <c r="I464" i="1" s="1"/>
  <c r="E463" i="1"/>
  <c r="F463" i="1" s="1"/>
  <c r="D461" i="1"/>
  <c r="B464" i="1" l="1"/>
  <c r="C464" i="1" s="1"/>
  <c r="H464" i="1"/>
  <c r="G464" i="1"/>
  <c r="A465" i="1"/>
  <c r="I465" i="1" s="1"/>
  <c r="E464" i="1"/>
  <c r="F464" i="1" s="1"/>
  <c r="D462" i="1"/>
  <c r="B465" i="1" l="1"/>
  <c r="C465" i="1" s="1"/>
  <c r="H465" i="1"/>
  <c r="G465" i="1"/>
  <c r="A466" i="1"/>
  <c r="I466" i="1" s="1"/>
  <c r="E465" i="1"/>
  <c r="F465" i="1" s="1"/>
  <c r="D463" i="1"/>
  <c r="B466" i="1" l="1"/>
  <c r="C466" i="1" s="1"/>
  <c r="H466" i="1"/>
  <c r="G466" i="1"/>
  <c r="A467" i="1"/>
  <c r="I467" i="1" s="1"/>
  <c r="E466" i="1"/>
  <c r="F466" i="1" s="1"/>
  <c r="D464" i="1"/>
  <c r="B467" i="1" l="1"/>
  <c r="C467" i="1" s="1"/>
  <c r="H467" i="1"/>
  <c r="G467" i="1"/>
  <c r="A468" i="1"/>
  <c r="I468" i="1" s="1"/>
  <c r="E467" i="1"/>
  <c r="F467" i="1" s="1"/>
  <c r="D465" i="1"/>
  <c r="B468" i="1" l="1"/>
  <c r="C468" i="1" s="1"/>
  <c r="H468" i="1"/>
  <c r="G468" i="1"/>
  <c r="A469" i="1"/>
  <c r="I469" i="1" s="1"/>
  <c r="E468" i="1"/>
  <c r="F468" i="1" s="1"/>
  <c r="D466" i="1"/>
  <c r="B469" i="1" l="1"/>
  <c r="C469" i="1" s="1"/>
  <c r="H469" i="1"/>
  <c r="G469" i="1"/>
  <c r="A470" i="1"/>
  <c r="I470" i="1" s="1"/>
  <c r="E469" i="1"/>
  <c r="F469" i="1" s="1"/>
  <c r="D467" i="1"/>
  <c r="B470" i="1" l="1"/>
  <c r="C470" i="1" s="1"/>
  <c r="H470" i="1"/>
  <c r="G470" i="1"/>
  <c r="A471" i="1"/>
  <c r="I471" i="1" s="1"/>
  <c r="E470" i="1"/>
  <c r="F470" i="1" s="1"/>
  <c r="D468" i="1"/>
  <c r="B471" i="1" l="1"/>
  <c r="C471" i="1" s="1"/>
  <c r="H471" i="1"/>
  <c r="G471" i="1"/>
  <c r="A472" i="1"/>
  <c r="I472" i="1" s="1"/>
  <c r="E471" i="1"/>
  <c r="F471" i="1" s="1"/>
  <c r="D469" i="1"/>
  <c r="B472" i="1" l="1"/>
  <c r="C472" i="1" s="1"/>
  <c r="H472" i="1"/>
  <c r="G472" i="1"/>
  <c r="A473" i="1"/>
  <c r="I473" i="1" s="1"/>
  <c r="E472" i="1"/>
  <c r="F472" i="1" s="1"/>
  <c r="D470" i="1"/>
  <c r="B473" i="1" l="1"/>
  <c r="C473" i="1" s="1"/>
  <c r="H473" i="1"/>
  <c r="G473" i="1"/>
  <c r="A474" i="1"/>
  <c r="I474" i="1" s="1"/>
  <c r="E473" i="1"/>
  <c r="F473" i="1" s="1"/>
  <c r="D471" i="1"/>
  <c r="B474" i="1" l="1"/>
  <c r="C474" i="1" s="1"/>
  <c r="H474" i="1"/>
  <c r="G474" i="1"/>
  <c r="A475" i="1"/>
  <c r="I475" i="1" s="1"/>
  <c r="E474" i="1"/>
  <c r="F474" i="1" s="1"/>
  <c r="D472" i="1"/>
  <c r="B475" i="1" l="1"/>
  <c r="C475" i="1" s="1"/>
  <c r="H475" i="1"/>
  <c r="G475" i="1"/>
  <c r="A476" i="1"/>
  <c r="I476" i="1" s="1"/>
  <c r="E475" i="1"/>
  <c r="F475" i="1" s="1"/>
  <c r="D473" i="1"/>
  <c r="B476" i="1" l="1"/>
  <c r="C476" i="1" s="1"/>
  <c r="H476" i="1"/>
  <c r="G476" i="1"/>
  <c r="A477" i="1"/>
  <c r="I477" i="1" s="1"/>
  <c r="E476" i="1"/>
  <c r="F476" i="1" s="1"/>
  <c r="D474" i="1"/>
  <c r="B477" i="1" l="1"/>
  <c r="C477" i="1" s="1"/>
  <c r="H477" i="1"/>
  <c r="G477" i="1"/>
  <c r="A478" i="1"/>
  <c r="I478" i="1" s="1"/>
  <c r="E477" i="1"/>
  <c r="F477" i="1" s="1"/>
  <c r="D475" i="1"/>
  <c r="B478" i="1" l="1"/>
  <c r="C478" i="1" s="1"/>
  <c r="H478" i="1"/>
  <c r="G478" i="1"/>
  <c r="A479" i="1"/>
  <c r="I479" i="1" s="1"/>
  <c r="E478" i="1"/>
  <c r="F478" i="1" s="1"/>
  <c r="D476" i="1"/>
  <c r="B479" i="1" l="1"/>
  <c r="C479" i="1" s="1"/>
  <c r="H479" i="1"/>
  <c r="G479" i="1"/>
  <c r="A480" i="1"/>
  <c r="I480" i="1" s="1"/>
  <c r="E479" i="1"/>
  <c r="F479" i="1" s="1"/>
  <c r="D477" i="1"/>
  <c r="B480" i="1" l="1"/>
  <c r="C480" i="1" s="1"/>
  <c r="H480" i="1"/>
  <c r="G480" i="1"/>
  <c r="A481" i="1"/>
  <c r="I481" i="1" s="1"/>
  <c r="E480" i="1"/>
  <c r="F480" i="1" s="1"/>
  <c r="D478" i="1"/>
  <c r="B481" i="1" l="1"/>
  <c r="C481" i="1" s="1"/>
  <c r="H481" i="1"/>
  <c r="G481" i="1"/>
  <c r="A482" i="1"/>
  <c r="I482" i="1" s="1"/>
  <c r="E481" i="1"/>
  <c r="F481" i="1" s="1"/>
  <c r="D479" i="1"/>
  <c r="B482" i="1" l="1"/>
  <c r="C482" i="1" s="1"/>
  <c r="H482" i="1"/>
  <c r="G482" i="1"/>
  <c r="A483" i="1"/>
  <c r="I483" i="1" s="1"/>
  <c r="E482" i="1"/>
  <c r="F482" i="1" s="1"/>
  <c r="D480" i="1"/>
  <c r="B483" i="1" l="1"/>
  <c r="C483" i="1" s="1"/>
  <c r="H483" i="1"/>
  <c r="G483" i="1"/>
  <c r="A484" i="1"/>
  <c r="I484" i="1" s="1"/>
  <c r="E483" i="1"/>
  <c r="F483" i="1" s="1"/>
  <c r="D481" i="1"/>
  <c r="B484" i="1" l="1"/>
  <c r="C484" i="1" s="1"/>
  <c r="H484" i="1"/>
  <c r="G484" i="1"/>
  <c r="A485" i="1"/>
  <c r="I485" i="1" s="1"/>
  <c r="E484" i="1"/>
  <c r="F484" i="1" s="1"/>
  <c r="D482" i="1"/>
  <c r="B485" i="1" l="1"/>
  <c r="C485" i="1" s="1"/>
  <c r="H485" i="1"/>
  <c r="G485" i="1"/>
  <c r="A486" i="1"/>
  <c r="I486" i="1" s="1"/>
  <c r="E485" i="1"/>
  <c r="F485" i="1" s="1"/>
  <c r="D483" i="1"/>
  <c r="B486" i="1" l="1"/>
  <c r="C486" i="1" s="1"/>
  <c r="H486" i="1"/>
  <c r="G486" i="1"/>
  <c r="A487" i="1"/>
  <c r="I487" i="1" s="1"/>
  <c r="E486" i="1"/>
  <c r="F486" i="1" s="1"/>
  <c r="D484" i="1"/>
  <c r="B487" i="1" l="1"/>
  <c r="C487" i="1" s="1"/>
  <c r="H487" i="1"/>
  <c r="G487" i="1"/>
  <c r="A488" i="1"/>
  <c r="I488" i="1" s="1"/>
  <c r="E487" i="1"/>
  <c r="F487" i="1" s="1"/>
  <c r="D485" i="1"/>
  <c r="B488" i="1" l="1"/>
  <c r="C488" i="1" s="1"/>
  <c r="H488" i="1"/>
  <c r="G488" i="1"/>
  <c r="A489" i="1"/>
  <c r="I489" i="1" s="1"/>
  <c r="E488" i="1"/>
  <c r="F488" i="1" s="1"/>
  <c r="D486" i="1"/>
  <c r="B489" i="1" l="1"/>
  <c r="C489" i="1" s="1"/>
  <c r="H489" i="1"/>
  <c r="G489" i="1"/>
  <c r="A490" i="1"/>
  <c r="I490" i="1" s="1"/>
  <c r="E489" i="1"/>
  <c r="F489" i="1" s="1"/>
  <c r="D487" i="1"/>
  <c r="B490" i="1" l="1"/>
  <c r="C490" i="1" s="1"/>
  <c r="H490" i="1"/>
  <c r="G490" i="1"/>
  <c r="A491" i="1"/>
  <c r="I491" i="1" s="1"/>
  <c r="E490" i="1"/>
  <c r="F490" i="1" s="1"/>
  <c r="D488" i="1"/>
  <c r="B491" i="1" l="1"/>
  <c r="C491" i="1" s="1"/>
  <c r="H491" i="1"/>
  <c r="G491" i="1"/>
  <c r="A492" i="1"/>
  <c r="I492" i="1" s="1"/>
  <c r="E491" i="1"/>
  <c r="F491" i="1" s="1"/>
  <c r="D489" i="1"/>
  <c r="B492" i="1" l="1"/>
  <c r="C492" i="1" s="1"/>
  <c r="H492" i="1"/>
  <c r="G492" i="1"/>
  <c r="A493" i="1"/>
  <c r="I493" i="1" s="1"/>
  <c r="E492" i="1"/>
  <c r="F492" i="1" s="1"/>
  <c r="D490" i="1"/>
  <c r="B493" i="1" l="1"/>
  <c r="C493" i="1" s="1"/>
  <c r="H493" i="1"/>
  <c r="G493" i="1"/>
  <c r="A494" i="1"/>
  <c r="I494" i="1" s="1"/>
  <c r="E493" i="1"/>
  <c r="F493" i="1" s="1"/>
  <c r="D491" i="1"/>
  <c r="B494" i="1" l="1"/>
  <c r="C494" i="1" s="1"/>
  <c r="H494" i="1"/>
  <c r="G494" i="1"/>
  <c r="A495" i="1"/>
  <c r="I495" i="1" s="1"/>
  <c r="E494" i="1"/>
  <c r="F494" i="1" s="1"/>
  <c r="D492" i="1"/>
  <c r="B495" i="1" l="1"/>
  <c r="C495" i="1" s="1"/>
  <c r="H495" i="1"/>
  <c r="G495" i="1"/>
  <c r="A496" i="1"/>
  <c r="I496" i="1" s="1"/>
  <c r="E495" i="1"/>
  <c r="F495" i="1" s="1"/>
  <c r="D493" i="1"/>
  <c r="B496" i="1" l="1"/>
  <c r="C496" i="1" s="1"/>
  <c r="H496" i="1"/>
  <c r="G496" i="1"/>
  <c r="A497" i="1"/>
  <c r="I497" i="1" s="1"/>
  <c r="E496" i="1"/>
  <c r="F496" i="1" s="1"/>
  <c r="D494" i="1"/>
  <c r="B497" i="1" l="1"/>
  <c r="C497" i="1" s="1"/>
  <c r="H497" i="1"/>
  <c r="G497" i="1"/>
  <c r="A498" i="1"/>
  <c r="I498" i="1" s="1"/>
  <c r="E497" i="1"/>
  <c r="F497" i="1" s="1"/>
  <c r="D495" i="1"/>
  <c r="B498" i="1" l="1"/>
  <c r="C498" i="1" s="1"/>
  <c r="H498" i="1"/>
  <c r="G498" i="1"/>
  <c r="A499" i="1"/>
  <c r="I499" i="1" s="1"/>
  <c r="E498" i="1"/>
  <c r="F498" i="1" s="1"/>
  <c r="D496" i="1"/>
  <c r="B499" i="1" l="1"/>
  <c r="C499" i="1" s="1"/>
  <c r="H499" i="1"/>
  <c r="G499" i="1"/>
  <c r="A500" i="1"/>
  <c r="I500" i="1" s="1"/>
  <c r="E499" i="1"/>
  <c r="F499" i="1" s="1"/>
  <c r="D497" i="1"/>
  <c r="B500" i="1" l="1"/>
  <c r="C500" i="1" s="1"/>
  <c r="H500" i="1"/>
  <c r="G500" i="1"/>
  <c r="A501" i="1"/>
  <c r="I501" i="1" s="1"/>
  <c r="E500" i="1"/>
  <c r="F500" i="1" s="1"/>
  <c r="D498" i="1"/>
  <c r="B501" i="1" l="1"/>
  <c r="C501" i="1" s="1"/>
  <c r="H501" i="1"/>
  <c r="G501" i="1"/>
  <c r="A502" i="1"/>
  <c r="I502" i="1" s="1"/>
  <c r="E501" i="1"/>
  <c r="F501" i="1" s="1"/>
  <c r="D499" i="1"/>
  <c r="B502" i="1" l="1"/>
  <c r="C502" i="1" s="1"/>
  <c r="H502" i="1"/>
  <c r="G502" i="1"/>
  <c r="A503" i="1"/>
  <c r="I503" i="1" s="1"/>
  <c r="E502" i="1"/>
  <c r="F502" i="1" s="1"/>
  <c r="D500" i="1"/>
  <c r="B503" i="1" l="1"/>
  <c r="C503" i="1" s="1"/>
  <c r="H503" i="1"/>
  <c r="G503" i="1"/>
  <c r="A504" i="1"/>
  <c r="I504" i="1" s="1"/>
  <c r="E503" i="1"/>
  <c r="F503" i="1" s="1"/>
  <c r="D501" i="1"/>
  <c r="B504" i="1" l="1"/>
  <c r="C504" i="1" s="1"/>
  <c r="H504" i="1"/>
  <c r="G504" i="1"/>
  <c r="A505" i="1"/>
  <c r="I505" i="1" s="1"/>
  <c r="E504" i="1"/>
  <c r="F504" i="1" s="1"/>
  <c r="D502" i="1"/>
  <c r="B505" i="1" l="1"/>
  <c r="C505" i="1" s="1"/>
  <c r="H505" i="1"/>
  <c r="G505" i="1"/>
  <c r="A506" i="1"/>
  <c r="I506" i="1" s="1"/>
  <c r="E505" i="1"/>
  <c r="F505" i="1" s="1"/>
  <c r="D503" i="1"/>
  <c r="B506" i="1" l="1"/>
  <c r="C506" i="1" s="1"/>
  <c r="H506" i="1"/>
  <c r="G506" i="1"/>
  <c r="A507" i="1"/>
  <c r="I507" i="1" s="1"/>
  <c r="E506" i="1"/>
  <c r="F506" i="1" s="1"/>
  <c r="D504" i="1"/>
  <c r="B507" i="1" l="1"/>
  <c r="C507" i="1" s="1"/>
  <c r="H507" i="1"/>
  <c r="G507" i="1"/>
  <c r="A508" i="1"/>
  <c r="I508" i="1" s="1"/>
  <c r="E507" i="1"/>
  <c r="F507" i="1" s="1"/>
  <c r="D505" i="1"/>
  <c r="B508" i="1" l="1"/>
  <c r="C508" i="1" s="1"/>
  <c r="H508" i="1"/>
  <c r="G508" i="1"/>
  <c r="A509" i="1"/>
  <c r="I509" i="1" s="1"/>
  <c r="E508" i="1"/>
  <c r="F508" i="1" s="1"/>
  <c r="D506" i="1"/>
  <c r="B509" i="1" l="1"/>
  <c r="C509" i="1" s="1"/>
  <c r="H509" i="1"/>
  <c r="G509" i="1"/>
  <c r="A510" i="1"/>
  <c r="I510" i="1" s="1"/>
  <c r="E509" i="1"/>
  <c r="F509" i="1" s="1"/>
  <c r="D507" i="1"/>
  <c r="B510" i="1" l="1"/>
  <c r="C510" i="1" s="1"/>
  <c r="H510" i="1"/>
  <c r="G510" i="1"/>
  <c r="A511" i="1"/>
  <c r="I511" i="1" s="1"/>
  <c r="E510" i="1"/>
  <c r="F510" i="1" s="1"/>
  <c r="D508" i="1"/>
  <c r="B511" i="1" l="1"/>
  <c r="C511" i="1" s="1"/>
  <c r="H511" i="1"/>
  <c r="G511" i="1"/>
  <c r="A512" i="1"/>
  <c r="I512" i="1" s="1"/>
  <c r="E511" i="1"/>
  <c r="F511" i="1" s="1"/>
  <c r="D509" i="1"/>
  <c r="B512" i="1" l="1"/>
  <c r="C512" i="1" s="1"/>
  <c r="H512" i="1"/>
  <c r="G512" i="1"/>
  <c r="A513" i="1"/>
  <c r="I513" i="1" s="1"/>
  <c r="E512" i="1"/>
  <c r="F512" i="1" s="1"/>
  <c r="D510" i="1"/>
  <c r="B513" i="1" l="1"/>
  <c r="C513" i="1" s="1"/>
  <c r="H513" i="1"/>
  <c r="G513" i="1"/>
  <c r="A514" i="1"/>
  <c r="I514" i="1" s="1"/>
  <c r="E513" i="1"/>
  <c r="F513" i="1" s="1"/>
  <c r="D511" i="1"/>
  <c r="B514" i="1" l="1"/>
  <c r="C514" i="1" s="1"/>
  <c r="H514" i="1"/>
  <c r="G514" i="1"/>
  <c r="A515" i="1"/>
  <c r="I515" i="1" s="1"/>
  <c r="E514" i="1"/>
  <c r="F514" i="1" s="1"/>
  <c r="D512" i="1"/>
  <c r="B515" i="1" l="1"/>
  <c r="C515" i="1" s="1"/>
  <c r="H515" i="1"/>
  <c r="G515" i="1"/>
  <c r="A516" i="1"/>
  <c r="I516" i="1" s="1"/>
  <c r="E515" i="1"/>
  <c r="F515" i="1" s="1"/>
  <c r="D513" i="1"/>
  <c r="B516" i="1" l="1"/>
  <c r="C516" i="1" s="1"/>
  <c r="H516" i="1"/>
  <c r="G516" i="1"/>
  <c r="A517" i="1"/>
  <c r="I517" i="1" s="1"/>
  <c r="E516" i="1"/>
  <c r="F516" i="1" s="1"/>
  <c r="D514" i="1"/>
  <c r="B517" i="1" l="1"/>
  <c r="C517" i="1" s="1"/>
  <c r="H517" i="1"/>
  <c r="G517" i="1"/>
  <c r="A518" i="1"/>
  <c r="I518" i="1" s="1"/>
  <c r="E517" i="1"/>
  <c r="F517" i="1" s="1"/>
  <c r="D515" i="1"/>
  <c r="B518" i="1" l="1"/>
  <c r="C518" i="1" s="1"/>
  <c r="H518" i="1"/>
  <c r="G518" i="1"/>
  <c r="A519" i="1"/>
  <c r="I519" i="1" s="1"/>
  <c r="E518" i="1"/>
  <c r="F518" i="1" s="1"/>
  <c r="D516" i="1"/>
  <c r="B519" i="1" l="1"/>
  <c r="C519" i="1" s="1"/>
  <c r="H519" i="1"/>
  <c r="G519" i="1"/>
  <c r="A520" i="1"/>
  <c r="I520" i="1" s="1"/>
  <c r="E519" i="1"/>
  <c r="F519" i="1" s="1"/>
  <c r="D517" i="1"/>
  <c r="B520" i="1" l="1"/>
  <c r="C520" i="1" s="1"/>
  <c r="H520" i="1"/>
  <c r="G520" i="1"/>
  <c r="A521" i="1"/>
  <c r="I521" i="1" s="1"/>
  <c r="E520" i="1"/>
  <c r="F520" i="1" s="1"/>
  <c r="D518" i="1"/>
  <c r="B521" i="1" l="1"/>
  <c r="C521" i="1" s="1"/>
  <c r="H521" i="1"/>
  <c r="G521" i="1"/>
  <c r="A522" i="1"/>
  <c r="I522" i="1" s="1"/>
  <c r="E521" i="1"/>
  <c r="F521" i="1" s="1"/>
  <c r="D519" i="1"/>
  <c r="B522" i="1" l="1"/>
  <c r="C522" i="1" s="1"/>
  <c r="H522" i="1"/>
  <c r="G522" i="1"/>
  <c r="A523" i="1"/>
  <c r="I523" i="1" s="1"/>
  <c r="E522" i="1"/>
  <c r="F522" i="1" s="1"/>
  <c r="D520" i="1"/>
  <c r="B523" i="1" l="1"/>
  <c r="C523" i="1" s="1"/>
  <c r="H523" i="1"/>
  <c r="G523" i="1"/>
  <c r="A524" i="1"/>
  <c r="I524" i="1" s="1"/>
  <c r="E523" i="1"/>
  <c r="F523" i="1" s="1"/>
  <c r="D521" i="1"/>
  <c r="B524" i="1" l="1"/>
  <c r="C524" i="1" s="1"/>
  <c r="H524" i="1"/>
  <c r="G524" i="1"/>
  <c r="A525" i="1"/>
  <c r="I525" i="1" s="1"/>
  <c r="E524" i="1"/>
  <c r="F524" i="1" s="1"/>
  <c r="D522" i="1"/>
  <c r="B525" i="1" l="1"/>
  <c r="C525" i="1" s="1"/>
  <c r="H525" i="1"/>
  <c r="G525" i="1"/>
  <c r="A526" i="1"/>
  <c r="I526" i="1" s="1"/>
  <c r="E525" i="1"/>
  <c r="F525" i="1" s="1"/>
  <c r="D523" i="1"/>
  <c r="B526" i="1" l="1"/>
  <c r="C526" i="1" s="1"/>
  <c r="H526" i="1"/>
  <c r="G526" i="1"/>
  <c r="A527" i="1"/>
  <c r="I527" i="1" s="1"/>
  <c r="E526" i="1"/>
  <c r="F526" i="1" s="1"/>
  <c r="D524" i="1"/>
  <c r="B527" i="1" l="1"/>
  <c r="C527" i="1" s="1"/>
  <c r="H527" i="1"/>
  <c r="G527" i="1"/>
  <c r="A528" i="1"/>
  <c r="I528" i="1" s="1"/>
  <c r="E527" i="1"/>
  <c r="F527" i="1" s="1"/>
  <c r="D525" i="1"/>
  <c r="B528" i="1" l="1"/>
  <c r="C528" i="1" s="1"/>
  <c r="H528" i="1"/>
  <c r="G528" i="1"/>
  <c r="A529" i="1"/>
  <c r="I529" i="1" s="1"/>
  <c r="E528" i="1"/>
  <c r="F528" i="1" s="1"/>
  <c r="D526" i="1"/>
  <c r="B529" i="1" l="1"/>
  <c r="C529" i="1" s="1"/>
  <c r="H529" i="1"/>
  <c r="G529" i="1"/>
  <c r="A530" i="1"/>
  <c r="I530" i="1" s="1"/>
  <c r="E529" i="1"/>
  <c r="F529" i="1" s="1"/>
  <c r="D527" i="1"/>
  <c r="B530" i="1" l="1"/>
  <c r="C530" i="1" s="1"/>
  <c r="H530" i="1"/>
  <c r="G530" i="1"/>
  <c r="A531" i="1"/>
  <c r="I531" i="1" s="1"/>
  <c r="E530" i="1"/>
  <c r="F530" i="1" s="1"/>
  <c r="D528" i="1"/>
  <c r="B531" i="1" l="1"/>
  <c r="C531" i="1" s="1"/>
  <c r="H531" i="1"/>
  <c r="G531" i="1"/>
  <c r="A532" i="1"/>
  <c r="I532" i="1" s="1"/>
  <c r="E531" i="1"/>
  <c r="F531" i="1" s="1"/>
  <c r="D529" i="1"/>
  <c r="B532" i="1" l="1"/>
  <c r="C532" i="1" s="1"/>
  <c r="H532" i="1"/>
  <c r="G532" i="1"/>
  <c r="A533" i="1"/>
  <c r="I533" i="1" s="1"/>
  <c r="E532" i="1"/>
  <c r="F532" i="1" s="1"/>
  <c r="D530" i="1"/>
  <c r="B533" i="1" l="1"/>
  <c r="C533" i="1" s="1"/>
  <c r="H533" i="1"/>
  <c r="G533" i="1"/>
  <c r="A534" i="1"/>
  <c r="I534" i="1" s="1"/>
  <c r="E533" i="1"/>
  <c r="F533" i="1" s="1"/>
  <c r="D531" i="1"/>
  <c r="B534" i="1" l="1"/>
  <c r="C534" i="1" s="1"/>
  <c r="H534" i="1"/>
  <c r="G534" i="1"/>
  <c r="A535" i="1"/>
  <c r="I535" i="1" s="1"/>
  <c r="E534" i="1"/>
  <c r="F534" i="1" s="1"/>
  <c r="D532" i="1"/>
  <c r="B535" i="1" l="1"/>
  <c r="C535" i="1" s="1"/>
  <c r="H535" i="1"/>
  <c r="G535" i="1"/>
  <c r="A536" i="1"/>
  <c r="I536" i="1" s="1"/>
  <c r="E535" i="1"/>
  <c r="F535" i="1" s="1"/>
  <c r="D533" i="1"/>
  <c r="B536" i="1" l="1"/>
  <c r="C536" i="1" s="1"/>
  <c r="H536" i="1"/>
  <c r="G536" i="1"/>
  <c r="A537" i="1"/>
  <c r="I537" i="1" s="1"/>
  <c r="E536" i="1"/>
  <c r="F536" i="1" s="1"/>
  <c r="D534" i="1"/>
  <c r="B537" i="1" l="1"/>
  <c r="C537" i="1" s="1"/>
  <c r="H537" i="1"/>
  <c r="G537" i="1"/>
  <c r="A538" i="1"/>
  <c r="I538" i="1" s="1"/>
  <c r="E537" i="1"/>
  <c r="F537" i="1" s="1"/>
  <c r="D535" i="1"/>
  <c r="B538" i="1" l="1"/>
  <c r="C538" i="1" s="1"/>
  <c r="H538" i="1"/>
  <c r="G538" i="1"/>
  <c r="A539" i="1"/>
  <c r="I539" i="1" s="1"/>
  <c r="E538" i="1"/>
  <c r="F538" i="1" s="1"/>
  <c r="D536" i="1"/>
  <c r="B539" i="1" l="1"/>
  <c r="C539" i="1" s="1"/>
  <c r="H539" i="1"/>
  <c r="G539" i="1"/>
  <c r="A540" i="1"/>
  <c r="I540" i="1" s="1"/>
  <c r="E539" i="1"/>
  <c r="F539" i="1" s="1"/>
  <c r="D537" i="1"/>
  <c r="B540" i="1" l="1"/>
  <c r="C540" i="1" s="1"/>
  <c r="H540" i="1"/>
  <c r="G540" i="1"/>
  <c r="A541" i="1"/>
  <c r="I541" i="1" s="1"/>
  <c r="E540" i="1"/>
  <c r="F540" i="1" s="1"/>
  <c r="D538" i="1"/>
  <c r="B541" i="1" l="1"/>
  <c r="C541" i="1" s="1"/>
  <c r="H541" i="1"/>
  <c r="G541" i="1"/>
  <c r="A542" i="1"/>
  <c r="I542" i="1" s="1"/>
  <c r="E541" i="1"/>
  <c r="F541" i="1" s="1"/>
  <c r="D539" i="1"/>
  <c r="B542" i="1" l="1"/>
  <c r="C542" i="1" s="1"/>
  <c r="H542" i="1"/>
  <c r="G542" i="1"/>
  <c r="A543" i="1"/>
  <c r="I543" i="1" s="1"/>
  <c r="E542" i="1"/>
  <c r="F542" i="1" s="1"/>
  <c r="D540" i="1"/>
  <c r="B543" i="1" l="1"/>
  <c r="C543" i="1" s="1"/>
  <c r="H543" i="1"/>
  <c r="G543" i="1"/>
  <c r="A544" i="1"/>
  <c r="I544" i="1" s="1"/>
  <c r="E543" i="1"/>
  <c r="F543" i="1" s="1"/>
  <c r="D541" i="1"/>
  <c r="B544" i="1" l="1"/>
  <c r="C544" i="1" s="1"/>
  <c r="H544" i="1"/>
  <c r="G544" i="1"/>
  <c r="A545" i="1"/>
  <c r="I545" i="1" s="1"/>
  <c r="E544" i="1"/>
  <c r="F544" i="1" s="1"/>
  <c r="D542" i="1"/>
  <c r="B545" i="1" l="1"/>
  <c r="C545" i="1" s="1"/>
  <c r="H545" i="1"/>
  <c r="G545" i="1"/>
  <c r="A546" i="1"/>
  <c r="I546" i="1" s="1"/>
  <c r="E545" i="1"/>
  <c r="F545" i="1" s="1"/>
  <c r="D543" i="1"/>
  <c r="B546" i="1" l="1"/>
  <c r="C546" i="1" s="1"/>
  <c r="H546" i="1"/>
  <c r="G546" i="1"/>
  <c r="A547" i="1"/>
  <c r="I547" i="1" s="1"/>
  <c r="E546" i="1"/>
  <c r="F546" i="1" s="1"/>
  <c r="D544" i="1"/>
  <c r="B547" i="1" l="1"/>
  <c r="C547" i="1" s="1"/>
  <c r="H547" i="1"/>
  <c r="G547" i="1"/>
  <c r="A548" i="1"/>
  <c r="I548" i="1" s="1"/>
  <c r="E547" i="1"/>
  <c r="F547" i="1" s="1"/>
  <c r="D545" i="1"/>
  <c r="B548" i="1" l="1"/>
  <c r="C548" i="1" s="1"/>
  <c r="H548" i="1"/>
  <c r="G548" i="1"/>
  <c r="A549" i="1"/>
  <c r="I549" i="1" s="1"/>
  <c r="E548" i="1"/>
  <c r="F548" i="1" s="1"/>
  <c r="D546" i="1"/>
  <c r="B549" i="1" l="1"/>
  <c r="C549" i="1" s="1"/>
  <c r="H549" i="1"/>
  <c r="G549" i="1"/>
  <c r="A550" i="1"/>
  <c r="I550" i="1" s="1"/>
  <c r="E549" i="1"/>
  <c r="F549" i="1" s="1"/>
  <c r="D547" i="1"/>
  <c r="B550" i="1" l="1"/>
  <c r="C550" i="1" s="1"/>
  <c r="H550" i="1"/>
  <c r="G550" i="1"/>
  <c r="A551" i="1"/>
  <c r="I551" i="1" s="1"/>
  <c r="E550" i="1"/>
  <c r="F550" i="1" s="1"/>
  <c r="D548" i="1"/>
  <c r="B551" i="1" l="1"/>
  <c r="C551" i="1" s="1"/>
  <c r="H551" i="1"/>
  <c r="G551" i="1"/>
  <c r="A552" i="1"/>
  <c r="I552" i="1" s="1"/>
  <c r="E551" i="1"/>
  <c r="F551" i="1" s="1"/>
  <c r="D549" i="1"/>
  <c r="B552" i="1" l="1"/>
  <c r="C552" i="1" s="1"/>
  <c r="H552" i="1"/>
  <c r="G552" i="1"/>
  <c r="A553" i="1"/>
  <c r="I553" i="1" s="1"/>
  <c r="E552" i="1"/>
  <c r="F552" i="1" s="1"/>
  <c r="D550" i="1"/>
  <c r="B553" i="1" l="1"/>
  <c r="C553" i="1" s="1"/>
  <c r="H553" i="1"/>
  <c r="G553" i="1"/>
  <c r="A554" i="1"/>
  <c r="I554" i="1" s="1"/>
  <c r="E553" i="1"/>
  <c r="F553" i="1" s="1"/>
  <c r="D551" i="1"/>
  <c r="B554" i="1" l="1"/>
  <c r="C554" i="1" s="1"/>
  <c r="H554" i="1"/>
  <c r="G554" i="1"/>
  <c r="A555" i="1"/>
  <c r="I555" i="1" s="1"/>
  <c r="E554" i="1"/>
  <c r="F554" i="1" s="1"/>
  <c r="D552" i="1"/>
  <c r="B555" i="1" l="1"/>
  <c r="C555" i="1" s="1"/>
  <c r="H555" i="1"/>
  <c r="G555" i="1"/>
  <c r="A556" i="1"/>
  <c r="I556" i="1" s="1"/>
  <c r="E555" i="1"/>
  <c r="F555" i="1" s="1"/>
  <c r="D553" i="1"/>
  <c r="B556" i="1" l="1"/>
  <c r="C556" i="1" s="1"/>
  <c r="H556" i="1"/>
  <c r="G556" i="1"/>
  <c r="A557" i="1"/>
  <c r="I557" i="1" s="1"/>
  <c r="E556" i="1"/>
  <c r="F556" i="1" s="1"/>
  <c r="D554" i="1"/>
  <c r="B557" i="1" l="1"/>
  <c r="C557" i="1" s="1"/>
  <c r="H557" i="1"/>
  <c r="G557" i="1"/>
  <c r="A558" i="1"/>
  <c r="I558" i="1" s="1"/>
  <c r="E557" i="1"/>
  <c r="F557" i="1" s="1"/>
  <c r="D555" i="1"/>
  <c r="B558" i="1" l="1"/>
  <c r="C558" i="1" s="1"/>
  <c r="H558" i="1"/>
  <c r="G558" i="1"/>
  <c r="A559" i="1"/>
  <c r="I559" i="1" s="1"/>
  <c r="E558" i="1"/>
  <c r="F558" i="1" s="1"/>
  <c r="D556" i="1"/>
  <c r="B559" i="1" l="1"/>
  <c r="C559" i="1" s="1"/>
  <c r="H559" i="1"/>
  <c r="G559" i="1"/>
  <c r="A560" i="1"/>
  <c r="I560" i="1" s="1"/>
  <c r="E559" i="1"/>
  <c r="F559" i="1" s="1"/>
  <c r="D557" i="1"/>
  <c r="B560" i="1" l="1"/>
  <c r="C560" i="1" s="1"/>
  <c r="H560" i="1"/>
  <c r="G560" i="1"/>
  <c r="A561" i="1"/>
  <c r="I561" i="1" s="1"/>
  <c r="E560" i="1"/>
  <c r="F560" i="1" s="1"/>
  <c r="D558" i="1"/>
  <c r="B561" i="1" l="1"/>
  <c r="C561" i="1" s="1"/>
  <c r="H561" i="1"/>
  <c r="G561" i="1"/>
  <c r="A562" i="1"/>
  <c r="I562" i="1" s="1"/>
  <c r="E561" i="1"/>
  <c r="F561" i="1" s="1"/>
  <c r="D559" i="1"/>
  <c r="B562" i="1" l="1"/>
  <c r="C562" i="1" s="1"/>
  <c r="H562" i="1"/>
  <c r="G562" i="1"/>
  <c r="A563" i="1"/>
  <c r="I563" i="1" s="1"/>
  <c r="E562" i="1"/>
  <c r="F562" i="1" s="1"/>
  <c r="D560" i="1"/>
  <c r="B563" i="1" l="1"/>
  <c r="C563" i="1" s="1"/>
  <c r="H563" i="1"/>
  <c r="G563" i="1"/>
  <c r="A564" i="1"/>
  <c r="I564" i="1" s="1"/>
  <c r="E563" i="1"/>
  <c r="F563" i="1" s="1"/>
  <c r="D561" i="1"/>
  <c r="B564" i="1" l="1"/>
  <c r="C564" i="1" s="1"/>
  <c r="H564" i="1"/>
  <c r="G564" i="1"/>
  <c r="A565" i="1"/>
  <c r="I565" i="1" s="1"/>
  <c r="E564" i="1"/>
  <c r="F564" i="1" s="1"/>
  <c r="D562" i="1"/>
  <c r="B565" i="1" l="1"/>
  <c r="C565" i="1" s="1"/>
  <c r="H565" i="1"/>
  <c r="G565" i="1"/>
  <c r="A566" i="1"/>
  <c r="I566" i="1" s="1"/>
  <c r="E565" i="1"/>
  <c r="F565" i="1" s="1"/>
  <c r="D563" i="1"/>
  <c r="B566" i="1" l="1"/>
  <c r="C566" i="1" s="1"/>
  <c r="H566" i="1"/>
  <c r="G566" i="1"/>
  <c r="A567" i="1"/>
  <c r="I567" i="1" s="1"/>
  <c r="E566" i="1"/>
  <c r="F566" i="1" s="1"/>
  <c r="D564" i="1"/>
  <c r="B567" i="1" l="1"/>
  <c r="C567" i="1" s="1"/>
  <c r="H567" i="1"/>
  <c r="G567" i="1"/>
  <c r="A568" i="1"/>
  <c r="I568" i="1" s="1"/>
  <c r="E567" i="1"/>
  <c r="F567" i="1" s="1"/>
  <c r="D565" i="1"/>
  <c r="B568" i="1" l="1"/>
  <c r="C568" i="1" s="1"/>
  <c r="H568" i="1"/>
  <c r="G568" i="1"/>
  <c r="A569" i="1"/>
  <c r="I569" i="1" s="1"/>
  <c r="E568" i="1"/>
  <c r="F568" i="1" s="1"/>
  <c r="D566" i="1"/>
  <c r="B569" i="1" l="1"/>
  <c r="C569" i="1" s="1"/>
  <c r="H569" i="1"/>
  <c r="G569" i="1"/>
  <c r="A570" i="1"/>
  <c r="I570" i="1" s="1"/>
  <c r="E569" i="1"/>
  <c r="F569" i="1" s="1"/>
  <c r="D567" i="1"/>
  <c r="B570" i="1" l="1"/>
  <c r="C570" i="1" s="1"/>
  <c r="H570" i="1"/>
  <c r="G570" i="1"/>
  <c r="A571" i="1"/>
  <c r="I571" i="1" s="1"/>
  <c r="E570" i="1"/>
  <c r="F570" i="1" s="1"/>
  <c r="D568" i="1"/>
  <c r="B571" i="1" l="1"/>
  <c r="C571" i="1" s="1"/>
  <c r="H571" i="1"/>
  <c r="G571" i="1"/>
  <c r="A572" i="1"/>
  <c r="I572" i="1" s="1"/>
  <c r="E571" i="1"/>
  <c r="F571" i="1" s="1"/>
  <c r="D569" i="1"/>
  <c r="B572" i="1" l="1"/>
  <c r="C572" i="1" s="1"/>
  <c r="H572" i="1"/>
  <c r="G572" i="1"/>
  <c r="A573" i="1"/>
  <c r="I573" i="1" s="1"/>
  <c r="E572" i="1"/>
  <c r="F572" i="1" s="1"/>
  <c r="D570" i="1"/>
  <c r="B573" i="1" l="1"/>
  <c r="C573" i="1" s="1"/>
  <c r="H573" i="1"/>
  <c r="G573" i="1"/>
  <c r="A574" i="1"/>
  <c r="I574" i="1" s="1"/>
  <c r="E573" i="1"/>
  <c r="F573" i="1" s="1"/>
  <c r="D571" i="1"/>
  <c r="B574" i="1" l="1"/>
  <c r="C574" i="1" s="1"/>
  <c r="H574" i="1"/>
  <c r="G574" i="1"/>
  <c r="A575" i="1"/>
  <c r="I575" i="1" s="1"/>
  <c r="E574" i="1"/>
  <c r="F574" i="1" s="1"/>
  <c r="D572" i="1"/>
  <c r="B575" i="1" l="1"/>
  <c r="C575" i="1" s="1"/>
  <c r="H575" i="1"/>
  <c r="G575" i="1"/>
  <c r="A576" i="1"/>
  <c r="I576" i="1" s="1"/>
  <c r="E575" i="1"/>
  <c r="F575" i="1" s="1"/>
  <c r="D573" i="1"/>
  <c r="B576" i="1" l="1"/>
  <c r="C576" i="1" s="1"/>
  <c r="H576" i="1"/>
  <c r="G576" i="1"/>
  <c r="A577" i="1"/>
  <c r="I577" i="1" s="1"/>
  <c r="E576" i="1"/>
  <c r="F576" i="1" s="1"/>
  <c r="D574" i="1"/>
  <c r="B577" i="1" l="1"/>
  <c r="C577" i="1" s="1"/>
  <c r="H577" i="1"/>
  <c r="G577" i="1"/>
  <c r="A578" i="1"/>
  <c r="I578" i="1" s="1"/>
  <c r="E577" i="1"/>
  <c r="F577" i="1" s="1"/>
  <c r="D575" i="1"/>
  <c r="B578" i="1" l="1"/>
  <c r="C578" i="1" s="1"/>
  <c r="H578" i="1"/>
  <c r="G578" i="1"/>
  <c r="A579" i="1"/>
  <c r="I579" i="1" s="1"/>
  <c r="E578" i="1"/>
  <c r="F578" i="1" s="1"/>
  <c r="D576" i="1"/>
  <c r="B579" i="1" l="1"/>
  <c r="C579" i="1" s="1"/>
  <c r="H579" i="1"/>
  <c r="G579" i="1"/>
  <c r="A580" i="1"/>
  <c r="I580" i="1" s="1"/>
  <c r="E579" i="1"/>
  <c r="F579" i="1" s="1"/>
  <c r="D577" i="1"/>
  <c r="B580" i="1" l="1"/>
  <c r="C580" i="1" s="1"/>
  <c r="H580" i="1"/>
  <c r="G580" i="1"/>
  <c r="A581" i="1"/>
  <c r="I581" i="1" s="1"/>
  <c r="E580" i="1"/>
  <c r="F580" i="1" s="1"/>
  <c r="D578" i="1"/>
  <c r="B581" i="1" l="1"/>
  <c r="C581" i="1" s="1"/>
  <c r="H581" i="1"/>
  <c r="G581" i="1"/>
  <c r="A582" i="1"/>
  <c r="I582" i="1" s="1"/>
  <c r="E581" i="1"/>
  <c r="F581" i="1" s="1"/>
  <c r="D579" i="1"/>
  <c r="B582" i="1" l="1"/>
  <c r="C582" i="1" s="1"/>
  <c r="H582" i="1"/>
  <c r="G582" i="1"/>
  <c r="A583" i="1"/>
  <c r="I583" i="1" s="1"/>
  <c r="E582" i="1"/>
  <c r="F582" i="1" s="1"/>
  <c r="D580" i="1"/>
  <c r="B583" i="1" l="1"/>
  <c r="C583" i="1" s="1"/>
  <c r="H583" i="1"/>
  <c r="G583" i="1"/>
  <c r="A584" i="1"/>
  <c r="I584" i="1" s="1"/>
  <c r="E583" i="1"/>
  <c r="F583" i="1" s="1"/>
  <c r="D581" i="1"/>
  <c r="B584" i="1" l="1"/>
  <c r="C584" i="1" s="1"/>
  <c r="H584" i="1"/>
  <c r="G584" i="1"/>
  <c r="A585" i="1"/>
  <c r="I585" i="1" s="1"/>
  <c r="E584" i="1"/>
  <c r="F584" i="1" s="1"/>
  <c r="D582" i="1"/>
  <c r="B585" i="1" l="1"/>
  <c r="C585" i="1" s="1"/>
  <c r="H585" i="1"/>
  <c r="G585" i="1"/>
  <c r="A586" i="1"/>
  <c r="I586" i="1" s="1"/>
  <c r="E585" i="1"/>
  <c r="F585" i="1" s="1"/>
  <c r="D583" i="1"/>
  <c r="B586" i="1" l="1"/>
  <c r="C586" i="1" s="1"/>
  <c r="H586" i="1"/>
  <c r="G586" i="1"/>
  <c r="A587" i="1"/>
  <c r="I587" i="1" s="1"/>
  <c r="E586" i="1"/>
  <c r="F586" i="1" s="1"/>
  <c r="D584" i="1"/>
  <c r="B587" i="1" l="1"/>
  <c r="C587" i="1" s="1"/>
  <c r="H587" i="1"/>
  <c r="G587" i="1"/>
  <c r="A588" i="1"/>
  <c r="I588" i="1" s="1"/>
  <c r="E587" i="1"/>
  <c r="F587" i="1" s="1"/>
  <c r="D585" i="1"/>
  <c r="B588" i="1" l="1"/>
  <c r="C588" i="1" s="1"/>
  <c r="H588" i="1"/>
  <c r="G588" i="1"/>
  <c r="A589" i="1"/>
  <c r="I589" i="1" s="1"/>
  <c r="E588" i="1"/>
  <c r="F588" i="1" s="1"/>
  <c r="D586" i="1"/>
  <c r="B589" i="1" l="1"/>
  <c r="C589" i="1" s="1"/>
  <c r="H589" i="1"/>
  <c r="G589" i="1"/>
  <c r="A590" i="1"/>
  <c r="I590" i="1" s="1"/>
  <c r="E589" i="1"/>
  <c r="F589" i="1" s="1"/>
  <c r="D587" i="1"/>
  <c r="B590" i="1" l="1"/>
  <c r="C590" i="1" s="1"/>
  <c r="H590" i="1"/>
  <c r="G590" i="1"/>
  <c r="A591" i="1"/>
  <c r="I591" i="1" s="1"/>
  <c r="E590" i="1"/>
  <c r="F590" i="1" s="1"/>
  <c r="D588" i="1"/>
  <c r="B591" i="1" l="1"/>
  <c r="C591" i="1" s="1"/>
  <c r="H591" i="1"/>
  <c r="G591" i="1"/>
  <c r="A592" i="1"/>
  <c r="I592" i="1" s="1"/>
  <c r="E591" i="1"/>
  <c r="F591" i="1" s="1"/>
  <c r="D589" i="1"/>
  <c r="B592" i="1" l="1"/>
  <c r="C592" i="1" s="1"/>
  <c r="H592" i="1"/>
  <c r="G592" i="1"/>
  <c r="A593" i="1"/>
  <c r="I593" i="1" s="1"/>
  <c r="E592" i="1"/>
  <c r="F592" i="1" s="1"/>
  <c r="D590" i="1"/>
  <c r="B593" i="1" l="1"/>
  <c r="C593" i="1" s="1"/>
  <c r="H593" i="1"/>
  <c r="G593" i="1"/>
  <c r="A594" i="1"/>
  <c r="I594" i="1" s="1"/>
  <c r="E593" i="1"/>
  <c r="F593" i="1" s="1"/>
  <c r="D591" i="1"/>
  <c r="B594" i="1" l="1"/>
  <c r="C594" i="1" s="1"/>
  <c r="H594" i="1"/>
  <c r="G594" i="1"/>
  <c r="A595" i="1"/>
  <c r="I595" i="1" s="1"/>
  <c r="E594" i="1"/>
  <c r="F594" i="1" s="1"/>
  <c r="D592" i="1"/>
  <c r="B595" i="1" l="1"/>
  <c r="C595" i="1" s="1"/>
  <c r="H595" i="1"/>
  <c r="G595" i="1"/>
  <c r="A596" i="1"/>
  <c r="I596" i="1" s="1"/>
  <c r="E595" i="1"/>
  <c r="F595" i="1" s="1"/>
  <c r="D593" i="1"/>
  <c r="B596" i="1" l="1"/>
  <c r="C596" i="1" s="1"/>
  <c r="H596" i="1"/>
  <c r="G596" i="1"/>
  <c r="A597" i="1"/>
  <c r="I597" i="1" s="1"/>
  <c r="E596" i="1"/>
  <c r="F596" i="1" s="1"/>
  <c r="D594" i="1"/>
  <c r="B597" i="1" l="1"/>
  <c r="C597" i="1" s="1"/>
  <c r="H597" i="1"/>
  <c r="G597" i="1"/>
  <c r="A598" i="1"/>
  <c r="I598" i="1" s="1"/>
  <c r="E597" i="1"/>
  <c r="F597" i="1" s="1"/>
  <c r="D595" i="1"/>
  <c r="B598" i="1" l="1"/>
  <c r="C598" i="1" s="1"/>
  <c r="H598" i="1"/>
  <c r="G598" i="1"/>
  <c r="A599" i="1"/>
  <c r="I599" i="1" s="1"/>
  <c r="E598" i="1"/>
  <c r="F598" i="1" s="1"/>
  <c r="D596" i="1"/>
  <c r="B599" i="1" l="1"/>
  <c r="C599" i="1" s="1"/>
  <c r="H599" i="1"/>
  <c r="G599" i="1"/>
  <c r="A600" i="1"/>
  <c r="I600" i="1" s="1"/>
  <c r="E599" i="1"/>
  <c r="F599" i="1" s="1"/>
  <c r="D597" i="1"/>
  <c r="B600" i="1" l="1"/>
  <c r="C600" i="1" s="1"/>
  <c r="H600" i="1"/>
  <c r="G600" i="1"/>
  <c r="A601" i="1"/>
  <c r="I601" i="1" s="1"/>
  <c r="E600" i="1"/>
  <c r="F600" i="1" s="1"/>
  <c r="D598" i="1"/>
  <c r="B601" i="1" l="1"/>
  <c r="C601" i="1" s="1"/>
  <c r="H601" i="1"/>
  <c r="G601" i="1"/>
  <c r="A602" i="1"/>
  <c r="I602" i="1" s="1"/>
  <c r="E601" i="1"/>
  <c r="F601" i="1" s="1"/>
  <c r="D599" i="1"/>
  <c r="B602" i="1" l="1"/>
  <c r="C602" i="1" s="1"/>
  <c r="H602" i="1"/>
  <c r="G602" i="1"/>
  <c r="A603" i="1"/>
  <c r="I603" i="1" s="1"/>
  <c r="E602" i="1"/>
  <c r="F602" i="1" s="1"/>
  <c r="D600" i="1"/>
  <c r="B603" i="1" l="1"/>
  <c r="C603" i="1" s="1"/>
  <c r="H603" i="1"/>
  <c r="G603" i="1"/>
  <c r="A604" i="1"/>
  <c r="I604" i="1" s="1"/>
  <c r="E603" i="1"/>
  <c r="F603" i="1" s="1"/>
  <c r="D601" i="1"/>
  <c r="B604" i="1" l="1"/>
  <c r="C604" i="1" s="1"/>
  <c r="H604" i="1"/>
  <c r="G604" i="1"/>
  <c r="A605" i="1"/>
  <c r="I605" i="1" s="1"/>
  <c r="E604" i="1"/>
  <c r="F604" i="1" s="1"/>
  <c r="D602" i="1"/>
  <c r="B605" i="1" l="1"/>
  <c r="C605" i="1" s="1"/>
  <c r="H605" i="1"/>
  <c r="G605" i="1"/>
  <c r="A606" i="1"/>
  <c r="I606" i="1" s="1"/>
  <c r="E605" i="1"/>
  <c r="F605" i="1" s="1"/>
  <c r="D603" i="1"/>
  <c r="B606" i="1" l="1"/>
  <c r="C606" i="1" s="1"/>
  <c r="H606" i="1"/>
  <c r="G606" i="1"/>
  <c r="A607" i="1"/>
  <c r="I607" i="1" s="1"/>
  <c r="E606" i="1"/>
  <c r="F606" i="1" s="1"/>
  <c r="D604" i="1"/>
  <c r="B607" i="1" l="1"/>
  <c r="C607" i="1" s="1"/>
  <c r="H607" i="1"/>
  <c r="G607" i="1"/>
  <c r="A608" i="1"/>
  <c r="I608" i="1" s="1"/>
  <c r="E607" i="1"/>
  <c r="F607" i="1" s="1"/>
  <c r="D605" i="1"/>
  <c r="B608" i="1" l="1"/>
  <c r="C608" i="1" s="1"/>
  <c r="H608" i="1"/>
  <c r="G608" i="1"/>
  <c r="A609" i="1"/>
  <c r="I609" i="1" s="1"/>
  <c r="E608" i="1"/>
  <c r="F608" i="1" s="1"/>
  <c r="D606" i="1"/>
  <c r="B609" i="1" l="1"/>
  <c r="C609" i="1" s="1"/>
  <c r="H609" i="1"/>
  <c r="G609" i="1"/>
  <c r="A610" i="1"/>
  <c r="I610" i="1" s="1"/>
  <c r="E609" i="1"/>
  <c r="F609" i="1" s="1"/>
  <c r="D607" i="1"/>
  <c r="B610" i="1" l="1"/>
  <c r="C610" i="1" s="1"/>
  <c r="H610" i="1"/>
  <c r="G610" i="1"/>
  <c r="A611" i="1"/>
  <c r="I611" i="1" s="1"/>
  <c r="E610" i="1"/>
  <c r="F610" i="1" s="1"/>
  <c r="D608" i="1"/>
  <c r="B611" i="1" l="1"/>
  <c r="C611" i="1" s="1"/>
  <c r="H611" i="1"/>
  <c r="G611" i="1"/>
  <c r="A612" i="1"/>
  <c r="I612" i="1" s="1"/>
  <c r="E611" i="1"/>
  <c r="F611" i="1" s="1"/>
  <c r="D609" i="1"/>
  <c r="B612" i="1" l="1"/>
  <c r="C612" i="1" s="1"/>
  <c r="H612" i="1"/>
  <c r="G612" i="1"/>
  <c r="A613" i="1"/>
  <c r="I613" i="1" s="1"/>
  <c r="E612" i="1"/>
  <c r="F612" i="1" s="1"/>
  <c r="D610" i="1"/>
  <c r="B613" i="1" l="1"/>
  <c r="C613" i="1" s="1"/>
  <c r="H613" i="1"/>
  <c r="G613" i="1"/>
  <c r="A614" i="1"/>
  <c r="I614" i="1" s="1"/>
  <c r="E613" i="1"/>
  <c r="F613" i="1" s="1"/>
  <c r="D611" i="1"/>
  <c r="B614" i="1" l="1"/>
  <c r="C614" i="1" s="1"/>
  <c r="H614" i="1"/>
  <c r="G614" i="1"/>
  <c r="A615" i="1"/>
  <c r="I615" i="1" s="1"/>
  <c r="E614" i="1"/>
  <c r="F614" i="1" s="1"/>
  <c r="D612" i="1"/>
  <c r="B615" i="1" l="1"/>
  <c r="C615" i="1" s="1"/>
  <c r="H615" i="1"/>
  <c r="G615" i="1"/>
  <c r="A616" i="1"/>
  <c r="I616" i="1" s="1"/>
  <c r="E615" i="1"/>
  <c r="F615" i="1" s="1"/>
  <c r="D613" i="1"/>
  <c r="B616" i="1" l="1"/>
  <c r="C616" i="1" s="1"/>
  <c r="H616" i="1"/>
  <c r="G616" i="1"/>
  <c r="A617" i="1"/>
  <c r="I617" i="1" s="1"/>
  <c r="E616" i="1"/>
  <c r="F616" i="1" s="1"/>
  <c r="D614" i="1"/>
  <c r="B617" i="1" l="1"/>
  <c r="C617" i="1" s="1"/>
  <c r="H617" i="1"/>
  <c r="G617" i="1"/>
  <c r="A618" i="1"/>
  <c r="I618" i="1" s="1"/>
  <c r="E617" i="1"/>
  <c r="F617" i="1" s="1"/>
  <c r="D615" i="1"/>
  <c r="B618" i="1" l="1"/>
  <c r="C618" i="1" s="1"/>
  <c r="H618" i="1"/>
  <c r="G618" i="1"/>
  <c r="A619" i="1"/>
  <c r="I619" i="1" s="1"/>
  <c r="E618" i="1"/>
  <c r="F618" i="1" s="1"/>
  <c r="D616" i="1"/>
  <c r="B619" i="1" l="1"/>
  <c r="C619" i="1" s="1"/>
  <c r="H619" i="1"/>
  <c r="G619" i="1"/>
  <c r="A620" i="1"/>
  <c r="I620" i="1" s="1"/>
  <c r="E619" i="1"/>
  <c r="F619" i="1" s="1"/>
  <c r="D617" i="1"/>
  <c r="B620" i="1" l="1"/>
  <c r="C620" i="1" s="1"/>
  <c r="H620" i="1"/>
  <c r="G620" i="1"/>
  <c r="A621" i="1"/>
  <c r="I621" i="1" s="1"/>
  <c r="E620" i="1"/>
  <c r="F620" i="1" s="1"/>
  <c r="D618" i="1"/>
  <c r="B621" i="1" l="1"/>
  <c r="C621" i="1" s="1"/>
  <c r="H621" i="1"/>
  <c r="G621" i="1"/>
  <c r="A622" i="1"/>
  <c r="I622" i="1" s="1"/>
  <c r="E621" i="1"/>
  <c r="F621" i="1" s="1"/>
  <c r="D619" i="1"/>
  <c r="B622" i="1" l="1"/>
  <c r="C622" i="1" s="1"/>
  <c r="H622" i="1"/>
  <c r="G622" i="1"/>
  <c r="A623" i="1"/>
  <c r="I623" i="1" s="1"/>
  <c r="E622" i="1"/>
  <c r="F622" i="1" s="1"/>
  <c r="D620" i="1"/>
  <c r="B623" i="1" l="1"/>
  <c r="C623" i="1" s="1"/>
  <c r="H623" i="1"/>
  <c r="G623" i="1"/>
  <c r="A624" i="1"/>
  <c r="I624" i="1" s="1"/>
  <c r="E623" i="1"/>
  <c r="F623" i="1" s="1"/>
  <c r="D621" i="1"/>
  <c r="B624" i="1" l="1"/>
  <c r="C624" i="1" s="1"/>
  <c r="H624" i="1"/>
  <c r="G624" i="1"/>
  <c r="A625" i="1"/>
  <c r="I625" i="1" s="1"/>
  <c r="E624" i="1"/>
  <c r="F624" i="1" s="1"/>
  <c r="D622" i="1"/>
  <c r="B625" i="1" l="1"/>
  <c r="C625" i="1" s="1"/>
  <c r="H625" i="1"/>
  <c r="G625" i="1"/>
  <c r="A626" i="1"/>
  <c r="I626" i="1" s="1"/>
  <c r="E625" i="1"/>
  <c r="F625" i="1" s="1"/>
  <c r="D623" i="1"/>
  <c r="B626" i="1" l="1"/>
  <c r="C626" i="1" s="1"/>
  <c r="H626" i="1"/>
  <c r="G626" i="1"/>
  <c r="A627" i="1"/>
  <c r="I627" i="1" s="1"/>
  <c r="E626" i="1"/>
  <c r="F626" i="1" s="1"/>
  <c r="D624" i="1"/>
  <c r="B627" i="1" l="1"/>
  <c r="C627" i="1" s="1"/>
  <c r="H627" i="1"/>
  <c r="G627" i="1"/>
  <c r="A628" i="1"/>
  <c r="I628" i="1" s="1"/>
  <c r="E627" i="1"/>
  <c r="F627" i="1" s="1"/>
  <c r="D625" i="1"/>
  <c r="B628" i="1" l="1"/>
  <c r="C628" i="1" s="1"/>
  <c r="H628" i="1"/>
  <c r="G628" i="1"/>
  <c r="A629" i="1"/>
  <c r="I629" i="1" s="1"/>
  <c r="E628" i="1"/>
  <c r="F628" i="1" s="1"/>
  <c r="D626" i="1"/>
  <c r="B629" i="1" l="1"/>
  <c r="C629" i="1" s="1"/>
  <c r="H629" i="1"/>
  <c r="G629" i="1"/>
  <c r="A630" i="1"/>
  <c r="I630" i="1" s="1"/>
  <c r="E629" i="1"/>
  <c r="F629" i="1" s="1"/>
  <c r="D627" i="1"/>
  <c r="B630" i="1" l="1"/>
  <c r="C630" i="1" s="1"/>
  <c r="H630" i="1"/>
  <c r="G630" i="1"/>
  <c r="A631" i="1"/>
  <c r="I631" i="1" s="1"/>
  <c r="E630" i="1"/>
  <c r="F630" i="1" s="1"/>
  <c r="D628" i="1"/>
  <c r="B631" i="1" l="1"/>
  <c r="C631" i="1" s="1"/>
  <c r="H631" i="1"/>
  <c r="G631" i="1"/>
  <c r="A632" i="1"/>
  <c r="I632" i="1" s="1"/>
  <c r="E631" i="1"/>
  <c r="F631" i="1" s="1"/>
  <c r="D629" i="1"/>
  <c r="B632" i="1" l="1"/>
  <c r="C632" i="1" s="1"/>
  <c r="H632" i="1"/>
  <c r="G632" i="1"/>
  <c r="A633" i="1"/>
  <c r="I633" i="1" s="1"/>
  <c r="E632" i="1"/>
  <c r="F632" i="1" s="1"/>
  <c r="D630" i="1"/>
  <c r="B633" i="1" l="1"/>
  <c r="C633" i="1" s="1"/>
  <c r="H633" i="1"/>
  <c r="G633" i="1"/>
  <c r="A634" i="1"/>
  <c r="I634" i="1" s="1"/>
  <c r="E633" i="1"/>
  <c r="F633" i="1" s="1"/>
  <c r="D631" i="1"/>
  <c r="B634" i="1" l="1"/>
  <c r="C634" i="1" s="1"/>
  <c r="H634" i="1"/>
  <c r="G634" i="1"/>
  <c r="A635" i="1"/>
  <c r="I635" i="1" s="1"/>
  <c r="E634" i="1"/>
  <c r="F634" i="1" s="1"/>
  <c r="D632" i="1"/>
  <c r="B635" i="1" l="1"/>
  <c r="C635" i="1" s="1"/>
  <c r="H635" i="1"/>
  <c r="G635" i="1"/>
  <c r="A636" i="1"/>
  <c r="I636" i="1" s="1"/>
  <c r="E635" i="1"/>
  <c r="F635" i="1" s="1"/>
  <c r="D633" i="1"/>
  <c r="B636" i="1" l="1"/>
  <c r="C636" i="1" s="1"/>
  <c r="H636" i="1"/>
  <c r="G636" i="1"/>
  <c r="A637" i="1"/>
  <c r="I637" i="1" s="1"/>
  <c r="E636" i="1"/>
  <c r="F636" i="1" s="1"/>
  <c r="D634" i="1"/>
  <c r="B637" i="1" l="1"/>
  <c r="C637" i="1" s="1"/>
  <c r="H637" i="1"/>
  <c r="G637" i="1"/>
  <c r="A638" i="1"/>
  <c r="I638" i="1" s="1"/>
  <c r="E637" i="1"/>
  <c r="F637" i="1" s="1"/>
  <c r="D635" i="1"/>
  <c r="B638" i="1" l="1"/>
  <c r="C638" i="1" s="1"/>
  <c r="H638" i="1"/>
  <c r="G638" i="1"/>
  <c r="A639" i="1"/>
  <c r="I639" i="1" s="1"/>
  <c r="E638" i="1"/>
  <c r="F638" i="1" s="1"/>
  <c r="D636" i="1"/>
  <c r="B639" i="1" l="1"/>
  <c r="C639" i="1" s="1"/>
  <c r="H639" i="1"/>
  <c r="G639" i="1"/>
  <c r="A640" i="1"/>
  <c r="I640" i="1" s="1"/>
  <c r="E639" i="1"/>
  <c r="F639" i="1" s="1"/>
  <c r="D637" i="1"/>
  <c r="B640" i="1" l="1"/>
  <c r="C640" i="1" s="1"/>
  <c r="H640" i="1"/>
  <c r="G640" i="1"/>
  <c r="A641" i="1"/>
  <c r="I641" i="1" s="1"/>
  <c r="E640" i="1"/>
  <c r="F640" i="1" s="1"/>
  <c r="D638" i="1"/>
  <c r="B641" i="1" l="1"/>
  <c r="C641" i="1" s="1"/>
  <c r="H641" i="1"/>
  <c r="G641" i="1"/>
  <c r="A642" i="1"/>
  <c r="I642" i="1" s="1"/>
  <c r="E641" i="1"/>
  <c r="F641" i="1" s="1"/>
  <c r="D639" i="1"/>
  <c r="B642" i="1" l="1"/>
  <c r="C642" i="1" s="1"/>
  <c r="H642" i="1"/>
  <c r="G642" i="1"/>
  <c r="A643" i="1"/>
  <c r="I643" i="1" s="1"/>
  <c r="E642" i="1"/>
  <c r="F642" i="1" s="1"/>
  <c r="D640" i="1"/>
  <c r="B643" i="1" l="1"/>
  <c r="C643" i="1" s="1"/>
  <c r="H643" i="1"/>
  <c r="G643" i="1"/>
  <c r="A644" i="1"/>
  <c r="I644" i="1" s="1"/>
  <c r="E643" i="1"/>
  <c r="F643" i="1" s="1"/>
  <c r="D641" i="1"/>
  <c r="B644" i="1" l="1"/>
  <c r="C644" i="1" s="1"/>
  <c r="H644" i="1"/>
  <c r="G644" i="1"/>
  <c r="A645" i="1"/>
  <c r="I645" i="1" s="1"/>
  <c r="E644" i="1"/>
  <c r="F644" i="1" s="1"/>
  <c r="D642" i="1"/>
  <c r="B645" i="1" l="1"/>
  <c r="C645" i="1" s="1"/>
  <c r="H645" i="1"/>
  <c r="G645" i="1"/>
  <c r="A646" i="1"/>
  <c r="I646" i="1" s="1"/>
  <c r="E645" i="1"/>
  <c r="F645" i="1" s="1"/>
  <c r="D643" i="1"/>
  <c r="B646" i="1" l="1"/>
  <c r="C646" i="1" s="1"/>
  <c r="H646" i="1"/>
  <c r="G646" i="1"/>
  <c r="A647" i="1"/>
  <c r="I647" i="1" s="1"/>
  <c r="E646" i="1"/>
  <c r="F646" i="1" s="1"/>
  <c r="D644" i="1"/>
  <c r="B647" i="1" l="1"/>
  <c r="C647" i="1" s="1"/>
  <c r="H647" i="1"/>
  <c r="G647" i="1"/>
  <c r="A648" i="1"/>
  <c r="I648" i="1" s="1"/>
  <c r="E647" i="1"/>
  <c r="F647" i="1" s="1"/>
  <c r="D645" i="1"/>
  <c r="B648" i="1" l="1"/>
  <c r="C648" i="1" s="1"/>
  <c r="H648" i="1"/>
  <c r="G648" i="1"/>
  <c r="A649" i="1"/>
  <c r="I649" i="1" s="1"/>
  <c r="E648" i="1"/>
  <c r="F648" i="1" s="1"/>
  <c r="D646" i="1"/>
  <c r="B649" i="1" l="1"/>
  <c r="C649" i="1" s="1"/>
  <c r="H649" i="1"/>
  <c r="G649" i="1"/>
  <c r="A650" i="1"/>
  <c r="I650" i="1" s="1"/>
  <c r="E649" i="1"/>
  <c r="F649" i="1" s="1"/>
  <c r="D647" i="1"/>
  <c r="B650" i="1" l="1"/>
  <c r="C650" i="1" s="1"/>
  <c r="H650" i="1"/>
  <c r="G650" i="1"/>
  <c r="A651" i="1"/>
  <c r="I651" i="1" s="1"/>
  <c r="E650" i="1"/>
  <c r="F650" i="1" s="1"/>
  <c r="D648" i="1"/>
  <c r="B651" i="1" l="1"/>
  <c r="C651" i="1" s="1"/>
  <c r="H651" i="1"/>
  <c r="G651" i="1"/>
  <c r="A652" i="1"/>
  <c r="I652" i="1" s="1"/>
  <c r="E651" i="1"/>
  <c r="F651" i="1" s="1"/>
  <c r="D649" i="1"/>
  <c r="B652" i="1" l="1"/>
  <c r="C652" i="1" s="1"/>
  <c r="H652" i="1"/>
  <c r="G652" i="1"/>
  <c r="A653" i="1"/>
  <c r="I653" i="1" s="1"/>
  <c r="E652" i="1"/>
  <c r="F652" i="1" s="1"/>
  <c r="D650" i="1"/>
  <c r="B653" i="1" l="1"/>
  <c r="C653" i="1" s="1"/>
  <c r="H653" i="1"/>
  <c r="G653" i="1"/>
  <c r="A654" i="1"/>
  <c r="I654" i="1" s="1"/>
  <c r="E653" i="1"/>
  <c r="F653" i="1" s="1"/>
  <c r="D651" i="1"/>
  <c r="B654" i="1" l="1"/>
  <c r="C654" i="1" s="1"/>
  <c r="H654" i="1"/>
  <c r="G654" i="1"/>
  <c r="A655" i="1"/>
  <c r="I655" i="1" s="1"/>
  <c r="E654" i="1"/>
  <c r="F654" i="1" s="1"/>
  <c r="D652" i="1"/>
  <c r="B655" i="1" l="1"/>
  <c r="C655" i="1" s="1"/>
  <c r="H655" i="1"/>
  <c r="G655" i="1"/>
  <c r="A656" i="1"/>
  <c r="I656" i="1" s="1"/>
  <c r="E655" i="1"/>
  <c r="F655" i="1" s="1"/>
  <c r="D653" i="1"/>
  <c r="B656" i="1" l="1"/>
  <c r="C656" i="1" s="1"/>
  <c r="H656" i="1"/>
  <c r="G656" i="1"/>
  <c r="A657" i="1"/>
  <c r="I657" i="1" s="1"/>
  <c r="E656" i="1"/>
  <c r="F656" i="1" s="1"/>
  <c r="D654" i="1"/>
  <c r="B657" i="1" l="1"/>
  <c r="C657" i="1" s="1"/>
  <c r="H657" i="1"/>
  <c r="G657" i="1"/>
  <c r="A658" i="1"/>
  <c r="I658" i="1" s="1"/>
  <c r="E657" i="1"/>
  <c r="F657" i="1" s="1"/>
  <c r="D655" i="1"/>
  <c r="B658" i="1" l="1"/>
  <c r="C658" i="1" s="1"/>
  <c r="H658" i="1"/>
  <c r="G658" i="1"/>
  <c r="A659" i="1"/>
  <c r="I659" i="1" s="1"/>
  <c r="E658" i="1"/>
  <c r="F658" i="1" s="1"/>
  <c r="D656" i="1"/>
  <c r="B659" i="1" l="1"/>
  <c r="C659" i="1" s="1"/>
  <c r="H659" i="1"/>
  <c r="G659" i="1"/>
  <c r="A660" i="1"/>
  <c r="I660" i="1" s="1"/>
  <c r="E659" i="1"/>
  <c r="F659" i="1" s="1"/>
  <c r="D657" i="1"/>
  <c r="B660" i="1" l="1"/>
  <c r="C660" i="1" s="1"/>
  <c r="H660" i="1"/>
  <c r="G660" i="1"/>
  <c r="A661" i="1"/>
  <c r="I661" i="1" s="1"/>
  <c r="E660" i="1"/>
  <c r="F660" i="1" s="1"/>
  <c r="D658" i="1"/>
  <c r="B661" i="1" l="1"/>
  <c r="C661" i="1" s="1"/>
  <c r="H661" i="1"/>
  <c r="G661" i="1"/>
  <c r="A662" i="1"/>
  <c r="I662" i="1" s="1"/>
  <c r="E661" i="1"/>
  <c r="F661" i="1" s="1"/>
  <c r="D659" i="1"/>
  <c r="B662" i="1" l="1"/>
  <c r="C662" i="1" s="1"/>
  <c r="H662" i="1"/>
  <c r="G662" i="1"/>
  <c r="A663" i="1"/>
  <c r="I663" i="1" s="1"/>
  <c r="E662" i="1"/>
  <c r="F662" i="1" s="1"/>
  <c r="D660" i="1"/>
  <c r="B663" i="1" l="1"/>
  <c r="C663" i="1" s="1"/>
  <c r="H663" i="1"/>
  <c r="G663" i="1"/>
  <c r="A664" i="1"/>
  <c r="I664" i="1" s="1"/>
  <c r="E663" i="1"/>
  <c r="F663" i="1" s="1"/>
  <c r="D661" i="1"/>
  <c r="B664" i="1" l="1"/>
  <c r="C664" i="1" s="1"/>
  <c r="H664" i="1"/>
  <c r="G664" i="1"/>
  <c r="A665" i="1"/>
  <c r="I665" i="1" s="1"/>
  <c r="E664" i="1"/>
  <c r="F664" i="1" s="1"/>
  <c r="D662" i="1"/>
  <c r="B665" i="1" l="1"/>
  <c r="C665" i="1" s="1"/>
  <c r="H665" i="1"/>
  <c r="G665" i="1"/>
  <c r="A666" i="1"/>
  <c r="I666" i="1" s="1"/>
  <c r="E665" i="1"/>
  <c r="F665" i="1" s="1"/>
  <c r="D663" i="1"/>
  <c r="B666" i="1" l="1"/>
  <c r="C666" i="1" s="1"/>
  <c r="H666" i="1"/>
  <c r="G666" i="1"/>
  <c r="A667" i="1"/>
  <c r="I667" i="1" s="1"/>
  <c r="E666" i="1"/>
  <c r="F666" i="1" s="1"/>
  <c r="D664" i="1"/>
  <c r="B667" i="1" l="1"/>
  <c r="C667" i="1" s="1"/>
  <c r="H667" i="1"/>
  <c r="G667" i="1"/>
  <c r="A668" i="1"/>
  <c r="I668" i="1" s="1"/>
  <c r="E667" i="1"/>
  <c r="F667" i="1" s="1"/>
  <c r="D665" i="1"/>
  <c r="B668" i="1" l="1"/>
  <c r="C668" i="1" s="1"/>
  <c r="H668" i="1"/>
  <c r="G668" i="1"/>
  <c r="A669" i="1"/>
  <c r="I669" i="1" s="1"/>
  <c r="E668" i="1"/>
  <c r="F668" i="1" s="1"/>
  <c r="D666" i="1"/>
  <c r="B669" i="1" l="1"/>
  <c r="C669" i="1" s="1"/>
  <c r="H669" i="1"/>
  <c r="G669" i="1"/>
  <c r="A670" i="1"/>
  <c r="I670" i="1" s="1"/>
  <c r="E669" i="1"/>
  <c r="F669" i="1" s="1"/>
  <c r="D667" i="1"/>
  <c r="B670" i="1" l="1"/>
  <c r="C670" i="1" s="1"/>
  <c r="H670" i="1"/>
  <c r="G670" i="1"/>
  <c r="A671" i="1"/>
  <c r="I671" i="1" s="1"/>
  <c r="E670" i="1"/>
  <c r="F670" i="1" s="1"/>
  <c r="D668" i="1"/>
  <c r="B671" i="1" l="1"/>
  <c r="C671" i="1" s="1"/>
  <c r="H671" i="1"/>
  <c r="G671" i="1"/>
  <c r="A672" i="1"/>
  <c r="I672" i="1" s="1"/>
  <c r="E671" i="1"/>
  <c r="F671" i="1" s="1"/>
  <c r="D669" i="1"/>
  <c r="B672" i="1" l="1"/>
  <c r="C672" i="1" s="1"/>
  <c r="H672" i="1"/>
  <c r="G672" i="1"/>
  <c r="A673" i="1"/>
  <c r="I673" i="1" s="1"/>
  <c r="E672" i="1"/>
  <c r="F672" i="1" s="1"/>
  <c r="D670" i="1"/>
  <c r="B673" i="1" l="1"/>
  <c r="C673" i="1" s="1"/>
  <c r="H673" i="1"/>
  <c r="G673" i="1"/>
  <c r="A674" i="1"/>
  <c r="I674" i="1" s="1"/>
  <c r="E673" i="1"/>
  <c r="F673" i="1" s="1"/>
  <c r="D671" i="1"/>
  <c r="B674" i="1" l="1"/>
  <c r="C674" i="1" s="1"/>
  <c r="H674" i="1"/>
  <c r="G674" i="1"/>
  <c r="A675" i="1"/>
  <c r="I675" i="1" s="1"/>
  <c r="E674" i="1"/>
  <c r="F674" i="1" s="1"/>
  <c r="D672" i="1"/>
  <c r="B675" i="1" l="1"/>
  <c r="C675" i="1" s="1"/>
  <c r="H675" i="1"/>
  <c r="G675" i="1"/>
  <c r="A676" i="1"/>
  <c r="I676" i="1" s="1"/>
  <c r="E675" i="1"/>
  <c r="F675" i="1" s="1"/>
  <c r="D673" i="1"/>
  <c r="B676" i="1" l="1"/>
  <c r="C676" i="1" s="1"/>
  <c r="H676" i="1"/>
  <c r="G676" i="1"/>
  <c r="A677" i="1"/>
  <c r="I677" i="1" s="1"/>
  <c r="E676" i="1"/>
  <c r="F676" i="1" s="1"/>
  <c r="D674" i="1"/>
  <c r="B677" i="1" l="1"/>
  <c r="C677" i="1" s="1"/>
  <c r="H677" i="1"/>
  <c r="G677" i="1"/>
  <c r="A678" i="1"/>
  <c r="I678" i="1" s="1"/>
  <c r="E677" i="1"/>
  <c r="F677" i="1" s="1"/>
  <c r="D675" i="1"/>
  <c r="B678" i="1" l="1"/>
  <c r="C678" i="1" s="1"/>
  <c r="H678" i="1"/>
  <c r="G678" i="1"/>
  <c r="A679" i="1"/>
  <c r="I679" i="1" s="1"/>
  <c r="E678" i="1"/>
  <c r="F678" i="1" s="1"/>
  <c r="D676" i="1"/>
  <c r="B679" i="1" l="1"/>
  <c r="C679" i="1" s="1"/>
  <c r="H679" i="1"/>
  <c r="G679" i="1"/>
  <c r="A680" i="1"/>
  <c r="I680" i="1" s="1"/>
  <c r="E679" i="1"/>
  <c r="F679" i="1" s="1"/>
  <c r="D677" i="1"/>
  <c r="B680" i="1" l="1"/>
  <c r="C680" i="1" s="1"/>
  <c r="H680" i="1"/>
  <c r="G680" i="1"/>
  <c r="A681" i="1"/>
  <c r="I681" i="1" s="1"/>
  <c r="E680" i="1"/>
  <c r="F680" i="1" s="1"/>
  <c r="D678" i="1"/>
  <c r="B681" i="1" l="1"/>
  <c r="C681" i="1" s="1"/>
  <c r="H681" i="1"/>
  <c r="G681" i="1"/>
  <c r="A682" i="1"/>
  <c r="I682" i="1" s="1"/>
  <c r="E681" i="1"/>
  <c r="F681" i="1" s="1"/>
  <c r="D679" i="1"/>
  <c r="B682" i="1" l="1"/>
  <c r="C682" i="1" s="1"/>
  <c r="H682" i="1"/>
  <c r="G682" i="1"/>
  <c r="A683" i="1"/>
  <c r="I683" i="1" s="1"/>
  <c r="E682" i="1"/>
  <c r="F682" i="1" s="1"/>
  <c r="D680" i="1"/>
  <c r="B683" i="1" l="1"/>
  <c r="C683" i="1" s="1"/>
  <c r="H683" i="1"/>
  <c r="G683" i="1"/>
  <c r="A684" i="1"/>
  <c r="I684" i="1" s="1"/>
  <c r="E683" i="1"/>
  <c r="F683" i="1" s="1"/>
  <c r="D681" i="1"/>
  <c r="B684" i="1" l="1"/>
  <c r="C684" i="1" s="1"/>
  <c r="H684" i="1"/>
  <c r="G684" i="1"/>
  <c r="A685" i="1"/>
  <c r="I685" i="1" s="1"/>
  <c r="E684" i="1"/>
  <c r="F684" i="1" s="1"/>
  <c r="D682" i="1"/>
  <c r="B685" i="1" l="1"/>
  <c r="C685" i="1" s="1"/>
  <c r="H685" i="1"/>
  <c r="G685" i="1"/>
  <c r="A686" i="1"/>
  <c r="I686" i="1" s="1"/>
  <c r="E685" i="1"/>
  <c r="F685" i="1" s="1"/>
  <c r="D683" i="1"/>
  <c r="B686" i="1" l="1"/>
  <c r="C686" i="1" s="1"/>
  <c r="H686" i="1"/>
  <c r="G686" i="1"/>
  <c r="A687" i="1"/>
  <c r="I687" i="1" s="1"/>
  <c r="E686" i="1"/>
  <c r="F686" i="1" s="1"/>
  <c r="D684" i="1"/>
  <c r="B687" i="1" l="1"/>
  <c r="C687" i="1" s="1"/>
  <c r="H687" i="1"/>
  <c r="G687" i="1"/>
  <c r="A688" i="1"/>
  <c r="I688" i="1" s="1"/>
  <c r="E687" i="1"/>
  <c r="F687" i="1" s="1"/>
  <c r="D685" i="1"/>
  <c r="B688" i="1" l="1"/>
  <c r="C688" i="1" s="1"/>
  <c r="H688" i="1"/>
  <c r="G688" i="1"/>
  <c r="A689" i="1"/>
  <c r="I689" i="1" s="1"/>
  <c r="E688" i="1"/>
  <c r="F688" i="1" s="1"/>
  <c r="D686" i="1"/>
  <c r="B689" i="1" l="1"/>
  <c r="C689" i="1" s="1"/>
  <c r="H689" i="1"/>
  <c r="G689" i="1"/>
  <c r="A690" i="1"/>
  <c r="I690" i="1" s="1"/>
  <c r="E689" i="1"/>
  <c r="F689" i="1" s="1"/>
  <c r="D687" i="1"/>
  <c r="B690" i="1" l="1"/>
  <c r="C690" i="1" s="1"/>
  <c r="H690" i="1"/>
  <c r="G690" i="1"/>
  <c r="A691" i="1"/>
  <c r="I691" i="1" s="1"/>
  <c r="E690" i="1"/>
  <c r="F690" i="1" s="1"/>
  <c r="D688" i="1"/>
  <c r="B691" i="1" l="1"/>
  <c r="C691" i="1" s="1"/>
  <c r="H691" i="1"/>
  <c r="G691" i="1"/>
  <c r="A692" i="1"/>
  <c r="I692" i="1" s="1"/>
  <c r="E691" i="1"/>
  <c r="F691" i="1" s="1"/>
  <c r="D689" i="1"/>
  <c r="B692" i="1" l="1"/>
  <c r="C692" i="1" s="1"/>
  <c r="H692" i="1"/>
  <c r="G692" i="1"/>
  <c r="A693" i="1"/>
  <c r="I693" i="1" s="1"/>
  <c r="E692" i="1"/>
  <c r="F692" i="1" s="1"/>
  <c r="D690" i="1"/>
  <c r="B693" i="1" l="1"/>
  <c r="C693" i="1" s="1"/>
  <c r="H693" i="1"/>
  <c r="G693" i="1"/>
  <c r="A694" i="1"/>
  <c r="I694" i="1" s="1"/>
  <c r="E693" i="1"/>
  <c r="F693" i="1" s="1"/>
  <c r="D691" i="1"/>
  <c r="B694" i="1" l="1"/>
  <c r="C694" i="1" s="1"/>
  <c r="H694" i="1"/>
  <c r="G694" i="1"/>
  <c r="A695" i="1"/>
  <c r="I695" i="1" s="1"/>
  <c r="E694" i="1"/>
  <c r="F694" i="1" s="1"/>
  <c r="D692" i="1"/>
  <c r="B695" i="1" l="1"/>
  <c r="C695" i="1" s="1"/>
  <c r="H695" i="1"/>
  <c r="G695" i="1"/>
  <c r="A696" i="1"/>
  <c r="I696" i="1" s="1"/>
  <c r="E695" i="1"/>
  <c r="F695" i="1" s="1"/>
  <c r="D693" i="1"/>
  <c r="B696" i="1" l="1"/>
  <c r="C696" i="1" s="1"/>
  <c r="H696" i="1"/>
  <c r="G696" i="1"/>
  <c r="A697" i="1"/>
  <c r="I697" i="1" s="1"/>
  <c r="E696" i="1"/>
  <c r="F696" i="1" s="1"/>
  <c r="D694" i="1"/>
  <c r="B697" i="1" l="1"/>
  <c r="C697" i="1" s="1"/>
  <c r="H697" i="1"/>
  <c r="G697" i="1"/>
  <c r="A698" i="1"/>
  <c r="I698" i="1" s="1"/>
  <c r="E697" i="1"/>
  <c r="F697" i="1" s="1"/>
  <c r="D695" i="1"/>
  <c r="B698" i="1" l="1"/>
  <c r="C698" i="1" s="1"/>
  <c r="G698" i="1"/>
  <c r="H698" i="1"/>
  <c r="A699" i="1"/>
  <c r="I699" i="1" s="1"/>
  <c r="E698" i="1"/>
  <c r="F698" i="1" s="1"/>
  <c r="D696" i="1"/>
  <c r="B699" i="1" l="1"/>
  <c r="C699" i="1" s="1"/>
  <c r="H699" i="1"/>
  <c r="G699" i="1"/>
  <c r="A700" i="1"/>
  <c r="I700" i="1" s="1"/>
  <c r="E699" i="1"/>
  <c r="F699" i="1" s="1"/>
  <c r="D697" i="1"/>
  <c r="B700" i="1" l="1"/>
  <c r="C700" i="1" s="1"/>
  <c r="H700" i="1"/>
  <c r="G700" i="1"/>
  <c r="A701" i="1"/>
  <c r="I701" i="1" s="1"/>
  <c r="E700" i="1"/>
  <c r="F700" i="1" s="1"/>
  <c r="D698" i="1"/>
  <c r="B701" i="1" l="1"/>
  <c r="C701" i="1" s="1"/>
  <c r="H701" i="1"/>
  <c r="G701" i="1"/>
  <c r="A702" i="1"/>
  <c r="I702" i="1" s="1"/>
  <c r="E701" i="1"/>
  <c r="F701" i="1" s="1"/>
  <c r="D699" i="1"/>
  <c r="B702" i="1" l="1"/>
  <c r="C702" i="1" s="1"/>
  <c r="H702" i="1"/>
  <c r="G702" i="1"/>
  <c r="A703" i="1"/>
  <c r="I703" i="1" s="1"/>
  <c r="E702" i="1"/>
  <c r="F702" i="1" s="1"/>
  <c r="D700" i="1"/>
  <c r="B703" i="1" l="1"/>
  <c r="C703" i="1" s="1"/>
  <c r="H703" i="1"/>
  <c r="G703" i="1"/>
  <c r="A704" i="1"/>
  <c r="I704" i="1" s="1"/>
  <c r="E703" i="1"/>
  <c r="F703" i="1" s="1"/>
  <c r="D701" i="1"/>
  <c r="B704" i="1" l="1"/>
  <c r="C704" i="1" s="1"/>
  <c r="H704" i="1"/>
  <c r="G704" i="1"/>
  <c r="A705" i="1"/>
  <c r="I705" i="1" s="1"/>
  <c r="E704" i="1"/>
  <c r="F704" i="1" s="1"/>
  <c r="D702" i="1"/>
  <c r="B705" i="1" l="1"/>
  <c r="C705" i="1" s="1"/>
  <c r="H705" i="1"/>
  <c r="G705" i="1"/>
  <c r="A706" i="1"/>
  <c r="I706" i="1" s="1"/>
  <c r="E705" i="1"/>
  <c r="F705" i="1" s="1"/>
  <c r="D703" i="1"/>
  <c r="B706" i="1" l="1"/>
  <c r="C706" i="1" s="1"/>
  <c r="H706" i="1"/>
  <c r="G706" i="1"/>
  <c r="A707" i="1"/>
  <c r="I707" i="1" s="1"/>
  <c r="E706" i="1"/>
  <c r="F706" i="1" s="1"/>
  <c r="D704" i="1"/>
  <c r="B707" i="1" l="1"/>
  <c r="C707" i="1" s="1"/>
  <c r="H707" i="1"/>
  <c r="G707" i="1"/>
  <c r="A708" i="1"/>
  <c r="I708" i="1" s="1"/>
  <c r="E707" i="1"/>
  <c r="F707" i="1" s="1"/>
  <c r="D705" i="1"/>
  <c r="B708" i="1" l="1"/>
  <c r="C708" i="1" s="1"/>
  <c r="H708" i="1"/>
  <c r="G708" i="1"/>
  <c r="A709" i="1"/>
  <c r="I709" i="1" s="1"/>
  <c r="E708" i="1"/>
  <c r="F708" i="1" s="1"/>
  <c r="D706" i="1"/>
  <c r="B709" i="1" l="1"/>
  <c r="C709" i="1" s="1"/>
  <c r="H709" i="1"/>
  <c r="G709" i="1"/>
  <c r="A710" i="1"/>
  <c r="I710" i="1" s="1"/>
  <c r="E709" i="1"/>
  <c r="F709" i="1" s="1"/>
  <c r="D707" i="1"/>
  <c r="B710" i="1" l="1"/>
  <c r="C710" i="1" s="1"/>
  <c r="H710" i="1"/>
  <c r="G710" i="1"/>
  <c r="A711" i="1"/>
  <c r="I711" i="1" s="1"/>
  <c r="E710" i="1"/>
  <c r="F710" i="1" s="1"/>
  <c r="D708" i="1"/>
  <c r="B711" i="1" l="1"/>
  <c r="C711" i="1" s="1"/>
  <c r="H711" i="1"/>
  <c r="G711" i="1"/>
  <c r="A712" i="1"/>
  <c r="I712" i="1" s="1"/>
  <c r="E711" i="1"/>
  <c r="F711" i="1" s="1"/>
  <c r="D709" i="1"/>
  <c r="B712" i="1" l="1"/>
  <c r="C712" i="1" s="1"/>
  <c r="H712" i="1"/>
  <c r="G712" i="1"/>
  <c r="A713" i="1"/>
  <c r="I713" i="1" s="1"/>
  <c r="E712" i="1"/>
  <c r="F712" i="1" s="1"/>
  <c r="D710" i="1"/>
  <c r="B713" i="1" l="1"/>
  <c r="C713" i="1" s="1"/>
  <c r="H713" i="1"/>
  <c r="G713" i="1"/>
  <c r="A714" i="1"/>
  <c r="I714" i="1" s="1"/>
  <c r="E713" i="1"/>
  <c r="F713" i="1" s="1"/>
  <c r="D711" i="1"/>
  <c r="B714" i="1" l="1"/>
  <c r="C714" i="1" s="1"/>
  <c r="H714" i="1"/>
  <c r="G714" i="1"/>
  <c r="A715" i="1"/>
  <c r="I715" i="1" s="1"/>
  <c r="E714" i="1"/>
  <c r="F714" i="1" s="1"/>
  <c r="D712" i="1"/>
  <c r="B715" i="1" l="1"/>
  <c r="C715" i="1" s="1"/>
  <c r="H715" i="1"/>
  <c r="G715" i="1"/>
  <c r="A716" i="1"/>
  <c r="I716" i="1" s="1"/>
  <c r="E715" i="1"/>
  <c r="F715" i="1" s="1"/>
  <c r="D713" i="1"/>
  <c r="B716" i="1" l="1"/>
  <c r="C716" i="1" s="1"/>
  <c r="H716" i="1"/>
  <c r="G716" i="1"/>
  <c r="A717" i="1"/>
  <c r="I717" i="1" s="1"/>
  <c r="E716" i="1"/>
  <c r="F716" i="1" s="1"/>
  <c r="D714" i="1"/>
  <c r="B717" i="1" l="1"/>
  <c r="C717" i="1" s="1"/>
  <c r="H717" i="1"/>
  <c r="G717" i="1"/>
  <c r="A718" i="1"/>
  <c r="I718" i="1" s="1"/>
  <c r="E717" i="1"/>
  <c r="F717" i="1" s="1"/>
  <c r="D715" i="1"/>
  <c r="B718" i="1" l="1"/>
  <c r="C718" i="1" s="1"/>
  <c r="H718" i="1"/>
  <c r="G718" i="1"/>
  <c r="A719" i="1"/>
  <c r="I719" i="1" s="1"/>
  <c r="E718" i="1"/>
  <c r="F718" i="1" s="1"/>
  <c r="D716" i="1"/>
  <c r="B719" i="1" l="1"/>
  <c r="C719" i="1" s="1"/>
  <c r="H719" i="1"/>
  <c r="G719" i="1"/>
  <c r="A720" i="1"/>
  <c r="I720" i="1" s="1"/>
  <c r="E719" i="1"/>
  <c r="F719" i="1" s="1"/>
  <c r="D717" i="1"/>
  <c r="B720" i="1" l="1"/>
  <c r="C720" i="1" s="1"/>
  <c r="G720" i="1"/>
  <c r="H720" i="1"/>
  <c r="A721" i="1"/>
  <c r="I721" i="1" s="1"/>
  <c r="E720" i="1"/>
  <c r="F720" i="1" s="1"/>
  <c r="D718" i="1"/>
  <c r="B721" i="1" l="1"/>
  <c r="C721" i="1" s="1"/>
  <c r="H721" i="1"/>
  <c r="G721" i="1"/>
  <c r="A722" i="1"/>
  <c r="I722" i="1" s="1"/>
  <c r="E721" i="1"/>
  <c r="F721" i="1" s="1"/>
  <c r="D719" i="1"/>
  <c r="B722" i="1" l="1"/>
  <c r="C722" i="1" s="1"/>
  <c r="H722" i="1"/>
  <c r="G722" i="1"/>
  <c r="A723" i="1"/>
  <c r="I723" i="1" s="1"/>
  <c r="E722" i="1"/>
  <c r="F722" i="1" s="1"/>
  <c r="D720" i="1"/>
  <c r="B723" i="1" l="1"/>
  <c r="C723" i="1" s="1"/>
  <c r="H723" i="1"/>
  <c r="G723" i="1"/>
  <c r="A724" i="1"/>
  <c r="I724" i="1" s="1"/>
  <c r="E723" i="1"/>
  <c r="F723" i="1" s="1"/>
  <c r="D721" i="1"/>
  <c r="B724" i="1" l="1"/>
  <c r="C724" i="1" s="1"/>
  <c r="H724" i="1"/>
  <c r="G724" i="1"/>
  <c r="A725" i="1"/>
  <c r="I725" i="1" s="1"/>
  <c r="E724" i="1"/>
  <c r="F724" i="1" s="1"/>
  <c r="D722" i="1"/>
  <c r="B725" i="1" l="1"/>
  <c r="C725" i="1" s="1"/>
  <c r="H725" i="1"/>
  <c r="G725" i="1"/>
  <c r="A726" i="1"/>
  <c r="I726" i="1" s="1"/>
  <c r="E725" i="1"/>
  <c r="F725" i="1" s="1"/>
  <c r="D723" i="1"/>
  <c r="B726" i="1" l="1"/>
  <c r="C726" i="1" s="1"/>
  <c r="H726" i="1"/>
  <c r="G726" i="1"/>
  <c r="A727" i="1"/>
  <c r="I727" i="1" s="1"/>
  <c r="E726" i="1"/>
  <c r="F726" i="1" s="1"/>
  <c r="D724" i="1"/>
  <c r="B727" i="1" l="1"/>
  <c r="C727" i="1" s="1"/>
  <c r="H727" i="1"/>
  <c r="G727" i="1"/>
  <c r="A728" i="1"/>
  <c r="I728" i="1" s="1"/>
  <c r="E727" i="1"/>
  <c r="F727" i="1" s="1"/>
  <c r="D725" i="1"/>
  <c r="B728" i="1" l="1"/>
  <c r="C728" i="1" s="1"/>
  <c r="H728" i="1"/>
  <c r="G728" i="1"/>
  <c r="A729" i="1"/>
  <c r="I729" i="1" s="1"/>
  <c r="E728" i="1"/>
  <c r="F728" i="1" s="1"/>
  <c r="D726" i="1"/>
  <c r="B729" i="1" l="1"/>
  <c r="C729" i="1" s="1"/>
  <c r="H729" i="1"/>
  <c r="G729" i="1"/>
  <c r="A730" i="1"/>
  <c r="I730" i="1" s="1"/>
  <c r="E729" i="1"/>
  <c r="F729" i="1" s="1"/>
  <c r="D727" i="1"/>
  <c r="B730" i="1" l="1"/>
  <c r="C730" i="1" s="1"/>
  <c r="H730" i="1"/>
  <c r="G730" i="1"/>
  <c r="A731" i="1"/>
  <c r="I731" i="1" s="1"/>
  <c r="E730" i="1"/>
  <c r="F730" i="1" s="1"/>
  <c r="D728" i="1"/>
  <c r="B731" i="1" l="1"/>
  <c r="C731" i="1" s="1"/>
  <c r="H731" i="1"/>
  <c r="G731" i="1"/>
  <c r="A732" i="1"/>
  <c r="I732" i="1" s="1"/>
  <c r="E731" i="1"/>
  <c r="F731" i="1" s="1"/>
  <c r="D729" i="1"/>
  <c r="B732" i="1" l="1"/>
  <c r="C732" i="1" s="1"/>
  <c r="H732" i="1"/>
  <c r="G732" i="1"/>
  <c r="A733" i="1"/>
  <c r="I733" i="1" s="1"/>
  <c r="E732" i="1"/>
  <c r="F732" i="1" s="1"/>
  <c r="D730" i="1"/>
  <c r="B733" i="1" l="1"/>
  <c r="C733" i="1" s="1"/>
  <c r="H733" i="1"/>
  <c r="G733" i="1"/>
  <c r="A734" i="1"/>
  <c r="I734" i="1" s="1"/>
  <c r="E733" i="1"/>
  <c r="F733" i="1" s="1"/>
  <c r="D731" i="1"/>
  <c r="B734" i="1" l="1"/>
  <c r="C734" i="1" s="1"/>
  <c r="H734" i="1"/>
  <c r="G734" i="1"/>
  <c r="A735" i="1"/>
  <c r="I735" i="1" s="1"/>
  <c r="E734" i="1"/>
  <c r="F734" i="1" s="1"/>
  <c r="D732" i="1"/>
  <c r="B735" i="1" l="1"/>
  <c r="C735" i="1" s="1"/>
  <c r="H735" i="1"/>
  <c r="G735" i="1"/>
  <c r="A736" i="1"/>
  <c r="I736" i="1" s="1"/>
  <c r="E735" i="1"/>
  <c r="F735" i="1" s="1"/>
  <c r="D733" i="1"/>
  <c r="B736" i="1" l="1"/>
  <c r="C736" i="1" s="1"/>
  <c r="H736" i="1"/>
  <c r="G736" i="1"/>
  <c r="A737" i="1"/>
  <c r="I737" i="1" s="1"/>
  <c r="E736" i="1"/>
  <c r="F736" i="1" s="1"/>
  <c r="D734" i="1"/>
  <c r="B737" i="1" l="1"/>
  <c r="C737" i="1" s="1"/>
  <c r="H737" i="1"/>
  <c r="G737" i="1"/>
  <c r="A738" i="1"/>
  <c r="I738" i="1" s="1"/>
  <c r="E737" i="1"/>
  <c r="F737" i="1" s="1"/>
  <c r="D735" i="1"/>
  <c r="B738" i="1" l="1"/>
  <c r="C738" i="1" s="1"/>
  <c r="H738" i="1"/>
  <c r="G738" i="1"/>
  <c r="A739" i="1"/>
  <c r="I739" i="1" s="1"/>
  <c r="E738" i="1"/>
  <c r="F738" i="1" s="1"/>
  <c r="D736" i="1"/>
  <c r="B739" i="1" l="1"/>
  <c r="C739" i="1" s="1"/>
  <c r="H739" i="1"/>
  <c r="G739" i="1"/>
  <c r="A740" i="1"/>
  <c r="I740" i="1" s="1"/>
  <c r="E739" i="1"/>
  <c r="F739" i="1" s="1"/>
  <c r="D737" i="1"/>
  <c r="B740" i="1" l="1"/>
  <c r="C740" i="1" s="1"/>
  <c r="H740" i="1"/>
  <c r="G740" i="1"/>
  <c r="A741" i="1"/>
  <c r="I741" i="1" s="1"/>
  <c r="E740" i="1"/>
  <c r="F740" i="1" s="1"/>
  <c r="D738" i="1"/>
  <c r="B741" i="1" l="1"/>
  <c r="C741" i="1" s="1"/>
  <c r="H741" i="1"/>
  <c r="G741" i="1"/>
  <c r="A742" i="1"/>
  <c r="I742" i="1" s="1"/>
  <c r="E741" i="1"/>
  <c r="F741" i="1" s="1"/>
  <c r="D739" i="1"/>
  <c r="B742" i="1" l="1"/>
  <c r="C742" i="1" s="1"/>
  <c r="H742" i="1"/>
  <c r="G742" i="1"/>
  <c r="A743" i="1"/>
  <c r="I743" i="1" s="1"/>
  <c r="E742" i="1"/>
  <c r="F742" i="1" s="1"/>
  <c r="D740" i="1"/>
  <c r="B743" i="1" l="1"/>
  <c r="C743" i="1" s="1"/>
  <c r="H743" i="1"/>
  <c r="G743" i="1"/>
  <c r="A744" i="1"/>
  <c r="I744" i="1" s="1"/>
  <c r="E743" i="1"/>
  <c r="F743" i="1" s="1"/>
  <c r="D741" i="1"/>
  <c r="B744" i="1" l="1"/>
  <c r="C744" i="1" s="1"/>
  <c r="H744" i="1"/>
  <c r="G744" i="1"/>
  <c r="A745" i="1"/>
  <c r="I745" i="1" s="1"/>
  <c r="E744" i="1"/>
  <c r="F744" i="1" s="1"/>
  <c r="D742" i="1"/>
  <c r="B745" i="1" l="1"/>
  <c r="C745" i="1" s="1"/>
  <c r="H745" i="1"/>
  <c r="G745" i="1"/>
  <c r="A746" i="1"/>
  <c r="I746" i="1" s="1"/>
  <c r="E745" i="1"/>
  <c r="F745" i="1" s="1"/>
  <c r="D743" i="1"/>
  <c r="B746" i="1" l="1"/>
  <c r="C746" i="1" s="1"/>
  <c r="H746" i="1"/>
  <c r="G746" i="1"/>
  <c r="A747" i="1"/>
  <c r="I747" i="1" s="1"/>
  <c r="E746" i="1"/>
  <c r="F746" i="1" s="1"/>
  <c r="D744" i="1"/>
  <c r="B747" i="1" l="1"/>
  <c r="C747" i="1" s="1"/>
  <c r="H747" i="1"/>
  <c r="G747" i="1"/>
  <c r="A748" i="1"/>
  <c r="I748" i="1" s="1"/>
  <c r="E747" i="1"/>
  <c r="F747" i="1" s="1"/>
  <c r="D745" i="1"/>
  <c r="B748" i="1" l="1"/>
  <c r="C748" i="1" s="1"/>
  <c r="H748" i="1"/>
  <c r="G748" i="1"/>
  <c r="A749" i="1"/>
  <c r="I749" i="1" s="1"/>
  <c r="E748" i="1"/>
  <c r="F748" i="1" s="1"/>
  <c r="D746" i="1"/>
  <c r="B749" i="1" l="1"/>
  <c r="C749" i="1" s="1"/>
  <c r="H749" i="1"/>
  <c r="G749" i="1"/>
  <c r="A750" i="1"/>
  <c r="I750" i="1" s="1"/>
  <c r="E749" i="1"/>
  <c r="F749" i="1" s="1"/>
  <c r="D747" i="1"/>
  <c r="B750" i="1" l="1"/>
  <c r="C750" i="1" s="1"/>
  <c r="H750" i="1"/>
  <c r="G750" i="1"/>
  <c r="A751" i="1"/>
  <c r="I751" i="1" s="1"/>
  <c r="E750" i="1"/>
  <c r="F750" i="1" s="1"/>
  <c r="D748" i="1"/>
  <c r="B751" i="1" l="1"/>
  <c r="C751" i="1" s="1"/>
  <c r="H751" i="1"/>
  <c r="G751" i="1"/>
  <c r="A752" i="1"/>
  <c r="I752" i="1" s="1"/>
  <c r="E751" i="1"/>
  <c r="F751" i="1" s="1"/>
  <c r="D749" i="1"/>
  <c r="B752" i="1" l="1"/>
  <c r="C752" i="1" s="1"/>
  <c r="H752" i="1"/>
  <c r="G752" i="1"/>
  <c r="A753" i="1"/>
  <c r="I753" i="1" s="1"/>
  <c r="E752" i="1"/>
  <c r="F752" i="1" s="1"/>
  <c r="D750" i="1"/>
  <c r="B753" i="1" l="1"/>
  <c r="C753" i="1" s="1"/>
  <c r="H753" i="1"/>
  <c r="G753" i="1"/>
  <c r="A754" i="1"/>
  <c r="I754" i="1" s="1"/>
  <c r="E753" i="1"/>
  <c r="F753" i="1" s="1"/>
  <c r="D751" i="1"/>
  <c r="B754" i="1" l="1"/>
  <c r="C754" i="1" s="1"/>
  <c r="H754" i="1"/>
  <c r="G754" i="1"/>
  <c r="A755" i="1"/>
  <c r="I755" i="1" s="1"/>
  <c r="E754" i="1"/>
  <c r="F754" i="1" s="1"/>
  <c r="D752" i="1"/>
  <c r="B755" i="1" l="1"/>
  <c r="C755" i="1" s="1"/>
  <c r="H755" i="1"/>
  <c r="G755" i="1"/>
  <c r="A756" i="1"/>
  <c r="I756" i="1" s="1"/>
  <c r="E755" i="1"/>
  <c r="F755" i="1" s="1"/>
  <c r="D753" i="1"/>
  <c r="B756" i="1" l="1"/>
  <c r="C756" i="1" s="1"/>
  <c r="H756" i="1"/>
  <c r="G756" i="1"/>
  <c r="A757" i="1"/>
  <c r="I757" i="1" s="1"/>
  <c r="E756" i="1"/>
  <c r="F756" i="1" s="1"/>
  <c r="D754" i="1"/>
  <c r="B757" i="1" l="1"/>
  <c r="C757" i="1" s="1"/>
  <c r="H757" i="1"/>
  <c r="G757" i="1"/>
  <c r="A758" i="1"/>
  <c r="I758" i="1" s="1"/>
  <c r="E757" i="1"/>
  <c r="F757" i="1" s="1"/>
  <c r="D755" i="1"/>
  <c r="B758" i="1" l="1"/>
  <c r="C758" i="1" s="1"/>
  <c r="H758" i="1"/>
  <c r="G758" i="1"/>
  <c r="A759" i="1"/>
  <c r="I759" i="1" s="1"/>
  <c r="E758" i="1"/>
  <c r="F758" i="1" s="1"/>
  <c r="D756" i="1"/>
  <c r="B759" i="1" l="1"/>
  <c r="C759" i="1" s="1"/>
  <c r="H759" i="1"/>
  <c r="G759" i="1"/>
  <c r="A760" i="1"/>
  <c r="I760" i="1" s="1"/>
  <c r="E759" i="1"/>
  <c r="F759" i="1" s="1"/>
  <c r="D757" i="1"/>
  <c r="B760" i="1" l="1"/>
  <c r="C760" i="1" s="1"/>
  <c r="H760" i="1"/>
  <c r="G760" i="1"/>
  <c r="A761" i="1"/>
  <c r="I761" i="1" s="1"/>
  <c r="E760" i="1"/>
  <c r="F760" i="1" s="1"/>
  <c r="D758" i="1"/>
  <c r="B761" i="1" l="1"/>
  <c r="C761" i="1" s="1"/>
  <c r="H761" i="1"/>
  <c r="G761" i="1"/>
  <c r="A762" i="1"/>
  <c r="I762" i="1" s="1"/>
  <c r="E761" i="1"/>
  <c r="F761" i="1" s="1"/>
  <c r="D759" i="1"/>
  <c r="B762" i="1" l="1"/>
  <c r="C762" i="1" s="1"/>
  <c r="H762" i="1"/>
  <c r="G762" i="1"/>
  <c r="A763" i="1"/>
  <c r="I763" i="1" s="1"/>
  <c r="E762" i="1"/>
  <c r="F762" i="1" s="1"/>
  <c r="D760" i="1"/>
  <c r="B763" i="1" l="1"/>
  <c r="C763" i="1" s="1"/>
  <c r="H763" i="1"/>
  <c r="G763" i="1"/>
  <c r="A764" i="1"/>
  <c r="I764" i="1" s="1"/>
  <c r="E763" i="1"/>
  <c r="F763" i="1" s="1"/>
  <c r="D761" i="1"/>
  <c r="B764" i="1" l="1"/>
  <c r="C764" i="1" s="1"/>
  <c r="H764" i="1"/>
  <c r="G764" i="1"/>
  <c r="A765" i="1"/>
  <c r="I765" i="1" s="1"/>
  <c r="E764" i="1"/>
  <c r="F764" i="1" s="1"/>
  <c r="D762" i="1"/>
  <c r="B765" i="1" l="1"/>
  <c r="C765" i="1" s="1"/>
  <c r="H765" i="1"/>
  <c r="G765" i="1"/>
  <c r="A766" i="1"/>
  <c r="I766" i="1" s="1"/>
  <c r="E765" i="1"/>
  <c r="F765" i="1" s="1"/>
  <c r="D763" i="1"/>
  <c r="B766" i="1" l="1"/>
  <c r="C766" i="1" s="1"/>
  <c r="H766" i="1"/>
  <c r="G766" i="1"/>
  <c r="A767" i="1"/>
  <c r="I767" i="1" s="1"/>
  <c r="E766" i="1"/>
  <c r="F766" i="1" s="1"/>
  <c r="D764" i="1"/>
  <c r="B767" i="1" l="1"/>
  <c r="C767" i="1" s="1"/>
  <c r="H767" i="1"/>
  <c r="G767" i="1"/>
  <c r="A768" i="1"/>
  <c r="I768" i="1" s="1"/>
  <c r="E767" i="1"/>
  <c r="F767" i="1" s="1"/>
  <c r="D765" i="1"/>
  <c r="B768" i="1" l="1"/>
  <c r="C768" i="1" s="1"/>
  <c r="H768" i="1"/>
  <c r="G768" i="1"/>
  <c r="A769" i="1"/>
  <c r="I769" i="1" s="1"/>
  <c r="E768" i="1"/>
  <c r="F768" i="1" s="1"/>
  <c r="D766" i="1"/>
  <c r="B769" i="1" l="1"/>
  <c r="C769" i="1" s="1"/>
  <c r="H769" i="1"/>
  <c r="G769" i="1"/>
  <c r="A770" i="1"/>
  <c r="I770" i="1" s="1"/>
  <c r="E769" i="1"/>
  <c r="F769" i="1" s="1"/>
  <c r="D767" i="1"/>
  <c r="B770" i="1" l="1"/>
  <c r="C770" i="1" s="1"/>
  <c r="H770" i="1"/>
  <c r="G770" i="1"/>
  <c r="A771" i="1"/>
  <c r="I771" i="1" s="1"/>
  <c r="E770" i="1"/>
  <c r="F770" i="1" s="1"/>
  <c r="D768" i="1"/>
  <c r="B771" i="1" l="1"/>
  <c r="C771" i="1" s="1"/>
  <c r="H771" i="1"/>
  <c r="G771" i="1"/>
  <c r="A772" i="1"/>
  <c r="I772" i="1" s="1"/>
  <c r="E771" i="1"/>
  <c r="F771" i="1" s="1"/>
  <c r="D769" i="1"/>
  <c r="B772" i="1" l="1"/>
  <c r="C772" i="1" s="1"/>
  <c r="H772" i="1"/>
  <c r="G772" i="1"/>
  <c r="A773" i="1"/>
  <c r="I773" i="1" s="1"/>
  <c r="E772" i="1"/>
  <c r="F772" i="1" s="1"/>
  <c r="D770" i="1"/>
  <c r="B773" i="1" l="1"/>
  <c r="C773" i="1" s="1"/>
  <c r="H773" i="1"/>
  <c r="G773" i="1"/>
  <c r="A774" i="1"/>
  <c r="I774" i="1" s="1"/>
  <c r="E773" i="1"/>
  <c r="F773" i="1" s="1"/>
  <c r="D771" i="1"/>
  <c r="B774" i="1" l="1"/>
  <c r="C774" i="1" s="1"/>
  <c r="H774" i="1"/>
  <c r="G774" i="1"/>
  <c r="A775" i="1"/>
  <c r="I775" i="1" s="1"/>
  <c r="E774" i="1"/>
  <c r="F774" i="1" s="1"/>
  <c r="D772" i="1"/>
  <c r="B775" i="1" l="1"/>
  <c r="C775" i="1" s="1"/>
  <c r="H775" i="1"/>
  <c r="G775" i="1"/>
  <c r="A776" i="1"/>
  <c r="I776" i="1" s="1"/>
  <c r="E775" i="1"/>
  <c r="F775" i="1" s="1"/>
  <c r="D773" i="1"/>
  <c r="B776" i="1" l="1"/>
  <c r="C776" i="1" s="1"/>
  <c r="H776" i="1"/>
  <c r="G776" i="1"/>
  <c r="A777" i="1"/>
  <c r="I777" i="1" s="1"/>
  <c r="E776" i="1"/>
  <c r="F776" i="1" s="1"/>
  <c r="D774" i="1"/>
  <c r="B777" i="1" l="1"/>
  <c r="C777" i="1" s="1"/>
  <c r="H777" i="1"/>
  <c r="G777" i="1"/>
  <c r="A778" i="1"/>
  <c r="I778" i="1" s="1"/>
  <c r="E777" i="1"/>
  <c r="F777" i="1" s="1"/>
  <c r="D775" i="1"/>
  <c r="B778" i="1" l="1"/>
  <c r="C778" i="1" s="1"/>
  <c r="H778" i="1"/>
  <c r="G778" i="1"/>
  <c r="A779" i="1"/>
  <c r="I779" i="1" s="1"/>
  <c r="E778" i="1"/>
  <c r="F778" i="1" s="1"/>
  <c r="D776" i="1"/>
  <c r="B779" i="1" l="1"/>
  <c r="C779" i="1" s="1"/>
  <c r="H779" i="1"/>
  <c r="G779" i="1"/>
  <c r="A780" i="1"/>
  <c r="I780" i="1" s="1"/>
  <c r="E779" i="1"/>
  <c r="F779" i="1" s="1"/>
  <c r="D777" i="1"/>
  <c r="B780" i="1" l="1"/>
  <c r="C780" i="1" s="1"/>
  <c r="H780" i="1"/>
  <c r="G780" i="1"/>
  <c r="A781" i="1"/>
  <c r="I781" i="1" s="1"/>
  <c r="E780" i="1"/>
  <c r="F780" i="1" s="1"/>
  <c r="D778" i="1"/>
  <c r="B781" i="1" l="1"/>
  <c r="C781" i="1" s="1"/>
  <c r="H781" i="1"/>
  <c r="G781" i="1"/>
  <c r="A782" i="1"/>
  <c r="I782" i="1" s="1"/>
  <c r="E781" i="1"/>
  <c r="F781" i="1" s="1"/>
  <c r="D779" i="1"/>
  <c r="B782" i="1" l="1"/>
  <c r="C782" i="1" s="1"/>
  <c r="H782" i="1"/>
  <c r="G782" i="1"/>
  <c r="A783" i="1"/>
  <c r="I783" i="1" s="1"/>
  <c r="E782" i="1"/>
  <c r="F782" i="1" s="1"/>
  <c r="D780" i="1"/>
  <c r="B783" i="1" l="1"/>
  <c r="C783" i="1" s="1"/>
  <c r="H783" i="1"/>
  <c r="G783" i="1"/>
  <c r="A784" i="1"/>
  <c r="I784" i="1" s="1"/>
  <c r="E783" i="1"/>
  <c r="F783" i="1" s="1"/>
  <c r="D781" i="1"/>
  <c r="B784" i="1" l="1"/>
  <c r="C784" i="1" s="1"/>
  <c r="H784" i="1"/>
  <c r="G784" i="1"/>
  <c r="A785" i="1"/>
  <c r="I785" i="1" s="1"/>
  <c r="E784" i="1"/>
  <c r="F784" i="1" s="1"/>
  <c r="D782" i="1"/>
  <c r="B785" i="1" l="1"/>
  <c r="C785" i="1" s="1"/>
  <c r="H785" i="1"/>
  <c r="G785" i="1"/>
  <c r="A786" i="1"/>
  <c r="I786" i="1" s="1"/>
  <c r="E785" i="1"/>
  <c r="F785" i="1" s="1"/>
  <c r="D783" i="1"/>
  <c r="B786" i="1" l="1"/>
  <c r="C786" i="1" s="1"/>
  <c r="H786" i="1"/>
  <c r="G786" i="1"/>
  <c r="A787" i="1"/>
  <c r="I787" i="1" s="1"/>
  <c r="E786" i="1"/>
  <c r="F786" i="1" s="1"/>
  <c r="D784" i="1"/>
  <c r="B787" i="1" l="1"/>
  <c r="C787" i="1" s="1"/>
  <c r="H787" i="1"/>
  <c r="G787" i="1"/>
  <c r="A788" i="1"/>
  <c r="I788" i="1" s="1"/>
  <c r="E787" i="1"/>
  <c r="F787" i="1" s="1"/>
  <c r="D785" i="1"/>
  <c r="B788" i="1" l="1"/>
  <c r="C788" i="1" s="1"/>
  <c r="H788" i="1"/>
  <c r="G788" i="1"/>
  <c r="A789" i="1"/>
  <c r="I789" i="1" s="1"/>
  <c r="E788" i="1"/>
  <c r="F788" i="1" s="1"/>
  <c r="D786" i="1"/>
  <c r="B789" i="1" l="1"/>
  <c r="C789" i="1" s="1"/>
  <c r="H789" i="1"/>
  <c r="G789" i="1"/>
  <c r="A790" i="1"/>
  <c r="I790" i="1" s="1"/>
  <c r="E789" i="1"/>
  <c r="F789" i="1" s="1"/>
  <c r="D787" i="1"/>
  <c r="B790" i="1" l="1"/>
  <c r="C790" i="1" s="1"/>
  <c r="H790" i="1"/>
  <c r="G790" i="1"/>
  <c r="A791" i="1"/>
  <c r="I791" i="1" s="1"/>
  <c r="E790" i="1"/>
  <c r="F790" i="1" s="1"/>
  <c r="D788" i="1"/>
  <c r="B791" i="1" l="1"/>
  <c r="C791" i="1" s="1"/>
  <c r="H791" i="1"/>
  <c r="G791" i="1"/>
  <c r="A792" i="1"/>
  <c r="I792" i="1" s="1"/>
  <c r="E791" i="1"/>
  <c r="F791" i="1" s="1"/>
  <c r="D789" i="1"/>
  <c r="B792" i="1" l="1"/>
  <c r="C792" i="1" s="1"/>
  <c r="H792" i="1"/>
  <c r="G792" i="1"/>
  <c r="A793" i="1"/>
  <c r="I793" i="1" s="1"/>
  <c r="E792" i="1"/>
  <c r="F792" i="1" s="1"/>
  <c r="D790" i="1"/>
  <c r="B793" i="1" l="1"/>
  <c r="C793" i="1" s="1"/>
  <c r="H793" i="1"/>
  <c r="G793" i="1"/>
  <c r="A794" i="1"/>
  <c r="I794" i="1" s="1"/>
  <c r="E793" i="1"/>
  <c r="F793" i="1" s="1"/>
  <c r="D791" i="1"/>
  <c r="B794" i="1" l="1"/>
  <c r="C794" i="1" s="1"/>
  <c r="H794" i="1"/>
  <c r="G794" i="1"/>
  <c r="A795" i="1"/>
  <c r="I795" i="1" s="1"/>
  <c r="E794" i="1"/>
  <c r="F794" i="1" s="1"/>
  <c r="D792" i="1"/>
  <c r="B795" i="1" l="1"/>
  <c r="C795" i="1" s="1"/>
  <c r="H795" i="1"/>
  <c r="G795" i="1"/>
  <c r="A796" i="1"/>
  <c r="I796" i="1" s="1"/>
  <c r="E795" i="1"/>
  <c r="F795" i="1" s="1"/>
  <c r="D793" i="1"/>
  <c r="B796" i="1" l="1"/>
  <c r="C796" i="1" s="1"/>
  <c r="H796" i="1"/>
  <c r="G796" i="1"/>
  <c r="A797" i="1"/>
  <c r="I797" i="1" s="1"/>
  <c r="E796" i="1"/>
  <c r="F796" i="1" s="1"/>
  <c r="D794" i="1"/>
  <c r="B797" i="1" l="1"/>
  <c r="C797" i="1" s="1"/>
  <c r="H797" i="1"/>
  <c r="G797" i="1"/>
  <c r="A798" i="1"/>
  <c r="I798" i="1" s="1"/>
  <c r="E797" i="1"/>
  <c r="F797" i="1" s="1"/>
  <c r="D795" i="1"/>
  <c r="B798" i="1" l="1"/>
  <c r="C798" i="1" s="1"/>
  <c r="H798" i="1"/>
  <c r="G798" i="1"/>
  <c r="A799" i="1"/>
  <c r="I799" i="1" s="1"/>
  <c r="E798" i="1"/>
  <c r="F798" i="1" s="1"/>
  <c r="D796" i="1"/>
  <c r="B799" i="1" l="1"/>
  <c r="C799" i="1" s="1"/>
  <c r="H799" i="1"/>
  <c r="G799" i="1"/>
  <c r="A800" i="1"/>
  <c r="I800" i="1" s="1"/>
  <c r="E799" i="1"/>
  <c r="F799" i="1" s="1"/>
  <c r="D797" i="1"/>
  <c r="B800" i="1" l="1"/>
  <c r="C800" i="1" s="1"/>
  <c r="H800" i="1"/>
  <c r="G800" i="1"/>
  <c r="A801" i="1"/>
  <c r="I801" i="1" s="1"/>
  <c r="E800" i="1"/>
  <c r="F800" i="1" s="1"/>
  <c r="D798" i="1"/>
  <c r="B801" i="1" l="1"/>
  <c r="C801" i="1" s="1"/>
  <c r="H801" i="1"/>
  <c r="G801" i="1"/>
  <c r="A802" i="1"/>
  <c r="I802" i="1" s="1"/>
  <c r="E801" i="1"/>
  <c r="F801" i="1" s="1"/>
  <c r="D799" i="1"/>
  <c r="B802" i="1" l="1"/>
  <c r="C802" i="1" s="1"/>
  <c r="H802" i="1"/>
  <c r="G802" i="1"/>
  <c r="A803" i="1"/>
  <c r="I803" i="1" s="1"/>
  <c r="E802" i="1"/>
  <c r="F802" i="1" s="1"/>
  <c r="D800" i="1"/>
  <c r="B803" i="1" l="1"/>
  <c r="C803" i="1" s="1"/>
  <c r="H803" i="1"/>
  <c r="G803" i="1"/>
  <c r="A804" i="1"/>
  <c r="I804" i="1" s="1"/>
  <c r="E803" i="1"/>
  <c r="F803" i="1" s="1"/>
  <c r="D801" i="1"/>
  <c r="B804" i="1" l="1"/>
  <c r="C804" i="1" s="1"/>
  <c r="H804" i="1"/>
  <c r="G804" i="1"/>
  <c r="A805" i="1"/>
  <c r="I805" i="1" s="1"/>
  <c r="E804" i="1"/>
  <c r="F804" i="1" s="1"/>
  <c r="D802" i="1"/>
  <c r="B805" i="1" l="1"/>
  <c r="C805" i="1" s="1"/>
  <c r="H805" i="1"/>
  <c r="G805" i="1"/>
  <c r="A806" i="1"/>
  <c r="I806" i="1" s="1"/>
  <c r="E805" i="1"/>
  <c r="F805" i="1" s="1"/>
  <c r="D803" i="1"/>
  <c r="B806" i="1" l="1"/>
  <c r="C806" i="1" s="1"/>
  <c r="H806" i="1"/>
  <c r="G806" i="1"/>
  <c r="A807" i="1"/>
  <c r="I807" i="1" s="1"/>
  <c r="E806" i="1"/>
  <c r="F806" i="1" s="1"/>
  <c r="D804" i="1"/>
  <c r="B807" i="1" l="1"/>
  <c r="C807" i="1" s="1"/>
  <c r="H807" i="1"/>
  <c r="G807" i="1"/>
  <c r="A808" i="1"/>
  <c r="I808" i="1" s="1"/>
  <c r="E807" i="1"/>
  <c r="F807" i="1" s="1"/>
  <c r="D805" i="1"/>
  <c r="B808" i="1" l="1"/>
  <c r="C808" i="1" s="1"/>
  <c r="H808" i="1"/>
  <c r="G808" i="1"/>
  <c r="A809" i="1"/>
  <c r="I809" i="1" s="1"/>
  <c r="E808" i="1"/>
  <c r="F808" i="1" s="1"/>
  <c r="D806" i="1"/>
  <c r="B809" i="1" l="1"/>
  <c r="C809" i="1" s="1"/>
  <c r="H809" i="1"/>
  <c r="G809" i="1"/>
  <c r="A810" i="1"/>
  <c r="I810" i="1" s="1"/>
  <c r="E809" i="1"/>
  <c r="F809" i="1" s="1"/>
  <c r="D807" i="1"/>
  <c r="B810" i="1" l="1"/>
  <c r="C810" i="1" s="1"/>
  <c r="H810" i="1"/>
  <c r="G810" i="1"/>
  <c r="A811" i="1"/>
  <c r="I811" i="1" s="1"/>
  <c r="E810" i="1"/>
  <c r="F810" i="1" s="1"/>
  <c r="D808" i="1"/>
  <c r="B811" i="1" l="1"/>
  <c r="C811" i="1" s="1"/>
  <c r="H811" i="1"/>
  <c r="G811" i="1"/>
  <c r="A812" i="1"/>
  <c r="I812" i="1" s="1"/>
  <c r="E811" i="1"/>
  <c r="F811" i="1" s="1"/>
  <c r="D809" i="1"/>
  <c r="B812" i="1" l="1"/>
  <c r="C812" i="1" s="1"/>
  <c r="H812" i="1"/>
  <c r="G812" i="1"/>
  <c r="A813" i="1"/>
  <c r="I813" i="1" s="1"/>
  <c r="E812" i="1"/>
  <c r="F812" i="1" s="1"/>
  <c r="D810" i="1"/>
  <c r="B813" i="1" l="1"/>
  <c r="C813" i="1" s="1"/>
  <c r="H813" i="1"/>
  <c r="G813" i="1"/>
  <c r="A814" i="1"/>
  <c r="I814" i="1" s="1"/>
  <c r="E813" i="1"/>
  <c r="F813" i="1" s="1"/>
  <c r="D811" i="1"/>
  <c r="B814" i="1" l="1"/>
  <c r="C814" i="1" s="1"/>
  <c r="H814" i="1"/>
  <c r="G814" i="1"/>
  <c r="A815" i="1"/>
  <c r="I815" i="1" s="1"/>
  <c r="E814" i="1"/>
  <c r="F814" i="1" s="1"/>
  <c r="D812" i="1"/>
  <c r="B815" i="1" l="1"/>
  <c r="C815" i="1" s="1"/>
  <c r="H815" i="1"/>
  <c r="G815" i="1"/>
  <c r="A816" i="1"/>
  <c r="I816" i="1" s="1"/>
  <c r="E815" i="1"/>
  <c r="F815" i="1" s="1"/>
  <c r="D813" i="1"/>
  <c r="B816" i="1" l="1"/>
  <c r="C816" i="1" s="1"/>
  <c r="H816" i="1"/>
  <c r="G816" i="1"/>
  <c r="A817" i="1"/>
  <c r="I817" i="1" s="1"/>
  <c r="E816" i="1"/>
  <c r="F816" i="1" s="1"/>
  <c r="D814" i="1"/>
  <c r="B817" i="1" l="1"/>
  <c r="C817" i="1" s="1"/>
  <c r="H817" i="1"/>
  <c r="G817" i="1"/>
  <c r="A818" i="1"/>
  <c r="I818" i="1" s="1"/>
  <c r="E817" i="1"/>
  <c r="F817" i="1" s="1"/>
  <c r="D815" i="1"/>
  <c r="B818" i="1" l="1"/>
  <c r="C818" i="1" s="1"/>
  <c r="H818" i="1"/>
  <c r="G818" i="1"/>
  <c r="A819" i="1"/>
  <c r="I819" i="1" s="1"/>
  <c r="E818" i="1"/>
  <c r="F818" i="1" s="1"/>
  <c r="D816" i="1"/>
  <c r="B819" i="1" l="1"/>
  <c r="C819" i="1" s="1"/>
  <c r="H819" i="1"/>
  <c r="G819" i="1"/>
  <c r="A820" i="1"/>
  <c r="I820" i="1" s="1"/>
  <c r="E819" i="1"/>
  <c r="F819" i="1" s="1"/>
  <c r="D817" i="1"/>
  <c r="B820" i="1" l="1"/>
  <c r="C820" i="1" s="1"/>
  <c r="H820" i="1"/>
  <c r="G820" i="1"/>
  <c r="A821" i="1"/>
  <c r="I821" i="1" s="1"/>
  <c r="E820" i="1"/>
  <c r="F820" i="1" s="1"/>
  <c r="D818" i="1"/>
  <c r="B821" i="1" l="1"/>
  <c r="C821" i="1" s="1"/>
  <c r="H821" i="1"/>
  <c r="G821" i="1"/>
  <c r="A822" i="1"/>
  <c r="I822" i="1" s="1"/>
  <c r="E821" i="1"/>
  <c r="F821" i="1" s="1"/>
  <c r="D819" i="1"/>
  <c r="B822" i="1" l="1"/>
  <c r="C822" i="1" s="1"/>
  <c r="H822" i="1"/>
  <c r="G822" i="1"/>
  <c r="A823" i="1"/>
  <c r="I823" i="1" s="1"/>
  <c r="E822" i="1"/>
  <c r="F822" i="1" s="1"/>
  <c r="D820" i="1"/>
  <c r="B823" i="1" l="1"/>
  <c r="C823" i="1" s="1"/>
  <c r="H823" i="1"/>
  <c r="G823" i="1"/>
  <c r="A824" i="1"/>
  <c r="I824" i="1" s="1"/>
  <c r="E823" i="1"/>
  <c r="F823" i="1" s="1"/>
  <c r="D821" i="1"/>
  <c r="B824" i="1" l="1"/>
  <c r="C824" i="1" s="1"/>
  <c r="H824" i="1"/>
  <c r="G824" i="1"/>
  <c r="A825" i="1"/>
  <c r="I825" i="1" s="1"/>
  <c r="E824" i="1"/>
  <c r="F824" i="1" s="1"/>
  <c r="D822" i="1"/>
  <c r="B825" i="1" l="1"/>
  <c r="C825" i="1" s="1"/>
  <c r="H825" i="1"/>
  <c r="G825" i="1"/>
  <c r="A826" i="1"/>
  <c r="I826" i="1" s="1"/>
  <c r="E825" i="1"/>
  <c r="F825" i="1" s="1"/>
  <c r="D823" i="1"/>
  <c r="B826" i="1" l="1"/>
  <c r="C826" i="1" s="1"/>
  <c r="H826" i="1"/>
  <c r="G826" i="1"/>
  <c r="A827" i="1"/>
  <c r="I827" i="1" s="1"/>
  <c r="E826" i="1"/>
  <c r="F826" i="1" s="1"/>
  <c r="D824" i="1"/>
  <c r="B827" i="1" l="1"/>
  <c r="C827" i="1" s="1"/>
  <c r="H827" i="1"/>
  <c r="G827" i="1"/>
  <c r="A828" i="1"/>
  <c r="I828" i="1" s="1"/>
  <c r="E827" i="1"/>
  <c r="F827" i="1" s="1"/>
  <c r="D825" i="1"/>
  <c r="B828" i="1" l="1"/>
  <c r="C828" i="1" s="1"/>
  <c r="H828" i="1"/>
  <c r="G828" i="1"/>
  <c r="A829" i="1"/>
  <c r="I829" i="1" s="1"/>
  <c r="E828" i="1"/>
  <c r="F828" i="1" s="1"/>
  <c r="D826" i="1"/>
  <c r="B829" i="1" l="1"/>
  <c r="C829" i="1" s="1"/>
  <c r="H829" i="1"/>
  <c r="G829" i="1"/>
  <c r="A830" i="1"/>
  <c r="I830" i="1" s="1"/>
  <c r="E829" i="1"/>
  <c r="F829" i="1" s="1"/>
  <c r="D827" i="1"/>
  <c r="B830" i="1" l="1"/>
  <c r="C830" i="1" s="1"/>
  <c r="H830" i="1"/>
  <c r="G830" i="1"/>
  <c r="A831" i="1"/>
  <c r="I831" i="1" s="1"/>
  <c r="E830" i="1"/>
  <c r="F830" i="1" s="1"/>
  <c r="D828" i="1"/>
  <c r="B831" i="1" l="1"/>
  <c r="C831" i="1" s="1"/>
  <c r="H831" i="1"/>
  <c r="G831" i="1"/>
  <c r="A832" i="1"/>
  <c r="I832" i="1" s="1"/>
  <c r="E831" i="1"/>
  <c r="F831" i="1" s="1"/>
  <c r="D829" i="1"/>
  <c r="B832" i="1" l="1"/>
  <c r="C832" i="1" s="1"/>
  <c r="H832" i="1"/>
  <c r="G832" i="1"/>
  <c r="A833" i="1"/>
  <c r="I833" i="1" s="1"/>
  <c r="E832" i="1"/>
  <c r="F832" i="1" s="1"/>
  <c r="D830" i="1"/>
  <c r="B833" i="1" l="1"/>
  <c r="C833" i="1" s="1"/>
  <c r="H833" i="1"/>
  <c r="G833" i="1"/>
  <c r="A834" i="1"/>
  <c r="I834" i="1" s="1"/>
  <c r="E833" i="1"/>
  <c r="F833" i="1" s="1"/>
  <c r="D831" i="1"/>
  <c r="B834" i="1" l="1"/>
  <c r="C834" i="1" s="1"/>
  <c r="H834" i="1"/>
  <c r="G834" i="1"/>
  <c r="A835" i="1"/>
  <c r="I835" i="1" s="1"/>
  <c r="E834" i="1"/>
  <c r="F834" i="1" s="1"/>
  <c r="D832" i="1"/>
  <c r="B835" i="1" l="1"/>
  <c r="C835" i="1" s="1"/>
  <c r="H835" i="1"/>
  <c r="G835" i="1"/>
  <c r="A836" i="1"/>
  <c r="I836" i="1" s="1"/>
  <c r="E835" i="1"/>
  <c r="F835" i="1" s="1"/>
  <c r="D833" i="1"/>
  <c r="B836" i="1" l="1"/>
  <c r="C836" i="1" s="1"/>
  <c r="H836" i="1"/>
  <c r="G836" i="1"/>
  <c r="A837" i="1"/>
  <c r="I837" i="1" s="1"/>
  <c r="E836" i="1"/>
  <c r="F836" i="1" s="1"/>
  <c r="D834" i="1"/>
  <c r="B837" i="1" l="1"/>
  <c r="C837" i="1" s="1"/>
  <c r="H837" i="1"/>
  <c r="G837" i="1"/>
  <c r="A838" i="1"/>
  <c r="I838" i="1" s="1"/>
  <c r="E837" i="1"/>
  <c r="F837" i="1" s="1"/>
  <c r="D835" i="1"/>
  <c r="B838" i="1" l="1"/>
  <c r="C838" i="1" s="1"/>
  <c r="H838" i="1"/>
  <c r="G838" i="1"/>
  <c r="A839" i="1"/>
  <c r="I839" i="1" s="1"/>
  <c r="E838" i="1"/>
  <c r="F838" i="1" s="1"/>
  <c r="D836" i="1"/>
  <c r="B839" i="1" l="1"/>
  <c r="C839" i="1" s="1"/>
  <c r="H839" i="1"/>
  <c r="G839" i="1"/>
  <c r="A840" i="1"/>
  <c r="I840" i="1" s="1"/>
  <c r="E839" i="1"/>
  <c r="F839" i="1" s="1"/>
  <c r="D837" i="1"/>
  <c r="B840" i="1" l="1"/>
  <c r="C840" i="1" s="1"/>
  <c r="H840" i="1"/>
  <c r="G840" i="1"/>
  <c r="A841" i="1"/>
  <c r="I841" i="1" s="1"/>
  <c r="E840" i="1"/>
  <c r="F840" i="1" s="1"/>
  <c r="D838" i="1"/>
  <c r="B841" i="1" l="1"/>
  <c r="C841" i="1" s="1"/>
  <c r="H841" i="1"/>
  <c r="G841" i="1"/>
  <c r="A842" i="1"/>
  <c r="I842" i="1" s="1"/>
  <c r="E841" i="1"/>
  <c r="F841" i="1" s="1"/>
  <c r="D839" i="1"/>
  <c r="B842" i="1" l="1"/>
  <c r="C842" i="1" s="1"/>
  <c r="H842" i="1"/>
  <c r="G842" i="1"/>
  <c r="A843" i="1"/>
  <c r="I843" i="1" s="1"/>
  <c r="E842" i="1"/>
  <c r="F842" i="1" s="1"/>
  <c r="D840" i="1"/>
  <c r="B843" i="1" l="1"/>
  <c r="C843" i="1" s="1"/>
  <c r="H843" i="1"/>
  <c r="G843" i="1"/>
  <c r="A844" i="1"/>
  <c r="I844" i="1" s="1"/>
  <c r="E843" i="1"/>
  <c r="F843" i="1" s="1"/>
  <c r="D841" i="1"/>
  <c r="B844" i="1" l="1"/>
  <c r="C844" i="1" s="1"/>
  <c r="H844" i="1"/>
  <c r="G844" i="1"/>
  <c r="A845" i="1"/>
  <c r="I845" i="1" s="1"/>
  <c r="E844" i="1"/>
  <c r="F844" i="1" s="1"/>
  <c r="D842" i="1"/>
  <c r="B845" i="1" l="1"/>
  <c r="C845" i="1" s="1"/>
  <c r="H845" i="1"/>
  <c r="G845" i="1"/>
  <c r="A846" i="1"/>
  <c r="I846" i="1" s="1"/>
  <c r="E845" i="1"/>
  <c r="F845" i="1" s="1"/>
  <c r="D843" i="1"/>
  <c r="B846" i="1" l="1"/>
  <c r="C846" i="1" s="1"/>
  <c r="H846" i="1"/>
  <c r="G846" i="1"/>
  <c r="A847" i="1"/>
  <c r="I847" i="1" s="1"/>
  <c r="E846" i="1"/>
  <c r="F846" i="1" s="1"/>
  <c r="D844" i="1"/>
  <c r="B847" i="1" l="1"/>
  <c r="C847" i="1" s="1"/>
  <c r="H847" i="1"/>
  <c r="G847" i="1"/>
  <c r="A848" i="1"/>
  <c r="I848" i="1" s="1"/>
  <c r="E847" i="1"/>
  <c r="F847" i="1" s="1"/>
  <c r="D845" i="1"/>
  <c r="B848" i="1" l="1"/>
  <c r="C848" i="1" s="1"/>
  <c r="H848" i="1"/>
  <c r="G848" i="1"/>
  <c r="A849" i="1"/>
  <c r="I849" i="1" s="1"/>
  <c r="E848" i="1"/>
  <c r="F848" i="1" s="1"/>
  <c r="D846" i="1"/>
  <c r="B849" i="1" l="1"/>
  <c r="C849" i="1" s="1"/>
  <c r="H849" i="1"/>
  <c r="G849" i="1"/>
  <c r="A850" i="1"/>
  <c r="I850" i="1" s="1"/>
  <c r="E849" i="1"/>
  <c r="F849" i="1" s="1"/>
  <c r="D847" i="1"/>
  <c r="B850" i="1" l="1"/>
  <c r="C850" i="1" s="1"/>
  <c r="H850" i="1"/>
  <c r="G850" i="1"/>
  <c r="A851" i="1"/>
  <c r="I851" i="1" s="1"/>
  <c r="E850" i="1"/>
  <c r="F850" i="1" s="1"/>
  <c r="D848" i="1"/>
  <c r="B851" i="1" l="1"/>
  <c r="C851" i="1" s="1"/>
  <c r="H851" i="1"/>
  <c r="G851" i="1"/>
  <c r="A852" i="1"/>
  <c r="I852" i="1" s="1"/>
  <c r="E851" i="1"/>
  <c r="F851" i="1" s="1"/>
  <c r="D849" i="1"/>
  <c r="B852" i="1" l="1"/>
  <c r="C852" i="1" s="1"/>
  <c r="H852" i="1"/>
  <c r="G852" i="1"/>
  <c r="A853" i="1"/>
  <c r="I853" i="1" s="1"/>
  <c r="E852" i="1"/>
  <c r="F852" i="1" s="1"/>
  <c r="D850" i="1"/>
  <c r="B853" i="1" l="1"/>
  <c r="C853" i="1" s="1"/>
  <c r="H853" i="1"/>
  <c r="G853" i="1"/>
  <c r="A854" i="1"/>
  <c r="I854" i="1" s="1"/>
  <c r="E853" i="1"/>
  <c r="F853" i="1" s="1"/>
  <c r="D851" i="1"/>
  <c r="B854" i="1" l="1"/>
  <c r="C854" i="1" s="1"/>
  <c r="H854" i="1"/>
  <c r="G854" i="1"/>
  <c r="A855" i="1"/>
  <c r="I855" i="1" s="1"/>
  <c r="E854" i="1"/>
  <c r="F854" i="1" s="1"/>
  <c r="D852" i="1"/>
  <c r="B855" i="1" l="1"/>
  <c r="C855" i="1" s="1"/>
  <c r="H855" i="1"/>
  <c r="G855" i="1"/>
  <c r="A856" i="1"/>
  <c r="I856" i="1" s="1"/>
  <c r="E855" i="1"/>
  <c r="F855" i="1" s="1"/>
  <c r="D853" i="1"/>
  <c r="B856" i="1" l="1"/>
  <c r="C856" i="1" s="1"/>
  <c r="H856" i="1"/>
  <c r="G856" i="1"/>
  <c r="A857" i="1"/>
  <c r="I857" i="1" s="1"/>
  <c r="E856" i="1"/>
  <c r="F856" i="1" s="1"/>
  <c r="D854" i="1"/>
  <c r="B857" i="1" l="1"/>
  <c r="C857" i="1" s="1"/>
  <c r="H857" i="1"/>
  <c r="G857" i="1"/>
  <c r="A858" i="1"/>
  <c r="I858" i="1" s="1"/>
  <c r="E857" i="1"/>
  <c r="F857" i="1" s="1"/>
  <c r="D855" i="1"/>
  <c r="B858" i="1" l="1"/>
  <c r="C858" i="1" s="1"/>
  <c r="H858" i="1"/>
  <c r="G858" i="1"/>
  <c r="A859" i="1"/>
  <c r="I859" i="1" s="1"/>
  <c r="E858" i="1"/>
  <c r="F858" i="1" s="1"/>
  <c r="D856" i="1"/>
  <c r="B859" i="1" l="1"/>
  <c r="C859" i="1" s="1"/>
  <c r="H859" i="1"/>
  <c r="G859" i="1"/>
  <c r="A860" i="1"/>
  <c r="I860" i="1" s="1"/>
  <c r="E859" i="1"/>
  <c r="F859" i="1" s="1"/>
  <c r="D857" i="1"/>
  <c r="B860" i="1" l="1"/>
  <c r="C860" i="1" s="1"/>
  <c r="H860" i="1"/>
  <c r="G860" i="1"/>
  <c r="A861" i="1"/>
  <c r="I861" i="1" s="1"/>
  <c r="E860" i="1"/>
  <c r="F860" i="1" s="1"/>
  <c r="D858" i="1"/>
  <c r="B861" i="1" l="1"/>
  <c r="C861" i="1" s="1"/>
  <c r="H861" i="1"/>
  <c r="G861" i="1"/>
  <c r="A862" i="1"/>
  <c r="I862" i="1" s="1"/>
  <c r="E861" i="1"/>
  <c r="F861" i="1" s="1"/>
  <c r="D859" i="1"/>
  <c r="B862" i="1" l="1"/>
  <c r="C862" i="1" s="1"/>
  <c r="H862" i="1"/>
  <c r="G862" i="1"/>
  <c r="A863" i="1"/>
  <c r="I863" i="1" s="1"/>
  <c r="E862" i="1"/>
  <c r="F862" i="1" s="1"/>
  <c r="D860" i="1"/>
  <c r="B863" i="1" l="1"/>
  <c r="C863" i="1" s="1"/>
  <c r="H863" i="1"/>
  <c r="G863" i="1"/>
  <c r="A864" i="1"/>
  <c r="I864" i="1" s="1"/>
  <c r="E863" i="1"/>
  <c r="F863" i="1" s="1"/>
  <c r="D861" i="1"/>
  <c r="B864" i="1" l="1"/>
  <c r="C864" i="1" s="1"/>
  <c r="H864" i="1"/>
  <c r="G864" i="1"/>
  <c r="A865" i="1"/>
  <c r="I865" i="1" s="1"/>
  <c r="E864" i="1"/>
  <c r="F864" i="1" s="1"/>
  <c r="D862" i="1"/>
  <c r="B865" i="1" l="1"/>
  <c r="C865" i="1" s="1"/>
  <c r="H865" i="1"/>
  <c r="G865" i="1"/>
  <c r="A866" i="1"/>
  <c r="I866" i="1" s="1"/>
  <c r="E865" i="1"/>
  <c r="F865" i="1" s="1"/>
  <c r="D863" i="1"/>
  <c r="B866" i="1" l="1"/>
  <c r="C866" i="1" s="1"/>
  <c r="H866" i="1"/>
  <c r="G866" i="1"/>
  <c r="A867" i="1"/>
  <c r="I867" i="1" s="1"/>
  <c r="E866" i="1"/>
  <c r="F866" i="1" s="1"/>
  <c r="D864" i="1"/>
  <c r="B867" i="1" l="1"/>
  <c r="C867" i="1" s="1"/>
  <c r="H867" i="1"/>
  <c r="G867" i="1"/>
  <c r="A868" i="1"/>
  <c r="I868" i="1" s="1"/>
  <c r="E867" i="1"/>
  <c r="F867" i="1" s="1"/>
  <c r="D865" i="1"/>
  <c r="B868" i="1" l="1"/>
  <c r="C868" i="1" s="1"/>
  <c r="H868" i="1"/>
  <c r="G868" i="1"/>
  <c r="A869" i="1"/>
  <c r="I869" i="1" s="1"/>
  <c r="E868" i="1"/>
  <c r="F868" i="1" s="1"/>
  <c r="D866" i="1"/>
  <c r="B869" i="1" l="1"/>
  <c r="C869" i="1" s="1"/>
  <c r="H869" i="1"/>
  <c r="G869" i="1"/>
  <c r="A870" i="1"/>
  <c r="I870" i="1" s="1"/>
  <c r="E869" i="1"/>
  <c r="F869" i="1" s="1"/>
  <c r="D867" i="1"/>
  <c r="B870" i="1" l="1"/>
  <c r="C870" i="1" s="1"/>
  <c r="H870" i="1"/>
  <c r="G870" i="1"/>
  <c r="A871" i="1"/>
  <c r="I871" i="1" s="1"/>
  <c r="E870" i="1"/>
  <c r="F870" i="1" s="1"/>
  <c r="D868" i="1"/>
  <c r="B871" i="1" l="1"/>
  <c r="C871" i="1" s="1"/>
  <c r="H871" i="1"/>
  <c r="G871" i="1"/>
  <c r="A872" i="1"/>
  <c r="I872" i="1" s="1"/>
  <c r="E871" i="1"/>
  <c r="F871" i="1" s="1"/>
  <c r="D869" i="1"/>
  <c r="B872" i="1" l="1"/>
  <c r="C872" i="1" s="1"/>
  <c r="H872" i="1"/>
  <c r="G872" i="1"/>
  <c r="A873" i="1"/>
  <c r="I873" i="1" s="1"/>
  <c r="E872" i="1"/>
  <c r="F872" i="1" s="1"/>
  <c r="D870" i="1"/>
  <c r="B873" i="1" l="1"/>
  <c r="C873" i="1" s="1"/>
  <c r="H873" i="1"/>
  <c r="G873" i="1"/>
  <c r="A874" i="1"/>
  <c r="I874" i="1" s="1"/>
  <c r="E873" i="1"/>
  <c r="F873" i="1" s="1"/>
  <c r="D871" i="1"/>
  <c r="B874" i="1" l="1"/>
  <c r="C874" i="1" s="1"/>
  <c r="H874" i="1"/>
  <c r="G874" i="1"/>
  <c r="A875" i="1"/>
  <c r="I875" i="1" s="1"/>
  <c r="E874" i="1"/>
  <c r="F874" i="1" s="1"/>
  <c r="D872" i="1"/>
  <c r="B875" i="1" l="1"/>
  <c r="C875" i="1" s="1"/>
  <c r="H875" i="1"/>
  <c r="G875" i="1"/>
  <c r="A876" i="1"/>
  <c r="I876" i="1" s="1"/>
  <c r="E875" i="1"/>
  <c r="F875" i="1" s="1"/>
  <c r="D873" i="1"/>
  <c r="B876" i="1" l="1"/>
  <c r="C876" i="1" s="1"/>
  <c r="H876" i="1"/>
  <c r="G876" i="1"/>
  <c r="A877" i="1"/>
  <c r="I877" i="1" s="1"/>
  <c r="E876" i="1"/>
  <c r="F876" i="1" s="1"/>
  <c r="D874" i="1"/>
  <c r="B877" i="1" l="1"/>
  <c r="C877" i="1" s="1"/>
  <c r="H877" i="1"/>
  <c r="G877" i="1"/>
  <c r="A878" i="1"/>
  <c r="I878" i="1" s="1"/>
  <c r="E877" i="1"/>
  <c r="F877" i="1" s="1"/>
  <c r="D875" i="1"/>
  <c r="B878" i="1" l="1"/>
  <c r="C878" i="1" s="1"/>
  <c r="H878" i="1"/>
  <c r="G878" i="1"/>
  <c r="A879" i="1"/>
  <c r="I879" i="1" s="1"/>
  <c r="E878" i="1"/>
  <c r="F878" i="1" s="1"/>
  <c r="D876" i="1"/>
  <c r="B879" i="1" l="1"/>
  <c r="C879" i="1" s="1"/>
  <c r="H879" i="1"/>
  <c r="G879" i="1"/>
  <c r="A880" i="1"/>
  <c r="I880" i="1" s="1"/>
  <c r="E879" i="1"/>
  <c r="F879" i="1" s="1"/>
  <c r="D877" i="1"/>
  <c r="B880" i="1" l="1"/>
  <c r="C880" i="1" s="1"/>
  <c r="H880" i="1"/>
  <c r="G880" i="1"/>
  <c r="A881" i="1"/>
  <c r="I881" i="1" s="1"/>
  <c r="E880" i="1"/>
  <c r="F880" i="1" s="1"/>
  <c r="D878" i="1"/>
  <c r="B881" i="1" l="1"/>
  <c r="C881" i="1" s="1"/>
  <c r="H881" i="1"/>
  <c r="G881" i="1"/>
  <c r="A882" i="1"/>
  <c r="I882" i="1" s="1"/>
  <c r="E881" i="1"/>
  <c r="F881" i="1" s="1"/>
  <c r="D879" i="1"/>
  <c r="B882" i="1" l="1"/>
  <c r="C882" i="1" s="1"/>
  <c r="H882" i="1"/>
  <c r="G882" i="1"/>
  <c r="A883" i="1"/>
  <c r="I883" i="1" s="1"/>
  <c r="E882" i="1"/>
  <c r="F882" i="1" s="1"/>
  <c r="D880" i="1"/>
  <c r="B883" i="1" l="1"/>
  <c r="C883" i="1" s="1"/>
  <c r="H883" i="1"/>
  <c r="G883" i="1"/>
  <c r="A884" i="1"/>
  <c r="I884" i="1" s="1"/>
  <c r="E883" i="1"/>
  <c r="F883" i="1" s="1"/>
  <c r="D881" i="1"/>
  <c r="B884" i="1" l="1"/>
  <c r="C884" i="1" s="1"/>
  <c r="H884" i="1"/>
  <c r="G884" i="1"/>
  <c r="A885" i="1"/>
  <c r="I885" i="1" s="1"/>
  <c r="E884" i="1"/>
  <c r="F884" i="1" s="1"/>
  <c r="D882" i="1"/>
  <c r="B885" i="1" l="1"/>
  <c r="C885" i="1" s="1"/>
  <c r="H885" i="1"/>
  <c r="G885" i="1"/>
  <c r="A886" i="1"/>
  <c r="I886" i="1" s="1"/>
  <c r="E885" i="1"/>
  <c r="F885" i="1" s="1"/>
  <c r="D883" i="1"/>
  <c r="B886" i="1" l="1"/>
  <c r="C886" i="1" s="1"/>
  <c r="H886" i="1"/>
  <c r="G886" i="1"/>
  <c r="A887" i="1"/>
  <c r="I887" i="1" s="1"/>
  <c r="E886" i="1"/>
  <c r="F886" i="1" s="1"/>
  <c r="D884" i="1"/>
  <c r="B887" i="1" l="1"/>
  <c r="C887" i="1" s="1"/>
  <c r="H887" i="1"/>
  <c r="G887" i="1"/>
  <c r="A888" i="1"/>
  <c r="I888" i="1" s="1"/>
  <c r="E887" i="1"/>
  <c r="F887" i="1" s="1"/>
  <c r="D885" i="1"/>
  <c r="B888" i="1" l="1"/>
  <c r="C888" i="1" s="1"/>
  <c r="H888" i="1"/>
  <c r="G888" i="1"/>
  <c r="A889" i="1"/>
  <c r="I889" i="1" s="1"/>
  <c r="E888" i="1"/>
  <c r="F888" i="1" s="1"/>
  <c r="D886" i="1"/>
  <c r="B889" i="1" l="1"/>
  <c r="C889" i="1" s="1"/>
  <c r="H889" i="1"/>
  <c r="G889" i="1"/>
  <c r="A890" i="1"/>
  <c r="I890" i="1" s="1"/>
  <c r="E889" i="1"/>
  <c r="F889" i="1" s="1"/>
  <c r="D887" i="1"/>
  <c r="B890" i="1" l="1"/>
  <c r="C890" i="1" s="1"/>
  <c r="H890" i="1"/>
  <c r="G890" i="1"/>
  <c r="A891" i="1"/>
  <c r="I891" i="1" s="1"/>
  <c r="E890" i="1"/>
  <c r="F890" i="1" s="1"/>
  <c r="D888" i="1"/>
  <c r="B891" i="1" l="1"/>
  <c r="C891" i="1" s="1"/>
  <c r="H891" i="1"/>
  <c r="G891" i="1"/>
  <c r="A892" i="1"/>
  <c r="I892" i="1" s="1"/>
  <c r="E891" i="1"/>
  <c r="F891" i="1" s="1"/>
  <c r="D889" i="1"/>
  <c r="B892" i="1" l="1"/>
  <c r="C892" i="1" s="1"/>
  <c r="H892" i="1"/>
  <c r="G892" i="1"/>
  <c r="A893" i="1"/>
  <c r="I893" i="1" s="1"/>
  <c r="E892" i="1"/>
  <c r="F892" i="1" s="1"/>
  <c r="D890" i="1"/>
  <c r="B893" i="1" l="1"/>
  <c r="C893" i="1" s="1"/>
  <c r="H893" i="1"/>
  <c r="G893" i="1"/>
  <c r="A894" i="1"/>
  <c r="I894" i="1" s="1"/>
  <c r="E893" i="1"/>
  <c r="F893" i="1" s="1"/>
  <c r="D891" i="1"/>
  <c r="B894" i="1" l="1"/>
  <c r="C894" i="1" s="1"/>
  <c r="H894" i="1"/>
  <c r="G894" i="1"/>
  <c r="A895" i="1"/>
  <c r="I895" i="1" s="1"/>
  <c r="E894" i="1"/>
  <c r="F894" i="1" s="1"/>
  <c r="D892" i="1"/>
  <c r="B895" i="1" l="1"/>
  <c r="C895" i="1" s="1"/>
  <c r="H895" i="1"/>
  <c r="G895" i="1"/>
  <c r="A896" i="1"/>
  <c r="I896" i="1" s="1"/>
  <c r="E895" i="1"/>
  <c r="F895" i="1" s="1"/>
  <c r="D893" i="1"/>
  <c r="B896" i="1" l="1"/>
  <c r="C896" i="1" s="1"/>
  <c r="H896" i="1"/>
  <c r="G896" i="1"/>
  <c r="A897" i="1"/>
  <c r="I897" i="1" s="1"/>
  <c r="E896" i="1"/>
  <c r="F896" i="1" s="1"/>
  <c r="D894" i="1"/>
  <c r="B897" i="1" l="1"/>
  <c r="C897" i="1" s="1"/>
  <c r="H897" i="1"/>
  <c r="G897" i="1"/>
  <c r="A898" i="1"/>
  <c r="I898" i="1" s="1"/>
  <c r="E897" i="1"/>
  <c r="F897" i="1" s="1"/>
  <c r="D895" i="1"/>
  <c r="B898" i="1" l="1"/>
  <c r="C898" i="1" s="1"/>
  <c r="H898" i="1"/>
  <c r="G898" i="1"/>
  <c r="A899" i="1"/>
  <c r="I899" i="1" s="1"/>
  <c r="E898" i="1"/>
  <c r="F898" i="1" s="1"/>
  <c r="D896" i="1"/>
  <c r="B899" i="1" l="1"/>
  <c r="C899" i="1" s="1"/>
  <c r="H899" i="1"/>
  <c r="G899" i="1"/>
  <c r="A900" i="1"/>
  <c r="I900" i="1" s="1"/>
  <c r="E899" i="1"/>
  <c r="F899" i="1" s="1"/>
  <c r="D897" i="1"/>
  <c r="B900" i="1" l="1"/>
  <c r="C900" i="1" s="1"/>
  <c r="H900" i="1"/>
  <c r="G900" i="1"/>
  <c r="A901" i="1"/>
  <c r="I901" i="1" s="1"/>
  <c r="E900" i="1"/>
  <c r="F900" i="1" s="1"/>
  <c r="D898" i="1"/>
  <c r="B901" i="1" l="1"/>
  <c r="C901" i="1" s="1"/>
  <c r="H901" i="1"/>
  <c r="G901" i="1"/>
  <c r="A902" i="1"/>
  <c r="I902" i="1" s="1"/>
  <c r="E901" i="1"/>
  <c r="F901" i="1" s="1"/>
  <c r="D899" i="1"/>
  <c r="B902" i="1" l="1"/>
  <c r="C902" i="1" s="1"/>
  <c r="H902" i="1"/>
  <c r="G902" i="1"/>
  <c r="A903" i="1"/>
  <c r="I903" i="1" s="1"/>
  <c r="E902" i="1"/>
  <c r="F902" i="1" s="1"/>
  <c r="D900" i="1"/>
  <c r="B903" i="1" l="1"/>
  <c r="C903" i="1" s="1"/>
  <c r="H903" i="1"/>
  <c r="G903" i="1"/>
  <c r="A904" i="1"/>
  <c r="I904" i="1" s="1"/>
  <c r="E903" i="1"/>
  <c r="F903" i="1" s="1"/>
  <c r="D901" i="1"/>
  <c r="B904" i="1" l="1"/>
  <c r="C904" i="1" s="1"/>
  <c r="H904" i="1"/>
  <c r="G904" i="1"/>
  <c r="A905" i="1"/>
  <c r="I905" i="1" s="1"/>
  <c r="E904" i="1"/>
  <c r="F904" i="1" s="1"/>
  <c r="D902" i="1"/>
  <c r="B905" i="1" l="1"/>
  <c r="C905" i="1" s="1"/>
  <c r="H905" i="1"/>
  <c r="G905" i="1"/>
  <c r="A906" i="1"/>
  <c r="I906" i="1" s="1"/>
  <c r="E905" i="1"/>
  <c r="F905" i="1" s="1"/>
  <c r="D903" i="1"/>
  <c r="B906" i="1" l="1"/>
  <c r="C906" i="1" s="1"/>
  <c r="H906" i="1"/>
  <c r="G906" i="1"/>
  <c r="A907" i="1"/>
  <c r="I907" i="1" s="1"/>
  <c r="E906" i="1"/>
  <c r="F906" i="1" s="1"/>
  <c r="D904" i="1"/>
  <c r="B907" i="1" l="1"/>
  <c r="C907" i="1" s="1"/>
  <c r="H907" i="1"/>
  <c r="G907" i="1"/>
  <c r="A908" i="1"/>
  <c r="I908" i="1" s="1"/>
  <c r="E907" i="1"/>
  <c r="F907" i="1" s="1"/>
  <c r="D905" i="1"/>
  <c r="B908" i="1" l="1"/>
  <c r="C908" i="1" s="1"/>
  <c r="H908" i="1"/>
  <c r="G908" i="1"/>
  <c r="A909" i="1"/>
  <c r="I909" i="1" s="1"/>
  <c r="E908" i="1"/>
  <c r="F908" i="1" s="1"/>
  <c r="D906" i="1"/>
  <c r="B909" i="1" l="1"/>
  <c r="C909" i="1" s="1"/>
  <c r="H909" i="1"/>
  <c r="G909" i="1"/>
  <c r="A910" i="1"/>
  <c r="I910" i="1" s="1"/>
  <c r="E909" i="1"/>
  <c r="F909" i="1" s="1"/>
  <c r="D907" i="1"/>
  <c r="B910" i="1" l="1"/>
  <c r="C910" i="1" s="1"/>
  <c r="H910" i="1"/>
  <c r="G910" i="1"/>
  <c r="A911" i="1"/>
  <c r="I911" i="1" s="1"/>
  <c r="E910" i="1"/>
  <c r="F910" i="1" s="1"/>
  <c r="D908" i="1"/>
  <c r="B911" i="1" l="1"/>
  <c r="C911" i="1" s="1"/>
  <c r="H911" i="1"/>
  <c r="G911" i="1"/>
  <c r="A912" i="1"/>
  <c r="I912" i="1" s="1"/>
  <c r="E911" i="1"/>
  <c r="F911" i="1" s="1"/>
  <c r="D909" i="1"/>
  <c r="B912" i="1" l="1"/>
  <c r="C912" i="1" s="1"/>
  <c r="H912" i="1"/>
  <c r="G912" i="1"/>
  <c r="A913" i="1"/>
  <c r="I913" i="1" s="1"/>
  <c r="E912" i="1"/>
  <c r="F912" i="1" s="1"/>
  <c r="D910" i="1"/>
  <c r="B913" i="1" l="1"/>
  <c r="C913" i="1" s="1"/>
  <c r="H913" i="1"/>
  <c r="G913" i="1"/>
  <c r="A914" i="1"/>
  <c r="I914" i="1" s="1"/>
  <c r="E913" i="1"/>
  <c r="F913" i="1" s="1"/>
  <c r="D911" i="1"/>
  <c r="B914" i="1" l="1"/>
  <c r="C914" i="1" s="1"/>
  <c r="H914" i="1"/>
  <c r="G914" i="1"/>
  <c r="A915" i="1"/>
  <c r="I915" i="1" s="1"/>
  <c r="E914" i="1"/>
  <c r="F914" i="1" s="1"/>
  <c r="D912" i="1"/>
  <c r="B915" i="1" l="1"/>
  <c r="C915" i="1" s="1"/>
  <c r="H915" i="1"/>
  <c r="G915" i="1"/>
  <c r="A916" i="1"/>
  <c r="I916" i="1" s="1"/>
  <c r="E915" i="1"/>
  <c r="F915" i="1" s="1"/>
  <c r="D913" i="1"/>
  <c r="B916" i="1" l="1"/>
  <c r="C916" i="1" s="1"/>
  <c r="H916" i="1"/>
  <c r="G916" i="1"/>
  <c r="A917" i="1"/>
  <c r="I917" i="1" s="1"/>
  <c r="E916" i="1"/>
  <c r="F916" i="1" s="1"/>
  <c r="D914" i="1"/>
  <c r="B917" i="1" l="1"/>
  <c r="C917" i="1" s="1"/>
  <c r="H917" i="1"/>
  <c r="G917" i="1"/>
  <c r="A918" i="1"/>
  <c r="I918" i="1" s="1"/>
  <c r="E917" i="1"/>
  <c r="F917" i="1" s="1"/>
  <c r="D915" i="1"/>
  <c r="B918" i="1" l="1"/>
  <c r="C918" i="1" s="1"/>
  <c r="H918" i="1"/>
  <c r="G918" i="1"/>
  <c r="A919" i="1"/>
  <c r="I919" i="1" s="1"/>
  <c r="E918" i="1"/>
  <c r="F918" i="1" s="1"/>
  <c r="D916" i="1"/>
  <c r="B919" i="1" l="1"/>
  <c r="C919" i="1" s="1"/>
  <c r="H919" i="1"/>
  <c r="G919" i="1"/>
  <c r="A920" i="1"/>
  <c r="I920" i="1" s="1"/>
  <c r="E919" i="1"/>
  <c r="F919" i="1" s="1"/>
  <c r="D917" i="1"/>
  <c r="B920" i="1" l="1"/>
  <c r="C920" i="1" s="1"/>
  <c r="H920" i="1"/>
  <c r="G920" i="1"/>
  <c r="A921" i="1"/>
  <c r="I921" i="1" s="1"/>
  <c r="E920" i="1"/>
  <c r="F920" i="1" s="1"/>
  <c r="D918" i="1"/>
  <c r="B921" i="1" l="1"/>
  <c r="C921" i="1" s="1"/>
  <c r="H921" i="1"/>
  <c r="G921" i="1"/>
  <c r="A922" i="1"/>
  <c r="I922" i="1" s="1"/>
  <c r="E921" i="1"/>
  <c r="F921" i="1" s="1"/>
  <c r="D919" i="1"/>
  <c r="B922" i="1" l="1"/>
  <c r="C922" i="1" s="1"/>
  <c r="H922" i="1"/>
  <c r="G922" i="1"/>
  <c r="A923" i="1"/>
  <c r="I923" i="1" s="1"/>
  <c r="E922" i="1"/>
  <c r="F922" i="1" s="1"/>
  <c r="D920" i="1"/>
  <c r="B923" i="1" l="1"/>
  <c r="C923" i="1" s="1"/>
  <c r="H923" i="1"/>
  <c r="G923" i="1"/>
  <c r="A924" i="1"/>
  <c r="I924" i="1" s="1"/>
  <c r="E923" i="1"/>
  <c r="F923" i="1" s="1"/>
  <c r="D921" i="1"/>
  <c r="B924" i="1" l="1"/>
  <c r="C924" i="1" s="1"/>
  <c r="H924" i="1"/>
  <c r="G924" i="1"/>
  <c r="A925" i="1"/>
  <c r="I925" i="1" s="1"/>
  <c r="E924" i="1"/>
  <c r="F924" i="1" s="1"/>
  <c r="D922" i="1"/>
  <c r="B925" i="1" l="1"/>
  <c r="C925" i="1" s="1"/>
  <c r="H925" i="1"/>
  <c r="G925" i="1"/>
  <c r="A926" i="1"/>
  <c r="I926" i="1" s="1"/>
  <c r="E925" i="1"/>
  <c r="F925" i="1" s="1"/>
  <c r="D923" i="1"/>
  <c r="B926" i="1" l="1"/>
  <c r="C926" i="1" s="1"/>
  <c r="H926" i="1"/>
  <c r="G926" i="1"/>
  <c r="A927" i="1"/>
  <c r="I927" i="1" s="1"/>
  <c r="E926" i="1"/>
  <c r="F926" i="1" s="1"/>
  <c r="D924" i="1"/>
  <c r="B927" i="1" l="1"/>
  <c r="C927" i="1" s="1"/>
  <c r="H927" i="1"/>
  <c r="G927" i="1"/>
  <c r="A928" i="1"/>
  <c r="I928" i="1" s="1"/>
  <c r="E927" i="1"/>
  <c r="F927" i="1" s="1"/>
  <c r="D925" i="1"/>
  <c r="B928" i="1" l="1"/>
  <c r="C928" i="1" s="1"/>
  <c r="H928" i="1"/>
  <c r="G928" i="1"/>
  <c r="A929" i="1"/>
  <c r="I929" i="1" s="1"/>
  <c r="E928" i="1"/>
  <c r="F928" i="1" s="1"/>
  <c r="D926" i="1"/>
  <c r="B929" i="1" l="1"/>
  <c r="C929" i="1" s="1"/>
  <c r="H929" i="1"/>
  <c r="G929" i="1"/>
  <c r="A930" i="1"/>
  <c r="I930" i="1" s="1"/>
  <c r="E929" i="1"/>
  <c r="F929" i="1" s="1"/>
  <c r="D927" i="1"/>
  <c r="B930" i="1" l="1"/>
  <c r="C930" i="1" s="1"/>
  <c r="H930" i="1"/>
  <c r="G930" i="1"/>
  <c r="A931" i="1"/>
  <c r="I931" i="1" s="1"/>
  <c r="E930" i="1"/>
  <c r="F930" i="1" s="1"/>
  <c r="D928" i="1"/>
  <c r="B931" i="1" l="1"/>
  <c r="C931" i="1" s="1"/>
  <c r="H931" i="1"/>
  <c r="G931" i="1"/>
  <c r="A932" i="1"/>
  <c r="I932" i="1" s="1"/>
  <c r="E931" i="1"/>
  <c r="F931" i="1" s="1"/>
  <c r="D929" i="1"/>
  <c r="B932" i="1" l="1"/>
  <c r="C932" i="1" s="1"/>
  <c r="H932" i="1"/>
  <c r="G932" i="1"/>
  <c r="A933" i="1"/>
  <c r="I933" i="1" s="1"/>
  <c r="E932" i="1"/>
  <c r="F932" i="1" s="1"/>
  <c r="D930" i="1"/>
  <c r="B933" i="1" l="1"/>
  <c r="C933" i="1" s="1"/>
  <c r="H933" i="1"/>
  <c r="G933" i="1"/>
  <c r="A934" i="1"/>
  <c r="I934" i="1" s="1"/>
  <c r="E933" i="1"/>
  <c r="F933" i="1" s="1"/>
  <c r="D931" i="1"/>
  <c r="B934" i="1" l="1"/>
  <c r="C934" i="1" s="1"/>
  <c r="H934" i="1"/>
  <c r="G934" i="1"/>
  <c r="A935" i="1"/>
  <c r="I935" i="1" s="1"/>
  <c r="E934" i="1"/>
  <c r="F934" i="1" s="1"/>
  <c r="D932" i="1"/>
  <c r="B935" i="1" l="1"/>
  <c r="C935" i="1" s="1"/>
  <c r="H935" i="1"/>
  <c r="G935" i="1"/>
  <c r="A936" i="1"/>
  <c r="I936" i="1" s="1"/>
  <c r="E935" i="1"/>
  <c r="F935" i="1" s="1"/>
  <c r="D933" i="1"/>
  <c r="B936" i="1" l="1"/>
  <c r="C936" i="1" s="1"/>
  <c r="H936" i="1"/>
  <c r="G936" i="1"/>
  <c r="A937" i="1"/>
  <c r="I937" i="1" s="1"/>
  <c r="E936" i="1"/>
  <c r="F936" i="1" s="1"/>
  <c r="D934" i="1"/>
  <c r="B937" i="1" l="1"/>
  <c r="C937" i="1" s="1"/>
  <c r="H937" i="1"/>
  <c r="G937" i="1"/>
  <c r="A938" i="1"/>
  <c r="I938" i="1" s="1"/>
  <c r="E937" i="1"/>
  <c r="F937" i="1" s="1"/>
  <c r="D935" i="1"/>
  <c r="B938" i="1" l="1"/>
  <c r="C938" i="1" s="1"/>
  <c r="H938" i="1"/>
  <c r="G938" i="1"/>
  <c r="A939" i="1"/>
  <c r="I939" i="1" s="1"/>
  <c r="E938" i="1"/>
  <c r="F938" i="1" s="1"/>
  <c r="D936" i="1"/>
  <c r="B939" i="1" l="1"/>
  <c r="C939" i="1" s="1"/>
  <c r="H939" i="1"/>
  <c r="G939" i="1"/>
  <c r="A940" i="1"/>
  <c r="I940" i="1" s="1"/>
  <c r="E939" i="1"/>
  <c r="F939" i="1" s="1"/>
  <c r="D937" i="1"/>
  <c r="B940" i="1" l="1"/>
  <c r="C940" i="1" s="1"/>
  <c r="H940" i="1"/>
  <c r="G940" i="1"/>
  <c r="A941" i="1"/>
  <c r="I941" i="1" s="1"/>
  <c r="E940" i="1"/>
  <c r="F940" i="1" s="1"/>
  <c r="D938" i="1"/>
  <c r="B941" i="1" l="1"/>
  <c r="C941" i="1" s="1"/>
  <c r="H941" i="1"/>
  <c r="G941" i="1"/>
  <c r="A942" i="1"/>
  <c r="I942" i="1" s="1"/>
  <c r="E941" i="1"/>
  <c r="F941" i="1" s="1"/>
  <c r="D939" i="1"/>
  <c r="B942" i="1" l="1"/>
  <c r="C942" i="1" s="1"/>
  <c r="H942" i="1"/>
  <c r="G942" i="1"/>
  <c r="A943" i="1"/>
  <c r="I943" i="1" s="1"/>
  <c r="E942" i="1"/>
  <c r="F942" i="1" s="1"/>
  <c r="D940" i="1"/>
  <c r="B943" i="1" l="1"/>
  <c r="C943" i="1" s="1"/>
  <c r="H943" i="1"/>
  <c r="G943" i="1"/>
  <c r="A944" i="1"/>
  <c r="I944" i="1" s="1"/>
  <c r="E943" i="1"/>
  <c r="F943" i="1" s="1"/>
  <c r="D941" i="1"/>
  <c r="B944" i="1" l="1"/>
  <c r="C944" i="1" s="1"/>
  <c r="H944" i="1"/>
  <c r="G944" i="1"/>
  <c r="A945" i="1"/>
  <c r="I945" i="1" s="1"/>
  <c r="E944" i="1"/>
  <c r="F944" i="1" s="1"/>
  <c r="D942" i="1"/>
  <c r="B945" i="1" l="1"/>
  <c r="C945" i="1" s="1"/>
  <c r="H945" i="1"/>
  <c r="G945" i="1"/>
  <c r="A946" i="1"/>
  <c r="I946" i="1" s="1"/>
  <c r="E945" i="1"/>
  <c r="F945" i="1" s="1"/>
  <c r="D943" i="1"/>
  <c r="B946" i="1" l="1"/>
  <c r="C946" i="1" s="1"/>
  <c r="H946" i="1"/>
  <c r="G946" i="1"/>
  <c r="A947" i="1"/>
  <c r="I947" i="1" s="1"/>
  <c r="E946" i="1"/>
  <c r="F946" i="1" s="1"/>
  <c r="D944" i="1"/>
  <c r="B947" i="1" l="1"/>
  <c r="C947" i="1" s="1"/>
  <c r="H947" i="1"/>
  <c r="G947" i="1"/>
  <c r="A948" i="1"/>
  <c r="I948" i="1" s="1"/>
  <c r="E947" i="1"/>
  <c r="F947" i="1" s="1"/>
  <c r="D945" i="1"/>
  <c r="B948" i="1" l="1"/>
  <c r="C948" i="1" s="1"/>
  <c r="H948" i="1"/>
  <c r="G948" i="1"/>
  <c r="A949" i="1"/>
  <c r="I949" i="1" s="1"/>
  <c r="E948" i="1"/>
  <c r="F948" i="1" s="1"/>
  <c r="D946" i="1"/>
  <c r="B949" i="1" l="1"/>
  <c r="C949" i="1" s="1"/>
  <c r="H949" i="1"/>
  <c r="G949" i="1"/>
  <c r="A950" i="1"/>
  <c r="I950" i="1" s="1"/>
  <c r="E949" i="1"/>
  <c r="F949" i="1" s="1"/>
  <c r="D947" i="1"/>
  <c r="B950" i="1" l="1"/>
  <c r="C950" i="1" s="1"/>
  <c r="H950" i="1"/>
  <c r="G950" i="1"/>
  <c r="A951" i="1"/>
  <c r="I951" i="1" s="1"/>
  <c r="E950" i="1"/>
  <c r="F950" i="1" s="1"/>
  <c r="D948" i="1"/>
  <c r="B951" i="1" l="1"/>
  <c r="C951" i="1" s="1"/>
  <c r="H951" i="1"/>
  <c r="G951" i="1"/>
  <c r="A952" i="1"/>
  <c r="I952" i="1" s="1"/>
  <c r="E951" i="1"/>
  <c r="F951" i="1" s="1"/>
  <c r="D949" i="1"/>
  <c r="B952" i="1" l="1"/>
  <c r="C952" i="1" s="1"/>
  <c r="H952" i="1"/>
  <c r="G952" i="1"/>
  <c r="A953" i="1"/>
  <c r="I953" i="1" s="1"/>
  <c r="E952" i="1"/>
  <c r="F952" i="1" s="1"/>
  <c r="D950" i="1"/>
  <c r="B953" i="1" l="1"/>
  <c r="C953" i="1" s="1"/>
  <c r="H953" i="1"/>
  <c r="G953" i="1"/>
  <c r="A954" i="1"/>
  <c r="I954" i="1" s="1"/>
  <c r="E953" i="1"/>
  <c r="F953" i="1" s="1"/>
  <c r="D951" i="1"/>
  <c r="B954" i="1" l="1"/>
  <c r="C954" i="1" s="1"/>
  <c r="H954" i="1"/>
  <c r="G954" i="1"/>
  <c r="A955" i="1"/>
  <c r="I955" i="1" s="1"/>
  <c r="E954" i="1"/>
  <c r="F954" i="1" s="1"/>
  <c r="D952" i="1"/>
  <c r="B955" i="1" l="1"/>
  <c r="C955" i="1" s="1"/>
  <c r="H955" i="1"/>
  <c r="G955" i="1"/>
  <c r="A956" i="1"/>
  <c r="I956" i="1" s="1"/>
  <c r="E955" i="1"/>
  <c r="F955" i="1" s="1"/>
  <c r="D953" i="1"/>
  <c r="B956" i="1" l="1"/>
  <c r="C956" i="1" s="1"/>
  <c r="H956" i="1"/>
  <c r="G956" i="1"/>
  <c r="A957" i="1"/>
  <c r="I957" i="1" s="1"/>
  <c r="E956" i="1"/>
  <c r="F956" i="1" s="1"/>
  <c r="D954" i="1"/>
  <c r="B957" i="1" l="1"/>
  <c r="C957" i="1" s="1"/>
  <c r="H957" i="1"/>
  <c r="G957" i="1"/>
  <c r="A958" i="1"/>
  <c r="I958" i="1" s="1"/>
  <c r="E957" i="1"/>
  <c r="F957" i="1" s="1"/>
  <c r="D955" i="1"/>
  <c r="B958" i="1" l="1"/>
  <c r="C958" i="1" s="1"/>
  <c r="H958" i="1"/>
  <c r="G958" i="1"/>
  <c r="A959" i="1"/>
  <c r="I959" i="1" s="1"/>
  <c r="E958" i="1"/>
  <c r="F958" i="1" s="1"/>
  <c r="D956" i="1"/>
  <c r="B959" i="1" l="1"/>
  <c r="C959" i="1" s="1"/>
  <c r="H959" i="1"/>
  <c r="G959" i="1"/>
  <c r="A960" i="1"/>
  <c r="I960" i="1" s="1"/>
  <c r="E959" i="1"/>
  <c r="F959" i="1" s="1"/>
  <c r="D957" i="1"/>
  <c r="B960" i="1" l="1"/>
  <c r="C960" i="1" s="1"/>
  <c r="H960" i="1"/>
  <c r="G960" i="1"/>
  <c r="A961" i="1"/>
  <c r="I961" i="1" s="1"/>
  <c r="E960" i="1"/>
  <c r="F960" i="1" s="1"/>
  <c r="D958" i="1"/>
  <c r="B961" i="1" l="1"/>
  <c r="C961" i="1" s="1"/>
  <c r="H961" i="1"/>
  <c r="G961" i="1"/>
  <c r="A962" i="1"/>
  <c r="I962" i="1" s="1"/>
  <c r="E961" i="1"/>
  <c r="F961" i="1" s="1"/>
  <c r="D959" i="1"/>
  <c r="B962" i="1" l="1"/>
  <c r="C962" i="1" s="1"/>
  <c r="H962" i="1"/>
  <c r="G962" i="1"/>
  <c r="A963" i="1"/>
  <c r="I963" i="1" s="1"/>
  <c r="E962" i="1"/>
  <c r="F962" i="1" s="1"/>
  <c r="D960" i="1"/>
  <c r="B963" i="1" l="1"/>
  <c r="C963" i="1" s="1"/>
  <c r="H963" i="1"/>
  <c r="G963" i="1"/>
  <c r="A964" i="1"/>
  <c r="I964" i="1" s="1"/>
  <c r="E963" i="1"/>
  <c r="F963" i="1" s="1"/>
  <c r="D961" i="1"/>
  <c r="B964" i="1" l="1"/>
  <c r="C964" i="1" s="1"/>
  <c r="H964" i="1"/>
  <c r="G964" i="1"/>
  <c r="A965" i="1"/>
  <c r="I965" i="1" s="1"/>
  <c r="E964" i="1"/>
  <c r="F964" i="1" s="1"/>
  <c r="D962" i="1"/>
  <c r="B965" i="1" l="1"/>
  <c r="C965" i="1" s="1"/>
  <c r="H965" i="1"/>
  <c r="G965" i="1"/>
  <c r="A966" i="1"/>
  <c r="I966" i="1" s="1"/>
  <c r="E965" i="1"/>
  <c r="F965" i="1" s="1"/>
  <c r="D963" i="1"/>
  <c r="B966" i="1" l="1"/>
  <c r="C966" i="1" s="1"/>
  <c r="H966" i="1"/>
  <c r="G966" i="1"/>
  <c r="A967" i="1"/>
  <c r="I967" i="1" s="1"/>
  <c r="E966" i="1"/>
  <c r="F966" i="1" s="1"/>
  <c r="D964" i="1"/>
  <c r="B967" i="1" l="1"/>
  <c r="C967" i="1" s="1"/>
  <c r="H967" i="1"/>
  <c r="G967" i="1"/>
  <c r="A968" i="1"/>
  <c r="I968" i="1" s="1"/>
  <c r="E967" i="1"/>
  <c r="F967" i="1" s="1"/>
  <c r="D965" i="1"/>
  <c r="B968" i="1" l="1"/>
  <c r="C968" i="1" s="1"/>
  <c r="H968" i="1"/>
  <c r="G968" i="1"/>
  <c r="A969" i="1"/>
  <c r="I969" i="1" s="1"/>
  <c r="E968" i="1"/>
  <c r="F968" i="1" s="1"/>
  <c r="D966" i="1"/>
  <c r="B969" i="1" l="1"/>
  <c r="C969" i="1" s="1"/>
  <c r="H969" i="1"/>
  <c r="G969" i="1"/>
  <c r="A970" i="1"/>
  <c r="I970" i="1" s="1"/>
  <c r="E969" i="1"/>
  <c r="F969" i="1" s="1"/>
  <c r="D967" i="1"/>
  <c r="B970" i="1" l="1"/>
  <c r="C970" i="1" s="1"/>
  <c r="H970" i="1"/>
  <c r="G970" i="1"/>
  <c r="A971" i="1"/>
  <c r="I971" i="1" s="1"/>
  <c r="E970" i="1"/>
  <c r="F970" i="1" s="1"/>
  <c r="D968" i="1"/>
  <c r="B971" i="1" l="1"/>
  <c r="C971" i="1" s="1"/>
  <c r="H971" i="1"/>
  <c r="G971" i="1"/>
  <c r="A972" i="1"/>
  <c r="I972" i="1" s="1"/>
  <c r="E971" i="1"/>
  <c r="F971" i="1" s="1"/>
  <c r="D969" i="1"/>
  <c r="B972" i="1" l="1"/>
  <c r="C972" i="1" s="1"/>
  <c r="H972" i="1"/>
  <c r="G972" i="1"/>
  <c r="A973" i="1"/>
  <c r="I973" i="1" s="1"/>
  <c r="E972" i="1"/>
  <c r="F972" i="1" s="1"/>
  <c r="D970" i="1"/>
  <c r="B973" i="1" l="1"/>
  <c r="C973" i="1" s="1"/>
  <c r="H973" i="1"/>
  <c r="G973" i="1"/>
  <c r="A974" i="1"/>
  <c r="I974" i="1" s="1"/>
  <c r="E973" i="1"/>
  <c r="F973" i="1" s="1"/>
  <c r="D971" i="1"/>
  <c r="B974" i="1" l="1"/>
  <c r="C974" i="1" s="1"/>
  <c r="H974" i="1"/>
  <c r="G974" i="1"/>
  <c r="A975" i="1"/>
  <c r="I975" i="1" s="1"/>
  <c r="E974" i="1"/>
  <c r="F974" i="1" s="1"/>
  <c r="D972" i="1"/>
  <c r="B975" i="1" l="1"/>
  <c r="C975" i="1" s="1"/>
  <c r="H975" i="1"/>
  <c r="G975" i="1"/>
  <c r="A976" i="1"/>
  <c r="I976" i="1" s="1"/>
  <c r="E975" i="1"/>
  <c r="F975" i="1" s="1"/>
  <c r="D973" i="1"/>
  <c r="B976" i="1" l="1"/>
  <c r="C976" i="1" s="1"/>
  <c r="H976" i="1"/>
  <c r="G976" i="1"/>
  <c r="A977" i="1"/>
  <c r="I977" i="1" s="1"/>
  <c r="E976" i="1"/>
  <c r="F976" i="1" s="1"/>
  <c r="D974" i="1"/>
  <c r="B977" i="1" l="1"/>
  <c r="C977" i="1" s="1"/>
  <c r="H977" i="1"/>
  <c r="G977" i="1"/>
  <c r="A978" i="1"/>
  <c r="I978" i="1" s="1"/>
  <c r="E977" i="1"/>
  <c r="F977" i="1" s="1"/>
  <c r="D975" i="1"/>
  <c r="B978" i="1" l="1"/>
  <c r="C978" i="1" s="1"/>
  <c r="H978" i="1"/>
  <c r="G978" i="1"/>
  <c r="A979" i="1"/>
  <c r="I979" i="1" s="1"/>
  <c r="E978" i="1"/>
  <c r="F978" i="1" s="1"/>
  <c r="D976" i="1"/>
  <c r="B979" i="1" l="1"/>
  <c r="C979" i="1" s="1"/>
  <c r="H979" i="1"/>
  <c r="G979" i="1"/>
  <c r="A980" i="1"/>
  <c r="I980" i="1" s="1"/>
  <c r="E979" i="1"/>
  <c r="F979" i="1" s="1"/>
  <c r="D977" i="1"/>
  <c r="B980" i="1" l="1"/>
  <c r="C980" i="1" s="1"/>
  <c r="H980" i="1"/>
  <c r="G980" i="1"/>
  <c r="A981" i="1"/>
  <c r="I981" i="1" s="1"/>
  <c r="E980" i="1"/>
  <c r="F980" i="1" s="1"/>
  <c r="D978" i="1"/>
  <c r="B981" i="1" l="1"/>
  <c r="C981" i="1" s="1"/>
  <c r="H981" i="1"/>
  <c r="G981" i="1"/>
  <c r="A982" i="1"/>
  <c r="I982" i="1" s="1"/>
  <c r="E981" i="1"/>
  <c r="F981" i="1" s="1"/>
  <c r="D979" i="1"/>
  <c r="B982" i="1" l="1"/>
  <c r="C982" i="1" s="1"/>
  <c r="H982" i="1"/>
  <c r="G982" i="1"/>
  <c r="A983" i="1"/>
  <c r="I983" i="1" s="1"/>
  <c r="E982" i="1"/>
  <c r="F982" i="1" s="1"/>
  <c r="D980" i="1"/>
  <c r="B983" i="1" l="1"/>
  <c r="C983" i="1" s="1"/>
  <c r="H983" i="1"/>
  <c r="G983" i="1"/>
  <c r="A984" i="1"/>
  <c r="I984" i="1" s="1"/>
  <c r="E983" i="1"/>
  <c r="F983" i="1" s="1"/>
  <c r="D981" i="1"/>
  <c r="B984" i="1" l="1"/>
  <c r="C984" i="1" s="1"/>
  <c r="H984" i="1"/>
  <c r="G984" i="1"/>
  <c r="A985" i="1"/>
  <c r="I985" i="1" s="1"/>
  <c r="E984" i="1"/>
  <c r="F984" i="1" s="1"/>
  <c r="D982" i="1"/>
  <c r="B985" i="1" l="1"/>
  <c r="C985" i="1" s="1"/>
  <c r="H985" i="1"/>
  <c r="G985" i="1"/>
  <c r="A986" i="1"/>
  <c r="I986" i="1" s="1"/>
  <c r="E985" i="1"/>
  <c r="F985" i="1" s="1"/>
  <c r="D983" i="1"/>
  <c r="B986" i="1" l="1"/>
  <c r="C986" i="1" s="1"/>
  <c r="H986" i="1"/>
  <c r="G986" i="1"/>
  <c r="A987" i="1"/>
  <c r="I987" i="1" s="1"/>
  <c r="E986" i="1"/>
  <c r="F986" i="1" s="1"/>
  <c r="D984" i="1"/>
  <c r="B987" i="1" l="1"/>
  <c r="C987" i="1" s="1"/>
  <c r="H987" i="1"/>
  <c r="G987" i="1"/>
  <c r="A988" i="1"/>
  <c r="I988" i="1" s="1"/>
  <c r="E987" i="1"/>
  <c r="F987" i="1" s="1"/>
  <c r="D985" i="1"/>
  <c r="B988" i="1" l="1"/>
  <c r="C988" i="1" s="1"/>
  <c r="H988" i="1"/>
  <c r="G988" i="1"/>
  <c r="A989" i="1"/>
  <c r="I989" i="1" s="1"/>
  <c r="E988" i="1"/>
  <c r="F988" i="1" s="1"/>
  <c r="D986" i="1"/>
  <c r="B989" i="1" l="1"/>
  <c r="C989" i="1" s="1"/>
  <c r="H989" i="1"/>
  <c r="G989" i="1"/>
  <c r="A990" i="1"/>
  <c r="I990" i="1" s="1"/>
  <c r="E989" i="1"/>
  <c r="F989" i="1" s="1"/>
  <c r="D987" i="1"/>
  <c r="B990" i="1" l="1"/>
  <c r="C990" i="1" s="1"/>
  <c r="H990" i="1"/>
  <c r="G990" i="1"/>
  <c r="A991" i="1"/>
  <c r="I991" i="1" s="1"/>
  <c r="E990" i="1"/>
  <c r="F990" i="1" s="1"/>
  <c r="D988" i="1"/>
  <c r="B991" i="1" l="1"/>
  <c r="C991" i="1" s="1"/>
  <c r="H991" i="1"/>
  <c r="G991" i="1"/>
  <c r="A992" i="1"/>
  <c r="I992" i="1" s="1"/>
  <c r="E991" i="1"/>
  <c r="F991" i="1" s="1"/>
  <c r="D989" i="1"/>
  <c r="B992" i="1" l="1"/>
  <c r="C992" i="1" s="1"/>
  <c r="H992" i="1"/>
  <c r="G992" i="1"/>
  <c r="A993" i="1"/>
  <c r="I993" i="1" s="1"/>
  <c r="E992" i="1"/>
  <c r="F992" i="1" s="1"/>
  <c r="D990" i="1"/>
  <c r="B993" i="1" l="1"/>
  <c r="C993" i="1" s="1"/>
  <c r="H993" i="1"/>
  <c r="G993" i="1"/>
  <c r="A994" i="1"/>
  <c r="I994" i="1" s="1"/>
  <c r="E993" i="1"/>
  <c r="F993" i="1" s="1"/>
  <c r="D991" i="1"/>
  <c r="B994" i="1" l="1"/>
  <c r="C994" i="1" s="1"/>
  <c r="H994" i="1"/>
  <c r="G994" i="1"/>
  <c r="A995" i="1"/>
  <c r="I995" i="1" s="1"/>
  <c r="E994" i="1"/>
  <c r="F994" i="1" s="1"/>
  <c r="D992" i="1"/>
  <c r="B995" i="1" l="1"/>
  <c r="C995" i="1" s="1"/>
  <c r="H995" i="1"/>
  <c r="G995" i="1"/>
  <c r="A996" i="1"/>
  <c r="I996" i="1" s="1"/>
  <c r="E995" i="1"/>
  <c r="F995" i="1" s="1"/>
  <c r="D993" i="1"/>
  <c r="B996" i="1" l="1"/>
  <c r="C996" i="1" s="1"/>
  <c r="G996" i="1"/>
  <c r="H996" i="1"/>
  <c r="A997" i="1"/>
  <c r="I997" i="1" s="1"/>
  <c r="E996" i="1"/>
  <c r="F996" i="1" s="1"/>
  <c r="D994" i="1"/>
  <c r="B997" i="1" l="1"/>
  <c r="C997" i="1" s="1"/>
  <c r="H997" i="1"/>
  <c r="G997" i="1"/>
  <c r="A998" i="1"/>
  <c r="I998" i="1" s="1"/>
  <c r="E997" i="1"/>
  <c r="F997" i="1" s="1"/>
  <c r="D995" i="1"/>
  <c r="B998" i="1" l="1"/>
  <c r="C998" i="1" s="1"/>
  <c r="H998" i="1"/>
  <c r="G998" i="1"/>
  <c r="A999" i="1"/>
  <c r="I999" i="1" s="1"/>
  <c r="E998" i="1"/>
  <c r="F998" i="1" s="1"/>
  <c r="D996" i="1"/>
  <c r="B999" i="1" l="1"/>
  <c r="C999" i="1" s="1"/>
  <c r="H999" i="1"/>
  <c r="G999" i="1"/>
  <c r="A1000" i="1"/>
  <c r="I1000" i="1" s="1"/>
  <c r="E999" i="1"/>
  <c r="F999" i="1" s="1"/>
  <c r="D997" i="1"/>
  <c r="B1000" i="1" l="1"/>
  <c r="C1000" i="1" s="1"/>
  <c r="H1000" i="1"/>
  <c r="G1000" i="1"/>
  <c r="A1001" i="1"/>
  <c r="I1001" i="1" s="1"/>
  <c r="E1000" i="1"/>
  <c r="F1000" i="1" s="1"/>
  <c r="D998" i="1"/>
  <c r="B1001" i="1" l="1"/>
  <c r="C1001" i="1" s="1"/>
  <c r="H1001" i="1"/>
  <c r="G1001" i="1"/>
  <c r="A1002" i="1"/>
  <c r="I1002" i="1" s="1"/>
  <c r="E1001" i="1"/>
  <c r="F1001" i="1" s="1"/>
  <c r="D999" i="1"/>
  <c r="B1002" i="1" l="1"/>
  <c r="C1002" i="1" s="1"/>
  <c r="H1002" i="1"/>
  <c r="G1002" i="1"/>
  <c r="A1003" i="1"/>
  <c r="I1003" i="1" s="1"/>
  <c r="E1002" i="1"/>
  <c r="F1002" i="1" s="1"/>
  <c r="D1000" i="1"/>
  <c r="B1003" i="1" l="1"/>
  <c r="C1003" i="1" s="1"/>
  <c r="H1003" i="1"/>
  <c r="G1003" i="1"/>
  <c r="A1004" i="1"/>
  <c r="I1004" i="1" s="1"/>
  <c r="E1003" i="1"/>
  <c r="F1003" i="1" s="1"/>
  <c r="D1001" i="1"/>
  <c r="B1004" i="1" l="1"/>
  <c r="C1004" i="1" s="1"/>
  <c r="H1004" i="1"/>
  <c r="G1004" i="1"/>
  <c r="A1005" i="1"/>
  <c r="I1005" i="1" s="1"/>
  <c r="E1004" i="1"/>
  <c r="F1004" i="1" s="1"/>
  <c r="D1002" i="1"/>
  <c r="B1005" i="1" l="1"/>
  <c r="C1005" i="1" s="1"/>
  <c r="H1005" i="1"/>
  <c r="G1005" i="1"/>
  <c r="A1006" i="1"/>
  <c r="I1006" i="1" s="1"/>
  <c r="E1005" i="1"/>
  <c r="F1005" i="1" s="1"/>
  <c r="D1003" i="1"/>
  <c r="B1006" i="1" l="1"/>
  <c r="C1006" i="1" s="1"/>
  <c r="H1006" i="1"/>
  <c r="G1006" i="1"/>
  <c r="A1007" i="1"/>
  <c r="I1007" i="1" s="1"/>
  <c r="E1006" i="1"/>
  <c r="F1006" i="1" s="1"/>
  <c r="D1004" i="1"/>
  <c r="B1007" i="1" l="1"/>
  <c r="C1007" i="1" s="1"/>
  <c r="H1007" i="1"/>
  <c r="G1007" i="1"/>
  <c r="A1008" i="1"/>
  <c r="I1008" i="1" s="1"/>
  <c r="E1007" i="1"/>
  <c r="F1007" i="1" s="1"/>
  <c r="D1005" i="1"/>
  <c r="B1008" i="1" l="1"/>
  <c r="C1008" i="1" s="1"/>
  <c r="H1008" i="1"/>
  <c r="G1008" i="1"/>
  <c r="A1009" i="1"/>
  <c r="I1009" i="1" s="1"/>
  <c r="E1008" i="1"/>
  <c r="F1008" i="1" s="1"/>
  <c r="D1006" i="1"/>
  <c r="B1009" i="1" l="1"/>
  <c r="C1009" i="1" s="1"/>
  <c r="H1009" i="1"/>
  <c r="G1009" i="1"/>
  <c r="A1010" i="1"/>
  <c r="I1010" i="1" s="1"/>
  <c r="E1009" i="1"/>
  <c r="F1009" i="1" s="1"/>
  <c r="D1007" i="1"/>
  <c r="B1010" i="1" l="1"/>
  <c r="C1010" i="1" s="1"/>
  <c r="H1010" i="1"/>
  <c r="G1010" i="1"/>
  <c r="A1011" i="1"/>
  <c r="I1011" i="1" s="1"/>
  <c r="E1010" i="1"/>
  <c r="F1010" i="1" s="1"/>
  <c r="D1008" i="1"/>
  <c r="B1011" i="1" l="1"/>
  <c r="C1011" i="1" s="1"/>
  <c r="H1011" i="1"/>
  <c r="G1011" i="1"/>
  <c r="A1012" i="1"/>
  <c r="I1012" i="1" s="1"/>
  <c r="E1011" i="1"/>
  <c r="F1011" i="1" s="1"/>
  <c r="D1009" i="1"/>
  <c r="B1012" i="1" l="1"/>
  <c r="C1012" i="1" s="1"/>
  <c r="H1012" i="1"/>
  <c r="G1012" i="1"/>
  <c r="A1013" i="1"/>
  <c r="I1013" i="1" s="1"/>
  <c r="E1012" i="1"/>
  <c r="F1012" i="1" s="1"/>
  <c r="D1010" i="1"/>
  <c r="B1013" i="1" l="1"/>
  <c r="C1013" i="1" s="1"/>
  <c r="H1013" i="1"/>
  <c r="G1013" i="1"/>
  <c r="A1014" i="1"/>
  <c r="I1014" i="1" s="1"/>
  <c r="E1013" i="1"/>
  <c r="F1013" i="1" s="1"/>
  <c r="D1011" i="1"/>
  <c r="B1014" i="1" l="1"/>
  <c r="C1014" i="1" s="1"/>
  <c r="H1014" i="1"/>
  <c r="G1014" i="1"/>
  <c r="A1015" i="1"/>
  <c r="I1015" i="1" s="1"/>
  <c r="E1014" i="1"/>
  <c r="F1014" i="1" s="1"/>
  <c r="D1012" i="1"/>
  <c r="B1015" i="1" l="1"/>
  <c r="C1015" i="1" s="1"/>
  <c r="H1015" i="1"/>
  <c r="G1015" i="1"/>
  <c r="A1016" i="1"/>
  <c r="I1016" i="1" s="1"/>
  <c r="E1015" i="1"/>
  <c r="F1015" i="1" s="1"/>
  <c r="D1013" i="1"/>
  <c r="B1016" i="1" l="1"/>
  <c r="C1016" i="1" s="1"/>
  <c r="H1016" i="1"/>
  <c r="G1016" i="1"/>
  <c r="A1017" i="1"/>
  <c r="I1017" i="1" s="1"/>
  <c r="E1016" i="1"/>
  <c r="F1016" i="1" s="1"/>
  <c r="D1014" i="1"/>
  <c r="B1017" i="1" l="1"/>
  <c r="C1017" i="1" s="1"/>
  <c r="H1017" i="1"/>
  <c r="G1017" i="1"/>
  <c r="A1018" i="1"/>
  <c r="I1018" i="1" s="1"/>
  <c r="E1017" i="1"/>
  <c r="F1017" i="1" s="1"/>
  <c r="D1015" i="1"/>
  <c r="B1018" i="1" l="1"/>
  <c r="C1018" i="1" s="1"/>
  <c r="H1018" i="1"/>
  <c r="G1018" i="1"/>
  <c r="A1019" i="1"/>
  <c r="I1019" i="1" s="1"/>
  <c r="E1018" i="1"/>
  <c r="F1018" i="1" s="1"/>
  <c r="D1016" i="1"/>
  <c r="B1019" i="1" l="1"/>
  <c r="C1019" i="1" s="1"/>
  <c r="H1019" i="1"/>
  <c r="G1019" i="1"/>
  <c r="A1020" i="1"/>
  <c r="I1020" i="1" s="1"/>
  <c r="E1019" i="1"/>
  <c r="F1019" i="1" s="1"/>
  <c r="D1017" i="1"/>
  <c r="B1020" i="1" l="1"/>
  <c r="C1020" i="1" s="1"/>
  <c r="H1020" i="1"/>
  <c r="G1020" i="1"/>
  <c r="A1021" i="1"/>
  <c r="I1021" i="1" s="1"/>
  <c r="E1020" i="1"/>
  <c r="F1020" i="1" s="1"/>
  <c r="D1018" i="1"/>
  <c r="B1021" i="1" l="1"/>
  <c r="C1021" i="1" s="1"/>
  <c r="H1021" i="1"/>
  <c r="G1021" i="1"/>
  <c r="A1022" i="1"/>
  <c r="I1022" i="1" s="1"/>
  <c r="E1021" i="1"/>
  <c r="F1021" i="1" s="1"/>
  <c r="D1019" i="1"/>
  <c r="B1022" i="1" l="1"/>
  <c r="C1022" i="1" s="1"/>
  <c r="H1022" i="1"/>
  <c r="G1022" i="1"/>
  <c r="A1023" i="1"/>
  <c r="I1023" i="1" s="1"/>
  <c r="E1022" i="1"/>
  <c r="F1022" i="1" s="1"/>
  <c r="D1020" i="1"/>
  <c r="B1023" i="1" l="1"/>
  <c r="C1023" i="1" s="1"/>
  <c r="H1023" i="1"/>
  <c r="G1023" i="1"/>
  <c r="A1024" i="1"/>
  <c r="I1024" i="1" s="1"/>
  <c r="E1023" i="1"/>
  <c r="F1023" i="1" s="1"/>
  <c r="D1021" i="1"/>
  <c r="B1024" i="1" l="1"/>
  <c r="C1024" i="1" s="1"/>
  <c r="H1024" i="1"/>
  <c r="G1024" i="1"/>
  <c r="A1025" i="1"/>
  <c r="I1025" i="1" s="1"/>
  <c r="E1024" i="1"/>
  <c r="F1024" i="1" s="1"/>
  <c r="D1022" i="1"/>
  <c r="B1025" i="1" l="1"/>
  <c r="C1025" i="1" s="1"/>
  <c r="H1025" i="1"/>
  <c r="G1025" i="1"/>
  <c r="A1026" i="1"/>
  <c r="I1026" i="1" s="1"/>
  <c r="E1025" i="1"/>
  <c r="F1025" i="1" s="1"/>
  <c r="D1023" i="1"/>
  <c r="B1026" i="1" l="1"/>
  <c r="C1026" i="1" s="1"/>
  <c r="H1026" i="1"/>
  <c r="G1026" i="1"/>
  <c r="A1027" i="1"/>
  <c r="I1027" i="1" s="1"/>
  <c r="E1026" i="1"/>
  <c r="F1026" i="1" s="1"/>
  <c r="D1024" i="1"/>
  <c r="B1027" i="1" l="1"/>
  <c r="C1027" i="1" s="1"/>
  <c r="H1027" i="1"/>
  <c r="G1027" i="1"/>
  <c r="A1028" i="1"/>
  <c r="I1028" i="1" s="1"/>
  <c r="E1027" i="1"/>
  <c r="F1027" i="1" s="1"/>
  <c r="D1025" i="1"/>
  <c r="B1028" i="1" l="1"/>
  <c r="C1028" i="1" s="1"/>
  <c r="H1028" i="1"/>
  <c r="G1028" i="1"/>
  <c r="A1029" i="1"/>
  <c r="I1029" i="1" s="1"/>
  <c r="E1028" i="1"/>
  <c r="F1028" i="1" s="1"/>
  <c r="D1026" i="1"/>
  <c r="B1029" i="1" l="1"/>
  <c r="C1029" i="1" s="1"/>
  <c r="H1029" i="1"/>
  <c r="G1029" i="1"/>
  <c r="A1030" i="1"/>
  <c r="I1030" i="1" s="1"/>
  <c r="E1029" i="1"/>
  <c r="F1029" i="1" s="1"/>
  <c r="D1027" i="1"/>
  <c r="B1030" i="1" l="1"/>
  <c r="C1030" i="1" s="1"/>
  <c r="H1030" i="1"/>
  <c r="G1030" i="1"/>
  <c r="A1031" i="1"/>
  <c r="I1031" i="1" s="1"/>
  <c r="E1030" i="1"/>
  <c r="F1030" i="1" s="1"/>
  <c r="D1028" i="1"/>
  <c r="B1031" i="1" l="1"/>
  <c r="C1031" i="1" s="1"/>
  <c r="H1031" i="1"/>
  <c r="G1031" i="1"/>
  <c r="A1032" i="1"/>
  <c r="I1032" i="1" s="1"/>
  <c r="E1031" i="1"/>
  <c r="F1031" i="1" s="1"/>
  <c r="D1029" i="1"/>
  <c r="B1032" i="1" l="1"/>
  <c r="C1032" i="1" s="1"/>
  <c r="H1032" i="1"/>
  <c r="G1032" i="1"/>
  <c r="A1033" i="1"/>
  <c r="I1033" i="1" s="1"/>
  <c r="E1032" i="1"/>
  <c r="F1032" i="1" s="1"/>
  <c r="D1030" i="1"/>
  <c r="B1033" i="1" l="1"/>
  <c r="C1033" i="1" s="1"/>
  <c r="H1033" i="1"/>
  <c r="G1033" i="1"/>
  <c r="A1034" i="1"/>
  <c r="I1034" i="1" s="1"/>
  <c r="E1033" i="1"/>
  <c r="F1033" i="1" s="1"/>
  <c r="D1031" i="1"/>
  <c r="B1034" i="1" l="1"/>
  <c r="C1034" i="1" s="1"/>
  <c r="H1034" i="1"/>
  <c r="G1034" i="1"/>
  <c r="A1035" i="1"/>
  <c r="I1035" i="1" s="1"/>
  <c r="E1034" i="1"/>
  <c r="F1034" i="1" s="1"/>
  <c r="D1032" i="1"/>
  <c r="B1035" i="1" l="1"/>
  <c r="C1035" i="1" s="1"/>
  <c r="H1035" i="1"/>
  <c r="G1035" i="1"/>
  <c r="A1036" i="1"/>
  <c r="I1036" i="1" s="1"/>
  <c r="E1035" i="1"/>
  <c r="F1035" i="1" s="1"/>
  <c r="D1033" i="1"/>
  <c r="B1036" i="1" l="1"/>
  <c r="C1036" i="1" s="1"/>
  <c r="H1036" i="1"/>
  <c r="G1036" i="1"/>
  <c r="A1037" i="1"/>
  <c r="I1037" i="1" s="1"/>
  <c r="E1036" i="1"/>
  <c r="F1036" i="1" s="1"/>
  <c r="D1034" i="1"/>
  <c r="B1037" i="1" l="1"/>
  <c r="C1037" i="1" s="1"/>
  <c r="H1037" i="1"/>
  <c r="G1037" i="1"/>
  <c r="A1038" i="1"/>
  <c r="I1038" i="1" s="1"/>
  <c r="E1037" i="1"/>
  <c r="F1037" i="1" s="1"/>
  <c r="D1035" i="1"/>
  <c r="B1038" i="1" l="1"/>
  <c r="C1038" i="1" s="1"/>
  <c r="H1038" i="1"/>
  <c r="G1038" i="1"/>
  <c r="A1039" i="1"/>
  <c r="I1039" i="1" s="1"/>
  <c r="E1038" i="1"/>
  <c r="F1038" i="1" s="1"/>
  <c r="D1036" i="1"/>
  <c r="B1039" i="1" l="1"/>
  <c r="C1039" i="1" s="1"/>
  <c r="H1039" i="1"/>
  <c r="G1039" i="1"/>
  <c r="A1040" i="1"/>
  <c r="I1040" i="1" s="1"/>
  <c r="E1039" i="1"/>
  <c r="F1039" i="1" s="1"/>
  <c r="D1037" i="1"/>
  <c r="B1040" i="1" l="1"/>
  <c r="C1040" i="1" s="1"/>
  <c r="H1040" i="1"/>
  <c r="G1040" i="1"/>
  <c r="A1041" i="1"/>
  <c r="I1041" i="1" s="1"/>
  <c r="E1040" i="1"/>
  <c r="F1040" i="1" s="1"/>
  <c r="D1038" i="1"/>
  <c r="B1041" i="1" l="1"/>
  <c r="C1041" i="1" s="1"/>
  <c r="H1041" i="1"/>
  <c r="G1041" i="1"/>
  <c r="A1042" i="1"/>
  <c r="I1042" i="1" s="1"/>
  <c r="E1041" i="1"/>
  <c r="F1041" i="1" s="1"/>
  <c r="D1039" i="1"/>
  <c r="B1042" i="1" l="1"/>
  <c r="C1042" i="1" s="1"/>
  <c r="H1042" i="1"/>
  <c r="G1042" i="1"/>
  <c r="A1043" i="1"/>
  <c r="I1043" i="1" s="1"/>
  <c r="E1042" i="1"/>
  <c r="F1042" i="1" s="1"/>
  <c r="D1040" i="1"/>
  <c r="B1043" i="1" l="1"/>
  <c r="C1043" i="1" s="1"/>
  <c r="H1043" i="1"/>
  <c r="G1043" i="1"/>
  <c r="A1044" i="1"/>
  <c r="I1044" i="1" s="1"/>
  <c r="E1043" i="1"/>
  <c r="F1043" i="1" s="1"/>
  <c r="D1041" i="1"/>
  <c r="B1044" i="1" l="1"/>
  <c r="C1044" i="1" s="1"/>
  <c r="H1044" i="1"/>
  <c r="G1044" i="1"/>
  <c r="A1045" i="1"/>
  <c r="I1045" i="1" s="1"/>
  <c r="E1044" i="1"/>
  <c r="F1044" i="1" s="1"/>
  <c r="D1042" i="1"/>
  <c r="B1045" i="1" l="1"/>
  <c r="C1045" i="1" s="1"/>
  <c r="H1045" i="1"/>
  <c r="G1045" i="1"/>
  <c r="A1046" i="1"/>
  <c r="I1046" i="1" s="1"/>
  <c r="E1045" i="1"/>
  <c r="F1045" i="1" s="1"/>
  <c r="D1043" i="1"/>
  <c r="B1046" i="1" l="1"/>
  <c r="C1046" i="1" s="1"/>
  <c r="H1046" i="1"/>
  <c r="G1046" i="1"/>
  <c r="A1047" i="1"/>
  <c r="I1047" i="1" s="1"/>
  <c r="E1046" i="1"/>
  <c r="F1046" i="1" s="1"/>
  <c r="D1044" i="1"/>
  <c r="B1047" i="1" l="1"/>
  <c r="C1047" i="1" s="1"/>
  <c r="H1047" i="1"/>
  <c r="G1047" i="1"/>
  <c r="A1048" i="1"/>
  <c r="I1048" i="1" s="1"/>
  <c r="E1047" i="1"/>
  <c r="F1047" i="1" s="1"/>
  <c r="D1045" i="1"/>
  <c r="B1048" i="1" l="1"/>
  <c r="C1048" i="1" s="1"/>
  <c r="H1048" i="1"/>
  <c r="G1048" i="1"/>
  <c r="A1049" i="1"/>
  <c r="I1049" i="1" s="1"/>
  <c r="E1048" i="1"/>
  <c r="F1048" i="1" s="1"/>
  <c r="D1046" i="1"/>
  <c r="B1049" i="1" l="1"/>
  <c r="C1049" i="1" s="1"/>
  <c r="H1049" i="1"/>
  <c r="G1049" i="1"/>
  <c r="A1050" i="1"/>
  <c r="I1050" i="1" s="1"/>
  <c r="E1049" i="1"/>
  <c r="F1049" i="1" s="1"/>
  <c r="D1047" i="1"/>
  <c r="B1050" i="1" l="1"/>
  <c r="C1050" i="1" s="1"/>
  <c r="H1050" i="1"/>
  <c r="G1050" i="1"/>
  <c r="A1051" i="1"/>
  <c r="I1051" i="1" s="1"/>
  <c r="E1050" i="1"/>
  <c r="F1050" i="1" s="1"/>
  <c r="D1048" i="1"/>
  <c r="B1051" i="1" l="1"/>
  <c r="C1051" i="1" s="1"/>
  <c r="H1051" i="1"/>
  <c r="G1051" i="1"/>
  <c r="A1052" i="1"/>
  <c r="I1052" i="1" s="1"/>
  <c r="E1051" i="1"/>
  <c r="F1051" i="1" s="1"/>
  <c r="D1049" i="1"/>
  <c r="B1052" i="1" l="1"/>
  <c r="C1052" i="1" s="1"/>
  <c r="H1052" i="1"/>
  <c r="G1052" i="1"/>
  <c r="A1053" i="1"/>
  <c r="I1053" i="1" s="1"/>
  <c r="E1052" i="1"/>
  <c r="F1052" i="1" s="1"/>
  <c r="D1050" i="1"/>
  <c r="B1053" i="1" l="1"/>
  <c r="C1053" i="1" s="1"/>
  <c r="H1053" i="1"/>
  <c r="G1053" i="1"/>
  <c r="A1054" i="1"/>
  <c r="I1054" i="1" s="1"/>
  <c r="E1053" i="1"/>
  <c r="F1053" i="1" s="1"/>
  <c r="D1051" i="1"/>
  <c r="B1054" i="1" l="1"/>
  <c r="C1054" i="1" s="1"/>
  <c r="H1054" i="1"/>
  <c r="G1054" i="1"/>
  <c r="A1055" i="1"/>
  <c r="I1055" i="1" s="1"/>
  <c r="E1054" i="1"/>
  <c r="F1054" i="1" s="1"/>
  <c r="D1052" i="1"/>
  <c r="B1055" i="1" l="1"/>
  <c r="C1055" i="1" s="1"/>
  <c r="H1055" i="1"/>
  <c r="G1055" i="1"/>
  <c r="A1056" i="1"/>
  <c r="I1056" i="1" s="1"/>
  <c r="E1055" i="1"/>
  <c r="F1055" i="1" s="1"/>
  <c r="D1053" i="1"/>
  <c r="B1056" i="1" l="1"/>
  <c r="C1056" i="1" s="1"/>
  <c r="H1056" i="1"/>
  <c r="G1056" i="1"/>
  <c r="A1057" i="1"/>
  <c r="I1057" i="1" s="1"/>
  <c r="E1056" i="1"/>
  <c r="F1056" i="1" s="1"/>
  <c r="D1054" i="1"/>
  <c r="B1057" i="1" l="1"/>
  <c r="C1057" i="1" s="1"/>
  <c r="H1057" i="1"/>
  <c r="G1057" i="1"/>
  <c r="A1058" i="1"/>
  <c r="I1058" i="1" s="1"/>
  <c r="E1057" i="1"/>
  <c r="F1057" i="1" s="1"/>
  <c r="D1055" i="1"/>
  <c r="B1058" i="1" l="1"/>
  <c r="C1058" i="1" s="1"/>
  <c r="H1058" i="1"/>
  <c r="G1058" i="1"/>
  <c r="A1059" i="1"/>
  <c r="I1059" i="1" s="1"/>
  <c r="E1058" i="1"/>
  <c r="F1058" i="1" s="1"/>
  <c r="D1056" i="1"/>
  <c r="B1059" i="1" l="1"/>
  <c r="C1059" i="1" s="1"/>
  <c r="H1059" i="1"/>
  <c r="G1059" i="1"/>
  <c r="A1060" i="1"/>
  <c r="I1060" i="1" s="1"/>
  <c r="E1059" i="1"/>
  <c r="F1059" i="1" s="1"/>
  <c r="D1057" i="1"/>
  <c r="B1060" i="1" l="1"/>
  <c r="C1060" i="1" s="1"/>
  <c r="H1060" i="1"/>
  <c r="G1060" i="1"/>
  <c r="A1061" i="1"/>
  <c r="I1061" i="1" s="1"/>
  <c r="E1060" i="1"/>
  <c r="F1060" i="1" s="1"/>
  <c r="D1058" i="1"/>
  <c r="B1061" i="1" l="1"/>
  <c r="C1061" i="1" s="1"/>
  <c r="H1061" i="1"/>
  <c r="G1061" i="1"/>
  <c r="A1062" i="1"/>
  <c r="I1062" i="1" s="1"/>
  <c r="E1061" i="1"/>
  <c r="F1061" i="1" s="1"/>
  <c r="D1059" i="1"/>
  <c r="B1062" i="1" l="1"/>
  <c r="C1062" i="1" s="1"/>
  <c r="H1062" i="1"/>
  <c r="G1062" i="1"/>
  <c r="A1063" i="1"/>
  <c r="I1063" i="1" s="1"/>
  <c r="E1062" i="1"/>
  <c r="F1062" i="1" s="1"/>
  <c r="D1060" i="1"/>
  <c r="B1063" i="1" l="1"/>
  <c r="C1063" i="1" s="1"/>
  <c r="H1063" i="1"/>
  <c r="G1063" i="1"/>
  <c r="A1064" i="1"/>
  <c r="I1064" i="1" s="1"/>
  <c r="E1063" i="1"/>
  <c r="F1063" i="1" s="1"/>
  <c r="D1061" i="1"/>
  <c r="B1064" i="1" l="1"/>
  <c r="C1064" i="1" s="1"/>
  <c r="H1064" i="1"/>
  <c r="G1064" i="1"/>
  <c r="A1065" i="1"/>
  <c r="I1065" i="1" s="1"/>
  <c r="E1064" i="1"/>
  <c r="F1064" i="1" s="1"/>
  <c r="D1062" i="1"/>
  <c r="B1065" i="1" l="1"/>
  <c r="C1065" i="1" s="1"/>
  <c r="H1065" i="1"/>
  <c r="G1065" i="1"/>
  <c r="A1066" i="1"/>
  <c r="I1066" i="1" s="1"/>
  <c r="E1065" i="1"/>
  <c r="F1065" i="1" s="1"/>
  <c r="D1063" i="1"/>
  <c r="B1066" i="1" l="1"/>
  <c r="C1066" i="1" s="1"/>
  <c r="H1066" i="1"/>
  <c r="G1066" i="1"/>
  <c r="A1067" i="1"/>
  <c r="I1067" i="1" s="1"/>
  <c r="E1066" i="1"/>
  <c r="F1066" i="1" s="1"/>
  <c r="D1064" i="1"/>
  <c r="B1067" i="1" l="1"/>
  <c r="C1067" i="1" s="1"/>
  <c r="H1067" i="1"/>
  <c r="G1067" i="1"/>
  <c r="A1068" i="1"/>
  <c r="I1068" i="1" s="1"/>
  <c r="E1067" i="1"/>
  <c r="F1067" i="1" s="1"/>
  <c r="D1065" i="1"/>
  <c r="B1068" i="1" l="1"/>
  <c r="C1068" i="1" s="1"/>
  <c r="H1068" i="1"/>
  <c r="G1068" i="1"/>
  <c r="A1069" i="1"/>
  <c r="I1069" i="1" s="1"/>
  <c r="E1068" i="1"/>
  <c r="F1068" i="1" s="1"/>
  <c r="D1066" i="1"/>
  <c r="B1069" i="1" l="1"/>
  <c r="C1069" i="1" s="1"/>
  <c r="H1069" i="1"/>
  <c r="G1069" i="1"/>
  <c r="A1070" i="1"/>
  <c r="I1070" i="1" s="1"/>
  <c r="E1069" i="1"/>
  <c r="F1069" i="1" s="1"/>
  <c r="D1067" i="1"/>
  <c r="B1070" i="1" l="1"/>
  <c r="C1070" i="1" s="1"/>
  <c r="H1070" i="1"/>
  <c r="G1070" i="1"/>
  <c r="A1071" i="1"/>
  <c r="I1071" i="1" s="1"/>
  <c r="E1070" i="1"/>
  <c r="F1070" i="1" s="1"/>
  <c r="D1068" i="1"/>
  <c r="B1071" i="1" l="1"/>
  <c r="C1071" i="1" s="1"/>
  <c r="H1071" i="1"/>
  <c r="G1071" i="1"/>
  <c r="A1072" i="1"/>
  <c r="I1072" i="1" s="1"/>
  <c r="E1071" i="1"/>
  <c r="F1071" i="1" s="1"/>
  <c r="D1069" i="1"/>
  <c r="B1072" i="1" l="1"/>
  <c r="C1072" i="1" s="1"/>
  <c r="H1072" i="1"/>
  <c r="G1072" i="1"/>
  <c r="A1073" i="1"/>
  <c r="I1073" i="1" s="1"/>
  <c r="E1072" i="1"/>
  <c r="F1072" i="1" s="1"/>
  <c r="D1070" i="1"/>
  <c r="B1073" i="1" l="1"/>
  <c r="C1073" i="1" s="1"/>
  <c r="H1073" i="1"/>
  <c r="G1073" i="1"/>
  <c r="A1074" i="1"/>
  <c r="I1074" i="1" s="1"/>
  <c r="E1073" i="1"/>
  <c r="F1073" i="1" s="1"/>
  <c r="D1071" i="1"/>
  <c r="B1074" i="1" l="1"/>
  <c r="C1074" i="1" s="1"/>
  <c r="H1074" i="1"/>
  <c r="G1074" i="1"/>
  <c r="A1075" i="1"/>
  <c r="I1075" i="1" s="1"/>
  <c r="E1074" i="1"/>
  <c r="F1074" i="1" s="1"/>
  <c r="D1072" i="1"/>
  <c r="B1075" i="1" l="1"/>
  <c r="C1075" i="1" s="1"/>
  <c r="H1075" i="1"/>
  <c r="G1075" i="1"/>
  <c r="A1076" i="1"/>
  <c r="I1076" i="1" s="1"/>
  <c r="E1075" i="1"/>
  <c r="F1075" i="1" s="1"/>
  <c r="D1073" i="1"/>
  <c r="B1076" i="1" l="1"/>
  <c r="C1076" i="1" s="1"/>
  <c r="H1076" i="1"/>
  <c r="G1076" i="1"/>
  <c r="A1077" i="1"/>
  <c r="I1077" i="1" s="1"/>
  <c r="E1076" i="1"/>
  <c r="F1076" i="1" s="1"/>
  <c r="D1074" i="1"/>
  <c r="B1077" i="1" l="1"/>
  <c r="C1077" i="1" s="1"/>
  <c r="H1077" i="1"/>
  <c r="G1077" i="1"/>
  <c r="A1078" i="1"/>
  <c r="I1078" i="1" s="1"/>
  <c r="E1077" i="1"/>
  <c r="F1077" i="1" s="1"/>
  <c r="D1075" i="1"/>
  <c r="B1078" i="1" l="1"/>
  <c r="C1078" i="1" s="1"/>
  <c r="H1078" i="1"/>
  <c r="G1078" i="1"/>
  <c r="A1079" i="1"/>
  <c r="I1079" i="1" s="1"/>
  <c r="E1078" i="1"/>
  <c r="F1078" i="1" s="1"/>
  <c r="D1076" i="1"/>
  <c r="B1079" i="1" l="1"/>
  <c r="C1079" i="1" s="1"/>
  <c r="H1079" i="1"/>
  <c r="G1079" i="1"/>
  <c r="A1080" i="1"/>
  <c r="I1080" i="1" s="1"/>
  <c r="E1079" i="1"/>
  <c r="F1079" i="1" s="1"/>
  <c r="D1077" i="1"/>
  <c r="B1080" i="1" l="1"/>
  <c r="C1080" i="1" s="1"/>
  <c r="H1080" i="1"/>
  <c r="G1080" i="1"/>
  <c r="A1081" i="1"/>
  <c r="I1081" i="1" s="1"/>
  <c r="E1080" i="1"/>
  <c r="F1080" i="1" s="1"/>
  <c r="D1078" i="1"/>
  <c r="B1081" i="1" l="1"/>
  <c r="C1081" i="1" s="1"/>
  <c r="H1081" i="1"/>
  <c r="G1081" i="1"/>
  <c r="A1082" i="1"/>
  <c r="I1082" i="1" s="1"/>
  <c r="E1081" i="1"/>
  <c r="F1081" i="1" s="1"/>
  <c r="D1079" i="1"/>
  <c r="B1082" i="1" l="1"/>
  <c r="C1082" i="1" s="1"/>
  <c r="H1082" i="1"/>
  <c r="G1082" i="1"/>
  <c r="A1083" i="1"/>
  <c r="I1083" i="1" s="1"/>
  <c r="E1082" i="1"/>
  <c r="F1082" i="1" s="1"/>
  <c r="D1080" i="1"/>
  <c r="B1083" i="1" l="1"/>
  <c r="C1083" i="1" s="1"/>
  <c r="H1083" i="1"/>
  <c r="G1083" i="1"/>
  <c r="A1084" i="1"/>
  <c r="I1084" i="1" s="1"/>
  <c r="E1083" i="1"/>
  <c r="F1083" i="1" s="1"/>
  <c r="D1081" i="1"/>
  <c r="B1084" i="1" l="1"/>
  <c r="C1084" i="1" s="1"/>
  <c r="H1084" i="1"/>
  <c r="G1084" i="1"/>
  <c r="A1085" i="1"/>
  <c r="I1085" i="1" s="1"/>
  <c r="E1084" i="1"/>
  <c r="F1084" i="1" s="1"/>
  <c r="D1082" i="1"/>
  <c r="B1085" i="1" l="1"/>
  <c r="C1085" i="1" s="1"/>
  <c r="H1085" i="1"/>
  <c r="G1085" i="1"/>
  <c r="A1086" i="1"/>
  <c r="I1086" i="1" s="1"/>
  <c r="E1085" i="1"/>
  <c r="F1085" i="1" s="1"/>
  <c r="D1083" i="1"/>
  <c r="B1086" i="1" l="1"/>
  <c r="C1086" i="1" s="1"/>
  <c r="H1086" i="1"/>
  <c r="G1086" i="1"/>
  <c r="A1087" i="1"/>
  <c r="I1087" i="1" s="1"/>
  <c r="E1086" i="1"/>
  <c r="F1086" i="1" s="1"/>
  <c r="D1084" i="1"/>
  <c r="B1087" i="1" l="1"/>
  <c r="C1087" i="1" s="1"/>
  <c r="H1087" i="1"/>
  <c r="G1087" i="1"/>
  <c r="A1088" i="1"/>
  <c r="I1088" i="1" s="1"/>
  <c r="E1087" i="1"/>
  <c r="F1087" i="1" s="1"/>
  <c r="D1085" i="1"/>
  <c r="B1088" i="1" l="1"/>
  <c r="C1088" i="1" s="1"/>
  <c r="H1088" i="1"/>
  <c r="G1088" i="1"/>
  <c r="A1089" i="1"/>
  <c r="I1089" i="1" s="1"/>
  <c r="E1088" i="1"/>
  <c r="F1088" i="1" s="1"/>
  <c r="D1086" i="1"/>
  <c r="B1089" i="1" l="1"/>
  <c r="C1089" i="1" s="1"/>
  <c r="H1089" i="1"/>
  <c r="G1089" i="1"/>
  <c r="A1090" i="1"/>
  <c r="I1090" i="1" s="1"/>
  <c r="E1089" i="1"/>
  <c r="F1089" i="1" s="1"/>
  <c r="D1087" i="1"/>
  <c r="B1090" i="1" l="1"/>
  <c r="C1090" i="1" s="1"/>
  <c r="H1090" i="1"/>
  <c r="G1090" i="1"/>
  <c r="A1091" i="1"/>
  <c r="I1091" i="1" s="1"/>
  <c r="E1090" i="1"/>
  <c r="F1090" i="1" s="1"/>
  <c r="D1088" i="1"/>
  <c r="B1091" i="1" l="1"/>
  <c r="C1091" i="1" s="1"/>
  <c r="H1091" i="1"/>
  <c r="G1091" i="1"/>
  <c r="A1092" i="1"/>
  <c r="I1092" i="1" s="1"/>
  <c r="E1091" i="1"/>
  <c r="F1091" i="1" s="1"/>
  <c r="D1089" i="1"/>
  <c r="B1092" i="1" l="1"/>
  <c r="C1092" i="1" s="1"/>
  <c r="H1092" i="1"/>
  <c r="G1092" i="1"/>
  <c r="A1093" i="1"/>
  <c r="I1093" i="1" s="1"/>
  <c r="E1092" i="1"/>
  <c r="F1092" i="1" s="1"/>
  <c r="D1090" i="1"/>
  <c r="B1093" i="1" l="1"/>
  <c r="C1093" i="1" s="1"/>
  <c r="H1093" i="1"/>
  <c r="G1093" i="1"/>
  <c r="A1094" i="1"/>
  <c r="I1094" i="1" s="1"/>
  <c r="E1093" i="1"/>
  <c r="F1093" i="1" s="1"/>
  <c r="D1091" i="1"/>
  <c r="B1094" i="1" l="1"/>
  <c r="C1094" i="1" s="1"/>
  <c r="H1094" i="1"/>
  <c r="G1094" i="1"/>
  <c r="A1095" i="1"/>
  <c r="I1095" i="1" s="1"/>
  <c r="E1094" i="1"/>
  <c r="F1094" i="1" s="1"/>
  <c r="D1092" i="1"/>
  <c r="B1095" i="1" l="1"/>
  <c r="C1095" i="1" s="1"/>
  <c r="H1095" i="1"/>
  <c r="G1095" i="1"/>
  <c r="A1096" i="1"/>
  <c r="I1096" i="1" s="1"/>
  <c r="E1095" i="1"/>
  <c r="F1095" i="1" s="1"/>
  <c r="D1093" i="1"/>
  <c r="B1096" i="1" l="1"/>
  <c r="C1096" i="1" s="1"/>
  <c r="H1096" i="1"/>
  <c r="G1096" i="1"/>
  <c r="A1097" i="1"/>
  <c r="I1097" i="1" s="1"/>
  <c r="E1096" i="1"/>
  <c r="F1096" i="1" s="1"/>
  <c r="D1094" i="1"/>
  <c r="B1097" i="1" l="1"/>
  <c r="C1097" i="1" s="1"/>
  <c r="H1097" i="1"/>
  <c r="G1097" i="1"/>
  <c r="A1098" i="1"/>
  <c r="I1098" i="1" s="1"/>
  <c r="E1097" i="1"/>
  <c r="F1097" i="1" s="1"/>
  <c r="D1095" i="1"/>
  <c r="B1098" i="1" l="1"/>
  <c r="C1098" i="1" s="1"/>
  <c r="H1098" i="1"/>
  <c r="G1098" i="1"/>
  <c r="A1099" i="1"/>
  <c r="I1099" i="1" s="1"/>
  <c r="E1098" i="1"/>
  <c r="F1098" i="1" s="1"/>
  <c r="D1096" i="1"/>
  <c r="B1099" i="1" l="1"/>
  <c r="C1099" i="1" s="1"/>
  <c r="H1099" i="1"/>
  <c r="G1099" i="1"/>
  <c r="A1100" i="1"/>
  <c r="I1100" i="1" s="1"/>
  <c r="E1099" i="1"/>
  <c r="F1099" i="1" s="1"/>
  <c r="D1097" i="1"/>
  <c r="B1100" i="1" l="1"/>
  <c r="C1100" i="1" s="1"/>
  <c r="H1100" i="1"/>
  <c r="G1100" i="1"/>
  <c r="A1101" i="1"/>
  <c r="I1101" i="1" s="1"/>
  <c r="E1100" i="1"/>
  <c r="F1100" i="1" s="1"/>
  <c r="D1098" i="1"/>
  <c r="B1101" i="1" l="1"/>
  <c r="C1101" i="1" s="1"/>
  <c r="H1101" i="1"/>
  <c r="G1101" i="1"/>
  <c r="A1102" i="1"/>
  <c r="I1102" i="1" s="1"/>
  <c r="E1101" i="1"/>
  <c r="F1101" i="1" s="1"/>
  <c r="D1099" i="1"/>
  <c r="B1102" i="1" l="1"/>
  <c r="C1102" i="1" s="1"/>
  <c r="H1102" i="1"/>
  <c r="G1102" i="1"/>
  <c r="A1103" i="1"/>
  <c r="I1103" i="1" s="1"/>
  <c r="E1102" i="1"/>
  <c r="F1102" i="1" s="1"/>
  <c r="D1100" i="1"/>
  <c r="B1103" i="1" l="1"/>
  <c r="C1103" i="1" s="1"/>
  <c r="H1103" i="1"/>
  <c r="G1103" i="1"/>
  <c r="A1104" i="1"/>
  <c r="I1104" i="1" s="1"/>
  <c r="E1103" i="1"/>
  <c r="F1103" i="1" s="1"/>
  <c r="D1101" i="1"/>
  <c r="B1104" i="1" l="1"/>
  <c r="C1104" i="1" s="1"/>
  <c r="H1104" i="1"/>
  <c r="G1104" i="1"/>
  <c r="A1105" i="1"/>
  <c r="I1105" i="1" s="1"/>
  <c r="E1104" i="1"/>
  <c r="F1104" i="1" s="1"/>
  <c r="D1102" i="1"/>
  <c r="B1105" i="1" l="1"/>
  <c r="C1105" i="1" s="1"/>
  <c r="H1105" i="1"/>
  <c r="G1105" i="1"/>
  <c r="A1106" i="1"/>
  <c r="I1106" i="1" s="1"/>
  <c r="E1105" i="1"/>
  <c r="F1105" i="1" s="1"/>
  <c r="D1103" i="1"/>
  <c r="B1106" i="1" l="1"/>
  <c r="C1106" i="1" s="1"/>
  <c r="H1106" i="1"/>
  <c r="G1106" i="1"/>
  <c r="A1107" i="1"/>
  <c r="I1107" i="1" s="1"/>
  <c r="E1106" i="1"/>
  <c r="F1106" i="1" s="1"/>
  <c r="D1104" i="1"/>
  <c r="B1107" i="1" l="1"/>
  <c r="C1107" i="1" s="1"/>
  <c r="H1107" i="1"/>
  <c r="G1107" i="1"/>
  <c r="A1108" i="1"/>
  <c r="I1108" i="1" s="1"/>
  <c r="E1107" i="1"/>
  <c r="F1107" i="1" s="1"/>
  <c r="D1105" i="1"/>
  <c r="B1108" i="1" l="1"/>
  <c r="C1108" i="1" s="1"/>
  <c r="H1108" i="1"/>
  <c r="G1108" i="1"/>
  <c r="A1109" i="1"/>
  <c r="I1109" i="1" s="1"/>
  <c r="E1108" i="1"/>
  <c r="F1108" i="1" s="1"/>
  <c r="D1106" i="1"/>
  <c r="B1109" i="1" l="1"/>
  <c r="C1109" i="1" s="1"/>
  <c r="H1109" i="1"/>
  <c r="G1109" i="1"/>
  <c r="A1110" i="1"/>
  <c r="I1110" i="1" s="1"/>
  <c r="E1109" i="1"/>
  <c r="F1109" i="1" s="1"/>
  <c r="D1107" i="1"/>
  <c r="B1110" i="1" l="1"/>
  <c r="C1110" i="1" s="1"/>
  <c r="H1110" i="1"/>
  <c r="G1110" i="1"/>
  <c r="A1111" i="1"/>
  <c r="I1111" i="1" s="1"/>
  <c r="E1110" i="1"/>
  <c r="F1110" i="1" s="1"/>
  <c r="D1108" i="1"/>
  <c r="B1111" i="1" l="1"/>
  <c r="C1111" i="1" s="1"/>
  <c r="H1111" i="1"/>
  <c r="G1111" i="1"/>
  <c r="A1112" i="1"/>
  <c r="I1112" i="1" s="1"/>
  <c r="E1111" i="1"/>
  <c r="F1111" i="1" s="1"/>
  <c r="D1109" i="1"/>
  <c r="B1112" i="1" l="1"/>
  <c r="C1112" i="1" s="1"/>
  <c r="H1112" i="1"/>
  <c r="G1112" i="1"/>
  <c r="A1113" i="1"/>
  <c r="I1113" i="1" s="1"/>
  <c r="E1112" i="1"/>
  <c r="F1112" i="1" s="1"/>
  <c r="D1110" i="1"/>
  <c r="B1113" i="1" l="1"/>
  <c r="C1113" i="1" s="1"/>
  <c r="H1113" i="1"/>
  <c r="G1113" i="1"/>
  <c r="A1114" i="1"/>
  <c r="I1114" i="1" s="1"/>
  <c r="E1113" i="1"/>
  <c r="F1113" i="1" s="1"/>
  <c r="D1111" i="1"/>
  <c r="B1114" i="1" l="1"/>
  <c r="C1114" i="1" s="1"/>
  <c r="H1114" i="1"/>
  <c r="G1114" i="1"/>
  <c r="A1115" i="1"/>
  <c r="I1115" i="1" s="1"/>
  <c r="E1114" i="1"/>
  <c r="F1114" i="1" s="1"/>
  <c r="D1112" i="1"/>
  <c r="B1115" i="1" l="1"/>
  <c r="C1115" i="1" s="1"/>
  <c r="H1115" i="1"/>
  <c r="G1115" i="1"/>
  <c r="A1116" i="1"/>
  <c r="I1116" i="1" s="1"/>
  <c r="E1115" i="1"/>
  <c r="F1115" i="1" s="1"/>
  <c r="D1113" i="1"/>
  <c r="B1116" i="1" l="1"/>
  <c r="C1116" i="1" s="1"/>
  <c r="H1116" i="1"/>
  <c r="G1116" i="1"/>
  <c r="A1117" i="1"/>
  <c r="I1117" i="1" s="1"/>
  <c r="E1116" i="1"/>
  <c r="F1116" i="1" s="1"/>
  <c r="D1114" i="1"/>
  <c r="B1117" i="1" l="1"/>
  <c r="C1117" i="1" s="1"/>
  <c r="H1117" i="1"/>
  <c r="G1117" i="1"/>
  <c r="A1118" i="1"/>
  <c r="I1118" i="1" s="1"/>
  <c r="E1117" i="1"/>
  <c r="F1117" i="1" s="1"/>
  <c r="D1115" i="1"/>
  <c r="B1118" i="1" l="1"/>
  <c r="C1118" i="1" s="1"/>
  <c r="H1118" i="1"/>
  <c r="G1118" i="1"/>
  <c r="A1119" i="1"/>
  <c r="I1119" i="1" s="1"/>
  <c r="E1118" i="1"/>
  <c r="F1118" i="1" s="1"/>
  <c r="D1116" i="1"/>
  <c r="B1119" i="1" l="1"/>
  <c r="C1119" i="1" s="1"/>
  <c r="H1119" i="1"/>
  <c r="G1119" i="1"/>
  <c r="A1120" i="1"/>
  <c r="I1120" i="1" s="1"/>
  <c r="E1119" i="1"/>
  <c r="F1119" i="1" s="1"/>
  <c r="D1117" i="1"/>
  <c r="B1120" i="1" l="1"/>
  <c r="C1120" i="1" s="1"/>
  <c r="H1120" i="1"/>
  <c r="G1120" i="1"/>
  <c r="A1121" i="1"/>
  <c r="I1121" i="1" s="1"/>
  <c r="E1120" i="1"/>
  <c r="F1120" i="1" s="1"/>
  <c r="D1118" i="1"/>
  <c r="B1121" i="1" l="1"/>
  <c r="C1121" i="1" s="1"/>
  <c r="H1121" i="1"/>
  <c r="G1121" i="1"/>
  <c r="A1122" i="1"/>
  <c r="I1122" i="1" s="1"/>
  <c r="E1121" i="1"/>
  <c r="F1121" i="1" s="1"/>
  <c r="D1119" i="1"/>
  <c r="B1122" i="1" l="1"/>
  <c r="C1122" i="1" s="1"/>
  <c r="H1122" i="1"/>
  <c r="G1122" i="1"/>
  <c r="A1123" i="1"/>
  <c r="I1123" i="1" s="1"/>
  <c r="E1122" i="1"/>
  <c r="F1122" i="1" s="1"/>
  <c r="D1120" i="1"/>
  <c r="B1123" i="1" l="1"/>
  <c r="C1123" i="1" s="1"/>
  <c r="H1123" i="1"/>
  <c r="G1123" i="1"/>
  <c r="A1124" i="1"/>
  <c r="I1124" i="1" s="1"/>
  <c r="E1123" i="1"/>
  <c r="F1123" i="1" s="1"/>
  <c r="D1121" i="1"/>
  <c r="B1124" i="1" l="1"/>
  <c r="C1124" i="1" s="1"/>
  <c r="H1124" i="1"/>
  <c r="G1124" i="1"/>
  <c r="A1125" i="1"/>
  <c r="I1125" i="1" s="1"/>
  <c r="E1124" i="1"/>
  <c r="F1124" i="1" s="1"/>
  <c r="D1122" i="1"/>
  <c r="B1125" i="1" l="1"/>
  <c r="C1125" i="1" s="1"/>
  <c r="H1125" i="1"/>
  <c r="G1125" i="1"/>
  <c r="A1126" i="1"/>
  <c r="I1126" i="1" s="1"/>
  <c r="E1125" i="1"/>
  <c r="F1125" i="1" s="1"/>
  <c r="D1123" i="1"/>
  <c r="B1126" i="1" l="1"/>
  <c r="C1126" i="1" s="1"/>
  <c r="H1126" i="1"/>
  <c r="G1126" i="1"/>
  <c r="A1127" i="1"/>
  <c r="I1127" i="1" s="1"/>
  <c r="E1126" i="1"/>
  <c r="F1126" i="1" s="1"/>
  <c r="D1124" i="1"/>
  <c r="B1127" i="1" l="1"/>
  <c r="C1127" i="1" s="1"/>
  <c r="H1127" i="1"/>
  <c r="G1127" i="1"/>
  <c r="A1128" i="1"/>
  <c r="I1128" i="1" s="1"/>
  <c r="E1127" i="1"/>
  <c r="F1127" i="1" s="1"/>
  <c r="D1125" i="1"/>
  <c r="B1128" i="1" l="1"/>
  <c r="C1128" i="1" s="1"/>
  <c r="H1128" i="1"/>
  <c r="G1128" i="1"/>
  <c r="A1129" i="1"/>
  <c r="I1129" i="1" s="1"/>
  <c r="E1128" i="1"/>
  <c r="F1128" i="1" s="1"/>
  <c r="D1126" i="1"/>
  <c r="B1129" i="1" l="1"/>
  <c r="C1129" i="1" s="1"/>
  <c r="H1129" i="1"/>
  <c r="G1129" i="1"/>
  <c r="A1130" i="1"/>
  <c r="I1130" i="1" s="1"/>
  <c r="E1129" i="1"/>
  <c r="F1129" i="1" s="1"/>
  <c r="D1127" i="1"/>
  <c r="B1130" i="1" l="1"/>
  <c r="C1130" i="1" s="1"/>
  <c r="H1130" i="1"/>
  <c r="G1130" i="1"/>
  <c r="A1131" i="1"/>
  <c r="I1131" i="1" s="1"/>
  <c r="E1130" i="1"/>
  <c r="F1130" i="1" s="1"/>
  <c r="D1128" i="1"/>
  <c r="B1131" i="1" l="1"/>
  <c r="C1131" i="1" s="1"/>
  <c r="H1131" i="1"/>
  <c r="G1131" i="1"/>
  <c r="A1132" i="1"/>
  <c r="I1132" i="1" s="1"/>
  <c r="E1131" i="1"/>
  <c r="F1131" i="1" s="1"/>
  <c r="D1129" i="1"/>
  <c r="B1132" i="1" l="1"/>
  <c r="C1132" i="1" s="1"/>
  <c r="H1132" i="1"/>
  <c r="G1132" i="1"/>
  <c r="A1133" i="1"/>
  <c r="I1133" i="1" s="1"/>
  <c r="E1132" i="1"/>
  <c r="F1132" i="1" s="1"/>
  <c r="D1130" i="1"/>
  <c r="B1133" i="1" l="1"/>
  <c r="C1133" i="1" s="1"/>
  <c r="H1133" i="1"/>
  <c r="G1133" i="1"/>
  <c r="A1134" i="1"/>
  <c r="I1134" i="1" s="1"/>
  <c r="E1133" i="1"/>
  <c r="F1133" i="1" s="1"/>
  <c r="D1131" i="1"/>
  <c r="B1134" i="1" l="1"/>
  <c r="C1134" i="1" s="1"/>
  <c r="H1134" i="1"/>
  <c r="G1134" i="1"/>
  <c r="A1135" i="1"/>
  <c r="I1135" i="1" s="1"/>
  <c r="E1134" i="1"/>
  <c r="F1134" i="1" s="1"/>
  <c r="D1132" i="1"/>
  <c r="B1135" i="1" l="1"/>
  <c r="C1135" i="1" s="1"/>
  <c r="H1135" i="1"/>
  <c r="G1135" i="1"/>
  <c r="A1136" i="1"/>
  <c r="I1136" i="1" s="1"/>
  <c r="E1135" i="1"/>
  <c r="F1135" i="1" s="1"/>
  <c r="D1133" i="1"/>
  <c r="B1136" i="1" l="1"/>
  <c r="C1136" i="1" s="1"/>
  <c r="H1136" i="1"/>
  <c r="G1136" i="1"/>
  <c r="A1137" i="1"/>
  <c r="I1137" i="1" s="1"/>
  <c r="E1136" i="1"/>
  <c r="F1136" i="1" s="1"/>
  <c r="D1134" i="1"/>
  <c r="B1137" i="1" l="1"/>
  <c r="C1137" i="1" s="1"/>
  <c r="H1137" i="1"/>
  <c r="G1137" i="1"/>
  <c r="A1138" i="1"/>
  <c r="I1138" i="1" s="1"/>
  <c r="E1137" i="1"/>
  <c r="F1137" i="1" s="1"/>
  <c r="D1135" i="1"/>
  <c r="B1138" i="1" l="1"/>
  <c r="C1138" i="1" s="1"/>
  <c r="H1138" i="1"/>
  <c r="G1138" i="1"/>
  <c r="A1139" i="1"/>
  <c r="I1139" i="1" s="1"/>
  <c r="E1138" i="1"/>
  <c r="F1138" i="1" s="1"/>
  <c r="D1136" i="1"/>
  <c r="B1139" i="1" l="1"/>
  <c r="C1139" i="1" s="1"/>
  <c r="H1139" i="1"/>
  <c r="G1139" i="1"/>
  <c r="A1140" i="1"/>
  <c r="I1140" i="1" s="1"/>
  <c r="E1139" i="1"/>
  <c r="F1139" i="1" s="1"/>
  <c r="D1137" i="1"/>
  <c r="B1140" i="1" l="1"/>
  <c r="C1140" i="1" s="1"/>
  <c r="H1140" i="1"/>
  <c r="G1140" i="1"/>
  <c r="A1141" i="1"/>
  <c r="I1141" i="1" s="1"/>
  <c r="E1140" i="1"/>
  <c r="F1140" i="1" s="1"/>
  <c r="D1138" i="1"/>
  <c r="B1141" i="1" l="1"/>
  <c r="C1141" i="1" s="1"/>
  <c r="H1141" i="1"/>
  <c r="G1141" i="1"/>
  <c r="A1142" i="1"/>
  <c r="I1142" i="1" s="1"/>
  <c r="E1141" i="1"/>
  <c r="F1141" i="1" s="1"/>
  <c r="D1139" i="1"/>
  <c r="B1142" i="1" l="1"/>
  <c r="C1142" i="1" s="1"/>
  <c r="H1142" i="1"/>
  <c r="G1142" i="1"/>
  <c r="A1143" i="1"/>
  <c r="I1143" i="1" s="1"/>
  <c r="E1142" i="1"/>
  <c r="F1142" i="1" s="1"/>
  <c r="D1140" i="1"/>
  <c r="B1143" i="1" l="1"/>
  <c r="C1143" i="1" s="1"/>
  <c r="H1143" i="1"/>
  <c r="G1143" i="1"/>
  <c r="A1144" i="1"/>
  <c r="I1144" i="1" s="1"/>
  <c r="E1143" i="1"/>
  <c r="F1143" i="1" s="1"/>
  <c r="D1141" i="1"/>
  <c r="B1144" i="1" l="1"/>
  <c r="C1144" i="1" s="1"/>
  <c r="H1144" i="1"/>
  <c r="G1144" i="1"/>
  <c r="A1145" i="1"/>
  <c r="I1145" i="1" s="1"/>
  <c r="E1144" i="1"/>
  <c r="F1144" i="1" s="1"/>
  <c r="D1142" i="1"/>
  <c r="B1145" i="1" l="1"/>
  <c r="C1145" i="1" s="1"/>
  <c r="H1145" i="1"/>
  <c r="G1145" i="1"/>
  <c r="A1146" i="1"/>
  <c r="I1146" i="1" s="1"/>
  <c r="E1145" i="1"/>
  <c r="F1145" i="1" s="1"/>
  <c r="D1143" i="1"/>
  <c r="B1146" i="1" l="1"/>
  <c r="C1146" i="1" s="1"/>
  <c r="H1146" i="1"/>
  <c r="G1146" i="1"/>
  <c r="A1147" i="1"/>
  <c r="I1147" i="1" s="1"/>
  <c r="E1146" i="1"/>
  <c r="F1146" i="1" s="1"/>
  <c r="D1144" i="1"/>
  <c r="B1147" i="1" l="1"/>
  <c r="C1147" i="1" s="1"/>
  <c r="H1147" i="1"/>
  <c r="G1147" i="1"/>
  <c r="A1148" i="1"/>
  <c r="I1148" i="1" s="1"/>
  <c r="E1147" i="1"/>
  <c r="F1147" i="1" s="1"/>
  <c r="D1145" i="1"/>
  <c r="B1148" i="1" l="1"/>
  <c r="C1148" i="1" s="1"/>
  <c r="H1148" i="1"/>
  <c r="G1148" i="1"/>
  <c r="A1149" i="1"/>
  <c r="I1149" i="1" s="1"/>
  <c r="E1148" i="1"/>
  <c r="F1148" i="1" s="1"/>
  <c r="D1146" i="1"/>
  <c r="B1149" i="1" l="1"/>
  <c r="C1149" i="1" s="1"/>
  <c r="H1149" i="1"/>
  <c r="G1149" i="1"/>
  <c r="A1150" i="1"/>
  <c r="I1150" i="1" s="1"/>
  <c r="E1149" i="1"/>
  <c r="F1149" i="1" s="1"/>
  <c r="D1147" i="1"/>
  <c r="B1150" i="1" l="1"/>
  <c r="C1150" i="1" s="1"/>
  <c r="H1150" i="1"/>
  <c r="G1150" i="1"/>
  <c r="A1151" i="1"/>
  <c r="I1151" i="1" s="1"/>
  <c r="E1150" i="1"/>
  <c r="F1150" i="1" s="1"/>
  <c r="D1148" i="1"/>
  <c r="B1151" i="1" l="1"/>
  <c r="C1151" i="1" s="1"/>
  <c r="H1151" i="1"/>
  <c r="G1151" i="1"/>
  <c r="A1152" i="1"/>
  <c r="I1152" i="1" s="1"/>
  <c r="E1151" i="1"/>
  <c r="F1151" i="1" s="1"/>
  <c r="D1149" i="1"/>
  <c r="B1152" i="1" l="1"/>
  <c r="C1152" i="1" s="1"/>
  <c r="H1152" i="1"/>
  <c r="G1152" i="1"/>
  <c r="A1153" i="1"/>
  <c r="I1153" i="1" s="1"/>
  <c r="E1152" i="1"/>
  <c r="F1152" i="1" s="1"/>
  <c r="D1150" i="1"/>
  <c r="B1153" i="1" l="1"/>
  <c r="C1153" i="1" s="1"/>
  <c r="H1153" i="1"/>
  <c r="G1153" i="1"/>
  <c r="A1154" i="1"/>
  <c r="I1154" i="1" s="1"/>
  <c r="E1153" i="1"/>
  <c r="F1153" i="1" s="1"/>
  <c r="D1151" i="1"/>
  <c r="B1154" i="1" l="1"/>
  <c r="C1154" i="1" s="1"/>
  <c r="H1154" i="1"/>
  <c r="G1154" i="1"/>
  <c r="A1155" i="1"/>
  <c r="I1155" i="1" s="1"/>
  <c r="E1154" i="1"/>
  <c r="F1154" i="1" s="1"/>
  <c r="D1152" i="1"/>
  <c r="B1155" i="1" l="1"/>
  <c r="C1155" i="1" s="1"/>
  <c r="H1155" i="1"/>
  <c r="G1155" i="1"/>
  <c r="A1156" i="1"/>
  <c r="I1156" i="1" s="1"/>
  <c r="E1155" i="1"/>
  <c r="F1155" i="1" s="1"/>
  <c r="D1153" i="1"/>
  <c r="B1156" i="1" l="1"/>
  <c r="C1156" i="1" s="1"/>
  <c r="H1156" i="1"/>
  <c r="G1156" i="1"/>
  <c r="A1157" i="1"/>
  <c r="I1157" i="1" s="1"/>
  <c r="E1156" i="1"/>
  <c r="F1156" i="1" s="1"/>
  <c r="D1154" i="1"/>
  <c r="B1157" i="1" l="1"/>
  <c r="C1157" i="1" s="1"/>
  <c r="H1157" i="1"/>
  <c r="G1157" i="1"/>
  <c r="A1158" i="1"/>
  <c r="I1158" i="1" s="1"/>
  <c r="E1157" i="1"/>
  <c r="F1157" i="1" s="1"/>
  <c r="D1155" i="1"/>
  <c r="B1158" i="1" l="1"/>
  <c r="C1158" i="1" s="1"/>
  <c r="H1158" i="1"/>
  <c r="G1158" i="1"/>
  <c r="A1159" i="1"/>
  <c r="I1159" i="1" s="1"/>
  <c r="E1158" i="1"/>
  <c r="F1158" i="1" s="1"/>
  <c r="D1156" i="1"/>
  <c r="B1159" i="1" l="1"/>
  <c r="C1159" i="1" s="1"/>
  <c r="H1159" i="1"/>
  <c r="G1159" i="1"/>
  <c r="A1160" i="1"/>
  <c r="I1160" i="1" s="1"/>
  <c r="E1159" i="1"/>
  <c r="F1159" i="1" s="1"/>
  <c r="D1157" i="1"/>
  <c r="B1160" i="1" l="1"/>
  <c r="C1160" i="1" s="1"/>
  <c r="H1160" i="1"/>
  <c r="G1160" i="1"/>
  <c r="A1161" i="1"/>
  <c r="I1161" i="1" s="1"/>
  <c r="E1160" i="1"/>
  <c r="F1160" i="1" s="1"/>
  <c r="D1158" i="1"/>
  <c r="B1161" i="1" l="1"/>
  <c r="C1161" i="1" s="1"/>
  <c r="H1161" i="1"/>
  <c r="G1161" i="1"/>
  <c r="A1162" i="1"/>
  <c r="I1162" i="1" s="1"/>
  <c r="E1161" i="1"/>
  <c r="F1161" i="1" s="1"/>
  <c r="D1159" i="1"/>
  <c r="B1162" i="1" l="1"/>
  <c r="C1162" i="1" s="1"/>
  <c r="H1162" i="1"/>
  <c r="G1162" i="1"/>
  <c r="A1163" i="1"/>
  <c r="I1163" i="1" s="1"/>
  <c r="E1162" i="1"/>
  <c r="F1162" i="1" s="1"/>
  <c r="D1160" i="1"/>
  <c r="B1163" i="1" l="1"/>
  <c r="C1163" i="1" s="1"/>
  <c r="H1163" i="1"/>
  <c r="G1163" i="1"/>
  <c r="A1164" i="1"/>
  <c r="I1164" i="1" s="1"/>
  <c r="E1163" i="1"/>
  <c r="F1163" i="1" s="1"/>
  <c r="D1161" i="1"/>
  <c r="B1164" i="1" l="1"/>
  <c r="C1164" i="1" s="1"/>
  <c r="H1164" i="1"/>
  <c r="G1164" i="1"/>
  <c r="A1165" i="1"/>
  <c r="I1165" i="1" s="1"/>
  <c r="E1164" i="1"/>
  <c r="F1164" i="1" s="1"/>
  <c r="D1162" i="1"/>
  <c r="B1165" i="1" l="1"/>
  <c r="C1165" i="1" s="1"/>
  <c r="H1165" i="1"/>
  <c r="G1165" i="1"/>
  <c r="A1166" i="1"/>
  <c r="I1166" i="1" s="1"/>
  <c r="E1165" i="1"/>
  <c r="F1165" i="1" s="1"/>
  <c r="D1163" i="1"/>
  <c r="B1166" i="1" l="1"/>
  <c r="C1166" i="1" s="1"/>
  <c r="H1166" i="1"/>
  <c r="G1166" i="1"/>
  <c r="A1167" i="1"/>
  <c r="I1167" i="1" s="1"/>
  <c r="E1166" i="1"/>
  <c r="F1166" i="1" s="1"/>
  <c r="D1164" i="1"/>
  <c r="B1167" i="1" l="1"/>
  <c r="C1167" i="1" s="1"/>
  <c r="H1167" i="1"/>
  <c r="G1167" i="1"/>
  <c r="A1168" i="1"/>
  <c r="I1168" i="1" s="1"/>
  <c r="E1167" i="1"/>
  <c r="F1167" i="1" s="1"/>
  <c r="D1165" i="1"/>
  <c r="B1168" i="1" l="1"/>
  <c r="C1168" i="1" s="1"/>
  <c r="H1168" i="1"/>
  <c r="G1168" i="1"/>
  <c r="A1169" i="1"/>
  <c r="I1169" i="1" s="1"/>
  <c r="E1168" i="1"/>
  <c r="F1168" i="1" s="1"/>
  <c r="D1166" i="1"/>
  <c r="B1169" i="1" l="1"/>
  <c r="C1169" i="1" s="1"/>
  <c r="H1169" i="1"/>
  <c r="G1169" i="1"/>
  <c r="A1170" i="1"/>
  <c r="I1170" i="1" s="1"/>
  <c r="E1169" i="1"/>
  <c r="F1169" i="1" s="1"/>
  <c r="D1167" i="1"/>
  <c r="B1170" i="1" l="1"/>
  <c r="C1170" i="1" s="1"/>
  <c r="H1170" i="1"/>
  <c r="G1170" i="1"/>
  <c r="A1171" i="1"/>
  <c r="I1171" i="1" s="1"/>
  <c r="E1170" i="1"/>
  <c r="F1170" i="1" s="1"/>
  <c r="D1168" i="1"/>
  <c r="B1171" i="1" l="1"/>
  <c r="C1171" i="1" s="1"/>
  <c r="H1171" i="1"/>
  <c r="G1171" i="1"/>
  <c r="A1172" i="1"/>
  <c r="I1172" i="1" s="1"/>
  <c r="E1171" i="1"/>
  <c r="F1171" i="1" s="1"/>
  <c r="D1169" i="1"/>
  <c r="B1172" i="1" l="1"/>
  <c r="C1172" i="1" s="1"/>
  <c r="H1172" i="1"/>
  <c r="G1172" i="1"/>
  <c r="A1173" i="1"/>
  <c r="I1173" i="1" s="1"/>
  <c r="E1172" i="1"/>
  <c r="F1172" i="1" s="1"/>
  <c r="D1170" i="1"/>
  <c r="B1173" i="1" l="1"/>
  <c r="C1173" i="1" s="1"/>
  <c r="H1173" i="1"/>
  <c r="G1173" i="1"/>
  <c r="A1174" i="1"/>
  <c r="I1174" i="1" s="1"/>
  <c r="E1173" i="1"/>
  <c r="F1173" i="1" s="1"/>
  <c r="D1171" i="1"/>
  <c r="B1174" i="1" l="1"/>
  <c r="C1174" i="1" s="1"/>
  <c r="H1174" i="1"/>
  <c r="G1174" i="1"/>
  <c r="A1175" i="1"/>
  <c r="I1175" i="1" s="1"/>
  <c r="E1174" i="1"/>
  <c r="F1174" i="1" s="1"/>
  <c r="D1172" i="1"/>
  <c r="B1175" i="1" l="1"/>
  <c r="C1175" i="1" s="1"/>
  <c r="H1175" i="1"/>
  <c r="G1175" i="1"/>
  <c r="A1176" i="1"/>
  <c r="I1176" i="1" s="1"/>
  <c r="E1175" i="1"/>
  <c r="F1175" i="1" s="1"/>
  <c r="D1173" i="1"/>
  <c r="B1176" i="1" l="1"/>
  <c r="C1176" i="1" s="1"/>
  <c r="H1176" i="1"/>
  <c r="G1176" i="1"/>
  <c r="A1177" i="1"/>
  <c r="I1177" i="1" s="1"/>
  <c r="E1176" i="1"/>
  <c r="F1176" i="1" s="1"/>
  <c r="D1174" i="1"/>
  <c r="B1177" i="1" l="1"/>
  <c r="C1177" i="1" s="1"/>
  <c r="H1177" i="1"/>
  <c r="G1177" i="1"/>
  <c r="A1178" i="1"/>
  <c r="I1178" i="1" s="1"/>
  <c r="E1177" i="1"/>
  <c r="F1177" i="1" s="1"/>
  <c r="D1175" i="1"/>
  <c r="B1178" i="1" l="1"/>
  <c r="C1178" i="1" s="1"/>
  <c r="H1178" i="1"/>
  <c r="G1178" i="1"/>
  <c r="A1179" i="1"/>
  <c r="I1179" i="1" s="1"/>
  <c r="E1178" i="1"/>
  <c r="F1178" i="1" s="1"/>
  <c r="D1176" i="1"/>
  <c r="B1179" i="1" l="1"/>
  <c r="C1179" i="1" s="1"/>
  <c r="H1179" i="1"/>
  <c r="G1179" i="1"/>
  <c r="A1180" i="1"/>
  <c r="I1180" i="1" s="1"/>
  <c r="E1179" i="1"/>
  <c r="F1179" i="1" s="1"/>
  <c r="D1177" i="1"/>
  <c r="B1180" i="1" l="1"/>
  <c r="C1180" i="1" s="1"/>
  <c r="H1180" i="1"/>
  <c r="G1180" i="1"/>
  <c r="A1181" i="1"/>
  <c r="I1181" i="1" s="1"/>
  <c r="E1180" i="1"/>
  <c r="F1180" i="1" s="1"/>
  <c r="D1178" i="1"/>
  <c r="B1181" i="1" l="1"/>
  <c r="C1181" i="1" s="1"/>
  <c r="H1181" i="1"/>
  <c r="G1181" i="1"/>
  <c r="A1182" i="1"/>
  <c r="I1182" i="1" s="1"/>
  <c r="E1181" i="1"/>
  <c r="F1181" i="1" s="1"/>
  <c r="D1179" i="1"/>
  <c r="B1182" i="1" l="1"/>
  <c r="C1182" i="1" s="1"/>
  <c r="H1182" i="1"/>
  <c r="G1182" i="1"/>
  <c r="A1183" i="1"/>
  <c r="I1183" i="1" s="1"/>
  <c r="E1182" i="1"/>
  <c r="F1182" i="1" s="1"/>
  <c r="D1180" i="1"/>
  <c r="B1183" i="1" l="1"/>
  <c r="C1183" i="1" s="1"/>
  <c r="H1183" i="1"/>
  <c r="G1183" i="1"/>
  <c r="A1184" i="1"/>
  <c r="I1184" i="1" s="1"/>
  <c r="E1183" i="1"/>
  <c r="F1183" i="1" s="1"/>
  <c r="D1181" i="1"/>
  <c r="B1184" i="1" l="1"/>
  <c r="C1184" i="1" s="1"/>
  <c r="H1184" i="1"/>
  <c r="G1184" i="1"/>
  <c r="A1185" i="1"/>
  <c r="I1185" i="1" s="1"/>
  <c r="E1184" i="1"/>
  <c r="F1184" i="1" s="1"/>
  <c r="D1182" i="1"/>
  <c r="B1185" i="1" l="1"/>
  <c r="C1185" i="1" s="1"/>
  <c r="H1185" i="1"/>
  <c r="G1185" i="1"/>
  <c r="A1186" i="1"/>
  <c r="I1186" i="1" s="1"/>
  <c r="E1185" i="1"/>
  <c r="F1185" i="1" s="1"/>
  <c r="D1183" i="1"/>
  <c r="B1186" i="1" l="1"/>
  <c r="C1186" i="1" s="1"/>
  <c r="H1186" i="1"/>
  <c r="G1186" i="1"/>
  <c r="A1187" i="1"/>
  <c r="I1187" i="1" s="1"/>
  <c r="E1186" i="1"/>
  <c r="F1186" i="1" s="1"/>
  <c r="D1184" i="1"/>
  <c r="B1187" i="1" l="1"/>
  <c r="C1187" i="1" s="1"/>
  <c r="H1187" i="1"/>
  <c r="G1187" i="1"/>
  <c r="A1188" i="1"/>
  <c r="I1188" i="1" s="1"/>
  <c r="E1187" i="1"/>
  <c r="F1187" i="1" s="1"/>
  <c r="D1185" i="1"/>
  <c r="B1188" i="1" l="1"/>
  <c r="C1188" i="1" s="1"/>
  <c r="H1188" i="1"/>
  <c r="G1188" i="1"/>
  <c r="A1189" i="1"/>
  <c r="I1189" i="1" s="1"/>
  <c r="E1188" i="1"/>
  <c r="F1188" i="1" s="1"/>
  <c r="D1186" i="1"/>
  <c r="B1189" i="1" l="1"/>
  <c r="C1189" i="1" s="1"/>
  <c r="H1189" i="1"/>
  <c r="G1189" i="1"/>
  <c r="A1190" i="1"/>
  <c r="I1190" i="1" s="1"/>
  <c r="E1189" i="1"/>
  <c r="F1189" i="1" s="1"/>
  <c r="D1187" i="1"/>
  <c r="B1190" i="1" l="1"/>
  <c r="C1190" i="1" s="1"/>
  <c r="H1190" i="1"/>
  <c r="G1190" i="1"/>
  <c r="A1191" i="1"/>
  <c r="I1191" i="1" s="1"/>
  <c r="E1190" i="1"/>
  <c r="F1190" i="1" s="1"/>
  <c r="D1188" i="1"/>
  <c r="B1191" i="1" l="1"/>
  <c r="C1191" i="1" s="1"/>
  <c r="H1191" i="1"/>
  <c r="G1191" i="1"/>
  <c r="A1192" i="1"/>
  <c r="I1192" i="1" s="1"/>
  <c r="E1191" i="1"/>
  <c r="F1191" i="1" s="1"/>
  <c r="D1189" i="1"/>
  <c r="B1192" i="1" l="1"/>
  <c r="C1192" i="1" s="1"/>
  <c r="H1192" i="1"/>
  <c r="G1192" i="1"/>
  <c r="A1193" i="1"/>
  <c r="I1193" i="1" s="1"/>
  <c r="E1192" i="1"/>
  <c r="F1192" i="1" s="1"/>
  <c r="D1190" i="1"/>
  <c r="B1193" i="1" l="1"/>
  <c r="C1193" i="1" s="1"/>
  <c r="H1193" i="1"/>
  <c r="G1193" i="1"/>
  <c r="A1194" i="1"/>
  <c r="I1194" i="1" s="1"/>
  <c r="E1193" i="1"/>
  <c r="F1193" i="1" s="1"/>
  <c r="D1191" i="1"/>
  <c r="B1194" i="1" l="1"/>
  <c r="C1194" i="1" s="1"/>
  <c r="H1194" i="1"/>
  <c r="G1194" i="1"/>
  <c r="A1195" i="1"/>
  <c r="I1195" i="1" s="1"/>
  <c r="E1194" i="1"/>
  <c r="F1194" i="1" s="1"/>
  <c r="D1192" i="1"/>
  <c r="B1195" i="1" l="1"/>
  <c r="C1195" i="1" s="1"/>
  <c r="H1195" i="1"/>
  <c r="G1195" i="1"/>
  <c r="A1196" i="1"/>
  <c r="I1196" i="1" s="1"/>
  <c r="E1195" i="1"/>
  <c r="F1195" i="1" s="1"/>
  <c r="D1193" i="1"/>
  <c r="B1196" i="1" l="1"/>
  <c r="C1196" i="1" s="1"/>
  <c r="H1196" i="1"/>
  <c r="G1196" i="1"/>
  <c r="A1197" i="1"/>
  <c r="I1197" i="1" s="1"/>
  <c r="E1196" i="1"/>
  <c r="F1196" i="1" s="1"/>
  <c r="D1194" i="1"/>
  <c r="B1197" i="1" l="1"/>
  <c r="C1197" i="1" s="1"/>
  <c r="H1197" i="1"/>
  <c r="G1197" i="1"/>
  <c r="A1198" i="1"/>
  <c r="I1198" i="1" s="1"/>
  <c r="E1197" i="1"/>
  <c r="F1197" i="1" s="1"/>
  <c r="D1195" i="1"/>
  <c r="B1198" i="1" l="1"/>
  <c r="C1198" i="1" s="1"/>
  <c r="H1198" i="1"/>
  <c r="G1198" i="1"/>
  <c r="A1199" i="1"/>
  <c r="I1199" i="1" s="1"/>
  <c r="E1198" i="1"/>
  <c r="F1198" i="1" s="1"/>
  <c r="D1196" i="1"/>
  <c r="B1199" i="1" l="1"/>
  <c r="C1199" i="1" s="1"/>
  <c r="H1199" i="1"/>
  <c r="G1199" i="1"/>
  <c r="A1200" i="1"/>
  <c r="I1200" i="1" s="1"/>
  <c r="E1199" i="1"/>
  <c r="F1199" i="1" s="1"/>
  <c r="D1197" i="1"/>
  <c r="B1200" i="1" l="1"/>
  <c r="C1200" i="1" s="1"/>
  <c r="H1200" i="1"/>
  <c r="G1200" i="1"/>
  <c r="A1201" i="1"/>
  <c r="I1201" i="1" s="1"/>
  <c r="E1200" i="1"/>
  <c r="F1200" i="1" s="1"/>
  <c r="D1198" i="1"/>
  <c r="B1201" i="1" l="1"/>
  <c r="C1201" i="1" s="1"/>
  <c r="H1201" i="1"/>
  <c r="G1201" i="1"/>
  <c r="A1202" i="1"/>
  <c r="I1202" i="1" s="1"/>
  <c r="E1201" i="1"/>
  <c r="F1201" i="1" s="1"/>
  <c r="D1199" i="1"/>
  <c r="B1202" i="1" l="1"/>
  <c r="C1202" i="1" s="1"/>
  <c r="H1202" i="1"/>
  <c r="G1202" i="1"/>
  <c r="A1203" i="1"/>
  <c r="I1203" i="1" s="1"/>
  <c r="E1202" i="1"/>
  <c r="F1202" i="1" s="1"/>
  <c r="D1200" i="1"/>
  <c r="B1203" i="1" l="1"/>
  <c r="C1203" i="1" s="1"/>
  <c r="H1203" i="1"/>
  <c r="G1203" i="1"/>
  <c r="A1204" i="1"/>
  <c r="I1204" i="1" s="1"/>
  <c r="E1203" i="1"/>
  <c r="F1203" i="1" s="1"/>
  <c r="D1201" i="1"/>
  <c r="B1204" i="1" l="1"/>
  <c r="C1204" i="1" s="1"/>
  <c r="H1204" i="1"/>
  <c r="G1204" i="1"/>
  <c r="A1205" i="1"/>
  <c r="I1205" i="1" s="1"/>
  <c r="E1204" i="1"/>
  <c r="F1204" i="1" s="1"/>
  <c r="D1202" i="1"/>
  <c r="B1205" i="1" l="1"/>
  <c r="C1205" i="1" s="1"/>
  <c r="H1205" i="1"/>
  <c r="G1205" i="1"/>
  <c r="A1206" i="1"/>
  <c r="I1206" i="1" s="1"/>
  <c r="E1205" i="1"/>
  <c r="F1205" i="1" s="1"/>
  <c r="D1203" i="1"/>
  <c r="B1206" i="1" l="1"/>
  <c r="C1206" i="1" s="1"/>
  <c r="H1206" i="1"/>
  <c r="G1206" i="1"/>
  <c r="A1207" i="1"/>
  <c r="I1207" i="1" s="1"/>
  <c r="E1206" i="1"/>
  <c r="F1206" i="1" s="1"/>
  <c r="D1204" i="1"/>
  <c r="B1207" i="1" l="1"/>
  <c r="C1207" i="1" s="1"/>
  <c r="H1207" i="1"/>
  <c r="G1207" i="1"/>
  <c r="A1208" i="1"/>
  <c r="I1208" i="1" s="1"/>
  <c r="E1207" i="1"/>
  <c r="F1207" i="1" s="1"/>
  <c r="D1205" i="1"/>
  <c r="B1208" i="1" l="1"/>
  <c r="C1208" i="1" s="1"/>
  <c r="H1208" i="1"/>
  <c r="G1208" i="1"/>
  <c r="A1209" i="1"/>
  <c r="I1209" i="1" s="1"/>
  <c r="E1208" i="1"/>
  <c r="F1208" i="1" s="1"/>
  <c r="D1206" i="1"/>
  <c r="B1209" i="1" l="1"/>
  <c r="C1209" i="1" s="1"/>
  <c r="H1209" i="1"/>
  <c r="G1209" i="1"/>
  <c r="A1210" i="1"/>
  <c r="I1210" i="1" s="1"/>
  <c r="E1209" i="1"/>
  <c r="F1209" i="1" s="1"/>
  <c r="D1207" i="1"/>
  <c r="B1210" i="1" l="1"/>
  <c r="C1210" i="1" s="1"/>
  <c r="H1210" i="1"/>
  <c r="G1210" i="1"/>
  <c r="A1211" i="1"/>
  <c r="I1211" i="1" s="1"/>
  <c r="E1210" i="1"/>
  <c r="F1210" i="1" s="1"/>
  <c r="D1208" i="1"/>
  <c r="B1211" i="1" l="1"/>
  <c r="C1211" i="1" s="1"/>
  <c r="H1211" i="1"/>
  <c r="G1211" i="1"/>
  <c r="A1212" i="1"/>
  <c r="I1212" i="1" s="1"/>
  <c r="E1211" i="1"/>
  <c r="F1211" i="1" s="1"/>
  <c r="D1209" i="1"/>
  <c r="B1212" i="1" l="1"/>
  <c r="C1212" i="1" s="1"/>
  <c r="H1212" i="1"/>
  <c r="G1212" i="1"/>
  <c r="A1213" i="1"/>
  <c r="I1213" i="1" s="1"/>
  <c r="E1212" i="1"/>
  <c r="F1212" i="1" s="1"/>
  <c r="D1210" i="1"/>
  <c r="B1213" i="1" l="1"/>
  <c r="C1213" i="1" s="1"/>
  <c r="H1213" i="1"/>
  <c r="G1213" i="1"/>
  <c r="A1214" i="1"/>
  <c r="I1214" i="1" s="1"/>
  <c r="E1213" i="1"/>
  <c r="F1213" i="1" s="1"/>
  <c r="D1211" i="1"/>
  <c r="B1214" i="1" l="1"/>
  <c r="C1214" i="1" s="1"/>
  <c r="H1214" i="1"/>
  <c r="G1214" i="1"/>
  <c r="A1215" i="1"/>
  <c r="I1215" i="1" s="1"/>
  <c r="E1214" i="1"/>
  <c r="F1214" i="1" s="1"/>
  <c r="D1212" i="1"/>
  <c r="B1215" i="1" l="1"/>
  <c r="C1215" i="1" s="1"/>
  <c r="H1215" i="1"/>
  <c r="G1215" i="1"/>
  <c r="A1216" i="1"/>
  <c r="I1216" i="1" s="1"/>
  <c r="E1215" i="1"/>
  <c r="F1215" i="1" s="1"/>
  <c r="D1213" i="1"/>
  <c r="B1216" i="1" l="1"/>
  <c r="C1216" i="1" s="1"/>
  <c r="H1216" i="1"/>
  <c r="G1216" i="1"/>
  <c r="A1217" i="1"/>
  <c r="I1217" i="1" s="1"/>
  <c r="E1216" i="1"/>
  <c r="F1216" i="1" s="1"/>
  <c r="D1214" i="1"/>
  <c r="B1217" i="1" l="1"/>
  <c r="C1217" i="1" s="1"/>
  <c r="H1217" i="1"/>
  <c r="G1217" i="1"/>
  <c r="A1218" i="1"/>
  <c r="I1218" i="1" s="1"/>
  <c r="E1217" i="1"/>
  <c r="F1217" i="1" s="1"/>
  <c r="D1215" i="1"/>
  <c r="B1218" i="1" l="1"/>
  <c r="C1218" i="1" s="1"/>
  <c r="H1218" i="1"/>
  <c r="G1218" i="1"/>
  <c r="A1219" i="1"/>
  <c r="I1219" i="1" s="1"/>
  <c r="E1218" i="1"/>
  <c r="F1218" i="1" s="1"/>
  <c r="D1216" i="1"/>
  <c r="B1219" i="1" l="1"/>
  <c r="C1219" i="1" s="1"/>
  <c r="H1219" i="1"/>
  <c r="G1219" i="1"/>
  <c r="A1220" i="1"/>
  <c r="I1220" i="1" s="1"/>
  <c r="E1219" i="1"/>
  <c r="F1219" i="1" s="1"/>
  <c r="D1217" i="1"/>
  <c r="B1220" i="1" l="1"/>
  <c r="C1220" i="1" s="1"/>
  <c r="H1220" i="1"/>
  <c r="G1220" i="1"/>
  <c r="A1221" i="1"/>
  <c r="I1221" i="1" s="1"/>
  <c r="E1220" i="1"/>
  <c r="F1220" i="1" s="1"/>
  <c r="D1218" i="1"/>
  <c r="B1221" i="1" l="1"/>
  <c r="C1221" i="1" s="1"/>
  <c r="H1221" i="1"/>
  <c r="G1221" i="1"/>
  <c r="A1222" i="1"/>
  <c r="I1222" i="1" s="1"/>
  <c r="E1221" i="1"/>
  <c r="F1221" i="1" s="1"/>
  <c r="D1219" i="1"/>
  <c r="B1222" i="1" l="1"/>
  <c r="C1222" i="1" s="1"/>
  <c r="H1222" i="1"/>
  <c r="G1222" i="1"/>
  <c r="A1223" i="1"/>
  <c r="I1223" i="1" s="1"/>
  <c r="E1222" i="1"/>
  <c r="F1222" i="1" s="1"/>
  <c r="D1220" i="1"/>
  <c r="B1223" i="1" l="1"/>
  <c r="C1223" i="1" s="1"/>
  <c r="H1223" i="1"/>
  <c r="G1223" i="1"/>
  <c r="A1224" i="1"/>
  <c r="I1224" i="1" s="1"/>
  <c r="E1223" i="1"/>
  <c r="F1223" i="1" s="1"/>
  <c r="D1221" i="1"/>
  <c r="B1224" i="1" l="1"/>
  <c r="C1224" i="1" s="1"/>
  <c r="H1224" i="1"/>
  <c r="G1224" i="1"/>
  <c r="A1225" i="1"/>
  <c r="I1225" i="1" s="1"/>
  <c r="E1224" i="1"/>
  <c r="F1224" i="1" s="1"/>
  <c r="D1222" i="1"/>
  <c r="B1225" i="1" l="1"/>
  <c r="C1225" i="1" s="1"/>
  <c r="H1225" i="1"/>
  <c r="G1225" i="1"/>
  <c r="A1226" i="1"/>
  <c r="I1226" i="1" s="1"/>
  <c r="E1225" i="1"/>
  <c r="F1225" i="1" s="1"/>
  <c r="D1223" i="1"/>
  <c r="B1226" i="1" l="1"/>
  <c r="C1226" i="1" s="1"/>
  <c r="H1226" i="1"/>
  <c r="G1226" i="1"/>
  <c r="A1227" i="1"/>
  <c r="I1227" i="1" s="1"/>
  <c r="E1226" i="1"/>
  <c r="F1226" i="1" s="1"/>
  <c r="D1224" i="1"/>
  <c r="B1227" i="1" l="1"/>
  <c r="C1227" i="1" s="1"/>
  <c r="H1227" i="1"/>
  <c r="G1227" i="1"/>
  <c r="A1228" i="1"/>
  <c r="I1228" i="1" s="1"/>
  <c r="E1227" i="1"/>
  <c r="F1227" i="1" s="1"/>
  <c r="D1225" i="1"/>
  <c r="B1228" i="1" l="1"/>
  <c r="C1228" i="1" s="1"/>
  <c r="H1228" i="1"/>
  <c r="G1228" i="1"/>
  <c r="A1229" i="1"/>
  <c r="I1229" i="1" s="1"/>
  <c r="E1228" i="1"/>
  <c r="F1228" i="1" s="1"/>
  <c r="D1226" i="1"/>
  <c r="B1229" i="1" l="1"/>
  <c r="C1229" i="1" s="1"/>
  <c r="H1229" i="1"/>
  <c r="G1229" i="1"/>
  <c r="A1230" i="1"/>
  <c r="I1230" i="1" s="1"/>
  <c r="E1229" i="1"/>
  <c r="F1229" i="1" s="1"/>
  <c r="D1227" i="1"/>
  <c r="B1230" i="1" l="1"/>
  <c r="C1230" i="1" s="1"/>
  <c r="H1230" i="1"/>
  <c r="G1230" i="1"/>
  <c r="A1231" i="1"/>
  <c r="I1231" i="1" s="1"/>
  <c r="E1230" i="1"/>
  <c r="F1230" i="1" s="1"/>
  <c r="D1228" i="1"/>
  <c r="B1231" i="1" l="1"/>
  <c r="C1231" i="1" s="1"/>
  <c r="H1231" i="1"/>
  <c r="G1231" i="1"/>
  <c r="A1232" i="1"/>
  <c r="I1232" i="1" s="1"/>
  <c r="E1231" i="1"/>
  <c r="F1231" i="1" s="1"/>
  <c r="D1229" i="1"/>
  <c r="B1232" i="1" l="1"/>
  <c r="C1232" i="1" s="1"/>
  <c r="H1232" i="1"/>
  <c r="G1232" i="1"/>
  <c r="A1233" i="1"/>
  <c r="I1233" i="1" s="1"/>
  <c r="E1232" i="1"/>
  <c r="F1232" i="1" s="1"/>
  <c r="D1230" i="1"/>
  <c r="B1233" i="1" l="1"/>
  <c r="C1233" i="1" s="1"/>
  <c r="H1233" i="1"/>
  <c r="G1233" i="1"/>
  <c r="A1234" i="1"/>
  <c r="I1234" i="1" s="1"/>
  <c r="E1233" i="1"/>
  <c r="F1233" i="1" s="1"/>
  <c r="D1231" i="1"/>
  <c r="B1234" i="1" l="1"/>
  <c r="C1234" i="1" s="1"/>
  <c r="H1234" i="1"/>
  <c r="G1234" i="1"/>
  <c r="A1235" i="1"/>
  <c r="I1235" i="1" s="1"/>
  <c r="E1234" i="1"/>
  <c r="F1234" i="1" s="1"/>
  <c r="D1232" i="1"/>
  <c r="B1235" i="1" l="1"/>
  <c r="C1235" i="1" s="1"/>
  <c r="H1235" i="1"/>
  <c r="G1235" i="1"/>
  <c r="A1236" i="1"/>
  <c r="I1236" i="1" s="1"/>
  <c r="E1235" i="1"/>
  <c r="F1235" i="1" s="1"/>
  <c r="D1233" i="1"/>
  <c r="B1236" i="1" l="1"/>
  <c r="C1236" i="1" s="1"/>
  <c r="H1236" i="1"/>
  <c r="G1236" i="1"/>
  <c r="A1237" i="1"/>
  <c r="I1237" i="1" s="1"/>
  <c r="E1236" i="1"/>
  <c r="F1236" i="1" s="1"/>
  <c r="D1234" i="1"/>
  <c r="B1237" i="1" l="1"/>
  <c r="C1237" i="1" s="1"/>
  <c r="H1237" i="1"/>
  <c r="G1237" i="1"/>
  <c r="A1238" i="1"/>
  <c r="I1238" i="1" s="1"/>
  <c r="E1237" i="1"/>
  <c r="F1237" i="1" s="1"/>
  <c r="D1235" i="1"/>
  <c r="B1238" i="1" l="1"/>
  <c r="C1238" i="1" s="1"/>
  <c r="H1238" i="1"/>
  <c r="G1238" i="1"/>
  <c r="A1239" i="1"/>
  <c r="I1239" i="1" s="1"/>
  <c r="E1238" i="1"/>
  <c r="F1238" i="1" s="1"/>
  <c r="D1236" i="1"/>
  <c r="B1239" i="1" l="1"/>
  <c r="C1239" i="1" s="1"/>
  <c r="H1239" i="1"/>
  <c r="G1239" i="1"/>
  <c r="A1240" i="1"/>
  <c r="I1240" i="1" s="1"/>
  <c r="E1239" i="1"/>
  <c r="F1239" i="1" s="1"/>
  <c r="D1237" i="1"/>
  <c r="B1240" i="1" l="1"/>
  <c r="C1240" i="1" s="1"/>
  <c r="H1240" i="1"/>
  <c r="G1240" i="1"/>
  <c r="A1241" i="1"/>
  <c r="I1241" i="1" s="1"/>
  <c r="E1240" i="1"/>
  <c r="F1240" i="1" s="1"/>
  <c r="D1238" i="1"/>
  <c r="B1241" i="1" l="1"/>
  <c r="C1241" i="1" s="1"/>
  <c r="H1241" i="1"/>
  <c r="G1241" i="1"/>
  <c r="A1242" i="1"/>
  <c r="I1242" i="1" s="1"/>
  <c r="E1241" i="1"/>
  <c r="F1241" i="1" s="1"/>
  <c r="D1239" i="1"/>
  <c r="B1242" i="1" l="1"/>
  <c r="C1242" i="1" s="1"/>
  <c r="H1242" i="1"/>
  <c r="G1242" i="1"/>
  <c r="A1243" i="1"/>
  <c r="I1243" i="1" s="1"/>
  <c r="E1242" i="1"/>
  <c r="F1242" i="1" s="1"/>
  <c r="D1240" i="1"/>
  <c r="B1243" i="1" l="1"/>
  <c r="C1243" i="1" s="1"/>
  <c r="H1243" i="1"/>
  <c r="G1243" i="1"/>
  <c r="A1244" i="1"/>
  <c r="I1244" i="1" s="1"/>
  <c r="E1243" i="1"/>
  <c r="F1243" i="1" s="1"/>
  <c r="D1241" i="1"/>
  <c r="B1244" i="1" l="1"/>
  <c r="C1244" i="1" s="1"/>
  <c r="H1244" i="1"/>
  <c r="G1244" i="1"/>
  <c r="A1245" i="1"/>
  <c r="I1245" i="1" s="1"/>
  <c r="E1244" i="1"/>
  <c r="F1244" i="1" s="1"/>
  <c r="D1242" i="1"/>
  <c r="B1245" i="1" l="1"/>
  <c r="C1245" i="1" s="1"/>
  <c r="H1245" i="1"/>
  <c r="G1245" i="1"/>
  <c r="A1246" i="1"/>
  <c r="I1246" i="1" s="1"/>
  <c r="E1245" i="1"/>
  <c r="F1245" i="1" s="1"/>
  <c r="D1243" i="1"/>
  <c r="B1246" i="1" l="1"/>
  <c r="C1246" i="1" s="1"/>
  <c r="H1246" i="1"/>
  <c r="G1246" i="1"/>
  <c r="A1247" i="1"/>
  <c r="I1247" i="1" s="1"/>
  <c r="E1246" i="1"/>
  <c r="F1246" i="1" s="1"/>
  <c r="D1244" i="1"/>
  <c r="B1247" i="1" l="1"/>
  <c r="C1247" i="1" s="1"/>
  <c r="H1247" i="1"/>
  <c r="G1247" i="1"/>
  <c r="A1248" i="1"/>
  <c r="I1248" i="1" s="1"/>
  <c r="E1247" i="1"/>
  <c r="F1247" i="1" s="1"/>
  <c r="D1245" i="1"/>
  <c r="B1248" i="1" l="1"/>
  <c r="C1248" i="1" s="1"/>
  <c r="H1248" i="1"/>
  <c r="G1248" i="1"/>
  <c r="A1249" i="1"/>
  <c r="I1249" i="1" s="1"/>
  <c r="E1248" i="1"/>
  <c r="F1248" i="1" s="1"/>
  <c r="D1246" i="1"/>
  <c r="B1249" i="1" l="1"/>
  <c r="C1249" i="1" s="1"/>
  <c r="H1249" i="1"/>
  <c r="G1249" i="1"/>
  <c r="A1250" i="1"/>
  <c r="I1250" i="1" s="1"/>
  <c r="E1249" i="1"/>
  <c r="F1249" i="1" s="1"/>
  <c r="D1247" i="1"/>
  <c r="B1250" i="1" l="1"/>
  <c r="C1250" i="1" s="1"/>
  <c r="H1250" i="1"/>
  <c r="G1250" i="1"/>
  <c r="A1251" i="1"/>
  <c r="I1251" i="1" s="1"/>
  <c r="E1250" i="1"/>
  <c r="F1250" i="1" s="1"/>
  <c r="D1248" i="1"/>
  <c r="B1251" i="1" l="1"/>
  <c r="C1251" i="1" s="1"/>
  <c r="H1251" i="1"/>
  <c r="G1251" i="1"/>
  <c r="A1252" i="1"/>
  <c r="I1252" i="1" s="1"/>
  <c r="E1251" i="1"/>
  <c r="F1251" i="1" s="1"/>
  <c r="D1249" i="1"/>
  <c r="B1252" i="1" l="1"/>
  <c r="C1252" i="1" s="1"/>
  <c r="H1252" i="1"/>
  <c r="G1252" i="1"/>
  <c r="A1253" i="1"/>
  <c r="I1253" i="1" s="1"/>
  <c r="E1252" i="1"/>
  <c r="F1252" i="1" s="1"/>
  <c r="D1250" i="1"/>
  <c r="B1253" i="1" l="1"/>
  <c r="C1253" i="1" s="1"/>
  <c r="H1253" i="1"/>
  <c r="G1253" i="1"/>
  <c r="A1254" i="1"/>
  <c r="I1254" i="1" s="1"/>
  <c r="E1253" i="1"/>
  <c r="F1253" i="1" s="1"/>
  <c r="D1251" i="1"/>
  <c r="B1254" i="1" l="1"/>
  <c r="C1254" i="1" s="1"/>
  <c r="H1254" i="1"/>
  <c r="G1254" i="1"/>
  <c r="A1255" i="1"/>
  <c r="I1255" i="1" s="1"/>
  <c r="E1254" i="1"/>
  <c r="F1254" i="1" s="1"/>
  <c r="D1252" i="1"/>
  <c r="B1255" i="1" l="1"/>
  <c r="C1255" i="1" s="1"/>
  <c r="H1255" i="1"/>
  <c r="G1255" i="1"/>
  <c r="A1256" i="1"/>
  <c r="I1256" i="1" s="1"/>
  <c r="E1255" i="1"/>
  <c r="F1255" i="1" s="1"/>
  <c r="D1253" i="1"/>
  <c r="B1256" i="1" l="1"/>
  <c r="C1256" i="1" s="1"/>
  <c r="H1256" i="1"/>
  <c r="G1256" i="1"/>
  <c r="A1257" i="1"/>
  <c r="I1257" i="1" s="1"/>
  <c r="E1256" i="1"/>
  <c r="F1256" i="1" s="1"/>
  <c r="D1254" i="1"/>
  <c r="B1257" i="1" l="1"/>
  <c r="C1257" i="1" s="1"/>
  <c r="H1257" i="1"/>
  <c r="G1257" i="1"/>
  <c r="A1258" i="1"/>
  <c r="I1258" i="1" s="1"/>
  <c r="E1257" i="1"/>
  <c r="F1257" i="1" s="1"/>
  <c r="D1255" i="1"/>
  <c r="B1258" i="1" l="1"/>
  <c r="C1258" i="1" s="1"/>
  <c r="H1258" i="1"/>
  <c r="G1258" i="1"/>
  <c r="A1259" i="1"/>
  <c r="I1259" i="1" s="1"/>
  <c r="E1258" i="1"/>
  <c r="F1258" i="1" s="1"/>
  <c r="D1256" i="1"/>
  <c r="B1259" i="1" l="1"/>
  <c r="C1259" i="1" s="1"/>
  <c r="H1259" i="1"/>
  <c r="G1259" i="1"/>
  <c r="A1260" i="1"/>
  <c r="I1260" i="1" s="1"/>
  <c r="E1259" i="1"/>
  <c r="F1259" i="1" s="1"/>
  <c r="D1257" i="1"/>
  <c r="B1260" i="1" l="1"/>
  <c r="C1260" i="1" s="1"/>
  <c r="H1260" i="1"/>
  <c r="G1260" i="1"/>
  <c r="A1261" i="1"/>
  <c r="I1261" i="1" s="1"/>
  <c r="E1260" i="1"/>
  <c r="F1260" i="1" s="1"/>
  <c r="D1258" i="1"/>
  <c r="B1261" i="1" l="1"/>
  <c r="C1261" i="1" s="1"/>
  <c r="H1261" i="1"/>
  <c r="G1261" i="1"/>
  <c r="A1262" i="1"/>
  <c r="I1262" i="1" s="1"/>
  <c r="E1261" i="1"/>
  <c r="F1261" i="1" s="1"/>
  <c r="D1259" i="1"/>
  <c r="B1262" i="1" l="1"/>
  <c r="C1262" i="1" s="1"/>
  <c r="H1262" i="1"/>
  <c r="G1262" i="1"/>
  <c r="A1263" i="1"/>
  <c r="I1263" i="1" s="1"/>
  <c r="E1262" i="1"/>
  <c r="F1262" i="1" s="1"/>
  <c r="D1260" i="1"/>
  <c r="B1263" i="1" l="1"/>
  <c r="C1263" i="1" s="1"/>
  <c r="H1263" i="1"/>
  <c r="G1263" i="1"/>
  <c r="A1264" i="1"/>
  <c r="I1264" i="1" s="1"/>
  <c r="E1263" i="1"/>
  <c r="F1263" i="1" s="1"/>
  <c r="D1261" i="1"/>
  <c r="B1264" i="1" l="1"/>
  <c r="C1264" i="1" s="1"/>
  <c r="H1264" i="1"/>
  <c r="G1264" i="1"/>
  <c r="A1265" i="1"/>
  <c r="I1265" i="1" s="1"/>
  <c r="E1264" i="1"/>
  <c r="F1264" i="1" s="1"/>
  <c r="D1262" i="1"/>
  <c r="B1265" i="1" l="1"/>
  <c r="C1265" i="1" s="1"/>
  <c r="H1265" i="1"/>
  <c r="G1265" i="1"/>
  <c r="A1266" i="1"/>
  <c r="I1266" i="1" s="1"/>
  <c r="E1265" i="1"/>
  <c r="F1265" i="1" s="1"/>
  <c r="D1263" i="1"/>
  <c r="B1266" i="1" l="1"/>
  <c r="C1266" i="1" s="1"/>
  <c r="H1266" i="1"/>
  <c r="G1266" i="1"/>
  <c r="A1267" i="1"/>
  <c r="I1267" i="1" s="1"/>
  <c r="E1266" i="1"/>
  <c r="F1266" i="1" s="1"/>
  <c r="D1264" i="1"/>
  <c r="B1267" i="1" l="1"/>
  <c r="C1267" i="1" s="1"/>
  <c r="H1267" i="1"/>
  <c r="G1267" i="1"/>
  <c r="A1268" i="1"/>
  <c r="I1268" i="1" s="1"/>
  <c r="E1267" i="1"/>
  <c r="F1267" i="1" s="1"/>
  <c r="D1265" i="1"/>
  <c r="B1268" i="1" l="1"/>
  <c r="C1268" i="1" s="1"/>
  <c r="H1268" i="1"/>
  <c r="G1268" i="1"/>
  <c r="A1269" i="1"/>
  <c r="I1269" i="1" s="1"/>
  <c r="E1268" i="1"/>
  <c r="F1268" i="1" s="1"/>
  <c r="D1266" i="1"/>
  <c r="B1269" i="1" l="1"/>
  <c r="C1269" i="1" s="1"/>
  <c r="H1269" i="1"/>
  <c r="G1269" i="1"/>
  <c r="A1270" i="1"/>
  <c r="I1270" i="1" s="1"/>
  <c r="E1269" i="1"/>
  <c r="F1269" i="1" s="1"/>
  <c r="D1267" i="1"/>
  <c r="B1270" i="1" l="1"/>
  <c r="C1270" i="1" s="1"/>
  <c r="H1270" i="1"/>
  <c r="G1270" i="1"/>
  <c r="A1271" i="1"/>
  <c r="I1271" i="1" s="1"/>
  <c r="E1270" i="1"/>
  <c r="F1270" i="1" s="1"/>
  <c r="D1268" i="1"/>
  <c r="B1271" i="1" l="1"/>
  <c r="C1271" i="1" s="1"/>
  <c r="H1271" i="1"/>
  <c r="G1271" i="1"/>
  <c r="A1272" i="1"/>
  <c r="I1272" i="1" s="1"/>
  <c r="E1271" i="1"/>
  <c r="F1271" i="1" s="1"/>
  <c r="D1269" i="1"/>
  <c r="B1272" i="1" l="1"/>
  <c r="C1272" i="1" s="1"/>
  <c r="H1272" i="1"/>
  <c r="G1272" i="1"/>
  <c r="A1273" i="1"/>
  <c r="I1273" i="1" s="1"/>
  <c r="E1272" i="1"/>
  <c r="F1272" i="1" s="1"/>
  <c r="D1270" i="1"/>
  <c r="B1273" i="1" l="1"/>
  <c r="C1273" i="1" s="1"/>
  <c r="H1273" i="1"/>
  <c r="G1273" i="1"/>
  <c r="A1274" i="1"/>
  <c r="I1274" i="1" s="1"/>
  <c r="E1273" i="1"/>
  <c r="F1273" i="1" s="1"/>
  <c r="D1271" i="1"/>
  <c r="B1274" i="1" l="1"/>
  <c r="C1274" i="1" s="1"/>
  <c r="H1274" i="1"/>
  <c r="G1274" i="1"/>
  <c r="A1275" i="1"/>
  <c r="I1275" i="1" s="1"/>
  <c r="E1274" i="1"/>
  <c r="F1274" i="1" s="1"/>
  <c r="D1272" i="1"/>
  <c r="B1275" i="1" l="1"/>
  <c r="C1275" i="1" s="1"/>
  <c r="H1275" i="1"/>
  <c r="G1275" i="1"/>
  <c r="A1276" i="1"/>
  <c r="I1276" i="1" s="1"/>
  <c r="E1275" i="1"/>
  <c r="F1275" i="1" s="1"/>
  <c r="D1273" i="1"/>
  <c r="B1276" i="1" l="1"/>
  <c r="C1276" i="1" s="1"/>
  <c r="H1276" i="1"/>
  <c r="G1276" i="1"/>
  <c r="A1277" i="1"/>
  <c r="I1277" i="1" s="1"/>
  <c r="E1276" i="1"/>
  <c r="F1276" i="1" s="1"/>
  <c r="D1274" i="1"/>
  <c r="B1277" i="1" l="1"/>
  <c r="C1277" i="1" s="1"/>
  <c r="H1277" i="1"/>
  <c r="G1277" i="1"/>
  <c r="A1278" i="1"/>
  <c r="I1278" i="1" s="1"/>
  <c r="E1277" i="1"/>
  <c r="F1277" i="1" s="1"/>
  <c r="D1275" i="1"/>
  <c r="B1278" i="1" l="1"/>
  <c r="C1278" i="1" s="1"/>
  <c r="H1278" i="1"/>
  <c r="G1278" i="1"/>
  <c r="A1279" i="1"/>
  <c r="I1279" i="1" s="1"/>
  <c r="E1278" i="1"/>
  <c r="F1278" i="1" s="1"/>
  <c r="D1276" i="1"/>
  <c r="B1279" i="1" l="1"/>
  <c r="C1279" i="1" s="1"/>
  <c r="H1279" i="1"/>
  <c r="G1279" i="1"/>
  <c r="A1280" i="1"/>
  <c r="I1280" i="1" s="1"/>
  <c r="E1279" i="1"/>
  <c r="F1279" i="1" s="1"/>
  <c r="D1277" i="1"/>
  <c r="B1280" i="1" l="1"/>
  <c r="C1280" i="1" s="1"/>
  <c r="H1280" i="1"/>
  <c r="G1280" i="1"/>
  <c r="A1281" i="1"/>
  <c r="I1281" i="1" s="1"/>
  <c r="E1280" i="1"/>
  <c r="F1280" i="1" s="1"/>
  <c r="D1278" i="1"/>
  <c r="B1281" i="1" l="1"/>
  <c r="C1281" i="1" s="1"/>
  <c r="H1281" i="1"/>
  <c r="G1281" i="1"/>
  <c r="A1282" i="1"/>
  <c r="I1282" i="1" s="1"/>
  <c r="E1281" i="1"/>
  <c r="F1281" i="1" s="1"/>
  <c r="D1279" i="1"/>
  <c r="B1282" i="1" l="1"/>
  <c r="C1282" i="1" s="1"/>
  <c r="H1282" i="1"/>
  <c r="G1282" i="1"/>
  <c r="A1283" i="1"/>
  <c r="I1283" i="1" s="1"/>
  <c r="E1282" i="1"/>
  <c r="F1282" i="1" s="1"/>
  <c r="D1280" i="1"/>
  <c r="B1283" i="1" l="1"/>
  <c r="C1283" i="1" s="1"/>
  <c r="H1283" i="1"/>
  <c r="G1283" i="1"/>
  <c r="A1284" i="1"/>
  <c r="I1284" i="1" s="1"/>
  <c r="E1283" i="1"/>
  <c r="F1283" i="1" s="1"/>
  <c r="D1281" i="1"/>
  <c r="B1284" i="1" l="1"/>
  <c r="C1284" i="1" s="1"/>
  <c r="H1284" i="1"/>
  <c r="G1284" i="1"/>
  <c r="A1285" i="1"/>
  <c r="I1285" i="1" s="1"/>
  <c r="E1284" i="1"/>
  <c r="F1284" i="1" s="1"/>
  <c r="D1282" i="1"/>
  <c r="B1285" i="1" l="1"/>
  <c r="C1285" i="1" s="1"/>
  <c r="H1285" i="1"/>
  <c r="G1285" i="1"/>
  <c r="A1286" i="1"/>
  <c r="I1286" i="1" s="1"/>
  <c r="E1285" i="1"/>
  <c r="F1285" i="1" s="1"/>
  <c r="D1283" i="1"/>
  <c r="B1286" i="1" l="1"/>
  <c r="C1286" i="1" s="1"/>
  <c r="H1286" i="1"/>
  <c r="G1286" i="1"/>
  <c r="A1287" i="1"/>
  <c r="I1287" i="1" s="1"/>
  <c r="E1286" i="1"/>
  <c r="F1286" i="1" s="1"/>
  <c r="D1284" i="1"/>
  <c r="B1287" i="1" l="1"/>
  <c r="C1287" i="1" s="1"/>
  <c r="H1287" i="1"/>
  <c r="G1287" i="1"/>
  <c r="A1288" i="1"/>
  <c r="I1288" i="1" s="1"/>
  <c r="E1287" i="1"/>
  <c r="F1287" i="1" s="1"/>
  <c r="D1285" i="1"/>
  <c r="B1288" i="1" l="1"/>
  <c r="C1288" i="1" s="1"/>
  <c r="H1288" i="1"/>
  <c r="G1288" i="1"/>
  <c r="A1289" i="1"/>
  <c r="I1289" i="1" s="1"/>
  <c r="E1288" i="1"/>
  <c r="F1288" i="1" s="1"/>
  <c r="D1286" i="1"/>
  <c r="B1289" i="1" l="1"/>
  <c r="C1289" i="1" s="1"/>
  <c r="H1289" i="1"/>
  <c r="G1289" i="1"/>
  <c r="A1290" i="1"/>
  <c r="I1290" i="1" s="1"/>
  <c r="E1289" i="1"/>
  <c r="F1289" i="1" s="1"/>
  <c r="D1287" i="1"/>
  <c r="B1290" i="1" l="1"/>
  <c r="C1290" i="1" s="1"/>
  <c r="H1290" i="1"/>
  <c r="G1290" i="1"/>
  <c r="A1291" i="1"/>
  <c r="I1291" i="1" s="1"/>
  <c r="E1290" i="1"/>
  <c r="F1290" i="1" s="1"/>
  <c r="D1288" i="1"/>
  <c r="B1291" i="1" l="1"/>
  <c r="C1291" i="1" s="1"/>
  <c r="H1291" i="1"/>
  <c r="G1291" i="1"/>
  <c r="A1292" i="1"/>
  <c r="I1292" i="1" s="1"/>
  <c r="E1291" i="1"/>
  <c r="F1291" i="1" s="1"/>
  <c r="D1289" i="1"/>
  <c r="B1292" i="1" l="1"/>
  <c r="C1292" i="1" s="1"/>
  <c r="H1292" i="1"/>
  <c r="G1292" i="1"/>
  <c r="A1293" i="1"/>
  <c r="I1293" i="1" s="1"/>
  <c r="E1292" i="1"/>
  <c r="F1292" i="1" s="1"/>
  <c r="D1290" i="1"/>
  <c r="B1293" i="1" l="1"/>
  <c r="C1293" i="1" s="1"/>
  <c r="H1293" i="1"/>
  <c r="G1293" i="1"/>
  <c r="A1294" i="1"/>
  <c r="I1294" i="1" s="1"/>
  <c r="E1293" i="1"/>
  <c r="F1293" i="1" s="1"/>
  <c r="D1291" i="1"/>
  <c r="B1294" i="1" l="1"/>
  <c r="C1294" i="1" s="1"/>
  <c r="H1294" i="1"/>
  <c r="G1294" i="1"/>
  <c r="A1295" i="1"/>
  <c r="I1295" i="1" s="1"/>
  <c r="E1294" i="1"/>
  <c r="F1294" i="1" s="1"/>
  <c r="D1292" i="1"/>
  <c r="B1295" i="1" l="1"/>
  <c r="C1295" i="1" s="1"/>
  <c r="H1295" i="1"/>
  <c r="G1295" i="1"/>
  <c r="A1296" i="1"/>
  <c r="I1296" i="1" s="1"/>
  <c r="E1295" i="1"/>
  <c r="F1295" i="1" s="1"/>
  <c r="D1293" i="1"/>
  <c r="B1296" i="1" l="1"/>
  <c r="C1296" i="1" s="1"/>
  <c r="H1296" i="1"/>
  <c r="G1296" i="1"/>
  <c r="A1297" i="1"/>
  <c r="I1297" i="1" s="1"/>
  <c r="E1296" i="1"/>
  <c r="F1296" i="1" s="1"/>
  <c r="D1294" i="1"/>
  <c r="B1297" i="1" l="1"/>
  <c r="C1297" i="1" s="1"/>
  <c r="H1297" i="1"/>
  <c r="G1297" i="1"/>
  <c r="A1298" i="1"/>
  <c r="I1298" i="1" s="1"/>
  <c r="E1297" i="1"/>
  <c r="F1297" i="1" s="1"/>
  <c r="D1295" i="1"/>
  <c r="B1298" i="1" l="1"/>
  <c r="C1298" i="1" s="1"/>
  <c r="H1298" i="1"/>
  <c r="G1298" i="1"/>
  <c r="A1299" i="1"/>
  <c r="I1299" i="1" s="1"/>
  <c r="E1298" i="1"/>
  <c r="F1298" i="1" s="1"/>
  <c r="D1296" i="1"/>
  <c r="B1299" i="1" l="1"/>
  <c r="C1299" i="1" s="1"/>
  <c r="H1299" i="1"/>
  <c r="G1299" i="1"/>
  <c r="A1300" i="1"/>
  <c r="I1300" i="1" s="1"/>
  <c r="E1299" i="1"/>
  <c r="F1299" i="1" s="1"/>
  <c r="D1297" i="1"/>
  <c r="B1300" i="1" l="1"/>
  <c r="C1300" i="1" s="1"/>
  <c r="H1300" i="1"/>
  <c r="G1300" i="1"/>
  <c r="A1301" i="1"/>
  <c r="I1301" i="1" s="1"/>
  <c r="E1300" i="1"/>
  <c r="F1300" i="1" s="1"/>
  <c r="D1298" i="1"/>
  <c r="B1301" i="1" l="1"/>
  <c r="C1301" i="1" s="1"/>
  <c r="H1301" i="1"/>
  <c r="G1301" i="1"/>
  <c r="A1302" i="1"/>
  <c r="I1302" i="1" s="1"/>
  <c r="E1301" i="1"/>
  <c r="F1301" i="1" s="1"/>
  <c r="D1299" i="1"/>
  <c r="B1302" i="1" l="1"/>
  <c r="C1302" i="1" s="1"/>
  <c r="H1302" i="1"/>
  <c r="G1302" i="1"/>
  <c r="A1303" i="1"/>
  <c r="I1303" i="1" s="1"/>
  <c r="E1302" i="1"/>
  <c r="F1302" i="1" s="1"/>
  <c r="D1300" i="1"/>
  <c r="B1303" i="1" l="1"/>
  <c r="C1303" i="1" s="1"/>
  <c r="H1303" i="1"/>
  <c r="G1303" i="1"/>
  <c r="A1304" i="1"/>
  <c r="I1304" i="1" s="1"/>
  <c r="E1303" i="1"/>
  <c r="F1303" i="1" s="1"/>
  <c r="D1301" i="1"/>
  <c r="B1304" i="1" l="1"/>
  <c r="C1304" i="1" s="1"/>
  <c r="H1304" i="1"/>
  <c r="G1304" i="1"/>
  <c r="A1305" i="1"/>
  <c r="I1305" i="1" s="1"/>
  <c r="E1304" i="1"/>
  <c r="F1304" i="1" s="1"/>
  <c r="D1302" i="1"/>
  <c r="B1305" i="1" l="1"/>
  <c r="C1305" i="1" s="1"/>
  <c r="H1305" i="1"/>
  <c r="G1305" i="1"/>
  <c r="A1306" i="1"/>
  <c r="I1306" i="1" s="1"/>
  <c r="E1305" i="1"/>
  <c r="F1305" i="1" s="1"/>
  <c r="D1303" i="1"/>
  <c r="B1306" i="1" l="1"/>
  <c r="C1306" i="1" s="1"/>
  <c r="H1306" i="1"/>
  <c r="G1306" i="1"/>
  <c r="A1307" i="1"/>
  <c r="I1307" i="1" s="1"/>
  <c r="E1306" i="1"/>
  <c r="F1306" i="1" s="1"/>
  <c r="D1304" i="1"/>
  <c r="B1307" i="1" l="1"/>
  <c r="C1307" i="1" s="1"/>
  <c r="H1307" i="1"/>
  <c r="G1307" i="1"/>
  <c r="A1308" i="1"/>
  <c r="I1308" i="1" s="1"/>
  <c r="E1307" i="1"/>
  <c r="F1307" i="1" s="1"/>
  <c r="D1305" i="1"/>
  <c r="B1308" i="1" l="1"/>
  <c r="C1308" i="1" s="1"/>
  <c r="H1308" i="1"/>
  <c r="G1308" i="1"/>
  <c r="A1309" i="1"/>
  <c r="I1309" i="1" s="1"/>
  <c r="E1308" i="1"/>
  <c r="F1308" i="1" s="1"/>
  <c r="D1306" i="1"/>
  <c r="B1309" i="1" l="1"/>
  <c r="C1309" i="1" s="1"/>
  <c r="H1309" i="1"/>
  <c r="G1309" i="1"/>
  <c r="A1310" i="1"/>
  <c r="I1310" i="1" s="1"/>
  <c r="E1309" i="1"/>
  <c r="F1309" i="1" s="1"/>
  <c r="D1307" i="1"/>
  <c r="B1310" i="1" l="1"/>
  <c r="C1310" i="1" s="1"/>
  <c r="H1310" i="1"/>
  <c r="G1310" i="1"/>
  <c r="A1311" i="1"/>
  <c r="I1311" i="1" s="1"/>
  <c r="E1310" i="1"/>
  <c r="F1310" i="1" s="1"/>
  <c r="D1308" i="1"/>
  <c r="B1311" i="1" l="1"/>
  <c r="C1311" i="1" s="1"/>
  <c r="H1311" i="1"/>
  <c r="G1311" i="1"/>
  <c r="A1312" i="1"/>
  <c r="I1312" i="1" s="1"/>
  <c r="E1311" i="1"/>
  <c r="F1311" i="1" s="1"/>
  <c r="D1309" i="1"/>
  <c r="B1312" i="1" l="1"/>
  <c r="C1312" i="1" s="1"/>
  <c r="H1312" i="1"/>
  <c r="G1312" i="1"/>
  <c r="A1313" i="1"/>
  <c r="I1313" i="1" s="1"/>
  <c r="E1312" i="1"/>
  <c r="F1312" i="1" s="1"/>
  <c r="D1310" i="1"/>
  <c r="B1313" i="1" l="1"/>
  <c r="C1313" i="1" s="1"/>
  <c r="H1313" i="1"/>
  <c r="G1313" i="1"/>
  <c r="A1314" i="1"/>
  <c r="I1314" i="1" s="1"/>
  <c r="E1313" i="1"/>
  <c r="F1313" i="1" s="1"/>
  <c r="D1311" i="1"/>
  <c r="B1314" i="1" l="1"/>
  <c r="C1314" i="1" s="1"/>
  <c r="H1314" i="1"/>
  <c r="G1314" i="1"/>
  <c r="A1315" i="1"/>
  <c r="I1315" i="1" s="1"/>
  <c r="E1314" i="1"/>
  <c r="F1314" i="1" s="1"/>
  <c r="D1312" i="1"/>
  <c r="B1315" i="1" l="1"/>
  <c r="C1315" i="1" s="1"/>
  <c r="H1315" i="1"/>
  <c r="G1315" i="1"/>
  <c r="A1316" i="1"/>
  <c r="I1316" i="1" s="1"/>
  <c r="E1315" i="1"/>
  <c r="F1315" i="1" s="1"/>
  <c r="D1313" i="1"/>
  <c r="B1316" i="1" l="1"/>
  <c r="C1316" i="1" s="1"/>
  <c r="H1316" i="1"/>
  <c r="G1316" i="1"/>
  <c r="A1317" i="1"/>
  <c r="I1317" i="1" s="1"/>
  <c r="E1316" i="1"/>
  <c r="F1316" i="1" s="1"/>
  <c r="D1314" i="1"/>
  <c r="B1317" i="1" l="1"/>
  <c r="C1317" i="1" s="1"/>
  <c r="H1317" i="1"/>
  <c r="G1317" i="1"/>
  <c r="A1318" i="1"/>
  <c r="I1318" i="1" s="1"/>
  <c r="E1317" i="1"/>
  <c r="F1317" i="1" s="1"/>
  <c r="D1315" i="1"/>
  <c r="B1318" i="1" l="1"/>
  <c r="C1318" i="1" s="1"/>
  <c r="H1318" i="1"/>
  <c r="G1318" i="1"/>
  <c r="A1319" i="1"/>
  <c r="I1319" i="1" s="1"/>
  <c r="E1318" i="1"/>
  <c r="F1318" i="1" s="1"/>
  <c r="D1316" i="1"/>
  <c r="B1319" i="1" l="1"/>
  <c r="C1319" i="1" s="1"/>
  <c r="H1319" i="1"/>
  <c r="G1319" i="1"/>
  <c r="A1320" i="1"/>
  <c r="I1320" i="1" s="1"/>
  <c r="E1319" i="1"/>
  <c r="F1319" i="1" s="1"/>
  <c r="D1317" i="1"/>
  <c r="B1320" i="1" l="1"/>
  <c r="C1320" i="1" s="1"/>
  <c r="H1320" i="1"/>
  <c r="G1320" i="1"/>
  <c r="A1321" i="1"/>
  <c r="I1321" i="1" s="1"/>
  <c r="E1320" i="1"/>
  <c r="F1320" i="1" s="1"/>
  <c r="D1318" i="1"/>
  <c r="B1321" i="1" l="1"/>
  <c r="C1321" i="1" s="1"/>
  <c r="H1321" i="1"/>
  <c r="G1321" i="1"/>
  <c r="A1322" i="1"/>
  <c r="I1322" i="1" s="1"/>
  <c r="E1321" i="1"/>
  <c r="F1321" i="1" s="1"/>
  <c r="D1319" i="1"/>
  <c r="B1322" i="1" l="1"/>
  <c r="C1322" i="1" s="1"/>
  <c r="H1322" i="1"/>
  <c r="G1322" i="1"/>
  <c r="A1323" i="1"/>
  <c r="I1323" i="1" s="1"/>
  <c r="E1322" i="1"/>
  <c r="F1322" i="1" s="1"/>
  <c r="D1320" i="1"/>
  <c r="B1323" i="1" l="1"/>
  <c r="C1323" i="1" s="1"/>
  <c r="H1323" i="1"/>
  <c r="G1323" i="1"/>
  <c r="A1324" i="1"/>
  <c r="I1324" i="1" s="1"/>
  <c r="E1323" i="1"/>
  <c r="F1323" i="1" s="1"/>
  <c r="D1321" i="1"/>
  <c r="B1324" i="1" l="1"/>
  <c r="C1324" i="1" s="1"/>
  <c r="H1324" i="1"/>
  <c r="G1324" i="1"/>
  <c r="A1325" i="1"/>
  <c r="I1325" i="1" s="1"/>
  <c r="E1324" i="1"/>
  <c r="F1324" i="1" s="1"/>
  <c r="D1322" i="1"/>
  <c r="B1325" i="1" l="1"/>
  <c r="C1325" i="1" s="1"/>
  <c r="H1325" i="1"/>
  <c r="G1325" i="1"/>
  <c r="A1326" i="1"/>
  <c r="I1326" i="1" s="1"/>
  <c r="E1325" i="1"/>
  <c r="F1325" i="1" s="1"/>
  <c r="D1323" i="1"/>
  <c r="B1326" i="1" l="1"/>
  <c r="C1326" i="1" s="1"/>
  <c r="H1326" i="1"/>
  <c r="G1326" i="1"/>
  <c r="A1327" i="1"/>
  <c r="I1327" i="1" s="1"/>
  <c r="E1326" i="1"/>
  <c r="F1326" i="1" s="1"/>
  <c r="D1324" i="1"/>
  <c r="B1327" i="1" l="1"/>
  <c r="C1327" i="1" s="1"/>
  <c r="H1327" i="1"/>
  <c r="G1327" i="1"/>
  <c r="A1328" i="1"/>
  <c r="I1328" i="1" s="1"/>
  <c r="E1327" i="1"/>
  <c r="F1327" i="1" s="1"/>
  <c r="D1325" i="1"/>
  <c r="B1328" i="1" l="1"/>
  <c r="C1328" i="1" s="1"/>
  <c r="H1328" i="1"/>
  <c r="G1328" i="1"/>
  <c r="A1329" i="1"/>
  <c r="I1329" i="1" s="1"/>
  <c r="E1328" i="1"/>
  <c r="F1328" i="1" s="1"/>
  <c r="D1326" i="1"/>
  <c r="B1329" i="1" l="1"/>
  <c r="C1329" i="1" s="1"/>
  <c r="H1329" i="1"/>
  <c r="G1329" i="1"/>
  <c r="A1330" i="1"/>
  <c r="I1330" i="1" s="1"/>
  <c r="E1329" i="1"/>
  <c r="F1329" i="1" s="1"/>
  <c r="D1327" i="1"/>
  <c r="B1330" i="1" l="1"/>
  <c r="C1330" i="1" s="1"/>
  <c r="H1330" i="1"/>
  <c r="G1330" i="1"/>
  <c r="A1331" i="1"/>
  <c r="I1331" i="1" s="1"/>
  <c r="E1330" i="1"/>
  <c r="F1330" i="1" s="1"/>
  <c r="D1328" i="1"/>
  <c r="B1331" i="1" l="1"/>
  <c r="C1331" i="1" s="1"/>
  <c r="H1331" i="1"/>
  <c r="G1331" i="1"/>
  <c r="A1332" i="1"/>
  <c r="I1332" i="1" s="1"/>
  <c r="E1331" i="1"/>
  <c r="F1331" i="1" s="1"/>
  <c r="D1329" i="1"/>
  <c r="B1332" i="1" l="1"/>
  <c r="C1332" i="1" s="1"/>
  <c r="H1332" i="1"/>
  <c r="G1332" i="1"/>
  <c r="A1333" i="1"/>
  <c r="I1333" i="1" s="1"/>
  <c r="E1332" i="1"/>
  <c r="F1332" i="1" s="1"/>
  <c r="D1330" i="1"/>
  <c r="B1333" i="1" l="1"/>
  <c r="C1333" i="1" s="1"/>
  <c r="H1333" i="1"/>
  <c r="G1333" i="1"/>
  <c r="A1334" i="1"/>
  <c r="I1334" i="1" s="1"/>
  <c r="E1333" i="1"/>
  <c r="F1333" i="1" s="1"/>
  <c r="D1331" i="1"/>
  <c r="B1334" i="1" l="1"/>
  <c r="C1334" i="1" s="1"/>
  <c r="H1334" i="1"/>
  <c r="G1334" i="1"/>
  <c r="A1335" i="1"/>
  <c r="I1335" i="1" s="1"/>
  <c r="E1334" i="1"/>
  <c r="F1334" i="1" s="1"/>
  <c r="D1332" i="1"/>
  <c r="B1335" i="1" l="1"/>
  <c r="C1335" i="1" s="1"/>
  <c r="H1335" i="1"/>
  <c r="G1335" i="1"/>
  <c r="A1336" i="1"/>
  <c r="I1336" i="1" s="1"/>
  <c r="E1335" i="1"/>
  <c r="F1335" i="1" s="1"/>
  <c r="D1333" i="1"/>
  <c r="B1336" i="1" l="1"/>
  <c r="C1336" i="1" s="1"/>
  <c r="H1336" i="1"/>
  <c r="G1336" i="1"/>
  <c r="A1337" i="1"/>
  <c r="I1337" i="1" s="1"/>
  <c r="E1336" i="1"/>
  <c r="F1336" i="1" s="1"/>
  <c r="D1334" i="1"/>
  <c r="B1337" i="1" l="1"/>
  <c r="C1337" i="1" s="1"/>
  <c r="H1337" i="1"/>
  <c r="G1337" i="1"/>
  <c r="A1338" i="1"/>
  <c r="I1338" i="1" s="1"/>
  <c r="E1337" i="1"/>
  <c r="F1337" i="1" s="1"/>
  <c r="D1335" i="1"/>
  <c r="B1338" i="1" l="1"/>
  <c r="C1338" i="1" s="1"/>
  <c r="H1338" i="1"/>
  <c r="G1338" i="1"/>
  <c r="A1339" i="1"/>
  <c r="I1339" i="1" s="1"/>
  <c r="E1338" i="1"/>
  <c r="F1338" i="1" s="1"/>
  <c r="D1336" i="1"/>
  <c r="B1339" i="1" l="1"/>
  <c r="C1339" i="1" s="1"/>
  <c r="H1339" i="1"/>
  <c r="G1339" i="1"/>
  <c r="A1340" i="1"/>
  <c r="I1340" i="1" s="1"/>
  <c r="E1339" i="1"/>
  <c r="F1339" i="1" s="1"/>
  <c r="D1337" i="1"/>
  <c r="B1340" i="1" l="1"/>
  <c r="C1340" i="1" s="1"/>
  <c r="H1340" i="1"/>
  <c r="G1340" i="1"/>
  <c r="A1341" i="1"/>
  <c r="I1341" i="1" s="1"/>
  <c r="E1340" i="1"/>
  <c r="F1340" i="1" s="1"/>
  <c r="D1338" i="1"/>
  <c r="B1341" i="1" l="1"/>
  <c r="C1341" i="1" s="1"/>
  <c r="H1341" i="1"/>
  <c r="G1341" i="1"/>
  <c r="A1342" i="1"/>
  <c r="I1342" i="1" s="1"/>
  <c r="E1341" i="1"/>
  <c r="F1341" i="1" s="1"/>
  <c r="D1339" i="1"/>
  <c r="B1342" i="1" l="1"/>
  <c r="C1342" i="1" s="1"/>
  <c r="H1342" i="1"/>
  <c r="G1342" i="1"/>
  <c r="A1343" i="1"/>
  <c r="I1343" i="1" s="1"/>
  <c r="E1342" i="1"/>
  <c r="F1342" i="1" s="1"/>
  <c r="D1340" i="1"/>
  <c r="B1343" i="1" l="1"/>
  <c r="C1343" i="1" s="1"/>
  <c r="H1343" i="1"/>
  <c r="G1343" i="1"/>
  <c r="A1344" i="1"/>
  <c r="I1344" i="1" s="1"/>
  <c r="E1343" i="1"/>
  <c r="F1343" i="1" s="1"/>
  <c r="D1341" i="1"/>
  <c r="B1344" i="1" l="1"/>
  <c r="C1344" i="1" s="1"/>
  <c r="H1344" i="1"/>
  <c r="G1344" i="1"/>
  <c r="A1345" i="1"/>
  <c r="I1345" i="1" s="1"/>
  <c r="E1344" i="1"/>
  <c r="F1344" i="1" s="1"/>
  <c r="D1342" i="1"/>
  <c r="B1345" i="1" l="1"/>
  <c r="C1345" i="1" s="1"/>
  <c r="H1345" i="1"/>
  <c r="G1345" i="1"/>
  <c r="A1346" i="1"/>
  <c r="I1346" i="1" s="1"/>
  <c r="E1345" i="1"/>
  <c r="F1345" i="1" s="1"/>
  <c r="D1343" i="1"/>
  <c r="B1346" i="1" l="1"/>
  <c r="C1346" i="1" s="1"/>
  <c r="H1346" i="1"/>
  <c r="G1346" i="1"/>
  <c r="A1347" i="1"/>
  <c r="I1347" i="1" s="1"/>
  <c r="E1346" i="1"/>
  <c r="F1346" i="1" s="1"/>
  <c r="D1344" i="1"/>
  <c r="B1347" i="1" l="1"/>
  <c r="C1347" i="1" s="1"/>
  <c r="H1347" i="1"/>
  <c r="G1347" i="1"/>
  <c r="A1348" i="1"/>
  <c r="I1348" i="1" s="1"/>
  <c r="E1347" i="1"/>
  <c r="F1347" i="1" s="1"/>
  <c r="D1345" i="1"/>
  <c r="B1348" i="1" l="1"/>
  <c r="C1348" i="1" s="1"/>
  <c r="H1348" i="1"/>
  <c r="G1348" i="1"/>
  <c r="A1349" i="1"/>
  <c r="I1349" i="1" s="1"/>
  <c r="E1348" i="1"/>
  <c r="F1348" i="1" s="1"/>
  <c r="D1346" i="1"/>
  <c r="B1349" i="1" l="1"/>
  <c r="C1349" i="1" s="1"/>
  <c r="H1349" i="1"/>
  <c r="G1349" i="1"/>
  <c r="A1350" i="1"/>
  <c r="I1350" i="1" s="1"/>
  <c r="E1349" i="1"/>
  <c r="F1349" i="1" s="1"/>
  <c r="D1347" i="1"/>
  <c r="B1350" i="1" l="1"/>
  <c r="C1350" i="1" s="1"/>
  <c r="H1350" i="1"/>
  <c r="G1350" i="1"/>
  <c r="A1351" i="1"/>
  <c r="I1351" i="1" s="1"/>
  <c r="E1350" i="1"/>
  <c r="F1350" i="1" s="1"/>
  <c r="D1348" i="1"/>
  <c r="B1351" i="1" l="1"/>
  <c r="C1351" i="1" s="1"/>
  <c r="H1351" i="1"/>
  <c r="G1351" i="1"/>
  <c r="A1352" i="1"/>
  <c r="I1352" i="1" s="1"/>
  <c r="E1351" i="1"/>
  <c r="F1351" i="1" s="1"/>
  <c r="D1349" i="1"/>
  <c r="B1352" i="1" l="1"/>
  <c r="C1352" i="1" s="1"/>
  <c r="H1352" i="1"/>
  <c r="G1352" i="1"/>
  <c r="A1353" i="1"/>
  <c r="I1353" i="1" s="1"/>
  <c r="E1352" i="1"/>
  <c r="F1352" i="1" s="1"/>
  <c r="D1350" i="1"/>
  <c r="B1353" i="1" l="1"/>
  <c r="C1353" i="1" s="1"/>
  <c r="H1353" i="1"/>
  <c r="G1353" i="1"/>
  <c r="A1354" i="1"/>
  <c r="I1354" i="1" s="1"/>
  <c r="E1353" i="1"/>
  <c r="F1353" i="1" s="1"/>
  <c r="D1351" i="1"/>
  <c r="B1354" i="1" l="1"/>
  <c r="C1354" i="1" s="1"/>
  <c r="H1354" i="1"/>
  <c r="G1354" i="1"/>
  <c r="A1355" i="1"/>
  <c r="I1355" i="1" s="1"/>
  <c r="E1354" i="1"/>
  <c r="F1354" i="1" s="1"/>
  <c r="D1352" i="1"/>
  <c r="B1355" i="1" l="1"/>
  <c r="C1355" i="1" s="1"/>
  <c r="H1355" i="1"/>
  <c r="G1355" i="1"/>
  <c r="A1356" i="1"/>
  <c r="I1356" i="1" s="1"/>
  <c r="E1355" i="1"/>
  <c r="F1355" i="1" s="1"/>
  <c r="D1353" i="1"/>
  <c r="B1356" i="1" l="1"/>
  <c r="C1356" i="1" s="1"/>
  <c r="H1356" i="1"/>
  <c r="G1356" i="1"/>
  <c r="A1357" i="1"/>
  <c r="I1357" i="1" s="1"/>
  <c r="E1356" i="1"/>
  <c r="F1356" i="1" s="1"/>
  <c r="D1354" i="1"/>
  <c r="B1357" i="1" l="1"/>
  <c r="C1357" i="1" s="1"/>
  <c r="H1357" i="1"/>
  <c r="G1357" i="1"/>
  <c r="A1358" i="1"/>
  <c r="I1358" i="1" s="1"/>
  <c r="E1357" i="1"/>
  <c r="F1357" i="1" s="1"/>
  <c r="D1355" i="1"/>
  <c r="B1358" i="1" l="1"/>
  <c r="C1358" i="1" s="1"/>
  <c r="H1358" i="1"/>
  <c r="G1358" i="1"/>
  <c r="A1359" i="1"/>
  <c r="I1359" i="1" s="1"/>
  <c r="E1358" i="1"/>
  <c r="F1358" i="1" s="1"/>
  <c r="D1356" i="1"/>
  <c r="B1359" i="1" l="1"/>
  <c r="C1359" i="1" s="1"/>
  <c r="H1359" i="1"/>
  <c r="G1359" i="1"/>
  <c r="A1360" i="1"/>
  <c r="I1360" i="1" s="1"/>
  <c r="E1359" i="1"/>
  <c r="F1359" i="1" s="1"/>
  <c r="D1357" i="1"/>
  <c r="B1360" i="1" l="1"/>
  <c r="C1360" i="1" s="1"/>
  <c r="H1360" i="1"/>
  <c r="G1360" i="1"/>
  <c r="A1361" i="1"/>
  <c r="I1361" i="1" s="1"/>
  <c r="E1360" i="1"/>
  <c r="F1360" i="1" s="1"/>
  <c r="D1358" i="1"/>
  <c r="B1361" i="1" l="1"/>
  <c r="C1361" i="1" s="1"/>
  <c r="H1361" i="1"/>
  <c r="G1361" i="1"/>
  <c r="A1362" i="1"/>
  <c r="I1362" i="1" s="1"/>
  <c r="E1361" i="1"/>
  <c r="F1361" i="1" s="1"/>
  <c r="D1359" i="1"/>
  <c r="B1362" i="1" l="1"/>
  <c r="C1362" i="1" s="1"/>
  <c r="H1362" i="1"/>
  <c r="G1362" i="1"/>
  <c r="A1363" i="1"/>
  <c r="I1363" i="1" s="1"/>
  <c r="E1362" i="1"/>
  <c r="F1362" i="1" s="1"/>
  <c r="D1360" i="1"/>
  <c r="B1363" i="1" l="1"/>
  <c r="C1363" i="1" s="1"/>
  <c r="H1363" i="1"/>
  <c r="G1363" i="1"/>
  <c r="A1364" i="1"/>
  <c r="I1364" i="1" s="1"/>
  <c r="E1363" i="1"/>
  <c r="F1363" i="1" s="1"/>
  <c r="D1361" i="1"/>
  <c r="B1364" i="1" l="1"/>
  <c r="C1364" i="1" s="1"/>
  <c r="H1364" i="1"/>
  <c r="G1364" i="1"/>
  <c r="A1365" i="1"/>
  <c r="I1365" i="1" s="1"/>
  <c r="E1364" i="1"/>
  <c r="F1364" i="1" s="1"/>
  <c r="D1362" i="1"/>
  <c r="B1365" i="1" l="1"/>
  <c r="C1365" i="1" s="1"/>
  <c r="H1365" i="1"/>
  <c r="G1365" i="1"/>
  <c r="A1366" i="1"/>
  <c r="I1366" i="1" s="1"/>
  <c r="E1365" i="1"/>
  <c r="F1365" i="1" s="1"/>
  <c r="D1363" i="1"/>
  <c r="B1366" i="1" l="1"/>
  <c r="C1366" i="1" s="1"/>
  <c r="H1366" i="1"/>
  <c r="G1366" i="1"/>
  <c r="A1367" i="1"/>
  <c r="I1367" i="1" s="1"/>
  <c r="E1366" i="1"/>
  <c r="F1366" i="1" s="1"/>
  <c r="D1364" i="1"/>
  <c r="B1367" i="1" l="1"/>
  <c r="C1367" i="1" s="1"/>
  <c r="H1367" i="1"/>
  <c r="G1367" i="1"/>
  <c r="A1368" i="1"/>
  <c r="I1368" i="1" s="1"/>
  <c r="E1367" i="1"/>
  <c r="F1367" i="1" s="1"/>
  <c r="D1365" i="1"/>
  <c r="B1368" i="1" l="1"/>
  <c r="C1368" i="1" s="1"/>
  <c r="H1368" i="1"/>
  <c r="G1368" i="1"/>
  <c r="A1369" i="1"/>
  <c r="I1369" i="1" s="1"/>
  <c r="E1368" i="1"/>
  <c r="F1368" i="1" s="1"/>
  <c r="D1366" i="1"/>
  <c r="B1369" i="1" l="1"/>
  <c r="C1369" i="1" s="1"/>
  <c r="H1369" i="1"/>
  <c r="G1369" i="1"/>
  <c r="A1370" i="1"/>
  <c r="I1370" i="1" s="1"/>
  <c r="E1369" i="1"/>
  <c r="F1369" i="1" s="1"/>
  <c r="D1367" i="1"/>
  <c r="B1370" i="1" l="1"/>
  <c r="C1370" i="1" s="1"/>
  <c r="H1370" i="1"/>
  <c r="G1370" i="1"/>
  <c r="A1371" i="1"/>
  <c r="I1371" i="1" s="1"/>
  <c r="E1370" i="1"/>
  <c r="F1370" i="1" s="1"/>
  <c r="D1368" i="1"/>
  <c r="B1371" i="1" l="1"/>
  <c r="C1371" i="1" s="1"/>
  <c r="H1371" i="1"/>
  <c r="G1371" i="1"/>
  <c r="A1372" i="1"/>
  <c r="I1372" i="1" s="1"/>
  <c r="E1371" i="1"/>
  <c r="F1371" i="1" s="1"/>
  <c r="D1369" i="1"/>
  <c r="B1372" i="1" l="1"/>
  <c r="C1372" i="1" s="1"/>
  <c r="H1372" i="1"/>
  <c r="G1372" i="1"/>
  <c r="A1373" i="1"/>
  <c r="I1373" i="1" s="1"/>
  <c r="E1372" i="1"/>
  <c r="F1372" i="1" s="1"/>
  <c r="D1370" i="1"/>
  <c r="B1373" i="1" l="1"/>
  <c r="C1373" i="1" s="1"/>
  <c r="H1373" i="1"/>
  <c r="G1373" i="1"/>
  <c r="A1374" i="1"/>
  <c r="I1374" i="1" s="1"/>
  <c r="E1373" i="1"/>
  <c r="F1373" i="1" s="1"/>
  <c r="D1371" i="1"/>
  <c r="B1374" i="1" l="1"/>
  <c r="C1374" i="1" s="1"/>
  <c r="H1374" i="1"/>
  <c r="G1374" i="1"/>
  <c r="A1375" i="1"/>
  <c r="I1375" i="1" s="1"/>
  <c r="E1374" i="1"/>
  <c r="F1374" i="1" s="1"/>
  <c r="D1372" i="1"/>
  <c r="B1375" i="1" l="1"/>
  <c r="C1375" i="1" s="1"/>
  <c r="H1375" i="1"/>
  <c r="G1375" i="1"/>
  <c r="A1376" i="1"/>
  <c r="I1376" i="1" s="1"/>
  <c r="E1375" i="1"/>
  <c r="F1375" i="1" s="1"/>
  <c r="D1373" i="1"/>
  <c r="B1376" i="1" l="1"/>
  <c r="C1376" i="1" s="1"/>
  <c r="H1376" i="1"/>
  <c r="G1376" i="1"/>
  <c r="A1377" i="1"/>
  <c r="I1377" i="1" s="1"/>
  <c r="E1376" i="1"/>
  <c r="F1376" i="1" s="1"/>
  <c r="D1374" i="1"/>
  <c r="B1377" i="1" l="1"/>
  <c r="C1377" i="1" s="1"/>
  <c r="H1377" i="1"/>
  <c r="G1377" i="1"/>
  <c r="A1378" i="1"/>
  <c r="I1378" i="1" s="1"/>
  <c r="E1377" i="1"/>
  <c r="F1377" i="1" s="1"/>
  <c r="D1375" i="1"/>
  <c r="B1378" i="1" l="1"/>
  <c r="C1378" i="1" s="1"/>
  <c r="H1378" i="1"/>
  <c r="G1378" i="1"/>
  <c r="A1379" i="1"/>
  <c r="I1379" i="1" s="1"/>
  <c r="E1378" i="1"/>
  <c r="F1378" i="1" s="1"/>
  <c r="D1376" i="1"/>
  <c r="B1379" i="1" l="1"/>
  <c r="C1379" i="1" s="1"/>
  <c r="H1379" i="1"/>
  <c r="G1379" i="1"/>
  <c r="A1380" i="1"/>
  <c r="I1380" i="1" s="1"/>
  <c r="E1379" i="1"/>
  <c r="F1379" i="1" s="1"/>
  <c r="D1377" i="1"/>
  <c r="B1380" i="1" l="1"/>
  <c r="C1380" i="1" s="1"/>
  <c r="H1380" i="1"/>
  <c r="G1380" i="1"/>
  <c r="A1381" i="1"/>
  <c r="I1381" i="1" s="1"/>
  <c r="E1380" i="1"/>
  <c r="F1380" i="1" s="1"/>
  <c r="D1378" i="1"/>
  <c r="B1381" i="1" l="1"/>
  <c r="C1381" i="1" s="1"/>
  <c r="H1381" i="1"/>
  <c r="G1381" i="1"/>
  <c r="A1382" i="1"/>
  <c r="I1382" i="1" s="1"/>
  <c r="E1381" i="1"/>
  <c r="F1381" i="1" s="1"/>
  <c r="D1379" i="1"/>
  <c r="B1382" i="1" l="1"/>
  <c r="C1382" i="1" s="1"/>
  <c r="H1382" i="1"/>
  <c r="G1382" i="1"/>
  <c r="A1383" i="1"/>
  <c r="I1383" i="1" s="1"/>
  <c r="E1382" i="1"/>
  <c r="F1382" i="1" s="1"/>
  <c r="D1380" i="1"/>
  <c r="B1383" i="1" l="1"/>
  <c r="C1383" i="1" s="1"/>
  <c r="G1383" i="1"/>
  <c r="H1383" i="1"/>
  <c r="A1384" i="1"/>
  <c r="I1384" i="1" s="1"/>
  <c r="E1383" i="1"/>
  <c r="F1383" i="1" s="1"/>
  <c r="D1381" i="1"/>
  <c r="B1384" i="1" l="1"/>
  <c r="C1384" i="1" s="1"/>
  <c r="H1384" i="1"/>
  <c r="G1384" i="1"/>
  <c r="A1385" i="1"/>
  <c r="I1385" i="1" s="1"/>
  <c r="E1384" i="1"/>
  <c r="F1384" i="1" s="1"/>
  <c r="D1382" i="1"/>
  <c r="B1385" i="1" l="1"/>
  <c r="C1385" i="1" s="1"/>
  <c r="H1385" i="1"/>
  <c r="G1385" i="1"/>
  <c r="A1386" i="1"/>
  <c r="I1386" i="1" s="1"/>
  <c r="E1385" i="1"/>
  <c r="F1385" i="1" s="1"/>
  <c r="D1383" i="1"/>
  <c r="B1386" i="1" l="1"/>
  <c r="C1386" i="1" s="1"/>
  <c r="H1386" i="1"/>
  <c r="G1386" i="1"/>
  <c r="A1387" i="1"/>
  <c r="I1387" i="1" s="1"/>
  <c r="E1386" i="1"/>
  <c r="F1386" i="1" s="1"/>
  <c r="D1384" i="1"/>
  <c r="B1387" i="1" l="1"/>
  <c r="C1387" i="1" s="1"/>
  <c r="H1387" i="1"/>
  <c r="G1387" i="1"/>
  <c r="A1388" i="1"/>
  <c r="I1388" i="1" s="1"/>
  <c r="E1387" i="1"/>
  <c r="F1387" i="1" s="1"/>
  <c r="D1385" i="1"/>
  <c r="B1388" i="1" l="1"/>
  <c r="C1388" i="1" s="1"/>
  <c r="H1388" i="1"/>
  <c r="G1388" i="1"/>
  <c r="A1389" i="1"/>
  <c r="I1389" i="1" s="1"/>
  <c r="E1388" i="1"/>
  <c r="F1388" i="1" s="1"/>
  <c r="D1386" i="1"/>
  <c r="B1389" i="1" l="1"/>
  <c r="C1389" i="1" s="1"/>
  <c r="H1389" i="1"/>
  <c r="G1389" i="1"/>
  <c r="A1390" i="1"/>
  <c r="I1390" i="1" s="1"/>
  <c r="E1389" i="1"/>
  <c r="F1389" i="1" s="1"/>
  <c r="D1387" i="1"/>
  <c r="B1390" i="1" l="1"/>
  <c r="C1390" i="1" s="1"/>
  <c r="H1390" i="1"/>
  <c r="G1390" i="1"/>
  <c r="A1391" i="1"/>
  <c r="I1391" i="1" s="1"/>
  <c r="E1390" i="1"/>
  <c r="F1390" i="1" s="1"/>
  <c r="D1388" i="1"/>
  <c r="B1391" i="1" l="1"/>
  <c r="C1391" i="1" s="1"/>
  <c r="H1391" i="1"/>
  <c r="G1391" i="1"/>
  <c r="A1392" i="1"/>
  <c r="I1392" i="1" s="1"/>
  <c r="E1391" i="1"/>
  <c r="F1391" i="1" s="1"/>
  <c r="D1389" i="1"/>
  <c r="B1392" i="1" l="1"/>
  <c r="C1392" i="1" s="1"/>
  <c r="H1392" i="1"/>
  <c r="G1392" i="1"/>
  <c r="A1393" i="1"/>
  <c r="I1393" i="1" s="1"/>
  <c r="E1392" i="1"/>
  <c r="F1392" i="1" s="1"/>
  <c r="D1390" i="1"/>
  <c r="B1393" i="1" l="1"/>
  <c r="C1393" i="1" s="1"/>
  <c r="H1393" i="1"/>
  <c r="G1393" i="1"/>
  <c r="A1394" i="1"/>
  <c r="I1394" i="1" s="1"/>
  <c r="E1393" i="1"/>
  <c r="F1393" i="1" s="1"/>
  <c r="D1391" i="1"/>
  <c r="B1394" i="1" l="1"/>
  <c r="C1394" i="1" s="1"/>
  <c r="H1394" i="1"/>
  <c r="G1394" i="1"/>
  <c r="A1395" i="1"/>
  <c r="I1395" i="1" s="1"/>
  <c r="E1394" i="1"/>
  <c r="F1394" i="1" s="1"/>
  <c r="D1392" i="1"/>
  <c r="B1395" i="1" l="1"/>
  <c r="C1395" i="1" s="1"/>
  <c r="H1395" i="1"/>
  <c r="G1395" i="1"/>
  <c r="A1396" i="1"/>
  <c r="I1396" i="1" s="1"/>
  <c r="E1395" i="1"/>
  <c r="F1395" i="1" s="1"/>
  <c r="D1393" i="1"/>
  <c r="B1396" i="1" l="1"/>
  <c r="C1396" i="1" s="1"/>
  <c r="H1396" i="1"/>
  <c r="G1396" i="1"/>
  <c r="A1397" i="1"/>
  <c r="I1397" i="1" s="1"/>
  <c r="E1396" i="1"/>
  <c r="F1396" i="1" s="1"/>
  <c r="D1394" i="1"/>
  <c r="B1397" i="1" l="1"/>
  <c r="C1397" i="1" s="1"/>
  <c r="H1397" i="1"/>
  <c r="G1397" i="1"/>
  <c r="A1398" i="1"/>
  <c r="I1398" i="1" s="1"/>
  <c r="E1397" i="1"/>
  <c r="F1397" i="1" s="1"/>
  <c r="D1395" i="1"/>
  <c r="B1398" i="1" l="1"/>
  <c r="C1398" i="1" s="1"/>
  <c r="H1398" i="1"/>
  <c r="G1398" i="1"/>
  <c r="A1399" i="1"/>
  <c r="I1399" i="1" s="1"/>
  <c r="E1398" i="1"/>
  <c r="F1398" i="1" s="1"/>
  <c r="D1396" i="1"/>
  <c r="B1399" i="1" l="1"/>
  <c r="C1399" i="1" s="1"/>
  <c r="H1399" i="1"/>
  <c r="G1399" i="1"/>
  <c r="A1400" i="1"/>
  <c r="I1400" i="1" s="1"/>
  <c r="E1399" i="1"/>
  <c r="F1399" i="1" s="1"/>
  <c r="D1397" i="1"/>
  <c r="B1400" i="1" l="1"/>
  <c r="C1400" i="1" s="1"/>
  <c r="H1400" i="1"/>
  <c r="G1400" i="1"/>
  <c r="A1401" i="1"/>
  <c r="I1401" i="1" s="1"/>
  <c r="E1400" i="1"/>
  <c r="F1400" i="1" s="1"/>
  <c r="D1398" i="1"/>
  <c r="B1401" i="1" l="1"/>
  <c r="C1401" i="1" s="1"/>
  <c r="H1401" i="1"/>
  <c r="G1401" i="1"/>
  <c r="A1402" i="1"/>
  <c r="I1402" i="1" s="1"/>
  <c r="E1401" i="1"/>
  <c r="F1401" i="1" s="1"/>
  <c r="D1399" i="1"/>
  <c r="B1402" i="1" l="1"/>
  <c r="C1402" i="1" s="1"/>
  <c r="H1402" i="1"/>
  <c r="G1402" i="1"/>
  <c r="A1403" i="1"/>
  <c r="I1403" i="1" s="1"/>
  <c r="E1402" i="1"/>
  <c r="F1402" i="1" s="1"/>
  <c r="D1400" i="1"/>
  <c r="B1403" i="1" l="1"/>
  <c r="C1403" i="1" s="1"/>
  <c r="H1403" i="1"/>
  <c r="G1403" i="1"/>
  <c r="A1404" i="1"/>
  <c r="I1404" i="1" s="1"/>
  <c r="E1403" i="1"/>
  <c r="F1403" i="1" s="1"/>
  <c r="D1401" i="1"/>
  <c r="B1404" i="1" l="1"/>
  <c r="C1404" i="1" s="1"/>
  <c r="H1404" i="1"/>
  <c r="G1404" i="1"/>
  <c r="A1405" i="1"/>
  <c r="I1405" i="1" s="1"/>
  <c r="E1404" i="1"/>
  <c r="F1404" i="1" s="1"/>
  <c r="D1402" i="1"/>
  <c r="B1405" i="1" l="1"/>
  <c r="C1405" i="1" s="1"/>
  <c r="H1405" i="1"/>
  <c r="G1405" i="1"/>
  <c r="A1406" i="1"/>
  <c r="I1406" i="1" s="1"/>
  <c r="E1405" i="1"/>
  <c r="F1405" i="1" s="1"/>
  <c r="D1403" i="1"/>
  <c r="B1406" i="1" l="1"/>
  <c r="C1406" i="1" s="1"/>
  <c r="H1406" i="1"/>
  <c r="G1406" i="1"/>
  <c r="A1407" i="1"/>
  <c r="I1407" i="1" s="1"/>
  <c r="E1406" i="1"/>
  <c r="F1406" i="1" s="1"/>
  <c r="D1404" i="1"/>
  <c r="B1407" i="1" l="1"/>
  <c r="C1407" i="1" s="1"/>
  <c r="H1407" i="1"/>
  <c r="G1407" i="1"/>
  <c r="A1408" i="1"/>
  <c r="I1408" i="1" s="1"/>
  <c r="E1407" i="1"/>
  <c r="F1407" i="1" s="1"/>
  <c r="D1405" i="1"/>
  <c r="B1408" i="1" l="1"/>
  <c r="C1408" i="1" s="1"/>
  <c r="H1408" i="1"/>
  <c r="G1408" i="1"/>
  <c r="A1409" i="1"/>
  <c r="I1409" i="1" s="1"/>
  <c r="E1408" i="1"/>
  <c r="F1408" i="1" s="1"/>
  <c r="D1406" i="1"/>
  <c r="B1409" i="1" l="1"/>
  <c r="C1409" i="1" s="1"/>
  <c r="H1409" i="1"/>
  <c r="G1409" i="1"/>
  <c r="A1410" i="1"/>
  <c r="I1410" i="1" s="1"/>
  <c r="E1409" i="1"/>
  <c r="F1409" i="1" s="1"/>
  <c r="D1407" i="1"/>
  <c r="B1410" i="1" l="1"/>
  <c r="C1410" i="1" s="1"/>
  <c r="H1410" i="1"/>
  <c r="G1410" i="1"/>
  <c r="A1411" i="1"/>
  <c r="I1411" i="1" s="1"/>
  <c r="E1410" i="1"/>
  <c r="F1410" i="1" s="1"/>
  <c r="D1408" i="1"/>
  <c r="B1411" i="1" l="1"/>
  <c r="C1411" i="1" s="1"/>
  <c r="H1411" i="1"/>
  <c r="G1411" i="1"/>
  <c r="A1412" i="1"/>
  <c r="I1412" i="1" s="1"/>
  <c r="E1411" i="1"/>
  <c r="F1411" i="1" s="1"/>
  <c r="D1409" i="1"/>
  <c r="B1412" i="1" l="1"/>
  <c r="C1412" i="1" s="1"/>
  <c r="H1412" i="1"/>
  <c r="G1412" i="1"/>
  <c r="A1413" i="1"/>
  <c r="I1413" i="1" s="1"/>
  <c r="E1412" i="1"/>
  <c r="F1412" i="1" s="1"/>
  <c r="D1410" i="1"/>
  <c r="B1413" i="1" l="1"/>
  <c r="C1413" i="1" s="1"/>
  <c r="H1413" i="1"/>
  <c r="G1413" i="1"/>
  <c r="A1414" i="1"/>
  <c r="I1414" i="1" s="1"/>
  <c r="E1413" i="1"/>
  <c r="F1413" i="1" s="1"/>
  <c r="D1411" i="1"/>
  <c r="B1414" i="1" l="1"/>
  <c r="C1414" i="1" s="1"/>
  <c r="H1414" i="1"/>
  <c r="G1414" i="1"/>
  <c r="A1415" i="1"/>
  <c r="I1415" i="1" s="1"/>
  <c r="E1414" i="1"/>
  <c r="F1414" i="1" s="1"/>
  <c r="D1412" i="1"/>
  <c r="B1415" i="1" l="1"/>
  <c r="C1415" i="1" s="1"/>
  <c r="H1415" i="1"/>
  <c r="G1415" i="1"/>
  <c r="A1416" i="1"/>
  <c r="I1416" i="1" s="1"/>
  <c r="E1415" i="1"/>
  <c r="F1415" i="1" s="1"/>
  <c r="D1413" i="1"/>
  <c r="B1416" i="1" l="1"/>
  <c r="C1416" i="1" s="1"/>
  <c r="H1416" i="1"/>
  <c r="G1416" i="1"/>
  <c r="A1417" i="1"/>
  <c r="I1417" i="1" s="1"/>
  <c r="E1416" i="1"/>
  <c r="F1416" i="1" s="1"/>
  <c r="D1414" i="1"/>
  <c r="B1417" i="1" l="1"/>
  <c r="C1417" i="1" s="1"/>
  <c r="H1417" i="1"/>
  <c r="G1417" i="1"/>
  <c r="A1418" i="1"/>
  <c r="I1418" i="1" s="1"/>
  <c r="E1417" i="1"/>
  <c r="F1417" i="1" s="1"/>
  <c r="D1415" i="1"/>
  <c r="B1418" i="1" l="1"/>
  <c r="C1418" i="1" s="1"/>
  <c r="H1418" i="1"/>
  <c r="G1418" i="1"/>
  <c r="A1419" i="1"/>
  <c r="I1419" i="1" s="1"/>
  <c r="E1418" i="1"/>
  <c r="F1418" i="1" s="1"/>
  <c r="D1416" i="1"/>
  <c r="B1419" i="1" l="1"/>
  <c r="C1419" i="1" s="1"/>
  <c r="H1419" i="1"/>
  <c r="G1419" i="1"/>
  <c r="A1420" i="1"/>
  <c r="I1420" i="1" s="1"/>
  <c r="E1419" i="1"/>
  <c r="F1419" i="1" s="1"/>
  <c r="D1417" i="1"/>
  <c r="B1420" i="1" l="1"/>
  <c r="C1420" i="1" s="1"/>
  <c r="H1420" i="1"/>
  <c r="G1420" i="1"/>
  <c r="A1421" i="1"/>
  <c r="I1421" i="1" s="1"/>
  <c r="E1420" i="1"/>
  <c r="F1420" i="1" s="1"/>
  <c r="D1418" i="1"/>
  <c r="B1421" i="1" l="1"/>
  <c r="C1421" i="1" s="1"/>
  <c r="H1421" i="1"/>
  <c r="G1421" i="1"/>
  <c r="A1422" i="1"/>
  <c r="I1422" i="1" s="1"/>
  <c r="E1421" i="1"/>
  <c r="F1421" i="1" s="1"/>
  <c r="D1419" i="1"/>
  <c r="B1422" i="1" l="1"/>
  <c r="C1422" i="1" s="1"/>
  <c r="H1422" i="1"/>
  <c r="G1422" i="1"/>
  <c r="A1423" i="1"/>
  <c r="I1423" i="1" s="1"/>
  <c r="E1422" i="1"/>
  <c r="F1422" i="1" s="1"/>
  <c r="D1420" i="1"/>
  <c r="B1423" i="1" l="1"/>
  <c r="C1423" i="1" s="1"/>
  <c r="H1423" i="1"/>
  <c r="G1423" i="1"/>
  <c r="A1424" i="1"/>
  <c r="I1424" i="1" s="1"/>
  <c r="E1423" i="1"/>
  <c r="F1423" i="1" s="1"/>
  <c r="D1421" i="1"/>
  <c r="B1424" i="1" l="1"/>
  <c r="C1424" i="1" s="1"/>
  <c r="H1424" i="1"/>
  <c r="G1424" i="1"/>
  <c r="A1425" i="1"/>
  <c r="I1425" i="1" s="1"/>
  <c r="E1424" i="1"/>
  <c r="F1424" i="1" s="1"/>
  <c r="D1422" i="1"/>
  <c r="B1425" i="1" l="1"/>
  <c r="C1425" i="1" s="1"/>
  <c r="H1425" i="1"/>
  <c r="G1425" i="1"/>
  <c r="A1426" i="1"/>
  <c r="I1426" i="1" s="1"/>
  <c r="E1425" i="1"/>
  <c r="F1425" i="1" s="1"/>
  <c r="D1423" i="1"/>
  <c r="B1426" i="1" l="1"/>
  <c r="C1426" i="1" s="1"/>
  <c r="H1426" i="1"/>
  <c r="G1426" i="1"/>
  <c r="A1427" i="1"/>
  <c r="I1427" i="1" s="1"/>
  <c r="E1426" i="1"/>
  <c r="F1426" i="1" s="1"/>
  <c r="D1424" i="1"/>
  <c r="B1427" i="1" l="1"/>
  <c r="C1427" i="1" s="1"/>
  <c r="H1427" i="1"/>
  <c r="G1427" i="1"/>
  <c r="A1428" i="1"/>
  <c r="I1428" i="1" s="1"/>
  <c r="E1427" i="1"/>
  <c r="F1427" i="1" s="1"/>
  <c r="D1425" i="1"/>
  <c r="B1428" i="1" l="1"/>
  <c r="C1428" i="1" s="1"/>
  <c r="H1428" i="1"/>
  <c r="G1428" i="1"/>
  <c r="A1429" i="1"/>
  <c r="I1429" i="1" s="1"/>
  <c r="E1428" i="1"/>
  <c r="F1428" i="1" s="1"/>
  <c r="D1426" i="1"/>
  <c r="B1429" i="1" l="1"/>
  <c r="C1429" i="1" s="1"/>
  <c r="H1429" i="1"/>
  <c r="G1429" i="1"/>
  <c r="A1430" i="1"/>
  <c r="I1430" i="1" s="1"/>
  <c r="E1429" i="1"/>
  <c r="F1429" i="1" s="1"/>
  <c r="D1427" i="1"/>
  <c r="B1430" i="1" l="1"/>
  <c r="C1430" i="1" s="1"/>
  <c r="H1430" i="1"/>
  <c r="G1430" i="1"/>
  <c r="A1431" i="1"/>
  <c r="I1431" i="1" s="1"/>
  <c r="E1430" i="1"/>
  <c r="F1430" i="1" s="1"/>
  <c r="D1428" i="1"/>
  <c r="B1431" i="1" l="1"/>
  <c r="C1431" i="1" s="1"/>
  <c r="H1431" i="1"/>
  <c r="G1431" i="1"/>
  <c r="A1432" i="1"/>
  <c r="I1432" i="1" s="1"/>
  <c r="E1431" i="1"/>
  <c r="F1431" i="1" s="1"/>
  <c r="D1429" i="1"/>
  <c r="B1432" i="1" l="1"/>
  <c r="C1432" i="1" s="1"/>
  <c r="H1432" i="1"/>
  <c r="G1432" i="1"/>
  <c r="A1433" i="1"/>
  <c r="I1433" i="1" s="1"/>
  <c r="E1432" i="1"/>
  <c r="F1432" i="1" s="1"/>
  <c r="D1430" i="1"/>
  <c r="B1433" i="1" l="1"/>
  <c r="C1433" i="1" s="1"/>
  <c r="H1433" i="1"/>
  <c r="G1433" i="1"/>
  <c r="A1434" i="1"/>
  <c r="I1434" i="1" s="1"/>
  <c r="E1433" i="1"/>
  <c r="F1433" i="1" s="1"/>
  <c r="D1431" i="1"/>
  <c r="B1434" i="1" l="1"/>
  <c r="C1434" i="1" s="1"/>
  <c r="H1434" i="1"/>
  <c r="G1434" i="1"/>
  <c r="A1435" i="1"/>
  <c r="I1435" i="1" s="1"/>
  <c r="E1434" i="1"/>
  <c r="F1434" i="1" s="1"/>
  <c r="D1432" i="1"/>
  <c r="B1435" i="1" l="1"/>
  <c r="C1435" i="1" s="1"/>
  <c r="H1435" i="1"/>
  <c r="G1435" i="1"/>
  <c r="A1436" i="1"/>
  <c r="I1436" i="1" s="1"/>
  <c r="E1435" i="1"/>
  <c r="F1435" i="1" s="1"/>
  <c r="D1433" i="1"/>
  <c r="B1436" i="1" l="1"/>
  <c r="C1436" i="1" s="1"/>
  <c r="H1436" i="1"/>
  <c r="G1436" i="1"/>
  <c r="A1437" i="1"/>
  <c r="I1437" i="1" s="1"/>
  <c r="E1436" i="1"/>
  <c r="F1436" i="1" s="1"/>
  <c r="D1434" i="1"/>
  <c r="B1437" i="1" l="1"/>
  <c r="C1437" i="1" s="1"/>
  <c r="H1437" i="1"/>
  <c r="G1437" i="1"/>
  <c r="A1438" i="1"/>
  <c r="I1438" i="1" s="1"/>
  <c r="E1437" i="1"/>
  <c r="F1437" i="1" s="1"/>
  <c r="D1435" i="1"/>
  <c r="B1438" i="1" l="1"/>
  <c r="C1438" i="1" s="1"/>
  <c r="H1438" i="1"/>
  <c r="G1438" i="1"/>
  <c r="A1439" i="1"/>
  <c r="I1439" i="1" s="1"/>
  <c r="E1438" i="1"/>
  <c r="F1438" i="1" s="1"/>
  <c r="D1436" i="1"/>
  <c r="B1439" i="1" l="1"/>
  <c r="C1439" i="1" s="1"/>
  <c r="H1439" i="1"/>
  <c r="G1439" i="1"/>
  <c r="A1440" i="1"/>
  <c r="I1440" i="1" s="1"/>
  <c r="E1439" i="1"/>
  <c r="F1439" i="1" s="1"/>
  <c r="D1437" i="1"/>
  <c r="B1440" i="1" l="1"/>
  <c r="C1440" i="1" s="1"/>
  <c r="H1440" i="1"/>
  <c r="G1440" i="1"/>
  <c r="A1441" i="1"/>
  <c r="I1441" i="1" s="1"/>
  <c r="E1440" i="1"/>
  <c r="F1440" i="1" s="1"/>
  <c r="D1438" i="1"/>
  <c r="B1441" i="1" l="1"/>
  <c r="C1441" i="1" s="1"/>
  <c r="H1441" i="1"/>
  <c r="G1441" i="1"/>
  <c r="A1442" i="1"/>
  <c r="I1442" i="1" s="1"/>
  <c r="E1441" i="1"/>
  <c r="F1441" i="1" s="1"/>
  <c r="D1439" i="1"/>
  <c r="B1442" i="1" l="1"/>
  <c r="C1442" i="1" s="1"/>
  <c r="H1442" i="1"/>
  <c r="G1442" i="1"/>
  <c r="A1443" i="1"/>
  <c r="I1443" i="1" s="1"/>
  <c r="E1442" i="1"/>
  <c r="F1442" i="1" s="1"/>
  <c r="D1440" i="1"/>
  <c r="B1443" i="1" l="1"/>
  <c r="C1443" i="1" s="1"/>
  <c r="H1443" i="1"/>
  <c r="G1443" i="1"/>
  <c r="A1444" i="1"/>
  <c r="I1444" i="1" s="1"/>
  <c r="E1443" i="1"/>
  <c r="F1443" i="1" s="1"/>
  <c r="D1441" i="1"/>
  <c r="B1444" i="1" l="1"/>
  <c r="C1444" i="1" s="1"/>
  <c r="H1444" i="1"/>
  <c r="G1444" i="1"/>
  <c r="A1445" i="1"/>
  <c r="I1445" i="1" s="1"/>
  <c r="E1444" i="1"/>
  <c r="F1444" i="1" s="1"/>
  <c r="D1442" i="1"/>
  <c r="B1445" i="1" l="1"/>
  <c r="C1445" i="1" s="1"/>
  <c r="H1445" i="1"/>
  <c r="G1445" i="1"/>
  <c r="A1446" i="1"/>
  <c r="I1446" i="1" s="1"/>
  <c r="E1445" i="1"/>
  <c r="F1445" i="1" s="1"/>
  <c r="D1443" i="1"/>
  <c r="B1446" i="1" l="1"/>
  <c r="C1446" i="1" s="1"/>
  <c r="H1446" i="1"/>
  <c r="G1446" i="1"/>
  <c r="A1447" i="1"/>
  <c r="I1447" i="1" s="1"/>
  <c r="E1446" i="1"/>
  <c r="F1446" i="1" s="1"/>
  <c r="D1444" i="1"/>
  <c r="B1447" i="1" l="1"/>
  <c r="C1447" i="1" s="1"/>
  <c r="H1447" i="1"/>
  <c r="G1447" i="1"/>
  <c r="A1448" i="1"/>
  <c r="I1448" i="1" s="1"/>
  <c r="E1447" i="1"/>
  <c r="F1447" i="1" s="1"/>
  <c r="D1445" i="1"/>
  <c r="B1448" i="1" l="1"/>
  <c r="C1448" i="1" s="1"/>
  <c r="H1448" i="1"/>
  <c r="G1448" i="1"/>
  <c r="A1449" i="1"/>
  <c r="I1449" i="1" s="1"/>
  <c r="E1448" i="1"/>
  <c r="F1448" i="1" s="1"/>
  <c r="D1446" i="1"/>
  <c r="B1449" i="1" l="1"/>
  <c r="C1449" i="1" s="1"/>
  <c r="H1449" i="1"/>
  <c r="G1449" i="1"/>
  <c r="A1450" i="1"/>
  <c r="I1450" i="1" s="1"/>
  <c r="E1449" i="1"/>
  <c r="F1449" i="1" s="1"/>
  <c r="D1447" i="1"/>
  <c r="B1450" i="1" l="1"/>
  <c r="C1450" i="1" s="1"/>
  <c r="H1450" i="1"/>
  <c r="G1450" i="1"/>
  <c r="A1451" i="1"/>
  <c r="I1451" i="1" s="1"/>
  <c r="E1450" i="1"/>
  <c r="F1450" i="1" s="1"/>
  <c r="D1448" i="1"/>
  <c r="B1451" i="1" l="1"/>
  <c r="C1451" i="1" s="1"/>
  <c r="H1451" i="1"/>
  <c r="G1451" i="1"/>
  <c r="A1452" i="1"/>
  <c r="I1452" i="1" s="1"/>
  <c r="E1451" i="1"/>
  <c r="F1451" i="1" s="1"/>
  <c r="D1449" i="1"/>
  <c r="B1452" i="1" l="1"/>
  <c r="C1452" i="1" s="1"/>
  <c r="H1452" i="1"/>
  <c r="G1452" i="1"/>
  <c r="A1453" i="1"/>
  <c r="I1453" i="1" s="1"/>
  <c r="E1452" i="1"/>
  <c r="F1452" i="1" s="1"/>
  <c r="D1450" i="1"/>
  <c r="B1453" i="1" l="1"/>
  <c r="C1453" i="1" s="1"/>
  <c r="H1453" i="1"/>
  <c r="G1453" i="1"/>
  <c r="A1454" i="1"/>
  <c r="I1454" i="1" s="1"/>
  <c r="E1453" i="1"/>
  <c r="F1453" i="1" s="1"/>
  <c r="D1451" i="1"/>
  <c r="B1454" i="1" l="1"/>
  <c r="C1454" i="1" s="1"/>
  <c r="H1454" i="1"/>
  <c r="G1454" i="1"/>
  <c r="A1455" i="1"/>
  <c r="I1455" i="1" s="1"/>
  <c r="E1454" i="1"/>
  <c r="F1454" i="1" s="1"/>
  <c r="D1452" i="1"/>
  <c r="B1455" i="1" l="1"/>
  <c r="C1455" i="1" s="1"/>
  <c r="H1455" i="1"/>
  <c r="G1455" i="1"/>
  <c r="A1456" i="1"/>
  <c r="I1456" i="1" s="1"/>
  <c r="E1455" i="1"/>
  <c r="F1455" i="1" s="1"/>
  <c r="D1453" i="1"/>
  <c r="B1456" i="1" l="1"/>
  <c r="C1456" i="1" s="1"/>
  <c r="H1456" i="1"/>
  <c r="G1456" i="1"/>
  <c r="A1457" i="1"/>
  <c r="I1457" i="1" s="1"/>
  <c r="E1456" i="1"/>
  <c r="F1456" i="1" s="1"/>
  <c r="D1454" i="1"/>
  <c r="B1457" i="1" l="1"/>
  <c r="C1457" i="1" s="1"/>
  <c r="H1457" i="1"/>
  <c r="G1457" i="1"/>
  <c r="A1458" i="1"/>
  <c r="I1458" i="1" s="1"/>
  <c r="E1457" i="1"/>
  <c r="F1457" i="1" s="1"/>
  <c r="D1455" i="1"/>
  <c r="B1458" i="1" l="1"/>
  <c r="C1458" i="1" s="1"/>
  <c r="H1458" i="1"/>
  <c r="G1458" i="1"/>
  <c r="A1459" i="1"/>
  <c r="I1459" i="1" s="1"/>
  <c r="E1458" i="1"/>
  <c r="F1458" i="1" s="1"/>
  <c r="D1456" i="1"/>
  <c r="B1459" i="1" l="1"/>
  <c r="C1459" i="1" s="1"/>
  <c r="H1459" i="1"/>
  <c r="G1459" i="1"/>
  <c r="A1460" i="1"/>
  <c r="I1460" i="1" s="1"/>
  <c r="E1459" i="1"/>
  <c r="F1459" i="1" s="1"/>
  <c r="D1457" i="1"/>
  <c r="B1460" i="1" l="1"/>
  <c r="C1460" i="1" s="1"/>
  <c r="H1460" i="1"/>
  <c r="G1460" i="1"/>
  <c r="A1461" i="1"/>
  <c r="I1461" i="1" s="1"/>
  <c r="E1460" i="1"/>
  <c r="F1460" i="1" s="1"/>
  <c r="D1458" i="1"/>
  <c r="B1461" i="1" l="1"/>
  <c r="C1461" i="1" s="1"/>
  <c r="H1461" i="1"/>
  <c r="G1461" i="1"/>
  <c r="A1462" i="1"/>
  <c r="I1462" i="1" s="1"/>
  <c r="E1461" i="1"/>
  <c r="F1461" i="1" s="1"/>
  <c r="D1459" i="1"/>
  <c r="B1462" i="1" l="1"/>
  <c r="C1462" i="1" s="1"/>
  <c r="H1462" i="1"/>
  <c r="G1462" i="1"/>
  <c r="A1463" i="1"/>
  <c r="I1463" i="1" s="1"/>
  <c r="E1462" i="1"/>
  <c r="F1462" i="1" s="1"/>
  <c r="D1460" i="1"/>
  <c r="B1463" i="1" l="1"/>
  <c r="C1463" i="1" s="1"/>
  <c r="H1463" i="1"/>
  <c r="G1463" i="1"/>
  <c r="A1464" i="1"/>
  <c r="I1464" i="1" s="1"/>
  <c r="E1463" i="1"/>
  <c r="F1463" i="1" s="1"/>
  <c r="D1461" i="1"/>
  <c r="B1464" i="1" l="1"/>
  <c r="C1464" i="1" s="1"/>
  <c r="H1464" i="1"/>
  <c r="G1464" i="1"/>
  <c r="A1465" i="1"/>
  <c r="I1465" i="1" s="1"/>
  <c r="E1464" i="1"/>
  <c r="F1464" i="1" s="1"/>
  <c r="D1462" i="1"/>
  <c r="B1465" i="1" l="1"/>
  <c r="C1465" i="1" s="1"/>
  <c r="H1465" i="1"/>
  <c r="G1465" i="1"/>
  <c r="A1466" i="1"/>
  <c r="I1466" i="1" s="1"/>
  <c r="E1465" i="1"/>
  <c r="F1465" i="1" s="1"/>
  <c r="D1463" i="1"/>
  <c r="B1466" i="1" l="1"/>
  <c r="C1466" i="1" s="1"/>
  <c r="H1466" i="1"/>
  <c r="G1466" i="1"/>
  <c r="A1467" i="1"/>
  <c r="I1467" i="1" s="1"/>
  <c r="E1466" i="1"/>
  <c r="F1466" i="1" s="1"/>
  <c r="D1464" i="1"/>
  <c r="B1467" i="1" l="1"/>
  <c r="C1467" i="1" s="1"/>
  <c r="H1467" i="1"/>
  <c r="G1467" i="1"/>
  <c r="A1468" i="1"/>
  <c r="I1468" i="1" s="1"/>
  <c r="E1467" i="1"/>
  <c r="F1467" i="1" s="1"/>
  <c r="D1465" i="1"/>
  <c r="B1468" i="1" l="1"/>
  <c r="C1468" i="1" s="1"/>
  <c r="H1468" i="1"/>
  <c r="G1468" i="1"/>
  <c r="A1469" i="1"/>
  <c r="I1469" i="1" s="1"/>
  <c r="E1468" i="1"/>
  <c r="F1468" i="1" s="1"/>
  <c r="D1466" i="1"/>
  <c r="B1469" i="1" l="1"/>
  <c r="C1469" i="1" s="1"/>
  <c r="H1469" i="1"/>
  <c r="G1469" i="1"/>
  <c r="A1470" i="1"/>
  <c r="I1470" i="1" s="1"/>
  <c r="E1469" i="1"/>
  <c r="F1469" i="1" s="1"/>
  <c r="D1467" i="1"/>
  <c r="B1470" i="1" l="1"/>
  <c r="C1470" i="1" s="1"/>
  <c r="H1470" i="1"/>
  <c r="G1470" i="1"/>
  <c r="A1471" i="1"/>
  <c r="I1471" i="1" s="1"/>
  <c r="E1470" i="1"/>
  <c r="F1470" i="1" s="1"/>
  <c r="D1468" i="1"/>
  <c r="B1471" i="1" l="1"/>
  <c r="C1471" i="1" s="1"/>
  <c r="H1471" i="1"/>
  <c r="G1471" i="1"/>
  <c r="A1472" i="1"/>
  <c r="I1472" i="1" s="1"/>
  <c r="E1471" i="1"/>
  <c r="F1471" i="1" s="1"/>
  <c r="D1469" i="1"/>
  <c r="B1472" i="1" l="1"/>
  <c r="C1472" i="1" s="1"/>
  <c r="H1472" i="1"/>
  <c r="G1472" i="1"/>
  <c r="A1473" i="1"/>
  <c r="I1473" i="1" s="1"/>
  <c r="E1472" i="1"/>
  <c r="F1472" i="1" s="1"/>
  <c r="D1470" i="1"/>
  <c r="B1473" i="1" l="1"/>
  <c r="C1473" i="1" s="1"/>
  <c r="H1473" i="1"/>
  <c r="G1473" i="1"/>
  <c r="A1474" i="1"/>
  <c r="I1474" i="1" s="1"/>
  <c r="E1473" i="1"/>
  <c r="F1473" i="1" s="1"/>
  <c r="D1471" i="1"/>
  <c r="B1474" i="1" l="1"/>
  <c r="C1474" i="1" s="1"/>
  <c r="H1474" i="1"/>
  <c r="G1474" i="1"/>
  <c r="A1475" i="1"/>
  <c r="I1475" i="1" s="1"/>
  <c r="E1474" i="1"/>
  <c r="F1474" i="1" s="1"/>
  <c r="D1472" i="1"/>
  <c r="B1475" i="1" l="1"/>
  <c r="C1475" i="1" s="1"/>
  <c r="H1475" i="1"/>
  <c r="G1475" i="1"/>
  <c r="A1476" i="1"/>
  <c r="I1476" i="1" s="1"/>
  <c r="E1475" i="1"/>
  <c r="F1475" i="1" s="1"/>
  <c r="D1473" i="1"/>
  <c r="B1476" i="1" l="1"/>
  <c r="C1476" i="1" s="1"/>
  <c r="H1476" i="1"/>
  <c r="G1476" i="1"/>
  <c r="A1477" i="1"/>
  <c r="I1477" i="1" s="1"/>
  <c r="E1476" i="1"/>
  <c r="F1476" i="1" s="1"/>
  <c r="D1474" i="1"/>
  <c r="B1477" i="1" l="1"/>
  <c r="C1477" i="1" s="1"/>
  <c r="H1477" i="1"/>
  <c r="G1477" i="1"/>
  <c r="A1478" i="1"/>
  <c r="I1478" i="1" s="1"/>
  <c r="E1477" i="1"/>
  <c r="F1477" i="1" s="1"/>
  <c r="D1475" i="1"/>
  <c r="B1478" i="1" l="1"/>
  <c r="C1478" i="1" s="1"/>
  <c r="H1478" i="1"/>
  <c r="G1478" i="1"/>
  <c r="A1479" i="1"/>
  <c r="I1479" i="1" s="1"/>
  <c r="E1478" i="1"/>
  <c r="F1478" i="1" s="1"/>
  <c r="D1476" i="1"/>
  <c r="B1479" i="1" l="1"/>
  <c r="C1479" i="1" s="1"/>
  <c r="H1479" i="1"/>
  <c r="G1479" i="1"/>
  <c r="A1480" i="1"/>
  <c r="I1480" i="1" s="1"/>
  <c r="E1479" i="1"/>
  <c r="F1479" i="1" s="1"/>
  <c r="D1477" i="1"/>
  <c r="B1480" i="1" l="1"/>
  <c r="C1480" i="1" s="1"/>
  <c r="H1480" i="1"/>
  <c r="G1480" i="1"/>
  <c r="A1481" i="1"/>
  <c r="I1481" i="1" s="1"/>
  <c r="E1480" i="1"/>
  <c r="F1480" i="1" s="1"/>
  <c r="D1478" i="1"/>
  <c r="B1481" i="1" l="1"/>
  <c r="C1481" i="1" s="1"/>
  <c r="H1481" i="1"/>
  <c r="G1481" i="1"/>
  <c r="A1482" i="1"/>
  <c r="I1482" i="1" s="1"/>
  <c r="E1481" i="1"/>
  <c r="F1481" i="1" s="1"/>
  <c r="D1479" i="1"/>
  <c r="B1482" i="1" l="1"/>
  <c r="C1482" i="1" s="1"/>
  <c r="H1482" i="1"/>
  <c r="G1482" i="1"/>
  <c r="A1483" i="1"/>
  <c r="I1483" i="1" s="1"/>
  <c r="E1482" i="1"/>
  <c r="F1482" i="1" s="1"/>
  <c r="D1480" i="1"/>
  <c r="B1483" i="1" l="1"/>
  <c r="C1483" i="1" s="1"/>
  <c r="H1483" i="1"/>
  <c r="G1483" i="1"/>
  <c r="A1484" i="1"/>
  <c r="I1484" i="1" s="1"/>
  <c r="E1483" i="1"/>
  <c r="F1483" i="1" s="1"/>
  <c r="D1481" i="1"/>
  <c r="B1484" i="1" l="1"/>
  <c r="C1484" i="1" s="1"/>
  <c r="H1484" i="1"/>
  <c r="G1484" i="1"/>
  <c r="A1485" i="1"/>
  <c r="I1485" i="1" s="1"/>
  <c r="E1484" i="1"/>
  <c r="F1484" i="1" s="1"/>
  <c r="D1482" i="1"/>
  <c r="B1485" i="1" l="1"/>
  <c r="C1485" i="1" s="1"/>
  <c r="H1485" i="1"/>
  <c r="G1485" i="1"/>
  <c r="A1486" i="1"/>
  <c r="I1486" i="1" s="1"/>
  <c r="E1485" i="1"/>
  <c r="F1485" i="1" s="1"/>
  <c r="D1483" i="1"/>
  <c r="B1486" i="1" l="1"/>
  <c r="C1486" i="1" s="1"/>
  <c r="H1486" i="1"/>
  <c r="G1486" i="1"/>
  <c r="A1487" i="1"/>
  <c r="I1487" i="1" s="1"/>
  <c r="E1486" i="1"/>
  <c r="F1486" i="1" s="1"/>
  <c r="D1484" i="1"/>
  <c r="B1487" i="1" l="1"/>
  <c r="C1487" i="1" s="1"/>
  <c r="H1487" i="1"/>
  <c r="G1487" i="1"/>
  <c r="A1488" i="1"/>
  <c r="I1488" i="1" s="1"/>
  <c r="E1487" i="1"/>
  <c r="F1487" i="1" s="1"/>
  <c r="D1485" i="1"/>
  <c r="B1488" i="1" l="1"/>
  <c r="C1488" i="1" s="1"/>
  <c r="H1488" i="1"/>
  <c r="G1488" i="1"/>
  <c r="A1489" i="1"/>
  <c r="I1489" i="1" s="1"/>
  <c r="E1488" i="1"/>
  <c r="F1488" i="1" s="1"/>
  <c r="D1486" i="1"/>
  <c r="B1489" i="1" l="1"/>
  <c r="C1489" i="1" s="1"/>
  <c r="H1489" i="1"/>
  <c r="G1489" i="1"/>
  <c r="A1490" i="1"/>
  <c r="I1490" i="1" s="1"/>
  <c r="E1489" i="1"/>
  <c r="F1489" i="1" s="1"/>
  <c r="D1487" i="1"/>
  <c r="B1490" i="1" l="1"/>
  <c r="C1490" i="1" s="1"/>
  <c r="H1490" i="1"/>
  <c r="G1490" i="1"/>
  <c r="A1491" i="1"/>
  <c r="I1491" i="1" s="1"/>
  <c r="E1490" i="1"/>
  <c r="F1490" i="1" s="1"/>
  <c r="D1488" i="1"/>
  <c r="B1491" i="1" l="1"/>
  <c r="C1491" i="1" s="1"/>
  <c r="H1491" i="1"/>
  <c r="G1491" i="1"/>
  <c r="A1492" i="1"/>
  <c r="I1492" i="1" s="1"/>
  <c r="E1491" i="1"/>
  <c r="F1491" i="1" s="1"/>
  <c r="D1489" i="1"/>
  <c r="B1492" i="1" l="1"/>
  <c r="C1492" i="1" s="1"/>
  <c r="H1492" i="1"/>
  <c r="G1492" i="1"/>
  <c r="A1493" i="1"/>
  <c r="I1493" i="1" s="1"/>
  <c r="E1492" i="1"/>
  <c r="F1492" i="1" s="1"/>
  <c r="D1490" i="1"/>
  <c r="B1493" i="1" l="1"/>
  <c r="C1493" i="1" s="1"/>
  <c r="H1493" i="1"/>
  <c r="G1493" i="1"/>
  <c r="A1494" i="1"/>
  <c r="I1494" i="1" s="1"/>
  <c r="E1493" i="1"/>
  <c r="F1493" i="1" s="1"/>
  <c r="D1491" i="1"/>
  <c r="B1494" i="1" l="1"/>
  <c r="C1494" i="1" s="1"/>
  <c r="H1494" i="1"/>
  <c r="G1494" i="1"/>
  <c r="A1495" i="1"/>
  <c r="I1495" i="1" s="1"/>
  <c r="E1494" i="1"/>
  <c r="F1494" i="1" s="1"/>
  <c r="D1492" i="1"/>
  <c r="B1495" i="1" l="1"/>
  <c r="C1495" i="1" s="1"/>
  <c r="H1495" i="1"/>
  <c r="G1495" i="1"/>
  <c r="A1496" i="1"/>
  <c r="I1496" i="1" s="1"/>
  <c r="E1495" i="1"/>
  <c r="F1495" i="1" s="1"/>
  <c r="D1493" i="1"/>
  <c r="B1496" i="1" l="1"/>
  <c r="C1496" i="1" s="1"/>
  <c r="H1496" i="1"/>
  <c r="G1496" i="1"/>
  <c r="A1497" i="1"/>
  <c r="I1497" i="1" s="1"/>
  <c r="E1496" i="1"/>
  <c r="F1496" i="1" s="1"/>
  <c r="D1494" i="1"/>
  <c r="B1497" i="1" l="1"/>
  <c r="C1497" i="1" s="1"/>
  <c r="H1497" i="1"/>
  <c r="G1497" i="1"/>
  <c r="A1498" i="1"/>
  <c r="I1498" i="1" s="1"/>
  <c r="E1497" i="1"/>
  <c r="F1497" i="1" s="1"/>
  <c r="D1495" i="1"/>
  <c r="B1498" i="1" l="1"/>
  <c r="C1498" i="1" s="1"/>
  <c r="H1498" i="1"/>
  <c r="G1498" i="1"/>
  <c r="A1499" i="1"/>
  <c r="I1499" i="1" s="1"/>
  <c r="E1498" i="1"/>
  <c r="F1498" i="1" s="1"/>
  <c r="D1496" i="1"/>
  <c r="B1499" i="1" l="1"/>
  <c r="C1499" i="1" s="1"/>
  <c r="H1499" i="1"/>
  <c r="G1499" i="1"/>
  <c r="A1500" i="1"/>
  <c r="I1500" i="1" s="1"/>
  <c r="E1499" i="1"/>
  <c r="F1499" i="1" s="1"/>
  <c r="D1497" i="1"/>
  <c r="B1500" i="1" l="1"/>
  <c r="C1500" i="1" s="1"/>
  <c r="H1500" i="1"/>
  <c r="G1500" i="1"/>
  <c r="A1501" i="1"/>
  <c r="I1501" i="1" s="1"/>
  <c r="E1500" i="1"/>
  <c r="F1500" i="1" s="1"/>
  <c r="D1498" i="1"/>
  <c r="B1501" i="1" l="1"/>
  <c r="C1501" i="1" s="1"/>
  <c r="H1501" i="1"/>
  <c r="G1501" i="1"/>
  <c r="A1502" i="1"/>
  <c r="I1502" i="1" s="1"/>
  <c r="E1501" i="1"/>
  <c r="F1501" i="1" s="1"/>
  <c r="D1499" i="1"/>
  <c r="B1502" i="1" l="1"/>
  <c r="C1502" i="1" s="1"/>
  <c r="H1502" i="1"/>
  <c r="G1502" i="1"/>
  <c r="A1503" i="1"/>
  <c r="I1503" i="1" s="1"/>
  <c r="E1502" i="1"/>
  <c r="F1502" i="1" s="1"/>
  <c r="D1500" i="1"/>
  <c r="B1503" i="1" l="1"/>
  <c r="C1503" i="1" s="1"/>
  <c r="H1503" i="1"/>
  <c r="G1503" i="1"/>
  <c r="A1504" i="1"/>
  <c r="I1504" i="1" s="1"/>
  <c r="E1503" i="1"/>
  <c r="F1503" i="1" s="1"/>
  <c r="D1501" i="1"/>
  <c r="B1504" i="1" l="1"/>
  <c r="C1504" i="1" s="1"/>
  <c r="H1504" i="1"/>
  <c r="G1504" i="1"/>
  <c r="A1505" i="1"/>
  <c r="I1505" i="1" s="1"/>
  <c r="E1504" i="1"/>
  <c r="F1504" i="1" s="1"/>
  <c r="D1502" i="1"/>
  <c r="B1505" i="1" l="1"/>
  <c r="C1505" i="1" s="1"/>
  <c r="H1505" i="1"/>
  <c r="G1505" i="1"/>
  <c r="A1506" i="1"/>
  <c r="I1506" i="1" s="1"/>
  <c r="E1505" i="1"/>
  <c r="F1505" i="1" s="1"/>
  <c r="D1503" i="1"/>
  <c r="B1506" i="1" l="1"/>
  <c r="C1506" i="1" s="1"/>
  <c r="H1506" i="1"/>
  <c r="G1506" i="1"/>
  <c r="A1507" i="1"/>
  <c r="I1507" i="1" s="1"/>
  <c r="E1506" i="1"/>
  <c r="F1506" i="1" s="1"/>
  <c r="D1504" i="1"/>
  <c r="B1507" i="1" l="1"/>
  <c r="C1507" i="1" s="1"/>
  <c r="H1507" i="1"/>
  <c r="G1507" i="1"/>
  <c r="A1508" i="1"/>
  <c r="I1508" i="1" s="1"/>
  <c r="E1507" i="1"/>
  <c r="F1507" i="1" s="1"/>
  <c r="D1505" i="1"/>
  <c r="B1508" i="1" l="1"/>
  <c r="C1508" i="1" s="1"/>
  <c r="H1508" i="1"/>
  <c r="G1508" i="1"/>
  <c r="A1509" i="1"/>
  <c r="I1509" i="1" s="1"/>
  <c r="E1508" i="1"/>
  <c r="F1508" i="1" s="1"/>
  <c r="D1506" i="1"/>
  <c r="B1509" i="1" l="1"/>
  <c r="C1509" i="1" s="1"/>
  <c r="H1509" i="1"/>
  <c r="G1509" i="1"/>
  <c r="A1510" i="1"/>
  <c r="I1510" i="1" s="1"/>
  <c r="E1509" i="1"/>
  <c r="F1509" i="1" s="1"/>
  <c r="D1507" i="1"/>
  <c r="B1510" i="1" l="1"/>
  <c r="C1510" i="1" s="1"/>
  <c r="H1510" i="1"/>
  <c r="G1510" i="1"/>
  <c r="A1511" i="1"/>
  <c r="I1511" i="1" s="1"/>
  <c r="E1510" i="1"/>
  <c r="F1510" i="1" s="1"/>
  <c r="D1508" i="1"/>
  <c r="B1511" i="1" l="1"/>
  <c r="C1511" i="1" s="1"/>
  <c r="G1511" i="1"/>
  <c r="H1511" i="1"/>
  <c r="A1512" i="1"/>
  <c r="I1512" i="1" s="1"/>
  <c r="E1511" i="1"/>
  <c r="F1511" i="1" s="1"/>
  <c r="D1509" i="1"/>
  <c r="B1512" i="1" l="1"/>
  <c r="C1512" i="1" s="1"/>
  <c r="H1512" i="1"/>
  <c r="G1512" i="1"/>
  <c r="A1513" i="1"/>
  <c r="I1513" i="1" s="1"/>
  <c r="E1512" i="1"/>
  <c r="F1512" i="1" s="1"/>
  <c r="D1510" i="1"/>
  <c r="B1513" i="1" l="1"/>
  <c r="C1513" i="1" s="1"/>
  <c r="H1513" i="1"/>
  <c r="G1513" i="1"/>
  <c r="A1514" i="1"/>
  <c r="I1514" i="1" s="1"/>
  <c r="E1513" i="1"/>
  <c r="F1513" i="1" s="1"/>
  <c r="D1511" i="1"/>
  <c r="B1514" i="1" l="1"/>
  <c r="C1514" i="1" s="1"/>
  <c r="H1514" i="1"/>
  <c r="G1514" i="1"/>
  <c r="A1515" i="1"/>
  <c r="I1515" i="1" s="1"/>
  <c r="E1514" i="1"/>
  <c r="F1514" i="1" s="1"/>
  <c r="D1512" i="1"/>
  <c r="B1515" i="1" l="1"/>
  <c r="C1515" i="1" s="1"/>
  <c r="H1515" i="1"/>
  <c r="G1515" i="1"/>
  <c r="A1516" i="1"/>
  <c r="I1516" i="1" s="1"/>
  <c r="E1515" i="1"/>
  <c r="F1515" i="1" s="1"/>
  <c r="D1513" i="1"/>
  <c r="B1516" i="1" l="1"/>
  <c r="C1516" i="1" s="1"/>
  <c r="H1516" i="1"/>
  <c r="G1516" i="1"/>
  <c r="A1517" i="1"/>
  <c r="I1517" i="1" s="1"/>
  <c r="E1516" i="1"/>
  <c r="F1516" i="1" s="1"/>
  <c r="D1514" i="1"/>
  <c r="B1517" i="1" l="1"/>
  <c r="C1517" i="1" s="1"/>
  <c r="H1517" i="1"/>
  <c r="G1517" i="1"/>
  <c r="A1518" i="1"/>
  <c r="I1518" i="1" s="1"/>
  <c r="E1517" i="1"/>
  <c r="F1517" i="1" s="1"/>
  <c r="D1515" i="1"/>
  <c r="B1518" i="1" l="1"/>
  <c r="C1518" i="1" s="1"/>
  <c r="H1518" i="1"/>
  <c r="G1518" i="1"/>
  <c r="A1519" i="1"/>
  <c r="I1519" i="1" s="1"/>
  <c r="E1518" i="1"/>
  <c r="F1518" i="1" s="1"/>
  <c r="D1516" i="1"/>
  <c r="B1519" i="1" l="1"/>
  <c r="C1519" i="1" s="1"/>
  <c r="H1519" i="1"/>
  <c r="G1519" i="1"/>
  <c r="A1520" i="1"/>
  <c r="I1520" i="1" s="1"/>
  <c r="E1519" i="1"/>
  <c r="F1519" i="1" s="1"/>
  <c r="D1517" i="1"/>
  <c r="B1520" i="1" l="1"/>
  <c r="C1520" i="1" s="1"/>
  <c r="H1520" i="1"/>
  <c r="G1520" i="1"/>
  <c r="A1521" i="1"/>
  <c r="I1521" i="1" s="1"/>
  <c r="E1520" i="1"/>
  <c r="F1520" i="1" s="1"/>
  <c r="D1518" i="1"/>
  <c r="B1521" i="1" l="1"/>
  <c r="C1521" i="1" s="1"/>
  <c r="H1521" i="1"/>
  <c r="G1521" i="1"/>
  <c r="A1522" i="1"/>
  <c r="I1522" i="1" s="1"/>
  <c r="E1521" i="1"/>
  <c r="F1521" i="1" s="1"/>
  <c r="D1519" i="1"/>
  <c r="B1522" i="1" l="1"/>
  <c r="C1522" i="1" s="1"/>
  <c r="H1522" i="1"/>
  <c r="G1522" i="1"/>
  <c r="A1523" i="1"/>
  <c r="I1523" i="1" s="1"/>
  <c r="E1522" i="1"/>
  <c r="F1522" i="1" s="1"/>
  <c r="D1520" i="1"/>
  <c r="B1523" i="1" l="1"/>
  <c r="C1523" i="1" s="1"/>
  <c r="H1523" i="1"/>
  <c r="G1523" i="1"/>
  <c r="A1524" i="1"/>
  <c r="I1524" i="1" s="1"/>
  <c r="E1523" i="1"/>
  <c r="F1523" i="1" s="1"/>
  <c r="D1521" i="1"/>
  <c r="B1524" i="1" l="1"/>
  <c r="C1524" i="1" s="1"/>
  <c r="H1524" i="1"/>
  <c r="G1524" i="1"/>
  <c r="A1525" i="1"/>
  <c r="I1525" i="1" s="1"/>
  <c r="E1524" i="1"/>
  <c r="F1524" i="1" s="1"/>
  <c r="D1522" i="1"/>
  <c r="B1525" i="1" l="1"/>
  <c r="C1525" i="1" s="1"/>
  <c r="H1525" i="1"/>
  <c r="G1525" i="1"/>
  <c r="A1526" i="1"/>
  <c r="I1526" i="1" s="1"/>
  <c r="E1525" i="1"/>
  <c r="F1525" i="1" s="1"/>
  <c r="D1523" i="1"/>
  <c r="B1526" i="1" l="1"/>
  <c r="C1526" i="1" s="1"/>
  <c r="H1526" i="1"/>
  <c r="G1526" i="1"/>
  <c r="A1527" i="1"/>
  <c r="I1527" i="1" s="1"/>
  <c r="E1526" i="1"/>
  <c r="F1526" i="1" s="1"/>
  <c r="D1524" i="1"/>
  <c r="B1527" i="1" l="1"/>
  <c r="C1527" i="1" s="1"/>
  <c r="H1527" i="1"/>
  <c r="G1527" i="1"/>
  <c r="A1528" i="1"/>
  <c r="I1528" i="1" s="1"/>
  <c r="E1527" i="1"/>
  <c r="F1527" i="1" s="1"/>
  <c r="D1525" i="1"/>
  <c r="B1528" i="1" l="1"/>
  <c r="C1528" i="1" s="1"/>
  <c r="H1528" i="1"/>
  <c r="G1528" i="1"/>
  <c r="A1529" i="1"/>
  <c r="I1529" i="1" s="1"/>
  <c r="E1528" i="1"/>
  <c r="F1528" i="1" s="1"/>
  <c r="D1526" i="1"/>
  <c r="B1529" i="1" l="1"/>
  <c r="C1529" i="1" s="1"/>
  <c r="H1529" i="1"/>
  <c r="G1529" i="1"/>
  <c r="A1530" i="1"/>
  <c r="I1530" i="1" s="1"/>
  <c r="E1529" i="1"/>
  <c r="F1529" i="1" s="1"/>
  <c r="D1527" i="1"/>
  <c r="B1530" i="1" l="1"/>
  <c r="C1530" i="1" s="1"/>
  <c r="H1530" i="1"/>
  <c r="G1530" i="1"/>
  <c r="A1531" i="1"/>
  <c r="I1531" i="1" s="1"/>
  <c r="E1530" i="1"/>
  <c r="F1530" i="1" s="1"/>
  <c r="D1528" i="1"/>
  <c r="B1531" i="1" l="1"/>
  <c r="C1531" i="1" s="1"/>
  <c r="H1531" i="1"/>
  <c r="G1531" i="1"/>
  <c r="A1532" i="1"/>
  <c r="I1532" i="1" s="1"/>
  <c r="E1531" i="1"/>
  <c r="F1531" i="1" s="1"/>
  <c r="D1529" i="1"/>
  <c r="B1532" i="1" l="1"/>
  <c r="C1532" i="1" s="1"/>
  <c r="H1532" i="1"/>
  <c r="G1532" i="1"/>
  <c r="A1533" i="1"/>
  <c r="I1533" i="1" s="1"/>
  <c r="E1532" i="1"/>
  <c r="F1532" i="1" s="1"/>
  <c r="D1530" i="1"/>
  <c r="B1533" i="1" l="1"/>
  <c r="C1533" i="1" s="1"/>
  <c r="H1533" i="1"/>
  <c r="G1533" i="1"/>
  <c r="A1534" i="1"/>
  <c r="I1534" i="1" s="1"/>
  <c r="E1533" i="1"/>
  <c r="F1533" i="1" s="1"/>
  <c r="D1531" i="1"/>
  <c r="B1534" i="1" l="1"/>
  <c r="C1534" i="1" s="1"/>
  <c r="H1534" i="1"/>
  <c r="G1534" i="1"/>
  <c r="A1535" i="1"/>
  <c r="I1535" i="1" s="1"/>
  <c r="E1534" i="1"/>
  <c r="F1534" i="1" s="1"/>
  <c r="D1532" i="1"/>
  <c r="B1535" i="1" l="1"/>
  <c r="C1535" i="1" s="1"/>
  <c r="H1535" i="1"/>
  <c r="G1535" i="1"/>
  <c r="A1536" i="1"/>
  <c r="I1536" i="1" s="1"/>
  <c r="E1535" i="1"/>
  <c r="F1535" i="1" s="1"/>
  <c r="D1533" i="1"/>
  <c r="B1536" i="1" l="1"/>
  <c r="C1536" i="1" s="1"/>
  <c r="H1536" i="1"/>
  <c r="G1536" i="1"/>
  <c r="A1537" i="1"/>
  <c r="I1537" i="1" s="1"/>
  <c r="E1536" i="1"/>
  <c r="F1536" i="1" s="1"/>
  <c r="D1534" i="1"/>
  <c r="B1537" i="1" l="1"/>
  <c r="C1537" i="1" s="1"/>
  <c r="H1537" i="1"/>
  <c r="G1537" i="1"/>
  <c r="A1538" i="1"/>
  <c r="I1538" i="1" s="1"/>
  <c r="E1537" i="1"/>
  <c r="F1537" i="1" s="1"/>
  <c r="D1535" i="1"/>
  <c r="B1538" i="1" l="1"/>
  <c r="C1538" i="1" s="1"/>
  <c r="H1538" i="1"/>
  <c r="G1538" i="1"/>
  <c r="A1539" i="1"/>
  <c r="I1539" i="1" s="1"/>
  <c r="E1538" i="1"/>
  <c r="F1538" i="1" s="1"/>
  <c r="D1536" i="1"/>
  <c r="B1539" i="1" l="1"/>
  <c r="C1539" i="1" s="1"/>
  <c r="H1539" i="1"/>
  <c r="G1539" i="1"/>
  <c r="A1540" i="1"/>
  <c r="I1540" i="1" s="1"/>
  <c r="E1539" i="1"/>
  <c r="F1539" i="1" s="1"/>
  <c r="D1537" i="1"/>
  <c r="B1540" i="1" l="1"/>
  <c r="C1540" i="1" s="1"/>
  <c r="H1540" i="1"/>
  <c r="G1540" i="1"/>
  <c r="A1541" i="1"/>
  <c r="I1541" i="1" s="1"/>
  <c r="E1540" i="1"/>
  <c r="F1540" i="1" s="1"/>
  <c r="D1538" i="1"/>
  <c r="B1541" i="1" l="1"/>
  <c r="C1541" i="1" s="1"/>
  <c r="H1541" i="1"/>
  <c r="G1541" i="1"/>
  <c r="A1542" i="1"/>
  <c r="I1542" i="1" s="1"/>
  <c r="E1541" i="1"/>
  <c r="F1541" i="1" s="1"/>
  <c r="D1539" i="1"/>
  <c r="B1542" i="1" l="1"/>
  <c r="C1542" i="1" s="1"/>
  <c r="H1542" i="1"/>
  <c r="G1542" i="1"/>
  <c r="A1543" i="1"/>
  <c r="I1543" i="1" s="1"/>
  <c r="E1542" i="1"/>
  <c r="F1542" i="1" s="1"/>
  <c r="D1540" i="1"/>
  <c r="B1543" i="1" l="1"/>
  <c r="C1543" i="1" s="1"/>
  <c r="H1543" i="1"/>
  <c r="G1543" i="1"/>
  <c r="A1544" i="1"/>
  <c r="I1544" i="1" s="1"/>
  <c r="E1543" i="1"/>
  <c r="F1543" i="1" s="1"/>
  <c r="D1541" i="1"/>
  <c r="B1544" i="1" l="1"/>
  <c r="C1544" i="1" s="1"/>
  <c r="H1544" i="1"/>
  <c r="G1544" i="1"/>
  <c r="A1545" i="1"/>
  <c r="I1545" i="1" s="1"/>
  <c r="E1544" i="1"/>
  <c r="F1544" i="1" s="1"/>
  <c r="D1542" i="1"/>
  <c r="B1545" i="1" l="1"/>
  <c r="C1545" i="1" s="1"/>
  <c r="H1545" i="1"/>
  <c r="G1545" i="1"/>
  <c r="A1546" i="1"/>
  <c r="I1546" i="1" s="1"/>
  <c r="E1545" i="1"/>
  <c r="F1545" i="1" s="1"/>
  <c r="D1543" i="1"/>
  <c r="B1546" i="1" l="1"/>
  <c r="C1546" i="1" s="1"/>
  <c r="H1546" i="1"/>
  <c r="G1546" i="1"/>
  <c r="A1547" i="1"/>
  <c r="I1547" i="1" s="1"/>
  <c r="E1546" i="1"/>
  <c r="F1546" i="1" s="1"/>
  <c r="D1544" i="1"/>
  <c r="B1547" i="1" l="1"/>
  <c r="C1547" i="1" s="1"/>
  <c r="H1547" i="1"/>
  <c r="G1547" i="1"/>
  <c r="A1548" i="1"/>
  <c r="I1548" i="1" s="1"/>
  <c r="E1547" i="1"/>
  <c r="F1547" i="1" s="1"/>
  <c r="D1545" i="1"/>
  <c r="B1548" i="1" l="1"/>
  <c r="C1548" i="1" s="1"/>
  <c r="H1548" i="1"/>
  <c r="G1548" i="1"/>
  <c r="A1549" i="1"/>
  <c r="I1549" i="1" s="1"/>
  <c r="E1548" i="1"/>
  <c r="F1548" i="1" s="1"/>
  <c r="D1546" i="1"/>
  <c r="B1549" i="1" l="1"/>
  <c r="C1549" i="1" s="1"/>
  <c r="H1549" i="1"/>
  <c r="G1549" i="1"/>
  <c r="A1550" i="1"/>
  <c r="I1550" i="1" s="1"/>
  <c r="E1549" i="1"/>
  <c r="F1549" i="1" s="1"/>
  <c r="D1547" i="1"/>
  <c r="B1550" i="1" l="1"/>
  <c r="C1550" i="1" s="1"/>
  <c r="H1550" i="1"/>
  <c r="G1550" i="1"/>
  <c r="A1551" i="1"/>
  <c r="I1551" i="1" s="1"/>
  <c r="E1550" i="1"/>
  <c r="F1550" i="1" s="1"/>
  <c r="D1548" i="1"/>
  <c r="B1551" i="1" l="1"/>
  <c r="C1551" i="1" s="1"/>
  <c r="H1551" i="1"/>
  <c r="G1551" i="1"/>
  <c r="A1552" i="1"/>
  <c r="I1552" i="1" s="1"/>
  <c r="E1551" i="1"/>
  <c r="F1551" i="1" s="1"/>
  <c r="D1549" i="1"/>
  <c r="B1552" i="1" l="1"/>
  <c r="C1552" i="1" s="1"/>
  <c r="H1552" i="1"/>
  <c r="G1552" i="1"/>
  <c r="A1553" i="1"/>
  <c r="I1553" i="1" s="1"/>
  <c r="E1552" i="1"/>
  <c r="F1552" i="1" s="1"/>
  <c r="D1550" i="1"/>
  <c r="B1553" i="1" l="1"/>
  <c r="C1553" i="1" s="1"/>
  <c r="H1553" i="1"/>
  <c r="G1553" i="1"/>
  <c r="A1554" i="1"/>
  <c r="I1554" i="1" s="1"/>
  <c r="E1553" i="1"/>
  <c r="F1553" i="1" s="1"/>
  <c r="D1551" i="1"/>
  <c r="B1554" i="1" l="1"/>
  <c r="C1554" i="1" s="1"/>
  <c r="H1554" i="1"/>
  <c r="G1554" i="1"/>
  <c r="A1555" i="1"/>
  <c r="I1555" i="1" s="1"/>
  <c r="E1554" i="1"/>
  <c r="F1554" i="1" s="1"/>
  <c r="D1552" i="1"/>
  <c r="B1555" i="1" l="1"/>
  <c r="C1555" i="1" s="1"/>
  <c r="H1555" i="1"/>
  <c r="G1555" i="1"/>
  <c r="A1556" i="1"/>
  <c r="I1556" i="1" s="1"/>
  <c r="E1555" i="1"/>
  <c r="F1555" i="1" s="1"/>
  <c r="D1553" i="1"/>
  <c r="B1556" i="1" l="1"/>
  <c r="C1556" i="1" s="1"/>
  <c r="H1556" i="1"/>
  <c r="G1556" i="1"/>
  <c r="A1557" i="1"/>
  <c r="I1557" i="1" s="1"/>
  <c r="E1556" i="1"/>
  <c r="F1556" i="1" s="1"/>
  <c r="D1554" i="1"/>
  <c r="B1557" i="1" l="1"/>
  <c r="C1557" i="1" s="1"/>
  <c r="H1557" i="1"/>
  <c r="G1557" i="1"/>
  <c r="A1558" i="1"/>
  <c r="I1558" i="1" s="1"/>
  <c r="E1557" i="1"/>
  <c r="F1557" i="1" s="1"/>
  <c r="D1555" i="1"/>
  <c r="B1558" i="1" l="1"/>
  <c r="C1558" i="1" s="1"/>
  <c r="H1558" i="1"/>
  <c r="G1558" i="1"/>
  <c r="A1559" i="1"/>
  <c r="I1559" i="1" s="1"/>
  <c r="E1558" i="1"/>
  <c r="F1558" i="1" s="1"/>
  <c r="D1556" i="1"/>
  <c r="B1559" i="1" l="1"/>
  <c r="C1559" i="1" s="1"/>
  <c r="H1559" i="1"/>
  <c r="G1559" i="1"/>
  <c r="A1560" i="1"/>
  <c r="I1560" i="1" s="1"/>
  <c r="E1559" i="1"/>
  <c r="F1559" i="1" s="1"/>
  <c r="D1557" i="1"/>
  <c r="B1560" i="1" l="1"/>
  <c r="C1560" i="1" s="1"/>
  <c r="H1560" i="1"/>
  <c r="G1560" i="1"/>
  <c r="A1561" i="1"/>
  <c r="I1561" i="1" s="1"/>
  <c r="E1560" i="1"/>
  <c r="F1560" i="1" s="1"/>
  <c r="D1558" i="1"/>
  <c r="B1561" i="1" l="1"/>
  <c r="C1561" i="1" s="1"/>
  <c r="H1561" i="1"/>
  <c r="G1561" i="1"/>
  <c r="A1562" i="1"/>
  <c r="I1562" i="1" s="1"/>
  <c r="E1561" i="1"/>
  <c r="F1561" i="1" s="1"/>
  <c r="D1559" i="1"/>
  <c r="B1562" i="1" l="1"/>
  <c r="C1562" i="1" s="1"/>
  <c r="H1562" i="1"/>
  <c r="G1562" i="1"/>
  <c r="A1563" i="1"/>
  <c r="I1563" i="1" s="1"/>
  <c r="E1562" i="1"/>
  <c r="F1562" i="1" s="1"/>
  <c r="D1560" i="1"/>
  <c r="B1563" i="1" l="1"/>
  <c r="C1563" i="1" s="1"/>
  <c r="H1563" i="1"/>
  <c r="G1563" i="1"/>
  <c r="A1564" i="1"/>
  <c r="I1564" i="1" s="1"/>
  <c r="E1563" i="1"/>
  <c r="F1563" i="1" s="1"/>
  <c r="D1561" i="1"/>
  <c r="B1564" i="1" l="1"/>
  <c r="C1564" i="1" s="1"/>
  <c r="H1564" i="1"/>
  <c r="G1564" i="1"/>
  <c r="A1565" i="1"/>
  <c r="I1565" i="1" s="1"/>
  <c r="E1564" i="1"/>
  <c r="F1564" i="1" s="1"/>
  <c r="D1562" i="1"/>
  <c r="B1565" i="1" l="1"/>
  <c r="C1565" i="1" s="1"/>
  <c r="H1565" i="1"/>
  <c r="G1565" i="1"/>
  <c r="A1566" i="1"/>
  <c r="I1566" i="1" s="1"/>
  <c r="E1565" i="1"/>
  <c r="F1565" i="1" s="1"/>
  <c r="D1563" i="1"/>
  <c r="B1566" i="1" l="1"/>
  <c r="C1566" i="1" s="1"/>
  <c r="H1566" i="1"/>
  <c r="G1566" i="1"/>
  <c r="A1567" i="1"/>
  <c r="I1567" i="1" s="1"/>
  <c r="E1566" i="1"/>
  <c r="F1566" i="1" s="1"/>
  <c r="D1564" i="1"/>
  <c r="B1567" i="1" l="1"/>
  <c r="C1567" i="1" s="1"/>
  <c r="H1567" i="1"/>
  <c r="G1567" i="1"/>
  <c r="A1568" i="1"/>
  <c r="I1568" i="1" s="1"/>
  <c r="E1567" i="1"/>
  <c r="F1567" i="1" s="1"/>
  <c r="D1565" i="1"/>
  <c r="B1568" i="1" l="1"/>
  <c r="C1568" i="1" s="1"/>
  <c r="H1568" i="1"/>
  <c r="G1568" i="1"/>
  <c r="A1569" i="1"/>
  <c r="I1569" i="1" s="1"/>
  <c r="E1568" i="1"/>
  <c r="F1568" i="1" s="1"/>
  <c r="D1566" i="1"/>
  <c r="B1569" i="1" l="1"/>
  <c r="C1569" i="1" s="1"/>
  <c r="H1569" i="1"/>
  <c r="G1569" i="1"/>
  <c r="A1570" i="1"/>
  <c r="I1570" i="1" s="1"/>
  <c r="E1569" i="1"/>
  <c r="F1569" i="1" s="1"/>
  <c r="D1567" i="1"/>
  <c r="B1570" i="1" l="1"/>
  <c r="C1570" i="1" s="1"/>
  <c r="H1570" i="1"/>
  <c r="G1570" i="1"/>
  <c r="A1571" i="1"/>
  <c r="I1571" i="1" s="1"/>
  <c r="E1570" i="1"/>
  <c r="F1570" i="1" s="1"/>
  <c r="D1568" i="1"/>
  <c r="B1571" i="1" l="1"/>
  <c r="C1571" i="1" s="1"/>
  <c r="H1571" i="1"/>
  <c r="G1571" i="1"/>
  <c r="A1572" i="1"/>
  <c r="I1572" i="1" s="1"/>
  <c r="E1571" i="1"/>
  <c r="F1571" i="1" s="1"/>
  <c r="D1569" i="1"/>
  <c r="B1572" i="1" l="1"/>
  <c r="C1572" i="1" s="1"/>
  <c r="H1572" i="1"/>
  <c r="G1572" i="1"/>
  <c r="A1573" i="1"/>
  <c r="I1573" i="1" s="1"/>
  <c r="E1572" i="1"/>
  <c r="F1572" i="1" s="1"/>
  <c r="D1570" i="1"/>
  <c r="B1573" i="1" l="1"/>
  <c r="C1573" i="1" s="1"/>
  <c r="H1573" i="1"/>
  <c r="G1573" i="1"/>
  <c r="A1574" i="1"/>
  <c r="I1574" i="1" s="1"/>
  <c r="E1573" i="1"/>
  <c r="F1573" i="1" s="1"/>
  <c r="D1571" i="1"/>
  <c r="B1574" i="1" l="1"/>
  <c r="C1574" i="1" s="1"/>
  <c r="H1574" i="1"/>
  <c r="G1574" i="1"/>
  <c r="A1575" i="1"/>
  <c r="I1575" i="1" s="1"/>
  <c r="E1574" i="1"/>
  <c r="F1574" i="1" s="1"/>
  <c r="D1572" i="1"/>
  <c r="B1575" i="1" l="1"/>
  <c r="C1575" i="1" s="1"/>
  <c r="H1575" i="1"/>
  <c r="G1575" i="1"/>
  <c r="A1576" i="1"/>
  <c r="I1576" i="1" s="1"/>
  <c r="E1575" i="1"/>
  <c r="F1575" i="1" s="1"/>
  <c r="D1573" i="1"/>
  <c r="B1576" i="1" l="1"/>
  <c r="C1576" i="1" s="1"/>
  <c r="H1576" i="1"/>
  <c r="G1576" i="1"/>
  <c r="A1577" i="1"/>
  <c r="I1577" i="1" s="1"/>
  <c r="E1576" i="1"/>
  <c r="F1576" i="1" s="1"/>
  <c r="D1574" i="1"/>
  <c r="B1577" i="1" l="1"/>
  <c r="C1577" i="1" s="1"/>
  <c r="H1577" i="1"/>
  <c r="G1577" i="1"/>
  <c r="A1578" i="1"/>
  <c r="I1578" i="1" s="1"/>
  <c r="E1577" i="1"/>
  <c r="F1577" i="1" s="1"/>
  <c r="D1575" i="1"/>
  <c r="B1578" i="1" l="1"/>
  <c r="C1578" i="1" s="1"/>
  <c r="H1578" i="1"/>
  <c r="G1578" i="1"/>
  <c r="A1579" i="1"/>
  <c r="I1579" i="1" s="1"/>
  <c r="E1578" i="1"/>
  <c r="F1578" i="1" s="1"/>
  <c r="D1576" i="1"/>
  <c r="B1579" i="1" l="1"/>
  <c r="C1579" i="1" s="1"/>
  <c r="H1579" i="1"/>
  <c r="G1579" i="1"/>
  <c r="A1580" i="1"/>
  <c r="I1580" i="1" s="1"/>
  <c r="E1579" i="1"/>
  <c r="F1579" i="1" s="1"/>
  <c r="D1577" i="1"/>
  <c r="B1580" i="1" l="1"/>
  <c r="C1580" i="1" s="1"/>
  <c r="H1580" i="1"/>
  <c r="G1580" i="1"/>
  <c r="A1581" i="1"/>
  <c r="I1581" i="1" s="1"/>
  <c r="E1580" i="1"/>
  <c r="F1580" i="1" s="1"/>
  <c r="D1578" i="1"/>
  <c r="B1581" i="1" l="1"/>
  <c r="C1581" i="1" s="1"/>
  <c r="H1581" i="1"/>
  <c r="G1581" i="1"/>
  <c r="A1582" i="1"/>
  <c r="I1582" i="1" s="1"/>
  <c r="E1581" i="1"/>
  <c r="F1581" i="1" s="1"/>
  <c r="D1579" i="1"/>
  <c r="B1582" i="1" l="1"/>
  <c r="C1582" i="1" s="1"/>
  <c r="H1582" i="1"/>
  <c r="G1582" i="1"/>
  <c r="A1583" i="1"/>
  <c r="I1583" i="1" s="1"/>
  <c r="E1582" i="1"/>
  <c r="F1582" i="1" s="1"/>
  <c r="D1580" i="1"/>
  <c r="B1583" i="1" l="1"/>
  <c r="C1583" i="1" s="1"/>
  <c r="H1583" i="1"/>
  <c r="G1583" i="1"/>
  <c r="A1584" i="1"/>
  <c r="I1584" i="1" s="1"/>
  <c r="E1583" i="1"/>
  <c r="F1583" i="1" s="1"/>
  <c r="D1581" i="1"/>
  <c r="B1584" i="1" l="1"/>
  <c r="C1584" i="1" s="1"/>
  <c r="H1584" i="1"/>
  <c r="G1584" i="1"/>
  <c r="A1585" i="1"/>
  <c r="I1585" i="1" s="1"/>
  <c r="E1584" i="1"/>
  <c r="F1584" i="1" s="1"/>
  <c r="D1582" i="1"/>
  <c r="B1585" i="1" l="1"/>
  <c r="C1585" i="1" s="1"/>
  <c r="H1585" i="1"/>
  <c r="G1585" i="1"/>
  <c r="A1586" i="1"/>
  <c r="I1586" i="1" s="1"/>
  <c r="E1585" i="1"/>
  <c r="F1585" i="1" s="1"/>
  <c r="D1583" i="1"/>
  <c r="B1586" i="1" l="1"/>
  <c r="C1586" i="1" s="1"/>
  <c r="H1586" i="1"/>
  <c r="G1586" i="1"/>
  <c r="A1587" i="1"/>
  <c r="I1587" i="1" s="1"/>
  <c r="E1586" i="1"/>
  <c r="F1586" i="1" s="1"/>
  <c r="D1584" i="1"/>
  <c r="B1587" i="1" l="1"/>
  <c r="C1587" i="1" s="1"/>
  <c r="H1587" i="1"/>
  <c r="G1587" i="1"/>
  <c r="A1588" i="1"/>
  <c r="I1588" i="1" s="1"/>
  <c r="E1587" i="1"/>
  <c r="F1587" i="1" s="1"/>
  <c r="D1585" i="1"/>
  <c r="B1588" i="1" l="1"/>
  <c r="C1588" i="1" s="1"/>
  <c r="H1588" i="1"/>
  <c r="G1588" i="1"/>
  <c r="A1589" i="1"/>
  <c r="I1589" i="1" s="1"/>
  <c r="E1588" i="1"/>
  <c r="F1588" i="1" s="1"/>
  <c r="D1586" i="1"/>
  <c r="B1589" i="1" l="1"/>
  <c r="C1589" i="1" s="1"/>
  <c r="H1589" i="1"/>
  <c r="G1589" i="1"/>
  <c r="A1590" i="1"/>
  <c r="I1590" i="1" s="1"/>
  <c r="E1589" i="1"/>
  <c r="F1589" i="1" s="1"/>
  <c r="D1587" i="1"/>
  <c r="B1590" i="1" l="1"/>
  <c r="C1590" i="1" s="1"/>
  <c r="H1590" i="1"/>
  <c r="G1590" i="1"/>
  <c r="A1591" i="1"/>
  <c r="I1591" i="1" s="1"/>
  <c r="E1590" i="1"/>
  <c r="F1590" i="1" s="1"/>
  <c r="D1588" i="1"/>
  <c r="B1591" i="1" l="1"/>
  <c r="C1591" i="1" s="1"/>
  <c r="H1591" i="1"/>
  <c r="G1591" i="1"/>
  <c r="A1592" i="1"/>
  <c r="I1592" i="1" s="1"/>
  <c r="E1591" i="1"/>
  <c r="F1591" i="1" s="1"/>
  <c r="D1589" i="1"/>
  <c r="B1592" i="1" l="1"/>
  <c r="C1592" i="1" s="1"/>
  <c r="H1592" i="1"/>
  <c r="G1592" i="1"/>
  <c r="A1593" i="1"/>
  <c r="I1593" i="1" s="1"/>
  <c r="E1592" i="1"/>
  <c r="F1592" i="1" s="1"/>
  <c r="D1590" i="1"/>
  <c r="B1593" i="1" l="1"/>
  <c r="C1593" i="1" s="1"/>
  <c r="H1593" i="1"/>
  <c r="G1593" i="1"/>
  <c r="A1594" i="1"/>
  <c r="I1594" i="1" s="1"/>
  <c r="E1593" i="1"/>
  <c r="F1593" i="1" s="1"/>
  <c r="D1591" i="1"/>
  <c r="B1594" i="1" l="1"/>
  <c r="C1594" i="1" s="1"/>
  <c r="H1594" i="1"/>
  <c r="G1594" i="1"/>
  <c r="A1595" i="1"/>
  <c r="I1595" i="1" s="1"/>
  <c r="E1594" i="1"/>
  <c r="F1594" i="1" s="1"/>
  <c r="D1592" i="1"/>
  <c r="B1595" i="1" l="1"/>
  <c r="C1595" i="1" s="1"/>
  <c r="H1595" i="1"/>
  <c r="G1595" i="1"/>
  <c r="A1596" i="1"/>
  <c r="I1596" i="1" s="1"/>
  <c r="E1595" i="1"/>
  <c r="F1595" i="1" s="1"/>
  <c r="D1593" i="1"/>
  <c r="B1596" i="1" l="1"/>
  <c r="C1596" i="1" s="1"/>
  <c r="H1596" i="1"/>
  <c r="G1596" i="1"/>
  <c r="A1597" i="1"/>
  <c r="I1597" i="1" s="1"/>
  <c r="E1596" i="1"/>
  <c r="F1596" i="1" s="1"/>
  <c r="D1594" i="1"/>
  <c r="B1597" i="1" l="1"/>
  <c r="C1597" i="1" s="1"/>
  <c r="H1597" i="1"/>
  <c r="G1597" i="1"/>
  <c r="A1598" i="1"/>
  <c r="I1598" i="1" s="1"/>
  <c r="E1597" i="1"/>
  <c r="F1597" i="1" s="1"/>
  <c r="D1595" i="1"/>
  <c r="B1598" i="1" l="1"/>
  <c r="C1598" i="1" s="1"/>
  <c r="H1598" i="1"/>
  <c r="G1598" i="1"/>
  <c r="A1599" i="1"/>
  <c r="I1599" i="1" s="1"/>
  <c r="E1598" i="1"/>
  <c r="F1598" i="1" s="1"/>
  <c r="D1596" i="1"/>
  <c r="B1599" i="1" l="1"/>
  <c r="C1599" i="1" s="1"/>
  <c r="H1599" i="1"/>
  <c r="G1599" i="1"/>
  <c r="A1600" i="1"/>
  <c r="I1600" i="1" s="1"/>
  <c r="E1599" i="1"/>
  <c r="F1599" i="1" s="1"/>
  <c r="D1597" i="1"/>
  <c r="B1600" i="1" l="1"/>
  <c r="C1600" i="1" s="1"/>
  <c r="H1600" i="1"/>
  <c r="G1600" i="1"/>
  <c r="A1601" i="1"/>
  <c r="I1601" i="1" s="1"/>
  <c r="E1600" i="1"/>
  <c r="F1600" i="1" s="1"/>
  <c r="D1598" i="1"/>
  <c r="B1601" i="1" l="1"/>
  <c r="C1601" i="1" s="1"/>
  <c r="H1601" i="1"/>
  <c r="G1601" i="1"/>
  <c r="A1602" i="1"/>
  <c r="I1602" i="1" s="1"/>
  <c r="E1601" i="1"/>
  <c r="F1601" i="1" s="1"/>
  <c r="D1599" i="1"/>
  <c r="B1602" i="1" l="1"/>
  <c r="C1602" i="1" s="1"/>
  <c r="H1602" i="1"/>
  <c r="G1602" i="1"/>
  <c r="A1603" i="1"/>
  <c r="I1603" i="1" s="1"/>
  <c r="E1602" i="1"/>
  <c r="F1602" i="1" s="1"/>
  <c r="D1600" i="1"/>
  <c r="B1603" i="1" l="1"/>
  <c r="C1603" i="1" s="1"/>
  <c r="H1603" i="1"/>
  <c r="G1603" i="1"/>
  <c r="A1604" i="1"/>
  <c r="I1604" i="1" s="1"/>
  <c r="E1603" i="1"/>
  <c r="F1603" i="1" s="1"/>
  <c r="D1601" i="1"/>
  <c r="B1604" i="1" l="1"/>
  <c r="C1604" i="1" s="1"/>
  <c r="H1604" i="1"/>
  <c r="G1604" i="1"/>
  <c r="A1605" i="1"/>
  <c r="I1605" i="1" s="1"/>
  <c r="E1604" i="1"/>
  <c r="F1604" i="1" s="1"/>
  <c r="D1602" i="1"/>
  <c r="B1605" i="1" l="1"/>
  <c r="C1605" i="1" s="1"/>
  <c r="H1605" i="1"/>
  <c r="G1605" i="1"/>
  <c r="A1606" i="1"/>
  <c r="I1606" i="1" s="1"/>
  <c r="E1605" i="1"/>
  <c r="F1605" i="1" s="1"/>
  <c r="D1603" i="1"/>
  <c r="B1606" i="1" l="1"/>
  <c r="C1606" i="1" s="1"/>
  <c r="H1606" i="1"/>
  <c r="G1606" i="1"/>
  <c r="A1607" i="1"/>
  <c r="I1607" i="1" s="1"/>
  <c r="E1606" i="1"/>
  <c r="F1606" i="1" s="1"/>
  <c r="D1604" i="1"/>
  <c r="B1607" i="1" l="1"/>
  <c r="C1607" i="1" s="1"/>
  <c r="H1607" i="1"/>
  <c r="G1607" i="1"/>
  <c r="A1608" i="1"/>
  <c r="I1608" i="1" s="1"/>
  <c r="E1607" i="1"/>
  <c r="F1607" i="1" s="1"/>
  <c r="D1605" i="1"/>
  <c r="B1608" i="1" l="1"/>
  <c r="C1608" i="1" s="1"/>
  <c r="H1608" i="1"/>
  <c r="G1608" i="1"/>
  <c r="A1609" i="1"/>
  <c r="I1609" i="1" s="1"/>
  <c r="E1608" i="1"/>
  <c r="F1608" i="1" s="1"/>
  <c r="D1606" i="1"/>
  <c r="B1609" i="1" l="1"/>
  <c r="C1609" i="1" s="1"/>
  <c r="H1609" i="1"/>
  <c r="G1609" i="1"/>
  <c r="A1610" i="1"/>
  <c r="I1610" i="1" s="1"/>
  <c r="E1609" i="1"/>
  <c r="F1609" i="1" s="1"/>
  <c r="D1607" i="1"/>
  <c r="B1610" i="1" l="1"/>
  <c r="C1610" i="1" s="1"/>
  <c r="H1610" i="1"/>
  <c r="G1610" i="1"/>
  <c r="A1611" i="1"/>
  <c r="I1611" i="1" s="1"/>
  <c r="E1610" i="1"/>
  <c r="F1610" i="1" s="1"/>
  <c r="D1608" i="1"/>
  <c r="B1611" i="1" l="1"/>
  <c r="C1611" i="1" s="1"/>
  <c r="H1611" i="1"/>
  <c r="G1611" i="1"/>
  <c r="A1612" i="1"/>
  <c r="I1612" i="1" s="1"/>
  <c r="E1611" i="1"/>
  <c r="F1611" i="1" s="1"/>
  <c r="D1609" i="1"/>
  <c r="B1612" i="1" l="1"/>
  <c r="C1612" i="1" s="1"/>
  <c r="H1612" i="1"/>
  <c r="G1612" i="1"/>
  <c r="A1613" i="1"/>
  <c r="I1613" i="1" s="1"/>
  <c r="E1612" i="1"/>
  <c r="F1612" i="1" s="1"/>
  <c r="D1610" i="1"/>
  <c r="B1613" i="1" l="1"/>
  <c r="C1613" i="1" s="1"/>
  <c r="H1613" i="1"/>
  <c r="G1613" i="1"/>
  <c r="A1614" i="1"/>
  <c r="I1614" i="1" s="1"/>
  <c r="E1613" i="1"/>
  <c r="F1613" i="1" s="1"/>
  <c r="D1611" i="1"/>
  <c r="B1614" i="1" l="1"/>
  <c r="C1614" i="1" s="1"/>
  <c r="H1614" i="1"/>
  <c r="G1614" i="1"/>
  <c r="A1615" i="1"/>
  <c r="I1615" i="1" s="1"/>
  <c r="E1614" i="1"/>
  <c r="F1614" i="1" s="1"/>
  <c r="D1612" i="1"/>
  <c r="B1615" i="1" l="1"/>
  <c r="C1615" i="1" s="1"/>
  <c r="H1615" i="1"/>
  <c r="G1615" i="1"/>
  <c r="A1616" i="1"/>
  <c r="I1616" i="1" s="1"/>
  <c r="E1615" i="1"/>
  <c r="F1615" i="1" s="1"/>
  <c r="D1613" i="1"/>
  <c r="B1616" i="1" l="1"/>
  <c r="C1616" i="1" s="1"/>
  <c r="H1616" i="1"/>
  <c r="G1616" i="1"/>
  <c r="A1617" i="1"/>
  <c r="I1617" i="1" s="1"/>
  <c r="E1616" i="1"/>
  <c r="F1616" i="1" s="1"/>
  <c r="D1614" i="1"/>
  <c r="B1617" i="1" l="1"/>
  <c r="C1617" i="1" s="1"/>
  <c r="H1617" i="1"/>
  <c r="G1617" i="1"/>
  <c r="A1618" i="1"/>
  <c r="I1618" i="1" s="1"/>
  <c r="E1617" i="1"/>
  <c r="F1617" i="1" s="1"/>
  <c r="D1615" i="1"/>
  <c r="B1618" i="1" l="1"/>
  <c r="C1618" i="1" s="1"/>
  <c r="H1618" i="1"/>
  <c r="G1618" i="1"/>
  <c r="A1619" i="1"/>
  <c r="I1619" i="1" s="1"/>
  <c r="E1618" i="1"/>
  <c r="F1618" i="1" s="1"/>
  <c r="D1616" i="1"/>
  <c r="B1619" i="1" l="1"/>
  <c r="C1619" i="1" s="1"/>
  <c r="H1619" i="1"/>
  <c r="G1619" i="1"/>
  <c r="A1620" i="1"/>
  <c r="I1620" i="1" s="1"/>
  <c r="E1619" i="1"/>
  <c r="F1619" i="1" s="1"/>
  <c r="D1617" i="1"/>
  <c r="B1620" i="1" l="1"/>
  <c r="C1620" i="1" s="1"/>
  <c r="H1620" i="1"/>
  <c r="G1620" i="1"/>
  <c r="A1621" i="1"/>
  <c r="I1621" i="1" s="1"/>
  <c r="E1620" i="1"/>
  <c r="F1620" i="1" s="1"/>
  <c r="D1618" i="1"/>
  <c r="B1621" i="1" l="1"/>
  <c r="C1621" i="1" s="1"/>
  <c r="H1621" i="1"/>
  <c r="G1621" i="1"/>
  <c r="A1622" i="1"/>
  <c r="I1622" i="1" s="1"/>
  <c r="E1621" i="1"/>
  <c r="F1621" i="1" s="1"/>
  <c r="D1619" i="1"/>
  <c r="B1622" i="1" l="1"/>
  <c r="C1622" i="1" s="1"/>
  <c r="H1622" i="1"/>
  <c r="G1622" i="1"/>
  <c r="A1623" i="1"/>
  <c r="I1623" i="1" s="1"/>
  <c r="E1622" i="1"/>
  <c r="F1622" i="1" s="1"/>
  <c r="D1620" i="1"/>
  <c r="B1623" i="1" l="1"/>
  <c r="C1623" i="1" s="1"/>
  <c r="H1623" i="1"/>
  <c r="G1623" i="1"/>
  <c r="A1624" i="1"/>
  <c r="I1624" i="1" s="1"/>
  <c r="E1623" i="1"/>
  <c r="F1623" i="1" s="1"/>
  <c r="D1621" i="1"/>
  <c r="B1624" i="1" l="1"/>
  <c r="C1624" i="1" s="1"/>
  <c r="H1624" i="1"/>
  <c r="G1624" i="1"/>
  <c r="A1625" i="1"/>
  <c r="I1625" i="1" s="1"/>
  <c r="E1624" i="1"/>
  <c r="F1624" i="1" s="1"/>
  <c r="D1622" i="1"/>
  <c r="B1625" i="1" l="1"/>
  <c r="C1625" i="1" s="1"/>
  <c r="H1625" i="1"/>
  <c r="G1625" i="1"/>
  <c r="A1626" i="1"/>
  <c r="I1626" i="1" s="1"/>
  <c r="E1625" i="1"/>
  <c r="F1625" i="1" s="1"/>
  <c r="D1623" i="1"/>
  <c r="B1626" i="1" l="1"/>
  <c r="C1626" i="1" s="1"/>
  <c r="H1626" i="1"/>
  <c r="G1626" i="1"/>
  <c r="A1627" i="1"/>
  <c r="I1627" i="1" s="1"/>
  <c r="E1626" i="1"/>
  <c r="F1626" i="1" s="1"/>
  <c r="D1624" i="1"/>
  <c r="B1627" i="1" l="1"/>
  <c r="C1627" i="1" s="1"/>
  <c r="H1627" i="1"/>
  <c r="G1627" i="1"/>
  <c r="A1628" i="1"/>
  <c r="I1628" i="1" s="1"/>
  <c r="E1627" i="1"/>
  <c r="F1627" i="1" s="1"/>
  <c r="D1625" i="1"/>
  <c r="B1628" i="1" l="1"/>
  <c r="C1628" i="1" s="1"/>
  <c r="H1628" i="1"/>
  <c r="G1628" i="1"/>
  <c r="A1629" i="1"/>
  <c r="I1629" i="1" s="1"/>
  <c r="E1628" i="1"/>
  <c r="F1628" i="1" s="1"/>
  <c r="D1626" i="1"/>
  <c r="B1629" i="1" l="1"/>
  <c r="C1629" i="1" s="1"/>
  <c r="H1629" i="1"/>
  <c r="G1629" i="1"/>
  <c r="A1630" i="1"/>
  <c r="I1630" i="1" s="1"/>
  <c r="E1629" i="1"/>
  <c r="F1629" i="1" s="1"/>
  <c r="D1627" i="1"/>
  <c r="B1630" i="1" l="1"/>
  <c r="C1630" i="1" s="1"/>
  <c r="H1630" i="1"/>
  <c r="G1630" i="1"/>
  <c r="A1631" i="1"/>
  <c r="I1631" i="1" s="1"/>
  <c r="E1630" i="1"/>
  <c r="F1630" i="1" s="1"/>
  <c r="D1628" i="1"/>
  <c r="B1631" i="1" l="1"/>
  <c r="C1631" i="1" s="1"/>
  <c r="H1631" i="1"/>
  <c r="G1631" i="1"/>
  <c r="A1632" i="1"/>
  <c r="I1632" i="1" s="1"/>
  <c r="E1631" i="1"/>
  <c r="F1631" i="1" s="1"/>
  <c r="D1629" i="1"/>
  <c r="B1632" i="1" l="1"/>
  <c r="C1632" i="1" s="1"/>
  <c r="H1632" i="1"/>
  <c r="G1632" i="1"/>
  <c r="A1633" i="1"/>
  <c r="I1633" i="1" s="1"/>
  <c r="E1632" i="1"/>
  <c r="F1632" i="1" s="1"/>
  <c r="D1630" i="1"/>
  <c r="B1633" i="1" l="1"/>
  <c r="C1633" i="1" s="1"/>
  <c r="H1633" i="1"/>
  <c r="G1633" i="1"/>
  <c r="A1634" i="1"/>
  <c r="I1634" i="1" s="1"/>
  <c r="E1633" i="1"/>
  <c r="F1633" i="1" s="1"/>
  <c r="D1631" i="1"/>
  <c r="B1634" i="1" l="1"/>
  <c r="C1634" i="1" s="1"/>
  <c r="H1634" i="1"/>
  <c r="G1634" i="1"/>
  <c r="A1635" i="1"/>
  <c r="I1635" i="1" s="1"/>
  <c r="E1634" i="1"/>
  <c r="F1634" i="1" s="1"/>
  <c r="D1632" i="1"/>
  <c r="B1635" i="1" l="1"/>
  <c r="C1635" i="1" s="1"/>
  <c r="H1635" i="1"/>
  <c r="G1635" i="1"/>
  <c r="A1636" i="1"/>
  <c r="I1636" i="1" s="1"/>
  <c r="E1635" i="1"/>
  <c r="F1635" i="1" s="1"/>
  <c r="D1633" i="1"/>
  <c r="B1636" i="1" l="1"/>
  <c r="C1636" i="1" s="1"/>
  <c r="H1636" i="1"/>
  <c r="G1636" i="1"/>
  <c r="A1637" i="1"/>
  <c r="I1637" i="1" s="1"/>
  <c r="E1636" i="1"/>
  <c r="F1636" i="1" s="1"/>
  <c r="D1634" i="1"/>
  <c r="B1637" i="1" l="1"/>
  <c r="C1637" i="1" s="1"/>
  <c r="H1637" i="1"/>
  <c r="G1637" i="1"/>
  <c r="A1638" i="1"/>
  <c r="I1638" i="1" s="1"/>
  <c r="E1637" i="1"/>
  <c r="F1637" i="1" s="1"/>
  <c r="D1635" i="1"/>
  <c r="B1638" i="1" l="1"/>
  <c r="C1638" i="1" s="1"/>
  <c r="H1638" i="1"/>
  <c r="G1638" i="1"/>
  <c r="A1639" i="1"/>
  <c r="I1639" i="1" s="1"/>
  <c r="E1638" i="1"/>
  <c r="F1638" i="1" s="1"/>
  <c r="D1636" i="1"/>
  <c r="B1639" i="1" l="1"/>
  <c r="C1639" i="1" s="1"/>
  <c r="G1639" i="1"/>
  <c r="H1639" i="1"/>
  <c r="A1640" i="1"/>
  <c r="I1640" i="1" s="1"/>
  <c r="E1639" i="1"/>
  <c r="F1639" i="1" s="1"/>
  <c r="D1637" i="1"/>
  <c r="B1640" i="1" l="1"/>
  <c r="C1640" i="1" s="1"/>
  <c r="H1640" i="1"/>
  <c r="G1640" i="1"/>
  <c r="A1641" i="1"/>
  <c r="I1641" i="1" s="1"/>
  <c r="E1640" i="1"/>
  <c r="F1640" i="1" s="1"/>
  <c r="D1638" i="1"/>
  <c r="B1641" i="1" l="1"/>
  <c r="C1641" i="1" s="1"/>
  <c r="H1641" i="1"/>
  <c r="G1641" i="1"/>
  <c r="A1642" i="1"/>
  <c r="I1642" i="1" s="1"/>
  <c r="E1641" i="1"/>
  <c r="F1641" i="1" s="1"/>
  <c r="D1639" i="1"/>
  <c r="B1642" i="1" l="1"/>
  <c r="C1642" i="1" s="1"/>
  <c r="H1642" i="1"/>
  <c r="G1642" i="1"/>
  <c r="A1643" i="1"/>
  <c r="I1643" i="1" s="1"/>
  <c r="E1642" i="1"/>
  <c r="F1642" i="1" s="1"/>
  <c r="D1640" i="1"/>
  <c r="B1643" i="1" l="1"/>
  <c r="C1643" i="1" s="1"/>
  <c r="H1643" i="1"/>
  <c r="G1643" i="1"/>
  <c r="A1644" i="1"/>
  <c r="I1644" i="1" s="1"/>
  <c r="E1643" i="1"/>
  <c r="F1643" i="1" s="1"/>
  <c r="D1641" i="1"/>
  <c r="B1644" i="1" l="1"/>
  <c r="C1644" i="1" s="1"/>
  <c r="H1644" i="1"/>
  <c r="G1644" i="1"/>
  <c r="A1645" i="1"/>
  <c r="I1645" i="1" s="1"/>
  <c r="E1644" i="1"/>
  <c r="F1644" i="1" s="1"/>
  <c r="D1642" i="1"/>
  <c r="B1645" i="1" l="1"/>
  <c r="C1645" i="1" s="1"/>
  <c r="H1645" i="1"/>
  <c r="G1645" i="1"/>
  <c r="A1646" i="1"/>
  <c r="I1646" i="1" s="1"/>
  <c r="E1645" i="1"/>
  <c r="F1645" i="1" s="1"/>
  <c r="D1643" i="1"/>
  <c r="B1646" i="1" l="1"/>
  <c r="C1646" i="1" s="1"/>
  <c r="H1646" i="1"/>
  <c r="G1646" i="1"/>
  <c r="A1647" i="1"/>
  <c r="I1647" i="1" s="1"/>
  <c r="E1646" i="1"/>
  <c r="F1646" i="1" s="1"/>
  <c r="D1644" i="1"/>
  <c r="B1647" i="1" l="1"/>
  <c r="C1647" i="1" s="1"/>
  <c r="H1647" i="1"/>
  <c r="G1647" i="1"/>
  <c r="A1648" i="1"/>
  <c r="I1648" i="1" s="1"/>
  <c r="E1647" i="1"/>
  <c r="F1647" i="1" s="1"/>
  <c r="D1645" i="1"/>
  <c r="B1648" i="1" l="1"/>
  <c r="C1648" i="1" s="1"/>
  <c r="H1648" i="1"/>
  <c r="G1648" i="1"/>
  <c r="A1649" i="1"/>
  <c r="I1649" i="1" s="1"/>
  <c r="E1648" i="1"/>
  <c r="F1648" i="1" s="1"/>
  <c r="D1646" i="1"/>
  <c r="B1649" i="1" l="1"/>
  <c r="C1649" i="1" s="1"/>
  <c r="H1649" i="1"/>
  <c r="G1649" i="1"/>
  <c r="A1650" i="1"/>
  <c r="I1650" i="1" s="1"/>
  <c r="E1649" i="1"/>
  <c r="F1649" i="1" s="1"/>
  <c r="D1647" i="1"/>
  <c r="B1650" i="1" l="1"/>
  <c r="C1650" i="1" s="1"/>
  <c r="H1650" i="1"/>
  <c r="G1650" i="1"/>
  <c r="A1651" i="1"/>
  <c r="I1651" i="1" s="1"/>
  <c r="E1650" i="1"/>
  <c r="F1650" i="1" s="1"/>
  <c r="D1648" i="1"/>
  <c r="B1651" i="1" l="1"/>
  <c r="C1651" i="1" s="1"/>
  <c r="H1651" i="1"/>
  <c r="G1651" i="1"/>
  <c r="A1652" i="1"/>
  <c r="I1652" i="1" s="1"/>
  <c r="E1651" i="1"/>
  <c r="F1651" i="1" s="1"/>
  <c r="D1649" i="1"/>
  <c r="B1652" i="1" l="1"/>
  <c r="C1652" i="1" s="1"/>
  <c r="H1652" i="1"/>
  <c r="G1652" i="1"/>
  <c r="A1653" i="1"/>
  <c r="I1653" i="1" s="1"/>
  <c r="E1652" i="1"/>
  <c r="F1652" i="1" s="1"/>
  <c r="D1650" i="1"/>
  <c r="B1653" i="1" l="1"/>
  <c r="C1653" i="1" s="1"/>
  <c r="H1653" i="1"/>
  <c r="G1653" i="1"/>
  <c r="A1654" i="1"/>
  <c r="I1654" i="1" s="1"/>
  <c r="E1653" i="1"/>
  <c r="F1653" i="1" s="1"/>
  <c r="D1651" i="1"/>
  <c r="B1654" i="1" l="1"/>
  <c r="C1654" i="1" s="1"/>
  <c r="H1654" i="1"/>
  <c r="G1654" i="1"/>
  <c r="A1655" i="1"/>
  <c r="I1655" i="1" s="1"/>
  <c r="E1654" i="1"/>
  <c r="F1654" i="1" s="1"/>
  <c r="D1652" i="1"/>
  <c r="B1655" i="1" l="1"/>
  <c r="C1655" i="1" s="1"/>
  <c r="H1655" i="1"/>
  <c r="G1655" i="1"/>
  <c r="A1656" i="1"/>
  <c r="I1656" i="1" s="1"/>
  <c r="E1655" i="1"/>
  <c r="F1655" i="1" s="1"/>
  <c r="D1653" i="1"/>
  <c r="B1656" i="1" l="1"/>
  <c r="C1656" i="1" s="1"/>
  <c r="H1656" i="1"/>
  <c r="G1656" i="1"/>
  <c r="A1657" i="1"/>
  <c r="I1657" i="1" s="1"/>
  <c r="E1656" i="1"/>
  <c r="F1656" i="1" s="1"/>
  <c r="D1654" i="1"/>
  <c r="B1657" i="1" l="1"/>
  <c r="C1657" i="1" s="1"/>
  <c r="H1657" i="1"/>
  <c r="G1657" i="1"/>
  <c r="A1658" i="1"/>
  <c r="I1658" i="1" s="1"/>
  <c r="E1657" i="1"/>
  <c r="F1657" i="1" s="1"/>
  <c r="D1655" i="1"/>
  <c r="B1658" i="1" l="1"/>
  <c r="C1658" i="1" s="1"/>
  <c r="H1658" i="1"/>
  <c r="G1658" i="1"/>
  <c r="A1659" i="1"/>
  <c r="I1659" i="1" s="1"/>
  <c r="E1658" i="1"/>
  <c r="F1658" i="1" s="1"/>
  <c r="D1656" i="1"/>
  <c r="B1659" i="1" l="1"/>
  <c r="C1659" i="1" s="1"/>
  <c r="H1659" i="1"/>
  <c r="G1659" i="1"/>
  <c r="A1660" i="1"/>
  <c r="I1660" i="1" s="1"/>
  <c r="E1659" i="1"/>
  <c r="F1659" i="1" s="1"/>
  <c r="D1657" i="1"/>
  <c r="B1660" i="1" l="1"/>
  <c r="C1660" i="1" s="1"/>
  <c r="H1660" i="1"/>
  <c r="G1660" i="1"/>
  <c r="A1661" i="1"/>
  <c r="I1661" i="1" s="1"/>
  <c r="E1660" i="1"/>
  <c r="F1660" i="1" s="1"/>
  <c r="D1658" i="1"/>
  <c r="B1661" i="1" l="1"/>
  <c r="C1661" i="1" s="1"/>
  <c r="H1661" i="1"/>
  <c r="G1661" i="1"/>
  <c r="A1662" i="1"/>
  <c r="I1662" i="1" s="1"/>
  <c r="E1661" i="1"/>
  <c r="F1661" i="1" s="1"/>
  <c r="D1659" i="1"/>
  <c r="B1662" i="1" l="1"/>
  <c r="C1662" i="1" s="1"/>
  <c r="H1662" i="1"/>
  <c r="G1662" i="1"/>
  <c r="A1663" i="1"/>
  <c r="I1663" i="1" s="1"/>
  <c r="E1662" i="1"/>
  <c r="F1662" i="1" s="1"/>
  <c r="D1660" i="1"/>
  <c r="B1663" i="1" l="1"/>
  <c r="C1663" i="1" s="1"/>
  <c r="H1663" i="1"/>
  <c r="G1663" i="1"/>
  <c r="A1664" i="1"/>
  <c r="I1664" i="1" s="1"/>
  <c r="E1663" i="1"/>
  <c r="F1663" i="1" s="1"/>
  <c r="D1661" i="1"/>
  <c r="B1664" i="1" l="1"/>
  <c r="C1664" i="1" s="1"/>
  <c r="H1664" i="1"/>
  <c r="G1664" i="1"/>
  <c r="A1665" i="1"/>
  <c r="I1665" i="1" s="1"/>
  <c r="E1664" i="1"/>
  <c r="F1664" i="1" s="1"/>
  <c r="D1662" i="1"/>
  <c r="B1665" i="1" l="1"/>
  <c r="C1665" i="1" s="1"/>
  <c r="H1665" i="1"/>
  <c r="G1665" i="1"/>
  <c r="A1666" i="1"/>
  <c r="I1666" i="1" s="1"/>
  <c r="E1665" i="1"/>
  <c r="F1665" i="1" s="1"/>
  <c r="D1663" i="1"/>
  <c r="B1666" i="1" l="1"/>
  <c r="C1666" i="1" s="1"/>
  <c r="H1666" i="1"/>
  <c r="G1666" i="1"/>
  <c r="A1667" i="1"/>
  <c r="I1667" i="1" s="1"/>
  <c r="E1666" i="1"/>
  <c r="F1666" i="1" s="1"/>
  <c r="D1664" i="1"/>
  <c r="B1667" i="1" l="1"/>
  <c r="C1667" i="1" s="1"/>
  <c r="H1667" i="1"/>
  <c r="G1667" i="1"/>
  <c r="A1668" i="1"/>
  <c r="I1668" i="1" s="1"/>
  <c r="E1667" i="1"/>
  <c r="F1667" i="1" s="1"/>
  <c r="D1665" i="1"/>
  <c r="B1668" i="1" l="1"/>
  <c r="C1668" i="1" s="1"/>
  <c r="H1668" i="1"/>
  <c r="G1668" i="1"/>
  <c r="A1669" i="1"/>
  <c r="I1669" i="1" s="1"/>
  <c r="E1668" i="1"/>
  <c r="F1668" i="1" s="1"/>
  <c r="D1666" i="1"/>
  <c r="B1669" i="1" l="1"/>
  <c r="C1669" i="1" s="1"/>
  <c r="H1669" i="1"/>
  <c r="G1669" i="1"/>
  <c r="A1670" i="1"/>
  <c r="I1670" i="1" s="1"/>
  <c r="E1669" i="1"/>
  <c r="F1669" i="1" s="1"/>
  <c r="D1667" i="1"/>
  <c r="B1670" i="1" l="1"/>
  <c r="C1670" i="1" s="1"/>
  <c r="H1670" i="1"/>
  <c r="G1670" i="1"/>
  <c r="A1671" i="1"/>
  <c r="I1671" i="1" s="1"/>
  <c r="E1670" i="1"/>
  <c r="F1670" i="1" s="1"/>
  <c r="D1668" i="1"/>
  <c r="B1671" i="1" l="1"/>
  <c r="C1671" i="1" s="1"/>
  <c r="H1671" i="1"/>
  <c r="G1671" i="1"/>
  <c r="A1672" i="1"/>
  <c r="I1672" i="1" s="1"/>
  <c r="E1671" i="1"/>
  <c r="F1671" i="1" s="1"/>
  <c r="D1669" i="1"/>
  <c r="B1672" i="1" l="1"/>
  <c r="C1672" i="1" s="1"/>
  <c r="H1672" i="1"/>
  <c r="G1672" i="1"/>
  <c r="A1673" i="1"/>
  <c r="I1673" i="1" s="1"/>
  <c r="E1672" i="1"/>
  <c r="F1672" i="1" s="1"/>
  <c r="D1670" i="1"/>
  <c r="B1673" i="1" l="1"/>
  <c r="C1673" i="1" s="1"/>
  <c r="H1673" i="1"/>
  <c r="G1673" i="1"/>
  <c r="A1674" i="1"/>
  <c r="I1674" i="1" s="1"/>
  <c r="E1673" i="1"/>
  <c r="F1673" i="1" s="1"/>
  <c r="D1671" i="1"/>
  <c r="B1674" i="1" l="1"/>
  <c r="C1674" i="1" s="1"/>
  <c r="H1674" i="1"/>
  <c r="G1674" i="1"/>
  <c r="A1675" i="1"/>
  <c r="I1675" i="1" s="1"/>
  <c r="E1674" i="1"/>
  <c r="F1674" i="1" s="1"/>
  <c r="D1672" i="1"/>
  <c r="B1675" i="1" l="1"/>
  <c r="C1675" i="1" s="1"/>
  <c r="H1675" i="1"/>
  <c r="G1675" i="1"/>
  <c r="A1676" i="1"/>
  <c r="I1676" i="1" s="1"/>
  <c r="E1675" i="1"/>
  <c r="F1675" i="1" s="1"/>
  <c r="D1673" i="1"/>
  <c r="B1676" i="1" l="1"/>
  <c r="C1676" i="1" s="1"/>
  <c r="H1676" i="1"/>
  <c r="G1676" i="1"/>
  <c r="A1677" i="1"/>
  <c r="I1677" i="1" s="1"/>
  <c r="E1676" i="1"/>
  <c r="F1676" i="1" s="1"/>
  <c r="D1674" i="1"/>
  <c r="B1677" i="1" l="1"/>
  <c r="C1677" i="1" s="1"/>
  <c r="H1677" i="1"/>
  <c r="G1677" i="1"/>
  <c r="A1678" i="1"/>
  <c r="I1678" i="1" s="1"/>
  <c r="E1677" i="1"/>
  <c r="F1677" i="1" s="1"/>
  <c r="D1675" i="1"/>
  <c r="B1678" i="1" l="1"/>
  <c r="C1678" i="1" s="1"/>
  <c r="H1678" i="1"/>
  <c r="G1678" i="1"/>
  <c r="A1679" i="1"/>
  <c r="I1679" i="1" s="1"/>
  <c r="E1678" i="1"/>
  <c r="F1678" i="1" s="1"/>
  <c r="D1676" i="1"/>
  <c r="B1679" i="1" l="1"/>
  <c r="C1679" i="1" s="1"/>
  <c r="H1679" i="1"/>
  <c r="G1679" i="1"/>
  <c r="A1680" i="1"/>
  <c r="I1680" i="1" s="1"/>
  <c r="E1679" i="1"/>
  <c r="F1679" i="1" s="1"/>
  <c r="D1677" i="1"/>
  <c r="B1680" i="1" l="1"/>
  <c r="C1680" i="1" s="1"/>
  <c r="H1680" i="1"/>
  <c r="G1680" i="1"/>
  <c r="A1681" i="1"/>
  <c r="I1681" i="1" s="1"/>
  <c r="E1680" i="1"/>
  <c r="F1680" i="1" s="1"/>
  <c r="D1678" i="1"/>
  <c r="B1681" i="1" l="1"/>
  <c r="C1681" i="1" s="1"/>
  <c r="H1681" i="1"/>
  <c r="G1681" i="1"/>
  <c r="A1682" i="1"/>
  <c r="I1682" i="1" s="1"/>
  <c r="E1681" i="1"/>
  <c r="F1681" i="1" s="1"/>
  <c r="D1679" i="1"/>
  <c r="B1682" i="1" l="1"/>
  <c r="C1682" i="1" s="1"/>
  <c r="H1682" i="1"/>
  <c r="G1682" i="1"/>
  <c r="A1683" i="1"/>
  <c r="I1683" i="1" s="1"/>
  <c r="E1682" i="1"/>
  <c r="F1682" i="1" s="1"/>
  <c r="D1680" i="1"/>
  <c r="B1683" i="1" l="1"/>
  <c r="C1683" i="1" s="1"/>
  <c r="H1683" i="1"/>
  <c r="G1683" i="1"/>
  <c r="A1684" i="1"/>
  <c r="I1684" i="1" s="1"/>
  <c r="E1683" i="1"/>
  <c r="F1683" i="1" s="1"/>
  <c r="D1681" i="1"/>
  <c r="B1684" i="1" l="1"/>
  <c r="C1684" i="1" s="1"/>
  <c r="H1684" i="1"/>
  <c r="G1684" i="1"/>
  <c r="A1685" i="1"/>
  <c r="I1685" i="1" s="1"/>
  <c r="E1684" i="1"/>
  <c r="F1684" i="1" s="1"/>
  <c r="D1682" i="1"/>
  <c r="B1685" i="1" l="1"/>
  <c r="C1685" i="1" s="1"/>
  <c r="H1685" i="1"/>
  <c r="G1685" i="1"/>
  <c r="A1686" i="1"/>
  <c r="I1686" i="1" s="1"/>
  <c r="E1685" i="1"/>
  <c r="F1685" i="1" s="1"/>
  <c r="D1683" i="1"/>
  <c r="B1686" i="1" l="1"/>
  <c r="C1686" i="1" s="1"/>
  <c r="H1686" i="1"/>
  <c r="G1686" i="1"/>
  <c r="A1687" i="1"/>
  <c r="I1687" i="1" s="1"/>
  <c r="E1686" i="1"/>
  <c r="F1686" i="1" s="1"/>
  <c r="D1684" i="1"/>
  <c r="B1687" i="1" l="1"/>
  <c r="C1687" i="1" s="1"/>
  <c r="H1687" i="1"/>
  <c r="G1687" i="1"/>
  <c r="A1688" i="1"/>
  <c r="I1688" i="1" s="1"/>
  <c r="E1687" i="1"/>
  <c r="F1687" i="1" s="1"/>
  <c r="D1685" i="1"/>
  <c r="B1688" i="1" l="1"/>
  <c r="C1688" i="1" s="1"/>
  <c r="H1688" i="1"/>
  <c r="G1688" i="1"/>
  <c r="A1689" i="1"/>
  <c r="I1689" i="1" s="1"/>
  <c r="E1688" i="1"/>
  <c r="F1688" i="1" s="1"/>
  <c r="D1686" i="1"/>
  <c r="B1689" i="1" l="1"/>
  <c r="C1689" i="1" s="1"/>
  <c r="H1689" i="1"/>
  <c r="G1689" i="1"/>
  <c r="A1690" i="1"/>
  <c r="I1690" i="1" s="1"/>
  <c r="E1689" i="1"/>
  <c r="F1689" i="1" s="1"/>
  <c r="D1687" i="1"/>
  <c r="B1690" i="1" l="1"/>
  <c r="C1690" i="1" s="1"/>
  <c r="H1690" i="1"/>
  <c r="G1690" i="1"/>
  <c r="A1691" i="1"/>
  <c r="I1691" i="1" s="1"/>
  <c r="E1690" i="1"/>
  <c r="F1690" i="1" s="1"/>
  <c r="D1688" i="1"/>
  <c r="B1691" i="1" l="1"/>
  <c r="C1691" i="1" s="1"/>
  <c r="H1691" i="1"/>
  <c r="G1691" i="1"/>
  <c r="A1692" i="1"/>
  <c r="I1692" i="1" s="1"/>
  <c r="E1691" i="1"/>
  <c r="F1691" i="1" s="1"/>
  <c r="D1689" i="1"/>
  <c r="B1692" i="1" l="1"/>
  <c r="C1692" i="1" s="1"/>
  <c r="H1692" i="1"/>
  <c r="G1692" i="1"/>
  <c r="A1693" i="1"/>
  <c r="I1693" i="1" s="1"/>
  <c r="E1692" i="1"/>
  <c r="F1692" i="1" s="1"/>
  <c r="D1690" i="1"/>
  <c r="B1693" i="1" l="1"/>
  <c r="C1693" i="1" s="1"/>
  <c r="H1693" i="1"/>
  <c r="G1693" i="1"/>
  <c r="A1694" i="1"/>
  <c r="I1694" i="1" s="1"/>
  <c r="E1693" i="1"/>
  <c r="F1693" i="1" s="1"/>
  <c r="D1691" i="1"/>
  <c r="B1694" i="1" l="1"/>
  <c r="C1694" i="1" s="1"/>
  <c r="H1694" i="1"/>
  <c r="G1694" i="1"/>
  <c r="A1695" i="1"/>
  <c r="I1695" i="1" s="1"/>
  <c r="E1694" i="1"/>
  <c r="F1694" i="1" s="1"/>
  <c r="D1692" i="1"/>
  <c r="B1695" i="1" l="1"/>
  <c r="C1695" i="1" s="1"/>
  <c r="H1695" i="1"/>
  <c r="G1695" i="1"/>
  <c r="A1696" i="1"/>
  <c r="I1696" i="1" s="1"/>
  <c r="E1695" i="1"/>
  <c r="F1695" i="1" s="1"/>
  <c r="D1693" i="1"/>
  <c r="B1696" i="1" l="1"/>
  <c r="C1696" i="1" s="1"/>
  <c r="H1696" i="1"/>
  <c r="G1696" i="1"/>
  <c r="A1697" i="1"/>
  <c r="I1697" i="1" s="1"/>
  <c r="E1696" i="1"/>
  <c r="F1696" i="1" s="1"/>
  <c r="D1694" i="1"/>
  <c r="B1697" i="1" l="1"/>
  <c r="C1697" i="1" s="1"/>
  <c r="H1697" i="1"/>
  <c r="G1697" i="1"/>
  <c r="A1698" i="1"/>
  <c r="I1698" i="1" s="1"/>
  <c r="E1697" i="1"/>
  <c r="F1697" i="1" s="1"/>
  <c r="D1695" i="1"/>
  <c r="B1698" i="1" l="1"/>
  <c r="C1698" i="1" s="1"/>
  <c r="H1698" i="1"/>
  <c r="G1698" i="1"/>
  <c r="A1699" i="1"/>
  <c r="I1699" i="1" s="1"/>
  <c r="E1698" i="1"/>
  <c r="F1698" i="1" s="1"/>
  <c r="D1696" i="1"/>
  <c r="B1699" i="1" l="1"/>
  <c r="C1699" i="1" s="1"/>
  <c r="H1699" i="1"/>
  <c r="G1699" i="1"/>
  <c r="A1700" i="1"/>
  <c r="I1700" i="1" s="1"/>
  <c r="E1699" i="1"/>
  <c r="F1699" i="1" s="1"/>
  <c r="D1697" i="1"/>
  <c r="B1700" i="1" l="1"/>
  <c r="C1700" i="1" s="1"/>
  <c r="H1700" i="1"/>
  <c r="G1700" i="1"/>
  <c r="A1701" i="1"/>
  <c r="I1701" i="1" s="1"/>
  <c r="E1700" i="1"/>
  <c r="F1700" i="1" s="1"/>
  <c r="D1698" i="1"/>
  <c r="B1701" i="1" l="1"/>
  <c r="C1701" i="1" s="1"/>
  <c r="H1701" i="1"/>
  <c r="G1701" i="1"/>
  <c r="A1702" i="1"/>
  <c r="I1702" i="1" s="1"/>
  <c r="E1701" i="1"/>
  <c r="F1701" i="1" s="1"/>
  <c r="D1699" i="1"/>
  <c r="B1702" i="1" l="1"/>
  <c r="C1702" i="1" s="1"/>
  <c r="H1702" i="1"/>
  <c r="G1702" i="1"/>
  <c r="A1703" i="1"/>
  <c r="I1703" i="1" s="1"/>
  <c r="E1702" i="1"/>
  <c r="F1702" i="1" s="1"/>
  <c r="D1700" i="1"/>
  <c r="B1703" i="1" l="1"/>
  <c r="C1703" i="1" s="1"/>
  <c r="H1703" i="1"/>
  <c r="G1703" i="1"/>
  <c r="A1704" i="1"/>
  <c r="I1704" i="1" s="1"/>
  <c r="E1703" i="1"/>
  <c r="F1703" i="1" s="1"/>
  <c r="D1701" i="1"/>
  <c r="B1704" i="1" l="1"/>
  <c r="C1704" i="1" s="1"/>
  <c r="H1704" i="1"/>
  <c r="G1704" i="1"/>
  <c r="A1705" i="1"/>
  <c r="I1705" i="1" s="1"/>
  <c r="E1704" i="1"/>
  <c r="F1704" i="1" s="1"/>
  <c r="D1702" i="1"/>
  <c r="B1705" i="1" l="1"/>
  <c r="C1705" i="1" s="1"/>
  <c r="H1705" i="1"/>
  <c r="G1705" i="1"/>
  <c r="A1706" i="1"/>
  <c r="I1706" i="1" s="1"/>
  <c r="E1705" i="1"/>
  <c r="F1705" i="1" s="1"/>
  <c r="D1703" i="1"/>
  <c r="B1706" i="1" l="1"/>
  <c r="C1706" i="1" s="1"/>
  <c r="H1706" i="1"/>
  <c r="G1706" i="1"/>
  <c r="A1707" i="1"/>
  <c r="I1707" i="1" s="1"/>
  <c r="E1706" i="1"/>
  <c r="F1706" i="1" s="1"/>
  <c r="D1704" i="1"/>
  <c r="B1707" i="1" l="1"/>
  <c r="C1707" i="1" s="1"/>
  <c r="H1707" i="1"/>
  <c r="G1707" i="1"/>
  <c r="A1708" i="1"/>
  <c r="I1708" i="1" s="1"/>
  <c r="E1707" i="1"/>
  <c r="F1707" i="1" s="1"/>
  <c r="D1705" i="1"/>
  <c r="B1708" i="1" l="1"/>
  <c r="C1708" i="1" s="1"/>
  <c r="H1708" i="1"/>
  <c r="G1708" i="1"/>
  <c r="A1709" i="1"/>
  <c r="I1709" i="1" s="1"/>
  <c r="E1708" i="1"/>
  <c r="F1708" i="1" s="1"/>
  <c r="D1706" i="1"/>
  <c r="B1709" i="1" l="1"/>
  <c r="C1709" i="1" s="1"/>
  <c r="H1709" i="1"/>
  <c r="G1709" i="1"/>
  <c r="A1710" i="1"/>
  <c r="I1710" i="1" s="1"/>
  <c r="E1709" i="1"/>
  <c r="F1709" i="1" s="1"/>
  <c r="D1707" i="1"/>
  <c r="B1710" i="1" l="1"/>
  <c r="C1710" i="1" s="1"/>
  <c r="H1710" i="1"/>
  <c r="G1710" i="1"/>
  <c r="A1711" i="1"/>
  <c r="I1711" i="1" s="1"/>
  <c r="E1710" i="1"/>
  <c r="F1710" i="1" s="1"/>
  <c r="D1708" i="1"/>
  <c r="B1711" i="1" l="1"/>
  <c r="C1711" i="1" s="1"/>
  <c r="H1711" i="1"/>
  <c r="G1711" i="1"/>
  <c r="A1712" i="1"/>
  <c r="I1712" i="1" s="1"/>
  <c r="E1711" i="1"/>
  <c r="F1711" i="1" s="1"/>
  <c r="D1709" i="1"/>
  <c r="B1712" i="1" l="1"/>
  <c r="C1712" i="1" s="1"/>
  <c r="H1712" i="1"/>
  <c r="G1712" i="1"/>
  <c r="A1713" i="1"/>
  <c r="I1713" i="1" s="1"/>
  <c r="E1712" i="1"/>
  <c r="F1712" i="1" s="1"/>
  <c r="D1710" i="1"/>
  <c r="B1713" i="1" l="1"/>
  <c r="C1713" i="1" s="1"/>
  <c r="H1713" i="1"/>
  <c r="G1713" i="1"/>
  <c r="A1714" i="1"/>
  <c r="I1714" i="1" s="1"/>
  <c r="E1713" i="1"/>
  <c r="F1713" i="1" s="1"/>
  <c r="D1711" i="1"/>
  <c r="B1714" i="1" l="1"/>
  <c r="C1714" i="1" s="1"/>
  <c r="H1714" i="1"/>
  <c r="G1714" i="1"/>
  <c r="A1715" i="1"/>
  <c r="I1715" i="1" s="1"/>
  <c r="E1714" i="1"/>
  <c r="F1714" i="1" s="1"/>
  <c r="D1712" i="1"/>
  <c r="B1715" i="1" l="1"/>
  <c r="C1715" i="1" s="1"/>
  <c r="H1715" i="1"/>
  <c r="G1715" i="1"/>
  <c r="A1716" i="1"/>
  <c r="I1716" i="1" s="1"/>
  <c r="E1715" i="1"/>
  <c r="F1715" i="1" s="1"/>
  <c r="D1713" i="1"/>
  <c r="B1716" i="1" l="1"/>
  <c r="C1716" i="1" s="1"/>
  <c r="H1716" i="1"/>
  <c r="G1716" i="1"/>
  <c r="A1717" i="1"/>
  <c r="I1717" i="1" s="1"/>
  <c r="E1716" i="1"/>
  <c r="F1716" i="1" s="1"/>
  <c r="D1714" i="1"/>
  <c r="B1717" i="1" l="1"/>
  <c r="C1717" i="1" s="1"/>
  <c r="H1717" i="1"/>
  <c r="G1717" i="1"/>
  <c r="A1718" i="1"/>
  <c r="I1718" i="1" s="1"/>
  <c r="E1717" i="1"/>
  <c r="F1717" i="1" s="1"/>
  <c r="D1715" i="1"/>
  <c r="B1718" i="1" l="1"/>
  <c r="C1718" i="1" s="1"/>
  <c r="H1718" i="1"/>
  <c r="G1718" i="1"/>
  <c r="A1719" i="1"/>
  <c r="I1719" i="1" s="1"/>
  <c r="E1718" i="1"/>
  <c r="F1718" i="1" s="1"/>
  <c r="D1716" i="1"/>
  <c r="B1719" i="1" l="1"/>
  <c r="C1719" i="1" s="1"/>
  <c r="H1719" i="1"/>
  <c r="G1719" i="1"/>
  <c r="A1720" i="1"/>
  <c r="I1720" i="1" s="1"/>
  <c r="E1719" i="1"/>
  <c r="F1719" i="1" s="1"/>
  <c r="D1717" i="1"/>
  <c r="B1720" i="1" l="1"/>
  <c r="C1720" i="1" s="1"/>
  <c r="H1720" i="1"/>
  <c r="G1720" i="1"/>
  <c r="A1721" i="1"/>
  <c r="I1721" i="1" s="1"/>
  <c r="E1720" i="1"/>
  <c r="F1720" i="1" s="1"/>
  <c r="D1718" i="1"/>
  <c r="B1721" i="1" l="1"/>
  <c r="C1721" i="1" s="1"/>
  <c r="H1721" i="1"/>
  <c r="G1721" i="1"/>
  <c r="A1722" i="1"/>
  <c r="I1722" i="1" s="1"/>
  <c r="E1721" i="1"/>
  <c r="F1721" i="1" s="1"/>
  <c r="D1719" i="1"/>
  <c r="B1722" i="1" l="1"/>
  <c r="C1722" i="1" s="1"/>
  <c r="H1722" i="1"/>
  <c r="G1722" i="1"/>
  <c r="A1723" i="1"/>
  <c r="I1723" i="1" s="1"/>
  <c r="E1722" i="1"/>
  <c r="F1722" i="1" s="1"/>
  <c r="D1720" i="1"/>
  <c r="B1723" i="1" l="1"/>
  <c r="C1723" i="1" s="1"/>
  <c r="H1723" i="1"/>
  <c r="G1723" i="1"/>
  <c r="A1724" i="1"/>
  <c r="I1724" i="1" s="1"/>
  <c r="E1723" i="1"/>
  <c r="F1723" i="1" s="1"/>
  <c r="D1721" i="1"/>
  <c r="B1724" i="1" l="1"/>
  <c r="C1724" i="1" s="1"/>
  <c r="H1724" i="1"/>
  <c r="G1724" i="1"/>
  <c r="A1725" i="1"/>
  <c r="I1725" i="1" s="1"/>
  <c r="E1724" i="1"/>
  <c r="F1724" i="1" s="1"/>
  <c r="D1722" i="1"/>
  <c r="B1725" i="1" l="1"/>
  <c r="C1725" i="1" s="1"/>
  <c r="H1725" i="1"/>
  <c r="G1725" i="1"/>
  <c r="A1726" i="1"/>
  <c r="I1726" i="1" s="1"/>
  <c r="E1725" i="1"/>
  <c r="F1725" i="1" s="1"/>
  <c r="D1723" i="1"/>
  <c r="B1726" i="1" l="1"/>
  <c r="C1726" i="1" s="1"/>
  <c r="H1726" i="1"/>
  <c r="G1726" i="1"/>
  <c r="A1727" i="1"/>
  <c r="I1727" i="1" s="1"/>
  <c r="E1726" i="1"/>
  <c r="F1726" i="1" s="1"/>
  <c r="D1724" i="1"/>
  <c r="B1727" i="1" l="1"/>
  <c r="C1727" i="1" s="1"/>
  <c r="H1727" i="1"/>
  <c r="G1727" i="1"/>
  <c r="A1728" i="1"/>
  <c r="I1728" i="1" s="1"/>
  <c r="E1727" i="1"/>
  <c r="F1727" i="1" s="1"/>
  <c r="D1725" i="1"/>
  <c r="B1728" i="1" l="1"/>
  <c r="C1728" i="1" s="1"/>
  <c r="H1728" i="1"/>
  <c r="G1728" i="1"/>
  <c r="A1729" i="1"/>
  <c r="I1729" i="1" s="1"/>
  <c r="E1728" i="1"/>
  <c r="F1728" i="1" s="1"/>
  <c r="D1726" i="1"/>
  <c r="B1729" i="1" l="1"/>
  <c r="C1729" i="1" s="1"/>
  <c r="H1729" i="1"/>
  <c r="G1729" i="1"/>
  <c r="A1730" i="1"/>
  <c r="I1730" i="1" s="1"/>
  <c r="E1729" i="1"/>
  <c r="F1729" i="1" s="1"/>
  <c r="D1727" i="1"/>
  <c r="B1730" i="1" l="1"/>
  <c r="C1730" i="1" s="1"/>
  <c r="H1730" i="1"/>
  <c r="G1730" i="1"/>
  <c r="A1731" i="1"/>
  <c r="I1731" i="1" s="1"/>
  <c r="E1730" i="1"/>
  <c r="F1730" i="1" s="1"/>
  <c r="D1728" i="1"/>
  <c r="B1731" i="1" l="1"/>
  <c r="C1731" i="1" s="1"/>
  <c r="H1731" i="1"/>
  <c r="G1731" i="1"/>
  <c r="A1732" i="1"/>
  <c r="I1732" i="1" s="1"/>
  <c r="E1731" i="1"/>
  <c r="F1731" i="1" s="1"/>
  <c r="D1729" i="1"/>
  <c r="B1732" i="1" l="1"/>
  <c r="C1732" i="1" s="1"/>
  <c r="H1732" i="1"/>
  <c r="G1732" i="1"/>
  <c r="A1733" i="1"/>
  <c r="I1733" i="1" s="1"/>
  <c r="E1732" i="1"/>
  <c r="F1732" i="1" s="1"/>
  <c r="D1730" i="1"/>
  <c r="B1733" i="1" l="1"/>
  <c r="C1733" i="1" s="1"/>
  <c r="H1733" i="1"/>
  <c r="G1733" i="1"/>
  <c r="A1734" i="1"/>
  <c r="I1734" i="1" s="1"/>
  <c r="E1733" i="1"/>
  <c r="F1733" i="1" s="1"/>
  <c r="D1731" i="1"/>
  <c r="B1734" i="1" l="1"/>
  <c r="C1734" i="1" s="1"/>
  <c r="H1734" i="1"/>
  <c r="G1734" i="1"/>
  <c r="A1735" i="1"/>
  <c r="I1735" i="1" s="1"/>
  <c r="E1734" i="1"/>
  <c r="F1734" i="1" s="1"/>
  <c r="D1732" i="1"/>
  <c r="B1735" i="1" l="1"/>
  <c r="C1735" i="1" s="1"/>
  <c r="H1735" i="1"/>
  <c r="G1735" i="1"/>
  <c r="A1736" i="1"/>
  <c r="I1736" i="1" s="1"/>
  <c r="E1735" i="1"/>
  <c r="F1735" i="1" s="1"/>
  <c r="D1733" i="1"/>
  <c r="B1736" i="1" l="1"/>
  <c r="C1736" i="1" s="1"/>
  <c r="H1736" i="1"/>
  <c r="G1736" i="1"/>
  <c r="A1737" i="1"/>
  <c r="I1737" i="1" s="1"/>
  <c r="E1736" i="1"/>
  <c r="F1736" i="1" s="1"/>
  <c r="D1734" i="1"/>
  <c r="B1737" i="1" l="1"/>
  <c r="C1737" i="1" s="1"/>
  <c r="H1737" i="1"/>
  <c r="G1737" i="1"/>
  <c r="A1738" i="1"/>
  <c r="I1738" i="1" s="1"/>
  <c r="E1737" i="1"/>
  <c r="F1737" i="1" s="1"/>
  <c r="D1735" i="1"/>
  <c r="B1738" i="1" l="1"/>
  <c r="C1738" i="1" s="1"/>
  <c r="H1738" i="1"/>
  <c r="G1738" i="1"/>
  <c r="A1739" i="1"/>
  <c r="I1739" i="1" s="1"/>
  <c r="E1738" i="1"/>
  <c r="F1738" i="1" s="1"/>
  <c r="D1736" i="1"/>
  <c r="B1739" i="1" l="1"/>
  <c r="C1739" i="1" s="1"/>
  <c r="H1739" i="1"/>
  <c r="G1739" i="1"/>
  <c r="A1740" i="1"/>
  <c r="I1740" i="1" s="1"/>
  <c r="E1739" i="1"/>
  <c r="F1739" i="1" s="1"/>
  <c r="D1737" i="1"/>
  <c r="B1740" i="1" l="1"/>
  <c r="C1740" i="1" s="1"/>
  <c r="H1740" i="1"/>
  <c r="G1740" i="1"/>
  <c r="A1741" i="1"/>
  <c r="I1741" i="1" s="1"/>
  <c r="E1740" i="1"/>
  <c r="F1740" i="1" s="1"/>
  <c r="D1738" i="1"/>
  <c r="B1741" i="1" l="1"/>
  <c r="C1741" i="1" s="1"/>
  <c r="H1741" i="1"/>
  <c r="G1741" i="1"/>
  <c r="A1742" i="1"/>
  <c r="I1742" i="1" s="1"/>
  <c r="E1741" i="1"/>
  <c r="F1741" i="1" s="1"/>
  <c r="D1739" i="1"/>
  <c r="B1742" i="1" l="1"/>
  <c r="C1742" i="1" s="1"/>
  <c r="H1742" i="1"/>
  <c r="G1742" i="1"/>
  <c r="A1743" i="1"/>
  <c r="I1743" i="1" s="1"/>
  <c r="E1742" i="1"/>
  <c r="F1742" i="1" s="1"/>
  <c r="D1740" i="1"/>
  <c r="B1743" i="1" l="1"/>
  <c r="C1743" i="1" s="1"/>
  <c r="H1743" i="1"/>
  <c r="G1743" i="1"/>
  <c r="A1744" i="1"/>
  <c r="I1744" i="1" s="1"/>
  <c r="E1743" i="1"/>
  <c r="F1743" i="1" s="1"/>
  <c r="D1741" i="1"/>
  <c r="B1744" i="1" l="1"/>
  <c r="C1744" i="1" s="1"/>
  <c r="H1744" i="1"/>
  <c r="G1744" i="1"/>
  <c r="A1745" i="1"/>
  <c r="I1745" i="1" s="1"/>
  <c r="E1744" i="1"/>
  <c r="F1744" i="1" s="1"/>
  <c r="D1742" i="1"/>
  <c r="B1745" i="1" l="1"/>
  <c r="C1745" i="1" s="1"/>
  <c r="H1745" i="1"/>
  <c r="G1745" i="1"/>
  <c r="A1746" i="1"/>
  <c r="I1746" i="1" s="1"/>
  <c r="E1745" i="1"/>
  <c r="F1745" i="1" s="1"/>
  <c r="D1743" i="1"/>
  <c r="B1746" i="1" l="1"/>
  <c r="C1746" i="1" s="1"/>
  <c r="H1746" i="1"/>
  <c r="G1746" i="1"/>
  <c r="A1747" i="1"/>
  <c r="I1747" i="1" s="1"/>
  <c r="E1746" i="1"/>
  <c r="F1746" i="1" s="1"/>
  <c r="D1744" i="1"/>
  <c r="B1747" i="1" l="1"/>
  <c r="C1747" i="1" s="1"/>
  <c r="H1747" i="1"/>
  <c r="G1747" i="1"/>
  <c r="A1748" i="1"/>
  <c r="I1748" i="1" s="1"/>
  <c r="E1747" i="1"/>
  <c r="F1747" i="1" s="1"/>
  <c r="D1745" i="1"/>
  <c r="B1748" i="1" l="1"/>
  <c r="C1748" i="1" s="1"/>
  <c r="H1748" i="1"/>
  <c r="G1748" i="1"/>
  <c r="A1749" i="1"/>
  <c r="I1749" i="1" s="1"/>
  <c r="E1748" i="1"/>
  <c r="F1748" i="1" s="1"/>
  <c r="D1746" i="1"/>
  <c r="B1749" i="1" l="1"/>
  <c r="C1749" i="1" s="1"/>
  <c r="H1749" i="1"/>
  <c r="G1749" i="1"/>
  <c r="A1750" i="1"/>
  <c r="I1750" i="1" s="1"/>
  <c r="E1749" i="1"/>
  <c r="F1749" i="1" s="1"/>
  <c r="D1747" i="1"/>
  <c r="B1750" i="1" l="1"/>
  <c r="C1750" i="1" s="1"/>
  <c r="H1750" i="1"/>
  <c r="G1750" i="1"/>
  <c r="A1751" i="1"/>
  <c r="I1751" i="1" s="1"/>
  <c r="E1750" i="1"/>
  <c r="F1750" i="1" s="1"/>
  <c r="D1748" i="1"/>
  <c r="B1751" i="1" l="1"/>
  <c r="C1751" i="1" s="1"/>
  <c r="H1751" i="1"/>
  <c r="G1751" i="1"/>
  <c r="A1752" i="1"/>
  <c r="I1752" i="1" s="1"/>
  <c r="E1751" i="1"/>
  <c r="F1751" i="1" s="1"/>
  <c r="D1749" i="1"/>
  <c r="B1752" i="1" l="1"/>
  <c r="C1752" i="1" s="1"/>
  <c r="H1752" i="1"/>
  <c r="G1752" i="1"/>
  <c r="A1753" i="1"/>
  <c r="I1753" i="1" s="1"/>
  <c r="E1752" i="1"/>
  <c r="F1752" i="1" s="1"/>
  <c r="D1750" i="1"/>
  <c r="B1753" i="1" l="1"/>
  <c r="C1753" i="1" s="1"/>
  <c r="H1753" i="1"/>
  <c r="G1753" i="1"/>
  <c r="A1754" i="1"/>
  <c r="I1754" i="1" s="1"/>
  <c r="E1753" i="1"/>
  <c r="F1753" i="1" s="1"/>
  <c r="D1751" i="1"/>
  <c r="B1754" i="1" l="1"/>
  <c r="C1754" i="1" s="1"/>
  <c r="H1754" i="1"/>
  <c r="G1754" i="1"/>
  <c r="A1755" i="1"/>
  <c r="I1755" i="1" s="1"/>
  <c r="E1754" i="1"/>
  <c r="F1754" i="1" s="1"/>
  <c r="D1752" i="1"/>
  <c r="B1755" i="1" l="1"/>
  <c r="C1755" i="1" s="1"/>
  <c r="H1755" i="1"/>
  <c r="G1755" i="1"/>
  <c r="A1756" i="1"/>
  <c r="I1756" i="1" s="1"/>
  <c r="E1755" i="1"/>
  <c r="F1755" i="1" s="1"/>
  <c r="D1753" i="1"/>
  <c r="B1756" i="1" l="1"/>
  <c r="C1756" i="1" s="1"/>
  <c r="H1756" i="1"/>
  <c r="G1756" i="1"/>
  <c r="A1757" i="1"/>
  <c r="I1757" i="1" s="1"/>
  <c r="E1756" i="1"/>
  <c r="F1756" i="1" s="1"/>
  <c r="D1754" i="1"/>
  <c r="B1757" i="1" l="1"/>
  <c r="C1757" i="1" s="1"/>
  <c r="H1757" i="1"/>
  <c r="G1757" i="1"/>
  <c r="A1758" i="1"/>
  <c r="I1758" i="1" s="1"/>
  <c r="E1757" i="1"/>
  <c r="F1757" i="1" s="1"/>
  <c r="D1755" i="1"/>
  <c r="B1758" i="1" l="1"/>
  <c r="C1758" i="1" s="1"/>
  <c r="H1758" i="1"/>
  <c r="G1758" i="1"/>
  <c r="A1759" i="1"/>
  <c r="I1759" i="1" s="1"/>
  <c r="E1758" i="1"/>
  <c r="F1758" i="1" s="1"/>
  <c r="D1756" i="1"/>
  <c r="B1759" i="1" l="1"/>
  <c r="C1759" i="1" s="1"/>
  <c r="H1759" i="1"/>
  <c r="G1759" i="1"/>
  <c r="A1760" i="1"/>
  <c r="I1760" i="1" s="1"/>
  <c r="E1759" i="1"/>
  <c r="F1759" i="1" s="1"/>
  <c r="D1757" i="1"/>
  <c r="B1760" i="1" l="1"/>
  <c r="C1760" i="1" s="1"/>
  <c r="H1760" i="1"/>
  <c r="G1760" i="1"/>
  <c r="A1761" i="1"/>
  <c r="I1761" i="1" s="1"/>
  <c r="E1760" i="1"/>
  <c r="F1760" i="1" s="1"/>
  <c r="D1758" i="1"/>
  <c r="B1761" i="1" l="1"/>
  <c r="C1761" i="1" s="1"/>
  <c r="H1761" i="1"/>
  <c r="G1761" i="1"/>
  <c r="A1762" i="1"/>
  <c r="I1762" i="1" s="1"/>
  <c r="E1761" i="1"/>
  <c r="F1761" i="1" s="1"/>
  <c r="D1759" i="1"/>
  <c r="B1762" i="1" l="1"/>
  <c r="C1762" i="1" s="1"/>
  <c r="H1762" i="1"/>
  <c r="G1762" i="1"/>
  <c r="A1763" i="1"/>
  <c r="I1763" i="1" s="1"/>
  <c r="E1762" i="1"/>
  <c r="F1762" i="1" s="1"/>
  <c r="D1760" i="1"/>
  <c r="B1763" i="1" l="1"/>
  <c r="C1763" i="1" s="1"/>
  <c r="H1763" i="1"/>
  <c r="G1763" i="1"/>
  <c r="A1764" i="1"/>
  <c r="I1764" i="1" s="1"/>
  <c r="E1763" i="1"/>
  <c r="F1763" i="1" s="1"/>
  <c r="D1761" i="1"/>
  <c r="B1764" i="1" l="1"/>
  <c r="C1764" i="1" s="1"/>
  <c r="H1764" i="1"/>
  <c r="G1764" i="1"/>
  <c r="A1765" i="1"/>
  <c r="I1765" i="1" s="1"/>
  <c r="E1764" i="1"/>
  <c r="F1764" i="1" s="1"/>
  <c r="D1762" i="1"/>
  <c r="B1765" i="1" l="1"/>
  <c r="C1765" i="1" s="1"/>
  <c r="H1765" i="1"/>
  <c r="G1765" i="1"/>
  <c r="A1766" i="1"/>
  <c r="I1766" i="1" s="1"/>
  <c r="E1765" i="1"/>
  <c r="F1765" i="1" s="1"/>
  <c r="D1763" i="1"/>
  <c r="B1766" i="1" l="1"/>
  <c r="C1766" i="1" s="1"/>
  <c r="H1766" i="1"/>
  <c r="G1766" i="1"/>
  <c r="A1767" i="1"/>
  <c r="I1767" i="1" s="1"/>
  <c r="E1766" i="1"/>
  <c r="F1766" i="1" s="1"/>
  <c r="D1764" i="1"/>
  <c r="B1767" i="1" l="1"/>
  <c r="C1767" i="1" s="1"/>
  <c r="G1767" i="1"/>
  <c r="H1767" i="1"/>
  <c r="A1768" i="1"/>
  <c r="I1768" i="1" s="1"/>
  <c r="E1767" i="1"/>
  <c r="F1767" i="1" s="1"/>
  <c r="D1765" i="1"/>
  <c r="B1768" i="1" l="1"/>
  <c r="C1768" i="1" s="1"/>
  <c r="H1768" i="1"/>
  <c r="G1768" i="1"/>
  <c r="A1769" i="1"/>
  <c r="I1769" i="1" s="1"/>
  <c r="E1768" i="1"/>
  <c r="F1768" i="1" s="1"/>
  <c r="D1766" i="1"/>
  <c r="B1769" i="1" l="1"/>
  <c r="C1769" i="1" s="1"/>
  <c r="H1769" i="1"/>
  <c r="G1769" i="1"/>
  <c r="A1770" i="1"/>
  <c r="I1770" i="1" s="1"/>
  <c r="E1769" i="1"/>
  <c r="F1769" i="1" s="1"/>
  <c r="D1767" i="1"/>
  <c r="B1770" i="1" l="1"/>
  <c r="C1770" i="1" s="1"/>
  <c r="H1770" i="1"/>
  <c r="G1770" i="1"/>
  <c r="A1771" i="1"/>
  <c r="I1771" i="1" s="1"/>
  <c r="E1770" i="1"/>
  <c r="F1770" i="1" s="1"/>
  <c r="D1768" i="1"/>
  <c r="B1771" i="1" l="1"/>
  <c r="C1771" i="1" s="1"/>
  <c r="H1771" i="1"/>
  <c r="G1771" i="1"/>
  <c r="A1772" i="1"/>
  <c r="I1772" i="1" s="1"/>
  <c r="E1771" i="1"/>
  <c r="F1771" i="1" s="1"/>
  <c r="D1769" i="1"/>
  <c r="B1772" i="1" l="1"/>
  <c r="C1772" i="1" s="1"/>
  <c r="H1772" i="1"/>
  <c r="G1772" i="1"/>
  <c r="A1773" i="1"/>
  <c r="I1773" i="1" s="1"/>
  <c r="E1772" i="1"/>
  <c r="F1772" i="1" s="1"/>
  <c r="D1770" i="1"/>
  <c r="B1773" i="1" l="1"/>
  <c r="C1773" i="1" s="1"/>
  <c r="H1773" i="1"/>
  <c r="G1773" i="1"/>
  <c r="A1774" i="1"/>
  <c r="I1774" i="1" s="1"/>
  <c r="E1773" i="1"/>
  <c r="F1773" i="1" s="1"/>
  <c r="D1771" i="1"/>
  <c r="B1774" i="1" l="1"/>
  <c r="C1774" i="1" s="1"/>
  <c r="H1774" i="1"/>
  <c r="G1774" i="1"/>
  <c r="A1775" i="1"/>
  <c r="I1775" i="1" s="1"/>
  <c r="E1774" i="1"/>
  <c r="F1774" i="1" s="1"/>
  <c r="D1772" i="1"/>
  <c r="B1775" i="1" l="1"/>
  <c r="C1775" i="1" s="1"/>
  <c r="H1775" i="1"/>
  <c r="G1775" i="1"/>
  <c r="A1776" i="1"/>
  <c r="I1776" i="1" s="1"/>
  <c r="E1775" i="1"/>
  <c r="F1775" i="1" s="1"/>
  <c r="D1773" i="1"/>
  <c r="B1776" i="1" l="1"/>
  <c r="C1776" i="1" s="1"/>
  <c r="H1776" i="1"/>
  <c r="G1776" i="1"/>
  <c r="A1777" i="1"/>
  <c r="I1777" i="1" s="1"/>
  <c r="E1776" i="1"/>
  <c r="F1776" i="1" s="1"/>
  <c r="D1774" i="1"/>
  <c r="B1777" i="1" l="1"/>
  <c r="C1777" i="1" s="1"/>
  <c r="H1777" i="1"/>
  <c r="G1777" i="1"/>
  <c r="A1778" i="1"/>
  <c r="I1778" i="1" s="1"/>
  <c r="E1777" i="1"/>
  <c r="F1777" i="1" s="1"/>
  <c r="D1775" i="1"/>
  <c r="B1778" i="1" l="1"/>
  <c r="C1778" i="1" s="1"/>
  <c r="H1778" i="1"/>
  <c r="G1778" i="1"/>
  <c r="A1779" i="1"/>
  <c r="I1779" i="1" s="1"/>
  <c r="E1778" i="1"/>
  <c r="F1778" i="1" s="1"/>
  <c r="D1776" i="1"/>
  <c r="B1779" i="1" l="1"/>
  <c r="C1779" i="1" s="1"/>
  <c r="H1779" i="1"/>
  <c r="G1779" i="1"/>
  <c r="A1780" i="1"/>
  <c r="I1780" i="1" s="1"/>
  <c r="E1779" i="1"/>
  <c r="F1779" i="1" s="1"/>
  <c r="D1777" i="1"/>
  <c r="B1780" i="1" l="1"/>
  <c r="C1780" i="1" s="1"/>
  <c r="H1780" i="1"/>
  <c r="G1780" i="1"/>
  <c r="A1781" i="1"/>
  <c r="I1781" i="1" s="1"/>
  <c r="E1780" i="1"/>
  <c r="F1780" i="1" s="1"/>
  <c r="D1778" i="1"/>
  <c r="B1781" i="1" l="1"/>
  <c r="C1781" i="1" s="1"/>
  <c r="H1781" i="1"/>
  <c r="G1781" i="1"/>
  <c r="A1782" i="1"/>
  <c r="I1782" i="1" s="1"/>
  <c r="E1781" i="1"/>
  <c r="F1781" i="1" s="1"/>
  <c r="D1779" i="1"/>
  <c r="B1782" i="1" l="1"/>
  <c r="C1782" i="1" s="1"/>
  <c r="H1782" i="1"/>
  <c r="G1782" i="1"/>
  <c r="A1783" i="1"/>
  <c r="I1783" i="1" s="1"/>
  <c r="E1782" i="1"/>
  <c r="F1782" i="1" s="1"/>
  <c r="D1780" i="1"/>
  <c r="B1783" i="1" l="1"/>
  <c r="C1783" i="1" s="1"/>
  <c r="H1783" i="1"/>
  <c r="G1783" i="1"/>
  <c r="A1784" i="1"/>
  <c r="I1784" i="1" s="1"/>
  <c r="E1783" i="1"/>
  <c r="F1783" i="1" s="1"/>
  <c r="D1781" i="1"/>
  <c r="B1784" i="1" l="1"/>
  <c r="C1784" i="1" s="1"/>
  <c r="H1784" i="1"/>
  <c r="G1784" i="1"/>
  <c r="A1785" i="1"/>
  <c r="I1785" i="1" s="1"/>
  <c r="E1784" i="1"/>
  <c r="F1784" i="1" s="1"/>
  <c r="D1782" i="1"/>
  <c r="B1785" i="1" l="1"/>
  <c r="C1785" i="1" s="1"/>
  <c r="H1785" i="1"/>
  <c r="G1785" i="1"/>
  <c r="A1786" i="1"/>
  <c r="I1786" i="1" s="1"/>
  <c r="E1785" i="1"/>
  <c r="F1785" i="1" s="1"/>
  <c r="D1783" i="1"/>
  <c r="B1786" i="1" l="1"/>
  <c r="C1786" i="1" s="1"/>
  <c r="H1786" i="1"/>
  <c r="G1786" i="1"/>
  <c r="A1787" i="1"/>
  <c r="I1787" i="1" s="1"/>
  <c r="E1786" i="1"/>
  <c r="F1786" i="1" s="1"/>
  <c r="D1784" i="1"/>
  <c r="B1787" i="1" l="1"/>
  <c r="C1787" i="1" s="1"/>
  <c r="H1787" i="1"/>
  <c r="G1787" i="1"/>
  <c r="A1788" i="1"/>
  <c r="I1788" i="1" s="1"/>
  <c r="E1787" i="1"/>
  <c r="F1787" i="1" s="1"/>
  <c r="D1785" i="1"/>
  <c r="B1788" i="1" l="1"/>
  <c r="C1788" i="1" s="1"/>
  <c r="H1788" i="1"/>
  <c r="G1788" i="1"/>
  <c r="A1789" i="1"/>
  <c r="I1789" i="1" s="1"/>
  <c r="E1788" i="1"/>
  <c r="F1788" i="1" s="1"/>
  <c r="D1786" i="1"/>
  <c r="B1789" i="1" l="1"/>
  <c r="C1789" i="1" s="1"/>
  <c r="H1789" i="1"/>
  <c r="G1789" i="1"/>
  <c r="A1790" i="1"/>
  <c r="I1790" i="1" s="1"/>
  <c r="E1789" i="1"/>
  <c r="F1789" i="1" s="1"/>
  <c r="D1787" i="1"/>
  <c r="B1790" i="1" l="1"/>
  <c r="C1790" i="1" s="1"/>
  <c r="H1790" i="1"/>
  <c r="G1790" i="1"/>
  <c r="A1791" i="1"/>
  <c r="I1791" i="1" s="1"/>
  <c r="E1790" i="1"/>
  <c r="F1790" i="1" s="1"/>
  <c r="D1788" i="1"/>
  <c r="B1791" i="1" l="1"/>
  <c r="C1791" i="1" s="1"/>
  <c r="H1791" i="1"/>
  <c r="G1791" i="1"/>
  <c r="A1792" i="1"/>
  <c r="I1792" i="1" s="1"/>
  <c r="E1791" i="1"/>
  <c r="F1791" i="1" s="1"/>
  <c r="D1789" i="1"/>
  <c r="B1792" i="1" l="1"/>
  <c r="C1792" i="1" s="1"/>
  <c r="H1792" i="1"/>
  <c r="G1792" i="1"/>
  <c r="A1793" i="1"/>
  <c r="I1793" i="1" s="1"/>
  <c r="E1792" i="1"/>
  <c r="F1792" i="1" s="1"/>
  <c r="D1790" i="1"/>
  <c r="B1793" i="1" l="1"/>
  <c r="C1793" i="1" s="1"/>
  <c r="H1793" i="1"/>
  <c r="G1793" i="1"/>
  <c r="A1794" i="1"/>
  <c r="I1794" i="1" s="1"/>
  <c r="E1793" i="1"/>
  <c r="F1793" i="1" s="1"/>
  <c r="D1791" i="1"/>
  <c r="B1794" i="1" l="1"/>
  <c r="C1794" i="1" s="1"/>
  <c r="H1794" i="1"/>
  <c r="G1794" i="1"/>
  <c r="A1795" i="1"/>
  <c r="I1795" i="1" s="1"/>
  <c r="E1794" i="1"/>
  <c r="F1794" i="1" s="1"/>
  <c r="D1792" i="1"/>
  <c r="B1795" i="1" l="1"/>
  <c r="C1795" i="1" s="1"/>
  <c r="H1795" i="1"/>
  <c r="G1795" i="1"/>
  <c r="A1796" i="1"/>
  <c r="I1796" i="1" s="1"/>
  <c r="E1795" i="1"/>
  <c r="F1795" i="1" s="1"/>
  <c r="D1793" i="1"/>
  <c r="B1796" i="1" l="1"/>
  <c r="C1796" i="1" s="1"/>
  <c r="H1796" i="1"/>
  <c r="G1796" i="1"/>
  <c r="A1797" i="1"/>
  <c r="I1797" i="1" s="1"/>
  <c r="E1796" i="1"/>
  <c r="F1796" i="1" s="1"/>
  <c r="D1794" i="1"/>
  <c r="B1797" i="1" l="1"/>
  <c r="C1797" i="1" s="1"/>
  <c r="H1797" i="1"/>
  <c r="G1797" i="1"/>
  <c r="A1798" i="1"/>
  <c r="I1798" i="1" s="1"/>
  <c r="E1797" i="1"/>
  <c r="F1797" i="1" s="1"/>
  <c r="D1795" i="1"/>
  <c r="B1798" i="1" l="1"/>
  <c r="C1798" i="1" s="1"/>
  <c r="H1798" i="1"/>
  <c r="G1798" i="1"/>
  <c r="A1799" i="1"/>
  <c r="I1799" i="1" s="1"/>
  <c r="E1798" i="1"/>
  <c r="F1798" i="1" s="1"/>
  <c r="D1796" i="1"/>
  <c r="B1799" i="1" l="1"/>
  <c r="C1799" i="1" s="1"/>
  <c r="H1799" i="1"/>
  <c r="G1799" i="1"/>
  <c r="A1800" i="1"/>
  <c r="I1800" i="1" s="1"/>
  <c r="E1799" i="1"/>
  <c r="F1799" i="1" s="1"/>
  <c r="D1797" i="1"/>
  <c r="B1800" i="1" l="1"/>
  <c r="C1800" i="1" s="1"/>
  <c r="H1800" i="1"/>
  <c r="G1800" i="1"/>
  <c r="A1801" i="1"/>
  <c r="I1801" i="1" s="1"/>
  <c r="E1800" i="1"/>
  <c r="F1800" i="1" s="1"/>
  <c r="D1798" i="1"/>
  <c r="B1801" i="1" l="1"/>
  <c r="C1801" i="1" s="1"/>
  <c r="H1801" i="1"/>
  <c r="G1801" i="1"/>
  <c r="A1802" i="1"/>
  <c r="I1802" i="1" s="1"/>
  <c r="E1801" i="1"/>
  <c r="F1801" i="1" s="1"/>
  <c r="D1799" i="1"/>
  <c r="B1802" i="1" l="1"/>
  <c r="C1802" i="1" s="1"/>
  <c r="H1802" i="1"/>
  <c r="G1802" i="1"/>
  <c r="A1803" i="1"/>
  <c r="I1803" i="1" s="1"/>
  <c r="E1802" i="1"/>
  <c r="F1802" i="1" s="1"/>
  <c r="D1800" i="1"/>
  <c r="B1803" i="1" l="1"/>
  <c r="C1803" i="1" s="1"/>
  <c r="H1803" i="1"/>
  <c r="G1803" i="1"/>
  <c r="A1804" i="1"/>
  <c r="I1804" i="1" s="1"/>
  <c r="E1803" i="1"/>
  <c r="F1803" i="1" s="1"/>
  <c r="D1801" i="1"/>
  <c r="B1804" i="1" l="1"/>
  <c r="C1804" i="1" s="1"/>
  <c r="H1804" i="1"/>
  <c r="G1804" i="1"/>
  <c r="A1805" i="1"/>
  <c r="I1805" i="1" s="1"/>
  <c r="E1804" i="1"/>
  <c r="F1804" i="1" s="1"/>
  <c r="D1802" i="1"/>
  <c r="B1805" i="1" l="1"/>
  <c r="C1805" i="1" s="1"/>
  <c r="H1805" i="1"/>
  <c r="G1805" i="1"/>
  <c r="A1806" i="1"/>
  <c r="I1806" i="1" s="1"/>
  <c r="E1805" i="1"/>
  <c r="F1805" i="1" s="1"/>
  <c r="D1803" i="1"/>
  <c r="B1806" i="1" l="1"/>
  <c r="C1806" i="1" s="1"/>
  <c r="H1806" i="1"/>
  <c r="G1806" i="1"/>
  <c r="A1807" i="1"/>
  <c r="I1807" i="1" s="1"/>
  <c r="E1806" i="1"/>
  <c r="F1806" i="1" s="1"/>
  <c r="D1804" i="1"/>
  <c r="B1807" i="1" l="1"/>
  <c r="C1807" i="1" s="1"/>
  <c r="H1807" i="1"/>
  <c r="G1807" i="1"/>
  <c r="A1808" i="1"/>
  <c r="I1808" i="1" s="1"/>
  <c r="E1807" i="1"/>
  <c r="F1807" i="1" s="1"/>
  <c r="D1805" i="1"/>
  <c r="B1808" i="1" l="1"/>
  <c r="C1808" i="1" s="1"/>
  <c r="H1808" i="1"/>
  <c r="G1808" i="1"/>
  <c r="A1809" i="1"/>
  <c r="I1809" i="1" s="1"/>
  <c r="E1808" i="1"/>
  <c r="F1808" i="1" s="1"/>
  <c r="D1806" i="1"/>
  <c r="B1809" i="1" l="1"/>
  <c r="C1809" i="1" s="1"/>
  <c r="H1809" i="1"/>
  <c r="G1809" i="1"/>
  <c r="A1810" i="1"/>
  <c r="I1810" i="1" s="1"/>
  <c r="E1809" i="1"/>
  <c r="F1809" i="1" s="1"/>
  <c r="D1807" i="1"/>
  <c r="B1810" i="1" l="1"/>
  <c r="C1810" i="1" s="1"/>
  <c r="H1810" i="1"/>
  <c r="G1810" i="1"/>
  <c r="A1811" i="1"/>
  <c r="I1811" i="1" s="1"/>
  <c r="E1810" i="1"/>
  <c r="F1810" i="1" s="1"/>
  <c r="D1808" i="1"/>
  <c r="B1811" i="1" l="1"/>
  <c r="C1811" i="1" s="1"/>
  <c r="H1811" i="1"/>
  <c r="G1811" i="1"/>
  <c r="A1812" i="1"/>
  <c r="I1812" i="1" s="1"/>
  <c r="E1811" i="1"/>
  <c r="F1811" i="1" s="1"/>
  <c r="D1809" i="1"/>
  <c r="B1812" i="1" l="1"/>
  <c r="C1812" i="1" s="1"/>
  <c r="H1812" i="1"/>
  <c r="G1812" i="1"/>
  <c r="A1813" i="1"/>
  <c r="I1813" i="1" s="1"/>
  <c r="E1812" i="1"/>
  <c r="F1812" i="1" s="1"/>
  <c r="D1810" i="1"/>
  <c r="B1813" i="1" l="1"/>
  <c r="C1813" i="1" s="1"/>
  <c r="H1813" i="1"/>
  <c r="G1813" i="1"/>
  <c r="A1814" i="1"/>
  <c r="I1814" i="1" s="1"/>
  <c r="E1813" i="1"/>
  <c r="F1813" i="1" s="1"/>
  <c r="D1811" i="1"/>
  <c r="B1814" i="1" l="1"/>
  <c r="C1814" i="1" s="1"/>
  <c r="H1814" i="1"/>
  <c r="G1814" i="1"/>
  <c r="A1815" i="1"/>
  <c r="I1815" i="1" s="1"/>
  <c r="E1814" i="1"/>
  <c r="F1814" i="1" s="1"/>
  <c r="D1812" i="1"/>
  <c r="B1815" i="1" l="1"/>
  <c r="C1815" i="1" s="1"/>
  <c r="H1815" i="1"/>
  <c r="G1815" i="1"/>
  <c r="A1816" i="1"/>
  <c r="I1816" i="1" s="1"/>
  <c r="E1815" i="1"/>
  <c r="F1815" i="1" s="1"/>
  <c r="D1813" i="1"/>
  <c r="B1816" i="1" l="1"/>
  <c r="C1816" i="1" s="1"/>
  <c r="H1816" i="1"/>
  <c r="G1816" i="1"/>
  <c r="A1817" i="1"/>
  <c r="I1817" i="1" s="1"/>
  <c r="E1816" i="1"/>
  <c r="F1816" i="1" s="1"/>
  <c r="D1814" i="1"/>
  <c r="B1817" i="1" l="1"/>
  <c r="C1817" i="1" s="1"/>
  <c r="H1817" i="1"/>
  <c r="G1817" i="1"/>
  <c r="A1818" i="1"/>
  <c r="I1818" i="1" s="1"/>
  <c r="E1817" i="1"/>
  <c r="F1817" i="1" s="1"/>
  <c r="D1815" i="1"/>
  <c r="B1818" i="1" l="1"/>
  <c r="C1818" i="1" s="1"/>
  <c r="H1818" i="1"/>
  <c r="G1818" i="1"/>
  <c r="A1819" i="1"/>
  <c r="I1819" i="1" s="1"/>
  <c r="E1818" i="1"/>
  <c r="F1818" i="1" s="1"/>
  <c r="D1816" i="1"/>
  <c r="B1819" i="1" l="1"/>
  <c r="C1819" i="1" s="1"/>
  <c r="H1819" i="1"/>
  <c r="G1819" i="1"/>
  <c r="A1820" i="1"/>
  <c r="I1820" i="1" s="1"/>
  <c r="E1819" i="1"/>
  <c r="F1819" i="1" s="1"/>
  <c r="D1817" i="1"/>
  <c r="B1820" i="1" l="1"/>
  <c r="C1820" i="1" s="1"/>
  <c r="H1820" i="1"/>
  <c r="G1820" i="1"/>
  <c r="A1821" i="1"/>
  <c r="I1821" i="1" s="1"/>
  <c r="E1820" i="1"/>
  <c r="F1820" i="1" s="1"/>
  <c r="D1818" i="1"/>
  <c r="B1821" i="1" l="1"/>
  <c r="C1821" i="1" s="1"/>
  <c r="H1821" i="1"/>
  <c r="G1821" i="1"/>
  <c r="A1822" i="1"/>
  <c r="I1822" i="1" s="1"/>
  <c r="E1821" i="1"/>
  <c r="F1821" i="1" s="1"/>
  <c r="D1819" i="1"/>
  <c r="B1822" i="1" l="1"/>
  <c r="C1822" i="1" s="1"/>
  <c r="H1822" i="1"/>
  <c r="G1822" i="1"/>
  <c r="A1823" i="1"/>
  <c r="I1823" i="1" s="1"/>
  <c r="E1822" i="1"/>
  <c r="F1822" i="1" s="1"/>
  <c r="D1820" i="1"/>
  <c r="B1823" i="1" l="1"/>
  <c r="C1823" i="1" s="1"/>
  <c r="H1823" i="1"/>
  <c r="G1823" i="1"/>
  <c r="A1824" i="1"/>
  <c r="I1824" i="1" s="1"/>
  <c r="E1823" i="1"/>
  <c r="F1823" i="1" s="1"/>
  <c r="D1821" i="1"/>
  <c r="B1824" i="1" l="1"/>
  <c r="C1824" i="1" s="1"/>
  <c r="H1824" i="1"/>
  <c r="G1824" i="1"/>
  <c r="A1825" i="1"/>
  <c r="I1825" i="1" s="1"/>
  <c r="E1824" i="1"/>
  <c r="F1824" i="1" s="1"/>
  <c r="D1822" i="1"/>
  <c r="B1825" i="1" l="1"/>
  <c r="C1825" i="1" s="1"/>
  <c r="H1825" i="1"/>
  <c r="G1825" i="1"/>
  <c r="A1826" i="1"/>
  <c r="I1826" i="1" s="1"/>
  <c r="E1825" i="1"/>
  <c r="F1825" i="1" s="1"/>
  <c r="D1823" i="1"/>
  <c r="B1826" i="1" l="1"/>
  <c r="C1826" i="1" s="1"/>
  <c r="H1826" i="1"/>
  <c r="G1826" i="1"/>
  <c r="A1827" i="1"/>
  <c r="I1827" i="1" s="1"/>
  <c r="E1826" i="1"/>
  <c r="F1826" i="1" s="1"/>
  <c r="D1824" i="1"/>
  <c r="B1827" i="1" l="1"/>
  <c r="C1827" i="1" s="1"/>
  <c r="H1827" i="1"/>
  <c r="G1827" i="1"/>
  <c r="A1828" i="1"/>
  <c r="I1828" i="1" s="1"/>
  <c r="E1827" i="1"/>
  <c r="F1827" i="1" s="1"/>
  <c r="D1825" i="1"/>
  <c r="B1828" i="1" l="1"/>
  <c r="C1828" i="1" s="1"/>
  <c r="H1828" i="1"/>
  <c r="G1828" i="1"/>
  <c r="A1829" i="1"/>
  <c r="I1829" i="1" s="1"/>
  <c r="E1828" i="1"/>
  <c r="F1828" i="1" s="1"/>
  <c r="D1826" i="1"/>
  <c r="B1829" i="1" l="1"/>
  <c r="C1829" i="1" s="1"/>
  <c r="H1829" i="1"/>
  <c r="G1829" i="1"/>
  <c r="A1830" i="1"/>
  <c r="I1830" i="1" s="1"/>
  <c r="E1829" i="1"/>
  <c r="F1829" i="1" s="1"/>
  <c r="D1827" i="1"/>
  <c r="B1830" i="1" l="1"/>
  <c r="C1830" i="1" s="1"/>
  <c r="H1830" i="1"/>
  <c r="G1830" i="1"/>
  <c r="A1831" i="1"/>
  <c r="I1831" i="1" s="1"/>
  <c r="E1830" i="1"/>
  <c r="F1830" i="1" s="1"/>
  <c r="D1828" i="1"/>
  <c r="B1831" i="1" l="1"/>
  <c r="C1831" i="1" s="1"/>
  <c r="H1831" i="1"/>
  <c r="G1831" i="1"/>
  <c r="A1832" i="1"/>
  <c r="I1832" i="1" s="1"/>
  <c r="E1831" i="1"/>
  <c r="F1831" i="1" s="1"/>
  <c r="D1829" i="1"/>
  <c r="B1832" i="1" l="1"/>
  <c r="C1832" i="1" s="1"/>
  <c r="H1832" i="1"/>
  <c r="G1832" i="1"/>
  <c r="A1833" i="1"/>
  <c r="I1833" i="1" s="1"/>
  <c r="E1832" i="1"/>
  <c r="F1832" i="1" s="1"/>
  <c r="D1830" i="1"/>
  <c r="B1833" i="1" l="1"/>
  <c r="C1833" i="1" s="1"/>
  <c r="H1833" i="1"/>
  <c r="G1833" i="1"/>
  <c r="A1834" i="1"/>
  <c r="I1834" i="1" s="1"/>
  <c r="E1833" i="1"/>
  <c r="F1833" i="1" s="1"/>
  <c r="D1831" i="1"/>
  <c r="B1834" i="1" l="1"/>
  <c r="C1834" i="1" s="1"/>
  <c r="H1834" i="1"/>
  <c r="G1834" i="1"/>
  <c r="A1835" i="1"/>
  <c r="I1835" i="1" s="1"/>
  <c r="E1834" i="1"/>
  <c r="F1834" i="1" s="1"/>
  <c r="D1832" i="1"/>
  <c r="B1835" i="1" l="1"/>
  <c r="C1835" i="1" s="1"/>
  <c r="H1835" i="1"/>
  <c r="G1835" i="1"/>
  <c r="A1836" i="1"/>
  <c r="I1836" i="1" s="1"/>
  <c r="E1835" i="1"/>
  <c r="F1835" i="1" s="1"/>
  <c r="D1833" i="1"/>
  <c r="B1836" i="1" l="1"/>
  <c r="C1836" i="1" s="1"/>
  <c r="H1836" i="1"/>
  <c r="G1836" i="1"/>
  <c r="A1837" i="1"/>
  <c r="I1837" i="1" s="1"/>
  <c r="E1836" i="1"/>
  <c r="F1836" i="1" s="1"/>
  <c r="D1834" i="1"/>
  <c r="B1837" i="1" l="1"/>
  <c r="C1837" i="1" s="1"/>
  <c r="H1837" i="1"/>
  <c r="G1837" i="1"/>
  <c r="A1838" i="1"/>
  <c r="I1838" i="1" s="1"/>
  <c r="E1837" i="1"/>
  <c r="F1837" i="1" s="1"/>
  <c r="D1835" i="1"/>
  <c r="B1838" i="1" l="1"/>
  <c r="C1838" i="1" s="1"/>
  <c r="H1838" i="1"/>
  <c r="G1838" i="1"/>
  <c r="A1839" i="1"/>
  <c r="I1839" i="1" s="1"/>
  <c r="E1838" i="1"/>
  <c r="F1838" i="1" s="1"/>
  <c r="D1836" i="1"/>
  <c r="B1839" i="1" l="1"/>
  <c r="C1839" i="1" s="1"/>
  <c r="H1839" i="1"/>
  <c r="G1839" i="1"/>
  <c r="A1840" i="1"/>
  <c r="I1840" i="1" s="1"/>
  <c r="E1839" i="1"/>
  <c r="F1839" i="1" s="1"/>
  <c r="D1837" i="1"/>
  <c r="B1840" i="1" l="1"/>
  <c r="C1840" i="1" s="1"/>
  <c r="H1840" i="1"/>
  <c r="G1840" i="1"/>
  <c r="A1841" i="1"/>
  <c r="I1841" i="1" s="1"/>
  <c r="E1840" i="1"/>
  <c r="F1840" i="1" s="1"/>
  <c r="D1838" i="1"/>
  <c r="B1841" i="1" l="1"/>
  <c r="C1841" i="1" s="1"/>
  <c r="H1841" i="1"/>
  <c r="G1841" i="1"/>
  <c r="A1842" i="1"/>
  <c r="I1842" i="1" s="1"/>
  <c r="E1841" i="1"/>
  <c r="F1841" i="1" s="1"/>
  <c r="D1839" i="1"/>
  <c r="B1842" i="1" l="1"/>
  <c r="C1842" i="1" s="1"/>
  <c r="H1842" i="1"/>
  <c r="G1842" i="1"/>
  <c r="A1843" i="1"/>
  <c r="I1843" i="1" s="1"/>
  <c r="E1842" i="1"/>
  <c r="F1842" i="1" s="1"/>
  <c r="D1840" i="1"/>
  <c r="B1843" i="1" l="1"/>
  <c r="C1843" i="1" s="1"/>
  <c r="H1843" i="1"/>
  <c r="G1843" i="1"/>
  <c r="A1844" i="1"/>
  <c r="I1844" i="1" s="1"/>
  <c r="E1843" i="1"/>
  <c r="F1843" i="1" s="1"/>
  <c r="D1841" i="1"/>
  <c r="B1844" i="1" l="1"/>
  <c r="C1844" i="1" s="1"/>
  <c r="H1844" i="1"/>
  <c r="G1844" i="1"/>
  <c r="A1845" i="1"/>
  <c r="I1845" i="1" s="1"/>
  <c r="E1844" i="1"/>
  <c r="F1844" i="1" s="1"/>
  <c r="D1842" i="1"/>
  <c r="B1845" i="1" l="1"/>
  <c r="C1845" i="1" s="1"/>
  <c r="H1845" i="1"/>
  <c r="G1845" i="1"/>
  <c r="A1846" i="1"/>
  <c r="I1846" i="1" s="1"/>
  <c r="E1845" i="1"/>
  <c r="F1845" i="1" s="1"/>
  <c r="D1843" i="1"/>
  <c r="B1846" i="1" l="1"/>
  <c r="C1846" i="1" s="1"/>
  <c r="H1846" i="1"/>
  <c r="G1846" i="1"/>
  <c r="A1847" i="1"/>
  <c r="I1847" i="1" s="1"/>
  <c r="E1846" i="1"/>
  <c r="F1846" i="1" s="1"/>
  <c r="D1844" i="1"/>
  <c r="B1847" i="1" l="1"/>
  <c r="C1847" i="1" s="1"/>
  <c r="H1847" i="1"/>
  <c r="G1847" i="1"/>
  <c r="A1848" i="1"/>
  <c r="I1848" i="1" s="1"/>
  <c r="E1847" i="1"/>
  <c r="F1847" i="1" s="1"/>
  <c r="D1845" i="1"/>
  <c r="B1848" i="1" l="1"/>
  <c r="C1848" i="1" s="1"/>
  <c r="H1848" i="1"/>
  <c r="G1848" i="1"/>
  <c r="A1849" i="1"/>
  <c r="I1849" i="1" s="1"/>
  <c r="E1848" i="1"/>
  <c r="F1848" i="1" s="1"/>
  <c r="D1846" i="1"/>
  <c r="B1849" i="1" l="1"/>
  <c r="C1849" i="1" s="1"/>
  <c r="H1849" i="1"/>
  <c r="G1849" i="1"/>
  <c r="A1850" i="1"/>
  <c r="I1850" i="1" s="1"/>
  <c r="E1849" i="1"/>
  <c r="F1849" i="1" s="1"/>
  <c r="D1847" i="1"/>
  <c r="B1850" i="1" l="1"/>
  <c r="C1850" i="1" s="1"/>
  <c r="H1850" i="1"/>
  <c r="G1850" i="1"/>
  <c r="A1851" i="1"/>
  <c r="I1851" i="1" s="1"/>
  <c r="E1850" i="1"/>
  <c r="F1850" i="1" s="1"/>
  <c r="D1848" i="1"/>
  <c r="B1851" i="1" l="1"/>
  <c r="C1851" i="1" s="1"/>
  <c r="H1851" i="1"/>
  <c r="G1851" i="1"/>
  <c r="A1852" i="1"/>
  <c r="I1852" i="1" s="1"/>
  <c r="E1851" i="1"/>
  <c r="F1851" i="1" s="1"/>
  <c r="D1849" i="1"/>
  <c r="B1852" i="1" l="1"/>
  <c r="C1852" i="1" s="1"/>
  <c r="H1852" i="1"/>
  <c r="G1852" i="1"/>
  <c r="A1853" i="1"/>
  <c r="I1853" i="1" s="1"/>
  <c r="E1852" i="1"/>
  <c r="F1852" i="1" s="1"/>
  <c r="D1850" i="1"/>
  <c r="B1853" i="1" l="1"/>
  <c r="C1853" i="1" s="1"/>
  <c r="H1853" i="1"/>
  <c r="G1853" i="1"/>
  <c r="A1854" i="1"/>
  <c r="I1854" i="1" s="1"/>
  <c r="E1853" i="1"/>
  <c r="F1853" i="1" s="1"/>
  <c r="D1851" i="1"/>
  <c r="B1854" i="1" l="1"/>
  <c r="C1854" i="1" s="1"/>
  <c r="H1854" i="1"/>
  <c r="G1854" i="1"/>
  <c r="A1855" i="1"/>
  <c r="I1855" i="1" s="1"/>
  <c r="E1854" i="1"/>
  <c r="F1854" i="1" s="1"/>
  <c r="D1852" i="1"/>
  <c r="B1855" i="1" l="1"/>
  <c r="C1855" i="1" s="1"/>
  <c r="H1855" i="1"/>
  <c r="G1855" i="1"/>
  <c r="A1856" i="1"/>
  <c r="I1856" i="1" s="1"/>
  <c r="E1855" i="1"/>
  <c r="F1855" i="1" s="1"/>
  <c r="D1853" i="1"/>
  <c r="B1856" i="1" l="1"/>
  <c r="C1856" i="1" s="1"/>
  <c r="H1856" i="1"/>
  <c r="G1856" i="1"/>
  <c r="A1857" i="1"/>
  <c r="I1857" i="1" s="1"/>
  <c r="E1856" i="1"/>
  <c r="F1856" i="1" s="1"/>
  <c r="D1854" i="1"/>
  <c r="B1857" i="1" l="1"/>
  <c r="C1857" i="1" s="1"/>
  <c r="H1857" i="1"/>
  <c r="G1857" i="1"/>
  <c r="A1858" i="1"/>
  <c r="I1858" i="1" s="1"/>
  <c r="E1857" i="1"/>
  <c r="F1857" i="1" s="1"/>
  <c r="D1855" i="1"/>
  <c r="B1858" i="1" l="1"/>
  <c r="C1858" i="1" s="1"/>
  <c r="H1858" i="1"/>
  <c r="G1858" i="1"/>
  <c r="A1859" i="1"/>
  <c r="I1859" i="1" s="1"/>
  <c r="E1858" i="1"/>
  <c r="F1858" i="1" s="1"/>
  <c r="D1856" i="1"/>
  <c r="B1859" i="1" l="1"/>
  <c r="C1859" i="1" s="1"/>
  <c r="H1859" i="1"/>
  <c r="G1859" i="1"/>
  <c r="A1860" i="1"/>
  <c r="I1860" i="1" s="1"/>
  <c r="E1859" i="1"/>
  <c r="F1859" i="1" s="1"/>
  <c r="D1857" i="1"/>
  <c r="B1860" i="1" l="1"/>
  <c r="C1860" i="1" s="1"/>
  <c r="H1860" i="1"/>
  <c r="G1860" i="1"/>
  <c r="A1861" i="1"/>
  <c r="I1861" i="1" s="1"/>
  <c r="E1860" i="1"/>
  <c r="F1860" i="1" s="1"/>
  <c r="D1858" i="1"/>
  <c r="B1861" i="1" l="1"/>
  <c r="C1861" i="1" s="1"/>
  <c r="H1861" i="1"/>
  <c r="G1861" i="1"/>
  <c r="A1862" i="1"/>
  <c r="I1862" i="1" s="1"/>
  <c r="E1861" i="1"/>
  <c r="F1861" i="1" s="1"/>
  <c r="D1859" i="1"/>
  <c r="B1862" i="1" l="1"/>
  <c r="C1862" i="1" s="1"/>
  <c r="H1862" i="1"/>
  <c r="G1862" i="1"/>
  <c r="A1863" i="1"/>
  <c r="I1863" i="1" s="1"/>
  <c r="E1862" i="1"/>
  <c r="F1862" i="1" s="1"/>
  <c r="D1860" i="1"/>
  <c r="B1863" i="1" l="1"/>
  <c r="C1863" i="1" s="1"/>
  <c r="H1863" i="1"/>
  <c r="G1863" i="1"/>
  <c r="A1864" i="1"/>
  <c r="I1864" i="1" s="1"/>
  <c r="E1863" i="1"/>
  <c r="F1863" i="1" s="1"/>
  <c r="D1861" i="1"/>
  <c r="B1864" i="1" l="1"/>
  <c r="C1864" i="1" s="1"/>
  <c r="H1864" i="1"/>
  <c r="G1864" i="1"/>
  <c r="A1865" i="1"/>
  <c r="I1865" i="1" s="1"/>
  <c r="E1864" i="1"/>
  <c r="F1864" i="1" s="1"/>
  <c r="D1862" i="1"/>
  <c r="B1865" i="1" l="1"/>
  <c r="C1865" i="1" s="1"/>
  <c r="H1865" i="1"/>
  <c r="G1865" i="1"/>
  <c r="A1866" i="1"/>
  <c r="I1866" i="1" s="1"/>
  <c r="E1865" i="1"/>
  <c r="F1865" i="1" s="1"/>
  <c r="D1863" i="1"/>
  <c r="B1866" i="1" l="1"/>
  <c r="C1866" i="1" s="1"/>
  <c r="H1866" i="1"/>
  <c r="G1866" i="1"/>
  <c r="A1867" i="1"/>
  <c r="I1867" i="1" s="1"/>
  <c r="E1866" i="1"/>
  <c r="F1866" i="1" s="1"/>
  <c r="D1864" i="1"/>
  <c r="B1867" i="1" l="1"/>
  <c r="C1867" i="1" s="1"/>
  <c r="H1867" i="1"/>
  <c r="G1867" i="1"/>
  <c r="A1868" i="1"/>
  <c r="I1868" i="1" s="1"/>
  <c r="E1867" i="1"/>
  <c r="F1867" i="1" s="1"/>
  <c r="D1865" i="1"/>
  <c r="B1868" i="1" l="1"/>
  <c r="C1868" i="1" s="1"/>
  <c r="H1868" i="1"/>
  <c r="G1868" i="1"/>
  <c r="A1869" i="1"/>
  <c r="I1869" i="1" s="1"/>
  <c r="E1868" i="1"/>
  <c r="F1868" i="1" s="1"/>
  <c r="D1866" i="1"/>
  <c r="B1869" i="1" l="1"/>
  <c r="C1869" i="1" s="1"/>
  <c r="H1869" i="1"/>
  <c r="G1869" i="1"/>
  <c r="A1870" i="1"/>
  <c r="I1870" i="1" s="1"/>
  <c r="E1869" i="1"/>
  <c r="F1869" i="1" s="1"/>
  <c r="D1867" i="1"/>
  <c r="B1870" i="1" l="1"/>
  <c r="C1870" i="1" s="1"/>
  <c r="H1870" i="1"/>
  <c r="G1870" i="1"/>
  <c r="A1871" i="1"/>
  <c r="I1871" i="1" s="1"/>
  <c r="E1870" i="1"/>
  <c r="F1870" i="1" s="1"/>
  <c r="D1868" i="1"/>
  <c r="B1871" i="1" l="1"/>
  <c r="C1871" i="1" s="1"/>
  <c r="H1871" i="1"/>
  <c r="G1871" i="1"/>
  <c r="A1872" i="1"/>
  <c r="I1872" i="1" s="1"/>
  <c r="E1871" i="1"/>
  <c r="F1871" i="1" s="1"/>
  <c r="D1869" i="1"/>
  <c r="B1872" i="1" l="1"/>
  <c r="C1872" i="1" s="1"/>
  <c r="H1872" i="1"/>
  <c r="G1872" i="1"/>
  <c r="A1873" i="1"/>
  <c r="I1873" i="1" s="1"/>
  <c r="E1872" i="1"/>
  <c r="F1872" i="1" s="1"/>
  <c r="D1870" i="1"/>
  <c r="B1873" i="1" l="1"/>
  <c r="C1873" i="1" s="1"/>
  <c r="H1873" i="1"/>
  <c r="G1873" i="1"/>
  <c r="A1874" i="1"/>
  <c r="I1874" i="1" s="1"/>
  <c r="E1873" i="1"/>
  <c r="F1873" i="1" s="1"/>
  <c r="D1871" i="1"/>
  <c r="B1874" i="1" l="1"/>
  <c r="C1874" i="1" s="1"/>
  <c r="H1874" i="1"/>
  <c r="G1874" i="1"/>
  <c r="A1875" i="1"/>
  <c r="I1875" i="1" s="1"/>
  <c r="E1874" i="1"/>
  <c r="F1874" i="1" s="1"/>
  <c r="D1872" i="1"/>
  <c r="B1875" i="1" l="1"/>
  <c r="C1875" i="1" s="1"/>
  <c r="H1875" i="1"/>
  <c r="G1875" i="1"/>
  <c r="A1876" i="1"/>
  <c r="I1876" i="1" s="1"/>
  <c r="E1875" i="1"/>
  <c r="F1875" i="1" s="1"/>
  <c r="D1873" i="1"/>
  <c r="B1876" i="1" l="1"/>
  <c r="C1876" i="1" s="1"/>
  <c r="H1876" i="1"/>
  <c r="G1876" i="1"/>
  <c r="A1877" i="1"/>
  <c r="I1877" i="1" s="1"/>
  <c r="E1876" i="1"/>
  <c r="F1876" i="1" s="1"/>
  <c r="D1874" i="1"/>
  <c r="B1877" i="1" l="1"/>
  <c r="C1877" i="1" s="1"/>
  <c r="H1877" i="1"/>
  <c r="G1877" i="1"/>
  <c r="A1878" i="1"/>
  <c r="I1878" i="1" s="1"/>
  <c r="E1877" i="1"/>
  <c r="F1877" i="1" s="1"/>
  <c r="D1875" i="1"/>
  <c r="B1878" i="1" l="1"/>
  <c r="C1878" i="1" s="1"/>
  <c r="H1878" i="1"/>
  <c r="G1878" i="1"/>
  <c r="A1879" i="1"/>
  <c r="I1879" i="1" s="1"/>
  <c r="E1878" i="1"/>
  <c r="F1878" i="1" s="1"/>
  <c r="D1876" i="1"/>
  <c r="B1879" i="1" l="1"/>
  <c r="C1879" i="1" s="1"/>
  <c r="H1879" i="1"/>
  <c r="G1879" i="1"/>
  <c r="A1880" i="1"/>
  <c r="I1880" i="1" s="1"/>
  <c r="E1879" i="1"/>
  <c r="F1879" i="1" s="1"/>
  <c r="D1877" i="1"/>
  <c r="B1880" i="1" l="1"/>
  <c r="C1880" i="1" s="1"/>
  <c r="H1880" i="1"/>
  <c r="G1880" i="1"/>
  <c r="A1881" i="1"/>
  <c r="I1881" i="1" s="1"/>
  <c r="E1880" i="1"/>
  <c r="F1880" i="1" s="1"/>
  <c r="D1878" i="1"/>
  <c r="B1881" i="1" l="1"/>
  <c r="C1881" i="1" s="1"/>
  <c r="H1881" i="1"/>
  <c r="G1881" i="1"/>
  <c r="A1882" i="1"/>
  <c r="I1882" i="1" s="1"/>
  <c r="E1881" i="1"/>
  <c r="F1881" i="1" s="1"/>
  <c r="D1879" i="1"/>
  <c r="B1882" i="1" l="1"/>
  <c r="C1882" i="1" s="1"/>
  <c r="H1882" i="1"/>
  <c r="G1882" i="1"/>
  <c r="A1883" i="1"/>
  <c r="I1883" i="1" s="1"/>
  <c r="E1882" i="1"/>
  <c r="F1882" i="1" s="1"/>
  <c r="D1880" i="1"/>
  <c r="B1883" i="1" l="1"/>
  <c r="C1883" i="1" s="1"/>
  <c r="H1883" i="1"/>
  <c r="G1883" i="1"/>
  <c r="A1884" i="1"/>
  <c r="I1884" i="1" s="1"/>
  <c r="E1883" i="1"/>
  <c r="F1883" i="1" s="1"/>
  <c r="D1881" i="1"/>
  <c r="B1884" i="1" l="1"/>
  <c r="C1884" i="1" s="1"/>
  <c r="H1884" i="1"/>
  <c r="G1884" i="1"/>
  <c r="A1885" i="1"/>
  <c r="I1885" i="1" s="1"/>
  <c r="E1884" i="1"/>
  <c r="F1884" i="1" s="1"/>
  <c r="D1882" i="1"/>
  <c r="B1885" i="1" l="1"/>
  <c r="C1885" i="1" s="1"/>
  <c r="H1885" i="1"/>
  <c r="G1885" i="1"/>
  <c r="A1886" i="1"/>
  <c r="I1886" i="1" s="1"/>
  <c r="E1885" i="1"/>
  <c r="F1885" i="1" s="1"/>
  <c r="D1883" i="1"/>
  <c r="B1886" i="1" l="1"/>
  <c r="C1886" i="1" s="1"/>
  <c r="H1886" i="1"/>
  <c r="G1886" i="1"/>
  <c r="A1887" i="1"/>
  <c r="I1887" i="1" s="1"/>
  <c r="E1886" i="1"/>
  <c r="F1886" i="1" s="1"/>
  <c r="D1884" i="1"/>
  <c r="B1887" i="1" l="1"/>
  <c r="C1887" i="1" s="1"/>
  <c r="H1887" i="1"/>
  <c r="G1887" i="1"/>
  <c r="A1888" i="1"/>
  <c r="I1888" i="1" s="1"/>
  <c r="E1887" i="1"/>
  <c r="F1887" i="1" s="1"/>
  <c r="D1885" i="1"/>
  <c r="B1888" i="1" l="1"/>
  <c r="C1888" i="1" s="1"/>
  <c r="H1888" i="1"/>
  <c r="G1888" i="1"/>
  <c r="A1889" i="1"/>
  <c r="I1889" i="1" s="1"/>
  <c r="E1888" i="1"/>
  <c r="F1888" i="1" s="1"/>
  <c r="D1886" i="1"/>
  <c r="B1889" i="1" l="1"/>
  <c r="C1889" i="1" s="1"/>
  <c r="H1889" i="1"/>
  <c r="G1889" i="1"/>
  <c r="A1890" i="1"/>
  <c r="I1890" i="1" s="1"/>
  <c r="E1889" i="1"/>
  <c r="F1889" i="1" s="1"/>
  <c r="D1887" i="1"/>
  <c r="B1890" i="1" l="1"/>
  <c r="C1890" i="1" s="1"/>
  <c r="H1890" i="1"/>
  <c r="G1890" i="1"/>
  <c r="A1891" i="1"/>
  <c r="I1891" i="1" s="1"/>
  <c r="E1890" i="1"/>
  <c r="F1890" i="1" s="1"/>
  <c r="D1888" i="1"/>
  <c r="B1891" i="1" l="1"/>
  <c r="C1891" i="1" s="1"/>
  <c r="H1891" i="1"/>
  <c r="G1891" i="1"/>
  <c r="A1892" i="1"/>
  <c r="I1892" i="1" s="1"/>
  <c r="E1891" i="1"/>
  <c r="F1891" i="1" s="1"/>
  <c r="D1889" i="1"/>
  <c r="B1892" i="1" l="1"/>
  <c r="C1892" i="1" s="1"/>
  <c r="H1892" i="1"/>
  <c r="G1892" i="1"/>
  <c r="A1893" i="1"/>
  <c r="I1893" i="1" s="1"/>
  <c r="E1892" i="1"/>
  <c r="F1892" i="1" s="1"/>
  <c r="D1890" i="1"/>
  <c r="B1893" i="1" l="1"/>
  <c r="C1893" i="1" s="1"/>
  <c r="H1893" i="1"/>
  <c r="G1893" i="1"/>
  <c r="A1894" i="1"/>
  <c r="I1894" i="1" s="1"/>
  <c r="E1893" i="1"/>
  <c r="F1893" i="1" s="1"/>
  <c r="D1891" i="1"/>
  <c r="B1894" i="1" l="1"/>
  <c r="C1894" i="1" s="1"/>
  <c r="H1894" i="1"/>
  <c r="G1894" i="1"/>
  <c r="A1895" i="1"/>
  <c r="I1895" i="1" s="1"/>
  <c r="E1894" i="1"/>
  <c r="F1894" i="1" s="1"/>
  <c r="D1892" i="1"/>
  <c r="B1895" i="1" l="1"/>
  <c r="C1895" i="1" s="1"/>
  <c r="G1895" i="1"/>
  <c r="H1895" i="1"/>
  <c r="A1896" i="1"/>
  <c r="I1896" i="1" s="1"/>
  <c r="E1895" i="1"/>
  <c r="F1895" i="1" s="1"/>
  <c r="D1893" i="1"/>
  <c r="B1896" i="1" l="1"/>
  <c r="C1896" i="1" s="1"/>
  <c r="H1896" i="1"/>
  <c r="G1896" i="1"/>
  <c r="A1897" i="1"/>
  <c r="I1897" i="1" s="1"/>
  <c r="E1896" i="1"/>
  <c r="F1896" i="1" s="1"/>
  <c r="D1894" i="1"/>
  <c r="B1897" i="1" l="1"/>
  <c r="C1897" i="1" s="1"/>
  <c r="H1897" i="1"/>
  <c r="G1897" i="1"/>
  <c r="A1898" i="1"/>
  <c r="I1898" i="1" s="1"/>
  <c r="E1897" i="1"/>
  <c r="F1897" i="1" s="1"/>
  <c r="D1895" i="1"/>
  <c r="B1898" i="1" l="1"/>
  <c r="C1898" i="1" s="1"/>
  <c r="H1898" i="1"/>
  <c r="G1898" i="1"/>
  <c r="A1899" i="1"/>
  <c r="I1899" i="1" s="1"/>
  <c r="E1898" i="1"/>
  <c r="F1898" i="1" s="1"/>
  <c r="D1896" i="1"/>
  <c r="B1899" i="1" l="1"/>
  <c r="C1899" i="1" s="1"/>
  <c r="H1899" i="1"/>
  <c r="G1899" i="1"/>
  <c r="A1900" i="1"/>
  <c r="I1900" i="1" s="1"/>
  <c r="E1899" i="1"/>
  <c r="F1899" i="1" s="1"/>
  <c r="D1897" i="1"/>
  <c r="B1900" i="1" l="1"/>
  <c r="C1900" i="1" s="1"/>
  <c r="H1900" i="1"/>
  <c r="G1900" i="1"/>
  <c r="A1901" i="1"/>
  <c r="I1901" i="1" s="1"/>
  <c r="E1900" i="1"/>
  <c r="F1900" i="1" s="1"/>
  <c r="D1898" i="1"/>
  <c r="B1901" i="1" l="1"/>
  <c r="C1901" i="1" s="1"/>
  <c r="H1901" i="1"/>
  <c r="G1901" i="1"/>
  <c r="A1902" i="1"/>
  <c r="I1902" i="1" s="1"/>
  <c r="E1901" i="1"/>
  <c r="F1901" i="1" s="1"/>
  <c r="D1899" i="1"/>
  <c r="B1902" i="1" l="1"/>
  <c r="C1902" i="1" s="1"/>
  <c r="H1902" i="1"/>
  <c r="G1902" i="1"/>
  <c r="A1903" i="1"/>
  <c r="I1903" i="1" s="1"/>
  <c r="E1902" i="1"/>
  <c r="F1902" i="1" s="1"/>
  <c r="D1900" i="1"/>
  <c r="B1903" i="1" l="1"/>
  <c r="C1903" i="1" s="1"/>
  <c r="H1903" i="1"/>
  <c r="G1903" i="1"/>
  <c r="A1904" i="1"/>
  <c r="I1904" i="1" s="1"/>
  <c r="E1903" i="1"/>
  <c r="F1903" i="1" s="1"/>
  <c r="D1901" i="1"/>
  <c r="B1904" i="1" l="1"/>
  <c r="C1904" i="1" s="1"/>
  <c r="H1904" i="1"/>
  <c r="G1904" i="1"/>
  <c r="A1905" i="1"/>
  <c r="I1905" i="1" s="1"/>
  <c r="E1904" i="1"/>
  <c r="F1904" i="1" s="1"/>
  <c r="D1902" i="1"/>
  <c r="B1905" i="1" l="1"/>
  <c r="C1905" i="1" s="1"/>
  <c r="H1905" i="1"/>
  <c r="G1905" i="1"/>
  <c r="A1906" i="1"/>
  <c r="I1906" i="1" s="1"/>
  <c r="E1905" i="1"/>
  <c r="F1905" i="1" s="1"/>
  <c r="D1903" i="1"/>
  <c r="B1906" i="1" l="1"/>
  <c r="C1906" i="1" s="1"/>
  <c r="H1906" i="1"/>
  <c r="G1906" i="1"/>
  <c r="A1907" i="1"/>
  <c r="I1907" i="1" s="1"/>
  <c r="E1906" i="1"/>
  <c r="F1906" i="1" s="1"/>
  <c r="D1904" i="1"/>
  <c r="B1907" i="1" l="1"/>
  <c r="C1907" i="1" s="1"/>
  <c r="H1907" i="1"/>
  <c r="G1907" i="1"/>
  <c r="A1908" i="1"/>
  <c r="I1908" i="1" s="1"/>
  <c r="E1907" i="1"/>
  <c r="F1907" i="1" s="1"/>
  <c r="D1905" i="1"/>
  <c r="B1908" i="1" l="1"/>
  <c r="C1908" i="1" s="1"/>
  <c r="H1908" i="1"/>
  <c r="G1908" i="1"/>
  <c r="A1909" i="1"/>
  <c r="I1909" i="1" s="1"/>
  <c r="E1908" i="1"/>
  <c r="F1908" i="1" s="1"/>
  <c r="D1906" i="1"/>
  <c r="B1909" i="1" l="1"/>
  <c r="C1909" i="1" s="1"/>
  <c r="H1909" i="1"/>
  <c r="G1909" i="1"/>
  <c r="A1910" i="1"/>
  <c r="I1910" i="1" s="1"/>
  <c r="E1909" i="1"/>
  <c r="F1909" i="1" s="1"/>
  <c r="D1907" i="1"/>
  <c r="B1910" i="1" l="1"/>
  <c r="C1910" i="1" s="1"/>
  <c r="H1910" i="1"/>
  <c r="G1910" i="1"/>
  <c r="A1911" i="1"/>
  <c r="I1911" i="1" s="1"/>
  <c r="E1910" i="1"/>
  <c r="F1910" i="1" s="1"/>
  <c r="D1908" i="1"/>
  <c r="B1911" i="1" l="1"/>
  <c r="C1911" i="1" s="1"/>
  <c r="H1911" i="1"/>
  <c r="G1911" i="1"/>
  <c r="A1912" i="1"/>
  <c r="I1912" i="1" s="1"/>
  <c r="E1911" i="1"/>
  <c r="F1911" i="1" s="1"/>
  <c r="D1909" i="1"/>
  <c r="B1912" i="1" l="1"/>
  <c r="C1912" i="1" s="1"/>
  <c r="H1912" i="1"/>
  <c r="G1912" i="1"/>
  <c r="A1913" i="1"/>
  <c r="I1913" i="1" s="1"/>
  <c r="E1912" i="1"/>
  <c r="F1912" i="1" s="1"/>
  <c r="D1910" i="1"/>
  <c r="B1913" i="1" l="1"/>
  <c r="C1913" i="1" s="1"/>
  <c r="H1913" i="1"/>
  <c r="G1913" i="1"/>
  <c r="A1914" i="1"/>
  <c r="I1914" i="1" s="1"/>
  <c r="E1913" i="1"/>
  <c r="F1913" i="1" s="1"/>
  <c r="D1911" i="1"/>
  <c r="B1914" i="1" l="1"/>
  <c r="C1914" i="1" s="1"/>
  <c r="H1914" i="1"/>
  <c r="G1914" i="1"/>
  <c r="A1915" i="1"/>
  <c r="I1915" i="1" s="1"/>
  <c r="E1914" i="1"/>
  <c r="F1914" i="1" s="1"/>
  <c r="D1912" i="1"/>
  <c r="B1915" i="1" l="1"/>
  <c r="C1915" i="1" s="1"/>
  <c r="H1915" i="1"/>
  <c r="G1915" i="1"/>
  <c r="A1916" i="1"/>
  <c r="I1916" i="1" s="1"/>
  <c r="E1915" i="1"/>
  <c r="F1915" i="1" s="1"/>
  <c r="D1913" i="1"/>
  <c r="B1916" i="1" l="1"/>
  <c r="C1916" i="1" s="1"/>
  <c r="H1916" i="1"/>
  <c r="G1916" i="1"/>
  <c r="A1917" i="1"/>
  <c r="I1917" i="1" s="1"/>
  <c r="E1916" i="1"/>
  <c r="F1916" i="1" s="1"/>
  <c r="D1914" i="1"/>
  <c r="B1917" i="1" l="1"/>
  <c r="C1917" i="1" s="1"/>
  <c r="H1917" i="1"/>
  <c r="G1917" i="1"/>
  <c r="A1918" i="1"/>
  <c r="I1918" i="1" s="1"/>
  <c r="E1917" i="1"/>
  <c r="F1917" i="1" s="1"/>
  <c r="D1915" i="1"/>
  <c r="B1918" i="1" l="1"/>
  <c r="C1918" i="1" s="1"/>
  <c r="H1918" i="1"/>
  <c r="G1918" i="1"/>
  <c r="A1919" i="1"/>
  <c r="I1919" i="1" s="1"/>
  <c r="E1918" i="1"/>
  <c r="F1918" i="1" s="1"/>
  <c r="D1916" i="1"/>
  <c r="B1919" i="1" l="1"/>
  <c r="C1919" i="1" s="1"/>
  <c r="H1919" i="1"/>
  <c r="G1919" i="1"/>
  <c r="A1920" i="1"/>
  <c r="I1920" i="1" s="1"/>
  <c r="E1919" i="1"/>
  <c r="F1919" i="1" s="1"/>
  <c r="D1917" i="1"/>
  <c r="B1920" i="1" l="1"/>
  <c r="C1920" i="1" s="1"/>
  <c r="H1920" i="1"/>
  <c r="G1920" i="1"/>
  <c r="A1921" i="1"/>
  <c r="I1921" i="1" s="1"/>
  <c r="E1920" i="1"/>
  <c r="F1920" i="1" s="1"/>
  <c r="D1918" i="1"/>
  <c r="B1921" i="1" l="1"/>
  <c r="C1921" i="1" s="1"/>
  <c r="H1921" i="1"/>
  <c r="G1921" i="1"/>
  <c r="A1922" i="1"/>
  <c r="I1922" i="1" s="1"/>
  <c r="E1921" i="1"/>
  <c r="F1921" i="1" s="1"/>
  <c r="D1919" i="1"/>
  <c r="B1922" i="1" l="1"/>
  <c r="C1922" i="1" s="1"/>
  <c r="H1922" i="1"/>
  <c r="G1922" i="1"/>
  <c r="A1923" i="1"/>
  <c r="I1923" i="1" s="1"/>
  <c r="E1922" i="1"/>
  <c r="F1922" i="1" s="1"/>
  <c r="D1920" i="1"/>
  <c r="B1923" i="1" l="1"/>
  <c r="C1923" i="1" s="1"/>
  <c r="H1923" i="1"/>
  <c r="G1923" i="1"/>
  <c r="A1924" i="1"/>
  <c r="I1924" i="1" s="1"/>
  <c r="E1923" i="1"/>
  <c r="F1923" i="1" s="1"/>
  <c r="D1921" i="1"/>
  <c r="B1924" i="1" l="1"/>
  <c r="C1924" i="1" s="1"/>
  <c r="H1924" i="1"/>
  <c r="G1924" i="1"/>
  <c r="A1925" i="1"/>
  <c r="I1925" i="1" s="1"/>
  <c r="E1924" i="1"/>
  <c r="F1924" i="1" s="1"/>
  <c r="D1922" i="1"/>
  <c r="B1925" i="1" l="1"/>
  <c r="C1925" i="1" s="1"/>
  <c r="H1925" i="1"/>
  <c r="G1925" i="1"/>
  <c r="A1926" i="1"/>
  <c r="I1926" i="1" s="1"/>
  <c r="E1925" i="1"/>
  <c r="F1925" i="1" s="1"/>
  <c r="D1923" i="1"/>
  <c r="B1926" i="1" l="1"/>
  <c r="C1926" i="1" s="1"/>
  <c r="H1926" i="1"/>
  <c r="G1926" i="1"/>
  <c r="A1927" i="1"/>
  <c r="I1927" i="1" s="1"/>
  <c r="E1926" i="1"/>
  <c r="F1926" i="1" s="1"/>
  <c r="D1924" i="1"/>
  <c r="B1927" i="1" l="1"/>
  <c r="C1927" i="1" s="1"/>
  <c r="H1927" i="1"/>
  <c r="G1927" i="1"/>
  <c r="A1928" i="1"/>
  <c r="I1928" i="1" s="1"/>
  <c r="E1927" i="1"/>
  <c r="F1927" i="1" s="1"/>
  <c r="D1925" i="1"/>
  <c r="B1928" i="1" l="1"/>
  <c r="C1928" i="1" s="1"/>
  <c r="H1928" i="1"/>
  <c r="G1928" i="1"/>
  <c r="A1929" i="1"/>
  <c r="I1929" i="1" s="1"/>
  <c r="E1928" i="1"/>
  <c r="F1928" i="1" s="1"/>
  <c r="D1926" i="1"/>
  <c r="B1929" i="1" l="1"/>
  <c r="C1929" i="1" s="1"/>
  <c r="H1929" i="1"/>
  <c r="G1929" i="1"/>
  <c r="A1930" i="1"/>
  <c r="I1930" i="1" s="1"/>
  <c r="E1929" i="1"/>
  <c r="F1929" i="1" s="1"/>
  <c r="D1927" i="1"/>
  <c r="B1930" i="1" l="1"/>
  <c r="C1930" i="1" s="1"/>
  <c r="H1930" i="1"/>
  <c r="G1930" i="1"/>
  <c r="A1931" i="1"/>
  <c r="I1931" i="1" s="1"/>
  <c r="E1930" i="1"/>
  <c r="F1930" i="1" s="1"/>
  <c r="D1928" i="1"/>
  <c r="B1931" i="1" l="1"/>
  <c r="C1931" i="1" s="1"/>
  <c r="H1931" i="1"/>
  <c r="G1931" i="1"/>
  <c r="A1932" i="1"/>
  <c r="I1932" i="1" s="1"/>
  <c r="E1931" i="1"/>
  <c r="F1931" i="1" s="1"/>
  <c r="D1929" i="1"/>
  <c r="B1932" i="1" l="1"/>
  <c r="C1932" i="1" s="1"/>
  <c r="H1932" i="1"/>
  <c r="G1932" i="1"/>
  <c r="A1933" i="1"/>
  <c r="I1933" i="1" s="1"/>
  <c r="E1932" i="1"/>
  <c r="F1932" i="1" s="1"/>
  <c r="D1930" i="1"/>
  <c r="B1933" i="1" l="1"/>
  <c r="C1933" i="1" s="1"/>
  <c r="H1933" i="1"/>
  <c r="G1933" i="1"/>
  <c r="A1934" i="1"/>
  <c r="I1934" i="1" s="1"/>
  <c r="E1933" i="1"/>
  <c r="F1933" i="1" s="1"/>
  <c r="D1931" i="1"/>
  <c r="B1934" i="1" l="1"/>
  <c r="C1934" i="1" s="1"/>
  <c r="H1934" i="1"/>
  <c r="G1934" i="1"/>
  <c r="A1935" i="1"/>
  <c r="I1935" i="1" s="1"/>
  <c r="E1934" i="1"/>
  <c r="F1934" i="1" s="1"/>
  <c r="D1932" i="1"/>
  <c r="B1935" i="1" l="1"/>
  <c r="C1935" i="1" s="1"/>
  <c r="H1935" i="1"/>
  <c r="G1935" i="1"/>
  <c r="A1936" i="1"/>
  <c r="I1936" i="1" s="1"/>
  <c r="E1935" i="1"/>
  <c r="F1935" i="1" s="1"/>
  <c r="D1933" i="1"/>
  <c r="B1936" i="1" l="1"/>
  <c r="C1936" i="1" s="1"/>
  <c r="H1936" i="1"/>
  <c r="G1936" i="1"/>
  <c r="A1937" i="1"/>
  <c r="I1937" i="1" s="1"/>
  <c r="E1936" i="1"/>
  <c r="F1936" i="1" s="1"/>
  <c r="D1934" i="1"/>
  <c r="B1937" i="1" l="1"/>
  <c r="C1937" i="1" s="1"/>
  <c r="H1937" i="1"/>
  <c r="G1937" i="1"/>
  <c r="A1938" i="1"/>
  <c r="I1938" i="1" s="1"/>
  <c r="E1937" i="1"/>
  <c r="F1937" i="1" s="1"/>
  <c r="D1935" i="1"/>
  <c r="B1938" i="1" l="1"/>
  <c r="C1938" i="1" s="1"/>
  <c r="H1938" i="1"/>
  <c r="G1938" i="1"/>
  <c r="A1939" i="1"/>
  <c r="I1939" i="1" s="1"/>
  <c r="E1938" i="1"/>
  <c r="F1938" i="1" s="1"/>
  <c r="D1936" i="1"/>
  <c r="B1939" i="1" l="1"/>
  <c r="C1939" i="1" s="1"/>
  <c r="H1939" i="1"/>
  <c r="G1939" i="1"/>
  <c r="A1940" i="1"/>
  <c r="I1940" i="1" s="1"/>
  <c r="E1939" i="1"/>
  <c r="F1939" i="1" s="1"/>
  <c r="D1937" i="1"/>
  <c r="B1940" i="1" l="1"/>
  <c r="C1940" i="1" s="1"/>
  <c r="H1940" i="1"/>
  <c r="G1940" i="1"/>
  <c r="A1941" i="1"/>
  <c r="I1941" i="1" s="1"/>
  <c r="E1940" i="1"/>
  <c r="F1940" i="1" s="1"/>
  <c r="D1938" i="1"/>
  <c r="B1941" i="1" l="1"/>
  <c r="C1941" i="1" s="1"/>
  <c r="H1941" i="1"/>
  <c r="G1941" i="1"/>
  <c r="A1942" i="1"/>
  <c r="I1942" i="1" s="1"/>
  <c r="E1941" i="1"/>
  <c r="F1941" i="1" s="1"/>
  <c r="D1939" i="1"/>
  <c r="B1942" i="1" l="1"/>
  <c r="C1942" i="1" s="1"/>
  <c r="H1942" i="1"/>
  <c r="G1942" i="1"/>
  <c r="A1943" i="1"/>
  <c r="I1943" i="1" s="1"/>
  <c r="E1942" i="1"/>
  <c r="F1942" i="1" s="1"/>
  <c r="D1940" i="1"/>
  <c r="B1943" i="1" l="1"/>
  <c r="C1943" i="1" s="1"/>
  <c r="H1943" i="1"/>
  <c r="G1943" i="1"/>
  <c r="A1944" i="1"/>
  <c r="I1944" i="1" s="1"/>
  <c r="E1943" i="1"/>
  <c r="F1943" i="1" s="1"/>
  <c r="D1941" i="1"/>
  <c r="B1944" i="1" l="1"/>
  <c r="C1944" i="1" s="1"/>
  <c r="H1944" i="1"/>
  <c r="G1944" i="1"/>
  <c r="A1945" i="1"/>
  <c r="I1945" i="1" s="1"/>
  <c r="E1944" i="1"/>
  <c r="F1944" i="1" s="1"/>
  <c r="D1942" i="1"/>
  <c r="B1945" i="1" l="1"/>
  <c r="C1945" i="1" s="1"/>
  <c r="H1945" i="1"/>
  <c r="G1945" i="1"/>
  <c r="A1946" i="1"/>
  <c r="I1946" i="1" s="1"/>
  <c r="E1945" i="1"/>
  <c r="F1945" i="1" s="1"/>
  <c r="D1943" i="1"/>
  <c r="B1946" i="1" l="1"/>
  <c r="C1946" i="1" s="1"/>
  <c r="H1946" i="1"/>
  <c r="G1946" i="1"/>
  <c r="A1947" i="1"/>
  <c r="I1947" i="1" s="1"/>
  <c r="E1946" i="1"/>
  <c r="F1946" i="1" s="1"/>
  <c r="D1944" i="1"/>
  <c r="B1947" i="1" l="1"/>
  <c r="C1947" i="1" s="1"/>
  <c r="H1947" i="1"/>
  <c r="G1947" i="1"/>
  <c r="A1948" i="1"/>
  <c r="I1948" i="1" s="1"/>
  <c r="E1947" i="1"/>
  <c r="F1947" i="1" s="1"/>
  <c r="D1945" i="1"/>
  <c r="B1948" i="1" l="1"/>
  <c r="C1948" i="1" s="1"/>
  <c r="H1948" i="1"/>
  <c r="G1948" i="1"/>
  <c r="A1949" i="1"/>
  <c r="I1949" i="1" s="1"/>
  <c r="E1948" i="1"/>
  <c r="F1948" i="1" s="1"/>
  <c r="D1946" i="1"/>
  <c r="B1949" i="1" l="1"/>
  <c r="C1949" i="1" s="1"/>
  <c r="H1949" i="1"/>
  <c r="G1949" i="1"/>
  <c r="A1950" i="1"/>
  <c r="I1950" i="1" s="1"/>
  <c r="E1949" i="1"/>
  <c r="F1949" i="1" s="1"/>
  <c r="D1947" i="1"/>
  <c r="B1950" i="1" l="1"/>
  <c r="C1950" i="1" s="1"/>
  <c r="H1950" i="1"/>
  <c r="G1950" i="1"/>
  <c r="A1951" i="1"/>
  <c r="I1951" i="1" s="1"/>
  <c r="E1950" i="1"/>
  <c r="F1950" i="1" s="1"/>
  <c r="D1948" i="1"/>
  <c r="B1951" i="1" l="1"/>
  <c r="C1951" i="1" s="1"/>
  <c r="H1951" i="1"/>
  <c r="G1951" i="1"/>
  <c r="A1952" i="1"/>
  <c r="I1952" i="1" s="1"/>
  <c r="E1951" i="1"/>
  <c r="F1951" i="1" s="1"/>
  <c r="D1949" i="1"/>
  <c r="B1952" i="1" l="1"/>
  <c r="C1952" i="1" s="1"/>
  <c r="H1952" i="1"/>
  <c r="G1952" i="1"/>
  <c r="A1953" i="1"/>
  <c r="I1953" i="1" s="1"/>
  <c r="E1952" i="1"/>
  <c r="F1952" i="1" s="1"/>
  <c r="D1950" i="1"/>
  <c r="B1953" i="1" l="1"/>
  <c r="C1953" i="1" s="1"/>
  <c r="H1953" i="1"/>
  <c r="G1953" i="1"/>
  <c r="A1954" i="1"/>
  <c r="I1954" i="1" s="1"/>
  <c r="E1953" i="1"/>
  <c r="F1953" i="1" s="1"/>
  <c r="D1951" i="1"/>
  <c r="B1954" i="1" l="1"/>
  <c r="C1954" i="1" s="1"/>
  <c r="H1954" i="1"/>
  <c r="G1954" i="1"/>
  <c r="A1955" i="1"/>
  <c r="I1955" i="1" s="1"/>
  <c r="E1954" i="1"/>
  <c r="F1954" i="1" s="1"/>
  <c r="D1952" i="1"/>
  <c r="B1955" i="1" l="1"/>
  <c r="C1955" i="1" s="1"/>
  <c r="H1955" i="1"/>
  <c r="G1955" i="1"/>
  <c r="A1956" i="1"/>
  <c r="I1956" i="1" s="1"/>
  <c r="E1955" i="1"/>
  <c r="F1955" i="1" s="1"/>
  <c r="D1953" i="1"/>
  <c r="B1956" i="1" l="1"/>
  <c r="C1956" i="1" s="1"/>
  <c r="H1956" i="1"/>
  <c r="G1956" i="1"/>
  <c r="A1957" i="1"/>
  <c r="I1957" i="1" s="1"/>
  <c r="E1956" i="1"/>
  <c r="F1956" i="1" s="1"/>
  <c r="D1954" i="1"/>
  <c r="B1957" i="1" l="1"/>
  <c r="C1957" i="1" s="1"/>
  <c r="H1957" i="1"/>
  <c r="G1957" i="1"/>
  <c r="A1958" i="1"/>
  <c r="I1958" i="1" s="1"/>
  <c r="E1957" i="1"/>
  <c r="F1957" i="1" s="1"/>
  <c r="D1955" i="1"/>
  <c r="B1958" i="1" l="1"/>
  <c r="C1958" i="1" s="1"/>
  <c r="H1958" i="1"/>
  <c r="G1958" i="1"/>
  <c r="A1959" i="1"/>
  <c r="I1959" i="1" s="1"/>
  <c r="E1958" i="1"/>
  <c r="F1958" i="1" s="1"/>
  <c r="D1956" i="1"/>
  <c r="B1959" i="1" l="1"/>
  <c r="C1959" i="1" s="1"/>
  <c r="H1959" i="1"/>
  <c r="G1959" i="1"/>
  <c r="A1960" i="1"/>
  <c r="I1960" i="1" s="1"/>
  <c r="E1959" i="1"/>
  <c r="F1959" i="1" s="1"/>
  <c r="D1957" i="1"/>
  <c r="B1960" i="1" l="1"/>
  <c r="C1960" i="1" s="1"/>
  <c r="H1960" i="1"/>
  <c r="G1960" i="1"/>
  <c r="A1961" i="1"/>
  <c r="I1961" i="1" s="1"/>
  <c r="E1960" i="1"/>
  <c r="F1960" i="1" s="1"/>
  <c r="D1958" i="1"/>
  <c r="B1961" i="1" l="1"/>
  <c r="C1961" i="1" s="1"/>
  <c r="H1961" i="1"/>
  <c r="G1961" i="1"/>
  <c r="A1962" i="1"/>
  <c r="I1962" i="1" s="1"/>
  <c r="E1961" i="1"/>
  <c r="F1961" i="1" s="1"/>
  <c r="D1959" i="1"/>
  <c r="B1962" i="1" l="1"/>
  <c r="C1962" i="1" s="1"/>
  <c r="H1962" i="1"/>
  <c r="G1962" i="1"/>
  <c r="A1963" i="1"/>
  <c r="I1963" i="1" s="1"/>
  <c r="E1962" i="1"/>
  <c r="F1962" i="1" s="1"/>
  <c r="D1960" i="1"/>
  <c r="B1963" i="1" l="1"/>
  <c r="C1963" i="1" s="1"/>
  <c r="H1963" i="1"/>
  <c r="G1963" i="1"/>
  <c r="A1964" i="1"/>
  <c r="I1964" i="1" s="1"/>
  <c r="E1963" i="1"/>
  <c r="F1963" i="1" s="1"/>
  <c r="D1961" i="1"/>
  <c r="B1964" i="1" l="1"/>
  <c r="C1964" i="1" s="1"/>
  <c r="H1964" i="1"/>
  <c r="G1964" i="1"/>
  <c r="A1965" i="1"/>
  <c r="I1965" i="1" s="1"/>
  <c r="E1964" i="1"/>
  <c r="F1964" i="1" s="1"/>
  <c r="D1962" i="1"/>
  <c r="B1965" i="1" l="1"/>
  <c r="C1965" i="1" s="1"/>
  <c r="H1965" i="1"/>
  <c r="G1965" i="1"/>
  <c r="A1966" i="1"/>
  <c r="I1966" i="1" s="1"/>
  <c r="E1965" i="1"/>
  <c r="F1965" i="1" s="1"/>
  <c r="D1963" i="1"/>
  <c r="B1966" i="1" l="1"/>
  <c r="C1966" i="1" s="1"/>
  <c r="H1966" i="1"/>
  <c r="G1966" i="1"/>
  <c r="A1967" i="1"/>
  <c r="I1967" i="1" s="1"/>
  <c r="E1966" i="1"/>
  <c r="F1966" i="1" s="1"/>
  <c r="D1964" i="1"/>
  <c r="B1967" i="1" l="1"/>
  <c r="C1967" i="1" s="1"/>
  <c r="H1967" i="1"/>
  <c r="G1967" i="1"/>
  <c r="A1968" i="1"/>
  <c r="I1968" i="1" s="1"/>
  <c r="E1967" i="1"/>
  <c r="F1967" i="1" s="1"/>
  <c r="D1965" i="1"/>
  <c r="B1968" i="1" l="1"/>
  <c r="C1968" i="1" s="1"/>
  <c r="H1968" i="1"/>
  <c r="G1968" i="1"/>
  <c r="A1969" i="1"/>
  <c r="I1969" i="1" s="1"/>
  <c r="E1968" i="1"/>
  <c r="F1968" i="1" s="1"/>
  <c r="D1966" i="1"/>
  <c r="B1969" i="1" l="1"/>
  <c r="C1969" i="1" s="1"/>
  <c r="H1969" i="1"/>
  <c r="G1969" i="1"/>
  <c r="A1970" i="1"/>
  <c r="I1970" i="1" s="1"/>
  <c r="E1969" i="1"/>
  <c r="F1969" i="1" s="1"/>
  <c r="D1967" i="1"/>
  <c r="B1970" i="1" l="1"/>
  <c r="C1970" i="1" s="1"/>
  <c r="H1970" i="1"/>
  <c r="G1970" i="1"/>
  <c r="A1971" i="1"/>
  <c r="I1971" i="1" s="1"/>
  <c r="E1970" i="1"/>
  <c r="F1970" i="1" s="1"/>
  <c r="D1968" i="1"/>
  <c r="B1971" i="1" l="1"/>
  <c r="C1971" i="1" s="1"/>
  <c r="H1971" i="1"/>
  <c r="G1971" i="1"/>
  <c r="A1972" i="1"/>
  <c r="I1972" i="1" s="1"/>
  <c r="E1971" i="1"/>
  <c r="F1971" i="1" s="1"/>
  <c r="D1969" i="1"/>
  <c r="B1972" i="1" l="1"/>
  <c r="C1972" i="1" s="1"/>
  <c r="H1972" i="1"/>
  <c r="G1972" i="1"/>
  <c r="A1973" i="1"/>
  <c r="I1973" i="1" s="1"/>
  <c r="E1972" i="1"/>
  <c r="F1972" i="1" s="1"/>
  <c r="D1970" i="1"/>
  <c r="B1973" i="1" l="1"/>
  <c r="C1973" i="1" s="1"/>
  <c r="H1973" i="1"/>
  <c r="G1973" i="1"/>
  <c r="A1974" i="1"/>
  <c r="I1974" i="1" s="1"/>
  <c r="E1973" i="1"/>
  <c r="F1973" i="1" s="1"/>
  <c r="D1971" i="1"/>
  <c r="B1974" i="1" l="1"/>
  <c r="C1974" i="1" s="1"/>
  <c r="H1974" i="1"/>
  <c r="G1974" i="1"/>
  <c r="A1975" i="1"/>
  <c r="I1975" i="1" s="1"/>
  <c r="E1974" i="1"/>
  <c r="F1974" i="1" s="1"/>
  <c r="D1972" i="1"/>
  <c r="B1975" i="1" l="1"/>
  <c r="C1975" i="1" s="1"/>
  <c r="H1975" i="1"/>
  <c r="G1975" i="1"/>
  <c r="A1976" i="1"/>
  <c r="I1976" i="1" s="1"/>
  <c r="E1975" i="1"/>
  <c r="F1975" i="1" s="1"/>
  <c r="D1973" i="1"/>
  <c r="B1976" i="1" l="1"/>
  <c r="C1976" i="1" s="1"/>
  <c r="H1976" i="1"/>
  <c r="G1976" i="1"/>
  <c r="A1977" i="1"/>
  <c r="I1977" i="1" s="1"/>
  <c r="E1976" i="1"/>
  <c r="F1976" i="1" s="1"/>
  <c r="D1974" i="1"/>
  <c r="B1977" i="1" l="1"/>
  <c r="C1977" i="1" s="1"/>
  <c r="H1977" i="1"/>
  <c r="G1977" i="1"/>
  <c r="A1978" i="1"/>
  <c r="I1978" i="1" s="1"/>
  <c r="E1977" i="1"/>
  <c r="F1977" i="1" s="1"/>
  <c r="D1975" i="1"/>
  <c r="B1978" i="1" l="1"/>
  <c r="C1978" i="1" s="1"/>
  <c r="H1978" i="1"/>
  <c r="G1978" i="1"/>
  <c r="A1979" i="1"/>
  <c r="I1979" i="1" s="1"/>
  <c r="E1978" i="1"/>
  <c r="F1978" i="1" s="1"/>
  <c r="D1976" i="1"/>
  <c r="B1979" i="1" l="1"/>
  <c r="C1979" i="1" s="1"/>
  <c r="H1979" i="1"/>
  <c r="G1979" i="1"/>
  <c r="A1980" i="1"/>
  <c r="I1980" i="1" s="1"/>
  <c r="E1979" i="1"/>
  <c r="F1979" i="1" s="1"/>
  <c r="D1977" i="1"/>
  <c r="B1980" i="1" l="1"/>
  <c r="C1980" i="1" s="1"/>
  <c r="H1980" i="1"/>
  <c r="G1980" i="1"/>
  <c r="A1981" i="1"/>
  <c r="I1981" i="1" s="1"/>
  <c r="E1980" i="1"/>
  <c r="F1980" i="1" s="1"/>
  <c r="D1978" i="1"/>
  <c r="B1981" i="1" l="1"/>
  <c r="C1981" i="1" s="1"/>
  <c r="H1981" i="1"/>
  <c r="G1981" i="1"/>
  <c r="A1982" i="1"/>
  <c r="I1982" i="1" s="1"/>
  <c r="E1981" i="1"/>
  <c r="F1981" i="1" s="1"/>
  <c r="D1979" i="1"/>
  <c r="B1982" i="1" l="1"/>
  <c r="C1982" i="1" s="1"/>
  <c r="H1982" i="1"/>
  <c r="G1982" i="1"/>
  <c r="A1983" i="1"/>
  <c r="I1983" i="1" s="1"/>
  <c r="E1982" i="1"/>
  <c r="F1982" i="1" s="1"/>
  <c r="D1980" i="1"/>
  <c r="B1983" i="1" l="1"/>
  <c r="C1983" i="1" s="1"/>
  <c r="H1983" i="1"/>
  <c r="G1983" i="1"/>
  <c r="A1984" i="1"/>
  <c r="I1984" i="1" s="1"/>
  <c r="E1983" i="1"/>
  <c r="F1983" i="1" s="1"/>
  <c r="D1981" i="1"/>
  <c r="B1984" i="1" l="1"/>
  <c r="C1984" i="1" s="1"/>
  <c r="H1984" i="1"/>
  <c r="G1984" i="1"/>
  <c r="A1985" i="1"/>
  <c r="I1985" i="1" s="1"/>
  <c r="E1984" i="1"/>
  <c r="F1984" i="1" s="1"/>
  <c r="D1982" i="1"/>
  <c r="B1985" i="1" l="1"/>
  <c r="C1985" i="1" s="1"/>
  <c r="H1985" i="1"/>
  <c r="G1985" i="1"/>
  <c r="A1986" i="1"/>
  <c r="I1986" i="1" s="1"/>
  <c r="E1985" i="1"/>
  <c r="F1985" i="1" s="1"/>
  <c r="D1983" i="1"/>
  <c r="B1986" i="1" l="1"/>
  <c r="C1986" i="1" s="1"/>
  <c r="H1986" i="1"/>
  <c r="G1986" i="1"/>
  <c r="A1987" i="1"/>
  <c r="I1987" i="1" s="1"/>
  <c r="E1986" i="1"/>
  <c r="F1986" i="1" s="1"/>
  <c r="D1984" i="1"/>
  <c r="B1987" i="1" l="1"/>
  <c r="C1987" i="1" s="1"/>
  <c r="H1987" i="1"/>
  <c r="G1987" i="1"/>
  <c r="A1988" i="1"/>
  <c r="I1988" i="1" s="1"/>
  <c r="E1987" i="1"/>
  <c r="F1987" i="1" s="1"/>
  <c r="D1985" i="1"/>
  <c r="B1988" i="1" l="1"/>
  <c r="C1988" i="1" s="1"/>
  <c r="H1988" i="1"/>
  <c r="G1988" i="1"/>
  <c r="A1989" i="1"/>
  <c r="I1989" i="1" s="1"/>
  <c r="E1988" i="1"/>
  <c r="F1988" i="1" s="1"/>
  <c r="D1986" i="1"/>
  <c r="B1989" i="1" l="1"/>
  <c r="C1989" i="1" s="1"/>
  <c r="H1989" i="1"/>
  <c r="G1989" i="1"/>
  <c r="A1990" i="1"/>
  <c r="I1990" i="1" s="1"/>
  <c r="E1989" i="1"/>
  <c r="F1989" i="1" s="1"/>
  <c r="D1987" i="1"/>
  <c r="B1990" i="1" l="1"/>
  <c r="C1990" i="1" s="1"/>
  <c r="H1990" i="1"/>
  <c r="G1990" i="1"/>
  <c r="A1991" i="1"/>
  <c r="I1991" i="1" s="1"/>
  <c r="E1990" i="1"/>
  <c r="F1990" i="1" s="1"/>
  <c r="D1988" i="1"/>
  <c r="B1991" i="1" l="1"/>
  <c r="C1991" i="1" s="1"/>
  <c r="H1991" i="1"/>
  <c r="G1991" i="1"/>
  <c r="A1992" i="1"/>
  <c r="I1992" i="1" s="1"/>
  <c r="E1991" i="1"/>
  <c r="F1991" i="1" s="1"/>
  <c r="D1989" i="1"/>
  <c r="B1992" i="1" l="1"/>
  <c r="C1992" i="1" s="1"/>
  <c r="H1992" i="1"/>
  <c r="G1992" i="1"/>
  <c r="A1993" i="1"/>
  <c r="I1993" i="1" s="1"/>
  <c r="E1992" i="1"/>
  <c r="F1992" i="1" s="1"/>
  <c r="D1990" i="1"/>
  <c r="B1993" i="1" l="1"/>
  <c r="C1993" i="1" s="1"/>
  <c r="H1993" i="1"/>
  <c r="G1993" i="1"/>
  <c r="A1994" i="1"/>
  <c r="I1994" i="1" s="1"/>
  <c r="E1993" i="1"/>
  <c r="F1993" i="1" s="1"/>
  <c r="D1991" i="1"/>
  <c r="B1994" i="1" l="1"/>
  <c r="C1994" i="1" s="1"/>
  <c r="H1994" i="1"/>
  <c r="G1994" i="1"/>
  <c r="A1995" i="1"/>
  <c r="I1995" i="1" s="1"/>
  <c r="E1994" i="1"/>
  <c r="F1994" i="1" s="1"/>
  <c r="D1992" i="1"/>
  <c r="B1995" i="1" l="1"/>
  <c r="C1995" i="1" s="1"/>
  <c r="H1995" i="1"/>
  <c r="G1995" i="1"/>
  <c r="A1996" i="1"/>
  <c r="I1996" i="1" s="1"/>
  <c r="E1995" i="1"/>
  <c r="F1995" i="1" s="1"/>
  <c r="D1993" i="1"/>
  <c r="B1996" i="1" l="1"/>
  <c r="C1996" i="1" s="1"/>
  <c r="H1996" i="1"/>
  <c r="G1996" i="1"/>
  <c r="A1997" i="1"/>
  <c r="I1997" i="1" s="1"/>
  <c r="E1996" i="1"/>
  <c r="F1996" i="1" s="1"/>
  <c r="D1994" i="1"/>
  <c r="B1997" i="1" l="1"/>
  <c r="C1997" i="1" s="1"/>
  <c r="H1997" i="1"/>
  <c r="G1997" i="1"/>
  <c r="A1998" i="1"/>
  <c r="I1998" i="1" s="1"/>
  <c r="E1997" i="1"/>
  <c r="F1997" i="1" s="1"/>
  <c r="D1995" i="1"/>
  <c r="B1998" i="1" l="1"/>
  <c r="C1998" i="1" s="1"/>
  <c r="H1998" i="1"/>
  <c r="G1998" i="1"/>
  <c r="A1999" i="1"/>
  <c r="I1999" i="1" s="1"/>
  <c r="E1998" i="1"/>
  <c r="F1998" i="1" s="1"/>
  <c r="D1996" i="1"/>
  <c r="B1999" i="1" l="1"/>
  <c r="C1999" i="1" s="1"/>
  <c r="H1999" i="1"/>
  <c r="G1999" i="1"/>
  <c r="A2000" i="1"/>
  <c r="I2000" i="1" s="1"/>
  <c r="E1999" i="1"/>
  <c r="F1999" i="1" s="1"/>
  <c r="D1997" i="1"/>
  <c r="B2000" i="1" l="1"/>
  <c r="C2000" i="1" s="1"/>
  <c r="H2000" i="1"/>
  <c r="G2000" i="1"/>
  <c r="A2001" i="1"/>
  <c r="I2001" i="1" s="1"/>
  <c r="E2000" i="1"/>
  <c r="F2000" i="1" s="1"/>
  <c r="D1998" i="1"/>
  <c r="B2001" i="1" l="1"/>
  <c r="C2001" i="1" s="1"/>
  <c r="H2001" i="1"/>
  <c r="G2001" i="1"/>
  <c r="A2002" i="1"/>
  <c r="I2002" i="1" s="1"/>
  <c r="E2001" i="1"/>
  <c r="F2001" i="1" s="1"/>
  <c r="D1999" i="1"/>
  <c r="B2002" i="1" l="1"/>
  <c r="C2002" i="1" s="1"/>
  <c r="H2002" i="1"/>
  <c r="G2002" i="1"/>
  <c r="A2003" i="1"/>
  <c r="I2003" i="1" s="1"/>
  <c r="E2002" i="1"/>
  <c r="F2002" i="1" s="1"/>
  <c r="D2000" i="1"/>
  <c r="B2003" i="1" l="1"/>
  <c r="C2003" i="1" s="1"/>
  <c r="H2003" i="1"/>
  <c r="G2003" i="1"/>
  <c r="A2004" i="1"/>
  <c r="I2004" i="1" s="1"/>
  <c r="E2003" i="1"/>
  <c r="F2003" i="1" s="1"/>
  <c r="D2001" i="1"/>
  <c r="B2004" i="1" l="1"/>
  <c r="C2004" i="1" s="1"/>
  <c r="G2004" i="1"/>
  <c r="H2004" i="1"/>
  <c r="A2005" i="1"/>
  <c r="I2005" i="1" s="1"/>
  <c r="E2004" i="1"/>
  <c r="F2004" i="1" s="1"/>
  <c r="D2002" i="1"/>
  <c r="B2005" i="1" l="1"/>
  <c r="C2005" i="1" s="1"/>
  <c r="H2005" i="1"/>
  <c r="G2005" i="1"/>
  <c r="A2006" i="1"/>
  <c r="I2006" i="1" s="1"/>
  <c r="E2005" i="1"/>
  <c r="F2005" i="1" s="1"/>
  <c r="D2003" i="1"/>
  <c r="B2006" i="1" l="1"/>
  <c r="C2006" i="1" s="1"/>
  <c r="H2006" i="1"/>
  <c r="G2006" i="1"/>
  <c r="A2007" i="1"/>
  <c r="I2007" i="1" s="1"/>
  <c r="E2006" i="1"/>
  <c r="F2006" i="1" s="1"/>
  <c r="D2004" i="1"/>
  <c r="B2007" i="1" l="1"/>
  <c r="C2007" i="1" s="1"/>
  <c r="H2007" i="1"/>
  <c r="G2007" i="1"/>
  <c r="A2008" i="1"/>
  <c r="I2008" i="1" s="1"/>
  <c r="E2007" i="1"/>
  <c r="F2007" i="1" s="1"/>
  <c r="D2005" i="1"/>
  <c r="B2008" i="1" l="1"/>
  <c r="C2008" i="1" s="1"/>
  <c r="G2008" i="1"/>
  <c r="H2008" i="1"/>
  <c r="A2009" i="1"/>
  <c r="I2009" i="1" s="1"/>
  <c r="E2008" i="1"/>
  <c r="F2008" i="1" s="1"/>
  <c r="D2006" i="1"/>
  <c r="B2009" i="1" l="1"/>
  <c r="C2009" i="1" s="1"/>
  <c r="H2009" i="1"/>
  <c r="G2009" i="1"/>
  <c r="A2010" i="1"/>
  <c r="I2010" i="1" s="1"/>
  <c r="E2009" i="1"/>
  <c r="F2009" i="1" s="1"/>
  <c r="D2007" i="1"/>
  <c r="B2010" i="1" l="1"/>
  <c r="C2010" i="1" s="1"/>
  <c r="H2010" i="1"/>
  <c r="G2010" i="1"/>
  <c r="A2011" i="1"/>
  <c r="I2011" i="1" s="1"/>
  <c r="E2010" i="1"/>
  <c r="F2010" i="1" s="1"/>
  <c r="D2008" i="1"/>
  <c r="B2011" i="1" l="1"/>
  <c r="C2011" i="1" s="1"/>
  <c r="H2011" i="1"/>
  <c r="G2011" i="1"/>
  <c r="A2012" i="1"/>
  <c r="I2012" i="1" s="1"/>
  <c r="E2011" i="1"/>
  <c r="F2011" i="1" s="1"/>
  <c r="D2009" i="1"/>
  <c r="B2012" i="1" l="1"/>
  <c r="C2012" i="1" s="1"/>
  <c r="H2012" i="1"/>
  <c r="G2012" i="1"/>
  <c r="A2013" i="1"/>
  <c r="I2013" i="1" s="1"/>
  <c r="E2012" i="1"/>
  <c r="F2012" i="1" s="1"/>
  <c r="D2010" i="1"/>
  <c r="B2013" i="1" l="1"/>
  <c r="C2013" i="1" s="1"/>
  <c r="H2013" i="1"/>
  <c r="G2013" i="1"/>
  <c r="A2014" i="1"/>
  <c r="I2014" i="1" s="1"/>
  <c r="E2013" i="1"/>
  <c r="F2013" i="1" s="1"/>
  <c r="D2011" i="1"/>
  <c r="B2014" i="1" l="1"/>
  <c r="C2014" i="1" s="1"/>
  <c r="H2014" i="1"/>
  <c r="G2014" i="1"/>
  <c r="A2015" i="1"/>
  <c r="I2015" i="1" s="1"/>
  <c r="E2014" i="1"/>
  <c r="F2014" i="1" s="1"/>
  <c r="D2012" i="1"/>
  <c r="B2015" i="1" l="1"/>
  <c r="C2015" i="1" s="1"/>
  <c r="H2015" i="1"/>
  <c r="G2015" i="1"/>
  <c r="A2016" i="1"/>
  <c r="I2016" i="1" s="1"/>
  <c r="E2015" i="1"/>
  <c r="F2015" i="1" s="1"/>
  <c r="D2013" i="1"/>
  <c r="B2016" i="1" l="1"/>
  <c r="C2016" i="1" s="1"/>
  <c r="H2016" i="1"/>
  <c r="G2016" i="1"/>
  <c r="A2017" i="1"/>
  <c r="I2017" i="1" s="1"/>
  <c r="E2016" i="1"/>
  <c r="F2016" i="1" s="1"/>
  <c r="D2014" i="1"/>
  <c r="B2017" i="1" l="1"/>
  <c r="C2017" i="1" s="1"/>
  <c r="H2017" i="1"/>
  <c r="G2017" i="1"/>
  <c r="A2018" i="1"/>
  <c r="I2018" i="1" s="1"/>
  <c r="E2017" i="1"/>
  <c r="F2017" i="1" s="1"/>
  <c r="D2015" i="1"/>
  <c r="B2018" i="1" l="1"/>
  <c r="C2018" i="1" s="1"/>
  <c r="H2018" i="1"/>
  <c r="G2018" i="1"/>
  <c r="A2019" i="1"/>
  <c r="I2019" i="1" s="1"/>
  <c r="E2018" i="1"/>
  <c r="F2018" i="1" s="1"/>
  <c r="D2016" i="1"/>
  <c r="B2019" i="1" l="1"/>
  <c r="C2019" i="1" s="1"/>
  <c r="H2019" i="1"/>
  <c r="G2019" i="1"/>
  <c r="A2020" i="1"/>
  <c r="I2020" i="1" s="1"/>
  <c r="E2019" i="1"/>
  <c r="F2019" i="1" s="1"/>
  <c r="D2017" i="1"/>
  <c r="B2020" i="1" l="1"/>
  <c r="C2020" i="1" s="1"/>
  <c r="H2020" i="1"/>
  <c r="G2020" i="1"/>
  <c r="A2021" i="1"/>
  <c r="I2021" i="1" s="1"/>
  <c r="E2020" i="1"/>
  <c r="F2020" i="1" s="1"/>
  <c r="D2018" i="1"/>
  <c r="B2021" i="1" l="1"/>
  <c r="C2021" i="1" s="1"/>
  <c r="H2021" i="1"/>
  <c r="G2021" i="1"/>
  <c r="A2022" i="1"/>
  <c r="I2022" i="1" s="1"/>
  <c r="E2021" i="1"/>
  <c r="F2021" i="1" s="1"/>
  <c r="D2019" i="1"/>
  <c r="B2022" i="1" l="1"/>
  <c r="C2022" i="1" s="1"/>
  <c r="H2022" i="1"/>
  <c r="G2022" i="1"/>
  <c r="A2023" i="1"/>
  <c r="I2023" i="1" s="1"/>
  <c r="E2022" i="1"/>
  <c r="F2022" i="1" s="1"/>
  <c r="D2020" i="1"/>
  <c r="B2023" i="1" l="1"/>
  <c r="C2023" i="1" s="1"/>
  <c r="H2023" i="1"/>
  <c r="G2023" i="1"/>
  <c r="A2024" i="1"/>
  <c r="I2024" i="1" s="1"/>
  <c r="E2023" i="1"/>
  <c r="F2023" i="1" s="1"/>
  <c r="D2021" i="1"/>
  <c r="B2024" i="1" l="1"/>
  <c r="C2024" i="1" s="1"/>
  <c r="H2024" i="1"/>
  <c r="G2024" i="1"/>
  <c r="A2025" i="1"/>
  <c r="I2025" i="1" s="1"/>
  <c r="E2024" i="1"/>
  <c r="F2024" i="1" s="1"/>
  <c r="D2022" i="1"/>
  <c r="B2025" i="1" l="1"/>
  <c r="C2025" i="1" s="1"/>
  <c r="H2025" i="1"/>
  <c r="G2025" i="1"/>
  <c r="A2026" i="1"/>
  <c r="I2026" i="1" s="1"/>
  <c r="E2025" i="1"/>
  <c r="F2025" i="1" s="1"/>
  <c r="D2023" i="1"/>
  <c r="B2026" i="1" l="1"/>
  <c r="C2026" i="1" s="1"/>
  <c r="H2026" i="1"/>
  <c r="G2026" i="1"/>
  <c r="A2027" i="1"/>
  <c r="I2027" i="1" s="1"/>
  <c r="E2026" i="1"/>
  <c r="F2026" i="1" s="1"/>
  <c r="D2024" i="1"/>
  <c r="B2027" i="1" l="1"/>
  <c r="C2027" i="1" s="1"/>
  <c r="H2027" i="1"/>
  <c r="G2027" i="1"/>
  <c r="A2028" i="1"/>
  <c r="I2028" i="1" s="1"/>
  <c r="E2027" i="1"/>
  <c r="F2027" i="1" s="1"/>
  <c r="D2025" i="1"/>
  <c r="B2028" i="1" l="1"/>
  <c r="C2028" i="1" s="1"/>
  <c r="H2028" i="1"/>
  <c r="G2028" i="1"/>
  <c r="A2029" i="1"/>
  <c r="I2029" i="1" s="1"/>
  <c r="E2028" i="1"/>
  <c r="F2028" i="1" s="1"/>
  <c r="D2026" i="1"/>
  <c r="B2029" i="1" l="1"/>
  <c r="C2029" i="1" s="1"/>
  <c r="H2029" i="1"/>
  <c r="G2029" i="1"/>
  <c r="A2030" i="1"/>
  <c r="I2030" i="1" s="1"/>
  <c r="E2029" i="1"/>
  <c r="F2029" i="1" s="1"/>
  <c r="D2027" i="1"/>
  <c r="B2030" i="1" l="1"/>
  <c r="C2030" i="1" s="1"/>
  <c r="H2030" i="1"/>
  <c r="G2030" i="1"/>
  <c r="A2031" i="1"/>
  <c r="I2031" i="1" s="1"/>
  <c r="E2030" i="1"/>
  <c r="F2030" i="1" s="1"/>
  <c r="D2028" i="1"/>
  <c r="B2031" i="1" l="1"/>
  <c r="C2031" i="1" s="1"/>
  <c r="H2031" i="1"/>
  <c r="G2031" i="1"/>
  <c r="A2032" i="1"/>
  <c r="I2032" i="1" s="1"/>
  <c r="E2031" i="1"/>
  <c r="F2031" i="1" s="1"/>
  <c r="D2029" i="1"/>
  <c r="B2032" i="1" l="1"/>
  <c r="C2032" i="1" s="1"/>
  <c r="H2032" i="1"/>
  <c r="G2032" i="1"/>
  <c r="A2033" i="1"/>
  <c r="I2033" i="1" s="1"/>
  <c r="E2032" i="1"/>
  <c r="F2032" i="1" s="1"/>
  <c r="D2030" i="1"/>
  <c r="B2033" i="1" l="1"/>
  <c r="C2033" i="1" s="1"/>
  <c r="H2033" i="1"/>
  <c r="G2033" i="1"/>
  <c r="A2034" i="1"/>
  <c r="I2034" i="1" s="1"/>
  <c r="E2033" i="1"/>
  <c r="F2033" i="1" s="1"/>
  <c r="D2031" i="1"/>
  <c r="B2034" i="1" l="1"/>
  <c r="C2034" i="1" s="1"/>
  <c r="H2034" i="1"/>
  <c r="G2034" i="1"/>
  <c r="A2035" i="1"/>
  <c r="I2035" i="1" s="1"/>
  <c r="E2034" i="1"/>
  <c r="F2034" i="1" s="1"/>
  <c r="D2032" i="1"/>
  <c r="B2035" i="1" l="1"/>
  <c r="C2035" i="1" s="1"/>
  <c r="H2035" i="1"/>
  <c r="G2035" i="1"/>
  <c r="A2036" i="1"/>
  <c r="I2036" i="1" s="1"/>
  <c r="E2035" i="1"/>
  <c r="F2035" i="1" s="1"/>
  <c r="D2033" i="1"/>
  <c r="B2036" i="1" l="1"/>
  <c r="C2036" i="1" s="1"/>
  <c r="H2036" i="1"/>
  <c r="G2036" i="1"/>
  <c r="A2037" i="1"/>
  <c r="I2037" i="1" s="1"/>
  <c r="E2036" i="1"/>
  <c r="F2036" i="1" s="1"/>
  <c r="D2034" i="1"/>
  <c r="B2037" i="1" l="1"/>
  <c r="C2037" i="1" s="1"/>
  <c r="H2037" i="1"/>
  <c r="G2037" i="1"/>
  <c r="A2038" i="1"/>
  <c r="I2038" i="1" s="1"/>
  <c r="E2037" i="1"/>
  <c r="F2037" i="1" s="1"/>
  <c r="D2035" i="1"/>
  <c r="B2038" i="1" l="1"/>
  <c r="C2038" i="1" s="1"/>
  <c r="H2038" i="1"/>
  <c r="G2038" i="1"/>
  <c r="A2039" i="1"/>
  <c r="I2039" i="1" s="1"/>
  <c r="E2038" i="1"/>
  <c r="F2038" i="1" s="1"/>
  <c r="D2036" i="1"/>
  <c r="B2039" i="1" l="1"/>
  <c r="C2039" i="1" s="1"/>
  <c r="H2039" i="1"/>
  <c r="G2039" i="1"/>
  <c r="A2040" i="1"/>
  <c r="I2040" i="1" s="1"/>
  <c r="E2039" i="1"/>
  <c r="F2039" i="1" s="1"/>
  <c r="D2037" i="1"/>
  <c r="B2040" i="1" l="1"/>
  <c r="C2040" i="1" s="1"/>
  <c r="H2040" i="1"/>
  <c r="G2040" i="1"/>
  <c r="A2041" i="1"/>
  <c r="I2041" i="1" s="1"/>
  <c r="E2040" i="1"/>
  <c r="F2040" i="1" s="1"/>
  <c r="D2038" i="1"/>
  <c r="B2041" i="1" l="1"/>
  <c r="C2041" i="1" s="1"/>
  <c r="H2041" i="1"/>
  <c r="G2041" i="1"/>
  <c r="A2042" i="1"/>
  <c r="I2042" i="1" s="1"/>
  <c r="E2041" i="1"/>
  <c r="F2041" i="1" s="1"/>
  <c r="D2039" i="1"/>
  <c r="B2042" i="1" l="1"/>
  <c r="C2042" i="1" s="1"/>
  <c r="H2042" i="1"/>
  <c r="G2042" i="1"/>
  <c r="A2043" i="1"/>
  <c r="I2043" i="1" s="1"/>
  <c r="E2042" i="1"/>
  <c r="F2042" i="1" s="1"/>
  <c r="D2040" i="1"/>
  <c r="B2043" i="1" l="1"/>
  <c r="C2043" i="1" s="1"/>
  <c r="H2043" i="1"/>
  <c r="G2043" i="1"/>
  <c r="A2044" i="1"/>
  <c r="I2044" i="1" s="1"/>
  <c r="E2043" i="1"/>
  <c r="F2043" i="1" s="1"/>
  <c r="D2041" i="1"/>
  <c r="B2044" i="1" l="1"/>
  <c r="C2044" i="1" s="1"/>
  <c r="H2044" i="1"/>
  <c r="G2044" i="1"/>
  <c r="A2045" i="1"/>
  <c r="I2045" i="1" s="1"/>
  <c r="E2044" i="1"/>
  <c r="F2044" i="1" s="1"/>
  <c r="D2042" i="1"/>
  <c r="B2045" i="1" l="1"/>
  <c r="C2045" i="1" s="1"/>
  <c r="H2045" i="1"/>
  <c r="G2045" i="1"/>
  <c r="A2046" i="1"/>
  <c r="I2046" i="1" s="1"/>
  <c r="E2045" i="1"/>
  <c r="F2045" i="1" s="1"/>
  <c r="D2043" i="1"/>
  <c r="B2046" i="1" l="1"/>
  <c r="C2046" i="1" s="1"/>
  <c r="H2046" i="1"/>
  <c r="G2046" i="1"/>
  <c r="A2047" i="1"/>
  <c r="I2047" i="1" s="1"/>
  <c r="E2046" i="1"/>
  <c r="F2046" i="1" s="1"/>
  <c r="D2044" i="1"/>
  <c r="B2047" i="1" l="1"/>
  <c r="C2047" i="1" s="1"/>
  <c r="H2047" i="1"/>
  <c r="G2047" i="1"/>
  <c r="A2048" i="1"/>
  <c r="I2048" i="1" s="1"/>
  <c r="E2047" i="1"/>
  <c r="F2047" i="1" s="1"/>
  <c r="D2045" i="1"/>
  <c r="B2048" i="1" l="1"/>
  <c r="C2048" i="1" s="1"/>
  <c r="H2048" i="1"/>
  <c r="G2048" i="1"/>
  <c r="A2049" i="1"/>
  <c r="I2049" i="1" s="1"/>
  <c r="E2048" i="1"/>
  <c r="F2048" i="1" s="1"/>
  <c r="D2046" i="1"/>
  <c r="B2049" i="1" l="1"/>
  <c r="C2049" i="1" s="1"/>
  <c r="H2049" i="1"/>
  <c r="G2049" i="1"/>
  <c r="A2050" i="1"/>
  <c r="I2050" i="1" s="1"/>
  <c r="E2049" i="1"/>
  <c r="F2049" i="1" s="1"/>
  <c r="D2047" i="1"/>
  <c r="B2050" i="1" l="1"/>
  <c r="C2050" i="1" s="1"/>
  <c r="H2050" i="1"/>
  <c r="G2050" i="1"/>
  <c r="A2051" i="1"/>
  <c r="I2051" i="1" s="1"/>
  <c r="E2050" i="1"/>
  <c r="F2050" i="1" s="1"/>
  <c r="D2048" i="1"/>
  <c r="B2051" i="1" l="1"/>
  <c r="C2051" i="1" s="1"/>
  <c r="H2051" i="1"/>
  <c r="G2051" i="1"/>
  <c r="A2052" i="1"/>
  <c r="I2052" i="1" s="1"/>
  <c r="E2051" i="1"/>
  <c r="F2051" i="1" s="1"/>
  <c r="D2049" i="1"/>
  <c r="B2052" i="1" l="1"/>
  <c r="C2052" i="1" s="1"/>
  <c r="H2052" i="1"/>
  <c r="G2052" i="1"/>
  <c r="A2053" i="1"/>
  <c r="I2053" i="1" s="1"/>
  <c r="E2052" i="1"/>
  <c r="F2052" i="1" s="1"/>
  <c r="D2050" i="1"/>
  <c r="B2053" i="1" l="1"/>
  <c r="C2053" i="1" s="1"/>
  <c r="H2053" i="1"/>
  <c r="G2053" i="1"/>
  <c r="A2054" i="1"/>
  <c r="I2054" i="1" s="1"/>
  <c r="E2053" i="1"/>
  <c r="F2053" i="1" s="1"/>
  <c r="D2051" i="1"/>
  <c r="B2054" i="1" l="1"/>
  <c r="C2054" i="1" s="1"/>
  <c r="H2054" i="1"/>
  <c r="G2054" i="1"/>
  <c r="A2055" i="1"/>
  <c r="I2055" i="1" s="1"/>
  <c r="E2054" i="1"/>
  <c r="F2054" i="1" s="1"/>
  <c r="D2052" i="1"/>
  <c r="B2055" i="1" l="1"/>
  <c r="C2055" i="1" s="1"/>
  <c r="H2055" i="1"/>
  <c r="G2055" i="1"/>
  <c r="A2056" i="1"/>
  <c r="I2056" i="1" s="1"/>
  <c r="E2055" i="1"/>
  <c r="F2055" i="1" s="1"/>
  <c r="D2053" i="1"/>
  <c r="B2056" i="1" l="1"/>
  <c r="C2056" i="1" s="1"/>
  <c r="H2056" i="1"/>
  <c r="G2056" i="1"/>
  <c r="A2057" i="1"/>
  <c r="I2057" i="1" s="1"/>
  <c r="E2056" i="1"/>
  <c r="F2056" i="1" s="1"/>
  <c r="D2054" i="1"/>
  <c r="B2057" i="1" l="1"/>
  <c r="C2057" i="1" s="1"/>
  <c r="H2057" i="1"/>
  <c r="G2057" i="1"/>
  <c r="A2058" i="1"/>
  <c r="I2058" i="1" s="1"/>
  <c r="E2057" i="1"/>
  <c r="F2057" i="1" s="1"/>
  <c r="D2055" i="1"/>
  <c r="B2058" i="1" l="1"/>
  <c r="C2058" i="1" s="1"/>
  <c r="H2058" i="1"/>
  <c r="G2058" i="1"/>
  <c r="A2059" i="1"/>
  <c r="I2059" i="1" s="1"/>
  <c r="E2058" i="1"/>
  <c r="F2058" i="1" s="1"/>
  <c r="D2056" i="1"/>
  <c r="B2059" i="1" l="1"/>
  <c r="C2059" i="1" s="1"/>
  <c r="H2059" i="1"/>
  <c r="G2059" i="1"/>
  <c r="A2060" i="1"/>
  <c r="I2060" i="1" s="1"/>
  <c r="E2059" i="1"/>
  <c r="F2059" i="1" s="1"/>
  <c r="D2057" i="1"/>
  <c r="B2060" i="1" l="1"/>
  <c r="C2060" i="1" s="1"/>
  <c r="H2060" i="1"/>
  <c r="G2060" i="1"/>
  <c r="A2061" i="1"/>
  <c r="I2061" i="1" s="1"/>
  <c r="E2060" i="1"/>
  <c r="F2060" i="1" s="1"/>
  <c r="D2058" i="1"/>
  <c r="B2061" i="1" l="1"/>
  <c r="C2061" i="1" s="1"/>
  <c r="H2061" i="1"/>
  <c r="G2061" i="1"/>
  <c r="A2062" i="1"/>
  <c r="I2062" i="1" s="1"/>
  <c r="E2061" i="1"/>
  <c r="F2061" i="1" s="1"/>
  <c r="D2059" i="1"/>
  <c r="B2062" i="1" l="1"/>
  <c r="C2062" i="1" s="1"/>
  <c r="H2062" i="1"/>
  <c r="G2062" i="1"/>
  <c r="A2063" i="1"/>
  <c r="I2063" i="1" s="1"/>
  <c r="E2062" i="1"/>
  <c r="F2062" i="1" s="1"/>
  <c r="D2060" i="1"/>
  <c r="B2063" i="1" l="1"/>
  <c r="C2063" i="1" s="1"/>
  <c r="H2063" i="1"/>
  <c r="G2063" i="1"/>
  <c r="A2064" i="1"/>
  <c r="I2064" i="1" s="1"/>
  <c r="E2063" i="1"/>
  <c r="F2063" i="1" s="1"/>
  <c r="D2061" i="1"/>
  <c r="B2064" i="1" l="1"/>
  <c r="C2064" i="1" s="1"/>
  <c r="H2064" i="1"/>
  <c r="G2064" i="1"/>
  <c r="A2065" i="1"/>
  <c r="I2065" i="1" s="1"/>
  <c r="E2064" i="1"/>
  <c r="F2064" i="1" s="1"/>
  <c r="D2062" i="1"/>
  <c r="B2065" i="1" l="1"/>
  <c r="C2065" i="1" s="1"/>
  <c r="H2065" i="1"/>
  <c r="G2065" i="1"/>
  <c r="A2066" i="1"/>
  <c r="I2066" i="1" s="1"/>
  <c r="E2065" i="1"/>
  <c r="F2065" i="1" s="1"/>
  <c r="D2063" i="1"/>
  <c r="B2066" i="1" l="1"/>
  <c r="C2066" i="1" s="1"/>
  <c r="H2066" i="1"/>
  <c r="G2066" i="1"/>
  <c r="A2067" i="1"/>
  <c r="I2067" i="1" s="1"/>
  <c r="E2066" i="1"/>
  <c r="F2066" i="1" s="1"/>
  <c r="D2064" i="1"/>
  <c r="B2067" i="1" l="1"/>
  <c r="C2067" i="1" s="1"/>
  <c r="H2067" i="1"/>
  <c r="G2067" i="1"/>
  <c r="A2068" i="1"/>
  <c r="I2068" i="1" s="1"/>
  <c r="E2067" i="1"/>
  <c r="F2067" i="1" s="1"/>
  <c r="D2065" i="1"/>
  <c r="B2068" i="1" l="1"/>
  <c r="C2068" i="1" s="1"/>
  <c r="H2068" i="1"/>
  <c r="G2068" i="1"/>
  <c r="A2069" i="1"/>
  <c r="I2069" i="1" s="1"/>
  <c r="E2068" i="1"/>
  <c r="F2068" i="1" s="1"/>
  <c r="D2066" i="1"/>
  <c r="B2069" i="1" l="1"/>
  <c r="C2069" i="1" s="1"/>
  <c r="H2069" i="1"/>
  <c r="G2069" i="1"/>
  <c r="A2070" i="1"/>
  <c r="I2070" i="1" s="1"/>
  <c r="E2069" i="1"/>
  <c r="F2069" i="1" s="1"/>
  <c r="D2067" i="1"/>
  <c r="B2070" i="1" l="1"/>
  <c r="C2070" i="1" s="1"/>
  <c r="H2070" i="1"/>
  <c r="G2070" i="1"/>
  <c r="A2071" i="1"/>
  <c r="I2071" i="1" s="1"/>
  <c r="E2070" i="1"/>
  <c r="F2070" i="1" s="1"/>
  <c r="D2068" i="1"/>
  <c r="B2071" i="1" l="1"/>
  <c r="C2071" i="1" s="1"/>
  <c r="H2071" i="1"/>
  <c r="G2071" i="1"/>
  <c r="A2072" i="1"/>
  <c r="I2072" i="1" s="1"/>
  <c r="E2071" i="1"/>
  <c r="F2071" i="1" s="1"/>
  <c r="D2069" i="1"/>
  <c r="B2072" i="1" l="1"/>
  <c r="C2072" i="1" s="1"/>
  <c r="H2072" i="1"/>
  <c r="G2072" i="1"/>
  <c r="A2073" i="1"/>
  <c r="I2073" i="1" s="1"/>
  <c r="E2072" i="1"/>
  <c r="F2072" i="1" s="1"/>
  <c r="D2070" i="1"/>
  <c r="B2073" i="1" l="1"/>
  <c r="C2073" i="1" s="1"/>
  <c r="H2073" i="1"/>
  <c r="G2073" i="1"/>
  <c r="A2074" i="1"/>
  <c r="I2074" i="1" s="1"/>
  <c r="E2073" i="1"/>
  <c r="F2073" i="1" s="1"/>
  <c r="D2071" i="1"/>
  <c r="B2074" i="1" l="1"/>
  <c r="C2074" i="1" s="1"/>
  <c r="H2074" i="1"/>
  <c r="G2074" i="1"/>
  <c r="A2075" i="1"/>
  <c r="I2075" i="1" s="1"/>
  <c r="E2074" i="1"/>
  <c r="F2074" i="1" s="1"/>
  <c r="D2072" i="1"/>
  <c r="B2075" i="1" l="1"/>
  <c r="C2075" i="1" s="1"/>
  <c r="H2075" i="1"/>
  <c r="G2075" i="1"/>
  <c r="A2076" i="1"/>
  <c r="I2076" i="1" s="1"/>
  <c r="E2075" i="1"/>
  <c r="F2075" i="1" s="1"/>
  <c r="D2073" i="1"/>
  <c r="B2076" i="1" l="1"/>
  <c r="C2076" i="1" s="1"/>
  <c r="H2076" i="1"/>
  <c r="G2076" i="1"/>
  <c r="A2077" i="1"/>
  <c r="I2077" i="1" s="1"/>
  <c r="E2076" i="1"/>
  <c r="F2076" i="1" s="1"/>
  <c r="D2074" i="1"/>
  <c r="B2077" i="1" l="1"/>
  <c r="C2077" i="1" s="1"/>
  <c r="H2077" i="1"/>
  <c r="G2077" i="1"/>
  <c r="A2078" i="1"/>
  <c r="I2078" i="1" s="1"/>
  <c r="E2077" i="1"/>
  <c r="F2077" i="1" s="1"/>
  <c r="D2075" i="1"/>
  <c r="B2078" i="1" l="1"/>
  <c r="C2078" i="1" s="1"/>
  <c r="H2078" i="1"/>
  <c r="G2078" i="1"/>
  <c r="A2079" i="1"/>
  <c r="I2079" i="1" s="1"/>
  <c r="E2078" i="1"/>
  <c r="F2078" i="1" s="1"/>
  <c r="D2076" i="1"/>
  <c r="B2079" i="1" l="1"/>
  <c r="C2079" i="1" s="1"/>
  <c r="H2079" i="1"/>
  <c r="G2079" i="1"/>
  <c r="A2080" i="1"/>
  <c r="I2080" i="1" s="1"/>
  <c r="E2079" i="1"/>
  <c r="F2079" i="1" s="1"/>
  <c r="D2077" i="1"/>
  <c r="B2080" i="1" l="1"/>
  <c r="C2080" i="1" s="1"/>
  <c r="H2080" i="1"/>
  <c r="G2080" i="1"/>
  <c r="A2081" i="1"/>
  <c r="I2081" i="1" s="1"/>
  <c r="E2080" i="1"/>
  <c r="F2080" i="1" s="1"/>
  <c r="D2078" i="1"/>
  <c r="B2081" i="1" l="1"/>
  <c r="C2081" i="1" s="1"/>
  <c r="H2081" i="1"/>
  <c r="G2081" i="1"/>
  <c r="A2082" i="1"/>
  <c r="I2082" i="1" s="1"/>
  <c r="E2081" i="1"/>
  <c r="F2081" i="1" s="1"/>
  <c r="D2079" i="1"/>
  <c r="B2082" i="1" l="1"/>
  <c r="C2082" i="1" s="1"/>
  <c r="H2082" i="1"/>
  <c r="G2082" i="1"/>
  <c r="A2083" i="1"/>
  <c r="I2083" i="1" s="1"/>
  <c r="E2082" i="1"/>
  <c r="F2082" i="1" s="1"/>
  <c r="D2080" i="1"/>
  <c r="B2083" i="1" l="1"/>
  <c r="C2083" i="1" s="1"/>
  <c r="H2083" i="1"/>
  <c r="G2083" i="1"/>
  <c r="A2084" i="1"/>
  <c r="I2084" i="1" s="1"/>
  <c r="E2083" i="1"/>
  <c r="F2083" i="1" s="1"/>
  <c r="D2081" i="1"/>
  <c r="B2084" i="1" l="1"/>
  <c r="C2084" i="1" s="1"/>
  <c r="H2084" i="1"/>
  <c r="G2084" i="1"/>
  <c r="A2085" i="1"/>
  <c r="I2085" i="1" s="1"/>
  <c r="E2084" i="1"/>
  <c r="F2084" i="1" s="1"/>
  <c r="D2082" i="1"/>
  <c r="B2085" i="1" l="1"/>
  <c r="C2085" i="1" s="1"/>
  <c r="H2085" i="1"/>
  <c r="G2085" i="1"/>
  <c r="A2086" i="1"/>
  <c r="I2086" i="1" s="1"/>
  <c r="E2085" i="1"/>
  <c r="F2085" i="1" s="1"/>
  <c r="D2083" i="1"/>
  <c r="B2086" i="1" l="1"/>
  <c r="C2086" i="1" s="1"/>
  <c r="H2086" i="1"/>
  <c r="G2086" i="1"/>
  <c r="A2087" i="1"/>
  <c r="I2087" i="1" s="1"/>
  <c r="E2086" i="1"/>
  <c r="F2086" i="1" s="1"/>
  <c r="D2084" i="1"/>
  <c r="B2087" i="1" l="1"/>
  <c r="C2087" i="1" s="1"/>
  <c r="H2087" i="1"/>
  <c r="G2087" i="1"/>
  <c r="A2088" i="1"/>
  <c r="I2088" i="1" s="1"/>
  <c r="E2087" i="1"/>
  <c r="F2087" i="1" s="1"/>
  <c r="D2085" i="1"/>
  <c r="B2088" i="1" l="1"/>
  <c r="C2088" i="1" s="1"/>
  <c r="H2088" i="1"/>
  <c r="G2088" i="1"/>
  <c r="A2089" i="1"/>
  <c r="I2089" i="1" s="1"/>
  <c r="E2088" i="1"/>
  <c r="F2088" i="1" s="1"/>
  <c r="D2086" i="1"/>
  <c r="B2089" i="1" l="1"/>
  <c r="C2089" i="1" s="1"/>
  <c r="H2089" i="1"/>
  <c r="G2089" i="1"/>
  <c r="A2090" i="1"/>
  <c r="I2090" i="1" s="1"/>
  <c r="E2089" i="1"/>
  <c r="F2089" i="1" s="1"/>
  <c r="D2087" i="1"/>
  <c r="B2090" i="1" l="1"/>
  <c r="C2090" i="1" s="1"/>
  <c r="G2090" i="1"/>
  <c r="H2090" i="1"/>
  <c r="A2091" i="1"/>
  <c r="I2091" i="1" s="1"/>
  <c r="E2090" i="1"/>
  <c r="F2090" i="1" s="1"/>
  <c r="D2088" i="1"/>
  <c r="B2091" i="1" l="1"/>
  <c r="C2091" i="1" s="1"/>
  <c r="H2091" i="1"/>
  <c r="G2091" i="1"/>
  <c r="A2092" i="1"/>
  <c r="I2092" i="1" s="1"/>
  <c r="E2091" i="1"/>
  <c r="F2091" i="1" s="1"/>
  <c r="D2089" i="1"/>
  <c r="B2092" i="1" l="1"/>
  <c r="C2092" i="1" s="1"/>
  <c r="H2092" i="1"/>
  <c r="G2092" i="1"/>
  <c r="A2093" i="1"/>
  <c r="I2093" i="1" s="1"/>
  <c r="E2092" i="1"/>
  <c r="F2092" i="1" s="1"/>
  <c r="D2090" i="1"/>
  <c r="B2093" i="1" l="1"/>
  <c r="C2093" i="1" s="1"/>
  <c r="H2093" i="1"/>
  <c r="G2093" i="1"/>
  <c r="A2094" i="1"/>
  <c r="I2094" i="1" s="1"/>
  <c r="E2093" i="1"/>
  <c r="F2093" i="1" s="1"/>
  <c r="D2091" i="1"/>
  <c r="B2094" i="1" l="1"/>
  <c r="C2094" i="1" s="1"/>
  <c r="H2094" i="1"/>
  <c r="G2094" i="1"/>
  <c r="A2095" i="1"/>
  <c r="I2095" i="1" s="1"/>
  <c r="E2094" i="1"/>
  <c r="F2094" i="1" s="1"/>
  <c r="D2092" i="1"/>
  <c r="B2095" i="1" l="1"/>
  <c r="C2095" i="1" s="1"/>
  <c r="H2095" i="1"/>
  <c r="G2095" i="1"/>
  <c r="A2096" i="1"/>
  <c r="I2096" i="1" s="1"/>
  <c r="E2095" i="1"/>
  <c r="F2095" i="1" s="1"/>
  <c r="D2093" i="1"/>
  <c r="B2096" i="1" l="1"/>
  <c r="C2096" i="1" s="1"/>
  <c r="H2096" i="1"/>
  <c r="G2096" i="1"/>
  <c r="A2097" i="1"/>
  <c r="I2097" i="1" s="1"/>
  <c r="E2096" i="1"/>
  <c r="F2096" i="1" s="1"/>
  <c r="D2094" i="1"/>
  <c r="B2097" i="1" l="1"/>
  <c r="C2097" i="1" s="1"/>
  <c r="H2097" i="1"/>
  <c r="G2097" i="1"/>
  <c r="A2098" i="1"/>
  <c r="I2098" i="1" s="1"/>
  <c r="E2097" i="1"/>
  <c r="F2097" i="1" s="1"/>
  <c r="D2095" i="1"/>
  <c r="B2098" i="1" l="1"/>
  <c r="C2098" i="1" s="1"/>
  <c r="H2098" i="1"/>
  <c r="G2098" i="1"/>
  <c r="A2099" i="1"/>
  <c r="I2099" i="1" s="1"/>
  <c r="E2098" i="1"/>
  <c r="F2098" i="1" s="1"/>
  <c r="D2096" i="1"/>
  <c r="B2099" i="1" l="1"/>
  <c r="C2099" i="1" s="1"/>
  <c r="H2099" i="1"/>
  <c r="G2099" i="1"/>
  <c r="A2100" i="1"/>
  <c r="I2100" i="1" s="1"/>
  <c r="E2099" i="1"/>
  <c r="F2099" i="1" s="1"/>
  <c r="D2097" i="1"/>
  <c r="B2100" i="1" l="1"/>
  <c r="C2100" i="1" s="1"/>
  <c r="H2100" i="1"/>
  <c r="G2100" i="1"/>
  <c r="A2101" i="1"/>
  <c r="I2101" i="1" s="1"/>
  <c r="E2100" i="1"/>
  <c r="F2100" i="1" s="1"/>
  <c r="D2098" i="1"/>
  <c r="B2101" i="1" l="1"/>
  <c r="C2101" i="1" s="1"/>
  <c r="H2101" i="1"/>
  <c r="G2101" i="1"/>
  <c r="A2102" i="1"/>
  <c r="I2102" i="1" s="1"/>
  <c r="E2101" i="1"/>
  <c r="F2101" i="1" s="1"/>
  <c r="D2099" i="1"/>
  <c r="B2102" i="1" l="1"/>
  <c r="C2102" i="1" s="1"/>
  <c r="H2102" i="1"/>
  <c r="G2102" i="1"/>
  <c r="A2103" i="1"/>
  <c r="I2103" i="1" s="1"/>
  <c r="E2102" i="1"/>
  <c r="F2102" i="1" s="1"/>
  <c r="D2100" i="1"/>
  <c r="B2103" i="1" l="1"/>
  <c r="C2103" i="1" s="1"/>
  <c r="H2103" i="1"/>
  <c r="G2103" i="1"/>
  <c r="A2104" i="1"/>
  <c r="I2104" i="1" s="1"/>
  <c r="E2103" i="1"/>
  <c r="F2103" i="1" s="1"/>
  <c r="D2101" i="1"/>
  <c r="B2104" i="1" l="1"/>
  <c r="C2104" i="1" s="1"/>
  <c r="H2104" i="1"/>
  <c r="G2104" i="1"/>
  <c r="A2105" i="1"/>
  <c r="I2105" i="1" s="1"/>
  <c r="E2104" i="1"/>
  <c r="F2104" i="1" s="1"/>
  <c r="D2102" i="1"/>
  <c r="B2105" i="1" l="1"/>
  <c r="C2105" i="1" s="1"/>
  <c r="H2105" i="1"/>
  <c r="G2105" i="1"/>
  <c r="A2106" i="1"/>
  <c r="I2106" i="1" s="1"/>
  <c r="E2105" i="1"/>
  <c r="F2105" i="1" s="1"/>
  <c r="D2103" i="1"/>
  <c r="B2106" i="1" l="1"/>
  <c r="C2106" i="1" s="1"/>
  <c r="H2106" i="1"/>
  <c r="G2106" i="1"/>
  <c r="A2107" i="1"/>
  <c r="I2107" i="1" s="1"/>
  <c r="E2106" i="1"/>
  <c r="F2106" i="1" s="1"/>
  <c r="D2104" i="1"/>
  <c r="B2107" i="1" l="1"/>
  <c r="C2107" i="1" s="1"/>
  <c r="H2107" i="1"/>
  <c r="G2107" i="1"/>
  <c r="A2108" i="1"/>
  <c r="I2108" i="1" s="1"/>
  <c r="E2107" i="1"/>
  <c r="F2107" i="1" s="1"/>
  <c r="D2105" i="1"/>
  <c r="B2108" i="1" l="1"/>
  <c r="C2108" i="1" s="1"/>
  <c r="H2108" i="1"/>
  <c r="G2108" i="1"/>
  <c r="A2109" i="1"/>
  <c r="I2109" i="1" s="1"/>
  <c r="E2108" i="1"/>
  <c r="F2108" i="1" s="1"/>
  <c r="D2106" i="1"/>
  <c r="B2109" i="1" l="1"/>
  <c r="C2109" i="1" s="1"/>
  <c r="H2109" i="1"/>
  <c r="G2109" i="1"/>
  <c r="A2110" i="1"/>
  <c r="I2110" i="1" s="1"/>
  <c r="E2109" i="1"/>
  <c r="F2109" i="1" s="1"/>
  <c r="D2107" i="1"/>
  <c r="B2110" i="1" l="1"/>
  <c r="C2110" i="1" s="1"/>
  <c r="H2110" i="1"/>
  <c r="G2110" i="1"/>
  <c r="A2111" i="1"/>
  <c r="I2111" i="1" s="1"/>
  <c r="E2110" i="1"/>
  <c r="F2110" i="1" s="1"/>
  <c r="D2108" i="1"/>
  <c r="B2111" i="1" l="1"/>
  <c r="C2111" i="1" s="1"/>
  <c r="H2111" i="1"/>
  <c r="G2111" i="1"/>
  <c r="A2112" i="1"/>
  <c r="I2112" i="1" s="1"/>
  <c r="E2111" i="1"/>
  <c r="F2111" i="1" s="1"/>
  <c r="D2109" i="1"/>
  <c r="B2112" i="1" l="1"/>
  <c r="C2112" i="1" s="1"/>
  <c r="H2112" i="1"/>
  <c r="G2112" i="1"/>
  <c r="A2113" i="1"/>
  <c r="I2113" i="1" s="1"/>
  <c r="E2112" i="1"/>
  <c r="F2112" i="1" s="1"/>
  <c r="D2110" i="1"/>
  <c r="B2113" i="1" l="1"/>
  <c r="C2113" i="1" s="1"/>
  <c r="H2113" i="1"/>
  <c r="G2113" i="1"/>
  <c r="A2114" i="1"/>
  <c r="I2114" i="1" s="1"/>
  <c r="E2113" i="1"/>
  <c r="F2113" i="1" s="1"/>
  <c r="D2111" i="1"/>
  <c r="B2114" i="1" l="1"/>
  <c r="C2114" i="1" s="1"/>
  <c r="H2114" i="1"/>
  <c r="G2114" i="1"/>
  <c r="A2115" i="1"/>
  <c r="I2115" i="1" s="1"/>
  <c r="E2114" i="1"/>
  <c r="F2114" i="1" s="1"/>
  <c r="D2112" i="1"/>
  <c r="B2115" i="1" l="1"/>
  <c r="C2115" i="1" s="1"/>
  <c r="H2115" i="1"/>
  <c r="G2115" i="1"/>
  <c r="A2116" i="1"/>
  <c r="I2116" i="1" s="1"/>
  <c r="E2115" i="1"/>
  <c r="F2115" i="1" s="1"/>
  <c r="D2113" i="1"/>
  <c r="B2116" i="1" l="1"/>
  <c r="C2116" i="1" s="1"/>
  <c r="H2116" i="1"/>
  <c r="G2116" i="1"/>
  <c r="A2117" i="1"/>
  <c r="I2117" i="1" s="1"/>
  <c r="E2116" i="1"/>
  <c r="F2116" i="1" s="1"/>
  <c r="D2114" i="1"/>
  <c r="B2117" i="1" l="1"/>
  <c r="C2117" i="1" s="1"/>
  <c r="H2117" i="1"/>
  <c r="G2117" i="1"/>
  <c r="A2118" i="1"/>
  <c r="I2118" i="1" s="1"/>
  <c r="E2117" i="1"/>
  <c r="F2117" i="1" s="1"/>
  <c r="D2115" i="1"/>
  <c r="B2118" i="1" l="1"/>
  <c r="C2118" i="1" s="1"/>
  <c r="H2118" i="1"/>
  <c r="G2118" i="1"/>
  <c r="A2119" i="1"/>
  <c r="I2119" i="1" s="1"/>
  <c r="E2118" i="1"/>
  <c r="F2118" i="1" s="1"/>
  <c r="D2116" i="1"/>
  <c r="B2119" i="1" l="1"/>
  <c r="C2119" i="1" s="1"/>
  <c r="H2119" i="1"/>
  <c r="G2119" i="1"/>
  <c r="A2120" i="1"/>
  <c r="I2120" i="1" s="1"/>
  <c r="E2119" i="1"/>
  <c r="F2119" i="1" s="1"/>
  <c r="D2117" i="1"/>
  <c r="B2120" i="1" l="1"/>
  <c r="C2120" i="1" s="1"/>
  <c r="H2120" i="1"/>
  <c r="G2120" i="1"/>
  <c r="A2121" i="1"/>
  <c r="I2121" i="1" s="1"/>
  <c r="E2120" i="1"/>
  <c r="F2120" i="1" s="1"/>
  <c r="D2118" i="1"/>
  <c r="B2121" i="1" l="1"/>
  <c r="C2121" i="1" s="1"/>
  <c r="H2121" i="1"/>
  <c r="G2121" i="1"/>
  <c r="A2122" i="1"/>
  <c r="I2122" i="1" s="1"/>
  <c r="E2121" i="1"/>
  <c r="F2121" i="1" s="1"/>
  <c r="D2119" i="1"/>
  <c r="B2122" i="1" l="1"/>
  <c r="C2122" i="1" s="1"/>
  <c r="H2122" i="1"/>
  <c r="G2122" i="1"/>
  <c r="A2123" i="1"/>
  <c r="I2123" i="1" s="1"/>
  <c r="E2122" i="1"/>
  <c r="F2122" i="1" s="1"/>
  <c r="D2120" i="1"/>
  <c r="B2123" i="1" l="1"/>
  <c r="C2123" i="1" s="1"/>
  <c r="H2123" i="1"/>
  <c r="G2123" i="1"/>
  <c r="A2124" i="1"/>
  <c r="I2124" i="1" s="1"/>
  <c r="E2123" i="1"/>
  <c r="F2123" i="1" s="1"/>
  <c r="D2121" i="1"/>
  <c r="B2124" i="1" l="1"/>
  <c r="C2124" i="1" s="1"/>
  <c r="H2124" i="1"/>
  <c r="G2124" i="1"/>
  <c r="A2125" i="1"/>
  <c r="I2125" i="1" s="1"/>
  <c r="E2124" i="1"/>
  <c r="F2124" i="1" s="1"/>
  <c r="D2122" i="1"/>
  <c r="B2125" i="1" l="1"/>
  <c r="C2125" i="1" s="1"/>
  <c r="H2125" i="1"/>
  <c r="G2125" i="1"/>
  <c r="A2126" i="1"/>
  <c r="I2126" i="1" s="1"/>
  <c r="E2125" i="1"/>
  <c r="F2125" i="1" s="1"/>
  <c r="D2123" i="1"/>
  <c r="B2126" i="1" l="1"/>
  <c r="C2126" i="1" s="1"/>
  <c r="H2126" i="1"/>
  <c r="G2126" i="1"/>
  <c r="A2127" i="1"/>
  <c r="I2127" i="1" s="1"/>
  <c r="E2126" i="1"/>
  <c r="F2126" i="1" s="1"/>
  <c r="D2124" i="1"/>
  <c r="B2127" i="1" l="1"/>
  <c r="C2127" i="1" s="1"/>
  <c r="H2127" i="1"/>
  <c r="G2127" i="1"/>
  <c r="A2128" i="1"/>
  <c r="I2128" i="1" s="1"/>
  <c r="E2127" i="1"/>
  <c r="F2127" i="1" s="1"/>
  <c r="D2125" i="1"/>
  <c r="B2128" i="1" l="1"/>
  <c r="C2128" i="1" s="1"/>
  <c r="H2128" i="1"/>
  <c r="G2128" i="1"/>
  <c r="A2129" i="1"/>
  <c r="I2129" i="1" s="1"/>
  <c r="E2128" i="1"/>
  <c r="F2128" i="1" s="1"/>
  <c r="D2126" i="1"/>
  <c r="B2129" i="1" l="1"/>
  <c r="C2129" i="1" s="1"/>
  <c r="H2129" i="1"/>
  <c r="G2129" i="1"/>
  <c r="A2130" i="1"/>
  <c r="I2130" i="1" s="1"/>
  <c r="E2129" i="1"/>
  <c r="F2129" i="1" s="1"/>
  <c r="D2127" i="1"/>
  <c r="B2130" i="1" l="1"/>
  <c r="C2130" i="1" s="1"/>
  <c r="H2130" i="1"/>
  <c r="G2130" i="1"/>
  <c r="A2131" i="1"/>
  <c r="I2131" i="1" s="1"/>
  <c r="E2130" i="1"/>
  <c r="F2130" i="1" s="1"/>
  <c r="D2128" i="1"/>
  <c r="B2131" i="1" l="1"/>
  <c r="C2131" i="1" s="1"/>
  <c r="H2131" i="1"/>
  <c r="G2131" i="1"/>
  <c r="A2132" i="1"/>
  <c r="I2132" i="1" s="1"/>
  <c r="E2131" i="1"/>
  <c r="F2131" i="1" s="1"/>
  <c r="D2129" i="1"/>
  <c r="B2132" i="1" l="1"/>
  <c r="C2132" i="1" s="1"/>
  <c r="G2132" i="1"/>
  <c r="H2132" i="1"/>
  <c r="A2133" i="1"/>
  <c r="I2133" i="1" s="1"/>
  <c r="E2132" i="1"/>
  <c r="F2132" i="1" s="1"/>
  <c r="D2130" i="1"/>
  <c r="B2133" i="1" l="1"/>
  <c r="C2133" i="1" s="1"/>
  <c r="H2133" i="1"/>
  <c r="G2133" i="1"/>
  <c r="A2134" i="1"/>
  <c r="I2134" i="1" s="1"/>
  <c r="E2133" i="1"/>
  <c r="F2133" i="1" s="1"/>
  <c r="D2131" i="1"/>
  <c r="B2134" i="1" l="1"/>
  <c r="C2134" i="1" s="1"/>
  <c r="H2134" i="1"/>
  <c r="G2134" i="1"/>
  <c r="A2135" i="1"/>
  <c r="I2135" i="1" s="1"/>
  <c r="E2134" i="1"/>
  <c r="F2134" i="1" s="1"/>
  <c r="D2132" i="1"/>
  <c r="B2135" i="1" l="1"/>
  <c r="C2135" i="1" s="1"/>
  <c r="H2135" i="1"/>
  <c r="G2135" i="1"/>
  <c r="A2136" i="1"/>
  <c r="I2136" i="1" s="1"/>
  <c r="E2135" i="1"/>
  <c r="F2135" i="1" s="1"/>
  <c r="D2133" i="1"/>
  <c r="B2136" i="1" l="1"/>
  <c r="C2136" i="1" s="1"/>
  <c r="H2136" i="1"/>
  <c r="G2136" i="1"/>
  <c r="A2137" i="1"/>
  <c r="I2137" i="1" s="1"/>
  <c r="E2136" i="1"/>
  <c r="F2136" i="1" s="1"/>
  <c r="D2134" i="1"/>
  <c r="B2137" i="1" l="1"/>
  <c r="C2137" i="1" s="1"/>
  <c r="H2137" i="1"/>
  <c r="G2137" i="1"/>
  <c r="A2138" i="1"/>
  <c r="I2138" i="1" s="1"/>
  <c r="E2137" i="1"/>
  <c r="F2137" i="1" s="1"/>
  <c r="D2135" i="1"/>
  <c r="B2138" i="1" l="1"/>
  <c r="C2138" i="1" s="1"/>
  <c r="H2138" i="1"/>
  <c r="G2138" i="1"/>
  <c r="A2139" i="1"/>
  <c r="I2139" i="1" s="1"/>
  <c r="E2138" i="1"/>
  <c r="F2138" i="1" s="1"/>
  <c r="D2136" i="1"/>
  <c r="B2139" i="1" l="1"/>
  <c r="C2139" i="1" s="1"/>
  <c r="H2139" i="1"/>
  <c r="G2139" i="1"/>
  <c r="A2140" i="1"/>
  <c r="I2140" i="1" s="1"/>
  <c r="E2139" i="1"/>
  <c r="F2139" i="1" s="1"/>
  <c r="D2137" i="1"/>
  <c r="B2140" i="1" l="1"/>
  <c r="C2140" i="1" s="1"/>
  <c r="H2140" i="1"/>
  <c r="G2140" i="1"/>
  <c r="A2141" i="1"/>
  <c r="I2141" i="1" s="1"/>
  <c r="E2140" i="1"/>
  <c r="F2140" i="1" s="1"/>
  <c r="D2138" i="1"/>
  <c r="B2141" i="1" l="1"/>
  <c r="C2141" i="1" s="1"/>
  <c r="H2141" i="1"/>
  <c r="G2141" i="1"/>
  <c r="A2142" i="1"/>
  <c r="I2142" i="1" s="1"/>
  <c r="E2141" i="1"/>
  <c r="F2141" i="1" s="1"/>
  <c r="D2139" i="1"/>
  <c r="B2142" i="1" l="1"/>
  <c r="C2142" i="1" s="1"/>
  <c r="H2142" i="1"/>
  <c r="G2142" i="1"/>
  <c r="A2143" i="1"/>
  <c r="I2143" i="1" s="1"/>
  <c r="E2142" i="1"/>
  <c r="F2142" i="1" s="1"/>
  <c r="D2140" i="1"/>
  <c r="B2143" i="1" l="1"/>
  <c r="C2143" i="1" s="1"/>
  <c r="H2143" i="1"/>
  <c r="G2143" i="1"/>
  <c r="A2144" i="1"/>
  <c r="I2144" i="1" s="1"/>
  <c r="E2143" i="1"/>
  <c r="F2143" i="1" s="1"/>
  <c r="D2141" i="1"/>
  <c r="B2144" i="1" l="1"/>
  <c r="C2144" i="1" s="1"/>
  <c r="H2144" i="1"/>
  <c r="G2144" i="1"/>
  <c r="A2145" i="1"/>
  <c r="I2145" i="1" s="1"/>
  <c r="E2144" i="1"/>
  <c r="F2144" i="1" s="1"/>
  <c r="D2142" i="1"/>
  <c r="B2145" i="1" l="1"/>
  <c r="C2145" i="1" s="1"/>
  <c r="H2145" i="1"/>
  <c r="G2145" i="1"/>
  <c r="A2146" i="1"/>
  <c r="I2146" i="1" s="1"/>
  <c r="E2145" i="1"/>
  <c r="F2145" i="1" s="1"/>
  <c r="D2143" i="1"/>
  <c r="B2146" i="1" l="1"/>
  <c r="C2146" i="1" s="1"/>
  <c r="H2146" i="1"/>
  <c r="G2146" i="1"/>
  <c r="A2147" i="1"/>
  <c r="I2147" i="1" s="1"/>
  <c r="E2146" i="1"/>
  <c r="F2146" i="1" s="1"/>
  <c r="D2144" i="1"/>
  <c r="B2147" i="1" l="1"/>
  <c r="C2147" i="1" s="1"/>
  <c r="H2147" i="1"/>
  <c r="G2147" i="1"/>
  <c r="A2148" i="1"/>
  <c r="I2148" i="1" s="1"/>
  <c r="E2147" i="1"/>
  <c r="F2147" i="1" s="1"/>
  <c r="D2145" i="1"/>
  <c r="B2148" i="1" l="1"/>
  <c r="C2148" i="1" s="1"/>
  <c r="H2148" i="1"/>
  <c r="G2148" i="1"/>
  <c r="A2149" i="1"/>
  <c r="I2149" i="1" s="1"/>
  <c r="E2148" i="1"/>
  <c r="F2148" i="1" s="1"/>
  <c r="D2146" i="1"/>
  <c r="B2149" i="1" l="1"/>
  <c r="C2149" i="1" s="1"/>
  <c r="H2149" i="1"/>
  <c r="G2149" i="1"/>
  <c r="A2150" i="1"/>
  <c r="I2150" i="1" s="1"/>
  <c r="E2149" i="1"/>
  <c r="F2149" i="1" s="1"/>
  <c r="D2147" i="1"/>
  <c r="B2150" i="1" l="1"/>
  <c r="C2150" i="1" s="1"/>
  <c r="H2150" i="1"/>
  <c r="G2150" i="1"/>
  <c r="A2151" i="1"/>
  <c r="I2151" i="1" s="1"/>
  <c r="E2150" i="1"/>
  <c r="F2150" i="1" s="1"/>
  <c r="D2148" i="1"/>
  <c r="B2151" i="1" l="1"/>
  <c r="C2151" i="1" s="1"/>
  <c r="H2151" i="1"/>
  <c r="G2151" i="1"/>
  <c r="A2152" i="1"/>
  <c r="I2152" i="1" s="1"/>
  <c r="E2151" i="1"/>
  <c r="F2151" i="1" s="1"/>
  <c r="D2149" i="1"/>
  <c r="B2152" i="1" l="1"/>
  <c r="C2152" i="1" s="1"/>
  <c r="H2152" i="1"/>
  <c r="G2152" i="1"/>
  <c r="A2153" i="1"/>
  <c r="I2153" i="1" s="1"/>
  <c r="E2152" i="1"/>
  <c r="F2152" i="1" s="1"/>
  <c r="D2150" i="1"/>
  <c r="B2153" i="1" l="1"/>
  <c r="C2153" i="1" s="1"/>
  <c r="H2153" i="1"/>
  <c r="G2153" i="1"/>
  <c r="A2154" i="1"/>
  <c r="I2154" i="1" s="1"/>
  <c r="E2153" i="1"/>
  <c r="F2153" i="1" s="1"/>
  <c r="D2151" i="1"/>
  <c r="B2154" i="1" l="1"/>
  <c r="C2154" i="1" s="1"/>
  <c r="H2154" i="1"/>
  <c r="G2154" i="1"/>
  <c r="A2155" i="1"/>
  <c r="I2155" i="1" s="1"/>
  <c r="E2154" i="1"/>
  <c r="F2154" i="1" s="1"/>
  <c r="D2152" i="1"/>
  <c r="B2155" i="1" l="1"/>
  <c r="C2155" i="1" s="1"/>
  <c r="H2155" i="1"/>
  <c r="G2155" i="1"/>
  <c r="A2156" i="1"/>
  <c r="I2156" i="1" s="1"/>
  <c r="E2155" i="1"/>
  <c r="F2155" i="1" s="1"/>
  <c r="D2153" i="1"/>
  <c r="B2156" i="1" l="1"/>
  <c r="C2156" i="1" s="1"/>
  <c r="H2156" i="1"/>
  <c r="G2156" i="1"/>
  <c r="A2157" i="1"/>
  <c r="I2157" i="1" s="1"/>
  <c r="E2156" i="1"/>
  <c r="F2156" i="1" s="1"/>
  <c r="D2154" i="1"/>
  <c r="B2157" i="1" l="1"/>
  <c r="C2157" i="1" s="1"/>
  <c r="H2157" i="1"/>
  <c r="G2157" i="1"/>
  <c r="A2158" i="1"/>
  <c r="I2158" i="1" s="1"/>
  <c r="E2157" i="1"/>
  <c r="F2157" i="1" s="1"/>
  <c r="D2155" i="1"/>
  <c r="B2158" i="1" l="1"/>
  <c r="C2158" i="1" s="1"/>
  <c r="H2158" i="1"/>
  <c r="G2158" i="1"/>
  <c r="A2159" i="1"/>
  <c r="I2159" i="1" s="1"/>
  <c r="E2158" i="1"/>
  <c r="F2158" i="1" s="1"/>
  <c r="D2156" i="1"/>
  <c r="B2159" i="1" l="1"/>
  <c r="C2159" i="1" s="1"/>
  <c r="H2159" i="1"/>
  <c r="G2159" i="1"/>
  <c r="A2160" i="1"/>
  <c r="I2160" i="1" s="1"/>
  <c r="E2159" i="1"/>
  <c r="F2159" i="1" s="1"/>
  <c r="D2157" i="1"/>
  <c r="B2160" i="1" l="1"/>
  <c r="C2160" i="1" s="1"/>
  <c r="H2160" i="1"/>
  <c r="G2160" i="1"/>
  <c r="A2161" i="1"/>
  <c r="I2161" i="1" s="1"/>
  <c r="E2160" i="1"/>
  <c r="F2160" i="1" s="1"/>
  <c r="D2158" i="1"/>
  <c r="B2161" i="1" l="1"/>
  <c r="C2161" i="1" s="1"/>
  <c r="H2161" i="1"/>
  <c r="G2161" i="1"/>
  <c r="A2162" i="1"/>
  <c r="I2162" i="1" s="1"/>
  <c r="E2161" i="1"/>
  <c r="F2161" i="1" s="1"/>
  <c r="D2159" i="1"/>
  <c r="B2162" i="1" l="1"/>
  <c r="C2162" i="1" s="1"/>
  <c r="H2162" i="1"/>
  <c r="G2162" i="1"/>
  <c r="A2163" i="1"/>
  <c r="I2163" i="1" s="1"/>
  <c r="E2162" i="1"/>
  <c r="F2162" i="1" s="1"/>
  <c r="D2160" i="1"/>
  <c r="B2163" i="1" l="1"/>
  <c r="C2163" i="1" s="1"/>
  <c r="H2163" i="1"/>
  <c r="G2163" i="1"/>
  <c r="A2164" i="1"/>
  <c r="I2164" i="1" s="1"/>
  <c r="E2163" i="1"/>
  <c r="F2163" i="1" s="1"/>
  <c r="D2161" i="1"/>
  <c r="B2164" i="1" l="1"/>
  <c r="C2164" i="1" s="1"/>
  <c r="G2164" i="1"/>
  <c r="H2164" i="1"/>
  <c r="A2165" i="1"/>
  <c r="I2165" i="1" s="1"/>
  <c r="E2164" i="1"/>
  <c r="F2164" i="1" s="1"/>
  <c r="D2162" i="1"/>
  <c r="B2165" i="1" l="1"/>
  <c r="C2165" i="1" s="1"/>
  <c r="H2165" i="1"/>
  <c r="G2165" i="1"/>
  <c r="A2166" i="1"/>
  <c r="I2166" i="1" s="1"/>
  <c r="E2165" i="1"/>
  <c r="F2165" i="1" s="1"/>
  <c r="D2163" i="1"/>
  <c r="B2166" i="1" l="1"/>
  <c r="C2166" i="1" s="1"/>
  <c r="H2166" i="1"/>
  <c r="G2166" i="1"/>
  <c r="A2167" i="1"/>
  <c r="I2167" i="1" s="1"/>
  <c r="E2166" i="1"/>
  <c r="F2166" i="1" s="1"/>
  <c r="D2164" i="1"/>
  <c r="B2167" i="1" l="1"/>
  <c r="C2167" i="1" s="1"/>
  <c r="H2167" i="1"/>
  <c r="G2167" i="1"/>
  <c r="A2168" i="1"/>
  <c r="I2168" i="1" s="1"/>
  <c r="E2167" i="1"/>
  <c r="F2167" i="1" s="1"/>
  <c r="D2165" i="1"/>
  <c r="B2168" i="1" l="1"/>
  <c r="C2168" i="1" s="1"/>
  <c r="G2168" i="1"/>
  <c r="H2168" i="1"/>
  <c r="A2169" i="1"/>
  <c r="I2169" i="1" s="1"/>
  <c r="E2168" i="1"/>
  <c r="F2168" i="1" s="1"/>
  <c r="D2166" i="1"/>
  <c r="B2169" i="1" l="1"/>
  <c r="C2169" i="1" s="1"/>
  <c r="H2169" i="1"/>
  <c r="G2169" i="1"/>
  <c r="A2170" i="1"/>
  <c r="I2170" i="1" s="1"/>
  <c r="E2169" i="1"/>
  <c r="F2169" i="1" s="1"/>
  <c r="D2167" i="1"/>
  <c r="B2170" i="1" l="1"/>
  <c r="C2170" i="1" s="1"/>
  <c r="H2170" i="1"/>
  <c r="G2170" i="1"/>
  <c r="A2171" i="1"/>
  <c r="I2171" i="1" s="1"/>
  <c r="E2170" i="1"/>
  <c r="F2170" i="1" s="1"/>
  <c r="D2168" i="1"/>
  <c r="B2171" i="1" l="1"/>
  <c r="C2171" i="1" s="1"/>
  <c r="H2171" i="1"/>
  <c r="G2171" i="1"/>
  <c r="A2172" i="1"/>
  <c r="I2172" i="1" s="1"/>
  <c r="E2171" i="1"/>
  <c r="F2171" i="1" s="1"/>
  <c r="D2169" i="1"/>
  <c r="B2172" i="1" l="1"/>
  <c r="C2172" i="1" s="1"/>
  <c r="H2172" i="1"/>
  <c r="G2172" i="1"/>
  <c r="A2173" i="1"/>
  <c r="I2173" i="1" s="1"/>
  <c r="E2172" i="1"/>
  <c r="F2172" i="1" s="1"/>
  <c r="D2170" i="1"/>
  <c r="B2173" i="1" l="1"/>
  <c r="C2173" i="1" s="1"/>
  <c r="H2173" i="1"/>
  <c r="G2173" i="1"/>
  <c r="A2174" i="1"/>
  <c r="I2174" i="1" s="1"/>
  <c r="E2173" i="1"/>
  <c r="F2173" i="1" s="1"/>
  <c r="D2171" i="1"/>
  <c r="B2174" i="1" l="1"/>
  <c r="C2174" i="1" s="1"/>
  <c r="H2174" i="1"/>
  <c r="G2174" i="1"/>
  <c r="A2175" i="1"/>
  <c r="I2175" i="1" s="1"/>
  <c r="E2174" i="1"/>
  <c r="F2174" i="1" s="1"/>
  <c r="D2172" i="1"/>
  <c r="B2175" i="1" l="1"/>
  <c r="C2175" i="1" s="1"/>
  <c r="H2175" i="1"/>
  <c r="G2175" i="1"/>
  <c r="A2176" i="1"/>
  <c r="I2176" i="1" s="1"/>
  <c r="E2175" i="1"/>
  <c r="F2175" i="1" s="1"/>
  <c r="D2173" i="1"/>
  <c r="B2176" i="1" l="1"/>
  <c r="C2176" i="1" s="1"/>
  <c r="H2176" i="1"/>
  <c r="G2176" i="1"/>
  <c r="A2177" i="1"/>
  <c r="I2177" i="1" s="1"/>
  <c r="E2176" i="1"/>
  <c r="F2176" i="1" s="1"/>
  <c r="D2174" i="1"/>
  <c r="B2177" i="1" l="1"/>
  <c r="C2177" i="1" s="1"/>
  <c r="H2177" i="1"/>
  <c r="G2177" i="1"/>
  <c r="A2178" i="1"/>
  <c r="I2178" i="1" s="1"/>
  <c r="E2177" i="1"/>
  <c r="F2177" i="1" s="1"/>
  <c r="D2175" i="1"/>
  <c r="B2178" i="1" l="1"/>
  <c r="C2178" i="1" s="1"/>
  <c r="H2178" i="1"/>
  <c r="G2178" i="1"/>
  <c r="A2179" i="1"/>
  <c r="I2179" i="1" s="1"/>
  <c r="E2178" i="1"/>
  <c r="F2178" i="1" s="1"/>
  <c r="D2176" i="1"/>
  <c r="B2179" i="1" l="1"/>
  <c r="C2179" i="1" s="1"/>
  <c r="H2179" i="1"/>
  <c r="G2179" i="1"/>
  <c r="A2180" i="1"/>
  <c r="I2180" i="1" s="1"/>
  <c r="E2179" i="1"/>
  <c r="F2179" i="1" s="1"/>
  <c r="D2177" i="1"/>
  <c r="B2180" i="1" l="1"/>
  <c r="C2180" i="1" s="1"/>
  <c r="H2180" i="1"/>
  <c r="G2180" i="1"/>
  <c r="A2181" i="1"/>
  <c r="I2181" i="1" s="1"/>
  <c r="E2180" i="1"/>
  <c r="F2180" i="1" s="1"/>
  <c r="D2178" i="1"/>
  <c r="B2181" i="1" l="1"/>
  <c r="C2181" i="1" s="1"/>
  <c r="H2181" i="1"/>
  <c r="G2181" i="1"/>
  <c r="A2182" i="1"/>
  <c r="I2182" i="1" s="1"/>
  <c r="E2181" i="1"/>
  <c r="F2181" i="1" s="1"/>
  <c r="D2179" i="1"/>
  <c r="B2182" i="1" l="1"/>
  <c r="C2182" i="1" s="1"/>
  <c r="H2182" i="1"/>
  <c r="G2182" i="1"/>
  <c r="A2183" i="1"/>
  <c r="I2183" i="1" s="1"/>
  <c r="E2182" i="1"/>
  <c r="F2182" i="1" s="1"/>
  <c r="D2180" i="1"/>
  <c r="B2183" i="1" l="1"/>
  <c r="C2183" i="1" s="1"/>
  <c r="H2183" i="1"/>
  <c r="G2183" i="1"/>
  <c r="A2184" i="1"/>
  <c r="I2184" i="1" s="1"/>
  <c r="E2183" i="1"/>
  <c r="F2183" i="1" s="1"/>
  <c r="D2181" i="1"/>
  <c r="B2184" i="1" l="1"/>
  <c r="C2184" i="1" s="1"/>
  <c r="H2184" i="1"/>
  <c r="G2184" i="1"/>
  <c r="A2185" i="1"/>
  <c r="I2185" i="1" s="1"/>
  <c r="E2184" i="1"/>
  <c r="F2184" i="1" s="1"/>
  <c r="D2182" i="1"/>
  <c r="B2185" i="1" l="1"/>
  <c r="C2185" i="1" s="1"/>
  <c r="H2185" i="1"/>
  <c r="G2185" i="1"/>
  <c r="A2186" i="1"/>
  <c r="I2186" i="1" s="1"/>
  <c r="E2185" i="1"/>
  <c r="F2185" i="1" s="1"/>
  <c r="D2183" i="1"/>
  <c r="B2186" i="1" l="1"/>
  <c r="C2186" i="1" s="1"/>
  <c r="H2186" i="1"/>
  <c r="G2186" i="1"/>
  <c r="A2187" i="1"/>
  <c r="I2187" i="1" s="1"/>
  <c r="E2186" i="1"/>
  <c r="F2186" i="1" s="1"/>
  <c r="D2184" i="1"/>
  <c r="B2187" i="1" l="1"/>
  <c r="C2187" i="1" s="1"/>
  <c r="H2187" i="1"/>
  <c r="G2187" i="1"/>
  <c r="A2188" i="1"/>
  <c r="I2188" i="1" s="1"/>
  <c r="E2187" i="1"/>
  <c r="F2187" i="1" s="1"/>
  <c r="D2185" i="1"/>
  <c r="B2188" i="1" l="1"/>
  <c r="C2188" i="1" s="1"/>
  <c r="H2188" i="1"/>
  <c r="G2188" i="1"/>
  <c r="A2189" i="1"/>
  <c r="I2189" i="1" s="1"/>
  <c r="E2188" i="1"/>
  <c r="F2188" i="1" s="1"/>
  <c r="D2186" i="1"/>
  <c r="B2189" i="1" l="1"/>
  <c r="C2189" i="1" s="1"/>
  <c r="H2189" i="1"/>
  <c r="G2189" i="1"/>
  <c r="A2190" i="1"/>
  <c r="I2190" i="1" s="1"/>
  <c r="E2189" i="1"/>
  <c r="F2189" i="1" s="1"/>
  <c r="D2187" i="1"/>
  <c r="B2190" i="1" l="1"/>
  <c r="C2190" i="1" s="1"/>
  <c r="H2190" i="1"/>
  <c r="G2190" i="1"/>
  <c r="A2191" i="1"/>
  <c r="I2191" i="1" s="1"/>
  <c r="E2190" i="1"/>
  <c r="F2190" i="1" s="1"/>
  <c r="D2188" i="1"/>
  <c r="B2191" i="1" l="1"/>
  <c r="C2191" i="1" s="1"/>
  <c r="H2191" i="1"/>
  <c r="G2191" i="1"/>
  <c r="A2192" i="1"/>
  <c r="I2192" i="1" s="1"/>
  <c r="E2191" i="1"/>
  <c r="F2191" i="1" s="1"/>
  <c r="D2189" i="1"/>
  <c r="B2192" i="1" l="1"/>
  <c r="C2192" i="1" s="1"/>
  <c r="H2192" i="1"/>
  <c r="G2192" i="1"/>
  <c r="A2193" i="1"/>
  <c r="I2193" i="1" s="1"/>
  <c r="E2192" i="1"/>
  <c r="F2192" i="1" s="1"/>
  <c r="D2190" i="1"/>
  <c r="B2193" i="1" l="1"/>
  <c r="C2193" i="1" s="1"/>
  <c r="H2193" i="1"/>
  <c r="G2193" i="1"/>
  <c r="A2194" i="1"/>
  <c r="I2194" i="1" s="1"/>
  <c r="E2193" i="1"/>
  <c r="F2193" i="1" s="1"/>
  <c r="D2191" i="1"/>
  <c r="B2194" i="1" l="1"/>
  <c r="C2194" i="1" s="1"/>
  <c r="H2194" i="1"/>
  <c r="G2194" i="1"/>
  <c r="A2195" i="1"/>
  <c r="I2195" i="1" s="1"/>
  <c r="E2194" i="1"/>
  <c r="F2194" i="1" s="1"/>
  <c r="D2192" i="1"/>
  <c r="B2195" i="1" l="1"/>
  <c r="C2195" i="1" s="1"/>
  <c r="H2195" i="1"/>
  <c r="G2195" i="1"/>
  <c r="A2196" i="1"/>
  <c r="I2196" i="1" s="1"/>
  <c r="E2195" i="1"/>
  <c r="F2195" i="1" s="1"/>
  <c r="D2193" i="1"/>
  <c r="B2196" i="1" l="1"/>
  <c r="C2196" i="1" s="1"/>
  <c r="H2196" i="1"/>
  <c r="G2196" i="1"/>
  <c r="A2197" i="1"/>
  <c r="I2197" i="1" s="1"/>
  <c r="E2196" i="1"/>
  <c r="F2196" i="1" s="1"/>
  <c r="D2194" i="1"/>
  <c r="B2197" i="1" l="1"/>
  <c r="C2197" i="1" s="1"/>
  <c r="H2197" i="1"/>
  <c r="G2197" i="1"/>
  <c r="A2198" i="1"/>
  <c r="I2198" i="1" s="1"/>
  <c r="E2197" i="1"/>
  <c r="F2197" i="1" s="1"/>
  <c r="D2195" i="1"/>
  <c r="B2198" i="1" l="1"/>
  <c r="C2198" i="1" s="1"/>
  <c r="H2198" i="1"/>
  <c r="G2198" i="1"/>
  <c r="A2199" i="1"/>
  <c r="I2199" i="1" s="1"/>
  <c r="E2198" i="1"/>
  <c r="F2198" i="1" s="1"/>
  <c r="D2196" i="1"/>
  <c r="B2199" i="1" l="1"/>
  <c r="C2199" i="1" s="1"/>
  <c r="H2199" i="1"/>
  <c r="G2199" i="1"/>
  <c r="A2200" i="1"/>
  <c r="I2200" i="1" s="1"/>
  <c r="E2199" i="1"/>
  <c r="F2199" i="1" s="1"/>
  <c r="D2197" i="1"/>
  <c r="B2200" i="1" l="1"/>
  <c r="C2200" i="1" s="1"/>
  <c r="H2200" i="1"/>
  <c r="G2200" i="1"/>
  <c r="A2201" i="1"/>
  <c r="I2201" i="1" s="1"/>
  <c r="E2200" i="1"/>
  <c r="F2200" i="1" s="1"/>
  <c r="D2198" i="1"/>
  <c r="B2201" i="1" l="1"/>
  <c r="C2201" i="1" s="1"/>
  <c r="H2201" i="1"/>
  <c r="G2201" i="1"/>
  <c r="A2202" i="1"/>
  <c r="I2202" i="1" s="1"/>
  <c r="E2201" i="1"/>
  <c r="F2201" i="1" s="1"/>
  <c r="D2199" i="1"/>
  <c r="B2202" i="1" l="1"/>
  <c r="C2202" i="1" s="1"/>
  <c r="H2202" i="1"/>
  <c r="G2202" i="1"/>
  <c r="A2203" i="1"/>
  <c r="I2203" i="1" s="1"/>
  <c r="E2202" i="1"/>
  <c r="F2202" i="1" s="1"/>
  <c r="D2200" i="1"/>
  <c r="B2203" i="1" l="1"/>
  <c r="C2203" i="1" s="1"/>
  <c r="H2203" i="1"/>
  <c r="G2203" i="1"/>
  <c r="A2204" i="1"/>
  <c r="I2204" i="1" s="1"/>
  <c r="E2203" i="1"/>
  <c r="F2203" i="1" s="1"/>
  <c r="D2201" i="1"/>
  <c r="B2204" i="1" l="1"/>
  <c r="C2204" i="1" s="1"/>
  <c r="H2204" i="1"/>
  <c r="G2204" i="1"/>
  <c r="A2205" i="1"/>
  <c r="I2205" i="1" s="1"/>
  <c r="E2204" i="1"/>
  <c r="F2204" i="1" s="1"/>
  <c r="D2202" i="1"/>
  <c r="B2205" i="1" l="1"/>
  <c r="C2205" i="1" s="1"/>
  <c r="H2205" i="1"/>
  <c r="G2205" i="1"/>
  <c r="A2206" i="1"/>
  <c r="I2206" i="1" s="1"/>
  <c r="E2205" i="1"/>
  <c r="F2205" i="1" s="1"/>
  <c r="D2203" i="1"/>
  <c r="B2206" i="1" l="1"/>
  <c r="C2206" i="1" s="1"/>
  <c r="H2206" i="1"/>
  <c r="G2206" i="1"/>
  <c r="A2207" i="1"/>
  <c r="I2207" i="1" s="1"/>
  <c r="E2206" i="1"/>
  <c r="F2206" i="1" s="1"/>
  <c r="D2204" i="1"/>
  <c r="B2207" i="1" l="1"/>
  <c r="C2207" i="1" s="1"/>
  <c r="H2207" i="1"/>
  <c r="G2207" i="1"/>
  <c r="A2208" i="1"/>
  <c r="I2208" i="1" s="1"/>
  <c r="E2207" i="1"/>
  <c r="F2207" i="1" s="1"/>
  <c r="D2205" i="1"/>
  <c r="B2208" i="1" l="1"/>
  <c r="C2208" i="1" s="1"/>
  <c r="H2208" i="1"/>
  <c r="G2208" i="1"/>
  <c r="A2209" i="1"/>
  <c r="I2209" i="1" s="1"/>
  <c r="E2208" i="1"/>
  <c r="F2208" i="1" s="1"/>
  <c r="D2206" i="1"/>
  <c r="B2209" i="1" l="1"/>
  <c r="C2209" i="1" s="1"/>
  <c r="H2209" i="1"/>
  <c r="G2209" i="1"/>
  <c r="A2210" i="1"/>
  <c r="I2210" i="1" s="1"/>
  <c r="E2209" i="1"/>
  <c r="F2209" i="1" s="1"/>
  <c r="D2207" i="1"/>
  <c r="B2210" i="1" l="1"/>
  <c r="C2210" i="1" s="1"/>
  <c r="H2210" i="1"/>
  <c r="G2210" i="1"/>
  <c r="A2211" i="1"/>
  <c r="I2211" i="1" s="1"/>
  <c r="E2210" i="1"/>
  <c r="F2210" i="1" s="1"/>
  <c r="D2208" i="1"/>
  <c r="B2211" i="1" l="1"/>
  <c r="C2211" i="1" s="1"/>
  <c r="H2211" i="1"/>
  <c r="G2211" i="1"/>
  <c r="A2212" i="1"/>
  <c r="I2212" i="1" s="1"/>
  <c r="E2211" i="1"/>
  <c r="F2211" i="1" s="1"/>
  <c r="D2209" i="1"/>
  <c r="B2212" i="1" l="1"/>
  <c r="C2212" i="1" s="1"/>
  <c r="H2212" i="1"/>
  <c r="G2212" i="1"/>
  <c r="A2213" i="1"/>
  <c r="I2213" i="1" s="1"/>
  <c r="E2212" i="1"/>
  <c r="F2212" i="1" s="1"/>
  <c r="D2210" i="1"/>
  <c r="B2213" i="1" l="1"/>
  <c r="C2213" i="1" s="1"/>
  <c r="H2213" i="1"/>
  <c r="G2213" i="1"/>
  <c r="A2214" i="1"/>
  <c r="I2214" i="1" s="1"/>
  <c r="E2213" i="1"/>
  <c r="F2213" i="1" s="1"/>
  <c r="D2211" i="1"/>
  <c r="B2214" i="1" l="1"/>
  <c r="C2214" i="1" s="1"/>
  <c r="H2214" i="1"/>
  <c r="G2214" i="1"/>
  <c r="A2215" i="1"/>
  <c r="I2215" i="1" s="1"/>
  <c r="E2214" i="1"/>
  <c r="F2214" i="1" s="1"/>
  <c r="D2212" i="1"/>
  <c r="B2215" i="1" l="1"/>
  <c r="C2215" i="1" s="1"/>
  <c r="H2215" i="1"/>
  <c r="G2215" i="1"/>
  <c r="A2216" i="1"/>
  <c r="I2216" i="1" s="1"/>
  <c r="E2215" i="1"/>
  <c r="F2215" i="1" s="1"/>
  <c r="D2213" i="1"/>
  <c r="B2216" i="1" l="1"/>
  <c r="C2216" i="1" s="1"/>
  <c r="H2216" i="1"/>
  <c r="G2216" i="1"/>
  <c r="A2217" i="1"/>
  <c r="I2217" i="1" s="1"/>
  <c r="E2216" i="1"/>
  <c r="F2216" i="1" s="1"/>
  <c r="D2214" i="1"/>
  <c r="B2217" i="1" l="1"/>
  <c r="C2217" i="1" s="1"/>
  <c r="H2217" i="1"/>
  <c r="G2217" i="1"/>
  <c r="A2218" i="1"/>
  <c r="I2218" i="1" s="1"/>
  <c r="E2217" i="1"/>
  <c r="F2217" i="1" s="1"/>
  <c r="D2215" i="1"/>
  <c r="B2218" i="1" l="1"/>
  <c r="C2218" i="1" s="1"/>
  <c r="H2218" i="1"/>
  <c r="G2218" i="1"/>
  <c r="A2219" i="1"/>
  <c r="I2219" i="1" s="1"/>
  <c r="E2218" i="1"/>
  <c r="F2218" i="1" s="1"/>
  <c r="D2216" i="1"/>
  <c r="B2219" i="1" l="1"/>
  <c r="C2219" i="1" s="1"/>
  <c r="H2219" i="1"/>
  <c r="G2219" i="1"/>
  <c r="A2220" i="1"/>
  <c r="I2220" i="1" s="1"/>
  <c r="E2219" i="1"/>
  <c r="F2219" i="1" s="1"/>
  <c r="D2217" i="1"/>
  <c r="B2220" i="1" l="1"/>
  <c r="C2220" i="1" s="1"/>
  <c r="H2220" i="1"/>
  <c r="G2220" i="1"/>
  <c r="A2221" i="1"/>
  <c r="I2221" i="1" s="1"/>
  <c r="E2220" i="1"/>
  <c r="F2220" i="1" s="1"/>
  <c r="D2218" i="1"/>
  <c r="B2221" i="1" l="1"/>
  <c r="C2221" i="1" s="1"/>
  <c r="H2221" i="1"/>
  <c r="G2221" i="1"/>
  <c r="A2222" i="1"/>
  <c r="I2222" i="1" s="1"/>
  <c r="E2221" i="1"/>
  <c r="F2221" i="1" s="1"/>
  <c r="D2219" i="1"/>
  <c r="B2222" i="1" l="1"/>
  <c r="C2222" i="1" s="1"/>
  <c r="H2222" i="1"/>
  <c r="G2222" i="1"/>
  <c r="A2223" i="1"/>
  <c r="I2223" i="1" s="1"/>
  <c r="E2222" i="1"/>
  <c r="F2222" i="1" s="1"/>
  <c r="D2220" i="1"/>
  <c r="B2223" i="1" l="1"/>
  <c r="C2223" i="1" s="1"/>
  <c r="G2223" i="1"/>
  <c r="H2223" i="1"/>
  <c r="A2224" i="1"/>
  <c r="I2224" i="1" s="1"/>
  <c r="E2223" i="1"/>
  <c r="F2223" i="1" s="1"/>
  <c r="D2221" i="1"/>
  <c r="B2224" i="1" l="1"/>
  <c r="C2224" i="1" s="1"/>
  <c r="H2224" i="1"/>
  <c r="G2224" i="1"/>
  <c r="A2225" i="1"/>
  <c r="I2225" i="1" s="1"/>
  <c r="E2224" i="1"/>
  <c r="F2224" i="1" s="1"/>
  <c r="D2222" i="1"/>
  <c r="B2225" i="1" l="1"/>
  <c r="C2225" i="1" s="1"/>
  <c r="H2225" i="1"/>
  <c r="G2225" i="1"/>
  <c r="A2226" i="1"/>
  <c r="I2226" i="1" s="1"/>
  <c r="E2225" i="1"/>
  <c r="F2225" i="1" s="1"/>
  <c r="D2223" i="1"/>
  <c r="B2226" i="1" l="1"/>
  <c r="C2226" i="1" s="1"/>
  <c r="H2226" i="1"/>
  <c r="G2226" i="1"/>
  <c r="A2227" i="1"/>
  <c r="I2227" i="1" s="1"/>
  <c r="E2226" i="1"/>
  <c r="F2226" i="1" s="1"/>
  <c r="D2224" i="1"/>
  <c r="B2227" i="1" l="1"/>
  <c r="C2227" i="1" s="1"/>
  <c r="H2227" i="1"/>
  <c r="G2227" i="1"/>
  <c r="A2228" i="1"/>
  <c r="I2228" i="1" s="1"/>
  <c r="E2227" i="1"/>
  <c r="F2227" i="1" s="1"/>
  <c r="D2225" i="1"/>
  <c r="B2228" i="1" l="1"/>
  <c r="C2228" i="1" s="1"/>
  <c r="H2228" i="1"/>
  <c r="G2228" i="1"/>
  <c r="A2229" i="1"/>
  <c r="I2229" i="1" s="1"/>
  <c r="E2228" i="1"/>
  <c r="F2228" i="1" s="1"/>
  <c r="D2226" i="1"/>
  <c r="B2229" i="1" l="1"/>
  <c r="C2229" i="1" s="1"/>
  <c r="H2229" i="1"/>
  <c r="G2229" i="1"/>
  <c r="A2230" i="1"/>
  <c r="I2230" i="1" s="1"/>
  <c r="E2229" i="1"/>
  <c r="F2229" i="1" s="1"/>
  <c r="D2227" i="1"/>
  <c r="B2230" i="1" l="1"/>
  <c r="C2230" i="1" s="1"/>
  <c r="H2230" i="1"/>
  <c r="G2230" i="1"/>
  <c r="A2231" i="1"/>
  <c r="I2231" i="1" s="1"/>
  <c r="E2230" i="1"/>
  <c r="F2230" i="1" s="1"/>
  <c r="D2228" i="1"/>
  <c r="B2231" i="1" l="1"/>
  <c r="C2231" i="1" s="1"/>
  <c r="H2231" i="1"/>
  <c r="G2231" i="1"/>
  <c r="A2232" i="1"/>
  <c r="I2232" i="1" s="1"/>
  <c r="E2231" i="1"/>
  <c r="F2231" i="1" s="1"/>
  <c r="D2229" i="1"/>
  <c r="B2232" i="1" l="1"/>
  <c r="C2232" i="1" s="1"/>
  <c r="H2232" i="1"/>
  <c r="G2232" i="1"/>
  <c r="A2233" i="1"/>
  <c r="I2233" i="1" s="1"/>
  <c r="E2232" i="1"/>
  <c r="F2232" i="1" s="1"/>
  <c r="D2230" i="1"/>
  <c r="B2233" i="1" l="1"/>
  <c r="C2233" i="1" s="1"/>
  <c r="H2233" i="1"/>
  <c r="G2233" i="1"/>
  <c r="A2234" i="1"/>
  <c r="I2234" i="1" s="1"/>
  <c r="E2233" i="1"/>
  <c r="F2233" i="1" s="1"/>
  <c r="D2231" i="1"/>
  <c r="B2234" i="1" l="1"/>
  <c r="C2234" i="1" s="1"/>
  <c r="H2234" i="1"/>
  <c r="G2234" i="1"/>
  <c r="A2235" i="1"/>
  <c r="I2235" i="1" s="1"/>
  <c r="E2234" i="1"/>
  <c r="F2234" i="1" s="1"/>
  <c r="D2232" i="1"/>
  <c r="B2235" i="1" l="1"/>
  <c r="C2235" i="1" s="1"/>
  <c r="H2235" i="1"/>
  <c r="G2235" i="1"/>
  <c r="A2236" i="1"/>
  <c r="I2236" i="1" s="1"/>
  <c r="E2235" i="1"/>
  <c r="F2235" i="1" s="1"/>
  <c r="D2233" i="1"/>
  <c r="B2236" i="1" l="1"/>
  <c r="C2236" i="1" s="1"/>
  <c r="H2236" i="1"/>
  <c r="G2236" i="1"/>
  <c r="A2237" i="1"/>
  <c r="I2237" i="1" s="1"/>
  <c r="E2236" i="1"/>
  <c r="F2236" i="1" s="1"/>
  <c r="D2234" i="1"/>
  <c r="B2237" i="1" l="1"/>
  <c r="C2237" i="1" s="1"/>
  <c r="H2237" i="1"/>
  <c r="G2237" i="1"/>
  <c r="A2238" i="1"/>
  <c r="I2238" i="1" s="1"/>
  <c r="E2237" i="1"/>
  <c r="F2237" i="1" s="1"/>
  <c r="D2235" i="1"/>
  <c r="B2238" i="1" l="1"/>
  <c r="C2238" i="1" s="1"/>
  <c r="H2238" i="1"/>
  <c r="G2238" i="1"/>
  <c r="A2239" i="1"/>
  <c r="I2239" i="1" s="1"/>
  <c r="E2238" i="1"/>
  <c r="F2238" i="1" s="1"/>
  <c r="D2236" i="1"/>
  <c r="B2239" i="1" l="1"/>
  <c r="C2239" i="1" s="1"/>
  <c r="H2239" i="1"/>
  <c r="G2239" i="1"/>
  <c r="A2240" i="1"/>
  <c r="I2240" i="1" s="1"/>
  <c r="E2239" i="1"/>
  <c r="F2239" i="1" s="1"/>
  <c r="D2237" i="1"/>
  <c r="B2240" i="1" l="1"/>
  <c r="C2240" i="1" s="1"/>
  <c r="H2240" i="1"/>
  <c r="G2240" i="1"/>
  <c r="A2241" i="1"/>
  <c r="I2241" i="1" s="1"/>
  <c r="E2240" i="1"/>
  <c r="F2240" i="1" s="1"/>
  <c r="D2238" i="1"/>
  <c r="B2241" i="1" l="1"/>
  <c r="C2241" i="1" s="1"/>
  <c r="H2241" i="1"/>
  <c r="G2241" i="1"/>
  <c r="A2242" i="1"/>
  <c r="I2242" i="1" s="1"/>
  <c r="E2241" i="1"/>
  <c r="F2241" i="1" s="1"/>
  <c r="D2239" i="1"/>
  <c r="B2242" i="1" l="1"/>
  <c r="C2242" i="1" s="1"/>
  <c r="H2242" i="1"/>
  <c r="G2242" i="1"/>
  <c r="A2243" i="1"/>
  <c r="I2243" i="1" s="1"/>
  <c r="E2242" i="1"/>
  <c r="F2242" i="1" s="1"/>
  <c r="D2240" i="1"/>
  <c r="B2243" i="1" l="1"/>
  <c r="C2243" i="1" s="1"/>
  <c r="H2243" i="1"/>
  <c r="G2243" i="1"/>
  <c r="A2244" i="1"/>
  <c r="I2244" i="1" s="1"/>
  <c r="E2243" i="1"/>
  <c r="F2243" i="1" s="1"/>
  <c r="D2241" i="1"/>
  <c r="B2244" i="1" l="1"/>
  <c r="C2244" i="1" s="1"/>
  <c r="H2244" i="1"/>
  <c r="G2244" i="1"/>
  <c r="A2245" i="1"/>
  <c r="I2245" i="1" s="1"/>
  <c r="E2244" i="1"/>
  <c r="F2244" i="1" s="1"/>
  <c r="D2242" i="1"/>
  <c r="B2245" i="1" l="1"/>
  <c r="C2245" i="1" s="1"/>
  <c r="H2245" i="1"/>
  <c r="G2245" i="1"/>
  <c r="A2246" i="1"/>
  <c r="I2246" i="1" s="1"/>
  <c r="E2245" i="1"/>
  <c r="F2245" i="1" s="1"/>
  <c r="D2243" i="1"/>
  <c r="B2246" i="1" l="1"/>
  <c r="C2246" i="1" s="1"/>
  <c r="H2246" i="1"/>
  <c r="G2246" i="1"/>
  <c r="A2247" i="1"/>
  <c r="I2247" i="1" s="1"/>
  <c r="E2246" i="1"/>
  <c r="F2246" i="1" s="1"/>
  <c r="D2244" i="1"/>
  <c r="B2247" i="1" l="1"/>
  <c r="C2247" i="1" s="1"/>
  <c r="H2247" i="1"/>
  <c r="G2247" i="1"/>
  <c r="A2248" i="1"/>
  <c r="I2248" i="1" s="1"/>
  <c r="E2247" i="1"/>
  <c r="F2247" i="1" s="1"/>
  <c r="D2245" i="1"/>
  <c r="B2248" i="1" l="1"/>
  <c r="C2248" i="1" s="1"/>
  <c r="H2248" i="1"/>
  <c r="G2248" i="1"/>
  <c r="A2249" i="1"/>
  <c r="I2249" i="1" s="1"/>
  <c r="E2248" i="1"/>
  <c r="F2248" i="1" s="1"/>
  <c r="D2246" i="1"/>
  <c r="B2249" i="1" l="1"/>
  <c r="C2249" i="1" s="1"/>
  <c r="H2249" i="1"/>
  <c r="G2249" i="1"/>
  <c r="A2250" i="1"/>
  <c r="I2250" i="1" s="1"/>
  <c r="E2249" i="1"/>
  <c r="F2249" i="1" s="1"/>
  <c r="D2247" i="1"/>
  <c r="B2250" i="1" l="1"/>
  <c r="C2250" i="1" s="1"/>
  <c r="H2250" i="1"/>
  <c r="G2250" i="1"/>
  <c r="A2251" i="1"/>
  <c r="I2251" i="1" s="1"/>
  <c r="E2250" i="1"/>
  <c r="F2250" i="1" s="1"/>
  <c r="D2248" i="1"/>
  <c r="B2251" i="1" l="1"/>
  <c r="C2251" i="1" s="1"/>
  <c r="H2251" i="1"/>
  <c r="G2251" i="1"/>
  <c r="A2252" i="1"/>
  <c r="I2252" i="1" s="1"/>
  <c r="E2251" i="1"/>
  <c r="F2251" i="1" s="1"/>
  <c r="D2249" i="1"/>
  <c r="B2252" i="1" l="1"/>
  <c r="C2252" i="1" s="1"/>
  <c r="H2252" i="1"/>
  <c r="G2252" i="1"/>
  <c r="A2253" i="1"/>
  <c r="I2253" i="1" s="1"/>
  <c r="E2252" i="1"/>
  <c r="F2252" i="1" s="1"/>
  <c r="D2250" i="1"/>
  <c r="B2253" i="1" l="1"/>
  <c r="C2253" i="1" s="1"/>
  <c r="H2253" i="1"/>
  <c r="G2253" i="1"/>
  <c r="A2254" i="1"/>
  <c r="I2254" i="1" s="1"/>
  <c r="E2253" i="1"/>
  <c r="F2253" i="1" s="1"/>
  <c r="D2251" i="1"/>
  <c r="B2254" i="1" l="1"/>
  <c r="C2254" i="1" s="1"/>
  <c r="H2254" i="1"/>
  <c r="G2254" i="1"/>
  <c r="A2255" i="1"/>
  <c r="I2255" i="1" s="1"/>
  <c r="E2254" i="1"/>
  <c r="F2254" i="1" s="1"/>
  <c r="D2252" i="1"/>
  <c r="B2255" i="1" l="1"/>
  <c r="C2255" i="1" s="1"/>
  <c r="H2255" i="1"/>
  <c r="G2255" i="1"/>
  <c r="A2256" i="1"/>
  <c r="I2256" i="1" s="1"/>
  <c r="E2255" i="1"/>
  <c r="F2255" i="1" s="1"/>
  <c r="D2253" i="1"/>
  <c r="B2256" i="1" l="1"/>
  <c r="C2256" i="1" s="1"/>
  <c r="H2256" i="1"/>
  <c r="G2256" i="1"/>
  <c r="A2257" i="1"/>
  <c r="I2257" i="1" s="1"/>
  <c r="E2256" i="1"/>
  <c r="F2256" i="1" s="1"/>
  <c r="D2254" i="1"/>
  <c r="B2257" i="1" l="1"/>
  <c r="C2257" i="1" s="1"/>
  <c r="H2257" i="1"/>
  <c r="G2257" i="1"/>
  <c r="A2258" i="1"/>
  <c r="I2258" i="1" s="1"/>
  <c r="E2257" i="1"/>
  <c r="F2257" i="1" s="1"/>
  <c r="D2255" i="1"/>
  <c r="B2258" i="1" l="1"/>
  <c r="C2258" i="1" s="1"/>
  <c r="H2258" i="1"/>
  <c r="G2258" i="1"/>
  <c r="A2259" i="1"/>
  <c r="I2259" i="1" s="1"/>
  <c r="E2258" i="1"/>
  <c r="F2258" i="1" s="1"/>
  <c r="D2256" i="1"/>
  <c r="B2259" i="1" l="1"/>
  <c r="C2259" i="1" s="1"/>
  <c r="H2259" i="1"/>
  <c r="G2259" i="1"/>
  <c r="A2260" i="1"/>
  <c r="I2260" i="1" s="1"/>
  <c r="E2259" i="1"/>
  <c r="F2259" i="1" s="1"/>
  <c r="D2257" i="1"/>
  <c r="B2260" i="1" l="1"/>
  <c r="C2260" i="1" s="1"/>
  <c r="H2260" i="1"/>
  <c r="G2260" i="1"/>
  <c r="A2261" i="1"/>
  <c r="I2261" i="1" s="1"/>
  <c r="E2260" i="1"/>
  <c r="F2260" i="1" s="1"/>
  <c r="D2258" i="1"/>
  <c r="B2261" i="1" l="1"/>
  <c r="C2261" i="1" s="1"/>
  <c r="H2261" i="1"/>
  <c r="G2261" i="1"/>
  <c r="A2262" i="1"/>
  <c r="I2262" i="1" s="1"/>
  <c r="E2261" i="1"/>
  <c r="F2261" i="1" s="1"/>
  <c r="D2259" i="1"/>
  <c r="B2262" i="1" l="1"/>
  <c r="C2262" i="1" s="1"/>
  <c r="H2262" i="1"/>
  <c r="G2262" i="1"/>
  <c r="A2263" i="1"/>
  <c r="I2263" i="1" s="1"/>
  <c r="E2262" i="1"/>
  <c r="F2262" i="1" s="1"/>
  <c r="D2260" i="1"/>
  <c r="B2263" i="1" l="1"/>
  <c r="C2263" i="1" s="1"/>
  <c r="H2263" i="1"/>
  <c r="G2263" i="1"/>
  <c r="A2264" i="1"/>
  <c r="I2264" i="1" s="1"/>
  <c r="E2263" i="1"/>
  <c r="F2263" i="1" s="1"/>
  <c r="D2261" i="1"/>
  <c r="B2264" i="1" l="1"/>
  <c r="C2264" i="1" s="1"/>
  <c r="H2264" i="1"/>
  <c r="G2264" i="1"/>
  <c r="A2265" i="1"/>
  <c r="I2265" i="1" s="1"/>
  <c r="E2264" i="1"/>
  <c r="F2264" i="1" s="1"/>
  <c r="D2262" i="1"/>
  <c r="B2265" i="1" l="1"/>
  <c r="C2265" i="1" s="1"/>
  <c r="H2265" i="1"/>
  <c r="G2265" i="1"/>
  <c r="A2266" i="1"/>
  <c r="I2266" i="1" s="1"/>
  <c r="E2265" i="1"/>
  <c r="F2265" i="1" s="1"/>
  <c r="D2263" i="1"/>
  <c r="B2266" i="1" l="1"/>
  <c r="C2266" i="1" s="1"/>
  <c r="H2266" i="1"/>
  <c r="G2266" i="1"/>
  <c r="A2267" i="1"/>
  <c r="I2267" i="1" s="1"/>
  <c r="E2266" i="1"/>
  <c r="F2266" i="1" s="1"/>
  <c r="D2264" i="1"/>
  <c r="B2267" i="1" l="1"/>
  <c r="C2267" i="1" s="1"/>
  <c r="H2267" i="1"/>
  <c r="G2267" i="1"/>
  <c r="A2268" i="1"/>
  <c r="I2268" i="1" s="1"/>
  <c r="E2267" i="1"/>
  <c r="F2267" i="1" s="1"/>
  <c r="D2265" i="1"/>
  <c r="B2268" i="1" l="1"/>
  <c r="C2268" i="1" s="1"/>
  <c r="H2268" i="1"/>
  <c r="G2268" i="1"/>
  <c r="A2269" i="1"/>
  <c r="I2269" i="1" s="1"/>
  <c r="E2268" i="1"/>
  <c r="F2268" i="1" s="1"/>
  <c r="D2266" i="1"/>
  <c r="B2269" i="1" l="1"/>
  <c r="C2269" i="1" s="1"/>
  <c r="H2269" i="1"/>
  <c r="G2269" i="1"/>
  <c r="A2270" i="1"/>
  <c r="I2270" i="1" s="1"/>
  <c r="E2269" i="1"/>
  <c r="F2269" i="1" s="1"/>
  <c r="D2267" i="1"/>
  <c r="B2270" i="1" l="1"/>
  <c r="C2270" i="1" s="1"/>
  <c r="H2270" i="1"/>
  <c r="G2270" i="1"/>
  <c r="A2271" i="1"/>
  <c r="I2271" i="1" s="1"/>
  <c r="E2270" i="1"/>
  <c r="F2270" i="1" s="1"/>
  <c r="D2268" i="1"/>
  <c r="B2271" i="1" l="1"/>
  <c r="C2271" i="1" s="1"/>
  <c r="H2271" i="1"/>
  <c r="G2271" i="1"/>
  <c r="A2272" i="1"/>
  <c r="I2272" i="1" s="1"/>
  <c r="E2271" i="1"/>
  <c r="F2271" i="1" s="1"/>
  <c r="D2269" i="1"/>
  <c r="B2272" i="1" l="1"/>
  <c r="C2272" i="1" s="1"/>
  <c r="H2272" i="1"/>
  <c r="G2272" i="1"/>
  <c r="A2273" i="1"/>
  <c r="I2273" i="1" s="1"/>
  <c r="E2272" i="1"/>
  <c r="F2272" i="1" s="1"/>
  <c r="D2270" i="1"/>
  <c r="B2273" i="1" l="1"/>
  <c r="C2273" i="1" s="1"/>
  <c r="H2273" i="1"/>
  <c r="G2273" i="1"/>
  <c r="A2274" i="1"/>
  <c r="I2274" i="1" s="1"/>
  <c r="E2273" i="1"/>
  <c r="F2273" i="1" s="1"/>
  <c r="D2271" i="1"/>
  <c r="B2274" i="1" l="1"/>
  <c r="C2274" i="1" s="1"/>
  <c r="H2274" i="1"/>
  <c r="G2274" i="1"/>
  <c r="A2275" i="1"/>
  <c r="I2275" i="1" s="1"/>
  <c r="E2274" i="1"/>
  <c r="F2274" i="1" s="1"/>
  <c r="D2272" i="1"/>
  <c r="B2275" i="1" l="1"/>
  <c r="C2275" i="1" s="1"/>
  <c r="H2275" i="1"/>
  <c r="G2275" i="1"/>
  <c r="A2276" i="1"/>
  <c r="I2276" i="1" s="1"/>
  <c r="E2275" i="1"/>
  <c r="F2275" i="1" s="1"/>
  <c r="D2273" i="1"/>
  <c r="B2276" i="1" l="1"/>
  <c r="C2276" i="1" s="1"/>
  <c r="H2276" i="1"/>
  <c r="G2276" i="1"/>
  <c r="A2277" i="1"/>
  <c r="I2277" i="1" s="1"/>
  <c r="E2276" i="1"/>
  <c r="F2276" i="1" s="1"/>
  <c r="D2274" i="1"/>
  <c r="B2277" i="1" l="1"/>
  <c r="C2277" i="1" s="1"/>
  <c r="H2277" i="1"/>
  <c r="G2277" i="1"/>
  <c r="A2278" i="1"/>
  <c r="I2278" i="1" s="1"/>
  <c r="E2277" i="1"/>
  <c r="F2277" i="1" s="1"/>
  <c r="D2275" i="1"/>
  <c r="B2278" i="1" l="1"/>
  <c r="C2278" i="1" s="1"/>
  <c r="H2278" i="1"/>
  <c r="G2278" i="1"/>
  <c r="A2279" i="1"/>
  <c r="I2279" i="1" s="1"/>
  <c r="E2278" i="1"/>
  <c r="F2278" i="1" s="1"/>
  <c r="D2276" i="1"/>
  <c r="B2279" i="1" l="1"/>
  <c r="C2279" i="1" s="1"/>
  <c r="H2279" i="1"/>
  <c r="G2279" i="1"/>
  <c r="A2280" i="1"/>
  <c r="I2280" i="1" s="1"/>
  <c r="E2279" i="1"/>
  <c r="F2279" i="1" s="1"/>
  <c r="D2277" i="1"/>
  <c r="B2280" i="1" l="1"/>
  <c r="C2280" i="1" s="1"/>
  <c r="H2280" i="1"/>
  <c r="G2280" i="1"/>
  <c r="A2281" i="1"/>
  <c r="I2281" i="1" s="1"/>
  <c r="E2280" i="1"/>
  <c r="F2280" i="1" s="1"/>
  <c r="D2278" i="1"/>
  <c r="B2281" i="1" l="1"/>
  <c r="C2281" i="1" s="1"/>
  <c r="H2281" i="1"/>
  <c r="G2281" i="1"/>
  <c r="A2282" i="1"/>
  <c r="I2282" i="1" s="1"/>
  <c r="E2281" i="1"/>
  <c r="F2281" i="1" s="1"/>
  <c r="D2279" i="1"/>
  <c r="B2282" i="1" l="1"/>
  <c r="C2282" i="1" s="1"/>
  <c r="H2282" i="1"/>
  <c r="G2282" i="1"/>
  <c r="A2283" i="1"/>
  <c r="I2283" i="1" s="1"/>
  <c r="E2282" i="1"/>
  <c r="F2282" i="1" s="1"/>
  <c r="D2280" i="1"/>
  <c r="B2283" i="1" l="1"/>
  <c r="C2283" i="1" s="1"/>
  <c r="H2283" i="1"/>
  <c r="G2283" i="1"/>
  <c r="A2284" i="1"/>
  <c r="I2284" i="1" s="1"/>
  <c r="E2283" i="1"/>
  <c r="F2283" i="1" s="1"/>
  <c r="D2281" i="1"/>
  <c r="B2284" i="1" l="1"/>
  <c r="C2284" i="1" s="1"/>
  <c r="H2284" i="1"/>
  <c r="G2284" i="1"/>
  <c r="A2285" i="1"/>
  <c r="I2285" i="1" s="1"/>
  <c r="E2284" i="1"/>
  <c r="F2284" i="1" s="1"/>
  <c r="D2282" i="1"/>
  <c r="B2285" i="1" l="1"/>
  <c r="C2285" i="1" s="1"/>
  <c r="H2285" i="1"/>
  <c r="G2285" i="1"/>
  <c r="A2286" i="1"/>
  <c r="I2286" i="1" s="1"/>
  <c r="E2285" i="1"/>
  <c r="F2285" i="1" s="1"/>
  <c r="D2283" i="1"/>
  <c r="B2286" i="1" l="1"/>
  <c r="C2286" i="1" s="1"/>
  <c r="H2286" i="1"/>
  <c r="G2286" i="1"/>
  <c r="A2287" i="1"/>
  <c r="I2287" i="1" s="1"/>
  <c r="E2286" i="1"/>
  <c r="F2286" i="1" s="1"/>
  <c r="D2284" i="1"/>
  <c r="B2287" i="1" l="1"/>
  <c r="C2287" i="1" s="1"/>
  <c r="H2287" i="1"/>
  <c r="G2287" i="1"/>
  <c r="A2288" i="1"/>
  <c r="I2288" i="1" s="1"/>
  <c r="E2287" i="1"/>
  <c r="F2287" i="1" s="1"/>
  <c r="D2285" i="1"/>
  <c r="B2288" i="1" l="1"/>
  <c r="C2288" i="1" s="1"/>
  <c r="H2288" i="1"/>
  <c r="G2288" i="1"/>
  <c r="A2289" i="1"/>
  <c r="I2289" i="1" s="1"/>
  <c r="E2288" i="1"/>
  <c r="F2288" i="1" s="1"/>
  <c r="D2286" i="1"/>
  <c r="B2289" i="1" l="1"/>
  <c r="C2289" i="1" s="1"/>
  <c r="H2289" i="1"/>
  <c r="G2289" i="1"/>
  <c r="A2290" i="1"/>
  <c r="I2290" i="1" s="1"/>
  <c r="E2289" i="1"/>
  <c r="F2289" i="1" s="1"/>
  <c r="D2287" i="1"/>
  <c r="B2290" i="1" l="1"/>
  <c r="C2290" i="1" s="1"/>
  <c r="H2290" i="1"/>
  <c r="G2290" i="1"/>
  <c r="A2291" i="1"/>
  <c r="I2291" i="1" s="1"/>
  <c r="E2290" i="1"/>
  <c r="F2290" i="1" s="1"/>
  <c r="D2288" i="1"/>
  <c r="B2291" i="1" l="1"/>
  <c r="C2291" i="1" s="1"/>
  <c r="H2291" i="1"/>
  <c r="G2291" i="1"/>
  <c r="A2292" i="1"/>
  <c r="I2292" i="1" s="1"/>
  <c r="E2291" i="1"/>
  <c r="F2291" i="1" s="1"/>
  <c r="D2289" i="1"/>
  <c r="B2292" i="1" l="1"/>
  <c r="C2292" i="1" s="1"/>
  <c r="H2292" i="1"/>
  <c r="G2292" i="1"/>
  <c r="A2293" i="1"/>
  <c r="I2293" i="1" s="1"/>
  <c r="E2292" i="1"/>
  <c r="F2292" i="1" s="1"/>
  <c r="D2290" i="1"/>
  <c r="B2293" i="1" l="1"/>
  <c r="C2293" i="1" s="1"/>
  <c r="H2293" i="1"/>
  <c r="G2293" i="1"/>
  <c r="A2294" i="1"/>
  <c r="I2294" i="1" s="1"/>
  <c r="E2293" i="1"/>
  <c r="F2293" i="1" s="1"/>
  <c r="D2291" i="1"/>
  <c r="B2294" i="1" l="1"/>
  <c r="C2294" i="1" s="1"/>
  <c r="H2294" i="1"/>
  <c r="G2294" i="1"/>
  <c r="A2295" i="1"/>
  <c r="I2295" i="1" s="1"/>
  <c r="E2294" i="1"/>
  <c r="F2294" i="1" s="1"/>
  <c r="D2292" i="1"/>
  <c r="B2295" i="1" l="1"/>
  <c r="C2295" i="1" s="1"/>
  <c r="H2295" i="1"/>
  <c r="G2295" i="1"/>
  <c r="A2296" i="1"/>
  <c r="I2296" i="1" s="1"/>
  <c r="E2295" i="1"/>
  <c r="F2295" i="1" s="1"/>
  <c r="D2293" i="1"/>
  <c r="B2296" i="1" l="1"/>
  <c r="C2296" i="1" s="1"/>
  <c r="H2296" i="1"/>
  <c r="G2296" i="1"/>
  <c r="A2297" i="1"/>
  <c r="I2297" i="1" s="1"/>
  <c r="E2296" i="1"/>
  <c r="F2296" i="1" s="1"/>
  <c r="D2294" i="1"/>
  <c r="B2297" i="1" l="1"/>
  <c r="C2297" i="1" s="1"/>
  <c r="H2297" i="1"/>
  <c r="G2297" i="1"/>
  <c r="A2298" i="1"/>
  <c r="I2298" i="1" s="1"/>
  <c r="E2297" i="1"/>
  <c r="F2297" i="1" s="1"/>
  <c r="D2295" i="1"/>
  <c r="B2298" i="1" l="1"/>
  <c r="C2298" i="1" s="1"/>
  <c r="H2298" i="1"/>
  <c r="G2298" i="1"/>
  <c r="A2299" i="1"/>
  <c r="I2299" i="1" s="1"/>
  <c r="E2298" i="1"/>
  <c r="F2298" i="1" s="1"/>
  <c r="D2296" i="1"/>
  <c r="B2299" i="1" l="1"/>
  <c r="C2299" i="1" s="1"/>
  <c r="H2299" i="1"/>
  <c r="G2299" i="1"/>
  <c r="A2300" i="1"/>
  <c r="I2300" i="1" s="1"/>
  <c r="E2299" i="1"/>
  <c r="F2299" i="1" s="1"/>
  <c r="D2297" i="1"/>
  <c r="B2300" i="1" l="1"/>
  <c r="C2300" i="1" s="1"/>
  <c r="H2300" i="1"/>
  <c r="G2300" i="1"/>
  <c r="A2301" i="1"/>
  <c r="I2301" i="1" s="1"/>
  <c r="E2300" i="1"/>
  <c r="F2300" i="1" s="1"/>
  <c r="D2298" i="1"/>
  <c r="B2301" i="1" l="1"/>
  <c r="C2301" i="1" s="1"/>
  <c r="H2301" i="1"/>
  <c r="G2301" i="1"/>
  <c r="A2302" i="1"/>
  <c r="I2302" i="1" s="1"/>
  <c r="E2301" i="1"/>
  <c r="F2301" i="1" s="1"/>
  <c r="D2299" i="1"/>
  <c r="B2302" i="1" l="1"/>
  <c r="C2302" i="1" s="1"/>
  <c r="H2302" i="1"/>
  <c r="G2302" i="1"/>
  <c r="A2303" i="1"/>
  <c r="I2303" i="1" s="1"/>
  <c r="E2302" i="1"/>
  <c r="F2302" i="1" s="1"/>
  <c r="D2300" i="1"/>
  <c r="B2303" i="1" l="1"/>
  <c r="C2303" i="1" s="1"/>
  <c r="H2303" i="1"/>
  <c r="G2303" i="1"/>
  <c r="A2304" i="1"/>
  <c r="I2304" i="1" s="1"/>
  <c r="E2303" i="1"/>
  <c r="F2303" i="1" s="1"/>
  <c r="D2301" i="1"/>
  <c r="B2304" i="1" l="1"/>
  <c r="C2304" i="1" s="1"/>
  <c r="H2304" i="1"/>
  <c r="G2304" i="1"/>
  <c r="A2305" i="1"/>
  <c r="I2305" i="1" s="1"/>
  <c r="E2304" i="1"/>
  <c r="F2304" i="1" s="1"/>
  <c r="D2302" i="1"/>
  <c r="B2305" i="1" l="1"/>
  <c r="C2305" i="1" s="1"/>
  <c r="H2305" i="1"/>
  <c r="G2305" i="1"/>
  <c r="A2306" i="1"/>
  <c r="I2306" i="1" s="1"/>
  <c r="E2305" i="1"/>
  <c r="F2305" i="1" s="1"/>
  <c r="D2303" i="1"/>
  <c r="B2306" i="1" l="1"/>
  <c r="C2306" i="1" s="1"/>
  <c r="H2306" i="1"/>
  <c r="G2306" i="1"/>
  <c r="A2307" i="1"/>
  <c r="I2307" i="1" s="1"/>
  <c r="E2306" i="1"/>
  <c r="F2306" i="1" s="1"/>
  <c r="D2304" i="1"/>
  <c r="B2307" i="1" l="1"/>
  <c r="C2307" i="1" s="1"/>
  <c r="H2307" i="1"/>
  <c r="G2307" i="1"/>
  <c r="A2308" i="1"/>
  <c r="I2308" i="1" s="1"/>
  <c r="E2307" i="1"/>
  <c r="F2307" i="1" s="1"/>
  <c r="D2305" i="1"/>
  <c r="B2308" i="1" l="1"/>
  <c r="C2308" i="1" s="1"/>
  <c r="H2308" i="1"/>
  <c r="G2308" i="1"/>
  <c r="A2309" i="1"/>
  <c r="I2309" i="1" s="1"/>
  <c r="E2308" i="1"/>
  <c r="F2308" i="1" s="1"/>
  <c r="D2306" i="1"/>
  <c r="B2309" i="1" l="1"/>
  <c r="C2309" i="1" s="1"/>
  <c r="H2309" i="1"/>
  <c r="G2309" i="1"/>
  <c r="A2310" i="1"/>
  <c r="I2310" i="1" s="1"/>
  <c r="E2309" i="1"/>
  <c r="F2309" i="1" s="1"/>
  <c r="D2307" i="1"/>
  <c r="B2310" i="1" l="1"/>
  <c r="C2310" i="1" s="1"/>
  <c r="H2310" i="1"/>
  <c r="G2310" i="1"/>
  <c r="A2311" i="1"/>
  <c r="I2311" i="1" s="1"/>
  <c r="E2310" i="1"/>
  <c r="F2310" i="1" s="1"/>
  <c r="D2308" i="1"/>
  <c r="B2311" i="1" l="1"/>
  <c r="C2311" i="1" s="1"/>
  <c r="H2311" i="1"/>
  <c r="G2311" i="1"/>
  <c r="A2312" i="1"/>
  <c r="I2312" i="1" s="1"/>
  <c r="E2311" i="1"/>
  <c r="F2311" i="1" s="1"/>
  <c r="D2309" i="1"/>
  <c r="B2312" i="1" l="1"/>
  <c r="C2312" i="1" s="1"/>
  <c r="H2312" i="1"/>
  <c r="G2312" i="1"/>
  <c r="A2313" i="1"/>
  <c r="I2313" i="1" s="1"/>
  <c r="E2312" i="1"/>
  <c r="F2312" i="1" s="1"/>
  <c r="D2310" i="1"/>
  <c r="B2313" i="1" l="1"/>
  <c r="C2313" i="1" s="1"/>
  <c r="H2313" i="1"/>
  <c r="G2313" i="1"/>
  <c r="A2314" i="1"/>
  <c r="I2314" i="1" s="1"/>
  <c r="E2313" i="1"/>
  <c r="F2313" i="1" s="1"/>
  <c r="D2311" i="1"/>
  <c r="B2314" i="1" l="1"/>
  <c r="C2314" i="1" s="1"/>
  <c r="H2314" i="1"/>
  <c r="G2314" i="1"/>
  <c r="A2315" i="1"/>
  <c r="I2315" i="1" s="1"/>
  <c r="E2314" i="1"/>
  <c r="F2314" i="1" s="1"/>
  <c r="D2312" i="1"/>
  <c r="B2315" i="1" l="1"/>
  <c r="C2315" i="1" s="1"/>
  <c r="H2315" i="1"/>
  <c r="G2315" i="1"/>
  <c r="A2316" i="1"/>
  <c r="I2316" i="1" s="1"/>
  <c r="E2315" i="1"/>
  <c r="F2315" i="1" s="1"/>
  <c r="D2313" i="1"/>
  <c r="B2316" i="1" l="1"/>
  <c r="C2316" i="1" s="1"/>
  <c r="H2316" i="1"/>
  <c r="G2316" i="1"/>
  <c r="A2317" i="1"/>
  <c r="I2317" i="1" s="1"/>
  <c r="E2316" i="1"/>
  <c r="F2316" i="1" s="1"/>
  <c r="D2314" i="1"/>
  <c r="B2317" i="1" l="1"/>
  <c r="C2317" i="1" s="1"/>
  <c r="H2317" i="1"/>
  <c r="G2317" i="1"/>
  <c r="A2318" i="1"/>
  <c r="I2318" i="1" s="1"/>
  <c r="E2317" i="1"/>
  <c r="F2317" i="1" s="1"/>
  <c r="D2315" i="1"/>
  <c r="B2318" i="1" l="1"/>
  <c r="C2318" i="1" s="1"/>
  <c r="H2318" i="1"/>
  <c r="G2318" i="1"/>
  <c r="A2319" i="1"/>
  <c r="I2319" i="1" s="1"/>
  <c r="E2318" i="1"/>
  <c r="F2318" i="1" s="1"/>
  <c r="D2316" i="1"/>
  <c r="B2319" i="1" l="1"/>
  <c r="C2319" i="1" s="1"/>
  <c r="H2319" i="1"/>
  <c r="G2319" i="1"/>
  <c r="A2320" i="1"/>
  <c r="I2320" i="1" s="1"/>
  <c r="E2319" i="1"/>
  <c r="F2319" i="1" s="1"/>
  <c r="D2317" i="1"/>
  <c r="B2320" i="1" l="1"/>
  <c r="C2320" i="1" s="1"/>
  <c r="H2320" i="1"/>
  <c r="G2320" i="1"/>
  <c r="A2321" i="1"/>
  <c r="I2321" i="1" s="1"/>
  <c r="E2320" i="1"/>
  <c r="F2320" i="1" s="1"/>
  <c r="D2318" i="1"/>
  <c r="B2321" i="1" l="1"/>
  <c r="C2321" i="1" s="1"/>
  <c r="H2321" i="1"/>
  <c r="G2321" i="1"/>
  <c r="A2322" i="1"/>
  <c r="I2322" i="1" s="1"/>
  <c r="E2321" i="1"/>
  <c r="F2321" i="1" s="1"/>
  <c r="D2319" i="1"/>
  <c r="B2322" i="1" l="1"/>
  <c r="C2322" i="1" s="1"/>
  <c r="H2322" i="1"/>
  <c r="G2322" i="1"/>
  <c r="A2323" i="1"/>
  <c r="I2323" i="1" s="1"/>
  <c r="E2322" i="1"/>
  <c r="F2322" i="1" s="1"/>
  <c r="D2320" i="1"/>
  <c r="B2323" i="1" l="1"/>
  <c r="C2323" i="1" s="1"/>
  <c r="H2323" i="1"/>
  <c r="G2323" i="1"/>
  <c r="A2324" i="1"/>
  <c r="I2324" i="1" s="1"/>
  <c r="E2323" i="1"/>
  <c r="F2323" i="1" s="1"/>
  <c r="D2321" i="1"/>
  <c r="B2324" i="1" l="1"/>
  <c r="C2324" i="1" s="1"/>
  <c r="H2324" i="1"/>
  <c r="G2324" i="1"/>
  <c r="A2325" i="1"/>
  <c r="I2325" i="1" s="1"/>
  <c r="E2324" i="1"/>
  <c r="F2324" i="1" s="1"/>
  <c r="D2322" i="1"/>
  <c r="B2325" i="1" l="1"/>
  <c r="C2325" i="1" s="1"/>
  <c r="H2325" i="1"/>
  <c r="G2325" i="1"/>
  <c r="A2326" i="1"/>
  <c r="I2326" i="1" s="1"/>
  <c r="E2325" i="1"/>
  <c r="F2325" i="1" s="1"/>
  <c r="D2323" i="1"/>
  <c r="B2326" i="1" l="1"/>
  <c r="C2326" i="1" s="1"/>
  <c r="H2326" i="1"/>
  <c r="G2326" i="1"/>
  <c r="A2327" i="1"/>
  <c r="I2327" i="1" s="1"/>
  <c r="E2326" i="1"/>
  <c r="F2326" i="1" s="1"/>
  <c r="D2324" i="1"/>
  <c r="B2327" i="1" l="1"/>
  <c r="C2327" i="1" s="1"/>
  <c r="H2327" i="1"/>
  <c r="G2327" i="1"/>
  <c r="A2328" i="1"/>
  <c r="I2328" i="1" s="1"/>
  <c r="E2327" i="1"/>
  <c r="F2327" i="1" s="1"/>
  <c r="D2325" i="1"/>
  <c r="B2328" i="1" l="1"/>
  <c r="C2328" i="1" s="1"/>
  <c r="H2328" i="1"/>
  <c r="G2328" i="1"/>
  <c r="A2329" i="1"/>
  <c r="I2329" i="1" s="1"/>
  <c r="E2328" i="1"/>
  <c r="F2328" i="1" s="1"/>
  <c r="D2326" i="1"/>
  <c r="B2329" i="1" l="1"/>
  <c r="C2329" i="1" s="1"/>
  <c r="H2329" i="1"/>
  <c r="G2329" i="1"/>
  <c r="A2330" i="1"/>
  <c r="I2330" i="1" s="1"/>
  <c r="E2329" i="1"/>
  <c r="F2329" i="1" s="1"/>
  <c r="D2327" i="1"/>
  <c r="B2330" i="1" l="1"/>
  <c r="C2330" i="1" s="1"/>
  <c r="H2330" i="1"/>
  <c r="G2330" i="1"/>
  <c r="A2331" i="1"/>
  <c r="I2331" i="1" s="1"/>
  <c r="E2330" i="1"/>
  <c r="F2330" i="1" s="1"/>
  <c r="D2328" i="1"/>
  <c r="B2331" i="1" l="1"/>
  <c r="C2331" i="1" s="1"/>
  <c r="H2331" i="1"/>
  <c r="G2331" i="1"/>
  <c r="A2332" i="1"/>
  <c r="I2332" i="1" s="1"/>
  <c r="E2331" i="1"/>
  <c r="F2331" i="1" s="1"/>
  <c r="D2329" i="1"/>
  <c r="B2332" i="1" l="1"/>
  <c r="C2332" i="1" s="1"/>
  <c r="H2332" i="1"/>
  <c r="G2332" i="1"/>
  <c r="A2333" i="1"/>
  <c r="I2333" i="1" s="1"/>
  <c r="E2332" i="1"/>
  <c r="F2332" i="1" s="1"/>
  <c r="D2330" i="1"/>
  <c r="B2333" i="1" l="1"/>
  <c r="C2333" i="1" s="1"/>
  <c r="H2333" i="1"/>
  <c r="G2333" i="1"/>
  <c r="A2334" i="1"/>
  <c r="I2334" i="1" s="1"/>
  <c r="E2333" i="1"/>
  <c r="F2333" i="1" s="1"/>
  <c r="D2331" i="1"/>
  <c r="B2334" i="1" l="1"/>
  <c r="C2334" i="1" s="1"/>
  <c r="H2334" i="1"/>
  <c r="G2334" i="1"/>
  <c r="A2335" i="1"/>
  <c r="I2335" i="1" s="1"/>
  <c r="E2334" i="1"/>
  <c r="F2334" i="1" s="1"/>
  <c r="D2332" i="1"/>
  <c r="B2335" i="1" l="1"/>
  <c r="C2335" i="1" s="1"/>
  <c r="H2335" i="1"/>
  <c r="G2335" i="1"/>
  <c r="A2336" i="1"/>
  <c r="I2336" i="1" s="1"/>
  <c r="E2335" i="1"/>
  <c r="F2335" i="1" s="1"/>
  <c r="D2333" i="1"/>
  <c r="B2336" i="1" l="1"/>
  <c r="C2336" i="1" s="1"/>
  <c r="H2336" i="1"/>
  <c r="G2336" i="1"/>
  <c r="A2337" i="1"/>
  <c r="I2337" i="1" s="1"/>
  <c r="E2336" i="1"/>
  <c r="F2336" i="1" s="1"/>
  <c r="D2334" i="1"/>
  <c r="B2337" i="1" l="1"/>
  <c r="C2337" i="1" s="1"/>
  <c r="H2337" i="1"/>
  <c r="G2337" i="1"/>
  <c r="A2338" i="1"/>
  <c r="I2338" i="1" s="1"/>
  <c r="E2337" i="1"/>
  <c r="F2337" i="1" s="1"/>
  <c r="D2335" i="1"/>
  <c r="B2338" i="1" l="1"/>
  <c r="C2338" i="1" s="1"/>
  <c r="H2338" i="1"/>
  <c r="G2338" i="1"/>
  <c r="A2339" i="1"/>
  <c r="I2339" i="1" s="1"/>
  <c r="E2338" i="1"/>
  <c r="F2338" i="1" s="1"/>
  <c r="D2336" i="1"/>
  <c r="B2339" i="1" l="1"/>
  <c r="C2339" i="1" s="1"/>
  <c r="H2339" i="1"/>
  <c r="G2339" i="1"/>
  <c r="A2340" i="1"/>
  <c r="I2340" i="1" s="1"/>
  <c r="E2339" i="1"/>
  <c r="F2339" i="1" s="1"/>
  <c r="D2337" i="1"/>
  <c r="B2340" i="1" l="1"/>
  <c r="C2340" i="1" s="1"/>
  <c r="H2340" i="1"/>
  <c r="G2340" i="1"/>
  <c r="A2341" i="1"/>
  <c r="I2341" i="1" s="1"/>
  <c r="E2340" i="1"/>
  <c r="F2340" i="1" s="1"/>
  <c r="D2338" i="1"/>
  <c r="B2341" i="1" l="1"/>
  <c r="C2341" i="1" s="1"/>
  <c r="H2341" i="1"/>
  <c r="G2341" i="1"/>
  <c r="A2342" i="1"/>
  <c r="I2342" i="1" s="1"/>
  <c r="E2341" i="1"/>
  <c r="F2341" i="1" s="1"/>
  <c r="D2339" i="1"/>
  <c r="B2342" i="1" l="1"/>
  <c r="C2342" i="1" s="1"/>
  <c r="H2342" i="1"/>
  <c r="G2342" i="1"/>
  <c r="A2343" i="1"/>
  <c r="I2343" i="1" s="1"/>
  <c r="E2342" i="1"/>
  <c r="F2342" i="1" s="1"/>
  <c r="D2340" i="1"/>
  <c r="B2343" i="1" l="1"/>
  <c r="C2343" i="1" s="1"/>
  <c r="H2343" i="1"/>
  <c r="G2343" i="1"/>
  <c r="A2344" i="1"/>
  <c r="I2344" i="1" s="1"/>
  <c r="E2343" i="1"/>
  <c r="F2343" i="1" s="1"/>
  <c r="D2341" i="1"/>
  <c r="B2344" i="1" l="1"/>
  <c r="C2344" i="1" s="1"/>
  <c r="H2344" i="1"/>
  <c r="G2344" i="1"/>
  <c r="A2345" i="1"/>
  <c r="I2345" i="1" s="1"/>
  <c r="E2344" i="1"/>
  <c r="F2344" i="1" s="1"/>
  <c r="D2342" i="1"/>
  <c r="B2345" i="1" l="1"/>
  <c r="C2345" i="1" s="1"/>
  <c r="H2345" i="1"/>
  <c r="G2345" i="1"/>
  <c r="A2346" i="1"/>
  <c r="I2346" i="1" s="1"/>
  <c r="E2345" i="1"/>
  <c r="F2345" i="1" s="1"/>
  <c r="D2343" i="1"/>
  <c r="B2346" i="1" l="1"/>
  <c r="C2346" i="1" s="1"/>
  <c r="H2346" i="1"/>
  <c r="G2346" i="1"/>
  <c r="A2347" i="1"/>
  <c r="I2347" i="1" s="1"/>
  <c r="E2346" i="1"/>
  <c r="F2346" i="1" s="1"/>
  <c r="D2344" i="1"/>
  <c r="B2347" i="1" l="1"/>
  <c r="C2347" i="1" s="1"/>
  <c r="H2347" i="1"/>
  <c r="G2347" i="1"/>
  <c r="A2348" i="1"/>
  <c r="I2348" i="1" s="1"/>
  <c r="E2347" i="1"/>
  <c r="F2347" i="1" s="1"/>
  <c r="D2345" i="1"/>
  <c r="B2348" i="1" l="1"/>
  <c r="C2348" i="1" s="1"/>
  <c r="H2348" i="1"/>
  <c r="G2348" i="1"/>
  <c r="A2349" i="1"/>
  <c r="I2349" i="1" s="1"/>
  <c r="E2348" i="1"/>
  <c r="F2348" i="1" s="1"/>
  <c r="D2346" i="1"/>
  <c r="B2349" i="1" l="1"/>
  <c r="C2349" i="1" s="1"/>
  <c r="H2349" i="1"/>
  <c r="G2349" i="1"/>
  <c r="A2350" i="1"/>
  <c r="I2350" i="1" s="1"/>
  <c r="E2349" i="1"/>
  <c r="F2349" i="1" s="1"/>
  <c r="D2347" i="1"/>
  <c r="B2350" i="1" l="1"/>
  <c r="C2350" i="1" s="1"/>
  <c r="H2350" i="1"/>
  <c r="G2350" i="1"/>
  <c r="A2351" i="1"/>
  <c r="I2351" i="1" s="1"/>
  <c r="E2350" i="1"/>
  <c r="F2350" i="1" s="1"/>
  <c r="D2348" i="1"/>
  <c r="B2351" i="1" l="1"/>
  <c r="C2351" i="1" s="1"/>
  <c r="H2351" i="1"/>
  <c r="G2351" i="1"/>
  <c r="A2352" i="1"/>
  <c r="I2352" i="1" s="1"/>
  <c r="E2351" i="1"/>
  <c r="F2351" i="1" s="1"/>
  <c r="D2349" i="1"/>
  <c r="B2352" i="1" l="1"/>
  <c r="C2352" i="1" s="1"/>
  <c r="H2352" i="1"/>
  <c r="G2352" i="1"/>
  <c r="A2353" i="1"/>
  <c r="I2353" i="1" s="1"/>
  <c r="E2352" i="1"/>
  <c r="F2352" i="1" s="1"/>
  <c r="D2350" i="1"/>
  <c r="B2353" i="1" l="1"/>
  <c r="C2353" i="1" s="1"/>
  <c r="H2353" i="1"/>
  <c r="G2353" i="1"/>
  <c r="A2354" i="1"/>
  <c r="I2354" i="1" s="1"/>
  <c r="E2353" i="1"/>
  <c r="F2353" i="1" s="1"/>
  <c r="D2351" i="1"/>
  <c r="B2354" i="1" l="1"/>
  <c r="C2354" i="1" s="1"/>
  <c r="H2354" i="1"/>
  <c r="G2354" i="1"/>
  <c r="A2355" i="1"/>
  <c r="I2355" i="1" s="1"/>
  <c r="E2354" i="1"/>
  <c r="F2354" i="1" s="1"/>
  <c r="D2352" i="1"/>
  <c r="B2355" i="1" l="1"/>
  <c r="C2355" i="1" s="1"/>
  <c r="H2355" i="1"/>
  <c r="G2355" i="1"/>
  <c r="A2356" i="1"/>
  <c r="I2356" i="1" s="1"/>
  <c r="E2355" i="1"/>
  <c r="F2355" i="1" s="1"/>
  <c r="D2353" i="1"/>
  <c r="B2356" i="1" l="1"/>
  <c r="C2356" i="1" s="1"/>
  <c r="H2356" i="1"/>
  <c r="G2356" i="1"/>
  <c r="A2357" i="1"/>
  <c r="I2357" i="1" s="1"/>
  <c r="E2356" i="1"/>
  <c r="F2356" i="1" s="1"/>
  <c r="D2354" i="1"/>
  <c r="B2357" i="1" l="1"/>
  <c r="C2357" i="1" s="1"/>
  <c r="H2357" i="1"/>
  <c r="G2357" i="1"/>
  <c r="A2358" i="1"/>
  <c r="I2358" i="1" s="1"/>
  <c r="E2357" i="1"/>
  <c r="F2357" i="1" s="1"/>
  <c r="D2355" i="1"/>
  <c r="B2358" i="1" l="1"/>
  <c r="C2358" i="1" s="1"/>
  <c r="H2358" i="1"/>
  <c r="G2358" i="1"/>
  <c r="A2359" i="1"/>
  <c r="I2359" i="1" s="1"/>
  <c r="E2358" i="1"/>
  <c r="F2358" i="1" s="1"/>
  <c r="D2356" i="1"/>
  <c r="B2359" i="1" l="1"/>
  <c r="C2359" i="1" s="1"/>
  <c r="H2359" i="1"/>
  <c r="G2359" i="1"/>
  <c r="A2360" i="1"/>
  <c r="I2360" i="1" s="1"/>
  <c r="E2359" i="1"/>
  <c r="F2359" i="1" s="1"/>
  <c r="D2357" i="1"/>
  <c r="B2360" i="1" l="1"/>
  <c r="C2360" i="1" s="1"/>
  <c r="H2360" i="1"/>
  <c r="G2360" i="1"/>
  <c r="A2361" i="1"/>
  <c r="I2361" i="1" s="1"/>
  <c r="E2360" i="1"/>
  <c r="F2360" i="1" s="1"/>
  <c r="D2358" i="1"/>
  <c r="B2361" i="1" l="1"/>
  <c r="C2361" i="1" s="1"/>
  <c r="H2361" i="1"/>
  <c r="G2361" i="1"/>
  <c r="A2362" i="1"/>
  <c r="I2362" i="1" s="1"/>
  <c r="E2361" i="1"/>
  <c r="F2361" i="1" s="1"/>
  <c r="D2359" i="1"/>
  <c r="B2362" i="1" l="1"/>
  <c r="C2362" i="1" s="1"/>
  <c r="H2362" i="1"/>
  <c r="G2362" i="1"/>
  <c r="A2363" i="1"/>
  <c r="I2363" i="1" s="1"/>
  <c r="E2362" i="1"/>
  <c r="F2362" i="1" s="1"/>
  <c r="D2360" i="1"/>
  <c r="B2363" i="1" l="1"/>
  <c r="C2363" i="1" s="1"/>
  <c r="H2363" i="1"/>
  <c r="G2363" i="1"/>
  <c r="A2364" i="1"/>
  <c r="I2364" i="1" s="1"/>
  <c r="E2363" i="1"/>
  <c r="F2363" i="1" s="1"/>
  <c r="D2361" i="1"/>
  <c r="B2364" i="1" l="1"/>
  <c r="C2364" i="1" s="1"/>
  <c r="H2364" i="1"/>
  <c r="G2364" i="1"/>
  <c r="A2365" i="1"/>
  <c r="I2365" i="1" s="1"/>
  <c r="E2364" i="1"/>
  <c r="F2364" i="1" s="1"/>
  <c r="D2362" i="1"/>
  <c r="B2365" i="1" l="1"/>
  <c r="C2365" i="1" s="1"/>
  <c r="H2365" i="1"/>
  <c r="G2365" i="1"/>
  <c r="A2366" i="1"/>
  <c r="I2366" i="1" s="1"/>
  <c r="E2365" i="1"/>
  <c r="F2365" i="1" s="1"/>
  <c r="D2363" i="1"/>
  <c r="B2366" i="1" l="1"/>
  <c r="C2366" i="1" s="1"/>
  <c r="H2366" i="1"/>
  <c r="G2366" i="1"/>
  <c r="A2367" i="1"/>
  <c r="I2367" i="1" s="1"/>
  <c r="E2366" i="1"/>
  <c r="F2366" i="1" s="1"/>
  <c r="D2364" i="1"/>
  <c r="B2367" i="1" l="1"/>
  <c r="C2367" i="1" s="1"/>
  <c r="H2367" i="1"/>
  <c r="G2367" i="1"/>
  <c r="A2368" i="1"/>
  <c r="I2368" i="1" s="1"/>
  <c r="E2367" i="1"/>
  <c r="F2367" i="1" s="1"/>
  <c r="D2365" i="1"/>
  <c r="B2368" i="1" l="1"/>
  <c r="C2368" i="1" s="1"/>
  <c r="H2368" i="1"/>
  <c r="G2368" i="1"/>
  <c r="A2369" i="1"/>
  <c r="I2369" i="1" s="1"/>
  <c r="E2368" i="1"/>
  <c r="F2368" i="1" s="1"/>
  <c r="D2366" i="1"/>
  <c r="B2369" i="1" l="1"/>
  <c r="C2369" i="1" s="1"/>
  <c r="H2369" i="1"/>
  <c r="G2369" i="1"/>
  <c r="A2370" i="1"/>
  <c r="I2370" i="1" s="1"/>
  <c r="E2369" i="1"/>
  <c r="F2369" i="1" s="1"/>
  <c r="D2367" i="1"/>
  <c r="B2370" i="1" l="1"/>
  <c r="C2370" i="1" s="1"/>
  <c r="H2370" i="1"/>
  <c r="G2370" i="1"/>
  <c r="A2371" i="1"/>
  <c r="I2371" i="1" s="1"/>
  <c r="E2370" i="1"/>
  <c r="F2370" i="1" s="1"/>
  <c r="D2368" i="1"/>
  <c r="B2371" i="1" l="1"/>
  <c r="C2371" i="1" s="1"/>
  <c r="H2371" i="1"/>
  <c r="G2371" i="1"/>
  <c r="A2372" i="1"/>
  <c r="I2372" i="1" s="1"/>
  <c r="E2371" i="1"/>
  <c r="F2371" i="1" s="1"/>
  <c r="D2369" i="1"/>
  <c r="B2372" i="1" l="1"/>
  <c r="C2372" i="1" s="1"/>
  <c r="H2372" i="1"/>
  <c r="G2372" i="1"/>
  <c r="A2373" i="1"/>
  <c r="I2373" i="1" s="1"/>
  <c r="E2372" i="1"/>
  <c r="F2372" i="1" s="1"/>
  <c r="D2370" i="1"/>
  <c r="B2373" i="1" l="1"/>
  <c r="C2373" i="1" s="1"/>
  <c r="H2373" i="1"/>
  <c r="G2373" i="1"/>
  <c r="A2374" i="1"/>
  <c r="I2374" i="1" s="1"/>
  <c r="E2373" i="1"/>
  <c r="F2373" i="1" s="1"/>
  <c r="D2371" i="1"/>
  <c r="B2374" i="1" l="1"/>
  <c r="C2374" i="1" s="1"/>
  <c r="H2374" i="1"/>
  <c r="G2374" i="1"/>
  <c r="A2375" i="1"/>
  <c r="I2375" i="1" s="1"/>
  <c r="E2374" i="1"/>
  <c r="F2374" i="1" s="1"/>
  <c r="D2372" i="1"/>
  <c r="B2375" i="1" l="1"/>
  <c r="C2375" i="1" s="1"/>
  <c r="H2375" i="1"/>
  <c r="G2375" i="1"/>
  <c r="A2376" i="1"/>
  <c r="I2376" i="1" s="1"/>
  <c r="E2375" i="1"/>
  <c r="F2375" i="1" s="1"/>
  <c r="D2373" i="1"/>
  <c r="B2376" i="1" l="1"/>
  <c r="C2376" i="1" s="1"/>
  <c r="H2376" i="1"/>
  <c r="G2376" i="1"/>
  <c r="A2377" i="1"/>
  <c r="I2377" i="1" s="1"/>
  <c r="E2376" i="1"/>
  <c r="F2376" i="1" s="1"/>
  <c r="D2374" i="1"/>
  <c r="B2377" i="1" l="1"/>
  <c r="C2377" i="1" s="1"/>
  <c r="H2377" i="1"/>
  <c r="G2377" i="1"/>
  <c r="A2378" i="1"/>
  <c r="I2378" i="1" s="1"/>
  <c r="E2377" i="1"/>
  <c r="F2377" i="1" s="1"/>
  <c r="D2375" i="1"/>
  <c r="B2378" i="1" l="1"/>
  <c r="C2378" i="1" s="1"/>
  <c r="H2378" i="1"/>
  <c r="G2378" i="1"/>
  <c r="A2379" i="1"/>
  <c r="I2379" i="1" s="1"/>
  <c r="E2378" i="1"/>
  <c r="F2378" i="1" s="1"/>
  <c r="D2376" i="1"/>
  <c r="B2379" i="1" l="1"/>
  <c r="C2379" i="1" s="1"/>
  <c r="H2379" i="1"/>
  <c r="G2379" i="1"/>
  <c r="A2380" i="1"/>
  <c r="I2380" i="1" s="1"/>
  <c r="E2379" i="1"/>
  <c r="F2379" i="1" s="1"/>
  <c r="D2377" i="1"/>
  <c r="B2380" i="1" l="1"/>
  <c r="C2380" i="1" s="1"/>
  <c r="G2380" i="1"/>
  <c r="H2380" i="1"/>
  <c r="A2381" i="1"/>
  <c r="I2381" i="1" s="1"/>
  <c r="E2380" i="1"/>
  <c r="F2380" i="1" s="1"/>
  <c r="D2378" i="1"/>
  <c r="B2381" i="1" l="1"/>
  <c r="C2381" i="1" s="1"/>
  <c r="H2381" i="1"/>
  <c r="G2381" i="1"/>
  <c r="A2382" i="1"/>
  <c r="I2382" i="1" s="1"/>
  <c r="E2381" i="1"/>
  <c r="F2381" i="1" s="1"/>
  <c r="D2379" i="1"/>
  <c r="B2382" i="1" l="1"/>
  <c r="C2382" i="1" s="1"/>
  <c r="H2382" i="1"/>
  <c r="G2382" i="1"/>
  <c r="A2383" i="1"/>
  <c r="I2383" i="1" s="1"/>
  <c r="E2382" i="1"/>
  <c r="F2382" i="1" s="1"/>
  <c r="D2380" i="1"/>
  <c r="B2383" i="1" l="1"/>
  <c r="C2383" i="1" s="1"/>
  <c r="H2383" i="1"/>
  <c r="G2383" i="1"/>
  <c r="A2384" i="1"/>
  <c r="I2384" i="1" s="1"/>
  <c r="E2383" i="1"/>
  <c r="F2383" i="1" s="1"/>
  <c r="D2381" i="1"/>
  <c r="B2384" i="1" l="1"/>
  <c r="C2384" i="1" s="1"/>
  <c r="H2384" i="1"/>
  <c r="G2384" i="1"/>
  <c r="A2385" i="1"/>
  <c r="I2385" i="1" s="1"/>
  <c r="E2384" i="1"/>
  <c r="F2384" i="1" s="1"/>
  <c r="D2382" i="1"/>
  <c r="B2385" i="1" l="1"/>
  <c r="C2385" i="1" s="1"/>
  <c r="H2385" i="1"/>
  <c r="G2385" i="1"/>
  <c r="A2386" i="1"/>
  <c r="I2386" i="1" s="1"/>
  <c r="E2385" i="1"/>
  <c r="F2385" i="1" s="1"/>
  <c r="D2383" i="1"/>
  <c r="B2386" i="1" l="1"/>
  <c r="C2386" i="1" s="1"/>
  <c r="H2386" i="1"/>
  <c r="G2386" i="1"/>
  <c r="A2387" i="1"/>
  <c r="I2387" i="1" s="1"/>
  <c r="E2386" i="1"/>
  <c r="F2386" i="1" s="1"/>
  <c r="D2384" i="1"/>
  <c r="B2387" i="1" l="1"/>
  <c r="C2387" i="1" s="1"/>
  <c r="H2387" i="1"/>
  <c r="G2387" i="1"/>
  <c r="A2388" i="1"/>
  <c r="I2388" i="1" s="1"/>
  <c r="E2387" i="1"/>
  <c r="F2387" i="1" s="1"/>
  <c r="D2385" i="1"/>
  <c r="B2388" i="1" l="1"/>
  <c r="C2388" i="1" s="1"/>
  <c r="H2388" i="1"/>
  <c r="G2388" i="1"/>
  <c r="A2389" i="1"/>
  <c r="I2389" i="1" s="1"/>
  <c r="E2388" i="1"/>
  <c r="F2388" i="1" s="1"/>
  <c r="D2386" i="1"/>
  <c r="B2389" i="1" l="1"/>
  <c r="C2389" i="1" s="1"/>
  <c r="H2389" i="1"/>
  <c r="G2389" i="1"/>
  <c r="A2390" i="1"/>
  <c r="I2390" i="1" s="1"/>
  <c r="E2389" i="1"/>
  <c r="F2389" i="1" s="1"/>
  <c r="D2387" i="1"/>
  <c r="B2390" i="1" l="1"/>
  <c r="C2390" i="1" s="1"/>
  <c r="H2390" i="1"/>
  <c r="G2390" i="1"/>
  <c r="A2391" i="1"/>
  <c r="I2391" i="1" s="1"/>
  <c r="E2390" i="1"/>
  <c r="F2390" i="1" s="1"/>
  <c r="D2388" i="1"/>
  <c r="B2391" i="1" l="1"/>
  <c r="C2391" i="1" s="1"/>
  <c r="H2391" i="1"/>
  <c r="G2391" i="1"/>
  <c r="A2392" i="1"/>
  <c r="I2392" i="1" s="1"/>
  <c r="E2391" i="1"/>
  <c r="F2391" i="1" s="1"/>
  <c r="D2389" i="1"/>
  <c r="B2392" i="1" l="1"/>
  <c r="C2392" i="1" s="1"/>
  <c r="H2392" i="1"/>
  <c r="G2392" i="1"/>
  <c r="A2393" i="1"/>
  <c r="I2393" i="1" s="1"/>
  <c r="E2392" i="1"/>
  <c r="F2392" i="1" s="1"/>
  <c r="D2390" i="1"/>
  <c r="B2393" i="1" l="1"/>
  <c r="C2393" i="1" s="1"/>
  <c r="H2393" i="1"/>
  <c r="G2393" i="1"/>
  <c r="A2394" i="1"/>
  <c r="I2394" i="1" s="1"/>
  <c r="E2393" i="1"/>
  <c r="F2393" i="1" s="1"/>
  <c r="D2391" i="1"/>
  <c r="B2394" i="1" l="1"/>
  <c r="C2394" i="1" s="1"/>
  <c r="H2394" i="1"/>
  <c r="G2394" i="1"/>
  <c r="A2395" i="1"/>
  <c r="I2395" i="1" s="1"/>
  <c r="E2394" i="1"/>
  <c r="F2394" i="1" s="1"/>
  <c r="D2392" i="1"/>
  <c r="B2395" i="1" l="1"/>
  <c r="C2395" i="1" s="1"/>
  <c r="H2395" i="1"/>
  <c r="G2395" i="1"/>
  <c r="A2396" i="1"/>
  <c r="I2396" i="1" s="1"/>
  <c r="E2395" i="1"/>
  <c r="F2395" i="1" s="1"/>
  <c r="D2393" i="1"/>
  <c r="B2396" i="1" l="1"/>
  <c r="C2396" i="1" s="1"/>
  <c r="H2396" i="1"/>
  <c r="G2396" i="1"/>
  <c r="A2397" i="1"/>
  <c r="I2397" i="1" s="1"/>
  <c r="E2396" i="1"/>
  <c r="F2396" i="1" s="1"/>
  <c r="D2394" i="1"/>
  <c r="B2397" i="1" l="1"/>
  <c r="C2397" i="1" s="1"/>
  <c r="H2397" i="1"/>
  <c r="G2397" i="1"/>
  <c r="A2398" i="1"/>
  <c r="I2398" i="1" s="1"/>
  <c r="E2397" i="1"/>
  <c r="F2397" i="1" s="1"/>
  <c r="D2395" i="1"/>
  <c r="B2398" i="1" l="1"/>
  <c r="C2398" i="1" s="1"/>
  <c r="H2398" i="1"/>
  <c r="G2398" i="1"/>
  <c r="A2399" i="1"/>
  <c r="I2399" i="1" s="1"/>
  <c r="E2398" i="1"/>
  <c r="F2398" i="1" s="1"/>
  <c r="D2396" i="1"/>
  <c r="B2399" i="1" l="1"/>
  <c r="C2399" i="1" s="1"/>
  <c r="H2399" i="1"/>
  <c r="G2399" i="1"/>
  <c r="A2400" i="1"/>
  <c r="I2400" i="1" s="1"/>
  <c r="E2399" i="1"/>
  <c r="F2399" i="1" s="1"/>
  <c r="D2397" i="1"/>
  <c r="B2400" i="1" l="1"/>
  <c r="C2400" i="1" s="1"/>
  <c r="H2400" i="1"/>
  <c r="G2400" i="1"/>
  <c r="A2401" i="1"/>
  <c r="I2401" i="1" s="1"/>
  <c r="E2400" i="1"/>
  <c r="F2400" i="1" s="1"/>
  <c r="D2398" i="1"/>
  <c r="B2401" i="1" l="1"/>
  <c r="C2401" i="1" s="1"/>
  <c r="H2401" i="1"/>
  <c r="G2401" i="1"/>
  <c r="A2402" i="1"/>
  <c r="I2402" i="1" s="1"/>
  <c r="E2401" i="1"/>
  <c r="F2401" i="1" s="1"/>
  <c r="D2399" i="1"/>
  <c r="B2402" i="1" l="1"/>
  <c r="C2402" i="1" s="1"/>
  <c r="H2402" i="1"/>
  <c r="G2402" i="1"/>
  <c r="A2403" i="1"/>
  <c r="I2403" i="1" s="1"/>
  <c r="E2402" i="1"/>
  <c r="F2402" i="1" s="1"/>
  <c r="D2400" i="1"/>
  <c r="B2403" i="1" l="1"/>
  <c r="C2403" i="1" s="1"/>
  <c r="H2403" i="1"/>
  <c r="G2403" i="1"/>
  <c r="A2404" i="1"/>
  <c r="I2404" i="1" s="1"/>
  <c r="E2403" i="1"/>
  <c r="F2403" i="1" s="1"/>
  <c r="D2401" i="1"/>
  <c r="B2404" i="1" l="1"/>
  <c r="C2404" i="1" s="1"/>
  <c r="H2404" i="1"/>
  <c r="G2404" i="1"/>
  <c r="A2405" i="1"/>
  <c r="I2405" i="1" s="1"/>
  <c r="E2404" i="1"/>
  <c r="F2404" i="1" s="1"/>
  <c r="D2402" i="1"/>
  <c r="B2405" i="1" l="1"/>
  <c r="C2405" i="1" s="1"/>
  <c r="H2405" i="1"/>
  <c r="G2405" i="1"/>
  <c r="A2406" i="1"/>
  <c r="I2406" i="1" s="1"/>
  <c r="E2405" i="1"/>
  <c r="F2405" i="1" s="1"/>
  <c r="D2403" i="1"/>
  <c r="B2406" i="1" l="1"/>
  <c r="C2406" i="1" s="1"/>
  <c r="H2406" i="1"/>
  <c r="G2406" i="1"/>
  <c r="A2407" i="1"/>
  <c r="I2407" i="1" s="1"/>
  <c r="E2406" i="1"/>
  <c r="F2406" i="1" s="1"/>
  <c r="D2404" i="1"/>
  <c r="B2407" i="1" l="1"/>
  <c r="C2407" i="1" s="1"/>
  <c r="H2407" i="1"/>
  <c r="G2407" i="1"/>
  <c r="A2408" i="1"/>
  <c r="I2408" i="1" s="1"/>
  <c r="E2407" i="1"/>
  <c r="F2407" i="1" s="1"/>
  <c r="D2405" i="1"/>
  <c r="B2408" i="1" l="1"/>
  <c r="C2408" i="1" s="1"/>
  <c r="H2408" i="1"/>
  <c r="G2408" i="1"/>
  <c r="A2409" i="1"/>
  <c r="I2409" i="1" s="1"/>
  <c r="E2408" i="1"/>
  <c r="F2408" i="1" s="1"/>
  <c r="D2406" i="1"/>
  <c r="B2409" i="1" l="1"/>
  <c r="C2409" i="1" s="1"/>
  <c r="H2409" i="1"/>
  <c r="G2409" i="1"/>
  <c r="A2410" i="1"/>
  <c r="I2410" i="1" s="1"/>
  <c r="E2409" i="1"/>
  <c r="F2409" i="1" s="1"/>
  <c r="D2407" i="1"/>
  <c r="B2410" i="1" l="1"/>
  <c r="C2410" i="1" s="1"/>
  <c r="H2410" i="1"/>
  <c r="G2410" i="1"/>
  <c r="A2411" i="1"/>
  <c r="I2411" i="1" s="1"/>
  <c r="E2410" i="1"/>
  <c r="F2410" i="1" s="1"/>
  <c r="D2408" i="1"/>
  <c r="B2411" i="1" l="1"/>
  <c r="C2411" i="1" s="1"/>
  <c r="G2411" i="1"/>
  <c r="H2411" i="1"/>
  <c r="A2412" i="1"/>
  <c r="I2412" i="1" s="1"/>
  <c r="E2411" i="1"/>
  <c r="F2411" i="1" s="1"/>
  <c r="D2409" i="1"/>
  <c r="B2412" i="1" l="1"/>
  <c r="C2412" i="1" s="1"/>
  <c r="H2412" i="1"/>
  <c r="G2412" i="1"/>
  <c r="A2413" i="1"/>
  <c r="I2413" i="1" s="1"/>
  <c r="E2412" i="1"/>
  <c r="F2412" i="1" s="1"/>
  <c r="D2410" i="1"/>
  <c r="B2413" i="1" l="1"/>
  <c r="C2413" i="1" s="1"/>
  <c r="H2413" i="1"/>
  <c r="G2413" i="1"/>
  <c r="A2414" i="1"/>
  <c r="I2414" i="1" s="1"/>
  <c r="E2413" i="1"/>
  <c r="F2413" i="1" s="1"/>
  <c r="D2411" i="1"/>
  <c r="B2414" i="1" l="1"/>
  <c r="C2414" i="1" s="1"/>
  <c r="H2414" i="1"/>
  <c r="G2414" i="1"/>
  <c r="A2415" i="1"/>
  <c r="I2415" i="1" s="1"/>
  <c r="E2414" i="1"/>
  <c r="F2414" i="1" s="1"/>
  <c r="D2412" i="1"/>
  <c r="B2415" i="1" l="1"/>
  <c r="C2415" i="1" s="1"/>
  <c r="H2415" i="1"/>
  <c r="G2415" i="1"/>
  <c r="A2416" i="1"/>
  <c r="I2416" i="1" s="1"/>
  <c r="E2415" i="1"/>
  <c r="F2415" i="1" s="1"/>
  <c r="D2413" i="1"/>
  <c r="B2416" i="1" l="1"/>
  <c r="C2416" i="1" s="1"/>
  <c r="H2416" i="1"/>
  <c r="G2416" i="1"/>
  <c r="A2417" i="1"/>
  <c r="I2417" i="1" s="1"/>
  <c r="E2416" i="1"/>
  <c r="F2416" i="1" s="1"/>
  <c r="D2414" i="1"/>
  <c r="B2417" i="1" l="1"/>
  <c r="C2417" i="1" s="1"/>
  <c r="H2417" i="1"/>
  <c r="G2417" i="1"/>
  <c r="A2418" i="1"/>
  <c r="I2418" i="1" s="1"/>
  <c r="E2417" i="1"/>
  <c r="F2417" i="1" s="1"/>
  <c r="D2415" i="1"/>
  <c r="B2418" i="1" l="1"/>
  <c r="C2418" i="1" s="1"/>
  <c r="H2418" i="1"/>
  <c r="G2418" i="1"/>
  <c r="A2419" i="1"/>
  <c r="I2419" i="1" s="1"/>
  <c r="E2418" i="1"/>
  <c r="F2418" i="1" s="1"/>
  <c r="D2416" i="1"/>
  <c r="B2419" i="1" l="1"/>
  <c r="C2419" i="1" s="1"/>
  <c r="H2419" i="1"/>
  <c r="G2419" i="1"/>
  <c r="A2420" i="1"/>
  <c r="I2420" i="1" s="1"/>
  <c r="E2419" i="1"/>
  <c r="F2419" i="1" s="1"/>
  <c r="D2417" i="1"/>
  <c r="B2420" i="1" l="1"/>
  <c r="C2420" i="1" s="1"/>
  <c r="H2420" i="1"/>
  <c r="G2420" i="1"/>
  <c r="A2421" i="1"/>
  <c r="I2421" i="1" s="1"/>
  <c r="E2420" i="1"/>
  <c r="F2420" i="1" s="1"/>
  <c r="D2418" i="1"/>
  <c r="B2421" i="1" l="1"/>
  <c r="C2421" i="1" s="1"/>
  <c r="H2421" i="1"/>
  <c r="G2421" i="1"/>
  <c r="A2422" i="1"/>
  <c r="I2422" i="1" s="1"/>
  <c r="E2421" i="1"/>
  <c r="F2421" i="1" s="1"/>
  <c r="D2419" i="1"/>
  <c r="B2422" i="1" l="1"/>
  <c r="C2422" i="1" s="1"/>
  <c r="H2422" i="1"/>
  <c r="G2422" i="1"/>
  <c r="A2423" i="1"/>
  <c r="I2423" i="1" s="1"/>
  <c r="E2422" i="1"/>
  <c r="F2422" i="1" s="1"/>
  <c r="D2420" i="1"/>
  <c r="B2423" i="1" l="1"/>
  <c r="C2423" i="1" s="1"/>
  <c r="H2423" i="1"/>
  <c r="G2423" i="1"/>
  <c r="A2424" i="1"/>
  <c r="I2424" i="1" s="1"/>
  <c r="E2423" i="1"/>
  <c r="F2423" i="1" s="1"/>
  <c r="D2421" i="1"/>
  <c r="B2424" i="1" l="1"/>
  <c r="C2424" i="1" s="1"/>
  <c r="H2424" i="1"/>
  <c r="G2424" i="1"/>
  <c r="A2425" i="1"/>
  <c r="I2425" i="1" s="1"/>
  <c r="E2424" i="1"/>
  <c r="F2424" i="1" s="1"/>
  <c r="D2422" i="1"/>
  <c r="B2425" i="1" l="1"/>
  <c r="C2425" i="1" s="1"/>
  <c r="H2425" i="1"/>
  <c r="G2425" i="1"/>
  <c r="A2426" i="1"/>
  <c r="I2426" i="1" s="1"/>
  <c r="E2425" i="1"/>
  <c r="F2425" i="1" s="1"/>
  <c r="D2423" i="1"/>
  <c r="B2426" i="1" l="1"/>
  <c r="C2426" i="1" s="1"/>
  <c r="H2426" i="1"/>
  <c r="G2426" i="1"/>
  <c r="A2427" i="1"/>
  <c r="I2427" i="1" s="1"/>
  <c r="E2426" i="1"/>
  <c r="F2426" i="1" s="1"/>
  <c r="D2424" i="1"/>
  <c r="B2427" i="1" l="1"/>
  <c r="C2427" i="1" s="1"/>
  <c r="H2427" i="1"/>
  <c r="G2427" i="1"/>
  <c r="A2428" i="1"/>
  <c r="I2428" i="1" s="1"/>
  <c r="E2427" i="1"/>
  <c r="F2427" i="1" s="1"/>
  <c r="D2425" i="1"/>
  <c r="B2428" i="1" l="1"/>
  <c r="C2428" i="1" s="1"/>
  <c r="H2428" i="1"/>
  <c r="G2428" i="1"/>
  <c r="A2429" i="1"/>
  <c r="I2429" i="1" s="1"/>
  <c r="E2428" i="1"/>
  <c r="F2428" i="1" s="1"/>
  <c r="D2426" i="1"/>
  <c r="B2429" i="1" l="1"/>
  <c r="C2429" i="1" s="1"/>
  <c r="H2429" i="1"/>
  <c r="G2429" i="1"/>
  <c r="A2430" i="1"/>
  <c r="I2430" i="1" s="1"/>
  <c r="E2429" i="1"/>
  <c r="F2429" i="1" s="1"/>
  <c r="D2427" i="1"/>
  <c r="B2430" i="1" l="1"/>
  <c r="C2430" i="1" s="1"/>
  <c r="H2430" i="1"/>
  <c r="G2430" i="1"/>
  <c r="A2431" i="1"/>
  <c r="I2431" i="1" s="1"/>
  <c r="E2430" i="1"/>
  <c r="F2430" i="1" s="1"/>
  <c r="D2428" i="1"/>
  <c r="B2431" i="1" l="1"/>
  <c r="C2431" i="1" s="1"/>
  <c r="H2431" i="1"/>
  <c r="G2431" i="1"/>
  <c r="A2432" i="1"/>
  <c r="I2432" i="1" s="1"/>
  <c r="E2431" i="1"/>
  <c r="F2431" i="1" s="1"/>
  <c r="D2429" i="1"/>
  <c r="B2432" i="1" l="1"/>
  <c r="C2432" i="1" s="1"/>
  <c r="H2432" i="1"/>
  <c r="G2432" i="1"/>
  <c r="A2433" i="1"/>
  <c r="I2433" i="1" s="1"/>
  <c r="E2432" i="1"/>
  <c r="F2432" i="1" s="1"/>
  <c r="D2430" i="1"/>
  <c r="B2433" i="1" l="1"/>
  <c r="C2433" i="1" s="1"/>
  <c r="H2433" i="1"/>
  <c r="G2433" i="1"/>
  <c r="A2434" i="1"/>
  <c r="I2434" i="1" s="1"/>
  <c r="E2433" i="1"/>
  <c r="F2433" i="1" s="1"/>
  <c r="D2431" i="1"/>
  <c r="B2434" i="1" l="1"/>
  <c r="C2434" i="1" s="1"/>
  <c r="H2434" i="1"/>
  <c r="G2434" i="1"/>
  <c r="A2435" i="1"/>
  <c r="I2435" i="1" s="1"/>
  <c r="E2434" i="1"/>
  <c r="F2434" i="1" s="1"/>
  <c r="D2432" i="1"/>
  <c r="B2435" i="1" l="1"/>
  <c r="C2435" i="1" s="1"/>
  <c r="H2435" i="1"/>
  <c r="G2435" i="1"/>
  <c r="A2436" i="1"/>
  <c r="I2436" i="1" s="1"/>
  <c r="E2435" i="1"/>
  <c r="F2435" i="1" s="1"/>
  <c r="D2433" i="1"/>
  <c r="B2436" i="1" l="1"/>
  <c r="C2436" i="1" s="1"/>
  <c r="H2436" i="1"/>
  <c r="G2436" i="1"/>
  <c r="A2437" i="1"/>
  <c r="I2437" i="1" s="1"/>
  <c r="E2436" i="1"/>
  <c r="F2436" i="1" s="1"/>
  <c r="D2434" i="1"/>
  <c r="B2437" i="1" l="1"/>
  <c r="C2437" i="1" s="1"/>
  <c r="H2437" i="1"/>
  <c r="G2437" i="1"/>
  <c r="A2438" i="1"/>
  <c r="I2438" i="1" s="1"/>
  <c r="E2437" i="1"/>
  <c r="F2437" i="1" s="1"/>
  <c r="D2435" i="1"/>
  <c r="B2438" i="1" l="1"/>
  <c r="C2438" i="1" s="1"/>
  <c r="H2438" i="1"/>
  <c r="G2438" i="1"/>
  <c r="A2439" i="1"/>
  <c r="I2439" i="1" s="1"/>
  <c r="E2438" i="1"/>
  <c r="F2438" i="1" s="1"/>
  <c r="D2436" i="1"/>
  <c r="B2439" i="1" l="1"/>
  <c r="C2439" i="1" s="1"/>
  <c r="H2439" i="1"/>
  <c r="G2439" i="1"/>
  <c r="A2440" i="1"/>
  <c r="I2440" i="1" s="1"/>
  <c r="E2439" i="1"/>
  <c r="F2439" i="1" s="1"/>
  <c r="D2437" i="1"/>
  <c r="B2440" i="1" l="1"/>
  <c r="C2440" i="1" s="1"/>
  <c r="H2440" i="1"/>
  <c r="G2440" i="1"/>
  <c r="A2441" i="1"/>
  <c r="I2441" i="1" s="1"/>
  <c r="E2440" i="1"/>
  <c r="F2440" i="1" s="1"/>
  <c r="D2438" i="1"/>
  <c r="B2441" i="1" l="1"/>
  <c r="C2441" i="1" s="1"/>
  <c r="H2441" i="1"/>
  <c r="G2441" i="1"/>
  <c r="A2442" i="1"/>
  <c r="I2442" i="1" s="1"/>
  <c r="E2441" i="1"/>
  <c r="F2441" i="1" s="1"/>
  <c r="D2439" i="1"/>
  <c r="B2442" i="1" l="1"/>
  <c r="C2442" i="1" s="1"/>
  <c r="H2442" i="1"/>
  <c r="G2442" i="1"/>
  <c r="A2443" i="1"/>
  <c r="I2443" i="1" s="1"/>
  <c r="E2442" i="1"/>
  <c r="F2442" i="1" s="1"/>
  <c r="D2440" i="1"/>
  <c r="B2443" i="1" l="1"/>
  <c r="C2443" i="1" s="1"/>
  <c r="H2443" i="1"/>
  <c r="G2443" i="1"/>
  <c r="A2444" i="1"/>
  <c r="I2444" i="1" s="1"/>
  <c r="E2443" i="1"/>
  <c r="F2443" i="1" s="1"/>
  <c r="D2441" i="1"/>
  <c r="B2444" i="1" l="1"/>
  <c r="C2444" i="1" s="1"/>
  <c r="H2444" i="1"/>
  <c r="G2444" i="1"/>
  <c r="A2445" i="1"/>
  <c r="I2445" i="1" s="1"/>
  <c r="E2444" i="1"/>
  <c r="F2444" i="1" s="1"/>
  <c r="D2442" i="1"/>
  <c r="B2445" i="1" l="1"/>
  <c r="C2445" i="1" s="1"/>
  <c r="H2445" i="1"/>
  <c r="G2445" i="1"/>
  <c r="A2446" i="1"/>
  <c r="I2446" i="1" s="1"/>
  <c r="E2445" i="1"/>
  <c r="F2445" i="1" s="1"/>
  <c r="D2443" i="1"/>
  <c r="B2446" i="1" l="1"/>
  <c r="C2446" i="1" s="1"/>
  <c r="H2446" i="1"/>
  <c r="G2446" i="1"/>
  <c r="A2447" i="1"/>
  <c r="I2447" i="1" s="1"/>
  <c r="E2446" i="1"/>
  <c r="F2446" i="1" s="1"/>
  <c r="D2444" i="1"/>
  <c r="B2447" i="1" l="1"/>
  <c r="C2447" i="1" s="1"/>
  <c r="H2447" i="1"/>
  <c r="G2447" i="1"/>
  <c r="A2448" i="1"/>
  <c r="I2448" i="1" s="1"/>
  <c r="E2447" i="1"/>
  <c r="F2447" i="1" s="1"/>
  <c r="D2445" i="1"/>
  <c r="B2448" i="1" l="1"/>
  <c r="C2448" i="1" s="1"/>
  <c r="H2448" i="1"/>
  <c r="G2448" i="1"/>
  <c r="A2449" i="1"/>
  <c r="I2449" i="1" s="1"/>
  <c r="E2448" i="1"/>
  <c r="F2448" i="1" s="1"/>
  <c r="D2446" i="1"/>
  <c r="B2449" i="1" l="1"/>
  <c r="C2449" i="1" s="1"/>
  <c r="H2449" i="1"/>
  <c r="G2449" i="1"/>
  <c r="A2450" i="1"/>
  <c r="I2450" i="1" s="1"/>
  <c r="E2449" i="1"/>
  <c r="F2449" i="1" s="1"/>
  <c r="D2447" i="1"/>
  <c r="B2450" i="1" l="1"/>
  <c r="C2450" i="1" s="1"/>
  <c r="H2450" i="1"/>
  <c r="G2450" i="1"/>
  <c r="A2451" i="1"/>
  <c r="I2451" i="1" s="1"/>
  <c r="E2450" i="1"/>
  <c r="F2450" i="1" s="1"/>
  <c r="D2448" i="1"/>
  <c r="B2451" i="1" l="1"/>
  <c r="C2451" i="1" s="1"/>
  <c r="H2451" i="1"/>
  <c r="G2451" i="1"/>
  <c r="A2452" i="1"/>
  <c r="I2452" i="1" s="1"/>
  <c r="E2451" i="1"/>
  <c r="F2451" i="1" s="1"/>
  <c r="D2449" i="1"/>
  <c r="B2452" i="1" l="1"/>
  <c r="C2452" i="1" s="1"/>
  <c r="H2452" i="1"/>
  <c r="G2452" i="1"/>
  <c r="A2453" i="1"/>
  <c r="I2453" i="1" s="1"/>
  <c r="E2452" i="1"/>
  <c r="F2452" i="1" s="1"/>
  <c r="D2450" i="1"/>
  <c r="B2453" i="1" l="1"/>
  <c r="C2453" i="1" s="1"/>
  <c r="H2453" i="1"/>
  <c r="G2453" i="1"/>
  <c r="A2454" i="1"/>
  <c r="I2454" i="1" s="1"/>
  <c r="E2453" i="1"/>
  <c r="F2453" i="1" s="1"/>
  <c r="D2451" i="1"/>
  <c r="B2454" i="1" l="1"/>
  <c r="C2454" i="1" s="1"/>
  <c r="H2454" i="1"/>
  <c r="G2454" i="1"/>
  <c r="A2455" i="1"/>
  <c r="I2455" i="1" s="1"/>
  <c r="E2454" i="1"/>
  <c r="F2454" i="1" s="1"/>
  <c r="D2452" i="1"/>
  <c r="B2455" i="1" l="1"/>
  <c r="C2455" i="1" s="1"/>
  <c r="H2455" i="1"/>
  <c r="G2455" i="1"/>
  <c r="A2456" i="1"/>
  <c r="I2456" i="1" s="1"/>
  <c r="E2455" i="1"/>
  <c r="F2455" i="1" s="1"/>
  <c r="D2453" i="1"/>
  <c r="B2456" i="1" l="1"/>
  <c r="C2456" i="1" s="1"/>
  <c r="H2456" i="1"/>
  <c r="G2456" i="1"/>
  <c r="A2457" i="1"/>
  <c r="I2457" i="1" s="1"/>
  <c r="E2456" i="1"/>
  <c r="F2456" i="1" s="1"/>
  <c r="D2454" i="1"/>
  <c r="B2457" i="1" l="1"/>
  <c r="C2457" i="1" s="1"/>
  <c r="H2457" i="1"/>
  <c r="G2457" i="1"/>
  <c r="A2458" i="1"/>
  <c r="I2458" i="1" s="1"/>
  <c r="E2457" i="1"/>
  <c r="F2457" i="1" s="1"/>
  <c r="D2455" i="1"/>
  <c r="B2458" i="1" l="1"/>
  <c r="C2458" i="1" s="1"/>
  <c r="H2458" i="1"/>
  <c r="G2458" i="1"/>
  <c r="A2459" i="1"/>
  <c r="I2459" i="1" s="1"/>
  <c r="E2458" i="1"/>
  <c r="F2458" i="1" s="1"/>
  <c r="D2456" i="1"/>
  <c r="B2459" i="1" l="1"/>
  <c r="C2459" i="1" s="1"/>
  <c r="H2459" i="1"/>
  <c r="G2459" i="1"/>
  <c r="A2460" i="1"/>
  <c r="I2460" i="1" s="1"/>
  <c r="E2459" i="1"/>
  <c r="F2459" i="1" s="1"/>
  <c r="D2457" i="1"/>
  <c r="B2460" i="1" l="1"/>
  <c r="C2460" i="1" s="1"/>
  <c r="H2460" i="1"/>
  <c r="G2460" i="1"/>
  <c r="A2461" i="1"/>
  <c r="I2461" i="1" s="1"/>
  <c r="E2460" i="1"/>
  <c r="F2460" i="1" s="1"/>
  <c r="D2458" i="1"/>
  <c r="B2461" i="1" l="1"/>
  <c r="C2461" i="1" s="1"/>
  <c r="H2461" i="1"/>
  <c r="G2461" i="1"/>
  <c r="A2462" i="1"/>
  <c r="I2462" i="1" s="1"/>
  <c r="E2461" i="1"/>
  <c r="F2461" i="1" s="1"/>
  <c r="D2459" i="1"/>
  <c r="B2462" i="1" l="1"/>
  <c r="C2462" i="1" s="1"/>
  <c r="H2462" i="1"/>
  <c r="G2462" i="1"/>
  <c r="A2463" i="1"/>
  <c r="I2463" i="1" s="1"/>
  <c r="E2462" i="1"/>
  <c r="F2462" i="1" s="1"/>
  <c r="D2460" i="1"/>
  <c r="B2463" i="1" l="1"/>
  <c r="C2463" i="1" s="1"/>
  <c r="H2463" i="1"/>
  <c r="G2463" i="1"/>
  <c r="A2464" i="1"/>
  <c r="I2464" i="1" s="1"/>
  <c r="E2463" i="1"/>
  <c r="F2463" i="1" s="1"/>
  <c r="D2461" i="1"/>
  <c r="B2464" i="1" l="1"/>
  <c r="C2464" i="1" s="1"/>
  <c r="H2464" i="1"/>
  <c r="G2464" i="1"/>
  <c r="A2465" i="1"/>
  <c r="I2465" i="1" s="1"/>
  <c r="E2464" i="1"/>
  <c r="F2464" i="1" s="1"/>
  <c r="D2462" i="1"/>
  <c r="B2465" i="1" l="1"/>
  <c r="C2465" i="1" s="1"/>
  <c r="H2465" i="1"/>
  <c r="G2465" i="1"/>
  <c r="A2466" i="1"/>
  <c r="I2466" i="1" s="1"/>
  <c r="E2465" i="1"/>
  <c r="F2465" i="1" s="1"/>
  <c r="D2463" i="1"/>
  <c r="B2466" i="1" l="1"/>
  <c r="C2466" i="1" s="1"/>
  <c r="H2466" i="1"/>
  <c r="G2466" i="1"/>
  <c r="A2467" i="1"/>
  <c r="I2467" i="1" s="1"/>
  <c r="E2466" i="1"/>
  <c r="F2466" i="1" s="1"/>
  <c r="D2464" i="1"/>
  <c r="B2467" i="1" l="1"/>
  <c r="C2467" i="1" s="1"/>
  <c r="H2467" i="1"/>
  <c r="G2467" i="1"/>
  <c r="A2468" i="1"/>
  <c r="I2468" i="1" s="1"/>
  <c r="E2467" i="1"/>
  <c r="F2467" i="1" s="1"/>
  <c r="D2465" i="1"/>
  <c r="B2468" i="1" l="1"/>
  <c r="C2468" i="1" s="1"/>
  <c r="H2468" i="1"/>
  <c r="G2468" i="1"/>
  <c r="A2469" i="1"/>
  <c r="I2469" i="1" s="1"/>
  <c r="E2468" i="1"/>
  <c r="F2468" i="1" s="1"/>
  <c r="D2466" i="1"/>
  <c r="B2469" i="1" l="1"/>
  <c r="C2469" i="1" s="1"/>
  <c r="H2469" i="1"/>
  <c r="G2469" i="1"/>
  <c r="A2470" i="1"/>
  <c r="I2470" i="1" s="1"/>
  <c r="E2469" i="1"/>
  <c r="F2469" i="1" s="1"/>
  <c r="D2467" i="1"/>
  <c r="B2470" i="1" l="1"/>
  <c r="C2470" i="1" s="1"/>
  <c r="H2470" i="1"/>
  <c r="G2470" i="1"/>
  <c r="A2471" i="1"/>
  <c r="I2471" i="1" s="1"/>
  <c r="E2470" i="1"/>
  <c r="F2470" i="1" s="1"/>
  <c r="D2468" i="1"/>
  <c r="B2471" i="1" l="1"/>
  <c r="C2471" i="1" s="1"/>
  <c r="H2471" i="1"/>
  <c r="G2471" i="1"/>
  <c r="A2472" i="1"/>
  <c r="I2472" i="1" s="1"/>
  <c r="E2471" i="1"/>
  <c r="F2471" i="1" s="1"/>
  <c r="D2469" i="1"/>
  <c r="B2472" i="1" l="1"/>
  <c r="C2472" i="1" s="1"/>
  <c r="H2472" i="1"/>
  <c r="G2472" i="1"/>
  <c r="A2473" i="1"/>
  <c r="I2473" i="1" s="1"/>
  <c r="E2472" i="1"/>
  <c r="F2472" i="1" s="1"/>
  <c r="D2470" i="1"/>
  <c r="B2473" i="1" l="1"/>
  <c r="C2473" i="1" s="1"/>
  <c r="H2473" i="1"/>
  <c r="G2473" i="1"/>
  <c r="A2474" i="1"/>
  <c r="I2474" i="1" s="1"/>
  <c r="E2473" i="1"/>
  <c r="F2473" i="1" s="1"/>
  <c r="D2471" i="1"/>
  <c r="B2474" i="1" l="1"/>
  <c r="C2474" i="1" s="1"/>
  <c r="H2474" i="1"/>
  <c r="G2474" i="1"/>
  <c r="A2475" i="1"/>
  <c r="I2475" i="1" s="1"/>
  <c r="E2474" i="1"/>
  <c r="F2474" i="1" s="1"/>
  <c r="D2472" i="1"/>
  <c r="B2475" i="1" l="1"/>
  <c r="C2475" i="1" s="1"/>
  <c r="H2475" i="1"/>
  <c r="G2475" i="1"/>
  <c r="A2476" i="1"/>
  <c r="I2476" i="1" s="1"/>
  <c r="E2475" i="1"/>
  <c r="F2475" i="1" s="1"/>
  <c r="D2473" i="1"/>
  <c r="B2476" i="1" l="1"/>
  <c r="C2476" i="1" s="1"/>
  <c r="H2476" i="1"/>
  <c r="G2476" i="1"/>
  <c r="A2477" i="1"/>
  <c r="I2477" i="1" s="1"/>
  <c r="E2476" i="1"/>
  <c r="F2476" i="1" s="1"/>
  <c r="D2474" i="1"/>
  <c r="B2477" i="1" l="1"/>
  <c r="C2477" i="1" s="1"/>
  <c r="H2477" i="1"/>
  <c r="G2477" i="1"/>
  <c r="A2478" i="1"/>
  <c r="I2478" i="1" s="1"/>
  <c r="E2477" i="1"/>
  <c r="F2477" i="1" s="1"/>
  <c r="D2475" i="1"/>
  <c r="B2478" i="1" l="1"/>
  <c r="C2478" i="1" s="1"/>
  <c r="H2478" i="1"/>
  <c r="G2478" i="1"/>
  <c r="A2479" i="1"/>
  <c r="I2479" i="1" s="1"/>
  <c r="E2478" i="1"/>
  <c r="F2478" i="1" s="1"/>
  <c r="D2476" i="1"/>
  <c r="B2479" i="1" l="1"/>
  <c r="C2479" i="1" s="1"/>
  <c r="H2479" i="1"/>
  <c r="G2479" i="1"/>
  <c r="A2480" i="1"/>
  <c r="I2480" i="1" s="1"/>
  <c r="E2479" i="1"/>
  <c r="F2479" i="1" s="1"/>
  <c r="D2477" i="1"/>
  <c r="B2480" i="1" l="1"/>
  <c r="C2480" i="1" s="1"/>
  <c r="H2480" i="1"/>
  <c r="G2480" i="1"/>
  <c r="A2481" i="1"/>
  <c r="I2481" i="1" s="1"/>
  <c r="E2480" i="1"/>
  <c r="F2480" i="1" s="1"/>
  <c r="D2478" i="1"/>
  <c r="B2481" i="1" l="1"/>
  <c r="C2481" i="1" s="1"/>
  <c r="H2481" i="1"/>
  <c r="G2481" i="1"/>
  <c r="A2482" i="1"/>
  <c r="I2482" i="1" s="1"/>
  <c r="E2481" i="1"/>
  <c r="F2481" i="1" s="1"/>
  <c r="D2479" i="1"/>
  <c r="B2482" i="1" l="1"/>
  <c r="C2482" i="1" s="1"/>
  <c r="H2482" i="1"/>
  <c r="G2482" i="1"/>
  <c r="A2483" i="1"/>
  <c r="I2483" i="1" s="1"/>
  <c r="E2482" i="1"/>
  <c r="F2482" i="1" s="1"/>
  <c r="D2480" i="1"/>
  <c r="B2483" i="1" l="1"/>
  <c r="C2483" i="1" s="1"/>
  <c r="H2483" i="1"/>
  <c r="G2483" i="1"/>
  <c r="A2484" i="1"/>
  <c r="I2484" i="1" s="1"/>
  <c r="E2483" i="1"/>
  <c r="F2483" i="1" s="1"/>
  <c r="D2481" i="1"/>
  <c r="B2484" i="1" l="1"/>
  <c r="C2484" i="1" s="1"/>
  <c r="H2484" i="1"/>
  <c r="G2484" i="1"/>
  <c r="A2485" i="1"/>
  <c r="I2485" i="1" s="1"/>
  <c r="E2484" i="1"/>
  <c r="F2484" i="1" s="1"/>
  <c r="D2482" i="1"/>
  <c r="B2485" i="1" l="1"/>
  <c r="C2485" i="1" s="1"/>
  <c r="H2485" i="1"/>
  <c r="G2485" i="1"/>
  <c r="A2486" i="1"/>
  <c r="I2486" i="1" s="1"/>
  <c r="E2485" i="1"/>
  <c r="F2485" i="1" s="1"/>
  <c r="D2483" i="1"/>
  <c r="B2486" i="1" l="1"/>
  <c r="C2486" i="1" s="1"/>
  <c r="H2486" i="1"/>
  <c r="G2486" i="1"/>
  <c r="A2487" i="1"/>
  <c r="I2487" i="1" s="1"/>
  <c r="E2486" i="1"/>
  <c r="F2486" i="1" s="1"/>
  <c r="D2484" i="1"/>
  <c r="B2487" i="1" l="1"/>
  <c r="C2487" i="1" s="1"/>
  <c r="H2487" i="1"/>
  <c r="G2487" i="1"/>
  <c r="A2488" i="1"/>
  <c r="I2488" i="1" s="1"/>
  <c r="E2487" i="1"/>
  <c r="F2487" i="1" s="1"/>
  <c r="D2485" i="1"/>
  <c r="B2488" i="1" l="1"/>
  <c r="C2488" i="1" s="1"/>
  <c r="H2488" i="1"/>
  <c r="G2488" i="1"/>
  <c r="A2489" i="1"/>
  <c r="I2489" i="1" s="1"/>
  <c r="E2488" i="1"/>
  <c r="F2488" i="1" s="1"/>
  <c r="D2486" i="1"/>
  <c r="B2489" i="1" l="1"/>
  <c r="C2489" i="1" s="1"/>
  <c r="H2489" i="1"/>
  <c r="G2489" i="1"/>
  <c r="A2490" i="1"/>
  <c r="I2490" i="1" s="1"/>
  <c r="E2489" i="1"/>
  <c r="F2489" i="1" s="1"/>
  <c r="D2487" i="1"/>
  <c r="B2490" i="1" l="1"/>
  <c r="C2490" i="1" s="1"/>
  <c r="H2490" i="1"/>
  <c r="G2490" i="1"/>
  <c r="A2491" i="1"/>
  <c r="I2491" i="1" s="1"/>
  <c r="E2490" i="1"/>
  <c r="F2490" i="1" s="1"/>
  <c r="D2488" i="1"/>
  <c r="B2491" i="1" l="1"/>
  <c r="C2491" i="1" s="1"/>
  <c r="H2491" i="1"/>
  <c r="G2491" i="1"/>
  <c r="A2492" i="1"/>
  <c r="I2492" i="1" s="1"/>
  <c r="E2491" i="1"/>
  <c r="F2491" i="1" s="1"/>
  <c r="D2489" i="1"/>
  <c r="B2492" i="1" l="1"/>
  <c r="C2492" i="1" s="1"/>
  <c r="H2492" i="1"/>
  <c r="G2492" i="1"/>
  <c r="A2493" i="1"/>
  <c r="I2493" i="1" s="1"/>
  <c r="E2492" i="1"/>
  <c r="F2492" i="1" s="1"/>
  <c r="D2490" i="1"/>
  <c r="B2493" i="1" l="1"/>
  <c r="C2493" i="1" s="1"/>
  <c r="H2493" i="1"/>
  <c r="G2493" i="1"/>
  <c r="A2494" i="1"/>
  <c r="I2494" i="1" s="1"/>
  <c r="E2493" i="1"/>
  <c r="F2493" i="1" s="1"/>
  <c r="D2491" i="1"/>
  <c r="B2494" i="1" l="1"/>
  <c r="C2494" i="1" s="1"/>
  <c r="H2494" i="1"/>
  <c r="G2494" i="1"/>
  <c r="A2495" i="1"/>
  <c r="I2495" i="1" s="1"/>
  <c r="E2494" i="1"/>
  <c r="F2494" i="1" s="1"/>
  <c r="D2492" i="1"/>
  <c r="B2495" i="1" l="1"/>
  <c r="C2495" i="1" s="1"/>
  <c r="H2495" i="1"/>
  <c r="G2495" i="1"/>
  <c r="A2496" i="1"/>
  <c r="I2496" i="1" s="1"/>
  <c r="E2495" i="1"/>
  <c r="F2495" i="1" s="1"/>
  <c r="D2493" i="1"/>
  <c r="B2496" i="1" l="1"/>
  <c r="C2496" i="1" s="1"/>
  <c r="H2496" i="1"/>
  <c r="G2496" i="1"/>
  <c r="A2497" i="1"/>
  <c r="I2497" i="1" s="1"/>
  <c r="E2496" i="1"/>
  <c r="F2496" i="1" s="1"/>
  <c r="D2494" i="1"/>
  <c r="B2497" i="1" l="1"/>
  <c r="C2497" i="1" s="1"/>
  <c r="H2497" i="1"/>
  <c r="G2497" i="1"/>
  <c r="A2498" i="1"/>
  <c r="I2498" i="1" s="1"/>
  <c r="E2497" i="1"/>
  <c r="F2497" i="1" s="1"/>
  <c r="D2495" i="1"/>
  <c r="B2498" i="1" l="1"/>
  <c r="C2498" i="1" s="1"/>
  <c r="H2498" i="1"/>
  <c r="G2498" i="1"/>
  <c r="A2499" i="1"/>
  <c r="I2499" i="1" s="1"/>
  <c r="E2498" i="1"/>
  <c r="F2498" i="1" s="1"/>
  <c r="D2496" i="1"/>
  <c r="B2499" i="1" l="1"/>
  <c r="C2499" i="1" s="1"/>
  <c r="H2499" i="1"/>
  <c r="G2499" i="1"/>
  <c r="A2500" i="1"/>
  <c r="I2500" i="1" s="1"/>
  <c r="E2499" i="1"/>
  <c r="F2499" i="1" s="1"/>
  <c r="D2497" i="1"/>
  <c r="B2500" i="1" l="1"/>
  <c r="C2500" i="1" s="1"/>
  <c r="H2500" i="1"/>
  <c r="G2500" i="1"/>
  <c r="A2501" i="1"/>
  <c r="I2501" i="1" s="1"/>
  <c r="E2500" i="1"/>
  <c r="F2500" i="1" s="1"/>
  <c r="D2498" i="1"/>
  <c r="B2501" i="1" l="1"/>
  <c r="C2501" i="1" s="1"/>
  <c r="H2501" i="1"/>
  <c r="G2501" i="1"/>
  <c r="A2502" i="1"/>
  <c r="I2502" i="1" s="1"/>
  <c r="E2501" i="1"/>
  <c r="F2501" i="1" s="1"/>
  <c r="D2499" i="1"/>
  <c r="B2502" i="1" l="1"/>
  <c r="C2502" i="1" s="1"/>
  <c r="H2502" i="1"/>
  <c r="G2502" i="1"/>
  <c r="A2503" i="1"/>
  <c r="I2503" i="1" s="1"/>
  <c r="E2502" i="1"/>
  <c r="F2502" i="1" s="1"/>
  <c r="D2500" i="1"/>
  <c r="B2503" i="1" l="1"/>
  <c r="C2503" i="1" s="1"/>
  <c r="H2503" i="1"/>
  <c r="G2503" i="1"/>
  <c r="A2504" i="1"/>
  <c r="I2504" i="1" s="1"/>
  <c r="E2503" i="1"/>
  <c r="F2503" i="1" s="1"/>
  <c r="D2501" i="1"/>
  <c r="B2504" i="1" l="1"/>
  <c r="C2504" i="1" s="1"/>
  <c r="H2504" i="1"/>
  <c r="G2504" i="1"/>
  <c r="A2505" i="1"/>
  <c r="I2505" i="1" s="1"/>
  <c r="E2504" i="1"/>
  <c r="F2504" i="1" s="1"/>
  <c r="D2502" i="1"/>
  <c r="B2505" i="1" l="1"/>
  <c r="C2505" i="1" s="1"/>
  <c r="H2505" i="1"/>
  <c r="G2505" i="1"/>
  <c r="A2506" i="1"/>
  <c r="I2506" i="1" s="1"/>
  <c r="E2505" i="1"/>
  <c r="F2505" i="1" s="1"/>
  <c r="D2503" i="1"/>
  <c r="B2506" i="1" l="1"/>
  <c r="C2506" i="1" s="1"/>
  <c r="H2506" i="1"/>
  <c r="G2506" i="1"/>
  <c r="A2507" i="1"/>
  <c r="I2507" i="1" s="1"/>
  <c r="E2506" i="1"/>
  <c r="F2506" i="1" s="1"/>
  <c r="D2504" i="1"/>
  <c r="B2507" i="1" l="1"/>
  <c r="C2507" i="1" s="1"/>
  <c r="H2507" i="1"/>
  <c r="G2507" i="1"/>
  <c r="A2508" i="1"/>
  <c r="I2508" i="1" s="1"/>
  <c r="E2507" i="1"/>
  <c r="F2507" i="1" s="1"/>
  <c r="D2505" i="1"/>
  <c r="B2508" i="1" l="1"/>
  <c r="C2508" i="1" s="1"/>
  <c r="H2508" i="1"/>
  <c r="G2508" i="1"/>
  <c r="A2509" i="1"/>
  <c r="I2509" i="1" s="1"/>
  <c r="E2508" i="1"/>
  <c r="F2508" i="1" s="1"/>
  <c r="D2506" i="1"/>
  <c r="B2509" i="1" l="1"/>
  <c r="C2509" i="1" s="1"/>
  <c r="H2509" i="1"/>
  <c r="G2509" i="1"/>
  <c r="A2510" i="1"/>
  <c r="I2510" i="1" s="1"/>
  <c r="E2509" i="1"/>
  <c r="F2509" i="1" s="1"/>
  <c r="D2507" i="1"/>
  <c r="B2510" i="1" l="1"/>
  <c r="C2510" i="1" s="1"/>
  <c r="H2510" i="1"/>
  <c r="G2510" i="1"/>
  <c r="A2511" i="1"/>
  <c r="I2511" i="1" s="1"/>
  <c r="E2510" i="1"/>
  <c r="F2510" i="1" s="1"/>
  <c r="D2508" i="1"/>
  <c r="B2511" i="1" l="1"/>
  <c r="C2511" i="1" s="1"/>
  <c r="H2511" i="1"/>
  <c r="G2511" i="1"/>
  <c r="A2512" i="1"/>
  <c r="I2512" i="1" s="1"/>
  <c r="E2511" i="1"/>
  <c r="F2511" i="1" s="1"/>
  <c r="D2509" i="1"/>
  <c r="B2512" i="1" l="1"/>
  <c r="C2512" i="1" s="1"/>
  <c r="H2512" i="1"/>
  <c r="G2512" i="1"/>
  <c r="A2513" i="1"/>
  <c r="I2513" i="1" s="1"/>
  <c r="E2512" i="1"/>
  <c r="F2512" i="1" s="1"/>
  <c r="D2510" i="1"/>
  <c r="B2513" i="1" l="1"/>
  <c r="C2513" i="1" s="1"/>
  <c r="H2513" i="1"/>
  <c r="G2513" i="1"/>
  <c r="A2514" i="1"/>
  <c r="I2514" i="1" s="1"/>
  <c r="E2513" i="1"/>
  <c r="F2513" i="1" s="1"/>
  <c r="D2511" i="1"/>
  <c r="B2514" i="1" l="1"/>
  <c r="C2514" i="1" s="1"/>
  <c r="H2514" i="1"/>
  <c r="G2514" i="1"/>
  <c r="A2515" i="1"/>
  <c r="I2515" i="1" s="1"/>
  <c r="E2514" i="1"/>
  <c r="F2514" i="1" s="1"/>
  <c r="D2512" i="1"/>
  <c r="B2515" i="1" l="1"/>
  <c r="C2515" i="1" s="1"/>
  <c r="H2515" i="1"/>
  <c r="G2515" i="1"/>
  <c r="A2516" i="1"/>
  <c r="I2516" i="1" s="1"/>
  <c r="E2515" i="1"/>
  <c r="F2515" i="1" s="1"/>
  <c r="D2513" i="1"/>
  <c r="B2516" i="1" l="1"/>
  <c r="C2516" i="1" s="1"/>
  <c r="H2516" i="1"/>
  <c r="G2516" i="1"/>
  <c r="A2517" i="1"/>
  <c r="I2517" i="1" s="1"/>
  <c r="E2516" i="1"/>
  <c r="F2516" i="1" s="1"/>
  <c r="D2514" i="1"/>
  <c r="B2517" i="1" l="1"/>
  <c r="C2517" i="1" s="1"/>
  <c r="H2517" i="1"/>
  <c r="G2517" i="1"/>
  <c r="A2518" i="1"/>
  <c r="I2518" i="1" s="1"/>
  <c r="E2517" i="1"/>
  <c r="F2517" i="1" s="1"/>
  <c r="D2515" i="1"/>
  <c r="B2518" i="1" l="1"/>
  <c r="C2518" i="1" s="1"/>
  <c r="H2518" i="1"/>
  <c r="G2518" i="1"/>
  <c r="A2519" i="1"/>
  <c r="I2519" i="1" s="1"/>
  <c r="E2518" i="1"/>
  <c r="F2518" i="1" s="1"/>
  <c r="D2516" i="1"/>
  <c r="B2519" i="1" l="1"/>
  <c r="C2519" i="1" s="1"/>
  <c r="H2519" i="1"/>
  <c r="G2519" i="1"/>
  <c r="A2520" i="1"/>
  <c r="I2520" i="1" s="1"/>
  <c r="E2519" i="1"/>
  <c r="F2519" i="1" s="1"/>
  <c r="D2517" i="1"/>
  <c r="B2520" i="1" l="1"/>
  <c r="C2520" i="1" s="1"/>
  <c r="H2520" i="1"/>
  <c r="G2520" i="1"/>
  <c r="A2521" i="1"/>
  <c r="I2521" i="1" s="1"/>
  <c r="E2520" i="1"/>
  <c r="F2520" i="1" s="1"/>
  <c r="D2518" i="1"/>
  <c r="B2521" i="1" l="1"/>
  <c r="C2521" i="1" s="1"/>
  <c r="H2521" i="1"/>
  <c r="G2521" i="1"/>
  <c r="A2522" i="1"/>
  <c r="I2522" i="1" s="1"/>
  <c r="E2521" i="1"/>
  <c r="F2521" i="1" s="1"/>
  <c r="D2519" i="1"/>
  <c r="B2522" i="1" l="1"/>
  <c r="C2522" i="1" s="1"/>
  <c r="H2522" i="1"/>
  <c r="G2522" i="1"/>
  <c r="A2523" i="1"/>
  <c r="I2523" i="1" s="1"/>
  <c r="E2522" i="1"/>
  <c r="F2522" i="1" s="1"/>
  <c r="D2520" i="1"/>
  <c r="B2523" i="1" l="1"/>
  <c r="C2523" i="1" s="1"/>
  <c r="H2523" i="1"/>
  <c r="G2523" i="1"/>
  <c r="A2524" i="1"/>
  <c r="I2524" i="1" s="1"/>
  <c r="E2523" i="1"/>
  <c r="F2523" i="1" s="1"/>
  <c r="D2521" i="1"/>
  <c r="B2524" i="1" l="1"/>
  <c r="C2524" i="1" s="1"/>
  <c r="H2524" i="1"/>
  <c r="G2524" i="1"/>
  <c r="A2525" i="1"/>
  <c r="I2525" i="1" s="1"/>
  <c r="E2524" i="1"/>
  <c r="F2524" i="1" s="1"/>
  <c r="D2522" i="1"/>
  <c r="B2525" i="1" l="1"/>
  <c r="C2525" i="1" s="1"/>
  <c r="H2525" i="1"/>
  <c r="G2525" i="1"/>
  <c r="A2526" i="1"/>
  <c r="I2526" i="1" s="1"/>
  <c r="E2525" i="1"/>
  <c r="F2525" i="1" s="1"/>
  <c r="D2523" i="1"/>
  <c r="B2526" i="1" l="1"/>
  <c r="C2526" i="1" s="1"/>
  <c r="H2526" i="1"/>
  <c r="G2526" i="1"/>
  <c r="A2527" i="1"/>
  <c r="I2527" i="1" s="1"/>
  <c r="E2526" i="1"/>
  <c r="F2526" i="1" s="1"/>
  <c r="D2524" i="1"/>
  <c r="B2527" i="1" l="1"/>
  <c r="C2527" i="1" s="1"/>
  <c r="H2527" i="1"/>
  <c r="G2527" i="1"/>
  <c r="A2528" i="1"/>
  <c r="I2528" i="1" s="1"/>
  <c r="E2527" i="1"/>
  <c r="F2527" i="1" s="1"/>
  <c r="D2525" i="1"/>
  <c r="B2528" i="1" l="1"/>
  <c r="C2528" i="1" s="1"/>
  <c r="H2528" i="1"/>
  <c r="G2528" i="1"/>
  <c r="A2529" i="1"/>
  <c r="I2529" i="1" s="1"/>
  <c r="E2528" i="1"/>
  <c r="F2528" i="1" s="1"/>
  <c r="D2526" i="1"/>
  <c r="B2529" i="1" l="1"/>
  <c r="C2529" i="1" s="1"/>
  <c r="H2529" i="1"/>
  <c r="G2529" i="1"/>
  <c r="A2530" i="1"/>
  <c r="I2530" i="1" s="1"/>
  <c r="E2529" i="1"/>
  <c r="F2529" i="1" s="1"/>
  <c r="D2527" i="1"/>
  <c r="B2530" i="1" l="1"/>
  <c r="C2530" i="1" s="1"/>
  <c r="H2530" i="1"/>
  <c r="G2530" i="1"/>
  <c r="A2531" i="1"/>
  <c r="I2531" i="1" s="1"/>
  <c r="E2530" i="1"/>
  <c r="F2530" i="1" s="1"/>
  <c r="D2528" i="1"/>
  <c r="B2531" i="1" l="1"/>
  <c r="C2531" i="1" s="1"/>
  <c r="H2531" i="1"/>
  <c r="G2531" i="1"/>
  <c r="A2532" i="1"/>
  <c r="I2532" i="1" s="1"/>
  <c r="E2531" i="1"/>
  <c r="F2531" i="1" s="1"/>
  <c r="D2529" i="1"/>
  <c r="B2532" i="1" l="1"/>
  <c r="C2532" i="1" s="1"/>
  <c r="H2532" i="1"/>
  <c r="G2532" i="1"/>
  <c r="A2533" i="1"/>
  <c r="I2533" i="1" s="1"/>
  <c r="E2532" i="1"/>
  <c r="F2532" i="1" s="1"/>
  <c r="D2530" i="1"/>
  <c r="B2533" i="1" l="1"/>
  <c r="C2533" i="1" s="1"/>
  <c r="H2533" i="1"/>
  <c r="G2533" i="1"/>
  <c r="A2534" i="1"/>
  <c r="I2534" i="1" s="1"/>
  <c r="E2533" i="1"/>
  <c r="F2533" i="1" s="1"/>
  <c r="D2531" i="1"/>
  <c r="B2534" i="1" l="1"/>
  <c r="C2534" i="1" s="1"/>
  <c r="H2534" i="1"/>
  <c r="G2534" i="1"/>
  <c r="A2535" i="1"/>
  <c r="I2535" i="1" s="1"/>
  <c r="E2534" i="1"/>
  <c r="F2534" i="1" s="1"/>
  <c r="D2532" i="1"/>
  <c r="B2535" i="1" l="1"/>
  <c r="C2535" i="1" s="1"/>
  <c r="H2535" i="1"/>
  <c r="G2535" i="1"/>
  <c r="A2536" i="1"/>
  <c r="I2536" i="1" s="1"/>
  <c r="E2535" i="1"/>
  <c r="F2535" i="1" s="1"/>
  <c r="D2533" i="1"/>
  <c r="B2536" i="1" l="1"/>
  <c r="C2536" i="1" s="1"/>
  <c r="H2536" i="1"/>
  <c r="G2536" i="1"/>
  <c r="A2537" i="1"/>
  <c r="I2537" i="1" s="1"/>
  <c r="E2536" i="1"/>
  <c r="F2536" i="1" s="1"/>
  <c r="D2534" i="1"/>
  <c r="B2537" i="1" l="1"/>
  <c r="C2537" i="1" s="1"/>
  <c r="H2537" i="1"/>
  <c r="G2537" i="1"/>
  <c r="A2538" i="1"/>
  <c r="I2538" i="1" s="1"/>
  <c r="E2537" i="1"/>
  <c r="F2537" i="1" s="1"/>
  <c r="D2535" i="1"/>
  <c r="B2538" i="1" l="1"/>
  <c r="C2538" i="1" s="1"/>
  <c r="H2538" i="1"/>
  <c r="G2538" i="1"/>
  <c r="A2539" i="1"/>
  <c r="I2539" i="1" s="1"/>
  <c r="E2538" i="1"/>
  <c r="F2538" i="1" s="1"/>
  <c r="D2536" i="1"/>
  <c r="B2539" i="1" l="1"/>
  <c r="C2539" i="1" s="1"/>
  <c r="H2539" i="1"/>
  <c r="G2539" i="1"/>
  <c r="A2540" i="1"/>
  <c r="I2540" i="1" s="1"/>
  <c r="E2539" i="1"/>
  <c r="F2539" i="1" s="1"/>
  <c r="D2537" i="1"/>
  <c r="B2540" i="1" l="1"/>
  <c r="C2540" i="1" s="1"/>
  <c r="H2540" i="1"/>
  <c r="G2540" i="1"/>
  <c r="A2541" i="1"/>
  <c r="I2541" i="1" s="1"/>
  <c r="E2540" i="1"/>
  <c r="F2540" i="1" s="1"/>
  <c r="D2538" i="1"/>
  <c r="B2541" i="1" l="1"/>
  <c r="C2541" i="1" s="1"/>
  <c r="H2541" i="1"/>
  <c r="G2541" i="1"/>
  <c r="A2542" i="1"/>
  <c r="I2542" i="1" s="1"/>
  <c r="E2541" i="1"/>
  <c r="F2541" i="1" s="1"/>
  <c r="D2539" i="1"/>
  <c r="B2542" i="1" l="1"/>
  <c r="C2542" i="1" s="1"/>
  <c r="H2542" i="1"/>
  <c r="G2542" i="1"/>
  <c r="A2543" i="1"/>
  <c r="I2543" i="1" s="1"/>
  <c r="E2542" i="1"/>
  <c r="F2542" i="1" s="1"/>
  <c r="D2540" i="1"/>
  <c r="B2543" i="1" l="1"/>
  <c r="C2543" i="1" s="1"/>
  <c r="H2543" i="1"/>
  <c r="G2543" i="1"/>
  <c r="A2544" i="1"/>
  <c r="I2544" i="1" s="1"/>
  <c r="E2543" i="1"/>
  <c r="F2543" i="1" s="1"/>
  <c r="D2541" i="1"/>
  <c r="B2544" i="1" l="1"/>
  <c r="C2544" i="1" s="1"/>
  <c r="H2544" i="1"/>
  <c r="G2544" i="1"/>
  <c r="A2545" i="1"/>
  <c r="I2545" i="1" s="1"/>
  <c r="E2544" i="1"/>
  <c r="F2544" i="1" s="1"/>
  <c r="D2542" i="1"/>
  <c r="B2545" i="1" l="1"/>
  <c r="C2545" i="1" s="1"/>
  <c r="H2545" i="1"/>
  <c r="G2545" i="1"/>
  <c r="A2546" i="1"/>
  <c r="I2546" i="1" s="1"/>
  <c r="E2545" i="1"/>
  <c r="F2545" i="1" s="1"/>
  <c r="D2543" i="1"/>
  <c r="B2546" i="1" l="1"/>
  <c r="C2546" i="1" s="1"/>
  <c r="H2546" i="1"/>
  <c r="G2546" i="1"/>
  <c r="A2547" i="1"/>
  <c r="I2547" i="1" s="1"/>
  <c r="E2546" i="1"/>
  <c r="F2546" i="1" s="1"/>
  <c r="D2544" i="1"/>
  <c r="B2547" i="1" l="1"/>
  <c r="C2547" i="1" s="1"/>
  <c r="H2547" i="1"/>
  <c r="G2547" i="1"/>
  <c r="A2548" i="1"/>
  <c r="I2548" i="1" s="1"/>
  <c r="E2547" i="1"/>
  <c r="F2547" i="1" s="1"/>
  <c r="D2545" i="1"/>
  <c r="B2548" i="1" l="1"/>
  <c r="C2548" i="1" s="1"/>
  <c r="H2548" i="1"/>
  <c r="G2548" i="1"/>
  <c r="A2549" i="1"/>
  <c r="I2549" i="1" s="1"/>
  <c r="E2548" i="1"/>
  <c r="F2548" i="1" s="1"/>
  <c r="D2546" i="1"/>
  <c r="B2549" i="1" l="1"/>
  <c r="C2549" i="1" s="1"/>
  <c r="H2549" i="1"/>
  <c r="G2549" i="1"/>
  <c r="A2550" i="1"/>
  <c r="I2550" i="1" s="1"/>
  <c r="E2549" i="1"/>
  <c r="F2549" i="1" s="1"/>
  <c r="D2547" i="1"/>
  <c r="B2550" i="1" l="1"/>
  <c r="C2550" i="1" s="1"/>
  <c r="H2550" i="1"/>
  <c r="G2550" i="1"/>
  <c r="A2551" i="1"/>
  <c r="I2551" i="1" s="1"/>
  <c r="E2550" i="1"/>
  <c r="F2550" i="1" s="1"/>
  <c r="D2548" i="1"/>
  <c r="B2551" i="1" l="1"/>
  <c r="C2551" i="1" s="1"/>
  <c r="H2551" i="1"/>
  <c r="G2551" i="1"/>
  <c r="A2552" i="1"/>
  <c r="I2552" i="1" s="1"/>
  <c r="E2551" i="1"/>
  <c r="F2551" i="1" s="1"/>
  <c r="D2549" i="1"/>
  <c r="B2552" i="1" l="1"/>
  <c r="C2552" i="1" s="1"/>
  <c r="H2552" i="1"/>
  <c r="G2552" i="1"/>
  <c r="A2553" i="1"/>
  <c r="I2553" i="1" s="1"/>
  <c r="E2552" i="1"/>
  <c r="F2552" i="1" s="1"/>
  <c r="D2550" i="1"/>
  <c r="B2553" i="1" l="1"/>
  <c r="C2553" i="1" s="1"/>
  <c r="H2553" i="1"/>
  <c r="G2553" i="1"/>
  <c r="A2554" i="1"/>
  <c r="I2554" i="1" s="1"/>
  <c r="E2553" i="1"/>
  <c r="F2553" i="1" s="1"/>
  <c r="D2551" i="1"/>
  <c r="B2554" i="1" l="1"/>
  <c r="C2554" i="1" s="1"/>
  <c r="H2554" i="1"/>
  <c r="G2554" i="1"/>
  <c r="A2555" i="1"/>
  <c r="I2555" i="1" s="1"/>
  <c r="E2554" i="1"/>
  <c r="F2554" i="1" s="1"/>
  <c r="D2552" i="1"/>
  <c r="B2555" i="1" l="1"/>
  <c r="C2555" i="1" s="1"/>
  <c r="H2555" i="1"/>
  <c r="G2555" i="1"/>
  <c r="A2556" i="1"/>
  <c r="I2556" i="1" s="1"/>
  <c r="E2555" i="1"/>
  <c r="F2555" i="1" s="1"/>
  <c r="D2553" i="1"/>
  <c r="B2556" i="1" l="1"/>
  <c r="C2556" i="1" s="1"/>
  <c r="H2556" i="1"/>
  <c r="G2556" i="1"/>
  <c r="A2557" i="1"/>
  <c r="I2557" i="1" s="1"/>
  <c r="E2556" i="1"/>
  <c r="F2556" i="1" s="1"/>
  <c r="D2554" i="1"/>
  <c r="B2557" i="1" l="1"/>
  <c r="C2557" i="1" s="1"/>
  <c r="H2557" i="1"/>
  <c r="G2557" i="1"/>
  <c r="A2558" i="1"/>
  <c r="I2558" i="1" s="1"/>
  <c r="E2557" i="1"/>
  <c r="F2557" i="1" s="1"/>
  <c r="D2555" i="1"/>
  <c r="B2558" i="1" l="1"/>
  <c r="C2558" i="1" s="1"/>
  <c r="H2558" i="1"/>
  <c r="G2558" i="1"/>
  <c r="A2559" i="1"/>
  <c r="I2559" i="1" s="1"/>
  <c r="E2558" i="1"/>
  <c r="F2558" i="1" s="1"/>
  <c r="D2556" i="1"/>
  <c r="B2559" i="1" l="1"/>
  <c r="C2559" i="1" s="1"/>
  <c r="H2559" i="1"/>
  <c r="G2559" i="1"/>
  <c r="A2560" i="1"/>
  <c r="I2560" i="1" s="1"/>
  <c r="E2559" i="1"/>
  <c r="F2559" i="1" s="1"/>
  <c r="D2557" i="1"/>
  <c r="B2560" i="1" l="1"/>
  <c r="C2560" i="1" s="1"/>
  <c r="H2560" i="1"/>
  <c r="G2560" i="1"/>
  <c r="A2561" i="1"/>
  <c r="I2561" i="1" s="1"/>
  <c r="E2560" i="1"/>
  <c r="F2560" i="1" s="1"/>
  <c r="D2558" i="1"/>
  <c r="B2561" i="1" l="1"/>
  <c r="C2561" i="1" s="1"/>
  <c r="H2561" i="1"/>
  <c r="G2561" i="1"/>
  <c r="A2562" i="1"/>
  <c r="I2562" i="1" s="1"/>
  <c r="E2561" i="1"/>
  <c r="F2561" i="1" s="1"/>
  <c r="D2559" i="1"/>
  <c r="B2562" i="1" l="1"/>
  <c r="C2562" i="1" s="1"/>
  <c r="H2562" i="1"/>
  <c r="G2562" i="1"/>
  <c r="A2563" i="1"/>
  <c r="I2563" i="1" s="1"/>
  <c r="E2562" i="1"/>
  <c r="F2562" i="1" s="1"/>
  <c r="D2560" i="1"/>
  <c r="B2563" i="1" l="1"/>
  <c r="C2563" i="1" s="1"/>
  <c r="H2563" i="1"/>
  <c r="G2563" i="1"/>
  <c r="A2564" i="1"/>
  <c r="I2564" i="1" s="1"/>
  <c r="E2563" i="1"/>
  <c r="F2563" i="1" s="1"/>
  <c r="D2561" i="1"/>
  <c r="B2564" i="1" l="1"/>
  <c r="C2564" i="1" s="1"/>
  <c r="H2564" i="1"/>
  <c r="G2564" i="1"/>
  <c r="A2565" i="1"/>
  <c r="I2565" i="1" s="1"/>
  <c r="E2564" i="1"/>
  <c r="F2564" i="1" s="1"/>
  <c r="D2562" i="1"/>
  <c r="B2565" i="1" l="1"/>
  <c r="C2565" i="1" s="1"/>
  <c r="H2565" i="1"/>
  <c r="G2565" i="1"/>
  <c r="A2566" i="1"/>
  <c r="I2566" i="1" s="1"/>
  <c r="E2565" i="1"/>
  <c r="F2565" i="1" s="1"/>
  <c r="D2563" i="1"/>
  <c r="B2566" i="1" l="1"/>
  <c r="C2566" i="1" s="1"/>
  <c r="H2566" i="1"/>
  <c r="G2566" i="1"/>
  <c r="A2567" i="1"/>
  <c r="I2567" i="1" s="1"/>
  <c r="E2566" i="1"/>
  <c r="F2566" i="1" s="1"/>
  <c r="D2564" i="1"/>
  <c r="B2567" i="1" l="1"/>
  <c r="C2567" i="1" s="1"/>
  <c r="H2567" i="1"/>
  <c r="G2567" i="1"/>
  <c r="A2568" i="1"/>
  <c r="I2568" i="1" s="1"/>
  <c r="E2567" i="1"/>
  <c r="F2567" i="1" s="1"/>
  <c r="D2565" i="1"/>
  <c r="B2568" i="1" l="1"/>
  <c r="C2568" i="1" s="1"/>
  <c r="H2568" i="1"/>
  <c r="G2568" i="1"/>
  <c r="A2569" i="1"/>
  <c r="I2569" i="1" s="1"/>
  <c r="E2568" i="1"/>
  <c r="F2568" i="1" s="1"/>
  <c r="D2566" i="1"/>
  <c r="B2569" i="1" l="1"/>
  <c r="C2569" i="1" s="1"/>
  <c r="H2569" i="1"/>
  <c r="G2569" i="1"/>
  <c r="A2570" i="1"/>
  <c r="I2570" i="1" s="1"/>
  <c r="E2569" i="1"/>
  <c r="F2569" i="1" s="1"/>
  <c r="D2567" i="1"/>
  <c r="B2570" i="1" l="1"/>
  <c r="C2570" i="1" s="1"/>
  <c r="H2570" i="1"/>
  <c r="G2570" i="1"/>
  <c r="A2571" i="1"/>
  <c r="I2571" i="1" s="1"/>
  <c r="E2570" i="1"/>
  <c r="F2570" i="1" s="1"/>
  <c r="D2568" i="1"/>
  <c r="B2571" i="1" l="1"/>
  <c r="C2571" i="1" s="1"/>
  <c r="H2571" i="1"/>
  <c r="G2571" i="1"/>
  <c r="A2572" i="1"/>
  <c r="I2572" i="1" s="1"/>
  <c r="E2571" i="1"/>
  <c r="F2571" i="1" s="1"/>
  <c r="D2569" i="1"/>
  <c r="B2572" i="1" l="1"/>
  <c r="C2572" i="1" s="1"/>
  <c r="H2572" i="1"/>
  <c r="G2572" i="1"/>
  <c r="A2573" i="1"/>
  <c r="I2573" i="1" s="1"/>
  <c r="E2572" i="1"/>
  <c r="F2572" i="1" s="1"/>
  <c r="D2570" i="1"/>
  <c r="B2573" i="1" l="1"/>
  <c r="C2573" i="1" s="1"/>
  <c r="H2573" i="1"/>
  <c r="G2573" i="1"/>
  <c r="A2574" i="1"/>
  <c r="I2574" i="1" s="1"/>
  <c r="E2573" i="1"/>
  <c r="F2573" i="1" s="1"/>
  <c r="D2571" i="1"/>
  <c r="B2574" i="1" l="1"/>
  <c r="C2574" i="1" s="1"/>
  <c r="H2574" i="1"/>
  <c r="G2574" i="1"/>
  <c r="A2575" i="1"/>
  <c r="I2575" i="1" s="1"/>
  <c r="E2574" i="1"/>
  <c r="F2574" i="1" s="1"/>
  <c r="D2572" i="1"/>
  <c r="B2575" i="1" l="1"/>
  <c r="C2575" i="1" s="1"/>
  <c r="H2575" i="1"/>
  <c r="G2575" i="1"/>
  <c r="A2576" i="1"/>
  <c r="I2576" i="1" s="1"/>
  <c r="E2575" i="1"/>
  <c r="F2575" i="1" s="1"/>
  <c r="D2573" i="1"/>
  <c r="B2576" i="1" l="1"/>
  <c r="C2576" i="1" s="1"/>
  <c r="H2576" i="1"/>
  <c r="G2576" i="1"/>
  <c r="A2577" i="1"/>
  <c r="I2577" i="1" s="1"/>
  <c r="E2576" i="1"/>
  <c r="F2576" i="1" s="1"/>
  <c r="D2574" i="1"/>
  <c r="B2577" i="1" l="1"/>
  <c r="C2577" i="1" s="1"/>
  <c r="H2577" i="1"/>
  <c r="G2577" i="1"/>
  <c r="A2578" i="1"/>
  <c r="I2578" i="1" s="1"/>
  <c r="E2577" i="1"/>
  <c r="F2577" i="1" s="1"/>
  <c r="D2575" i="1"/>
  <c r="B2578" i="1" l="1"/>
  <c r="C2578" i="1" s="1"/>
  <c r="H2578" i="1"/>
  <c r="G2578" i="1"/>
  <c r="A2579" i="1"/>
  <c r="I2579" i="1" s="1"/>
  <c r="E2578" i="1"/>
  <c r="F2578" i="1" s="1"/>
  <c r="D2576" i="1"/>
  <c r="B2579" i="1" l="1"/>
  <c r="C2579" i="1" s="1"/>
  <c r="H2579" i="1"/>
  <c r="G2579" i="1"/>
  <c r="A2580" i="1"/>
  <c r="I2580" i="1" s="1"/>
  <c r="E2579" i="1"/>
  <c r="F2579" i="1" s="1"/>
  <c r="D2577" i="1"/>
  <c r="B2580" i="1" l="1"/>
  <c r="C2580" i="1" s="1"/>
  <c r="H2580" i="1"/>
  <c r="G2580" i="1"/>
  <c r="A2581" i="1"/>
  <c r="I2581" i="1" s="1"/>
  <c r="E2580" i="1"/>
  <c r="F2580" i="1" s="1"/>
  <c r="D2578" i="1"/>
  <c r="B2581" i="1" l="1"/>
  <c r="C2581" i="1" s="1"/>
  <c r="H2581" i="1"/>
  <c r="G2581" i="1"/>
  <c r="A2582" i="1"/>
  <c r="I2582" i="1" s="1"/>
  <c r="E2581" i="1"/>
  <c r="F2581" i="1" s="1"/>
  <c r="D2579" i="1"/>
  <c r="B2582" i="1" l="1"/>
  <c r="C2582" i="1" s="1"/>
  <c r="H2582" i="1"/>
  <c r="G2582" i="1"/>
  <c r="A2583" i="1"/>
  <c r="I2583" i="1" s="1"/>
  <c r="E2582" i="1"/>
  <c r="F2582" i="1" s="1"/>
  <c r="D2580" i="1"/>
  <c r="B2583" i="1" l="1"/>
  <c r="C2583" i="1" s="1"/>
  <c r="H2583" i="1"/>
  <c r="G2583" i="1"/>
  <c r="A2584" i="1"/>
  <c r="I2584" i="1" s="1"/>
  <c r="E2583" i="1"/>
  <c r="F2583" i="1" s="1"/>
  <c r="D2581" i="1"/>
  <c r="B2584" i="1" l="1"/>
  <c r="C2584" i="1" s="1"/>
  <c r="H2584" i="1"/>
  <c r="G2584" i="1"/>
  <c r="A2585" i="1"/>
  <c r="I2585" i="1" s="1"/>
  <c r="E2584" i="1"/>
  <c r="F2584" i="1" s="1"/>
  <c r="D2582" i="1"/>
  <c r="B2585" i="1" l="1"/>
  <c r="C2585" i="1" s="1"/>
  <c r="H2585" i="1"/>
  <c r="G2585" i="1"/>
  <c r="A2586" i="1"/>
  <c r="I2586" i="1" s="1"/>
  <c r="E2585" i="1"/>
  <c r="F2585" i="1" s="1"/>
  <c r="D2583" i="1"/>
  <c r="B2586" i="1" l="1"/>
  <c r="C2586" i="1" s="1"/>
  <c r="H2586" i="1"/>
  <c r="G2586" i="1"/>
  <c r="A2587" i="1"/>
  <c r="I2587" i="1" s="1"/>
  <c r="E2586" i="1"/>
  <c r="F2586" i="1" s="1"/>
  <c r="D2584" i="1"/>
  <c r="B2587" i="1" l="1"/>
  <c r="C2587" i="1" s="1"/>
  <c r="H2587" i="1"/>
  <c r="G2587" i="1"/>
  <c r="A2588" i="1"/>
  <c r="I2588" i="1" s="1"/>
  <c r="E2587" i="1"/>
  <c r="F2587" i="1" s="1"/>
  <c r="D2585" i="1"/>
  <c r="B2588" i="1" l="1"/>
  <c r="C2588" i="1" s="1"/>
  <c r="H2588" i="1"/>
  <c r="G2588" i="1"/>
  <c r="A2589" i="1"/>
  <c r="I2589" i="1" s="1"/>
  <c r="E2588" i="1"/>
  <c r="F2588" i="1" s="1"/>
  <c r="D2586" i="1"/>
  <c r="B2589" i="1" l="1"/>
  <c r="C2589" i="1" s="1"/>
  <c r="H2589" i="1"/>
  <c r="G2589" i="1"/>
  <c r="A2590" i="1"/>
  <c r="I2590" i="1" s="1"/>
  <c r="E2589" i="1"/>
  <c r="F2589" i="1" s="1"/>
  <c r="D2587" i="1"/>
  <c r="B2590" i="1" l="1"/>
  <c r="C2590" i="1" s="1"/>
  <c r="H2590" i="1"/>
  <c r="G2590" i="1"/>
  <c r="A2591" i="1"/>
  <c r="I2591" i="1" s="1"/>
  <c r="E2590" i="1"/>
  <c r="F2590" i="1" s="1"/>
  <c r="D2588" i="1"/>
  <c r="B2591" i="1" l="1"/>
  <c r="C2591" i="1" s="1"/>
  <c r="H2591" i="1"/>
  <c r="G2591" i="1"/>
  <c r="A2592" i="1"/>
  <c r="I2592" i="1" s="1"/>
  <c r="E2591" i="1"/>
  <c r="F2591" i="1" s="1"/>
  <c r="D2589" i="1"/>
  <c r="B2592" i="1" l="1"/>
  <c r="C2592" i="1" s="1"/>
  <c r="H2592" i="1"/>
  <c r="G2592" i="1"/>
  <c r="A2593" i="1"/>
  <c r="I2593" i="1" s="1"/>
  <c r="E2592" i="1"/>
  <c r="F2592" i="1" s="1"/>
  <c r="D2590" i="1"/>
  <c r="B2593" i="1" l="1"/>
  <c r="C2593" i="1" s="1"/>
  <c r="H2593" i="1"/>
  <c r="G2593" i="1"/>
  <c r="A2594" i="1"/>
  <c r="I2594" i="1" s="1"/>
  <c r="E2593" i="1"/>
  <c r="F2593" i="1" s="1"/>
  <c r="D2591" i="1"/>
  <c r="B2594" i="1" l="1"/>
  <c r="C2594" i="1" s="1"/>
  <c r="H2594" i="1"/>
  <c r="G2594" i="1"/>
  <c r="A2595" i="1"/>
  <c r="I2595" i="1" s="1"/>
  <c r="E2594" i="1"/>
  <c r="F2594" i="1" s="1"/>
  <c r="D2592" i="1"/>
  <c r="B2595" i="1" l="1"/>
  <c r="C2595" i="1" s="1"/>
  <c r="H2595" i="1"/>
  <c r="G2595" i="1"/>
  <c r="A2596" i="1"/>
  <c r="I2596" i="1" s="1"/>
  <c r="E2595" i="1"/>
  <c r="F2595" i="1" s="1"/>
  <c r="D2593" i="1"/>
  <c r="B2596" i="1" l="1"/>
  <c r="C2596" i="1" s="1"/>
  <c r="H2596" i="1"/>
  <c r="G2596" i="1"/>
  <c r="A2597" i="1"/>
  <c r="I2597" i="1" s="1"/>
  <c r="E2596" i="1"/>
  <c r="F2596" i="1" s="1"/>
  <c r="D2594" i="1"/>
  <c r="B2597" i="1" l="1"/>
  <c r="C2597" i="1" s="1"/>
  <c r="H2597" i="1"/>
  <c r="G2597" i="1"/>
  <c r="A2598" i="1"/>
  <c r="I2598" i="1" s="1"/>
  <c r="E2597" i="1"/>
  <c r="F2597" i="1" s="1"/>
  <c r="D2595" i="1"/>
  <c r="B2598" i="1" l="1"/>
  <c r="C2598" i="1" s="1"/>
  <c r="H2598" i="1"/>
  <c r="G2598" i="1"/>
  <c r="A2599" i="1"/>
  <c r="I2599" i="1" s="1"/>
  <c r="E2598" i="1"/>
  <c r="F2598" i="1" s="1"/>
  <c r="D2596" i="1"/>
  <c r="B2599" i="1" l="1"/>
  <c r="C2599" i="1" s="1"/>
  <c r="H2599" i="1"/>
  <c r="G2599" i="1"/>
  <c r="A2600" i="1"/>
  <c r="I2600" i="1" s="1"/>
  <c r="E2599" i="1"/>
  <c r="F2599" i="1" s="1"/>
  <c r="D2597" i="1"/>
  <c r="B2600" i="1" l="1"/>
  <c r="C2600" i="1" s="1"/>
  <c r="H2600" i="1"/>
  <c r="G2600" i="1"/>
  <c r="A2601" i="1"/>
  <c r="I2601" i="1" s="1"/>
  <c r="E2600" i="1"/>
  <c r="F2600" i="1" s="1"/>
  <c r="D2598" i="1"/>
  <c r="B2601" i="1" l="1"/>
  <c r="C2601" i="1" s="1"/>
  <c r="H2601" i="1"/>
  <c r="G2601" i="1"/>
  <c r="A2602" i="1"/>
  <c r="I2602" i="1" s="1"/>
  <c r="E2601" i="1"/>
  <c r="F2601" i="1" s="1"/>
  <c r="D2599" i="1"/>
  <c r="B2602" i="1" l="1"/>
  <c r="C2602" i="1" s="1"/>
  <c r="H2602" i="1"/>
  <c r="G2602" i="1"/>
  <c r="A2603" i="1"/>
  <c r="I2603" i="1" s="1"/>
  <c r="E2602" i="1"/>
  <c r="F2602" i="1" s="1"/>
  <c r="D2600" i="1"/>
  <c r="B2603" i="1" l="1"/>
  <c r="C2603" i="1" s="1"/>
  <c r="G2603" i="1"/>
  <c r="H2603" i="1"/>
  <c r="A2604" i="1"/>
  <c r="I2604" i="1" s="1"/>
  <c r="E2603" i="1"/>
  <c r="F2603" i="1" s="1"/>
  <c r="D2601" i="1"/>
  <c r="B2604" i="1" l="1"/>
  <c r="C2604" i="1" s="1"/>
  <c r="H2604" i="1"/>
  <c r="G2604" i="1"/>
  <c r="A2605" i="1"/>
  <c r="I2605" i="1" s="1"/>
  <c r="E2604" i="1"/>
  <c r="F2604" i="1" s="1"/>
  <c r="D2602" i="1"/>
  <c r="B2605" i="1" l="1"/>
  <c r="C2605" i="1" s="1"/>
  <c r="H2605" i="1"/>
  <c r="G2605" i="1"/>
  <c r="A2606" i="1"/>
  <c r="I2606" i="1" s="1"/>
  <c r="E2605" i="1"/>
  <c r="F2605" i="1" s="1"/>
  <c r="D2603" i="1"/>
  <c r="B2606" i="1" l="1"/>
  <c r="C2606" i="1" s="1"/>
  <c r="H2606" i="1"/>
  <c r="G2606" i="1"/>
  <c r="A2607" i="1"/>
  <c r="I2607" i="1" s="1"/>
  <c r="E2606" i="1"/>
  <c r="F2606" i="1" s="1"/>
  <c r="D2604" i="1"/>
  <c r="B2607" i="1" l="1"/>
  <c r="C2607" i="1" s="1"/>
  <c r="H2607" i="1"/>
  <c r="G2607" i="1"/>
  <c r="A2608" i="1"/>
  <c r="I2608" i="1" s="1"/>
  <c r="E2607" i="1"/>
  <c r="F2607" i="1" s="1"/>
  <c r="D2605" i="1"/>
  <c r="B2608" i="1" l="1"/>
  <c r="C2608" i="1" s="1"/>
  <c r="H2608" i="1"/>
  <c r="G2608" i="1"/>
  <c r="A2609" i="1"/>
  <c r="I2609" i="1" s="1"/>
  <c r="E2608" i="1"/>
  <c r="F2608" i="1" s="1"/>
  <c r="D2606" i="1"/>
  <c r="B2609" i="1" l="1"/>
  <c r="C2609" i="1" s="1"/>
  <c r="H2609" i="1"/>
  <c r="G2609" i="1"/>
  <c r="A2610" i="1"/>
  <c r="I2610" i="1" s="1"/>
  <c r="E2609" i="1"/>
  <c r="F2609" i="1" s="1"/>
  <c r="D2607" i="1"/>
  <c r="B2610" i="1" l="1"/>
  <c r="C2610" i="1" s="1"/>
  <c r="H2610" i="1"/>
  <c r="G2610" i="1"/>
  <c r="A2611" i="1"/>
  <c r="I2611" i="1" s="1"/>
  <c r="E2610" i="1"/>
  <c r="F2610" i="1" s="1"/>
  <c r="D2608" i="1"/>
  <c r="B2611" i="1" l="1"/>
  <c r="C2611" i="1" s="1"/>
  <c r="H2611" i="1"/>
  <c r="G2611" i="1"/>
  <c r="A2612" i="1"/>
  <c r="I2612" i="1" s="1"/>
  <c r="E2611" i="1"/>
  <c r="F2611" i="1" s="1"/>
  <c r="D2609" i="1"/>
  <c r="B2612" i="1" l="1"/>
  <c r="C2612" i="1" s="1"/>
  <c r="H2612" i="1"/>
  <c r="G2612" i="1"/>
  <c r="A2613" i="1"/>
  <c r="I2613" i="1" s="1"/>
  <c r="E2612" i="1"/>
  <c r="F2612" i="1" s="1"/>
  <c r="D2610" i="1"/>
  <c r="B2613" i="1" l="1"/>
  <c r="C2613" i="1" s="1"/>
  <c r="H2613" i="1"/>
  <c r="G2613" i="1"/>
  <c r="A2614" i="1"/>
  <c r="I2614" i="1" s="1"/>
  <c r="E2613" i="1"/>
  <c r="F2613" i="1" s="1"/>
  <c r="D2611" i="1"/>
  <c r="B2614" i="1" l="1"/>
  <c r="C2614" i="1" s="1"/>
  <c r="H2614" i="1"/>
  <c r="G2614" i="1"/>
  <c r="A2615" i="1"/>
  <c r="I2615" i="1" s="1"/>
  <c r="E2614" i="1"/>
  <c r="F2614" i="1" s="1"/>
  <c r="D2612" i="1"/>
  <c r="B2615" i="1" l="1"/>
  <c r="C2615" i="1" s="1"/>
  <c r="H2615" i="1"/>
  <c r="G2615" i="1"/>
  <c r="A2616" i="1"/>
  <c r="I2616" i="1" s="1"/>
  <c r="E2615" i="1"/>
  <c r="F2615" i="1" s="1"/>
  <c r="D2613" i="1"/>
  <c r="B2616" i="1" l="1"/>
  <c r="C2616" i="1" s="1"/>
  <c r="H2616" i="1"/>
  <c r="G2616" i="1"/>
  <c r="A2617" i="1"/>
  <c r="I2617" i="1" s="1"/>
  <c r="E2616" i="1"/>
  <c r="F2616" i="1" s="1"/>
  <c r="D2614" i="1"/>
  <c r="B2617" i="1" l="1"/>
  <c r="C2617" i="1" s="1"/>
  <c r="H2617" i="1"/>
  <c r="G2617" i="1"/>
  <c r="A2618" i="1"/>
  <c r="I2618" i="1" s="1"/>
  <c r="E2617" i="1"/>
  <c r="F2617" i="1" s="1"/>
  <c r="D2615" i="1"/>
  <c r="B2618" i="1" l="1"/>
  <c r="C2618" i="1" s="1"/>
  <c r="H2618" i="1"/>
  <c r="G2618" i="1"/>
  <c r="A2619" i="1"/>
  <c r="I2619" i="1" s="1"/>
  <c r="E2618" i="1"/>
  <c r="F2618" i="1" s="1"/>
  <c r="D2616" i="1"/>
  <c r="B2619" i="1" l="1"/>
  <c r="C2619" i="1" s="1"/>
  <c r="H2619" i="1"/>
  <c r="G2619" i="1"/>
  <c r="A2620" i="1"/>
  <c r="I2620" i="1" s="1"/>
  <c r="E2619" i="1"/>
  <c r="F2619" i="1" s="1"/>
  <c r="D2617" i="1"/>
  <c r="B2620" i="1" l="1"/>
  <c r="C2620" i="1" s="1"/>
  <c r="H2620" i="1"/>
  <c r="G2620" i="1"/>
  <c r="A2621" i="1"/>
  <c r="I2621" i="1" s="1"/>
  <c r="E2620" i="1"/>
  <c r="F2620" i="1" s="1"/>
  <c r="D2618" i="1"/>
  <c r="B2621" i="1" l="1"/>
  <c r="C2621" i="1" s="1"/>
  <c r="H2621" i="1"/>
  <c r="G2621" i="1"/>
  <c r="A2622" i="1"/>
  <c r="I2622" i="1" s="1"/>
  <c r="E2621" i="1"/>
  <c r="F2621" i="1" s="1"/>
  <c r="D2619" i="1"/>
  <c r="B2622" i="1" l="1"/>
  <c r="C2622" i="1" s="1"/>
  <c r="H2622" i="1"/>
  <c r="G2622" i="1"/>
  <c r="A2623" i="1"/>
  <c r="I2623" i="1" s="1"/>
  <c r="E2622" i="1"/>
  <c r="F2622" i="1" s="1"/>
  <c r="D2620" i="1"/>
  <c r="B2623" i="1" l="1"/>
  <c r="C2623" i="1" s="1"/>
  <c r="H2623" i="1"/>
  <c r="G2623" i="1"/>
  <c r="A2624" i="1"/>
  <c r="I2624" i="1" s="1"/>
  <c r="E2623" i="1"/>
  <c r="F2623" i="1" s="1"/>
  <c r="D2621" i="1"/>
  <c r="B2624" i="1" l="1"/>
  <c r="C2624" i="1" s="1"/>
  <c r="H2624" i="1"/>
  <c r="G2624" i="1"/>
  <c r="A2625" i="1"/>
  <c r="I2625" i="1" s="1"/>
  <c r="E2624" i="1"/>
  <c r="F2624" i="1" s="1"/>
  <c r="D2622" i="1"/>
  <c r="B2625" i="1" l="1"/>
  <c r="C2625" i="1" s="1"/>
  <c r="H2625" i="1"/>
  <c r="G2625" i="1"/>
  <c r="A2626" i="1"/>
  <c r="I2626" i="1" s="1"/>
  <c r="E2625" i="1"/>
  <c r="F2625" i="1" s="1"/>
  <c r="D2623" i="1"/>
  <c r="B2626" i="1" l="1"/>
  <c r="C2626" i="1" s="1"/>
  <c r="H2626" i="1"/>
  <c r="G2626" i="1"/>
  <c r="A2627" i="1"/>
  <c r="I2627" i="1" s="1"/>
  <c r="E2626" i="1"/>
  <c r="F2626" i="1" s="1"/>
  <c r="D2624" i="1"/>
  <c r="B2627" i="1" l="1"/>
  <c r="C2627" i="1" s="1"/>
  <c r="H2627" i="1"/>
  <c r="G2627" i="1"/>
  <c r="A2628" i="1"/>
  <c r="I2628" i="1" s="1"/>
  <c r="E2627" i="1"/>
  <c r="F2627" i="1" s="1"/>
  <c r="D2625" i="1"/>
  <c r="B2628" i="1" l="1"/>
  <c r="C2628" i="1" s="1"/>
  <c r="H2628" i="1"/>
  <c r="G2628" i="1"/>
  <c r="A2629" i="1"/>
  <c r="I2629" i="1" s="1"/>
  <c r="E2628" i="1"/>
  <c r="F2628" i="1" s="1"/>
  <c r="D2626" i="1"/>
  <c r="B2629" i="1" l="1"/>
  <c r="C2629" i="1" s="1"/>
  <c r="H2629" i="1"/>
  <c r="G2629" i="1"/>
  <c r="A2630" i="1"/>
  <c r="I2630" i="1" s="1"/>
  <c r="E2629" i="1"/>
  <c r="F2629" i="1" s="1"/>
  <c r="D2627" i="1"/>
  <c r="B2630" i="1" l="1"/>
  <c r="C2630" i="1" s="1"/>
  <c r="H2630" i="1"/>
  <c r="G2630" i="1"/>
  <c r="A2631" i="1"/>
  <c r="I2631" i="1" s="1"/>
  <c r="E2630" i="1"/>
  <c r="F2630" i="1" s="1"/>
  <c r="D2628" i="1"/>
  <c r="B2631" i="1" l="1"/>
  <c r="C2631" i="1" s="1"/>
  <c r="H2631" i="1"/>
  <c r="G2631" i="1"/>
  <c r="A2632" i="1"/>
  <c r="I2632" i="1" s="1"/>
  <c r="E2631" i="1"/>
  <c r="F2631" i="1" s="1"/>
  <c r="D2629" i="1"/>
  <c r="B2632" i="1" l="1"/>
  <c r="C2632" i="1" s="1"/>
  <c r="H2632" i="1"/>
  <c r="G2632" i="1"/>
  <c r="A2633" i="1"/>
  <c r="I2633" i="1" s="1"/>
  <c r="E2632" i="1"/>
  <c r="F2632" i="1" s="1"/>
  <c r="D2630" i="1"/>
  <c r="B2633" i="1" l="1"/>
  <c r="C2633" i="1" s="1"/>
  <c r="H2633" i="1"/>
  <c r="G2633" i="1"/>
  <c r="A2634" i="1"/>
  <c r="I2634" i="1" s="1"/>
  <c r="E2633" i="1"/>
  <c r="F2633" i="1" s="1"/>
  <c r="D2631" i="1"/>
  <c r="B2634" i="1" l="1"/>
  <c r="C2634" i="1" s="1"/>
  <c r="H2634" i="1"/>
  <c r="G2634" i="1"/>
  <c r="A2635" i="1"/>
  <c r="I2635" i="1" s="1"/>
  <c r="E2634" i="1"/>
  <c r="F2634" i="1" s="1"/>
  <c r="D2632" i="1"/>
  <c r="B2635" i="1" l="1"/>
  <c r="C2635" i="1" s="1"/>
  <c r="H2635" i="1"/>
  <c r="G2635" i="1"/>
  <c r="A2636" i="1"/>
  <c r="I2636" i="1" s="1"/>
  <c r="E2635" i="1"/>
  <c r="F2635" i="1" s="1"/>
  <c r="D2633" i="1"/>
  <c r="B2636" i="1" l="1"/>
  <c r="C2636" i="1" s="1"/>
  <c r="G2636" i="1"/>
  <c r="H2636" i="1"/>
  <c r="A2637" i="1"/>
  <c r="I2637" i="1" s="1"/>
  <c r="E2636" i="1"/>
  <c r="F2636" i="1" s="1"/>
  <c r="D2634" i="1"/>
  <c r="B2637" i="1" l="1"/>
  <c r="C2637" i="1" s="1"/>
  <c r="H2637" i="1"/>
  <c r="G2637" i="1"/>
  <c r="A2638" i="1"/>
  <c r="I2638" i="1" s="1"/>
  <c r="E2637" i="1"/>
  <c r="F2637" i="1" s="1"/>
  <c r="D2635" i="1"/>
  <c r="B2638" i="1" l="1"/>
  <c r="C2638" i="1" s="1"/>
  <c r="H2638" i="1"/>
  <c r="G2638" i="1"/>
  <c r="A2639" i="1"/>
  <c r="I2639" i="1" s="1"/>
  <c r="E2638" i="1"/>
  <c r="F2638" i="1" s="1"/>
  <c r="D2636" i="1"/>
  <c r="B2639" i="1" l="1"/>
  <c r="C2639" i="1" s="1"/>
  <c r="H2639" i="1"/>
  <c r="G2639" i="1"/>
  <c r="A2640" i="1"/>
  <c r="I2640" i="1" s="1"/>
  <c r="E2639" i="1"/>
  <c r="F2639" i="1" s="1"/>
  <c r="D2637" i="1"/>
  <c r="B2640" i="1" l="1"/>
  <c r="C2640" i="1" s="1"/>
  <c r="H2640" i="1"/>
  <c r="G2640" i="1"/>
  <c r="A2641" i="1"/>
  <c r="I2641" i="1" s="1"/>
  <c r="E2640" i="1"/>
  <c r="F2640" i="1" s="1"/>
  <c r="D2638" i="1"/>
  <c r="B2641" i="1" l="1"/>
  <c r="C2641" i="1" s="1"/>
  <c r="H2641" i="1"/>
  <c r="G2641" i="1"/>
  <c r="A2642" i="1"/>
  <c r="I2642" i="1" s="1"/>
  <c r="E2641" i="1"/>
  <c r="F2641" i="1" s="1"/>
  <c r="D2639" i="1"/>
  <c r="B2642" i="1" l="1"/>
  <c r="C2642" i="1" s="1"/>
  <c r="H2642" i="1"/>
  <c r="G2642" i="1"/>
  <c r="A2643" i="1"/>
  <c r="I2643" i="1" s="1"/>
  <c r="E2642" i="1"/>
  <c r="F2642" i="1" s="1"/>
  <c r="D2640" i="1"/>
  <c r="B2643" i="1" l="1"/>
  <c r="C2643" i="1" s="1"/>
  <c r="H2643" i="1"/>
  <c r="G2643" i="1"/>
  <c r="A2644" i="1"/>
  <c r="I2644" i="1" s="1"/>
  <c r="E2643" i="1"/>
  <c r="F2643" i="1" s="1"/>
  <c r="D2641" i="1"/>
  <c r="B2644" i="1" l="1"/>
  <c r="C2644" i="1" s="1"/>
  <c r="H2644" i="1"/>
  <c r="G2644" i="1"/>
  <c r="A2645" i="1"/>
  <c r="I2645" i="1" s="1"/>
  <c r="E2644" i="1"/>
  <c r="F2644" i="1" s="1"/>
  <c r="D2642" i="1"/>
  <c r="B2645" i="1" l="1"/>
  <c r="C2645" i="1" s="1"/>
  <c r="H2645" i="1"/>
  <c r="G2645" i="1"/>
  <c r="A2646" i="1"/>
  <c r="I2646" i="1" s="1"/>
  <c r="E2645" i="1"/>
  <c r="F2645" i="1" s="1"/>
  <c r="D2643" i="1"/>
  <c r="B2646" i="1" l="1"/>
  <c r="C2646" i="1" s="1"/>
  <c r="H2646" i="1"/>
  <c r="G2646" i="1"/>
  <c r="A2647" i="1"/>
  <c r="I2647" i="1" s="1"/>
  <c r="E2646" i="1"/>
  <c r="F2646" i="1" s="1"/>
  <c r="D2644" i="1"/>
  <c r="B2647" i="1" l="1"/>
  <c r="C2647" i="1" s="1"/>
  <c r="H2647" i="1"/>
  <c r="G2647" i="1"/>
  <c r="A2648" i="1"/>
  <c r="I2648" i="1" s="1"/>
  <c r="E2647" i="1"/>
  <c r="F2647" i="1" s="1"/>
  <c r="D2645" i="1"/>
  <c r="B2648" i="1" l="1"/>
  <c r="C2648" i="1" s="1"/>
  <c r="H2648" i="1"/>
  <c r="G2648" i="1"/>
  <c r="A2649" i="1"/>
  <c r="I2649" i="1" s="1"/>
  <c r="E2648" i="1"/>
  <c r="F2648" i="1" s="1"/>
  <c r="D2646" i="1"/>
  <c r="B2649" i="1" l="1"/>
  <c r="C2649" i="1" s="1"/>
  <c r="H2649" i="1"/>
  <c r="G2649" i="1"/>
  <c r="A2650" i="1"/>
  <c r="I2650" i="1" s="1"/>
  <c r="E2649" i="1"/>
  <c r="F2649" i="1" s="1"/>
  <c r="D2647" i="1"/>
  <c r="B2650" i="1" l="1"/>
  <c r="C2650" i="1" s="1"/>
  <c r="H2650" i="1"/>
  <c r="G2650" i="1"/>
  <c r="A2651" i="1"/>
  <c r="I2651" i="1" s="1"/>
  <c r="E2650" i="1"/>
  <c r="F2650" i="1" s="1"/>
  <c r="D2648" i="1"/>
  <c r="B2651" i="1" l="1"/>
  <c r="C2651" i="1" s="1"/>
  <c r="H2651" i="1"/>
  <c r="G2651" i="1"/>
  <c r="A2652" i="1"/>
  <c r="I2652" i="1" s="1"/>
  <c r="E2651" i="1"/>
  <c r="F2651" i="1" s="1"/>
  <c r="D2649" i="1"/>
  <c r="B2652" i="1" l="1"/>
  <c r="C2652" i="1" s="1"/>
  <c r="H2652" i="1"/>
  <c r="G2652" i="1"/>
  <c r="A2653" i="1"/>
  <c r="I2653" i="1" s="1"/>
  <c r="E2652" i="1"/>
  <c r="F2652" i="1" s="1"/>
  <c r="D2650" i="1"/>
  <c r="B2653" i="1" l="1"/>
  <c r="C2653" i="1" s="1"/>
  <c r="H2653" i="1"/>
  <c r="G2653" i="1"/>
  <c r="A2654" i="1"/>
  <c r="I2654" i="1" s="1"/>
  <c r="E2653" i="1"/>
  <c r="F2653" i="1" s="1"/>
  <c r="D2651" i="1"/>
  <c r="B2654" i="1" l="1"/>
  <c r="C2654" i="1" s="1"/>
  <c r="H2654" i="1"/>
  <c r="G2654" i="1"/>
  <c r="A2655" i="1"/>
  <c r="I2655" i="1" s="1"/>
  <c r="E2654" i="1"/>
  <c r="F2654" i="1" s="1"/>
  <c r="D2652" i="1"/>
  <c r="B2655" i="1" l="1"/>
  <c r="C2655" i="1" s="1"/>
  <c r="H2655" i="1"/>
  <c r="G2655" i="1"/>
  <c r="A2656" i="1"/>
  <c r="I2656" i="1" s="1"/>
  <c r="E2655" i="1"/>
  <c r="F2655" i="1" s="1"/>
  <c r="D2653" i="1"/>
  <c r="B2656" i="1" l="1"/>
  <c r="C2656" i="1" s="1"/>
  <c r="H2656" i="1"/>
  <c r="G2656" i="1"/>
  <c r="A2657" i="1"/>
  <c r="I2657" i="1" s="1"/>
  <c r="E2656" i="1"/>
  <c r="F2656" i="1" s="1"/>
  <c r="D2654" i="1"/>
  <c r="B2657" i="1" l="1"/>
  <c r="C2657" i="1" s="1"/>
  <c r="H2657" i="1"/>
  <c r="G2657" i="1"/>
  <c r="A2658" i="1"/>
  <c r="I2658" i="1" s="1"/>
  <c r="E2657" i="1"/>
  <c r="F2657" i="1" s="1"/>
  <c r="D2655" i="1"/>
  <c r="B2658" i="1" l="1"/>
  <c r="C2658" i="1" s="1"/>
  <c r="H2658" i="1"/>
  <c r="G2658" i="1"/>
  <c r="A2659" i="1"/>
  <c r="I2659" i="1" s="1"/>
  <c r="E2658" i="1"/>
  <c r="F2658" i="1" s="1"/>
  <c r="D2656" i="1"/>
  <c r="B2659" i="1" l="1"/>
  <c r="C2659" i="1" s="1"/>
  <c r="H2659" i="1"/>
  <c r="G2659" i="1"/>
  <c r="A2660" i="1"/>
  <c r="I2660" i="1" s="1"/>
  <c r="E2659" i="1"/>
  <c r="F2659" i="1" s="1"/>
  <c r="D2657" i="1"/>
  <c r="B2660" i="1" l="1"/>
  <c r="C2660" i="1" s="1"/>
  <c r="H2660" i="1"/>
  <c r="G2660" i="1"/>
  <c r="A2661" i="1"/>
  <c r="I2661" i="1" s="1"/>
  <c r="E2660" i="1"/>
  <c r="F2660" i="1" s="1"/>
  <c r="D2658" i="1"/>
  <c r="B2661" i="1" l="1"/>
  <c r="C2661" i="1" s="1"/>
  <c r="H2661" i="1"/>
  <c r="G2661" i="1"/>
  <c r="A2662" i="1"/>
  <c r="I2662" i="1" s="1"/>
  <c r="E2661" i="1"/>
  <c r="F2661" i="1" s="1"/>
  <c r="D2659" i="1"/>
  <c r="B2662" i="1" l="1"/>
  <c r="C2662" i="1" s="1"/>
  <c r="H2662" i="1"/>
  <c r="G2662" i="1"/>
  <c r="A2663" i="1"/>
  <c r="I2663" i="1" s="1"/>
  <c r="E2662" i="1"/>
  <c r="F2662" i="1" s="1"/>
  <c r="D2660" i="1"/>
  <c r="B2663" i="1" l="1"/>
  <c r="C2663" i="1" s="1"/>
  <c r="H2663" i="1"/>
  <c r="G2663" i="1"/>
  <c r="A2664" i="1"/>
  <c r="I2664" i="1" s="1"/>
  <c r="E2663" i="1"/>
  <c r="F2663" i="1" s="1"/>
  <c r="D2661" i="1"/>
  <c r="B2664" i="1" l="1"/>
  <c r="C2664" i="1" s="1"/>
  <c r="H2664" i="1"/>
  <c r="G2664" i="1"/>
  <c r="A2665" i="1"/>
  <c r="I2665" i="1" s="1"/>
  <c r="E2664" i="1"/>
  <c r="F2664" i="1" s="1"/>
  <c r="D2662" i="1"/>
  <c r="B2665" i="1" l="1"/>
  <c r="C2665" i="1" s="1"/>
  <c r="H2665" i="1"/>
  <c r="G2665" i="1"/>
  <c r="A2666" i="1"/>
  <c r="I2666" i="1" s="1"/>
  <c r="E2665" i="1"/>
  <c r="F2665" i="1" s="1"/>
  <c r="D2663" i="1"/>
  <c r="B2666" i="1" l="1"/>
  <c r="C2666" i="1" s="1"/>
  <c r="H2666" i="1"/>
  <c r="G2666" i="1"/>
  <c r="A2667" i="1"/>
  <c r="I2667" i="1" s="1"/>
  <c r="E2666" i="1"/>
  <c r="F2666" i="1" s="1"/>
  <c r="D2664" i="1"/>
  <c r="B2667" i="1" l="1"/>
  <c r="C2667" i="1" s="1"/>
  <c r="G2667" i="1"/>
  <c r="H2667" i="1"/>
  <c r="A2668" i="1"/>
  <c r="I2668" i="1" s="1"/>
  <c r="E2667" i="1"/>
  <c r="F2667" i="1" s="1"/>
  <c r="D2665" i="1"/>
  <c r="B2668" i="1" l="1"/>
  <c r="C2668" i="1" s="1"/>
  <c r="H2668" i="1"/>
  <c r="G2668" i="1"/>
  <c r="A2669" i="1"/>
  <c r="I2669" i="1" s="1"/>
  <c r="E2668" i="1"/>
  <c r="F2668" i="1" s="1"/>
  <c r="D2666" i="1"/>
  <c r="B2669" i="1" l="1"/>
  <c r="C2669" i="1" s="1"/>
  <c r="H2669" i="1"/>
  <c r="G2669" i="1"/>
  <c r="A2670" i="1"/>
  <c r="I2670" i="1" s="1"/>
  <c r="E2669" i="1"/>
  <c r="F2669" i="1" s="1"/>
  <c r="D2667" i="1"/>
  <c r="B2670" i="1" l="1"/>
  <c r="C2670" i="1" s="1"/>
  <c r="H2670" i="1"/>
  <c r="G2670" i="1"/>
  <c r="A2671" i="1"/>
  <c r="I2671" i="1" s="1"/>
  <c r="E2670" i="1"/>
  <c r="F2670" i="1" s="1"/>
  <c r="D2668" i="1"/>
  <c r="B2671" i="1" l="1"/>
  <c r="C2671" i="1" s="1"/>
  <c r="H2671" i="1"/>
  <c r="G2671" i="1"/>
  <c r="A2672" i="1"/>
  <c r="I2672" i="1" s="1"/>
  <c r="E2671" i="1"/>
  <c r="F2671" i="1" s="1"/>
  <c r="D2669" i="1"/>
  <c r="B2672" i="1" l="1"/>
  <c r="C2672" i="1" s="1"/>
  <c r="H2672" i="1"/>
  <c r="G2672" i="1"/>
  <c r="A2673" i="1"/>
  <c r="I2673" i="1" s="1"/>
  <c r="E2672" i="1"/>
  <c r="F2672" i="1" s="1"/>
  <c r="D2670" i="1"/>
  <c r="B2673" i="1" l="1"/>
  <c r="C2673" i="1" s="1"/>
  <c r="H2673" i="1"/>
  <c r="G2673" i="1"/>
  <c r="A2674" i="1"/>
  <c r="I2674" i="1" s="1"/>
  <c r="E2673" i="1"/>
  <c r="F2673" i="1" s="1"/>
  <c r="D2671" i="1"/>
  <c r="B2674" i="1" l="1"/>
  <c r="C2674" i="1" s="1"/>
  <c r="H2674" i="1"/>
  <c r="G2674" i="1"/>
  <c r="A2675" i="1"/>
  <c r="I2675" i="1" s="1"/>
  <c r="E2674" i="1"/>
  <c r="F2674" i="1" s="1"/>
  <c r="D2672" i="1"/>
  <c r="B2675" i="1" l="1"/>
  <c r="C2675" i="1" s="1"/>
  <c r="H2675" i="1"/>
  <c r="G2675" i="1"/>
  <c r="A2676" i="1"/>
  <c r="I2676" i="1" s="1"/>
  <c r="E2675" i="1"/>
  <c r="F2675" i="1" s="1"/>
  <c r="D2673" i="1"/>
  <c r="B2676" i="1" l="1"/>
  <c r="C2676" i="1" s="1"/>
  <c r="H2676" i="1"/>
  <c r="G2676" i="1"/>
  <c r="A2677" i="1"/>
  <c r="I2677" i="1" s="1"/>
  <c r="E2676" i="1"/>
  <c r="F2676" i="1" s="1"/>
  <c r="D2674" i="1"/>
  <c r="B2677" i="1" l="1"/>
  <c r="C2677" i="1" s="1"/>
  <c r="H2677" i="1"/>
  <c r="G2677" i="1"/>
  <c r="A2678" i="1"/>
  <c r="I2678" i="1" s="1"/>
  <c r="E2677" i="1"/>
  <c r="F2677" i="1" s="1"/>
  <c r="D2675" i="1"/>
  <c r="B2678" i="1" l="1"/>
  <c r="C2678" i="1" s="1"/>
  <c r="H2678" i="1"/>
  <c r="G2678" i="1"/>
  <c r="A2679" i="1"/>
  <c r="I2679" i="1" s="1"/>
  <c r="E2678" i="1"/>
  <c r="F2678" i="1" s="1"/>
  <c r="D2676" i="1"/>
  <c r="B2679" i="1" l="1"/>
  <c r="C2679" i="1" s="1"/>
  <c r="H2679" i="1"/>
  <c r="G2679" i="1"/>
  <c r="A2680" i="1"/>
  <c r="I2680" i="1" s="1"/>
  <c r="E2679" i="1"/>
  <c r="F2679" i="1" s="1"/>
  <c r="D2677" i="1"/>
  <c r="B2680" i="1" l="1"/>
  <c r="C2680" i="1" s="1"/>
  <c r="H2680" i="1"/>
  <c r="G2680" i="1"/>
  <c r="A2681" i="1"/>
  <c r="I2681" i="1" s="1"/>
  <c r="E2680" i="1"/>
  <c r="F2680" i="1" s="1"/>
  <c r="D2678" i="1"/>
  <c r="B2681" i="1" l="1"/>
  <c r="C2681" i="1" s="1"/>
  <c r="H2681" i="1"/>
  <c r="G2681" i="1"/>
  <c r="A2682" i="1"/>
  <c r="I2682" i="1" s="1"/>
  <c r="E2681" i="1"/>
  <c r="F2681" i="1" s="1"/>
  <c r="D2679" i="1"/>
  <c r="B2682" i="1" l="1"/>
  <c r="C2682" i="1" s="1"/>
  <c r="H2682" i="1"/>
  <c r="G2682" i="1"/>
  <c r="A2683" i="1"/>
  <c r="I2683" i="1" s="1"/>
  <c r="E2682" i="1"/>
  <c r="F2682" i="1" s="1"/>
  <c r="D2680" i="1"/>
  <c r="B2683" i="1" l="1"/>
  <c r="C2683" i="1" s="1"/>
  <c r="H2683" i="1"/>
  <c r="G2683" i="1"/>
  <c r="A2684" i="1"/>
  <c r="I2684" i="1" s="1"/>
  <c r="E2683" i="1"/>
  <c r="F2683" i="1" s="1"/>
  <c r="D2681" i="1"/>
  <c r="B2684" i="1" l="1"/>
  <c r="C2684" i="1" s="1"/>
  <c r="H2684" i="1"/>
  <c r="G2684" i="1"/>
  <c r="A2685" i="1"/>
  <c r="I2685" i="1" s="1"/>
  <c r="E2684" i="1"/>
  <c r="F2684" i="1" s="1"/>
  <c r="D2682" i="1"/>
  <c r="B2685" i="1" l="1"/>
  <c r="C2685" i="1" s="1"/>
  <c r="H2685" i="1"/>
  <c r="G2685" i="1"/>
  <c r="A2686" i="1"/>
  <c r="I2686" i="1" s="1"/>
  <c r="E2685" i="1"/>
  <c r="F2685" i="1" s="1"/>
  <c r="D2683" i="1"/>
  <c r="B2686" i="1" l="1"/>
  <c r="C2686" i="1" s="1"/>
  <c r="H2686" i="1"/>
  <c r="G2686" i="1"/>
  <c r="A2687" i="1"/>
  <c r="I2687" i="1" s="1"/>
  <c r="E2686" i="1"/>
  <c r="F2686" i="1" s="1"/>
  <c r="D2684" i="1"/>
  <c r="B2687" i="1" l="1"/>
  <c r="C2687" i="1" s="1"/>
  <c r="H2687" i="1"/>
  <c r="G2687" i="1"/>
  <c r="A2688" i="1"/>
  <c r="I2688" i="1" s="1"/>
  <c r="E2687" i="1"/>
  <c r="F2687" i="1" s="1"/>
  <c r="D2685" i="1"/>
  <c r="B2688" i="1" l="1"/>
  <c r="C2688" i="1" s="1"/>
  <c r="H2688" i="1"/>
  <c r="G2688" i="1"/>
  <c r="A2689" i="1"/>
  <c r="I2689" i="1" s="1"/>
  <c r="E2688" i="1"/>
  <c r="F2688" i="1" s="1"/>
  <c r="D2686" i="1"/>
  <c r="B2689" i="1" l="1"/>
  <c r="C2689" i="1" s="1"/>
  <c r="H2689" i="1"/>
  <c r="G2689" i="1"/>
  <c r="A2690" i="1"/>
  <c r="I2690" i="1" s="1"/>
  <c r="E2689" i="1"/>
  <c r="F2689" i="1" s="1"/>
  <c r="D2687" i="1"/>
  <c r="B2690" i="1" l="1"/>
  <c r="C2690" i="1" s="1"/>
  <c r="H2690" i="1"/>
  <c r="G2690" i="1"/>
  <c r="A2691" i="1"/>
  <c r="I2691" i="1" s="1"/>
  <c r="E2690" i="1"/>
  <c r="F2690" i="1" s="1"/>
  <c r="D2688" i="1"/>
  <c r="B2691" i="1" l="1"/>
  <c r="C2691" i="1" s="1"/>
  <c r="H2691" i="1"/>
  <c r="G2691" i="1"/>
  <c r="A2692" i="1"/>
  <c r="I2692" i="1" s="1"/>
  <c r="E2691" i="1"/>
  <c r="F2691" i="1" s="1"/>
  <c r="D2689" i="1"/>
  <c r="B2692" i="1" l="1"/>
  <c r="C2692" i="1" s="1"/>
  <c r="H2692" i="1"/>
  <c r="G2692" i="1"/>
  <c r="A2693" i="1"/>
  <c r="I2693" i="1" s="1"/>
  <c r="E2692" i="1"/>
  <c r="F2692" i="1" s="1"/>
  <c r="D2690" i="1"/>
  <c r="B2693" i="1" l="1"/>
  <c r="C2693" i="1" s="1"/>
  <c r="H2693" i="1"/>
  <c r="G2693" i="1"/>
  <c r="A2694" i="1"/>
  <c r="I2694" i="1" s="1"/>
  <c r="E2693" i="1"/>
  <c r="F2693" i="1" s="1"/>
  <c r="D2691" i="1"/>
  <c r="B2694" i="1" l="1"/>
  <c r="C2694" i="1" s="1"/>
  <c r="H2694" i="1"/>
  <c r="G2694" i="1"/>
  <c r="A2695" i="1"/>
  <c r="I2695" i="1" s="1"/>
  <c r="E2694" i="1"/>
  <c r="F2694" i="1" s="1"/>
  <c r="D2692" i="1"/>
  <c r="B2695" i="1" l="1"/>
  <c r="C2695" i="1" s="1"/>
  <c r="H2695" i="1"/>
  <c r="G2695" i="1"/>
  <c r="A2696" i="1"/>
  <c r="I2696" i="1" s="1"/>
  <c r="E2695" i="1"/>
  <c r="F2695" i="1" s="1"/>
  <c r="D2693" i="1"/>
  <c r="B2696" i="1" l="1"/>
  <c r="C2696" i="1" s="1"/>
  <c r="H2696" i="1"/>
  <c r="G2696" i="1"/>
  <c r="A2697" i="1"/>
  <c r="I2697" i="1" s="1"/>
  <c r="E2696" i="1"/>
  <c r="F2696" i="1" s="1"/>
  <c r="D2694" i="1"/>
  <c r="B2697" i="1" l="1"/>
  <c r="C2697" i="1" s="1"/>
  <c r="H2697" i="1"/>
  <c r="G2697" i="1"/>
  <c r="A2698" i="1"/>
  <c r="I2698" i="1" s="1"/>
  <c r="E2697" i="1"/>
  <c r="F2697" i="1" s="1"/>
  <c r="D2695" i="1"/>
  <c r="B2698" i="1" l="1"/>
  <c r="C2698" i="1" s="1"/>
  <c r="H2698" i="1"/>
  <c r="G2698" i="1"/>
  <c r="A2699" i="1"/>
  <c r="I2699" i="1" s="1"/>
  <c r="E2698" i="1"/>
  <c r="F2698" i="1" s="1"/>
  <c r="D2696" i="1"/>
  <c r="B2699" i="1" l="1"/>
  <c r="C2699" i="1" s="1"/>
  <c r="H2699" i="1"/>
  <c r="G2699" i="1"/>
  <c r="A2700" i="1"/>
  <c r="I2700" i="1" s="1"/>
  <c r="E2699" i="1"/>
  <c r="F2699" i="1" s="1"/>
  <c r="D2697" i="1"/>
  <c r="B2700" i="1" l="1"/>
  <c r="C2700" i="1" s="1"/>
  <c r="H2700" i="1"/>
  <c r="G2700" i="1"/>
  <c r="A2701" i="1"/>
  <c r="I2701" i="1" s="1"/>
  <c r="E2700" i="1"/>
  <c r="F2700" i="1" s="1"/>
  <c r="D2698" i="1"/>
  <c r="B2701" i="1" l="1"/>
  <c r="C2701" i="1" s="1"/>
  <c r="H2701" i="1"/>
  <c r="G2701" i="1"/>
  <c r="A2702" i="1"/>
  <c r="I2702" i="1" s="1"/>
  <c r="E2701" i="1"/>
  <c r="F2701" i="1" s="1"/>
  <c r="D2699" i="1"/>
  <c r="B2702" i="1" l="1"/>
  <c r="C2702" i="1" s="1"/>
  <c r="H2702" i="1"/>
  <c r="G2702" i="1"/>
  <c r="A2703" i="1"/>
  <c r="I2703" i="1" s="1"/>
  <c r="E2702" i="1"/>
  <c r="F2702" i="1" s="1"/>
  <c r="D2700" i="1"/>
  <c r="B2703" i="1" l="1"/>
  <c r="C2703" i="1" s="1"/>
  <c r="H2703" i="1"/>
  <c r="G2703" i="1"/>
  <c r="A2704" i="1"/>
  <c r="I2704" i="1" s="1"/>
  <c r="E2703" i="1"/>
  <c r="F2703" i="1" s="1"/>
  <c r="D2701" i="1"/>
  <c r="B2704" i="1" l="1"/>
  <c r="C2704" i="1" s="1"/>
  <c r="H2704" i="1"/>
  <c r="G2704" i="1"/>
  <c r="A2705" i="1"/>
  <c r="I2705" i="1" s="1"/>
  <c r="E2704" i="1"/>
  <c r="F2704" i="1" s="1"/>
  <c r="D2702" i="1"/>
  <c r="B2705" i="1" l="1"/>
  <c r="C2705" i="1" s="1"/>
  <c r="H2705" i="1"/>
  <c r="G2705" i="1"/>
  <c r="A2706" i="1"/>
  <c r="I2706" i="1" s="1"/>
  <c r="E2705" i="1"/>
  <c r="F2705" i="1" s="1"/>
  <c r="D2703" i="1"/>
  <c r="B2706" i="1" l="1"/>
  <c r="C2706" i="1" s="1"/>
  <c r="H2706" i="1"/>
  <c r="G2706" i="1"/>
  <c r="A2707" i="1"/>
  <c r="I2707" i="1" s="1"/>
  <c r="E2706" i="1"/>
  <c r="F2706" i="1" s="1"/>
  <c r="D2704" i="1"/>
  <c r="B2707" i="1" l="1"/>
  <c r="C2707" i="1" s="1"/>
  <c r="H2707" i="1"/>
  <c r="G2707" i="1"/>
  <c r="A2708" i="1"/>
  <c r="I2708" i="1" s="1"/>
  <c r="E2707" i="1"/>
  <c r="F2707" i="1" s="1"/>
  <c r="D2705" i="1"/>
  <c r="B2708" i="1" l="1"/>
  <c r="C2708" i="1" s="1"/>
  <c r="H2708" i="1"/>
  <c r="G2708" i="1"/>
  <c r="A2709" i="1"/>
  <c r="I2709" i="1" s="1"/>
  <c r="E2708" i="1"/>
  <c r="F2708" i="1" s="1"/>
  <c r="D2706" i="1"/>
  <c r="B2709" i="1" l="1"/>
  <c r="C2709" i="1" s="1"/>
  <c r="H2709" i="1"/>
  <c r="G2709" i="1"/>
  <c r="A2710" i="1"/>
  <c r="I2710" i="1" s="1"/>
  <c r="E2709" i="1"/>
  <c r="F2709" i="1" s="1"/>
  <c r="D2707" i="1"/>
  <c r="B2710" i="1" l="1"/>
  <c r="C2710" i="1" s="1"/>
  <c r="H2710" i="1"/>
  <c r="G2710" i="1"/>
  <c r="A2711" i="1"/>
  <c r="I2711" i="1" s="1"/>
  <c r="E2710" i="1"/>
  <c r="F2710" i="1" s="1"/>
  <c r="D2708" i="1"/>
  <c r="B2711" i="1" l="1"/>
  <c r="C2711" i="1" s="1"/>
  <c r="H2711" i="1"/>
  <c r="G2711" i="1"/>
  <c r="A2712" i="1"/>
  <c r="I2712" i="1" s="1"/>
  <c r="E2711" i="1"/>
  <c r="F2711" i="1" s="1"/>
  <c r="D2709" i="1"/>
  <c r="B2712" i="1" l="1"/>
  <c r="C2712" i="1" s="1"/>
  <c r="H2712" i="1"/>
  <c r="G2712" i="1"/>
  <c r="A2713" i="1"/>
  <c r="I2713" i="1" s="1"/>
  <c r="E2712" i="1"/>
  <c r="F2712" i="1" s="1"/>
  <c r="D2710" i="1"/>
  <c r="B2713" i="1" l="1"/>
  <c r="C2713" i="1" s="1"/>
  <c r="H2713" i="1"/>
  <c r="G2713" i="1"/>
  <c r="A2714" i="1"/>
  <c r="I2714" i="1" s="1"/>
  <c r="E2713" i="1"/>
  <c r="F2713" i="1" s="1"/>
  <c r="D2711" i="1"/>
  <c r="B2714" i="1" l="1"/>
  <c r="C2714" i="1" s="1"/>
  <c r="H2714" i="1"/>
  <c r="G2714" i="1"/>
  <c r="A2715" i="1"/>
  <c r="I2715" i="1" s="1"/>
  <c r="E2714" i="1"/>
  <c r="F2714" i="1" s="1"/>
  <c r="D2712" i="1"/>
  <c r="B2715" i="1" l="1"/>
  <c r="C2715" i="1" s="1"/>
  <c r="H2715" i="1"/>
  <c r="G2715" i="1"/>
  <c r="A2716" i="1"/>
  <c r="I2716" i="1" s="1"/>
  <c r="E2715" i="1"/>
  <c r="F2715" i="1" s="1"/>
  <c r="D2713" i="1"/>
  <c r="B2716" i="1" l="1"/>
  <c r="C2716" i="1" s="1"/>
  <c r="H2716" i="1"/>
  <c r="G2716" i="1"/>
  <c r="A2717" i="1"/>
  <c r="I2717" i="1" s="1"/>
  <c r="E2716" i="1"/>
  <c r="F2716" i="1" s="1"/>
  <c r="D2714" i="1"/>
  <c r="B2717" i="1" l="1"/>
  <c r="C2717" i="1" s="1"/>
  <c r="H2717" i="1"/>
  <c r="G2717" i="1"/>
  <c r="A2718" i="1"/>
  <c r="I2718" i="1" s="1"/>
  <c r="E2717" i="1"/>
  <c r="F2717" i="1" s="1"/>
  <c r="D2715" i="1"/>
  <c r="B2718" i="1" l="1"/>
  <c r="C2718" i="1" s="1"/>
  <c r="H2718" i="1"/>
  <c r="G2718" i="1"/>
  <c r="A2719" i="1"/>
  <c r="I2719" i="1" s="1"/>
  <c r="E2718" i="1"/>
  <c r="F2718" i="1" s="1"/>
  <c r="D2716" i="1"/>
  <c r="B2719" i="1" l="1"/>
  <c r="C2719" i="1" s="1"/>
  <c r="H2719" i="1"/>
  <c r="G2719" i="1"/>
  <c r="A2720" i="1"/>
  <c r="I2720" i="1" s="1"/>
  <c r="E2719" i="1"/>
  <c r="F2719" i="1" s="1"/>
  <c r="D2717" i="1"/>
  <c r="B2720" i="1" l="1"/>
  <c r="C2720" i="1" s="1"/>
  <c r="H2720" i="1"/>
  <c r="G2720" i="1"/>
  <c r="A2721" i="1"/>
  <c r="I2721" i="1" s="1"/>
  <c r="E2720" i="1"/>
  <c r="F2720" i="1" s="1"/>
  <c r="D2718" i="1"/>
  <c r="B2721" i="1" l="1"/>
  <c r="C2721" i="1" s="1"/>
  <c r="H2721" i="1"/>
  <c r="G2721" i="1"/>
  <c r="A2722" i="1"/>
  <c r="I2722" i="1" s="1"/>
  <c r="E2721" i="1"/>
  <c r="F2721" i="1" s="1"/>
  <c r="D2719" i="1"/>
  <c r="B2722" i="1" l="1"/>
  <c r="C2722" i="1" s="1"/>
  <c r="H2722" i="1"/>
  <c r="G2722" i="1"/>
  <c r="A2723" i="1"/>
  <c r="I2723" i="1" s="1"/>
  <c r="E2722" i="1"/>
  <c r="F2722" i="1" s="1"/>
  <c r="D2720" i="1"/>
  <c r="B2723" i="1" l="1"/>
  <c r="C2723" i="1" s="1"/>
  <c r="H2723" i="1"/>
  <c r="G2723" i="1"/>
  <c r="A2724" i="1"/>
  <c r="I2724" i="1" s="1"/>
  <c r="E2723" i="1"/>
  <c r="F2723" i="1" s="1"/>
  <c r="D2721" i="1"/>
  <c r="B2724" i="1" l="1"/>
  <c r="C2724" i="1" s="1"/>
  <c r="H2724" i="1"/>
  <c r="G2724" i="1"/>
  <c r="A2725" i="1"/>
  <c r="I2725" i="1" s="1"/>
  <c r="E2724" i="1"/>
  <c r="F2724" i="1" s="1"/>
  <c r="D2722" i="1"/>
  <c r="B2725" i="1" l="1"/>
  <c r="C2725" i="1" s="1"/>
  <c r="H2725" i="1"/>
  <c r="G2725" i="1"/>
  <c r="A2726" i="1"/>
  <c r="I2726" i="1" s="1"/>
  <c r="E2725" i="1"/>
  <c r="F2725" i="1" s="1"/>
  <c r="D2723" i="1"/>
  <c r="B2726" i="1" l="1"/>
  <c r="C2726" i="1" s="1"/>
  <c r="H2726" i="1"/>
  <c r="G2726" i="1"/>
  <c r="A2727" i="1"/>
  <c r="I2727" i="1" s="1"/>
  <c r="E2726" i="1"/>
  <c r="F2726" i="1" s="1"/>
  <c r="D2724" i="1"/>
  <c r="B2727" i="1" l="1"/>
  <c r="C2727" i="1" s="1"/>
  <c r="H2727" i="1"/>
  <c r="G2727" i="1"/>
  <c r="A2728" i="1"/>
  <c r="I2728" i="1" s="1"/>
  <c r="E2727" i="1"/>
  <c r="F2727" i="1" s="1"/>
  <c r="D2725" i="1"/>
  <c r="B2728" i="1" l="1"/>
  <c r="C2728" i="1" s="1"/>
  <c r="H2728" i="1"/>
  <c r="G2728" i="1"/>
  <c r="A2729" i="1"/>
  <c r="I2729" i="1" s="1"/>
  <c r="E2728" i="1"/>
  <c r="F2728" i="1" s="1"/>
  <c r="D2726" i="1"/>
  <c r="B2729" i="1" l="1"/>
  <c r="C2729" i="1" s="1"/>
  <c r="H2729" i="1"/>
  <c r="G2729" i="1"/>
  <c r="A2730" i="1"/>
  <c r="I2730" i="1" s="1"/>
  <c r="E2729" i="1"/>
  <c r="F2729" i="1" s="1"/>
  <c r="D2727" i="1"/>
  <c r="B2730" i="1" l="1"/>
  <c r="C2730" i="1" s="1"/>
  <c r="H2730" i="1"/>
  <c r="G2730" i="1"/>
  <c r="A2731" i="1"/>
  <c r="I2731" i="1" s="1"/>
  <c r="E2730" i="1"/>
  <c r="F2730" i="1" s="1"/>
  <c r="D2728" i="1"/>
  <c r="B2731" i="1" l="1"/>
  <c r="C2731" i="1" s="1"/>
  <c r="H2731" i="1"/>
  <c r="G2731" i="1"/>
  <c r="A2732" i="1"/>
  <c r="I2732" i="1" s="1"/>
  <c r="E2731" i="1"/>
  <c r="F2731" i="1" s="1"/>
  <c r="D2729" i="1"/>
  <c r="B2732" i="1" l="1"/>
  <c r="C2732" i="1" s="1"/>
  <c r="H2732" i="1"/>
  <c r="G2732" i="1"/>
  <c r="A2733" i="1"/>
  <c r="I2733" i="1" s="1"/>
  <c r="E2732" i="1"/>
  <c r="F2732" i="1" s="1"/>
  <c r="D2730" i="1"/>
  <c r="B2733" i="1" l="1"/>
  <c r="C2733" i="1" s="1"/>
  <c r="H2733" i="1"/>
  <c r="G2733" i="1"/>
  <c r="A2734" i="1"/>
  <c r="I2734" i="1" s="1"/>
  <c r="E2733" i="1"/>
  <c r="F2733" i="1" s="1"/>
  <c r="D2731" i="1"/>
  <c r="B2734" i="1" l="1"/>
  <c r="C2734" i="1" s="1"/>
  <c r="H2734" i="1"/>
  <c r="G2734" i="1"/>
  <c r="A2735" i="1"/>
  <c r="I2735" i="1" s="1"/>
  <c r="E2734" i="1"/>
  <c r="F2734" i="1" s="1"/>
  <c r="D2732" i="1"/>
  <c r="B2735" i="1" l="1"/>
  <c r="C2735" i="1" s="1"/>
  <c r="H2735" i="1"/>
  <c r="G2735" i="1"/>
  <c r="A2736" i="1"/>
  <c r="I2736" i="1" s="1"/>
  <c r="E2735" i="1"/>
  <c r="F2735" i="1" s="1"/>
  <c r="D2733" i="1"/>
  <c r="B2736" i="1" l="1"/>
  <c r="C2736" i="1" s="1"/>
  <c r="H2736" i="1"/>
  <c r="G2736" i="1"/>
  <c r="A2737" i="1"/>
  <c r="I2737" i="1" s="1"/>
  <c r="E2736" i="1"/>
  <c r="F2736" i="1" s="1"/>
  <c r="D2734" i="1"/>
  <c r="B2737" i="1" l="1"/>
  <c r="C2737" i="1" s="1"/>
  <c r="H2737" i="1"/>
  <c r="G2737" i="1"/>
  <c r="A2738" i="1"/>
  <c r="I2738" i="1" s="1"/>
  <c r="E2737" i="1"/>
  <c r="F2737" i="1" s="1"/>
  <c r="D2735" i="1"/>
  <c r="B2738" i="1" l="1"/>
  <c r="C2738" i="1" s="1"/>
  <c r="H2738" i="1"/>
  <c r="G2738" i="1"/>
  <c r="A2739" i="1"/>
  <c r="I2739" i="1" s="1"/>
  <c r="E2738" i="1"/>
  <c r="F2738" i="1" s="1"/>
  <c r="D2736" i="1"/>
  <c r="B2739" i="1" l="1"/>
  <c r="C2739" i="1" s="1"/>
  <c r="H2739" i="1"/>
  <c r="G2739" i="1"/>
  <c r="A2740" i="1"/>
  <c r="I2740" i="1" s="1"/>
  <c r="E2739" i="1"/>
  <c r="F2739" i="1" s="1"/>
  <c r="D2737" i="1"/>
  <c r="B2740" i="1" l="1"/>
  <c r="C2740" i="1" s="1"/>
  <c r="H2740" i="1"/>
  <c r="G2740" i="1"/>
  <c r="A2741" i="1"/>
  <c r="I2741" i="1" s="1"/>
  <c r="E2740" i="1"/>
  <c r="F2740" i="1" s="1"/>
  <c r="D2738" i="1"/>
  <c r="B2741" i="1" l="1"/>
  <c r="C2741" i="1" s="1"/>
  <c r="H2741" i="1"/>
  <c r="G2741" i="1"/>
  <c r="A2742" i="1"/>
  <c r="I2742" i="1" s="1"/>
  <c r="E2741" i="1"/>
  <c r="F2741" i="1" s="1"/>
  <c r="D2739" i="1"/>
  <c r="B2742" i="1" l="1"/>
  <c r="C2742" i="1" s="1"/>
  <c r="H2742" i="1"/>
  <c r="G2742" i="1"/>
  <c r="A2743" i="1"/>
  <c r="I2743" i="1" s="1"/>
  <c r="E2742" i="1"/>
  <c r="F2742" i="1" s="1"/>
  <c r="D2740" i="1"/>
  <c r="B2743" i="1" l="1"/>
  <c r="C2743" i="1" s="1"/>
  <c r="H2743" i="1"/>
  <c r="G2743" i="1"/>
  <c r="A2744" i="1"/>
  <c r="I2744" i="1" s="1"/>
  <c r="E2743" i="1"/>
  <c r="F2743" i="1" s="1"/>
  <c r="D2741" i="1"/>
  <c r="B2744" i="1" l="1"/>
  <c r="C2744" i="1" s="1"/>
  <c r="H2744" i="1"/>
  <c r="G2744" i="1"/>
  <c r="A2745" i="1"/>
  <c r="I2745" i="1" s="1"/>
  <c r="E2744" i="1"/>
  <c r="F2744" i="1" s="1"/>
  <c r="D2742" i="1"/>
  <c r="B2745" i="1" l="1"/>
  <c r="C2745" i="1" s="1"/>
  <c r="H2745" i="1"/>
  <c r="G2745" i="1"/>
  <c r="A2746" i="1"/>
  <c r="I2746" i="1" s="1"/>
  <c r="E2745" i="1"/>
  <c r="F2745" i="1" s="1"/>
  <c r="D2743" i="1"/>
  <c r="B2746" i="1" l="1"/>
  <c r="C2746" i="1" s="1"/>
  <c r="H2746" i="1"/>
  <c r="G2746" i="1"/>
  <c r="A2747" i="1"/>
  <c r="I2747" i="1" s="1"/>
  <c r="E2746" i="1"/>
  <c r="F2746" i="1" s="1"/>
  <c r="D2744" i="1"/>
  <c r="B2747" i="1" l="1"/>
  <c r="C2747" i="1" s="1"/>
  <c r="H2747" i="1"/>
  <c r="G2747" i="1"/>
  <c r="A2748" i="1"/>
  <c r="I2748" i="1" s="1"/>
  <c r="E2747" i="1"/>
  <c r="F2747" i="1" s="1"/>
  <c r="D2745" i="1"/>
  <c r="B2748" i="1" l="1"/>
  <c r="C2748" i="1" s="1"/>
  <c r="H2748" i="1"/>
  <c r="G2748" i="1"/>
  <c r="A2749" i="1"/>
  <c r="I2749" i="1" s="1"/>
  <c r="E2748" i="1"/>
  <c r="F2748" i="1" s="1"/>
  <c r="D2746" i="1"/>
  <c r="B2749" i="1" l="1"/>
  <c r="C2749" i="1" s="1"/>
  <c r="H2749" i="1"/>
  <c r="G2749" i="1"/>
  <c r="A2750" i="1"/>
  <c r="I2750" i="1" s="1"/>
  <c r="E2749" i="1"/>
  <c r="F2749" i="1" s="1"/>
  <c r="D2747" i="1"/>
  <c r="B2750" i="1" l="1"/>
  <c r="C2750" i="1" s="1"/>
  <c r="H2750" i="1"/>
  <c r="G2750" i="1"/>
  <c r="A2751" i="1"/>
  <c r="I2751" i="1" s="1"/>
  <c r="E2750" i="1"/>
  <c r="F2750" i="1" s="1"/>
  <c r="D2748" i="1"/>
  <c r="B2751" i="1" l="1"/>
  <c r="C2751" i="1" s="1"/>
  <c r="H2751" i="1"/>
  <c r="G2751" i="1"/>
  <c r="A2752" i="1"/>
  <c r="I2752" i="1" s="1"/>
  <c r="E2751" i="1"/>
  <c r="F2751" i="1" s="1"/>
  <c r="D2749" i="1"/>
  <c r="B2752" i="1" l="1"/>
  <c r="C2752" i="1" s="1"/>
  <c r="H2752" i="1"/>
  <c r="G2752" i="1"/>
  <c r="A2753" i="1"/>
  <c r="I2753" i="1" s="1"/>
  <c r="E2752" i="1"/>
  <c r="F2752" i="1" s="1"/>
  <c r="D2750" i="1"/>
  <c r="B2753" i="1" l="1"/>
  <c r="C2753" i="1" s="1"/>
  <c r="H2753" i="1"/>
  <c r="G2753" i="1"/>
  <c r="A2754" i="1"/>
  <c r="I2754" i="1" s="1"/>
  <c r="E2753" i="1"/>
  <c r="F2753" i="1" s="1"/>
  <c r="D2751" i="1"/>
  <c r="B2754" i="1" l="1"/>
  <c r="C2754" i="1" s="1"/>
  <c r="H2754" i="1"/>
  <c r="G2754" i="1"/>
  <c r="A2755" i="1"/>
  <c r="I2755" i="1" s="1"/>
  <c r="E2754" i="1"/>
  <c r="F2754" i="1" s="1"/>
  <c r="D2752" i="1"/>
  <c r="B2755" i="1" l="1"/>
  <c r="C2755" i="1" s="1"/>
  <c r="H2755" i="1"/>
  <c r="G2755" i="1"/>
  <c r="A2756" i="1"/>
  <c r="I2756" i="1" s="1"/>
  <c r="E2755" i="1"/>
  <c r="F2755" i="1" s="1"/>
  <c r="D2753" i="1"/>
  <c r="B2756" i="1" l="1"/>
  <c r="C2756" i="1" s="1"/>
  <c r="H2756" i="1"/>
  <c r="G2756" i="1"/>
  <c r="A2757" i="1"/>
  <c r="I2757" i="1" s="1"/>
  <c r="E2756" i="1"/>
  <c r="F2756" i="1" s="1"/>
  <c r="D2754" i="1"/>
  <c r="B2757" i="1" l="1"/>
  <c r="C2757" i="1" s="1"/>
  <c r="H2757" i="1"/>
  <c r="G2757" i="1"/>
  <c r="A2758" i="1"/>
  <c r="I2758" i="1" s="1"/>
  <c r="E2757" i="1"/>
  <c r="F2757" i="1" s="1"/>
  <c r="D2755" i="1"/>
  <c r="B2758" i="1" l="1"/>
  <c r="C2758" i="1" s="1"/>
  <c r="H2758" i="1"/>
  <c r="G2758" i="1"/>
  <c r="A2759" i="1"/>
  <c r="I2759" i="1" s="1"/>
  <c r="E2758" i="1"/>
  <c r="F2758" i="1" s="1"/>
  <c r="D2756" i="1"/>
  <c r="B2759" i="1" l="1"/>
  <c r="C2759" i="1" s="1"/>
  <c r="H2759" i="1"/>
  <c r="G2759" i="1"/>
  <c r="A2760" i="1"/>
  <c r="I2760" i="1" s="1"/>
  <c r="E2759" i="1"/>
  <c r="F2759" i="1" s="1"/>
  <c r="D2757" i="1"/>
  <c r="B2760" i="1" l="1"/>
  <c r="C2760" i="1" s="1"/>
  <c r="H2760" i="1"/>
  <c r="G2760" i="1"/>
  <c r="A2761" i="1"/>
  <c r="I2761" i="1" s="1"/>
  <c r="E2760" i="1"/>
  <c r="F2760" i="1" s="1"/>
  <c r="D2758" i="1"/>
  <c r="B2761" i="1" l="1"/>
  <c r="C2761" i="1" s="1"/>
  <c r="H2761" i="1"/>
  <c r="G2761" i="1"/>
  <c r="A2762" i="1"/>
  <c r="I2762" i="1" s="1"/>
  <c r="E2761" i="1"/>
  <c r="F2761" i="1" s="1"/>
  <c r="D2759" i="1"/>
  <c r="B2762" i="1" l="1"/>
  <c r="C2762" i="1" s="1"/>
  <c r="H2762" i="1"/>
  <c r="G2762" i="1"/>
  <c r="A2763" i="1"/>
  <c r="I2763" i="1" s="1"/>
  <c r="E2762" i="1"/>
  <c r="F2762" i="1" s="1"/>
  <c r="D2760" i="1"/>
  <c r="B2763" i="1" l="1"/>
  <c r="C2763" i="1" s="1"/>
  <c r="H2763" i="1"/>
  <c r="G2763" i="1"/>
  <c r="A2764" i="1"/>
  <c r="I2764" i="1" s="1"/>
  <c r="E2763" i="1"/>
  <c r="F2763" i="1" s="1"/>
  <c r="D2761" i="1"/>
  <c r="B2764" i="1" l="1"/>
  <c r="C2764" i="1" s="1"/>
  <c r="H2764" i="1"/>
  <c r="G2764" i="1"/>
  <c r="A2765" i="1"/>
  <c r="I2765" i="1" s="1"/>
  <c r="E2764" i="1"/>
  <c r="F2764" i="1" s="1"/>
  <c r="D2762" i="1"/>
  <c r="B2765" i="1" l="1"/>
  <c r="C2765" i="1" s="1"/>
  <c r="H2765" i="1"/>
  <c r="G2765" i="1"/>
  <c r="A2766" i="1"/>
  <c r="I2766" i="1" s="1"/>
  <c r="E2765" i="1"/>
  <c r="F2765" i="1" s="1"/>
  <c r="D2763" i="1"/>
  <c r="B2766" i="1" l="1"/>
  <c r="C2766" i="1" s="1"/>
  <c r="H2766" i="1"/>
  <c r="G2766" i="1"/>
  <c r="A2767" i="1"/>
  <c r="I2767" i="1" s="1"/>
  <c r="E2766" i="1"/>
  <c r="F2766" i="1" s="1"/>
  <c r="D2764" i="1"/>
  <c r="B2767" i="1" l="1"/>
  <c r="C2767" i="1" s="1"/>
  <c r="H2767" i="1"/>
  <c r="G2767" i="1"/>
  <c r="A2768" i="1"/>
  <c r="I2768" i="1" s="1"/>
  <c r="E2767" i="1"/>
  <c r="F2767" i="1" s="1"/>
  <c r="D2765" i="1"/>
  <c r="B2768" i="1" l="1"/>
  <c r="C2768" i="1" s="1"/>
  <c r="H2768" i="1"/>
  <c r="G2768" i="1"/>
  <c r="A2769" i="1"/>
  <c r="I2769" i="1" s="1"/>
  <c r="E2768" i="1"/>
  <c r="F2768" i="1" s="1"/>
  <c r="D2766" i="1"/>
  <c r="B2769" i="1" l="1"/>
  <c r="C2769" i="1" s="1"/>
  <c r="H2769" i="1"/>
  <c r="G2769" i="1"/>
  <c r="A2770" i="1"/>
  <c r="I2770" i="1" s="1"/>
  <c r="E2769" i="1"/>
  <c r="F2769" i="1" s="1"/>
  <c r="D2767" i="1"/>
  <c r="B2770" i="1" l="1"/>
  <c r="C2770" i="1" s="1"/>
  <c r="H2770" i="1"/>
  <c r="G2770" i="1"/>
  <c r="A2771" i="1"/>
  <c r="I2771" i="1" s="1"/>
  <c r="E2770" i="1"/>
  <c r="F2770" i="1" s="1"/>
  <c r="D2768" i="1"/>
  <c r="B2771" i="1" l="1"/>
  <c r="C2771" i="1" s="1"/>
  <c r="H2771" i="1"/>
  <c r="G2771" i="1"/>
  <c r="A2772" i="1"/>
  <c r="I2772" i="1" s="1"/>
  <c r="E2771" i="1"/>
  <c r="F2771" i="1" s="1"/>
  <c r="D2769" i="1"/>
  <c r="B2772" i="1" l="1"/>
  <c r="C2772" i="1" s="1"/>
  <c r="H2772" i="1"/>
  <c r="G2772" i="1"/>
  <c r="A2773" i="1"/>
  <c r="I2773" i="1" s="1"/>
  <c r="E2772" i="1"/>
  <c r="F2772" i="1" s="1"/>
  <c r="D2770" i="1"/>
  <c r="B2773" i="1" l="1"/>
  <c r="C2773" i="1" s="1"/>
  <c r="H2773" i="1"/>
  <c r="G2773" i="1"/>
  <c r="A2774" i="1"/>
  <c r="I2774" i="1" s="1"/>
  <c r="E2773" i="1"/>
  <c r="F2773" i="1" s="1"/>
  <c r="D2771" i="1"/>
  <c r="B2774" i="1" l="1"/>
  <c r="C2774" i="1" s="1"/>
  <c r="H2774" i="1"/>
  <c r="G2774" i="1"/>
  <c r="A2775" i="1"/>
  <c r="I2775" i="1" s="1"/>
  <c r="E2774" i="1"/>
  <c r="F2774" i="1" s="1"/>
  <c r="D2772" i="1"/>
  <c r="B2775" i="1" l="1"/>
  <c r="C2775" i="1" s="1"/>
  <c r="H2775" i="1"/>
  <c r="G2775" i="1"/>
  <c r="A2776" i="1"/>
  <c r="I2776" i="1" s="1"/>
  <c r="E2775" i="1"/>
  <c r="F2775" i="1" s="1"/>
  <c r="D2773" i="1"/>
  <c r="B2776" i="1" l="1"/>
  <c r="C2776" i="1" s="1"/>
  <c r="H2776" i="1"/>
  <c r="G2776" i="1"/>
  <c r="A2777" i="1"/>
  <c r="I2777" i="1" s="1"/>
  <c r="E2776" i="1"/>
  <c r="F2776" i="1" s="1"/>
  <c r="D2774" i="1"/>
  <c r="B2777" i="1" l="1"/>
  <c r="C2777" i="1" s="1"/>
  <c r="H2777" i="1"/>
  <c r="G2777" i="1"/>
  <c r="A2778" i="1"/>
  <c r="I2778" i="1" s="1"/>
  <c r="E2777" i="1"/>
  <c r="F2777" i="1" s="1"/>
  <c r="D2775" i="1"/>
  <c r="B2778" i="1" l="1"/>
  <c r="C2778" i="1" s="1"/>
  <c r="H2778" i="1"/>
  <c r="G2778" i="1"/>
  <c r="A2779" i="1"/>
  <c r="I2779" i="1" s="1"/>
  <c r="E2778" i="1"/>
  <c r="F2778" i="1" s="1"/>
  <c r="D2776" i="1"/>
  <c r="B2779" i="1" l="1"/>
  <c r="C2779" i="1" s="1"/>
  <c r="H2779" i="1"/>
  <c r="G2779" i="1"/>
  <c r="A2780" i="1"/>
  <c r="I2780" i="1" s="1"/>
  <c r="E2779" i="1"/>
  <c r="F2779" i="1" s="1"/>
  <c r="D2777" i="1"/>
  <c r="B2780" i="1" l="1"/>
  <c r="C2780" i="1" s="1"/>
  <c r="H2780" i="1"/>
  <c r="G2780" i="1"/>
  <c r="A2781" i="1"/>
  <c r="I2781" i="1" s="1"/>
  <c r="E2780" i="1"/>
  <c r="F2780" i="1" s="1"/>
  <c r="D2778" i="1"/>
  <c r="B2781" i="1" l="1"/>
  <c r="C2781" i="1" s="1"/>
  <c r="H2781" i="1"/>
  <c r="G2781" i="1"/>
  <c r="A2782" i="1"/>
  <c r="I2782" i="1" s="1"/>
  <c r="E2781" i="1"/>
  <c r="F2781" i="1" s="1"/>
  <c r="D2779" i="1"/>
  <c r="B2782" i="1" l="1"/>
  <c r="C2782" i="1" s="1"/>
  <c r="H2782" i="1"/>
  <c r="G2782" i="1"/>
  <c r="A2783" i="1"/>
  <c r="I2783" i="1" s="1"/>
  <c r="E2782" i="1"/>
  <c r="F2782" i="1" s="1"/>
  <c r="D2780" i="1"/>
  <c r="B2783" i="1" l="1"/>
  <c r="C2783" i="1" s="1"/>
  <c r="H2783" i="1"/>
  <c r="G2783" i="1"/>
  <c r="A2784" i="1"/>
  <c r="I2784" i="1" s="1"/>
  <c r="E2783" i="1"/>
  <c r="F2783" i="1" s="1"/>
  <c r="D2781" i="1"/>
  <c r="B2784" i="1" l="1"/>
  <c r="C2784" i="1" s="1"/>
  <c r="H2784" i="1"/>
  <c r="G2784" i="1"/>
  <c r="A2785" i="1"/>
  <c r="I2785" i="1" s="1"/>
  <c r="E2784" i="1"/>
  <c r="F2784" i="1" s="1"/>
  <c r="D2782" i="1"/>
  <c r="B2785" i="1" l="1"/>
  <c r="C2785" i="1" s="1"/>
  <c r="H2785" i="1"/>
  <c r="G2785" i="1"/>
  <c r="A2786" i="1"/>
  <c r="I2786" i="1" s="1"/>
  <c r="E2785" i="1"/>
  <c r="F2785" i="1" s="1"/>
  <c r="D2783" i="1"/>
  <c r="B2786" i="1" l="1"/>
  <c r="C2786" i="1" s="1"/>
  <c r="H2786" i="1"/>
  <c r="G2786" i="1"/>
  <c r="A2787" i="1"/>
  <c r="I2787" i="1" s="1"/>
  <c r="E2786" i="1"/>
  <c r="F2786" i="1" s="1"/>
  <c r="D2784" i="1"/>
  <c r="B2787" i="1" l="1"/>
  <c r="C2787" i="1" s="1"/>
  <c r="H2787" i="1"/>
  <c r="G2787" i="1"/>
  <c r="A2788" i="1"/>
  <c r="I2788" i="1" s="1"/>
  <c r="E2787" i="1"/>
  <c r="F2787" i="1" s="1"/>
  <c r="D2785" i="1"/>
  <c r="B2788" i="1" l="1"/>
  <c r="C2788" i="1" s="1"/>
  <c r="H2788" i="1"/>
  <c r="G2788" i="1"/>
  <c r="A2789" i="1"/>
  <c r="I2789" i="1" s="1"/>
  <c r="E2788" i="1"/>
  <c r="F2788" i="1" s="1"/>
  <c r="D2786" i="1"/>
  <c r="B2789" i="1" l="1"/>
  <c r="C2789" i="1" s="1"/>
  <c r="H2789" i="1"/>
  <c r="G2789" i="1"/>
  <c r="A2790" i="1"/>
  <c r="I2790" i="1" s="1"/>
  <c r="E2789" i="1"/>
  <c r="F2789" i="1" s="1"/>
  <c r="D2787" i="1"/>
  <c r="B2790" i="1" l="1"/>
  <c r="C2790" i="1" s="1"/>
  <c r="H2790" i="1"/>
  <c r="G2790" i="1"/>
  <c r="A2791" i="1"/>
  <c r="I2791" i="1" s="1"/>
  <c r="E2790" i="1"/>
  <c r="F2790" i="1" s="1"/>
  <c r="D2788" i="1"/>
  <c r="B2791" i="1" l="1"/>
  <c r="C2791" i="1" s="1"/>
  <c r="H2791" i="1"/>
  <c r="G2791" i="1"/>
  <c r="A2792" i="1"/>
  <c r="I2792" i="1" s="1"/>
  <c r="E2791" i="1"/>
  <c r="F2791" i="1" s="1"/>
  <c r="D2789" i="1"/>
  <c r="B2792" i="1" l="1"/>
  <c r="C2792" i="1" s="1"/>
  <c r="H2792" i="1"/>
  <c r="G2792" i="1"/>
  <c r="A2793" i="1"/>
  <c r="I2793" i="1" s="1"/>
  <c r="E2792" i="1"/>
  <c r="F2792" i="1" s="1"/>
  <c r="D2790" i="1"/>
  <c r="B2793" i="1" l="1"/>
  <c r="C2793" i="1" s="1"/>
  <c r="H2793" i="1"/>
  <c r="G2793" i="1"/>
  <c r="A2794" i="1"/>
  <c r="I2794" i="1" s="1"/>
  <c r="E2793" i="1"/>
  <c r="F2793" i="1" s="1"/>
  <c r="D2791" i="1"/>
  <c r="B2794" i="1" l="1"/>
  <c r="C2794" i="1" s="1"/>
  <c r="H2794" i="1"/>
  <c r="G2794" i="1"/>
  <c r="A2795" i="1"/>
  <c r="I2795" i="1" s="1"/>
  <c r="E2794" i="1"/>
  <c r="F2794" i="1" s="1"/>
  <c r="D2792" i="1"/>
  <c r="B2795" i="1" l="1"/>
  <c r="C2795" i="1" s="1"/>
  <c r="G2795" i="1"/>
  <c r="H2795" i="1"/>
  <c r="A2796" i="1"/>
  <c r="I2796" i="1" s="1"/>
  <c r="E2795" i="1"/>
  <c r="F2795" i="1" s="1"/>
  <c r="D2793" i="1"/>
  <c r="B2796" i="1" l="1"/>
  <c r="C2796" i="1" s="1"/>
  <c r="H2796" i="1"/>
  <c r="G2796" i="1"/>
  <c r="A2797" i="1"/>
  <c r="I2797" i="1" s="1"/>
  <c r="E2796" i="1"/>
  <c r="F2796" i="1" s="1"/>
  <c r="D2794" i="1"/>
  <c r="B2797" i="1" l="1"/>
  <c r="C2797" i="1" s="1"/>
  <c r="H2797" i="1"/>
  <c r="G2797" i="1"/>
  <c r="A2798" i="1"/>
  <c r="I2798" i="1" s="1"/>
  <c r="E2797" i="1"/>
  <c r="F2797" i="1" s="1"/>
  <c r="D2795" i="1"/>
  <c r="B2798" i="1" l="1"/>
  <c r="C2798" i="1" s="1"/>
  <c r="H2798" i="1"/>
  <c r="G2798" i="1"/>
  <c r="A2799" i="1"/>
  <c r="I2799" i="1" s="1"/>
  <c r="E2798" i="1"/>
  <c r="F2798" i="1" s="1"/>
  <c r="D2796" i="1"/>
  <c r="B2799" i="1" l="1"/>
  <c r="C2799" i="1" s="1"/>
  <c r="H2799" i="1"/>
  <c r="G2799" i="1"/>
  <c r="A2800" i="1"/>
  <c r="I2800" i="1" s="1"/>
  <c r="E2799" i="1"/>
  <c r="F2799" i="1" s="1"/>
  <c r="D2797" i="1"/>
  <c r="B2800" i="1" l="1"/>
  <c r="C2800" i="1" s="1"/>
  <c r="H2800" i="1"/>
  <c r="G2800" i="1"/>
  <c r="A2801" i="1"/>
  <c r="I2801" i="1" s="1"/>
  <c r="E2800" i="1"/>
  <c r="F2800" i="1" s="1"/>
  <c r="D2798" i="1"/>
  <c r="B2801" i="1" l="1"/>
  <c r="C2801" i="1" s="1"/>
  <c r="H2801" i="1"/>
  <c r="G2801" i="1"/>
  <c r="A2802" i="1"/>
  <c r="I2802" i="1" s="1"/>
  <c r="E2801" i="1"/>
  <c r="F2801" i="1" s="1"/>
  <c r="D2799" i="1"/>
  <c r="B2802" i="1" l="1"/>
  <c r="C2802" i="1" s="1"/>
  <c r="H2802" i="1"/>
  <c r="G2802" i="1"/>
  <c r="A2803" i="1"/>
  <c r="I2803" i="1" s="1"/>
  <c r="E2802" i="1"/>
  <c r="F2802" i="1" s="1"/>
  <c r="D2800" i="1"/>
  <c r="B2803" i="1" l="1"/>
  <c r="C2803" i="1" s="1"/>
  <c r="H2803" i="1"/>
  <c r="G2803" i="1"/>
  <c r="A2804" i="1"/>
  <c r="I2804" i="1" s="1"/>
  <c r="E2803" i="1"/>
  <c r="F2803" i="1" s="1"/>
  <c r="D2801" i="1"/>
  <c r="B2804" i="1" l="1"/>
  <c r="C2804" i="1" s="1"/>
  <c r="H2804" i="1"/>
  <c r="G2804" i="1"/>
  <c r="A2805" i="1"/>
  <c r="I2805" i="1" s="1"/>
  <c r="E2804" i="1"/>
  <c r="F2804" i="1" s="1"/>
  <c r="D2802" i="1"/>
  <c r="B2805" i="1" l="1"/>
  <c r="C2805" i="1" s="1"/>
  <c r="H2805" i="1"/>
  <c r="G2805" i="1"/>
  <c r="A2806" i="1"/>
  <c r="I2806" i="1" s="1"/>
  <c r="E2805" i="1"/>
  <c r="F2805" i="1" s="1"/>
  <c r="D2803" i="1"/>
  <c r="B2806" i="1" l="1"/>
  <c r="C2806" i="1" s="1"/>
  <c r="H2806" i="1"/>
  <c r="G2806" i="1"/>
  <c r="A2807" i="1"/>
  <c r="I2807" i="1" s="1"/>
  <c r="E2806" i="1"/>
  <c r="F2806" i="1" s="1"/>
  <c r="D2804" i="1"/>
  <c r="B2807" i="1" l="1"/>
  <c r="C2807" i="1" s="1"/>
  <c r="H2807" i="1"/>
  <c r="G2807" i="1"/>
  <c r="A2808" i="1"/>
  <c r="I2808" i="1" s="1"/>
  <c r="E2807" i="1"/>
  <c r="F2807" i="1" s="1"/>
  <c r="D2805" i="1"/>
  <c r="B2808" i="1" l="1"/>
  <c r="C2808" i="1" s="1"/>
  <c r="H2808" i="1"/>
  <c r="G2808" i="1"/>
  <c r="A2809" i="1"/>
  <c r="I2809" i="1" s="1"/>
  <c r="E2808" i="1"/>
  <c r="F2808" i="1" s="1"/>
  <c r="D2806" i="1"/>
  <c r="B2809" i="1" l="1"/>
  <c r="C2809" i="1" s="1"/>
  <c r="H2809" i="1"/>
  <c r="G2809" i="1"/>
  <c r="A2810" i="1"/>
  <c r="I2810" i="1" s="1"/>
  <c r="E2809" i="1"/>
  <c r="F2809" i="1" s="1"/>
  <c r="D2807" i="1"/>
  <c r="B2810" i="1" l="1"/>
  <c r="C2810" i="1" s="1"/>
  <c r="H2810" i="1"/>
  <c r="G2810" i="1"/>
  <c r="A2811" i="1"/>
  <c r="I2811" i="1" s="1"/>
  <c r="E2810" i="1"/>
  <c r="F2810" i="1" s="1"/>
  <c r="D2808" i="1"/>
  <c r="B2811" i="1" l="1"/>
  <c r="C2811" i="1" s="1"/>
  <c r="H2811" i="1"/>
  <c r="G2811" i="1"/>
  <c r="A2812" i="1"/>
  <c r="I2812" i="1" s="1"/>
  <c r="E2811" i="1"/>
  <c r="F2811" i="1" s="1"/>
  <c r="D2809" i="1"/>
  <c r="B2812" i="1" l="1"/>
  <c r="C2812" i="1" s="1"/>
  <c r="H2812" i="1"/>
  <c r="G2812" i="1"/>
  <c r="A2813" i="1"/>
  <c r="I2813" i="1" s="1"/>
  <c r="E2812" i="1"/>
  <c r="F2812" i="1" s="1"/>
  <c r="D2810" i="1"/>
  <c r="B2813" i="1" l="1"/>
  <c r="C2813" i="1" s="1"/>
  <c r="H2813" i="1"/>
  <c r="G2813" i="1"/>
  <c r="A2814" i="1"/>
  <c r="I2814" i="1" s="1"/>
  <c r="E2813" i="1"/>
  <c r="F2813" i="1" s="1"/>
  <c r="D2811" i="1"/>
  <c r="B2814" i="1" l="1"/>
  <c r="C2814" i="1" s="1"/>
  <c r="H2814" i="1"/>
  <c r="G2814" i="1"/>
  <c r="A2815" i="1"/>
  <c r="I2815" i="1" s="1"/>
  <c r="E2814" i="1"/>
  <c r="F2814" i="1" s="1"/>
  <c r="D2812" i="1"/>
  <c r="B2815" i="1" l="1"/>
  <c r="C2815" i="1" s="1"/>
  <c r="H2815" i="1"/>
  <c r="G2815" i="1"/>
  <c r="A2816" i="1"/>
  <c r="I2816" i="1" s="1"/>
  <c r="E2815" i="1"/>
  <c r="F2815" i="1" s="1"/>
  <c r="D2813" i="1"/>
  <c r="B2816" i="1" l="1"/>
  <c r="C2816" i="1" s="1"/>
  <c r="H2816" i="1"/>
  <c r="G2816" i="1"/>
  <c r="A2817" i="1"/>
  <c r="I2817" i="1" s="1"/>
  <c r="E2816" i="1"/>
  <c r="F2816" i="1" s="1"/>
  <c r="D2814" i="1"/>
  <c r="B2817" i="1" l="1"/>
  <c r="C2817" i="1" s="1"/>
  <c r="H2817" i="1"/>
  <c r="G2817" i="1"/>
  <c r="A2818" i="1"/>
  <c r="I2818" i="1" s="1"/>
  <c r="E2817" i="1"/>
  <c r="F2817" i="1" s="1"/>
  <c r="D2815" i="1"/>
  <c r="B2818" i="1" l="1"/>
  <c r="C2818" i="1" s="1"/>
  <c r="H2818" i="1"/>
  <c r="G2818" i="1"/>
  <c r="A2819" i="1"/>
  <c r="I2819" i="1" s="1"/>
  <c r="E2818" i="1"/>
  <c r="F2818" i="1" s="1"/>
  <c r="D2816" i="1"/>
  <c r="B2819" i="1" l="1"/>
  <c r="C2819" i="1" s="1"/>
  <c r="H2819" i="1"/>
  <c r="G2819" i="1"/>
  <c r="A2820" i="1"/>
  <c r="I2820" i="1" s="1"/>
  <c r="E2819" i="1"/>
  <c r="F2819" i="1" s="1"/>
  <c r="D2817" i="1"/>
  <c r="B2820" i="1" l="1"/>
  <c r="C2820" i="1" s="1"/>
  <c r="H2820" i="1"/>
  <c r="G2820" i="1"/>
  <c r="A2821" i="1"/>
  <c r="I2821" i="1" s="1"/>
  <c r="E2820" i="1"/>
  <c r="F2820" i="1" s="1"/>
  <c r="D2818" i="1"/>
  <c r="B2821" i="1" l="1"/>
  <c r="C2821" i="1" s="1"/>
  <c r="H2821" i="1"/>
  <c r="G2821" i="1"/>
  <c r="A2822" i="1"/>
  <c r="I2822" i="1" s="1"/>
  <c r="E2821" i="1"/>
  <c r="F2821" i="1" s="1"/>
  <c r="D2819" i="1"/>
  <c r="B2822" i="1" l="1"/>
  <c r="C2822" i="1" s="1"/>
  <c r="H2822" i="1"/>
  <c r="G2822" i="1"/>
  <c r="A2823" i="1"/>
  <c r="I2823" i="1" s="1"/>
  <c r="E2822" i="1"/>
  <c r="F2822" i="1" s="1"/>
  <c r="D2820" i="1"/>
  <c r="B2823" i="1" l="1"/>
  <c r="C2823" i="1" s="1"/>
  <c r="H2823" i="1"/>
  <c r="G2823" i="1"/>
  <c r="A2824" i="1"/>
  <c r="I2824" i="1" s="1"/>
  <c r="E2823" i="1"/>
  <c r="F2823" i="1" s="1"/>
  <c r="D2821" i="1"/>
  <c r="B2824" i="1" l="1"/>
  <c r="C2824" i="1" s="1"/>
  <c r="H2824" i="1"/>
  <c r="G2824" i="1"/>
  <c r="A2825" i="1"/>
  <c r="I2825" i="1" s="1"/>
  <c r="E2824" i="1"/>
  <c r="F2824" i="1" s="1"/>
  <c r="D2822" i="1"/>
  <c r="B2825" i="1" l="1"/>
  <c r="C2825" i="1" s="1"/>
  <c r="H2825" i="1"/>
  <c r="G2825" i="1"/>
  <c r="A2826" i="1"/>
  <c r="I2826" i="1" s="1"/>
  <c r="E2825" i="1"/>
  <c r="F2825" i="1" s="1"/>
  <c r="D2823" i="1"/>
  <c r="B2826" i="1" l="1"/>
  <c r="C2826" i="1" s="1"/>
  <c r="H2826" i="1"/>
  <c r="G2826" i="1"/>
  <c r="A2827" i="1"/>
  <c r="I2827" i="1" s="1"/>
  <c r="E2826" i="1"/>
  <c r="F2826" i="1" s="1"/>
  <c r="D2824" i="1"/>
  <c r="B2827" i="1" l="1"/>
  <c r="C2827" i="1" s="1"/>
  <c r="H2827" i="1"/>
  <c r="G2827" i="1"/>
  <c r="A2828" i="1"/>
  <c r="I2828" i="1" s="1"/>
  <c r="E2827" i="1"/>
  <c r="F2827" i="1" s="1"/>
  <c r="D2825" i="1"/>
  <c r="B2828" i="1" l="1"/>
  <c r="C2828" i="1" s="1"/>
  <c r="H2828" i="1"/>
  <c r="G2828" i="1"/>
  <c r="A2829" i="1"/>
  <c r="I2829" i="1" s="1"/>
  <c r="E2828" i="1"/>
  <c r="F2828" i="1" s="1"/>
  <c r="D2826" i="1"/>
  <c r="B2829" i="1" l="1"/>
  <c r="C2829" i="1" s="1"/>
  <c r="H2829" i="1"/>
  <c r="G2829" i="1"/>
  <c r="A2830" i="1"/>
  <c r="I2830" i="1" s="1"/>
  <c r="E2829" i="1"/>
  <c r="F2829" i="1" s="1"/>
  <c r="D2827" i="1"/>
  <c r="B2830" i="1" l="1"/>
  <c r="C2830" i="1" s="1"/>
  <c r="H2830" i="1"/>
  <c r="G2830" i="1"/>
  <c r="A2831" i="1"/>
  <c r="I2831" i="1" s="1"/>
  <c r="E2830" i="1"/>
  <c r="F2830" i="1" s="1"/>
  <c r="D2828" i="1"/>
  <c r="B2831" i="1" l="1"/>
  <c r="C2831" i="1" s="1"/>
  <c r="H2831" i="1"/>
  <c r="G2831" i="1"/>
  <c r="A2832" i="1"/>
  <c r="I2832" i="1" s="1"/>
  <c r="E2831" i="1"/>
  <c r="F2831" i="1" s="1"/>
  <c r="D2829" i="1"/>
  <c r="B2832" i="1" l="1"/>
  <c r="C2832" i="1" s="1"/>
  <c r="H2832" i="1"/>
  <c r="G2832" i="1"/>
  <c r="A2833" i="1"/>
  <c r="I2833" i="1" s="1"/>
  <c r="E2832" i="1"/>
  <c r="F2832" i="1" s="1"/>
  <c r="D2830" i="1"/>
  <c r="B2833" i="1" l="1"/>
  <c r="C2833" i="1" s="1"/>
  <c r="H2833" i="1"/>
  <c r="G2833" i="1"/>
  <c r="A2834" i="1"/>
  <c r="I2834" i="1" s="1"/>
  <c r="E2833" i="1"/>
  <c r="F2833" i="1" s="1"/>
  <c r="D2831" i="1"/>
  <c r="B2834" i="1" l="1"/>
  <c r="C2834" i="1" s="1"/>
  <c r="H2834" i="1"/>
  <c r="G2834" i="1"/>
  <c r="A2835" i="1"/>
  <c r="I2835" i="1" s="1"/>
  <c r="E2834" i="1"/>
  <c r="F2834" i="1" s="1"/>
  <c r="D2832" i="1"/>
  <c r="B2835" i="1" l="1"/>
  <c r="C2835" i="1" s="1"/>
  <c r="H2835" i="1"/>
  <c r="G2835" i="1"/>
  <c r="A2836" i="1"/>
  <c r="I2836" i="1" s="1"/>
  <c r="E2835" i="1"/>
  <c r="F2835" i="1" s="1"/>
  <c r="D2833" i="1"/>
  <c r="B2836" i="1" l="1"/>
  <c r="C2836" i="1" s="1"/>
  <c r="H2836" i="1"/>
  <c r="G2836" i="1"/>
  <c r="A2837" i="1"/>
  <c r="I2837" i="1" s="1"/>
  <c r="E2836" i="1"/>
  <c r="F2836" i="1" s="1"/>
  <c r="D2834" i="1"/>
  <c r="B2837" i="1" l="1"/>
  <c r="C2837" i="1" s="1"/>
  <c r="H2837" i="1"/>
  <c r="G2837" i="1"/>
  <c r="A2838" i="1"/>
  <c r="I2838" i="1" s="1"/>
  <c r="E2837" i="1"/>
  <c r="F2837" i="1" s="1"/>
  <c r="D2835" i="1"/>
  <c r="B2838" i="1" l="1"/>
  <c r="C2838" i="1" s="1"/>
  <c r="H2838" i="1"/>
  <c r="G2838" i="1"/>
  <c r="A2839" i="1"/>
  <c r="I2839" i="1" s="1"/>
  <c r="E2838" i="1"/>
  <c r="F2838" i="1" s="1"/>
  <c r="D2836" i="1"/>
  <c r="B2839" i="1" l="1"/>
  <c r="C2839" i="1" s="1"/>
  <c r="H2839" i="1"/>
  <c r="G2839" i="1"/>
  <c r="A2840" i="1"/>
  <c r="I2840" i="1" s="1"/>
  <c r="E2839" i="1"/>
  <c r="F2839" i="1" s="1"/>
  <c r="D2837" i="1"/>
  <c r="B2840" i="1" l="1"/>
  <c r="C2840" i="1" s="1"/>
  <c r="H2840" i="1"/>
  <c r="G2840" i="1"/>
  <c r="A2841" i="1"/>
  <c r="I2841" i="1" s="1"/>
  <c r="E2840" i="1"/>
  <c r="F2840" i="1" s="1"/>
  <c r="D2838" i="1"/>
  <c r="B2841" i="1" l="1"/>
  <c r="C2841" i="1" s="1"/>
  <c r="H2841" i="1"/>
  <c r="G2841" i="1"/>
  <c r="A2842" i="1"/>
  <c r="I2842" i="1" s="1"/>
  <c r="E2841" i="1"/>
  <c r="F2841" i="1" s="1"/>
  <c r="D2839" i="1"/>
  <c r="B2842" i="1" l="1"/>
  <c r="C2842" i="1" s="1"/>
  <c r="H2842" i="1"/>
  <c r="G2842" i="1"/>
  <c r="A2843" i="1"/>
  <c r="I2843" i="1" s="1"/>
  <c r="E2842" i="1"/>
  <c r="F2842" i="1" s="1"/>
  <c r="D2840" i="1"/>
  <c r="B2843" i="1" l="1"/>
  <c r="C2843" i="1" s="1"/>
  <c r="H2843" i="1"/>
  <c r="G2843" i="1"/>
  <c r="A2844" i="1"/>
  <c r="I2844" i="1" s="1"/>
  <c r="E2843" i="1"/>
  <c r="F2843" i="1" s="1"/>
  <c r="D2841" i="1"/>
  <c r="B2844" i="1" l="1"/>
  <c r="C2844" i="1" s="1"/>
  <c r="H2844" i="1"/>
  <c r="G2844" i="1"/>
  <c r="A2845" i="1"/>
  <c r="I2845" i="1" s="1"/>
  <c r="E2844" i="1"/>
  <c r="F2844" i="1" s="1"/>
  <c r="D2842" i="1"/>
  <c r="B2845" i="1" l="1"/>
  <c r="C2845" i="1" s="1"/>
  <c r="H2845" i="1"/>
  <c r="G2845" i="1"/>
  <c r="A2846" i="1"/>
  <c r="I2846" i="1" s="1"/>
  <c r="E2845" i="1"/>
  <c r="F2845" i="1" s="1"/>
  <c r="D2843" i="1"/>
  <c r="B2846" i="1" l="1"/>
  <c r="C2846" i="1" s="1"/>
  <c r="H2846" i="1"/>
  <c r="G2846" i="1"/>
  <c r="A2847" i="1"/>
  <c r="I2847" i="1" s="1"/>
  <c r="E2846" i="1"/>
  <c r="F2846" i="1" s="1"/>
  <c r="D2844" i="1"/>
  <c r="B2847" i="1" l="1"/>
  <c r="C2847" i="1" s="1"/>
  <c r="H2847" i="1"/>
  <c r="G2847" i="1"/>
  <c r="A2848" i="1"/>
  <c r="I2848" i="1" s="1"/>
  <c r="E2847" i="1"/>
  <c r="F2847" i="1" s="1"/>
  <c r="D2845" i="1"/>
  <c r="B2848" i="1" l="1"/>
  <c r="C2848" i="1" s="1"/>
  <c r="H2848" i="1"/>
  <c r="G2848" i="1"/>
  <c r="A2849" i="1"/>
  <c r="I2849" i="1" s="1"/>
  <c r="E2848" i="1"/>
  <c r="F2848" i="1" s="1"/>
  <c r="D2846" i="1"/>
  <c r="B2849" i="1" l="1"/>
  <c r="C2849" i="1" s="1"/>
  <c r="H2849" i="1"/>
  <c r="G2849" i="1"/>
  <c r="A2850" i="1"/>
  <c r="I2850" i="1" s="1"/>
  <c r="E2849" i="1"/>
  <c r="F2849" i="1" s="1"/>
  <c r="D2847" i="1"/>
  <c r="B2850" i="1" l="1"/>
  <c r="C2850" i="1" s="1"/>
  <c r="H2850" i="1"/>
  <c r="G2850" i="1"/>
  <c r="A2851" i="1"/>
  <c r="I2851" i="1" s="1"/>
  <c r="E2850" i="1"/>
  <c r="F2850" i="1" s="1"/>
  <c r="D2848" i="1"/>
  <c r="B2851" i="1" l="1"/>
  <c r="C2851" i="1" s="1"/>
  <c r="H2851" i="1"/>
  <c r="G2851" i="1"/>
  <c r="A2852" i="1"/>
  <c r="I2852" i="1" s="1"/>
  <c r="E2851" i="1"/>
  <c r="F2851" i="1" s="1"/>
  <c r="D2849" i="1"/>
  <c r="B2852" i="1" l="1"/>
  <c r="C2852" i="1" s="1"/>
  <c r="H2852" i="1"/>
  <c r="G2852" i="1"/>
  <c r="A2853" i="1"/>
  <c r="I2853" i="1" s="1"/>
  <c r="E2852" i="1"/>
  <c r="F2852" i="1" s="1"/>
  <c r="D2850" i="1"/>
  <c r="B2853" i="1" l="1"/>
  <c r="C2853" i="1" s="1"/>
  <c r="H2853" i="1"/>
  <c r="G2853" i="1"/>
  <c r="A2854" i="1"/>
  <c r="I2854" i="1" s="1"/>
  <c r="E2853" i="1"/>
  <c r="F2853" i="1" s="1"/>
  <c r="D2851" i="1"/>
  <c r="B2854" i="1" l="1"/>
  <c r="C2854" i="1" s="1"/>
  <c r="H2854" i="1"/>
  <c r="G2854" i="1"/>
  <c r="A2855" i="1"/>
  <c r="I2855" i="1" s="1"/>
  <c r="E2854" i="1"/>
  <c r="F2854" i="1" s="1"/>
  <c r="D2852" i="1"/>
  <c r="B2855" i="1" l="1"/>
  <c r="C2855" i="1" s="1"/>
  <c r="H2855" i="1"/>
  <c r="G2855" i="1"/>
  <c r="A2856" i="1"/>
  <c r="I2856" i="1" s="1"/>
  <c r="E2855" i="1"/>
  <c r="F2855" i="1" s="1"/>
  <c r="D2853" i="1"/>
  <c r="B2856" i="1" l="1"/>
  <c r="C2856" i="1" s="1"/>
  <c r="H2856" i="1"/>
  <c r="G2856" i="1"/>
  <c r="A2857" i="1"/>
  <c r="I2857" i="1" s="1"/>
  <c r="E2856" i="1"/>
  <c r="F2856" i="1" s="1"/>
  <c r="D2854" i="1"/>
  <c r="B2857" i="1" l="1"/>
  <c r="C2857" i="1" s="1"/>
  <c r="G2857" i="1"/>
  <c r="H2857" i="1"/>
  <c r="A2858" i="1"/>
  <c r="I2858" i="1" s="1"/>
  <c r="E2857" i="1"/>
  <c r="F2857" i="1" s="1"/>
  <c r="D2855" i="1"/>
  <c r="B2858" i="1" l="1"/>
  <c r="C2858" i="1" s="1"/>
  <c r="H2858" i="1"/>
  <c r="G2858" i="1"/>
  <c r="A2859" i="1"/>
  <c r="I2859" i="1" s="1"/>
  <c r="E2858" i="1"/>
  <c r="F2858" i="1" s="1"/>
  <c r="D2856" i="1"/>
  <c r="B2859" i="1" l="1"/>
  <c r="C2859" i="1" s="1"/>
  <c r="H2859" i="1"/>
  <c r="G2859" i="1"/>
  <c r="A2860" i="1"/>
  <c r="I2860" i="1" s="1"/>
  <c r="E2859" i="1"/>
  <c r="F2859" i="1" s="1"/>
  <c r="D2857" i="1"/>
  <c r="B2860" i="1" l="1"/>
  <c r="C2860" i="1" s="1"/>
  <c r="H2860" i="1"/>
  <c r="G2860" i="1"/>
  <c r="A2861" i="1"/>
  <c r="I2861" i="1" s="1"/>
  <c r="E2860" i="1"/>
  <c r="F2860" i="1" s="1"/>
  <c r="D2858" i="1"/>
  <c r="B2861" i="1" l="1"/>
  <c r="C2861" i="1" s="1"/>
  <c r="H2861" i="1"/>
  <c r="G2861" i="1"/>
  <c r="A2862" i="1"/>
  <c r="I2862" i="1" s="1"/>
  <c r="E2861" i="1"/>
  <c r="F2861" i="1" s="1"/>
  <c r="D2859" i="1"/>
  <c r="B2862" i="1" l="1"/>
  <c r="C2862" i="1" s="1"/>
  <c r="H2862" i="1"/>
  <c r="G2862" i="1"/>
  <c r="A2863" i="1"/>
  <c r="I2863" i="1" s="1"/>
  <c r="E2862" i="1"/>
  <c r="F2862" i="1" s="1"/>
  <c r="D2860" i="1"/>
  <c r="B2863" i="1" l="1"/>
  <c r="C2863" i="1" s="1"/>
  <c r="H2863" i="1"/>
  <c r="G2863" i="1"/>
  <c r="A2864" i="1"/>
  <c r="I2864" i="1" s="1"/>
  <c r="E2863" i="1"/>
  <c r="F2863" i="1" s="1"/>
  <c r="D2861" i="1"/>
  <c r="B2864" i="1" l="1"/>
  <c r="C2864" i="1" s="1"/>
  <c r="H2864" i="1"/>
  <c r="G2864" i="1"/>
  <c r="A2865" i="1"/>
  <c r="I2865" i="1" s="1"/>
  <c r="E2864" i="1"/>
  <c r="F2864" i="1" s="1"/>
  <c r="D2862" i="1"/>
  <c r="B2865" i="1" l="1"/>
  <c r="C2865" i="1" s="1"/>
  <c r="H2865" i="1"/>
  <c r="G2865" i="1"/>
  <c r="A2866" i="1"/>
  <c r="I2866" i="1" s="1"/>
  <c r="E2865" i="1"/>
  <c r="F2865" i="1" s="1"/>
  <c r="D2863" i="1"/>
  <c r="B2866" i="1" l="1"/>
  <c r="C2866" i="1" s="1"/>
  <c r="H2866" i="1"/>
  <c r="G2866" i="1"/>
  <c r="A2867" i="1"/>
  <c r="I2867" i="1" s="1"/>
  <c r="E2866" i="1"/>
  <c r="F2866" i="1" s="1"/>
  <c r="D2864" i="1"/>
  <c r="B2867" i="1" l="1"/>
  <c r="C2867" i="1" s="1"/>
  <c r="H2867" i="1"/>
  <c r="G2867" i="1"/>
  <c r="A2868" i="1"/>
  <c r="I2868" i="1" s="1"/>
  <c r="E2867" i="1"/>
  <c r="F2867" i="1" s="1"/>
  <c r="D2865" i="1"/>
  <c r="B2868" i="1" l="1"/>
  <c r="C2868" i="1" s="1"/>
  <c r="H2868" i="1"/>
  <c r="G2868" i="1"/>
  <c r="A2869" i="1"/>
  <c r="I2869" i="1" s="1"/>
  <c r="E2868" i="1"/>
  <c r="F2868" i="1" s="1"/>
  <c r="D2866" i="1"/>
  <c r="B2869" i="1" l="1"/>
  <c r="C2869" i="1" s="1"/>
  <c r="H2869" i="1"/>
  <c r="G2869" i="1"/>
  <c r="A2870" i="1"/>
  <c r="I2870" i="1" s="1"/>
  <c r="E2869" i="1"/>
  <c r="F2869" i="1" s="1"/>
  <c r="D2867" i="1"/>
  <c r="B2870" i="1" l="1"/>
  <c r="C2870" i="1" s="1"/>
  <c r="H2870" i="1"/>
  <c r="G2870" i="1"/>
  <c r="A2871" i="1"/>
  <c r="I2871" i="1" s="1"/>
  <c r="E2870" i="1"/>
  <c r="F2870" i="1" s="1"/>
  <c r="D2868" i="1"/>
  <c r="B2871" i="1" l="1"/>
  <c r="C2871" i="1" s="1"/>
  <c r="H2871" i="1"/>
  <c r="G2871" i="1"/>
  <c r="A2872" i="1"/>
  <c r="I2872" i="1" s="1"/>
  <c r="E2871" i="1"/>
  <c r="F2871" i="1" s="1"/>
  <c r="D2869" i="1"/>
  <c r="B2872" i="1" l="1"/>
  <c r="C2872" i="1" s="1"/>
  <c r="H2872" i="1"/>
  <c r="G2872" i="1"/>
  <c r="A2873" i="1"/>
  <c r="I2873" i="1" s="1"/>
  <c r="E2872" i="1"/>
  <c r="F2872" i="1" s="1"/>
  <c r="D2870" i="1"/>
  <c r="B2873" i="1" l="1"/>
  <c r="C2873" i="1" s="1"/>
  <c r="H2873" i="1"/>
  <c r="G2873" i="1"/>
  <c r="A2874" i="1"/>
  <c r="I2874" i="1" s="1"/>
  <c r="E2873" i="1"/>
  <c r="F2873" i="1" s="1"/>
  <c r="D2871" i="1"/>
  <c r="B2874" i="1" l="1"/>
  <c r="C2874" i="1" s="1"/>
  <c r="H2874" i="1"/>
  <c r="G2874" i="1"/>
  <c r="A2875" i="1"/>
  <c r="I2875" i="1" s="1"/>
  <c r="E2874" i="1"/>
  <c r="F2874" i="1" s="1"/>
  <c r="D2872" i="1"/>
  <c r="B2875" i="1" l="1"/>
  <c r="C2875" i="1" s="1"/>
  <c r="H2875" i="1"/>
  <c r="G2875" i="1"/>
  <c r="A2876" i="1"/>
  <c r="I2876" i="1" s="1"/>
  <c r="E2875" i="1"/>
  <c r="F2875" i="1" s="1"/>
  <c r="D2873" i="1"/>
  <c r="B2876" i="1" l="1"/>
  <c r="C2876" i="1" s="1"/>
  <c r="H2876" i="1"/>
  <c r="G2876" i="1"/>
  <c r="A2877" i="1"/>
  <c r="I2877" i="1" s="1"/>
  <c r="E2876" i="1"/>
  <c r="F2876" i="1" s="1"/>
  <c r="D2874" i="1"/>
  <c r="B2877" i="1" l="1"/>
  <c r="C2877" i="1" s="1"/>
  <c r="H2877" i="1"/>
  <c r="G2877" i="1"/>
  <c r="A2878" i="1"/>
  <c r="I2878" i="1" s="1"/>
  <c r="E2877" i="1"/>
  <c r="F2877" i="1" s="1"/>
  <c r="D2875" i="1"/>
  <c r="B2878" i="1" l="1"/>
  <c r="C2878" i="1" s="1"/>
  <c r="H2878" i="1"/>
  <c r="G2878" i="1"/>
  <c r="A2879" i="1"/>
  <c r="I2879" i="1" s="1"/>
  <c r="E2878" i="1"/>
  <c r="F2878" i="1" s="1"/>
  <c r="D2876" i="1"/>
  <c r="B2879" i="1" l="1"/>
  <c r="C2879" i="1" s="1"/>
  <c r="H2879" i="1"/>
  <c r="G2879" i="1"/>
  <c r="A2880" i="1"/>
  <c r="I2880" i="1" s="1"/>
  <c r="E2879" i="1"/>
  <c r="F2879" i="1" s="1"/>
  <c r="D2877" i="1"/>
  <c r="B2880" i="1" l="1"/>
  <c r="C2880" i="1" s="1"/>
  <c r="G2880" i="1"/>
  <c r="H2880" i="1"/>
  <c r="A2881" i="1"/>
  <c r="I2881" i="1" s="1"/>
  <c r="E2880" i="1"/>
  <c r="F2880" i="1" s="1"/>
  <c r="D2878" i="1"/>
  <c r="B2881" i="1" l="1"/>
  <c r="C2881" i="1" s="1"/>
  <c r="H2881" i="1"/>
  <c r="G2881" i="1"/>
  <c r="A2882" i="1"/>
  <c r="I2882" i="1" s="1"/>
  <c r="E2881" i="1"/>
  <c r="F2881" i="1" s="1"/>
  <c r="D2879" i="1"/>
  <c r="B2882" i="1" l="1"/>
  <c r="C2882" i="1" s="1"/>
  <c r="H2882" i="1"/>
  <c r="G2882" i="1"/>
  <c r="A2883" i="1"/>
  <c r="I2883" i="1" s="1"/>
  <c r="E2882" i="1"/>
  <c r="F2882" i="1" s="1"/>
  <c r="D2880" i="1"/>
  <c r="B2883" i="1" l="1"/>
  <c r="C2883" i="1" s="1"/>
  <c r="H2883" i="1"/>
  <c r="G2883" i="1"/>
  <c r="A2884" i="1"/>
  <c r="I2884" i="1" s="1"/>
  <c r="E2883" i="1"/>
  <c r="F2883" i="1" s="1"/>
  <c r="D2881" i="1"/>
  <c r="B2884" i="1" l="1"/>
  <c r="C2884" i="1" s="1"/>
  <c r="H2884" i="1"/>
  <c r="G2884" i="1"/>
  <c r="A2885" i="1"/>
  <c r="I2885" i="1" s="1"/>
  <c r="E2884" i="1"/>
  <c r="F2884" i="1" s="1"/>
  <c r="D2882" i="1"/>
  <c r="B2885" i="1" l="1"/>
  <c r="C2885" i="1" s="1"/>
  <c r="H2885" i="1"/>
  <c r="G2885" i="1"/>
  <c r="A2886" i="1"/>
  <c r="I2886" i="1" s="1"/>
  <c r="E2885" i="1"/>
  <c r="F2885" i="1" s="1"/>
  <c r="D2883" i="1"/>
  <c r="B2886" i="1" l="1"/>
  <c r="C2886" i="1" s="1"/>
  <c r="H2886" i="1"/>
  <c r="G2886" i="1"/>
  <c r="A2887" i="1"/>
  <c r="I2887" i="1" s="1"/>
  <c r="E2886" i="1"/>
  <c r="F2886" i="1" s="1"/>
  <c r="D2884" i="1"/>
  <c r="B2887" i="1" l="1"/>
  <c r="C2887" i="1" s="1"/>
  <c r="H2887" i="1"/>
  <c r="G2887" i="1"/>
  <c r="A2888" i="1"/>
  <c r="I2888" i="1" s="1"/>
  <c r="E2887" i="1"/>
  <c r="F2887" i="1" s="1"/>
  <c r="D2885" i="1"/>
  <c r="B2888" i="1" l="1"/>
  <c r="C2888" i="1" s="1"/>
  <c r="H2888" i="1"/>
  <c r="G2888" i="1"/>
  <c r="A2889" i="1"/>
  <c r="I2889" i="1" s="1"/>
  <c r="E2888" i="1"/>
  <c r="F2888" i="1" s="1"/>
  <c r="D2886" i="1"/>
  <c r="B2889" i="1" l="1"/>
  <c r="C2889" i="1" s="1"/>
  <c r="H2889" i="1"/>
  <c r="G2889" i="1"/>
  <c r="A2890" i="1"/>
  <c r="I2890" i="1" s="1"/>
  <c r="E2889" i="1"/>
  <c r="F2889" i="1" s="1"/>
  <c r="D2887" i="1"/>
  <c r="B2890" i="1" l="1"/>
  <c r="C2890" i="1" s="1"/>
  <c r="H2890" i="1"/>
  <c r="G2890" i="1"/>
  <c r="A2891" i="1"/>
  <c r="I2891" i="1" s="1"/>
  <c r="E2890" i="1"/>
  <c r="F2890" i="1" s="1"/>
  <c r="D2888" i="1"/>
  <c r="B2891" i="1" l="1"/>
  <c r="C2891" i="1" s="1"/>
  <c r="H2891" i="1"/>
  <c r="G2891" i="1"/>
  <c r="A2892" i="1"/>
  <c r="I2892" i="1" s="1"/>
  <c r="E2891" i="1"/>
  <c r="F2891" i="1" s="1"/>
  <c r="D2889" i="1"/>
  <c r="B2892" i="1" l="1"/>
  <c r="C2892" i="1" s="1"/>
  <c r="H2892" i="1"/>
  <c r="G2892" i="1"/>
  <c r="A2893" i="1"/>
  <c r="I2893" i="1" s="1"/>
  <c r="E2892" i="1"/>
  <c r="F2892" i="1" s="1"/>
  <c r="D2890" i="1"/>
  <c r="B2893" i="1" l="1"/>
  <c r="C2893" i="1" s="1"/>
  <c r="H2893" i="1"/>
  <c r="G2893" i="1"/>
  <c r="A2894" i="1"/>
  <c r="I2894" i="1" s="1"/>
  <c r="E2893" i="1"/>
  <c r="F2893" i="1" s="1"/>
  <c r="D2891" i="1"/>
  <c r="B2894" i="1" l="1"/>
  <c r="C2894" i="1" s="1"/>
  <c r="H2894" i="1"/>
  <c r="G2894" i="1"/>
  <c r="A2895" i="1"/>
  <c r="I2895" i="1" s="1"/>
  <c r="E2894" i="1"/>
  <c r="F2894" i="1" s="1"/>
  <c r="D2892" i="1"/>
  <c r="B2895" i="1" l="1"/>
  <c r="C2895" i="1" s="1"/>
  <c r="H2895" i="1"/>
  <c r="G2895" i="1"/>
  <c r="A2896" i="1"/>
  <c r="I2896" i="1" s="1"/>
  <c r="E2895" i="1"/>
  <c r="F2895" i="1" s="1"/>
  <c r="D2893" i="1"/>
  <c r="B2896" i="1" l="1"/>
  <c r="C2896" i="1" s="1"/>
  <c r="H2896" i="1"/>
  <c r="G2896" i="1"/>
  <c r="A2897" i="1"/>
  <c r="I2897" i="1" s="1"/>
  <c r="E2896" i="1"/>
  <c r="F2896" i="1" s="1"/>
  <c r="D2894" i="1"/>
  <c r="B2897" i="1" l="1"/>
  <c r="C2897" i="1" s="1"/>
  <c r="H2897" i="1"/>
  <c r="G2897" i="1"/>
  <c r="A2898" i="1"/>
  <c r="I2898" i="1" s="1"/>
  <c r="E2897" i="1"/>
  <c r="F2897" i="1" s="1"/>
  <c r="D2895" i="1"/>
  <c r="B2898" i="1" l="1"/>
  <c r="C2898" i="1" s="1"/>
  <c r="H2898" i="1"/>
  <c r="G2898" i="1"/>
  <c r="A2899" i="1"/>
  <c r="I2899" i="1" s="1"/>
  <c r="E2898" i="1"/>
  <c r="F2898" i="1" s="1"/>
  <c r="D2896" i="1"/>
  <c r="B2899" i="1" l="1"/>
  <c r="C2899" i="1" s="1"/>
  <c r="H2899" i="1"/>
  <c r="G2899" i="1"/>
  <c r="A2900" i="1"/>
  <c r="I2900" i="1" s="1"/>
  <c r="E2899" i="1"/>
  <c r="F2899" i="1" s="1"/>
  <c r="D2897" i="1"/>
  <c r="B2900" i="1" l="1"/>
  <c r="C2900" i="1" s="1"/>
  <c r="G2900" i="1"/>
  <c r="H2900" i="1"/>
  <c r="A2901" i="1"/>
  <c r="I2901" i="1" s="1"/>
  <c r="E2900" i="1"/>
  <c r="F2900" i="1" s="1"/>
  <c r="D2898" i="1"/>
  <c r="B2901" i="1" l="1"/>
  <c r="C2901" i="1" s="1"/>
  <c r="H2901" i="1"/>
  <c r="G2901" i="1"/>
  <c r="A2902" i="1"/>
  <c r="I2902" i="1" s="1"/>
  <c r="E2901" i="1"/>
  <c r="F2901" i="1" s="1"/>
  <c r="D2899" i="1"/>
  <c r="B2902" i="1" l="1"/>
  <c r="C2902" i="1" s="1"/>
  <c r="H2902" i="1"/>
  <c r="G2902" i="1"/>
  <c r="A2903" i="1"/>
  <c r="I2903" i="1" s="1"/>
  <c r="E2902" i="1"/>
  <c r="F2902" i="1" s="1"/>
  <c r="D2900" i="1"/>
  <c r="B2903" i="1" l="1"/>
  <c r="C2903" i="1" s="1"/>
  <c r="H2903" i="1"/>
  <c r="G2903" i="1"/>
  <c r="A2904" i="1"/>
  <c r="I2904" i="1" s="1"/>
  <c r="E2903" i="1"/>
  <c r="F2903" i="1" s="1"/>
  <c r="D2901" i="1"/>
  <c r="B2904" i="1" l="1"/>
  <c r="C2904" i="1" s="1"/>
  <c r="H2904" i="1"/>
  <c r="G2904" i="1"/>
  <c r="A2905" i="1"/>
  <c r="I2905" i="1" s="1"/>
  <c r="E2904" i="1"/>
  <c r="F2904" i="1" s="1"/>
  <c r="D2902" i="1"/>
  <c r="B2905" i="1" l="1"/>
  <c r="C2905" i="1" s="1"/>
  <c r="H2905" i="1"/>
  <c r="G2905" i="1"/>
  <c r="A2906" i="1"/>
  <c r="I2906" i="1" s="1"/>
  <c r="E2905" i="1"/>
  <c r="F2905" i="1" s="1"/>
  <c r="D2903" i="1"/>
  <c r="B2906" i="1" l="1"/>
  <c r="C2906" i="1" s="1"/>
  <c r="H2906" i="1"/>
  <c r="G2906" i="1"/>
  <c r="A2907" i="1"/>
  <c r="I2907" i="1" s="1"/>
  <c r="E2906" i="1"/>
  <c r="F2906" i="1" s="1"/>
  <c r="D2904" i="1"/>
  <c r="B2907" i="1" l="1"/>
  <c r="C2907" i="1" s="1"/>
  <c r="H2907" i="1"/>
  <c r="G2907" i="1"/>
  <c r="A2908" i="1"/>
  <c r="I2908" i="1" s="1"/>
  <c r="E2907" i="1"/>
  <c r="F2907" i="1" s="1"/>
  <c r="D2905" i="1"/>
  <c r="B2908" i="1" l="1"/>
  <c r="C2908" i="1" s="1"/>
  <c r="H2908" i="1"/>
  <c r="G2908" i="1"/>
  <c r="A2909" i="1"/>
  <c r="I2909" i="1" s="1"/>
  <c r="E2908" i="1"/>
  <c r="F2908" i="1" s="1"/>
  <c r="D2906" i="1"/>
  <c r="B2909" i="1" l="1"/>
  <c r="C2909" i="1" s="1"/>
  <c r="H2909" i="1"/>
  <c r="G2909" i="1"/>
  <c r="A2910" i="1"/>
  <c r="I2910" i="1" s="1"/>
  <c r="E2909" i="1"/>
  <c r="F2909" i="1" s="1"/>
  <c r="D2907" i="1"/>
  <c r="B2910" i="1" l="1"/>
  <c r="C2910" i="1" s="1"/>
  <c r="H2910" i="1"/>
  <c r="G2910" i="1"/>
  <c r="A2911" i="1"/>
  <c r="I2911" i="1" s="1"/>
  <c r="E2910" i="1"/>
  <c r="F2910" i="1" s="1"/>
  <c r="D2908" i="1"/>
  <c r="B2911" i="1" l="1"/>
  <c r="C2911" i="1" s="1"/>
  <c r="H2911" i="1"/>
  <c r="G2911" i="1"/>
  <c r="A2912" i="1"/>
  <c r="I2912" i="1" s="1"/>
  <c r="E2911" i="1"/>
  <c r="F2911" i="1" s="1"/>
  <c r="D2909" i="1"/>
  <c r="B2912" i="1" l="1"/>
  <c r="C2912" i="1" s="1"/>
  <c r="H2912" i="1"/>
  <c r="G2912" i="1"/>
  <c r="A2913" i="1"/>
  <c r="I2913" i="1" s="1"/>
  <c r="E2912" i="1"/>
  <c r="F2912" i="1" s="1"/>
  <c r="D2910" i="1"/>
  <c r="B2913" i="1" l="1"/>
  <c r="C2913" i="1" s="1"/>
  <c r="H2913" i="1"/>
  <c r="G2913" i="1"/>
  <c r="A2914" i="1"/>
  <c r="I2914" i="1" s="1"/>
  <c r="E2913" i="1"/>
  <c r="F2913" i="1" s="1"/>
  <c r="D2911" i="1"/>
  <c r="B2914" i="1" l="1"/>
  <c r="C2914" i="1" s="1"/>
  <c r="H2914" i="1"/>
  <c r="G2914" i="1"/>
  <c r="A2915" i="1"/>
  <c r="I2915" i="1" s="1"/>
  <c r="E2914" i="1"/>
  <c r="F2914" i="1" s="1"/>
  <c r="D2912" i="1"/>
  <c r="B2915" i="1" l="1"/>
  <c r="C2915" i="1" s="1"/>
  <c r="H2915" i="1"/>
  <c r="G2915" i="1"/>
  <c r="A2916" i="1"/>
  <c r="I2916" i="1" s="1"/>
  <c r="E2915" i="1"/>
  <c r="F2915" i="1" s="1"/>
  <c r="D2913" i="1"/>
  <c r="B2916" i="1" l="1"/>
  <c r="C2916" i="1" s="1"/>
  <c r="H2916" i="1"/>
  <c r="G2916" i="1"/>
  <c r="A2917" i="1"/>
  <c r="I2917" i="1" s="1"/>
  <c r="E2916" i="1"/>
  <c r="F2916" i="1" s="1"/>
  <c r="D2914" i="1"/>
  <c r="B2917" i="1" l="1"/>
  <c r="C2917" i="1" s="1"/>
  <c r="H2917" i="1"/>
  <c r="G2917" i="1"/>
  <c r="A2918" i="1"/>
  <c r="I2918" i="1" s="1"/>
  <c r="E2917" i="1"/>
  <c r="F2917" i="1" s="1"/>
  <c r="D2915" i="1"/>
  <c r="B2918" i="1" l="1"/>
  <c r="C2918" i="1" s="1"/>
  <c r="H2918" i="1"/>
  <c r="G2918" i="1"/>
  <c r="A2919" i="1"/>
  <c r="I2919" i="1" s="1"/>
  <c r="E2918" i="1"/>
  <c r="F2918" i="1" s="1"/>
  <c r="D2916" i="1"/>
  <c r="B2919" i="1" l="1"/>
  <c r="C2919" i="1" s="1"/>
  <c r="H2919" i="1"/>
  <c r="G2919" i="1"/>
  <c r="A2920" i="1"/>
  <c r="I2920" i="1" s="1"/>
  <c r="E2919" i="1"/>
  <c r="F2919" i="1" s="1"/>
  <c r="D2917" i="1"/>
  <c r="B2920" i="1" l="1"/>
  <c r="C2920" i="1" s="1"/>
  <c r="H2920" i="1"/>
  <c r="G2920" i="1"/>
  <c r="A2921" i="1"/>
  <c r="I2921" i="1" s="1"/>
  <c r="E2920" i="1"/>
  <c r="F2920" i="1" s="1"/>
  <c r="D2918" i="1"/>
  <c r="B2921" i="1" l="1"/>
  <c r="C2921" i="1" s="1"/>
  <c r="G2921" i="1"/>
  <c r="H2921" i="1"/>
  <c r="A2922" i="1"/>
  <c r="I2922" i="1" s="1"/>
  <c r="E2921" i="1"/>
  <c r="F2921" i="1" s="1"/>
  <c r="D2919" i="1"/>
  <c r="B2922" i="1" l="1"/>
  <c r="C2922" i="1" s="1"/>
  <c r="H2922" i="1"/>
  <c r="G2922" i="1"/>
  <c r="A2923" i="1"/>
  <c r="I2923" i="1" s="1"/>
  <c r="E2922" i="1"/>
  <c r="F2922" i="1" s="1"/>
  <c r="D2920" i="1"/>
  <c r="B2923" i="1" l="1"/>
  <c r="C2923" i="1" s="1"/>
  <c r="H2923" i="1"/>
  <c r="G2923" i="1"/>
  <c r="A2924" i="1"/>
  <c r="I2924" i="1" s="1"/>
  <c r="E2923" i="1"/>
  <c r="F2923" i="1" s="1"/>
  <c r="D2921" i="1"/>
  <c r="B2924" i="1" l="1"/>
  <c r="C2924" i="1" s="1"/>
  <c r="H2924" i="1"/>
  <c r="G2924" i="1"/>
  <c r="A2925" i="1"/>
  <c r="I2925" i="1" s="1"/>
  <c r="E2924" i="1"/>
  <c r="F2924" i="1" s="1"/>
  <c r="D2922" i="1"/>
  <c r="B2925" i="1" l="1"/>
  <c r="C2925" i="1" s="1"/>
  <c r="H2925" i="1"/>
  <c r="G2925" i="1"/>
  <c r="A2926" i="1"/>
  <c r="I2926" i="1" s="1"/>
  <c r="E2925" i="1"/>
  <c r="F2925" i="1" s="1"/>
  <c r="D2923" i="1"/>
  <c r="B2926" i="1" l="1"/>
  <c r="C2926" i="1" s="1"/>
  <c r="H2926" i="1"/>
  <c r="G2926" i="1"/>
  <c r="A2927" i="1"/>
  <c r="I2927" i="1" s="1"/>
  <c r="E2926" i="1"/>
  <c r="F2926" i="1" s="1"/>
  <c r="D2924" i="1"/>
  <c r="B2927" i="1" l="1"/>
  <c r="C2927" i="1" s="1"/>
  <c r="H2927" i="1"/>
  <c r="G2927" i="1"/>
  <c r="A2928" i="1"/>
  <c r="I2928" i="1" s="1"/>
  <c r="E2927" i="1"/>
  <c r="F2927" i="1" s="1"/>
  <c r="D2925" i="1"/>
  <c r="B2928" i="1" l="1"/>
  <c r="C2928" i="1" s="1"/>
  <c r="H2928" i="1"/>
  <c r="G2928" i="1"/>
  <c r="A2929" i="1"/>
  <c r="I2929" i="1" s="1"/>
  <c r="E2928" i="1"/>
  <c r="F2928" i="1" s="1"/>
  <c r="D2926" i="1"/>
  <c r="B2929" i="1" l="1"/>
  <c r="C2929" i="1" s="1"/>
  <c r="H2929" i="1"/>
  <c r="G2929" i="1"/>
  <c r="A2930" i="1"/>
  <c r="I2930" i="1" s="1"/>
  <c r="E2929" i="1"/>
  <c r="F2929" i="1" s="1"/>
  <c r="D2927" i="1"/>
  <c r="B2930" i="1" l="1"/>
  <c r="C2930" i="1" s="1"/>
  <c r="H2930" i="1"/>
  <c r="G2930" i="1"/>
  <c r="A2931" i="1"/>
  <c r="I2931" i="1" s="1"/>
  <c r="E2930" i="1"/>
  <c r="F2930" i="1" s="1"/>
  <c r="D2928" i="1"/>
  <c r="B2931" i="1" l="1"/>
  <c r="C2931" i="1" s="1"/>
  <c r="H2931" i="1"/>
  <c r="G2931" i="1"/>
  <c r="A2932" i="1"/>
  <c r="I2932" i="1" s="1"/>
  <c r="E2931" i="1"/>
  <c r="F2931" i="1" s="1"/>
  <c r="D2929" i="1"/>
  <c r="B2932" i="1" l="1"/>
  <c r="C2932" i="1" s="1"/>
  <c r="H2932" i="1"/>
  <c r="G2932" i="1"/>
  <c r="A2933" i="1"/>
  <c r="I2933" i="1" s="1"/>
  <c r="E2932" i="1"/>
  <c r="F2932" i="1" s="1"/>
  <c r="D2930" i="1"/>
  <c r="B2933" i="1" l="1"/>
  <c r="C2933" i="1" s="1"/>
  <c r="H2933" i="1"/>
  <c r="G2933" i="1"/>
  <c r="A2934" i="1"/>
  <c r="I2934" i="1" s="1"/>
  <c r="E2933" i="1"/>
  <c r="F2933" i="1" s="1"/>
  <c r="D2931" i="1"/>
  <c r="B2934" i="1" l="1"/>
  <c r="C2934" i="1" s="1"/>
  <c r="H2934" i="1"/>
  <c r="G2934" i="1"/>
  <c r="A2935" i="1"/>
  <c r="I2935" i="1" s="1"/>
  <c r="E2934" i="1"/>
  <c r="F2934" i="1" s="1"/>
  <c r="D2932" i="1"/>
  <c r="B2935" i="1" l="1"/>
  <c r="C2935" i="1" s="1"/>
  <c r="H2935" i="1"/>
  <c r="G2935" i="1"/>
  <c r="A2936" i="1"/>
  <c r="I2936" i="1" s="1"/>
  <c r="E2935" i="1"/>
  <c r="F2935" i="1" s="1"/>
  <c r="D2933" i="1"/>
  <c r="B2936" i="1" l="1"/>
  <c r="C2936" i="1" s="1"/>
  <c r="H2936" i="1"/>
  <c r="G2936" i="1"/>
  <c r="A2937" i="1"/>
  <c r="I2937" i="1" s="1"/>
  <c r="E2936" i="1"/>
  <c r="F2936" i="1" s="1"/>
  <c r="D2934" i="1"/>
  <c r="B2937" i="1" l="1"/>
  <c r="C2937" i="1" s="1"/>
  <c r="H2937" i="1"/>
  <c r="G2937" i="1"/>
  <c r="A2938" i="1"/>
  <c r="I2938" i="1" s="1"/>
  <c r="E2937" i="1"/>
  <c r="F2937" i="1" s="1"/>
  <c r="D2935" i="1"/>
  <c r="B2938" i="1" l="1"/>
  <c r="C2938" i="1" s="1"/>
  <c r="H2938" i="1"/>
  <c r="G2938" i="1"/>
  <c r="A2939" i="1"/>
  <c r="I2939" i="1" s="1"/>
  <c r="E2938" i="1"/>
  <c r="F2938" i="1" s="1"/>
  <c r="D2936" i="1"/>
  <c r="B2939" i="1" l="1"/>
  <c r="C2939" i="1" s="1"/>
  <c r="H2939" i="1"/>
  <c r="G2939" i="1"/>
  <c r="A2940" i="1"/>
  <c r="I2940" i="1" s="1"/>
  <c r="E2939" i="1"/>
  <c r="F2939" i="1" s="1"/>
  <c r="D2937" i="1"/>
  <c r="B2940" i="1" l="1"/>
  <c r="C2940" i="1" s="1"/>
  <c r="H2940" i="1"/>
  <c r="G2940" i="1"/>
  <c r="A2941" i="1"/>
  <c r="I2941" i="1" s="1"/>
  <c r="E2940" i="1"/>
  <c r="F2940" i="1" s="1"/>
  <c r="D2938" i="1"/>
  <c r="B2941" i="1" l="1"/>
  <c r="C2941" i="1" s="1"/>
  <c r="H2941" i="1"/>
  <c r="G2941" i="1"/>
  <c r="A2942" i="1"/>
  <c r="I2942" i="1" s="1"/>
  <c r="E2941" i="1"/>
  <c r="F2941" i="1" s="1"/>
  <c r="D2939" i="1"/>
  <c r="B2942" i="1" l="1"/>
  <c r="C2942" i="1" s="1"/>
  <c r="H2942" i="1"/>
  <c r="G2942" i="1"/>
  <c r="A2943" i="1"/>
  <c r="I2943" i="1" s="1"/>
  <c r="E2942" i="1"/>
  <c r="F2942" i="1" s="1"/>
  <c r="D2940" i="1"/>
  <c r="B2943" i="1" l="1"/>
  <c r="C2943" i="1" s="1"/>
  <c r="G2943" i="1"/>
  <c r="H2943" i="1"/>
  <c r="A2944" i="1"/>
  <c r="I2944" i="1" s="1"/>
  <c r="E2943" i="1"/>
  <c r="F2943" i="1" s="1"/>
  <c r="D2941" i="1"/>
  <c r="B2944" i="1" l="1"/>
  <c r="C2944" i="1" s="1"/>
  <c r="H2944" i="1"/>
  <c r="G2944" i="1"/>
  <c r="A2945" i="1"/>
  <c r="I2945" i="1" s="1"/>
  <c r="E2944" i="1"/>
  <c r="F2944" i="1" s="1"/>
  <c r="D2942" i="1"/>
  <c r="B2945" i="1" l="1"/>
  <c r="C2945" i="1" s="1"/>
  <c r="H2945" i="1"/>
  <c r="G2945" i="1"/>
  <c r="A2946" i="1"/>
  <c r="I2946" i="1" s="1"/>
  <c r="E2945" i="1"/>
  <c r="F2945" i="1" s="1"/>
  <c r="D2943" i="1"/>
  <c r="B2946" i="1" l="1"/>
  <c r="C2946" i="1" s="1"/>
  <c r="H2946" i="1"/>
  <c r="G2946" i="1"/>
  <c r="A2947" i="1"/>
  <c r="I2947" i="1" s="1"/>
  <c r="E2946" i="1"/>
  <c r="F2946" i="1" s="1"/>
  <c r="D2944" i="1"/>
  <c r="B2947" i="1" l="1"/>
  <c r="C2947" i="1" s="1"/>
  <c r="H2947" i="1"/>
  <c r="G2947" i="1"/>
  <c r="A2948" i="1"/>
  <c r="I2948" i="1" s="1"/>
  <c r="E2947" i="1"/>
  <c r="F2947" i="1" s="1"/>
  <c r="D2945" i="1"/>
  <c r="B2948" i="1" l="1"/>
  <c r="C2948" i="1" s="1"/>
  <c r="H2948" i="1"/>
  <c r="G2948" i="1"/>
  <c r="A2949" i="1"/>
  <c r="I2949" i="1" s="1"/>
  <c r="E2948" i="1"/>
  <c r="F2948" i="1" s="1"/>
  <c r="D2946" i="1"/>
  <c r="B2949" i="1" l="1"/>
  <c r="C2949" i="1" s="1"/>
  <c r="H2949" i="1"/>
  <c r="G2949" i="1"/>
  <c r="A2950" i="1"/>
  <c r="I2950" i="1" s="1"/>
  <c r="E2949" i="1"/>
  <c r="F2949" i="1" s="1"/>
  <c r="D2947" i="1"/>
  <c r="B2950" i="1" l="1"/>
  <c r="C2950" i="1" s="1"/>
  <c r="H2950" i="1"/>
  <c r="G2950" i="1"/>
  <c r="A2951" i="1"/>
  <c r="I2951" i="1" s="1"/>
  <c r="E2950" i="1"/>
  <c r="F2950" i="1" s="1"/>
  <c r="D2948" i="1"/>
  <c r="B2951" i="1" l="1"/>
  <c r="C2951" i="1" s="1"/>
  <c r="H2951" i="1"/>
  <c r="G2951" i="1"/>
  <c r="A2952" i="1"/>
  <c r="I2952" i="1" s="1"/>
  <c r="E2951" i="1"/>
  <c r="F2951" i="1" s="1"/>
  <c r="D2949" i="1"/>
  <c r="B2952" i="1" l="1"/>
  <c r="C2952" i="1" s="1"/>
  <c r="H2952" i="1"/>
  <c r="G2952" i="1"/>
  <c r="A2953" i="1"/>
  <c r="I2953" i="1" s="1"/>
  <c r="E2952" i="1"/>
  <c r="F2952" i="1" s="1"/>
  <c r="D2950" i="1"/>
  <c r="B2953" i="1" l="1"/>
  <c r="C2953" i="1" s="1"/>
  <c r="H2953" i="1"/>
  <c r="G2953" i="1"/>
  <c r="A2954" i="1"/>
  <c r="I2954" i="1" s="1"/>
  <c r="E2953" i="1"/>
  <c r="F2953" i="1" s="1"/>
  <c r="D2951" i="1"/>
  <c r="B2954" i="1" l="1"/>
  <c r="C2954" i="1" s="1"/>
  <c r="H2954" i="1"/>
  <c r="G2954" i="1"/>
  <c r="A2955" i="1"/>
  <c r="I2955" i="1" s="1"/>
  <c r="E2954" i="1"/>
  <c r="F2954" i="1" s="1"/>
  <c r="D2952" i="1"/>
  <c r="B2955" i="1" l="1"/>
  <c r="C2955" i="1" s="1"/>
  <c r="H2955" i="1"/>
  <c r="G2955" i="1"/>
  <c r="A2956" i="1"/>
  <c r="I2956" i="1" s="1"/>
  <c r="E2955" i="1"/>
  <c r="F2955" i="1" s="1"/>
  <c r="D2953" i="1"/>
  <c r="B2956" i="1" l="1"/>
  <c r="C2956" i="1" s="1"/>
  <c r="H2956" i="1"/>
  <c r="G2956" i="1"/>
  <c r="A2957" i="1"/>
  <c r="I2957" i="1" s="1"/>
  <c r="E2956" i="1"/>
  <c r="F2956" i="1" s="1"/>
  <c r="D2954" i="1"/>
  <c r="B2957" i="1" l="1"/>
  <c r="C2957" i="1" s="1"/>
  <c r="H2957" i="1"/>
  <c r="G2957" i="1"/>
  <c r="A2958" i="1"/>
  <c r="I2958" i="1" s="1"/>
  <c r="E2957" i="1"/>
  <c r="F2957" i="1" s="1"/>
  <c r="D2955" i="1"/>
  <c r="B2958" i="1" l="1"/>
  <c r="C2958" i="1" s="1"/>
  <c r="H2958" i="1"/>
  <c r="G2958" i="1"/>
  <c r="A2959" i="1"/>
  <c r="I2959" i="1" s="1"/>
  <c r="E2958" i="1"/>
  <c r="F2958" i="1" s="1"/>
  <c r="D2956" i="1"/>
  <c r="B2959" i="1" l="1"/>
  <c r="C2959" i="1" s="1"/>
  <c r="H2959" i="1"/>
  <c r="G2959" i="1"/>
  <c r="A2960" i="1"/>
  <c r="I2960" i="1" s="1"/>
  <c r="E2959" i="1"/>
  <c r="F2959" i="1" s="1"/>
  <c r="D2957" i="1"/>
  <c r="B2960" i="1" l="1"/>
  <c r="C2960" i="1" s="1"/>
  <c r="H2960" i="1"/>
  <c r="G2960" i="1"/>
  <c r="A2961" i="1"/>
  <c r="I2961" i="1" s="1"/>
  <c r="E2960" i="1"/>
  <c r="F2960" i="1" s="1"/>
  <c r="D2958" i="1"/>
  <c r="B2961" i="1" l="1"/>
  <c r="C2961" i="1" s="1"/>
  <c r="H2961" i="1"/>
  <c r="G2961" i="1"/>
  <c r="A2962" i="1"/>
  <c r="I2962" i="1" s="1"/>
  <c r="E2961" i="1"/>
  <c r="F2961" i="1" s="1"/>
  <c r="D2959" i="1"/>
  <c r="B2962" i="1" l="1"/>
  <c r="C2962" i="1" s="1"/>
  <c r="H2962" i="1"/>
  <c r="G2962" i="1"/>
  <c r="A2963" i="1"/>
  <c r="I2963" i="1" s="1"/>
  <c r="E2962" i="1"/>
  <c r="F2962" i="1" s="1"/>
  <c r="D2960" i="1"/>
  <c r="B2963" i="1" l="1"/>
  <c r="C2963" i="1" s="1"/>
  <c r="H2963" i="1"/>
  <c r="G2963" i="1"/>
  <c r="A2964" i="1"/>
  <c r="I2964" i="1" s="1"/>
  <c r="E2963" i="1"/>
  <c r="F2963" i="1" s="1"/>
  <c r="D2961" i="1"/>
  <c r="B2964" i="1" l="1"/>
  <c r="C2964" i="1" s="1"/>
  <c r="H2964" i="1"/>
  <c r="G2964" i="1"/>
  <c r="A2965" i="1"/>
  <c r="I2965" i="1" s="1"/>
  <c r="E2964" i="1"/>
  <c r="F2964" i="1" s="1"/>
  <c r="D2962" i="1"/>
  <c r="B2965" i="1" l="1"/>
  <c r="C2965" i="1" s="1"/>
  <c r="G2965" i="1"/>
  <c r="H2965" i="1"/>
  <c r="A2966" i="1"/>
  <c r="I2966" i="1" s="1"/>
  <c r="E2965" i="1"/>
  <c r="F2965" i="1" s="1"/>
  <c r="D2963" i="1"/>
  <c r="B2966" i="1" l="1"/>
  <c r="C2966" i="1" s="1"/>
  <c r="H2966" i="1"/>
  <c r="G2966" i="1"/>
  <c r="A2967" i="1"/>
  <c r="I2967" i="1" s="1"/>
  <c r="E2966" i="1"/>
  <c r="F2966" i="1" s="1"/>
  <c r="D2964" i="1"/>
  <c r="B2967" i="1" l="1"/>
  <c r="C2967" i="1" s="1"/>
  <c r="H2967" i="1"/>
  <c r="G2967" i="1"/>
  <c r="A2968" i="1"/>
  <c r="I2968" i="1" s="1"/>
  <c r="E2967" i="1"/>
  <c r="F2967" i="1" s="1"/>
  <c r="D2965" i="1"/>
  <c r="B2968" i="1" l="1"/>
  <c r="C2968" i="1" s="1"/>
  <c r="H2968" i="1"/>
  <c r="G2968" i="1"/>
  <c r="A2969" i="1"/>
  <c r="I2969" i="1" s="1"/>
  <c r="E2968" i="1"/>
  <c r="F2968" i="1" s="1"/>
  <c r="D2966" i="1"/>
  <c r="B2969" i="1" l="1"/>
  <c r="C2969" i="1" s="1"/>
  <c r="H2969" i="1"/>
  <c r="G2969" i="1"/>
  <c r="A2970" i="1"/>
  <c r="I2970" i="1" s="1"/>
  <c r="E2969" i="1"/>
  <c r="F2969" i="1" s="1"/>
  <c r="D2967" i="1"/>
  <c r="B2970" i="1" l="1"/>
  <c r="C2970" i="1" s="1"/>
  <c r="H2970" i="1"/>
  <c r="G2970" i="1"/>
  <c r="A2971" i="1"/>
  <c r="I2971" i="1" s="1"/>
  <c r="E2970" i="1"/>
  <c r="F2970" i="1" s="1"/>
  <c r="D2968" i="1"/>
  <c r="B2971" i="1" l="1"/>
  <c r="C2971" i="1" s="1"/>
  <c r="H2971" i="1"/>
  <c r="G2971" i="1"/>
  <c r="A2972" i="1"/>
  <c r="I2972" i="1" s="1"/>
  <c r="E2971" i="1"/>
  <c r="F2971" i="1" s="1"/>
  <c r="D2969" i="1"/>
  <c r="B2972" i="1" l="1"/>
  <c r="C2972" i="1" s="1"/>
  <c r="H2972" i="1"/>
  <c r="G2972" i="1"/>
  <c r="A2973" i="1"/>
  <c r="I2973" i="1" s="1"/>
  <c r="E2972" i="1"/>
  <c r="F2972" i="1" s="1"/>
  <c r="D2970" i="1"/>
  <c r="B2973" i="1" l="1"/>
  <c r="C2973" i="1" s="1"/>
  <c r="H2973" i="1"/>
  <c r="G2973" i="1"/>
  <c r="A2974" i="1"/>
  <c r="I2974" i="1" s="1"/>
  <c r="E2973" i="1"/>
  <c r="F2973" i="1" s="1"/>
  <c r="D2971" i="1"/>
  <c r="B2974" i="1" l="1"/>
  <c r="C2974" i="1" s="1"/>
  <c r="H2974" i="1"/>
  <c r="G2974" i="1"/>
  <c r="A2975" i="1"/>
  <c r="I2975" i="1" s="1"/>
  <c r="E2974" i="1"/>
  <c r="F2974" i="1" s="1"/>
  <c r="D2972" i="1"/>
  <c r="B2975" i="1" l="1"/>
  <c r="C2975" i="1" s="1"/>
  <c r="H2975" i="1"/>
  <c r="G2975" i="1"/>
  <c r="A2976" i="1"/>
  <c r="I2976" i="1" s="1"/>
  <c r="E2975" i="1"/>
  <c r="F2975" i="1" s="1"/>
  <c r="D2973" i="1"/>
  <c r="B2976" i="1" l="1"/>
  <c r="C2976" i="1" s="1"/>
  <c r="H2976" i="1"/>
  <c r="G2976" i="1"/>
  <c r="A2977" i="1"/>
  <c r="I2977" i="1" s="1"/>
  <c r="E2976" i="1"/>
  <c r="F2976" i="1" s="1"/>
  <c r="D2974" i="1"/>
  <c r="B2977" i="1" l="1"/>
  <c r="C2977" i="1" s="1"/>
  <c r="H2977" i="1"/>
  <c r="G2977" i="1"/>
  <c r="A2978" i="1"/>
  <c r="I2978" i="1" s="1"/>
  <c r="E2977" i="1"/>
  <c r="F2977" i="1" s="1"/>
  <c r="D2975" i="1"/>
  <c r="B2978" i="1" l="1"/>
  <c r="C2978" i="1" s="1"/>
  <c r="H2978" i="1"/>
  <c r="G2978" i="1"/>
  <c r="A2979" i="1"/>
  <c r="I2979" i="1" s="1"/>
  <c r="E2978" i="1"/>
  <c r="F2978" i="1" s="1"/>
  <c r="D2976" i="1"/>
  <c r="B2979" i="1" l="1"/>
  <c r="C2979" i="1" s="1"/>
  <c r="H2979" i="1"/>
  <c r="G2979" i="1"/>
  <c r="A2980" i="1"/>
  <c r="I2980" i="1" s="1"/>
  <c r="E2979" i="1"/>
  <c r="F2979" i="1" s="1"/>
  <c r="D2977" i="1"/>
  <c r="B2980" i="1" l="1"/>
  <c r="C2980" i="1" s="1"/>
  <c r="H2980" i="1"/>
  <c r="G2980" i="1"/>
  <c r="A2981" i="1"/>
  <c r="I2981" i="1" s="1"/>
  <c r="E2980" i="1"/>
  <c r="F2980" i="1" s="1"/>
  <c r="D2978" i="1"/>
  <c r="B2981" i="1" l="1"/>
  <c r="C2981" i="1" s="1"/>
  <c r="H2981" i="1"/>
  <c r="G2981" i="1"/>
  <c r="A2982" i="1"/>
  <c r="I2982" i="1" s="1"/>
  <c r="E2981" i="1"/>
  <c r="F2981" i="1" s="1"/>
  <c r="D2979" i="1"/>
  <c r="B2982" i="1" l="1"/>
  <c r="C2982" i="1" s="1"/>
  <c r="H2982" i="1"/>
  <c r="G2982" i="1"/>
  <c r="A2983" i="1"/>
  <c r="I2983" i="1" s="1"/>
  <c r="E2982" i="1"/>
  <c r="F2982" i="1" s="1"/>
  <c r="D2980" i="1"/>
  <c r="B2983" i="1" l="1"/>
  <c r="C2983" i="1" s="1"/>
  <c r="H2983" i="1"/>
  <c r="G2983" i="1"/>
  <c r="A2984" i="1"/>
  <c r="I2984" i="1" s="1"/>
  <c r="E2983" i="1"/>
  <c r="F2983" i="1" s="1"/>
  <c r="D2981" i="1"/>
  <c r="B2984" i="1" l="1"/>
  <c r="C2984" i="1" s="1"/>
  <c r="H2984" i="1"/>
  <c r="G2984" i="1"/>
  <c r="A2985" i="1"/>
  <c r="I2985" i="1" s="1"/>
  <c r="E2984" i="1"/>
  <c r="F2984" i="1" s="1"/>
  <c r="D2982" i="1"/>
  <c r="B2985" i="1" l="1"/>
  <c r="C2985" i="1" s="1"/>
  <c r="G2985" i="1"/>
  <c r="H2985" i="1"/>
  <c r="A2986" i="1"/>
  <c r="I2986" i="1" s="1"/>
  <c r="E2985" i="1"/>
  <c r="F2985" i="1" s="1"/>
  <c r="D2983" i="1"/>
  <c r="B2986" i="1" l="1"/>
  <c r="C2986" i="1" s="1"/>
  <c r="H2986" i="1"/>
  <c r="G2986" i="1"/>
  <c r="A2987" i="1"/>
  <c r="I2987" i="1" s="1"/>
  <c r="E2986" i="1"/>
  <c r="F2986" i="1" s="1"/>
  <c r="D2984" i="1"/>
  <c r="B2987" i="1" l="1"/>
  <c r="C2987" i="1" s="1"/>
  <c r="H2987" i="1"/>
  <c r="G2987" i="1"/>
  <c r="A2988" i="1"/>
  <c r="I2988" i="1" s="1"/>
  <c r="E2987" i="1"/>
  <c r="F2987" i="1" s="1"/>
  <c r="D2985" i="1"/>
  <c r="B2988" i="1" l="1"/>
  <c r="C2988" i="1" s="1"/>
  <c r="H2988" i="1"/>
  <c r="G2988" i="1"/>
  <c r="A2989" i="1"/>
  <c r="I2989" i="1" s="1"/>
  <c r="E2988" i="1"/>
  <c r="F2988" i="1" s="1"/>
  <c r="D2986" i="1"/>
  <c r="B2989" i="1" l="1"/>
  <c r="C2989" i="1" s="1"/>
  <c r="H2989" i="1"/>
  <c r="G2989" i="1"/>
  <c r="A2990" i="1"/>
  <c r="I2990" i="1" s="1"/>
  <c r="E2989" i="1"/>
  <c r="F2989" i="1" s="1"/>
  <c r="D2987" i="1"/>
  <c r="B2990" i="1" l="1"/>
  <c r="C2990" i="1" s="1"/>
  <c r="H2990" i="1"/>
  <c r="G2990" i="1"/>
  <c r="A2991" i="1"/>
  <c r="I2991" i="1" s="1"/>
  <c r="E2990" i="1"/>
  <c r="F2990" i="1" s="1"/>
  <c r="D2988" i="1"/>
  <c r="B2991" i="1" l="1"/>
  <c r="C2991" i="1" s="1"/>
  <c r="H2991" i="1"/>
  <c r="G2991" i="1"/>
  <c r="A2992" i="1"/>
  <c r="I2992" i="1" s="1"/>
  <c r="E2991" i="1"/>
  <c r="F2991" i="1" s="1"/>
  <c r="D2989" i="1"/>
  <c r="B2992" i="1" l="1"/>
  <c r="C2992" i="1" s="1"/>
  <c r="H2992" i="1"/>
  <c r="G2992" i="1"/>
  <c r="A2993" i="1"/>
  <c r="I2993" i="1" s="1"/>
  <c r="E2992" i="1"/>
  <c r="F2992" i="1" s="1"/>
  <c r="D2990" i="1"/>
  <c r="B2993" i="1" l="1"/>
  <c r="C2993" i="1" s="1"/>
  <c r="H2993" i="1"/>
  <c r="G2993" i="1"/>
  <c r="A2994" i="1"/>
  <c r="I2994" i="1" s="1"/>
  <c r="E2993" i="1"/>
  <c r="F2993" i="1" s="1"/>
  <c r="D2991" i="1"/>
  <c r="B2994" i="1" l="1"/>
  <c r="C2994" i="1" s="1"/>
  <c r="H2994" i="1"/>
  <c r="G2994" i="1"/>
  <c r="A2995" i="1"/>
  <c r="I2995" i="1" s="1"/>
  <c r="E2994" i="1"/>
  <c r="F2994" i="1" s="1"/>
  <c r="D2992" i="1"/>
  <c r="B2995" i="1" l="1"/>
  <c r="C2995" i="1" s="1"/>
  <c r="H2995" i="1"/>
  <c r="G2995" i="1"/>
  <c r="A2996" i="1"/>
  <c r="I2996" i="1" s="1"/>
  <c r="E2995" i="1"/>
  <c r="F2995" i="1" s="1"/>
  <c r="D2993" i="1"/>
  <c r="B2996" i="1" l="1"/>
  <c r="C2996" i="1" s="1"/>
  <c r="H2996" i="1"/>
  <c r="G2996" i="1"/>
  <c r="A2997" i="1"/>
  <c r="I2997" i="1" s="1"/>
  <c r="E2996" i="1"/>
  <c r="F2996" i="1" s="1"/>
  <c r="D2994" i="1"/>
  <c r="B2997" i="1" l="1"/>
  <c r="C2997" i="1" s="1"/>
  <c r="H2997" i="1"/>
  <c r="G2997" i="1"/>
  <c r="A2998" i="1"/>
  <c r="I2998" i="1" s="1"/>
  <c r="E2997" i="1"/>
  <c r="F2997" i="1" s="1"/>
  <c r="D2995" i="1"/>
  <c r="B2998" i="1" l="1"/>
  <c r="C2998" i="1" s="1"/>
  <c r="H2998" i="1"/>
  <c r="G2998" i="1"/>
  <c r="A2999" i="1"/>
  <c r="I2999" i="1" s="1"/>
  <c r="E2998" i="1"/>
  <c r="F2998" i="1" s="1"/>
  <c r="D2996" i="1"/>
  <c r="B2999" i="1" l="1"/>
  <c r="C2999" i="1" s="1"/>
  <c r="H2999" i="1"/>
  <c r="G2999" i="1"/>
  <c r="A3000" i="1"/>
  <c r="I3000" i="1" s="1"/>
  <c r="E2999" i="1"/>
  <c r="F2999" i="1" s="1"/>
  <c r="D2997" i="1"/>
  <c r="B3000" i="1" l="1"/>
  <c r="C3000" i="1" s="1"/>
  <c r="H3000" i="1"/>
  <c r="G3000" i="1"/>
  <c r="A3001" i="1"/>
  <c r="I3001" i="1" s="1"/>
  <c r="E3000" i="1"/>
  <c r="F3000" i="1" s="1"/>
  <c r="D2998" i="1"/>
  <c r="B3001" i="1" l="1"/>
  <c r="C3001" i="1" s="1"/>
  <c r="H3001" i="1"/>
  <c r="G3001" i="1"/>
  <c r="A3002" i="1"/>
  <c r="I3002" i="1" s="1"/>
  <c r="E3001" i="1"/>
  <c r="F3001" i="1" s="1"/>
  <c r="D2999" i="1"/>
  <c r="B3002" i="1" l="1"/>
  <c r="C3002" i="1" s="1"/>
  <c r="H3002" i="1"/>
  <c r="G3002" i="1"/>
  <c r="A3003" i="1"/>
  <c r="I3003" i="1" s="1"/>
  <c r="E3002" i="1"/>
  <c r="F3002" i="1" s="1"/>
  <c r="D3000" i="1"/>
  <c r="B3003" i="1" l="1"/>
  <c r="C3003" i="1" s="1"/>
  <c r="H3003" i="1"/>
  <c r="G3003" i="1"/>
  <c r="A3004" i="1"/>
  <c r="I3004" i="1" s="1"/>
  <c r="E3003" i="1"/>
  <c r="F3003" i="1" s="1"/>
  <c r="D3001" i="1"/>
  <c r="B3004" i="1" l="1"/>
  <c r="C3004" i="1" s="1"/>
  <c r="H3004" i="1"/>
  <c r="G3004" i="1"/>
  <c r="A3005" i="1"/>
  <c r="I3005" i="1" s="1"/>
  <c r="E3004" i="1"/>
  <c r="F3004" i="1" s="1"/>
  <c r="D3002" i="1"/>
  <c r="B3005" i="1" l="1"/>
  <c r="C3005" i="1" s="1"/>
  <c r="H3005" i="1"/>
  <c r="G3005" i="1"/>
  <c r="A3006" i="1"/>
  <c r="I3006" i="1" s="1"/>
  <c r="E3005" i="1"/>
  <c r="F3005" i="1" s="1"/>
  <c r="D3003" i="1"/>
  <c r="B3006" i="1" l="1"/>
  <c r="C3006" i="1" s="1"/>
  <c r="H3006" i="1"/>
  <c r="G3006" i="1"/>
  <c r="A3007" i="1"/>
  <c r="I3007" i="1" s="1"/>
  <c r="E3006" i="1"/>
  <c r="F3006" i="1" s="1"/>
  <c r="D3004" i="1"/>
  <c r="B3007" i="1" l="1"/>
  <c r="C3007" i="1" s="1"/>
  <c r="H3007" i="1"/>
  <c r="G3007" i="1"/>
  <c r="A3008" i="1"/>
  <c r="I3008" i="1" s="1"/>
  <c r="E3007" i="1"/>
  <c r="F3007" i="1" s="1"/>
  <c r="D3005" i="1"/>
  <c r="B3008" i="1" l="1"/>
  <c r="C3008" i="1" s="1"/>
  <c r="H3008" i="1"/>
  <c r="G3008" i="1"/>
  <c r="A3009" i="1"/>
  <c r="I3009" i="1" s="1"/>
  <c r="E3008" i="1"/>
  <c r="F3008" i="1" s="1"/>
  <c r="D3006" i="1"/>
  <c r="B3009" i="1" l="1"/>
  <c r="C3009" i="1" s="1"/>
  <c r="H3009" i="1"/>
  <c r="G3009" i="1"/>
  <c r="A3010" i="1"/>
  <c r="I3010" i="1" s="1"/>
  <c r="E3009" i="1"/>
  <c r="F3009" i="1" s="1"/>
  <c r="D3007" i="1"/>
  <c r="B3010" i="1" l="1"/>
  <c r="C3010" i="1" s="1"/>
  <c r="H3010" i="1"/>
  <c r="G3010" i="1"/>
  <c r="A3011" i="1"/>
  <c r="I3011" i="1" s="1"/>
  <c r="E3010" i="1"/>
  <c r="F3010" i="1" s="1"/>
  <c r="D3008" i="1"/>
  <c r="B3011" i="1" l="1"/>
  <c r="C3011" i="1" s="1"/>
  <c r="H3011" i="1"/>
  <c r="G3011" i="1"/>
  <c r="A3012" i="1"/>
  <c r="I3012" i="1" s="1"/>
  <c r="E3011" i="1"/>
  <c r="F3011" i="1" s="1"/>
  <c r="D3009" i="1"/>
  <c r="B3012" i="1" l="1"/>
  <c r="C3012" i="1" s="1"/>
  <c r="H3012" i="1"/>
  <c r="G3012" i="1"/>
  <c r="A3013" i="1"/>
  <c r="I3013" i="1" s="1"/>
  <c r="E3012" i="1"/>
  <c r="F3012" i="1" s="1"/>
  <c r="D3010" i="1"/>
  <c r="B3013" i="1" l="1"/>
  <c r="C3013" i="1" s="1"/>
  <c r="H3013" i="1"/>
  <c r="G3013" i="1"/>
  <c r="A3014" i="1"/>
  <c r="I3014" i="1" s="1"/>
  <c r="E3013" i="1"/>
  <c r="F3013" i="1" s="1"/>
  <c r="D3011" i="1"/>
  <c r="B3014" i="1" l="1"/>
  <c r="C3014" i="1" s="1"/>
  <c r="H3014" i="1"/>
  <c r="G3014" i="1"/>
  <c r="A3015" i="1"/>
  <c r="I3015" i="1" s="1"/>
  <c r="E3014" i="1"/>
  <c r="F3014" i="1" s="1"/>
  <c r="D3012" i="1"/>
  <c r="B3015" i="1" l="1"/>
  <c r="C3015" i="1" s="1"/>
  <c r="H3015" i="1"/>
  <c r="G3015" i="1"/>
  <c r="A3016" i="1"/>
  <c r="I3016" i="1" s="1"/>
  <c r="E3015" i="1"/>
  <c r="F3015" i="1" s="1"/>
  <c r="D3013" i="1"/>
  <c r="B3016" i="1" l="1"/>
  <c r="C3016" i="1" s="1"/>
  <c r="H3016" i="1"/>
  <c r="G3016" i="1"/>
  <c r="A3017" i="1"/>
  <c r="I3017" i="1" s="1"/>
  <c r="E3016" i="1"/>
  <c r="F3016" i="1" s="1"/>
  <c r="D3014" i="1"/>
  <c r="B3017" i="1" l="1"/>
  <c r="C3017" i="1" s="1"/>
  <c r="H3017" i="1"/>
  <c r="G3017" i="1"/>
  <c r="A3018" i="1"/>
  <c r="I3018" i="1" s="1"/>
  <c r="E3017" i="1"/>
  <c r="F3017" i="1" s="1"/>
  <c r="D3015" i="1"/>
  <c r="B3018" i="1" l="1"/>
  <c r="C3018" i="1" s="1"/>
  <c r="H3018" i="1"/>
  <c r="G3018" i="1"/>
  <c r="A3019" i="1"/>
  <c r="I3019" i="1" s="1"/>
  <c r="E3018" i="1"/>
  <c r="F3018" i="1" s="1"/>
  <c r="D3016" i="1"/>
  <c r="B3019" i="1" l="1"/>
  <c r="C3019" i="1" s="1"/>
  <c r="H3019" i="1"/>
  <c r="G3019" i="1"/>
  <c r="A3020" i="1"/>
  <c r="I3020" i="1" s="1"/>
  <c r="E3019" i="1"/>
  <c r="F3019" i="1" s="1"/>
  <c r="D3017" i="1"/>
  <c r="B3020" i="1" l="1"/>
  <c r="C3020" i="1" s="1"/>
  <c r="H3020" i="1"/>
  <c r="G3020" i="1"/>
  <c r="A3021" i="1"/>
  <c r="I3021" i="1" s="1"/>
  <c r="E3020" i="1"/>
  <c r="F3020" i="1" s="1"/>
  <c r="D3018" i="1"/>
  <c r="B3021" i="1" l="1"/>
  <c r="C3021" i="1" s="1"/>
  <c r="H3021" i="1"/>
  <c r="G3021" i="1"/>
  <c r="A3022" i="1"/>
  <c r="I3022" i="1" s="1"/>
  <c r="E3021" i="1"/>
  <c r="F3021" i="1" s="1"/>
  <c r="D3019" i="1"/>
  <c r="B3022" i="1" l="1"/>
  <c r="C3022" i="1" s="1"/>
  <c r="H3022" i="1"/>
  <c r="G3022" i="1"/>
  <c r="A3023" i="1"/>
  <c r="I3023" i="1" s="1"/>
  <c r="E3022" i="1"/>
  <c r="F3022" i="1" s="1"/>
  <c r="D3020" i="1"/>
  <c r="B3023" i="1" l="1"/>
  <c r="C3023" i="1" s="1"/>
  <c r="H3023" i="1"/>
  <c r="G3023" i="1"/>
  <c r="A3024" i="1"/>
  <c r="I3024" i="1" s="1"/>
  <c r="E3023" i="1"/>
  <c r="F3023" i="1" s="1"/>
  <c r="D3021" i="1"/>
  <c r="B3024" i="1" l="1"/>
  <c r="C3024" i="1" s="1"/>
  <c r="H3024" i="1"/>
  <c r="G3024" i="1"/>
  <c r="A3025" i="1"/>
  <c r="I3025" i="1" s="1"/>
  <c r="E3024" i="1"/>
  <c r="F3024" i="1" s="1"/>
  <c r="D3022" i="1"/>
  <c r="B3025" i="1" l="1"/>
  <c r="C3025" i="1" s="1"/>
  <c r="H3025" i="1"/>
  <c r="G3025" i="1"/>
  <c r="A3026" i="1"/>
  <c r="I3026" i="1" s="1"/>
  <c r="E3025" i="1"/>
  <c r="F3025" i="1" s="1"/>
  <c r="D3023" i="1"/>
  <c r="B3026" i="1" l="1"/>
  <c r="C3026" i="1" s="1"/>
  <c r="H3026" i="1"/>
  <c r="G3026" i="1"/>
  <c r="A3027" i="1"/>
  <c r="I3027" i="1" s="1"/>
  <c r="E3026" i="1"/>
  <c r="F3026" i="1" s="1"/>
  <c r="D3024" i="1"/>
  <c r="B3027" i="1" l="1"/>
  <c r="C3027" i="1" s="1"/>
  <c r="H3027" i="1"/>
  <c r="G3027" i="1"/>
  <c r="A3028" i="1"/>
  <c r="I3028" i="1" s="1"/>
  <c r="E3027" i="1"/>
  <c r="F3027" i="1" s="1"/>
  <c r="D3025" i="1"/>
  <c r="B3028" i="1" l="1"/>
  <c r="C3028" i="1" s="1"/>
  <c r="H3028" i="1"/>
  <c r="G3028" i="1"/>
  <c r="A3029" i="1"/>
  <c r="I3029" i="1" s="1"/>
  <c r="E3028" i="1"/>
  <c r="F3028" i="1" s="1"/>
  <c r="D3026" i="1"/>
  <c r="B3029" i="1" l="1"/>
  <c r="C3029" i="1" s="1"/>
  <c r="H3029" i="1"/>
  <c r="G3029" i="1"/>
  <c r="A3030" i="1"/>
  <c r="I3030" i="1" s="1"/>
  <c r="E3029" i="1"/>
  <c r="F3029" i="1" s="1"/>
  <c r="D3027" i="1"/>
  <c r="B3030" i="1" l="1"/>
  <c r="C3030" i="1" s="1"/>
  <c r="H3030" i="1"/>
  <c r="G3030" i="1"/>
  <c r="A3031" i="1"/>
  <c r="I3031" i="1" s="1"/>
  <c r="E3030" i="1"/>
  <c r="F3030" i="1" s="1"/>
  <c r="D3028" i="1"/>
  <c r="B3031" i="1" l="1"/>
  <c r="C3031" i="1" s="1"/>
  <c r="H3031" i="1"/>
  <c r="G3031" i="1"/>
  <c r="A3032" i="1"/>
  <c r="I3032" i="1" s="1"/>
  <c r="E3031" i="1"/>
  <c r="F3031" i="1" s="1"/>
  <c r="D3029" i="1"/>
  <c r="B3032" i="1" l="1"/>
  <c r="C3032" i="1" s="1"/>
  <c r="H3032" i="1"/>
  <c r="G3032" i="1"/>
  <c r="A3033" i="1"/>
  <c r="I3033" i="1" s="1"/>
  <c r="E3032" i="1"/>
  <c r="F3032" i="1" s="1"/>
  <c r="D3030" i="1"/>
  <c r="B3033" i="1" l="1"/>
  <c r="C3033" i="1" s="1"/>
  <c r="H3033" i="1"/>
  <c r="G3033" i="1"/>
  <c r="A3034" i="1"/>
  <c r="I3034" i="1" s="1"/>
  <c r="E3033" i="1"/>
  <c r="F3033" i="1" s="1"/>
  <c r="D3031" i="1"/>
  <c r="B3034" i="1" l="1"/>
  <c r="C3034" i="1" s="1"/>
  <c r="H3034" i="1"/>
  <c r="G3034" i="1"/>
  <c r="A3035" i="1"/>
  <c r="I3035" i="1" s="1"/>
  <c r="E3034" i="1"/>
  <c r="F3034" i="1" s="1"/>
  <c r="D3032" i="1"/>
  <c r="B3035" i="1" l="1"/>
  <c r="C3035" i="1" s="1"/>
  <c r="H3035" i="1"/>
  <c r="G3035" i="1"/>
  <c r="A3036" i="1"/>
  <c r="I3036" i="1" s="1"/>
  <c r="E3035" i="1"/>
  <c r="F3035" i="1" s="1"/>
  <c r="D3033" i="1"/>
  <c r="B3036" i="1" l="1"/>
  <c r="C3036" i="1" s="1"/>
  <c r="H3036" i="1"/>
  <c r="G3036" i="1"/>
  <c r="A3037" i="1"/>
  <c r="I3037" i="1" s="1"/>
  <c r="E3036" i="1"/>
  <c r="F3036" i="1" s="1"/>
  <c r="D3034" i="1"/>
  <c r="B3037" i="1" l="1"/>
  <c r="C3037" i="1" s="1"/>
  <c r="H3037" i="1"/>
  <c r="G3037" i="1"/>
  <c r="A3038" i="1"/>
  <c r="I3038" i="1" s="1"/>
  <c r="E3037" i="1"/>
  <c r="F3037" i="1" s="1"/>
  <c r="D3035" i="1"/>
  <c r="B3038" i="1" l="1"/>
  <c r="C3038" i="1" s="1"/>
  <c r="H3038" i="1"/>
  <c r="G3038" i="1"/>
  <c r="A3039" i="1"/>
  <c r="I3039" i="1" s="1"/>
  <c r="E3038" i="1"/>
  <c r="F3038" i="1" s="1"/>
  <c r="D3036" i="1"/>
  <c r="B3039" i="1" l="1"/>
  <c r="C3039" i="1" s="1"/>
  <c r="H3039" i="1"/>
  <c r="G3039" i="1"/>
  <c r="A3040" i="1"/>
  <c r="I3040" i="1" s="1"/>
  <c r="E3039" i="1"/>
  <c r="F3039" i="1" s="1"/>
  <c r="D3037" i="1"/>
  <c r="B3040" i="1" l="1"/>
  <c r="C3040" i="1" s="1"/>
  <c r="H3040" i="1"/>
  <c r="G3040" i="1"/>
  <c r="A3041" i="1"/>
  <c r="I3041" i="1" s="1"/>
  <c r="E3040" i="1"/>
  <c r="F3040" i="1" s="1"/>
  <c r="D3038" i="1"/>
  <c r="B3041" i="1" l="1"/>
  <c r="C3041" i="1" s="1"/>
  <c r="H3041" i="1"/>
  <c r="G3041" i="1"/>
  <c r="A3042" i="1"/>
  <c r="I3042" i="1" s="1"/>
  <c r="E3041" i="1"/>
  <c r="F3041" i="1" s="1"/>
  <c r="D3039" i="1"/>
  <c r="B3042" i="1" l="1"/>
  <c r="C3042" i="1" s="1"/>
  <c r="H3042" i="1"/>
  <c r="G3042" i="1"/>
  <c r="A3043" i="1"/>
  <c r="I3043" i="1" s="1"/>
  <c r="E3042" i="1"/>
  <c r="F3042" i="1" s="1"/>
  <c r="D3040" i="1"/>
  <c r="B3043" i="1" l="1"/>
  <c r="C3043" i="1" s="1"/>
  <c r="H3043" i="1"/>
  <c r="G3043" i="1"/>
  <c r="A3044" i="1"/>
  <c r="I3044" i="1" s="1"/>
  <c r="E3043" i="1"/>
  <c r="F3043" i="1" s="1"/>
  <c r="D3041" i="1"/>
  <c r="B3044" i="1" l="1"/>
  <c r="C3044" i="1" s="1"/>
  <c r="H3044" i="1"/>
  <c r="G3044" i="1"/>
  <c r="A3045" i="1"/>
  <c r="I3045" i="1" s="1"/>
  <c r="E3044" i="1"/>
  <c r="F3044" i="1" s="1"/>
  <c r="D3042" i="1"/>
  <c r="B3045" i="1" l="1"/>
  <c r="C3045" i="1" s="1"/>
  <c r="H3045" i="1"/>
  <c r="G3045" i="1"/>
  <c r="A3046" i="1"/>
  <c r="I3046" i="1" s="1"/>
  <c r="E3045" i="1"/>
  <c r="F3045" i="1" s="1"/>
  <c r="D3043" i="1"/>
  <c r="B3046" i="1" l="1"/>
  <c r="C3046" i="1" s="1"/>
  <c r="H3046" i="1"/>
  <c r="G3046" i="1"/>
  <c r="A3047" i="1"/>
  <c r="I3047" i="1" s="1"/>
  <c r="E3046" i="1"/>
  <c r="F3046" i="1" s="1"/>
  <c r="D3044" i="1"/>
  <c r="B3047" i="1" l="1"/>
  <c r="C3047" i="1" s="1"/>
  <c r="H3047" i="1"/>
  <c r="G3047" i="1"/>
  <c r="A3048" i="1"/>
  <c r="I3048" i="1" s="1"/>
  <c r="E3047" i="1"/>
  <c r="F3047" i="1" s="1"/>
  <c r="D3045" i="1"/>
  <c r="B3048" i="1" l="1"/>
  <c r="C3048" i="1" s="1"/>
  <c r="H3048" i="1"/>
  <c r="G3048" i="1"/>
  <c r="A3049" i="1"/>
  <c r="I3049" i="1" s="1"/>
  <c r="E3048" i="1"/>
  <c r="F3048" i="1" s="1"/>
  <c r="D3046" i="1"/>
  <c r="B3049" i="1" l="1"/>
  <c r="C3049" i="1" s="1"/>
  <c r="H3049" i="1"/>
  <c r="G3049" i="1"/>
  <c r="A3050" i="1"/>
  <c r="I3050" i="1" s="1"/>
  <c r="E3049" i="1"/>
  <c r="F3049" i="1" s="1"/>
  <c r="D3047" i="1"/>
  <c r="B3050" i="1" l="1"/>
  <c r="C3050" i="1" s="1"/>
  <c r="H3050" i="1"/>
  <c r="G3050" i="1"/>
  <c r="A3051" i="1"/>
  <c r="I3051" i="1" s="1"/>
  <c r="E3050" i="1"/>
  <c r="F3050" i="1" s="1"/>
  <c r="D3048" i="1"/>
  <c r="B3051" i="1" l="1"/>
  <c r="C3051" i="1" s="1"/>
  <c r="G3051" i="1"/>
  <c r="H3051" i="1"/>
  <c r="A3052" i="1"/>
  <c r="I3052" i="1" s="1"/>
  <c r="E3051" i="1"/>
  <c r="F3051" i="1" s="1"/>
  <c r="D3049" i="1"/>
  <c r="B3052" i="1" l="1"/>
  <c r="C3052" i="1" s="1"/>
  <c r="H3052" i="1"/>
  <c r="G3052" i="1"/>
  <c r="A3053" i="1"/>
  <c r="I3053" i="1" s="1"/>
  <c r="E3052" i="1"/>
  <c r="F3052" i="1" s="1"/>
  <c r="D3050" i="1"/>
  <c r="B3053" i="1" l="1"/>
  <c r="C3053" i="1" s="1"/>
  <c r="H3053" i="1"/>
  <c r="G3053" i="1"/>
  <c r="A3054" i="1"/>
  <c r="I3054" i="1" s="1"/>
  <c r="E3053" i="1"/>
  <c r="F3053" i="1" s="1"/>
  <c r="D3051" i="1"/>
  <c r="B3054" i="1" l="1"/>
  <c r="C3054" i="1" s="1"/>
  <c r="H3054" i="1"/>
  <c r="G3054" i="1"/>
  <c r="A3055" i="1"/>
  <c r="I3055" i="1" s="1"/>
  <c r="E3054" i="1"/>
  <c r="F3054" i="1" s="1"/>
  <c r="D3052" i="1"/>
  <c r="B3055" i="1" l="1"/>
  <c r="C3055" i="1" s="1"/>
  <c r="H3055" i="1"/>
  <c r="G3055" i="1"/>
  <c r="A3056" i="1"/>
  <c r="I3056" i="1" s="1"/>
  <c r="E3055" i="1"/>
  <c r="F3055" i="1" s="1"/>
  <c r="D3053" i="1"/>
  <c r="B3056" i="1" l="1"/>
  <c r="C3056" i="1" s="1"/>
  <c r="H3056" i="1"/>
  <c r="G3056" i="1"/>
  <c r="A3057" i="1"/>
  <c r="I3057" i="1" s="1"/>
  <c r="E3056" i="1"/>
  <c r="F3056" i="1" s="1"/>
  <c r="D3054" i="1"/>
  <c r="B3057" i="1" l="1"/>
  <c r="C3057" i="1" s="1"/>
  <c r="H3057" i="1"/>
  <c r="G3057" i="1"/>
  <c r="A3058" i="1"/>
  <c r="I3058" i="1" s="1"/>
  <c r="E3057" i="1"/>
  <c r="F3057" i="1" s="1"/>
  <c r="D3055" i="1"/>
  <c r="B3058" i="1" l="1"/>
  <c r="C3058" i="1" s="1"/>
  <c r="H3058" i="1"/>
  <c r="G3058" i="1"/>
  <c r="A3059" i="1"/>
  <c r="I3059" i="1" s="1"/>
  <c r="E3058" i="1"/>
  <c r="F3058" i="1" s="1"/>
  <c r="D3056" i="1"/>
  <c r="B3059" i="1" l="1"/>
  <c r="C3059" i="1" s="1"/>
  <c r="H3059" i="1"/>
  <c r="G3059" i="1"/>
  <c r="A3060" i="1"/>
  <c r="I3060" i="1" s="1"/>
  <c r="E3059" i="1"/>
  <c r="F3059" i="1" s="1"/>
  <c r="D3057" i="1"/>
  <c r="B3060" i="1" l="1"/>
  <c r="C3060" i="1" s="1"/>
  <c r="H3060" i="1"/>
  <c r="G3060" i="1"/>
  <c r="A3061" i="1"/>
  <c r="I3061" i="1" s="1"/>
  <c r="E3060" i="1"/>
  <c r="F3060" i="1" s="1"/>
  <c r="D3058" i="1"/>
  <c r="B3061" i="1" l="1"/>
  <c r="C3061" i="1" s="1"/>
  <c r="H3061" i="1"/>
  <c r="G3061" i="1"/>
  <c r="A3062" i="1"/>
  <c r="I3062" i="1" s="1"/>
  <c r="E3061" i="1"/>
  <c r="F3061" i="1" s="1"/>
  <c r="D3059" i="1"/>
  <c r="B3062" i="1" l="1"/>
  <c r="C3062" i="1" s="1"/>
  <c r="H3062" i="1"/>
  <c r="G3062" i="1"/>
  <c r="A3063" i="1"/>
  <c r="I3063" i="1" s="1"/>
  <c r="E3062" i="1"/>
  <c r="F3062" i="1" s="1"/>
  <c r="D3060" i="1"/>
  <c r="B3063" i="1" l="1"/>
  <c r="C3063" i="1" s="1"/>
  <c r="H3063" i="1"/>
  <c r="G3063" i="1"/>
  <c r="A3064" i="1"/>
  <c r="I3064" i="1" s="1"/>
  <c r="E3063" i="1"/>
  <c r="F3063" i="1" s="1"/>
  <c r="D3061" i="1"/>
  <c r="B3064" i="1" l="1"/>
  <c r="C3064" i="1" s="1"/>
  <c r="H3064" i="1"/>
  <c r="G3064" i="1"/>
  <c r="A3065" i="1"/>
  <c r="I3065" i="1" s="1"/>
  <c r="E3064" i="1"/>
  <c r="F3064" i="1" s="1"/>
  <c r="D3062" i="1"/>
  <c r="B3065" i="1" l="1"/>
  <c r="C3065" i="1" s="1"/>
  <c r="H3065" i="1"/>
  <c r="G3065" i="1"/>
  <c r="A3066" i="1"/>
  <c r="I3066" i="1" s="1"/>
  <c r="E3065" i="1"/>
  <c r="F3065" i="1" s="1"/>
  <c r="D3063" i="1"/>
  <c r="B3066" i="1" l="1"/>
  <c r="C3066" i="1" s="1"/>
  <c r="H3066" i="1"/>
  <c r="G3066" i="1"/>
  <c r="A3067" i="1"/>
  <c r="I3067" i="1" s="1"/>
  <c r="E3066" i="1"/>
  <c r="F3066" i="1" s="1"/>
  <c r="D3064" i="1"/>
  <c r="B3067" i="1" l="1"/>
  <c r="C3067" i="1" s="1"/>
  <c r="H3067" i="1"/>
  <c r="G3067" i="1"/>
  <c r="A3068" i="1"/>
  <c r="I3068" i="1" s="1"/>
  <c r="E3067" i="1"/>
  <c r="F3067" i="1" s="1"/>
  <c r="D3065" i="1"/>
  <c r="B3068" i="1" l="1"/>
  <c r="C3068" i="1" s="1"/>
  <c r="H3068" i="1"/>
  <c r="G3068" i="1"/>
  <c r="A3069" i="1"/>
  <c r="I3069" i="1" s="1"/>
  <c r="E3068" i="1"/>
  <c r="F3068" i="1" s="1"/>
  <c r="D3066" i="1"/>
  <c r="B3069" i="1" l="1"/>
  <c r="C3069" i="1" s="1"/>
  <c r="H3069" i="1"/>
  <c r="G3069" i="1"/>
  <c r="A3070" i="1"/>
  <c r="I3070" i="1" s="1"/>
  <c r="E3069" i="1"/>
  <c r="F3069" i="1" s="1"/>
  <c r="D3067" i="1"/>
  <c r="B3070" i="1" l="1"/>
  <c r="C3070" i="1" s="1"/>
  <c r="H3070" i="1"/>
  <c r="G3070" i="1"/>
  <c r="A3071" i="1"/>
  <c r="I3071" i="1" s="1"/>
  <c r="E3070" i="1"/>
  <c r="F3070" i="1" s="1"/>
  <c r="D3068" i="1"/>
  <c r="B3071" i="1" l="1"/>
  <c r="C3071" i="1" s="1"/>
  <c r="G3071" i="1"/>
  <c r="H3071" i="1"/>
  <c r="A3072" i="1"/>
  <c r="I3072" i="1" s="1"/>
  <c r="E3071" i="1"/>
  <c r="F3071" i="1" s="1"/>
  <c r="D3069" i="1"/>
  <c r="B3072" i="1" l="1"/>
  <c r="C3072" i="1" s="1"/>
  <c r="H3072" i="1"/>
  <c r="G3072" i="1"/>
  <c r="A3073" i="1"/>
  <c r="I3073" i="1" s="1"/>
  <c r="E3072" i="1"/>
  <c r="F3072" i="1" s="1"/>
  <c r="D3070" i="1"/>
  <c r="B3073" i="1" l="1"/>
  <c r="C3073" i="1" s="1"/>
  <c r="H3073" i="1"/>
  <c r="G3073" i="1"/>
  <c r="A3074" i="1"/>
  <c r="I3074" i="1" s="1"/>
  <c r="E3073" i="1"/>
  <c r="F3073" i="1" s="1"/>
  <c r="D3071" i="1"/>
  <c r="B3074" i="1" l="1"/>
  <c r="C3074" i="1" s="1"/>
  <c r="H3074" i="1"/>
  <c r="G3074" i="1"/>
  <c r="A3075" i="1"/>
  <c r="I3075" i="1" s="1"/>
  <c r="E3074" i="1"/>
  <c r="F3074" i="1" s="1"/>
  <c r="D3072" i="1"/>
  <c r="B3075" i="1" l="1"/>
  <c r="C3075" i="1" s="1"/>
  <c r="H3075" i="1"/>
  <c r="G3075" i="1"/>
  <c r="A3076" i="1"/>
  <c r="I3076" i="1" s="1"/>
  <c r="E3075" i="1"/>
  <c r="F3075" i="1" s="1"/>
  <c r="D3073" i="1"/>
  <c r="B3076" i="1" l="1"/>
  <c r="C3076" i="1" s="1"/>
  <c r="H3076" i="1"/>
  <c r="G3076" i="1"/>
  <c r="A3077" i="1"/>
  <c r="I3077" i="1" s="1"/>
  <c r="E3076" i="1"/>
  <c r="F3076" i="1" s="1"/>
  <c r="D3074" i="1"/>
  <c r="B3077" i="1" l="1"/>
  <c r="C3077" i="1" s="1"/>
  <c r="H3077" i="1"/>
  <c r="G3077" i="1"/>
  <c r="A3078" i="1"/>
  <c r="I3078" i="1" s="1"/>
  <c r="E3077" i="1"/>
  <c r="F3077" i="1" s="1"/>
  <c r="D3075" i="1"/>
  <c r="B3078" i="1" l="1"/>
  <c r="C3078" i="1" s="1"/>
  <c r="H3078" i="1"/>
  <c r="G3078" i="1"/>
  <c r="A3079" i="1"/>
  <c r="I3079" i="1" s="1"/>
  <c r="E3078" i="1"/>
  <c r="F3078" i="1" s="1"/>
  <c r="D3076" i="1"/>
  <c r="B3079" i="1" l="1"/>
  <c r="C3079" i="1" s="1"/>
  <c r="H3079" i="1"/>
  <c r="G3079" i="1"/>
  <c r="A3080" i="1"/>
  <c r="I3080" i="1" s="1"/>
  <c r="E3079" i="1"/>
  <c r="F3079" i="1" s="1"/>
  <c r="D3077" i="1"/>
  <c r="B3080" i="1" l="1"/>
  <c r="C3080" i="1" s="1"/>
  <c r="H3080" i="1"/>
  <c r="G3080" i="1"/>
  <c r="A3081" i="1"/>
  <c r="I3081" i="1" s="1"/>
  <c r="E3080" i="1"/>
  <c r="F3080" i="1" s="1"/>
  <c r="D3078" i="1"/>
  <c r="B3081" i="1" l="1"/>
  <c r="C3081" i="1" s="1"/>
  <c r="H3081" i="1"/>
  <c r="G3081" i="1"/>
  <c r="A3082" i="1"/>
  <c r="I3082" i="1" s="1"/>
  <c r="E3081" i="1"/>
  <c r="F3081" i="1" s="1"/>
  <c r="D3079" i="1"/>
  <c r="B3082" i="1" l="1"/>
  <c r="C3082" i="1" s="1"/>
  <c r="H3082" i="1"/>
  <c r="G3082" i="1"/>
  <c r="A3083" i="1"/>
  <c r="I3083" i="1" s="1"/>
  <c r="E3082" i="1"/>
  <c r="F3082" i="1" s="1"/>
  <c r="D3080" i="1"/>
  <c r="B3083" i="1" l="1"/>
  <c r="C3083" i="1" s="1"/>
  <c r="H3083" i="1"/>
  <c r="G3083" i="1"/>
  <c r="A3084" i="1"/>
  <c r="I3084" i="1" s="1"/>
  <c r="E3083" i="1"/>
  <c r="F3083" i="1" s="1"/>
  <c r="D3081" i="1"/>
  <c r="B3084" i="1" l="1"/>
  <c r="C3084" i="1" s="1"/>
  <c r="H3084" i="1"/>
  <c r="G3084" i="1"/>
  <c r="A3085" i="1"/>
  <c r="I3085" i="1" s="1"/>
  <c r="E3084" i="1"/>
  <c r="F3084" i="1" s="1"/>
  <c r="D3082" i="1"/>
  <c r="B3085" i="1" l="1"/>
  <c r="C3085" i="1" s="1"/>
  <c r="H3085" i="1"/>
  <c r="G3085" i="1"/>
  <c r="A3086" i="1"/>
  <c r="I3086" i="1" s="1"/>
  <c r="E3085" i="1"/>
  <c r="F3085" i="1" s="1"/>
  <c r="D3083" i="1"/>
  <c r="B3086" i="1" l="1"/>
  <c r="C3086" i="1" s="1"/>
  <c r="H3086" i="1"/>
  <c r="G3086" i="1"/>
  <c r="A3087" i="1"/>
  <c r="I3087" i="1" s="1"/>
  <c r="E3086" i="1"/>
  <c r="F3086" i="1" s="1"/>
  <c r="D3084" i="1"/>
  <c r="B3087" i="1" l="1"/>
  <c r="C3087" i="1" s="1"/>
  <c r="H3087" i="1"/>
  <c r="G3087" i="1"/>
  <c r="A3088" i="1"/>
  <c r="I3088" i="1" s="1"/>
  <c r="E3087" i="1"/>
  <c r="F3087" i="1" s="1"/>
  <c r="D3085" i="1"/>
  <c r="B3088" i="1" l="1"/>
  <c r="C3088" i="1" s="1"/>
  <c r="H3088" i="1"/>
  <c r="G3088" i="1"/>
  <c r="A3089" i="1"/>
  <c r="I3089" i="1" s="1"/>
  <c r="E3088" i="1"/>
  <c r="F3088" i="1" s="1"/>
  <c r="D3086" i="1"/>
  <c r="B3089" i="1" l="1"/>
  <c r="C3089" i="1" s="1"/>
  <c r="H3089" i="1"/>
  <c r="G3089" i="1"/>
  <c r="A3090" i="1"/>
  <c r="I3090" i="1" s="1"/>
  <c r="E3089" i="1"/>
  <c r="F3089" i="1" s="1"/>
  <c r="D3087" i="1"/>
  <c r="B3090" i="1" l="1"/>
  <c r="C3090" i="1" s="1"/>
  <c r="H3090" i="1"/>
  <c r="G3090" i="1"/>
  <c r="A3091" i="1"/>
  <c r="I3091" i="1" s="1"/>
  <c r="E3090" i="1"/>
  <c r="F3090" i="1" s="1"/>
  <c r="D3088" i="1"/>
  <c r="B3091" i="1" l="1"/>
  <c r="C3091" i="1" s="1"/>
  <c r="H3091" i="1"/>
  <c r="G3091" i="1"/>
  <c r="A3092" i="1"/>
  <c r="I3092" i="1" s="1"/>
  <c r="E3091" i="1"/>
  <c r="F3091" i="1" s="1"/>
  <c r="D3089" i="1"/>
  <c r="B3092" i="1" l="1"/>
  <c r="C3092" i="1" s="1"/>
  <c r="H3092" i="1"/>
  <c r="G3092" i="1"/>
  <c r="A3093" i="1"/>
  <c r="I3093" i="1" s="1"/>
  <c r="E3092" i="1"/>
  <c r="F3092" i="1" s="1"/>
  <c r="D3090" i="1"/>
  <c r="B3093" i="1" l="1"/>
  <c r="C3093" i="1" s="1"/>
  <c r="H3093" i="1"/>
  <c r="G3093" i="1"/>
  <c r="A3094" i="1"/>
  <c r="I3094" i="1" s="1"/>
  <c r="E3093" i="1"/>
  <c r="F3093" i="1" s="1"/>
  <c r="D3091" i="1"/>
  <c r="B3094" i="1" l="1"/>
  <c r="C3094" i="1" s="1"/>
  <c r="H3094" i="1"/>
  <c r="G3094" i="1"/>
  <c r="A3095" i="1"/>
  <c r="I3095" i="1" s="1"/>
  <c r="E3094" i="1"/>
  <c r="F3094" i="1" s="1"/>
  <c r="D3092" i="1"/>
  <c r="B3095" i="1" l="1"/>
  <c r="C3095" i="1" s="1"/>
  <c r="H3095" i="1"/>
  <c r="G3095" i="1"/>
  <c r="A3096" i="1"/>
  <c r="I3096" i="1" s="1"/>
  <c r="E3095" i="1"/>
  <c r="F3095" i="1" s="1"/>
  <c r="D3093" i="1"/>
  <c r="B3096" i="1" l="1"/>
  <c r="C3096" i="1" s="1"/>
  <c r="H3096" i="1"/>
  <c r="G3096" i="1"/>
  <c r="A3097" i="1"/>
  <c r="I3097" i="1" s="1"/>
  <c r="E3096" i="1"/>
  <c r="F3096" i="1" s="1"/>
  <c r="D3094" i="1"/>
  <c r="B3097" i="1" l="1"/>
  <c r="C3097" i="1" s="1"/>
  <c r="H3097" i="1"/>
  <c r="G3097" i="1"/>
  <c r="A3098" i="1"/>
  <c r="I3098" i="1" s="1"/>
  <c r="E3097" i="1"/>
  <c r="F3097" i="1" s="1"/>
  <c r="D3095" i="1"/>
  <c r="B3098" i="1" l="1"/>
  <c r="C3098" i="1" s="1"/>
  <c r="H3098" i="1"/>
  <c r="G3098" i="1"/>
  <c r="A3099" i="1"/>
  <c r="I3099" i="1" s="1"/>
  <c r="E3098" i="1"/>
  <c r="F3098" i="1" s="1"/>
  <c r="D3096" i="1"/>
  <c r="B3099" i="1" l="1"/>
  <c r="C3099" i="1" s="1"/>
  <c r="H3099" i="1"/>
  <c r="G3099" i="1"/>
  <c r="A3100" i="1"/>
  <c r="I3100" i="1" s="1"/>
  <c r="E3099" i="1"/>
  <c r="F3099" i="1" s="1"/>
  <c r="D3097" i="1"/>
  <c r="B3100" i="1" l="1"/>
  <c r="C3100" i="1" s="1"/>
  <c r="H3100" i="1"/>
  <c r="G3100" i="1"/>
  <c r="A3101" i="1"/>
  <c r="I3101" i="1" s="1"/>
  <c r="E3100" i="1"/>
  <c r="F3100" i="1" s="1"/>
  <c r="D3098" i="1"/>
  <c r="B3101" i="1" l="1"/>
  <c r="C3101" i="1" s="1"/>
  <c r="H3101" i="1"/>
  <c r="G3101" i="1"/>
  <c r="A3102" i="1"/>
  <c r="I3102" i="1" s="1"/>
  <c r="E3101" i="1"/>
  <c r="F3101" i="1" s="1"/>
  <c r="D3099" i="1"/>
  <c r="B3102" i="1" l="1"/>
  <c r="C3102" i="1" s="1"/>
  <c r="H3102" i="1"/>
  <c r="G3102" i="1"/>
  <c r="A3103" i="1"/>
  <c r="I3103" i="1" s="1"/>
  <c r="E3102" i="1"/>
  <c r="F3102" i="1" s="1"/>
  <c r="D3100" i="1"/>
  <c r="B3103" i="1" l="1"/>
  <c r="C3103" i="1" s="1"/>
  <c r="H3103" i="1"/>
  <c r="G3103" i="1"/>
  <c r="A3104" i="1"/>
  <c r="I3104" i="1" s="1"/>
  <c r="E3103" i="1"/>
  <c r="F3103" i="1" s="1"/>
  <c r="D3101" i="1"/>
  <c r="B3104" i="1" l="1"/>
  <c r="C3104" i="1" s="1"/>
  <c r="H3104" i="1"/>
  <c r="G3104" i="1"/>
  <c r="A3105" i="1"/>
  <c r="I3105" i="1" s="1"/>
  <c r="E3104" i="1"/>
  <c r="F3104" i="1" s="1"/>
  <c r="D3102" i="1"/>
  <c r="B3105" i="1" l="1"/>
  <c r="C3105" i="1" s="1"/>
  <c r="H3105" i="1"/>
  <c r="G3105" i="1"/>
  <c r="A3106" i="1"/>
  <c r="I3106" i="1" s="1"/>
  <c r="E3105" i="1"/>
  <c r="F3105" i="1" s="1"/>
  <c r="D3103" i="1"/>
  <c r="B3106" i="1" l="1"/>
  <c r="C3106" i="1" s="1"/>
  <c r="H3106" i="1"/>
  <c r="G3106" i="1"/>
  <c r="A3107" i="1"/>
  <c r="I3107" i="1" s="1"/>
  <c r="E3106" i="1"/>
  <c r="F3106" i="1" s="1"/>
  <c r="D3104" i="1"/>
  <c r="B3107" i="1" l="1"/>
  <c r="C3107" i="1" s="1"/>
  <c r="H3107" i="1"/>
  <c r="G3107" i="1"/>
  <c r="A3108" i="1"/>
  <c r="I3108" i="1" s="1"/>
  <c r="E3107" i="1"/>
  <c r="F3107" i="1" s="1"/>
  <c r="D3105" i="1"/>
  <c r="B3108" i="1" l="1"/>
  <c r="C3108" i="1" s="1"/>
  <c r="H3108" i="1"/>
  <c r="G3108" i="1"/>
  <c r="A3109" i="1"/>
  <c r="I3109" i="1" s="1"/>
  <c r="E3108" i="1"/>
  <c r="F3108" i="1" s="1"/>
  <c r="D3106" i="1"/>
  <c r="B3109" i="1" l="1"/>
  <c r="C3109" i="1" s="1"/>
  <c r="H3109" i="1"/>
  <c r="G3109" i="1"/>
  <c r="A3110" i="1"/>
  <c r="I3110" i="1" s="1"/>
  <c r="E3109" i="1"/>
  <c r="F3109" i="1" s="1"/>
  <c r="D3107" i="1"/>
  <c r="B3110" i="1" l="1"/>
  <c r="C3110" i="1" s="1"/>
  <c r="H3110" i="1"/>
  <c r="G3110" i="1"/>
  <c r="A3111" i="1"/>
  <c r="I3111" i="1" s="1"/>
  <c r="E3110" i="1"/>
  <c r="F3110" i="1" s="1"/>
  <c r="D3108" i="1"/>
  <c r="B3111" i="1" l="1"/>
  <c r="C3111" i="1" s="1"/>
  <c r="H3111" i="1"/>
  <c r="G3111" i="1"/>
  <c r="A3112" i="1"/>
  <c r="I3112" i="1" s="1"/>
  <c r="E3111" i="1"/>
  <c r="F3111" i="1" s="1"/>
  <c r="D3109" i="1"/>
  <c r="B3112" i="1" l="1"/>
  <c r="C3112" i="1" s="1"/>
  <c r="H3112" i="1"/>
  <c r="G3112" i="1"/>
  <c r="A3113" i="1"/>
  <c r="I3113" i="1" s="1"/>
  <c r="E3112" i="1"/>
  <c r="F3112" i="1" s="1"/>
  <c r="D3110" i="1"/>
  <c r="B3113" i="1" l="1"/>
  <c r="C3113" i="1" s="1"/>
  <c r="H3113" i="1"/>
  <c r="G3113" i="1"/>
  <c r="A3114" i="1"/>
  <c r="I3114" i="1" s="1"/>
  <c r="E3113" i="1"/>
  <c r="F3113" i="1" s="1"/>
  <c r="D3111" i="1"/>
  <c r="B3114" i="1" l="1"/>
  <c r="C3114" i="1" s="1"/>
  <c r="H3114" i="1"/>
  <c r="G3114" i="1"/>
  <c r="A3115" i="1"/>
  <c r="I3115" i="1" s="1"/>
  <c r="E3114" i="1"/>
  <c r="F3114" i="1" s="1"/>
  <c r="D3112" i="1"/>
  <c r="B3115" i="1" l="1"/>
  <c r="C3115" i="1" s="1"/>
  <c r="H3115" i="1"/>
  <c r="G3115" i="1"/>
  <c r="A3116" i="1"/>
  <c r="I3116" i="1" s="1"/>
  <c r="E3115" i="1"/>
  <c r="F3115" i="1" s="1"/>
  <c r="D3113" i="1"/>
  <c r="B3116" i="1" l="1"/>
  <c r="C3116" i="1" s="1"/>
  <c r="H3116" i="1"/>
  <c r="G3116" i="1"/>
  <c r="A3117" i="1"/>
  <c r="I3117" i="1" s="1"/>
  <c r="E3116" i="1"/>
  <c r="F3116" i="1" s="1"/>
  <c r="D3114" i="1"/>
  <c r="B3117" i="1" l="1"/>
  <c r="C3117" i="1" s="1"/>
  <c r="H3117" i="1"/>
  <c r="G3117" i="1"/>
  <c r="A3118" i="1"/>
  <c r="I3118" i="1" s="1"/>
  <c r="E3117" i="1"/>
  <c r="F3117" i="1" s="1"/>
  <c r="D3115" i="1"/>
  <c r="B3118" i="1" l="1"/>
  <c r="C3118" i="1" s="1"/>
  <c r="H3118" i="1"/>
  <c r="G3118" i="1"/>
  <c r="A3119" i="1"/>
  <c r="I3119" i="1" s="1"/>
  <c r="E3118" i="1"/>
  <c r="F3118" i="1" s="1"/>
  <c r="D3116" i="1"/>
  <c r="B3119" i="1" l="1"/>
  <c r="C3119" i="1" s="1"/>
  <c r="H3119" i="1"/>
  <c r="G3119" i="1"/>
  <c r="A3120" i="1"/>
  <c r="I3120" i="1" s="1"/>
  <c r="E3119" i="1"/>
  <c r="F3119" i="1" s="1"/>
  <c r="D3117" i="1"/>
  <c r="B3120" i="1" l="1"/>
  <c r="C3120" i="1" s="1"/>
  <c r="H3120" i="1"/>
  <c r="G3120" i="1"/>
  <c r="A3121" i="1"/>
  <c r="I3121" i="1" s="1"/>
  <c r="E3120" i="1"/>
  <c r="F3120" i="1" s="1"/>
  <c r="D3118" i="1"/>
  <c r="B3121" i="1" l="1"/>
  <c r="C3121" i="1" s="1"/>
  <c r="H3121" i="1"/>
  <c r="G3121" i="1"/>
  <c r="A3122" i="1"/>
  <c r="I3122" i="1" s="1"/>
  <c r="E3121" i="1"/>
  <c r="F3121" i="1" s="1"/>
  <c r="D3119" i="1"/>
  <c r="B3122" i="1" l="1"/>
  <c r="C3122" i="1" s="1"/>
  <c r="H3122" i="1"/>
  <c r="G3122" i="1"/>
  <c r="A3123" i="1"/>
  <c r="I3123" i="1" s="1"/>
  <c r="E3122" i="1"/>
  <c r="F3122" i="1" s="1"/>
  <c r="D3120" i="1"/>
  <c r="B3123" i="1" l="1"/>
  <c r="C3123" i="1" s="1"/>
  <c r="H3123" i="1"/>
  <c r="G3123" i="1"/>
  <c r="A3124" i="1"/>
  <c r="I3124" i="1" s="1"/>
  <c r="E3123" i="1"/>
  <c r="F3123" i="1" s="1"/>
  <c r="D3121" i="1"/>
  <c r="B3124" i="1" l="1"/>
  <c r="C3124" i="1" s="1"/>
  <c r="H3124" i="1"/>
  <c r="G3124" i="1"/>
  <c r="A3125" i="1"/>
  <c r="I3125" i="1" s="1"/>
  <c r="E3124" i="1"/>
  <c r="F3124" i="1" s="1"/>
  <c r="D3122" i="1"/>
  <c r="B3125" i="1" l="1"/>
  <c r="C3125" i="1" s="1"/>
  <c r="H3125" i="1"/>
  <c r="G3125" i="1"/>
  <c r="A3126" i="1"/>
  <c r="I3126" i="1" s="1"/>
  <c r="E3125" i="1"/>
  <c r="F3125" i="1" s="1"/>
  <c r="D3123" i="1"/>
  <c r="B3126" i="1" l="1"/>
  <c r="C3126" i="1" s="1"/>
  <c r="H3126" i="1"/>
  <c r="G3126" i="1"/>
  <c r="A3127" i="1"/>
  <c r="I3127" i="1" s="1"/>
  <c r="E3126" i="1"/>
  <c r="F3126" i="1" s="1"/>
  <c r="D3124" i="1"/>
  <c r="B3127" i="1" l="1"/>
  <c r="C3127" i="1" s="1"/>
  <c r="H3127" i="1"/>
  <c r="G3127" i="1"/>
  <c r="A3128" i="1"/>
  <c r="I3128" i="1" s="1"/>
  <c r="E3127" i="1"/>
  <c r="F3127" i="1" s="1"/>
  <c r="D3125" i="1"/>
  <c r="B3128" i="1" l="1"/>
  <c r="C3128" i="1" s="1"/>
  <c r="H3128" i="1"/>
  <c r="G3128" i="1"/>
  <c r="A3129" i="1"/>
  <c r="I3129" i="1" s="1"/>
  <c r="E3128" i="1"/>
  <c r="F3128" i="1" s="1"/>
  <c r="D3126" i="1"/>
  <c r="B3129" i="1" l="1"/>
  <c r="C3129" i="1" s="1"/>
  <c r="H3129" i="1"/>
  <c r="G3129" i="1"/>
  <c r="A3130" i="1"/>
  <c r="I3130" i="1" s="1"/>
  <c r="E3129" i="1"/>
  <c r="F3129" i="1" s="1"/>
  <c r="D3127" i="1"/>
  <c r="B3130" i="1" l="1"/>
  <c r="C3130" i="1" s="1"/>
  <c r="H3130" i="1"/>
  <c r="G3130" i="1"/>
  <c r="A3131" i="1"/>
  <c r="I3131" i="1" s="1"/>
  <c r="E3130" i="1"/>
  <c r="F3130" i="1" s="1"/>
  <c r="D3128" i="1"/>
  <c r="B3131" i="1" l="1"/>
  <c r="C3131" i="1" s="1"/>
  <c r="H3131" i="1"/>
  <c r="G3131" i="1"/>
  <c r="A3132" i="1"/>
  <c r="I3132" i="1" s="1"/>
  <c r="E3131" i="1"/>
  <c r="F3131" i="1" s="1"/>
  <c r="D3129" i="1"/>
  <c r="B3132" i="1" l="1"/>
  <c r="C3132" i="1" s="1"/>
  <c r="H3132" i="1"/>
  <c r="G3132" i="1"/>
  <c r="A3133" i="1"/>
  <c r="I3133" i="1" s="1"/>
  <c r="E3132" i="1"/>
  <c r="F3132" i="1" s="1"/>
  <c r="D3130" i="1"/>
  <c r="B3133" i="1" l="1"/>
  <c r="C3133" i="1" s="1"/>
  <c r="H3133" i="1"/>
  <c r="G3133" i="1"/>
  <c r="A3134" i="1"/>
  <c r="I3134" i="1" s="1"/>
  <c r="E3133" i="1"/>
  <c r="F3133" i="1" s="1"/>
  <c r="D3131" i="1"/>
  <c r="B3134" i="1" l="1"/>
  <c r="C3134" i="1" s="1"/>
  <c r="H3134" i="1"/>
  <c r="G3134" i="1"/>
  <c r="A3135" i="1"/>
  <c r="I3135" i="1" s="1"/>
  <c r="E3134" i="1"/>
  <c r="F3134" i="1" s="1"/>
  <c r="D3132" i="1"/>
  <c r="B3135" i="1" l="1"/>
  <c r="C3135" i="1" s="1"/>
  <c r="H3135" i="1"/>
  <c r="G3135" i="1"/>
  <c r="A3136" i="1"/>
  <c r="I3136" i="1" s="1"/>
  <c r="E3135" i="1"/>
  <c r="F3135" i="1" s="1"/>
  <c r="D3133" i="1"/>
  <c r="B3136" i="1" l="1"/>
  <c r="C3136" i="1" s="1"/>
  <c r="H3136" i="1"/>
  <c r="G3136" i="1"/>
  <c r="A3137" i="1"/>
  <c r="I3137" i="1" s="1"/>
  <c r="E3136" i="1"/>
  <c r="F3136" i="1" s="1"/>
  <c r="D3134" i="1"/>
  <c r="B3137" i="1" l="1"/>
  <c r="C3137" i="1" s="1"/>
  <c r="G3137" i="1"/>
  <c r="H3137" i="1"/>
  <c r="A3138" i="1"/>
  <c r="I3138" i="1" s="1"/>
  <c r="E3137" i="1"/>
  <c r="F3137" i="1" s="1"/>
  <c r="D3135" i="1"/>
  <c r="B3138" i="1" l="1"/>
  <c r="C3138" i="1" s="1"/>
  <c r="H3138" i="1"/>
  <c r="G3138" i="1"/>
  <c r="A3139" i="1"/>
  <c r="I3139" i="1" s="1"/>
  <c r="E3138" i="1"/>
  <c r="F3138" i="1" s="1"/>
  <c r="D3136" i="1"/>
  <c r="B3139" i="1" l="1"/>
  <c r="C3139" i="1" s="1"/>
  <c r="H3139" i="1"/>
  <c r="G3139" i="1"/>
  <c r="A3140" i="1"/>
  <c r="I3140" i="1" s="1"/>
  <c r="E3139" i="1"/>
  <c r="F3139" i="1" s="1"/>
  <c r="D3137" i="1"/>
  <c r="B3140" i="1" l="1"/>
  <c r="C3140" i="1" s="1"/>
  <c r="H3140" i="1"/>
  <c r="G3140" i="1"/>
  <c r="A3141" i="1"/>
  <c r="I3141" i="1" s="1"/>
  <c r="E3140" i="1"/>
  <c r="F3140" i="1" s="1"/>
  <c r="D3138" i="1"/>
  <c r="B3141" i="1" l="1"/>
  <c r="C3141" i="1" s="1"/>
  <c r="H3141" i="1"/>
  <c r="G3141" i="1"/>
  <c r="A3142" i="1"/>
  <c r="I3142" i="1" s="1"/>
  <c r="E3141" i="1"/>
  <c r="F3141" i="1" s="1"/>
  <c r="D3139" i="1"/>
  <c r="B3142" i="1" l="1"/>
  <c r="C3142" i="1" s="1"/>
  <c r="H3142" i="1"/>
  <c r="G3142" i="1"/>
  <c r="A3143" i="1"/>
  <c r="I3143" i="1" s="1"/>
  <c r="E3142" i="1"/>
  <c r="F3142" i="1" s="1"/>
  <c r="D3140" i="1"/>
  <c r="B3143" i="1" l="1"/>
  <c r="C3143" i="1" s="1"/>
  <c r="H3143" i="1"/>
  <c r="G3143" i="1"/>
  <c r="A3144" i="1"/>
  <c r="I3144" i="1" s="1"/>
  <c r="E3143" i="1"/>
  <c r="F3143" i="1" s="1"/>
  <c r="D3141" i="1"/>
  <c r="B3144" i="1" l="1"/>
  <c r="C3144" i="1" s="1"/>
  <c r="H3144" i="1"/>
  <c r="G3144" i="1"/>
  <c r="A3145" i="1"/>
  <c r="I3145" i="1" s="1"/>
  <c r="E3144" i="1"/>
  <c r="F3144" i="1" s="1"/>
  <c r="D3142" i="1"/>
  <c r="B3145" i="1" l="1"/>
  <c r="C3145" i="1" s="1"/>
  <c r="H3145" i="1"/>
  <c r="G3145" i="1"/>
  <c r="A3146" i="1"/>
  <c r="I3146" i="1" s="1"/>
  <c r="E3145" i="1"/>
  <c r="F3145" i="1" s="1"/>
  <c r="D3143" i="1"/>
  <c r="B3146" i="1" l="1"/>
  <c r="C3146" i="1" s="1"/>
  <c r="H3146" i="1"/>
  <c r="G3146" i="1"/>
  <c r="A3147" i="1"/>
  <c r="I3147" i="1" s="1"/>
  <c r="E3146" i="1"/>
  <c r="F3146" i="1" s="1"/>
  <c r="D3144" i="1"/>
  <c r="B3147" i="1" l="1"/>
  <c r="C3147" i="1" s="1"/>
  <c r="H3147" i="1"/>
  <c r="G3147" i="1"/>
  <c r="A3148" i="1"/>
  <c r="I3148" i="1" s="1"/>
  <c r="E3147" i="1"/>
  <c r="F3147" i="1" s="1"/>
  <c r="D3145" i="1"/>
  <c r="B3148" i="1" l="1"/>
  <c r="C3148" i="1" s="1"/>
  <c r="H3148" i="1"/>
  <c r="G3148" i="1"/>
  <c r="A3149" i="1"/>
  <c r="I3149" i="1" s="1"/>
  <c r="E3148" i="1"/>
  <c r="F3148" i="1" s="1"/>
  <c r="D3146" i="1"/>
  <c r="B3149" i="1" l="1"/>
  <c r="C3149" i="1" s="1"/>
  <c r="H3149" i="1"/>
  <c r="G3149" i="1"/>
  <c r="A3150" i="1"/>
  <c r="I3150" i="1" s="1"/>
  <c r="E3149" i="1"/>
  <c r="F3149" i="1" s="1"/>
  <c r="D3147" i="1"/>
  <c r="B3150" i="1" l="1"/>
  <c r="C3150" i="1" s="1"/>
  <c r="H3150" i="1"/>
  <c r="G3150" i="1"/>
  <c r="A3151" i="1"/>
  <c r="I3151" i="1" s="1"/>
  <c r="E3150" i="1"/>
  <c r="F3150" i="1" s="1"/>
  <c r="D3148" i="1"/>
  <c r="B3151" i="1" l="1"/>
  <c r="C3151" i="1" s="1"/>
  <c r="H3151" i="1"/>
  <c r="G3151" i="1"/>
  <c r="A3152" i="1"/>
  <c r="I3152" i="1" s="1"/>
  <c r="E3151" i="1"/>
  <c r="F3151" i="1" s="1"/>
  <c r="D3149" i="1"/>
  <c r="B3152" i="1" l="1"/>
  <c r="C3152" i="1" s="1"/>
  <c r="H3152" i="1"/>
  <c r="G3152" i="1"/>
  <c r="A3153" i="1"/>
  <c r="I3153" i="1" s="1"/>
  <c r="E3152" i="1"/>
  <c r="F3152" i="1" s="1"/>
  <c r="D3150" i="1"/>
  <c r="B3153" i="1" l="1"/>
  <c r="C3153" i="1" s="1"/>
  <c r="H3153" i="1"/>
  <c r="G3153" i="1"/>
  <c r="A3154" i="1"/>
  <c r="I3154" i="1" s="1"/>
  <c r="E3153" i="1"/>
  <c r="F3153" i="1" s="1"/>
  <c r="D3151" i="1"/>
  <c r="B3154" i="1" l="1"/>
  <c r="C3154" i="1" s="1"/>
  <c r="H3154" i="1"/>
  <c r="G3154" i="1"/>
  <c r="A3155" i="1"/>
  <c r="I3155" i="1" s="1"/>
  <c r="E3154" i="1"/>
  <c r="F3154" i="1" s="1"/>
  <c r="D3152" i="1"/>
  <c r="B3155" i="1" l="1"/>
  <c r="C3155" i="1" s="1"/>
  <c r="H3155" i="1"/>
  <c r="G3155" i="1"/>
  <c r="A3156" i="1"/>
  <c r="I3156" i="1" s="1"/>
  <c r="E3155" i="1"/>
  <c r="F3155" i="1" s="1"/>
  <c r="D3153" i="1"/>
  <c r="B3156" i="1" l="1"/>
  <c r="C3156" i="1" s="1"/>
  <c r="H3156" i="1"/>
  <c r="G3156" i="1"/>
  <c r="A3157" i="1"/>
  <c r="I3157" i="1" s="1"/>
  <c r="E3156" i="1"/>
  <c r="F3156" i="1" s="1"/>
  <c r="D3154" i="1"/>
  <c r="B3157" i="1" l="1"/>
  <c r="C3157" i="1" s="1"/>
  <c r="H3157" i="1"/>
  <c r="G3157" i="1"/>
  <c r="A3158" i="1"/>
  <c r="I3158" i="1" s="1"/>
  <c r="E3157" i="1"/>
  <c r="F3157" i="1" s="1"/>
  <c r="D3155" i="1"/>
  <c r="B3158" i="1" l="1"/>
  <c r="C3158" i="1" s="1"/>
  <c r="H3158" i="1"/>
  <c r="G3158" i="1"/>
  <c r="A3159" i="1"/>
  <c r="I3159" i="1" s="1"/>
  <c r="E3158" i="1"/>
  <c r="F3158" i="1" s="1"/>
  <c r="D3156" i="1"/>
  <c r="B3159" i="1" l="1"/>
  <c r="C3159" i="1" s="1"/>
  <c r="H3159" i="1"/>
  <c r="G3159" i="1"/>
  <c r="A3160" i="1"/>
  <c r="I3160" i="1" s="1"/>
  <c r="E3159" i="1"/>
  <c r="F3159" i="1" s="1"/>
  <c r="D3157" i="1"/>
  <c r="B3160" i="1" l="1"/>
  <c r="C3160" i="1" s="1"/>
  <c r="H3160" i="1"/>
  <c r="G3160" i="1"/>
  <c r="A3161" i="1"/>
  <c r="I3161" i="1" s="1"/>
  <c r="E3160" i="1"/>
  <c r="F3160" i="1" s="1"/>
  <c r="D3158" i="1"/>
  <c r="B3161" i="1" l="1"/>
  <c r="C3161" i="1" s="1"/>
  <c r="H3161" i="1"/>
  <c r="G3161" i="1"/>
  <c r="A3162" i="1"/>
  <c r="I3162" i="1" s="1"/>
  <c r="E3161" i="1"/>
  <c r="F3161" i="1" s="1"/>
  <c r="D3159" i="1"/>
  <c r="B3162" i="1" l="1"/>
  <c r="C3162" i="1" s="1"/>
  <c r="H3162" i="1"/>
  <c r="G3162" i="1"/>
  <c r="A3163" i="1"/>
  <c r="I3163" i="1" s="1"/>
  <c r="E3162" i="1"/>
  <c r="F3162" i="1" s="1"/>
  <c r="D3160" i="1"/>
  <c r="B3163" i="1" l="1"/>
  <c r="C3163" i="1" s="1"/>
  <c r="H3163" i="1"/>
  <c r="G3163" i="1"/>
  <c r="A3164" i="1"/>
  <c r="I3164" i="1" s="1"/>
  <c r="E3163" i="1"/>
  <c r="F3163" i="1" s="1"/>
  <c r="D3161" i="1"/>
  <c r="B3164" i="1" l="1"/>
  <c r="C3164" i="1" s="1"/>
  <c r="H3164" i="1"/>
  <c r="G3164" i="1"/>
  <c r="A3165" i="1"/>
  <c r="I3165" i="1" s="1"/>
  <c r="E3164" i="1"/>
  <c r="F3164" i="1" s="1"/>
  <c r="D3162" i="1"/>
  <c r="B3165" i="1" l="1"/>
  <c r="C3165" i="1" s="1"/>
  <c r="H3165" i="1"/>
  <c r="G3165" i="1"/>
  <c r="A3166" i="1"/>
  <c r="I3166" i="1" s="1"/>
  <c r="E3165" i="1"/>
  <c r="F3165" i="1" s="1"/>
  <c r="D3163" i="1"/>
  <c r="B3166" i="1" l="1"/>
  <c r="C3166" i="1" s="1"/>
  <c r="H3166" i="1"/>
  <c r="G3166" i="1"/>
  <c r="A3167" i="1"/>
  <c r="I3167" i="1" s="1"/>
  <c r="E3166" i="1"/>
  <c r="F3166" i="1" s="1"/>
  <c r="D3164" i="1"/>
  <c r="B3167" i="1" l="1"/>
  <c r="C3167" i="1" s="1"/>
  <c r="H3167" i="1"/>
  <c r="G3167" i="1"/>
  <c r="A3168" i="1"/>
  <c r="I3168" i="1" s="1"/>
  <c r="E3167" i="1"/>
  <c r="F3167" i="1" s="1"/>
  <c r="D3165" i="1"/>
  <c r="B3168" i="1" l="1"/>
  <c r="C3168" i="1" s="1"/>
  <c r="H3168" i="1"/>
  <c r="G3168" i="1"/>
  <c r="A3169" i="1"/>
  <c r="I3169" i="1" s="1"/>
  <c r="E3168" i="1"/>
  <c r="F3168" i="1" s="1"/>
  <c r="D3166" i="1"/>
  <c r="B3169" i="1" l="1"/>
  <c r="C3169" i="1" s="1"/>
  <c r="H3169" i="1"/>
  <c r="G3169" i="1"/>
  <c r="A3170" i="1"/>
  <c r="I3170" i="1" s="1"/>
  <c r="E3169" i="1"/>
  <c r="F3169" i="1" s="1"/>
  <c r="D3167" i="1"/>
  <c r="B3170" i="1" l="1"/>
  <c r="C3170" i="1" s="1"/>
  <c r="H3170" i="1"/>
  <c r="G3170" i="1"/>
  <c r="A3171" i="1"/>
  <c r="I3171" i="1" s="1"/>
  <c r="E3170" i="1"/>
  <c r="F3170" i="1" s="1"/>
  <c r="D3168" i="1"/>
  <c r="B3171" i="1" l="1"/>
  <c r="C3171" i="1" s="1"/>
  <c r="H3171" i="1"/>
  <c r="G3171" i="1"/>
  <c r="A3172" i="1"/>
  <c r="I3172" i="1" s="1"/>
  <c r="E3171" i="1"/>
  <c r="F3171" i="1" s="1"/>
  <c r="D3169" i="1"/>
  <c r="B3172" i="1" l="1"/>
  <c r="C3172" i="1" s="1"/>
  <c r="H3172" i="1"/>
  <c r="G3172" i="1"/>
  <c r="A3173" i="1"/>
  <c r="I3173" i="1" s="1"/>
  <c r="E3172" i="1"/>
  <c r="F3172" i="1" s="1"/>
  <c r="D3170" i="1"/>
  <c r="B3173" i="1" l="1"/>
  <c r="C3173" i="1" s="1"/>
  <c r="H3173" i="1"/>
  <c r="G3173" i="1"/>
  <c r="A3174" i="1"/>
  <c r="I3174" i="1" s="1"/>
  <c r="E3173" i="1"/>
  <c r="F3173" i="1" s="1"/>
  <c r="D3171" i="1"/>
  <c r="B3174" i="1" l="1"/>
  <c r="C3174" i="1" s="1"/>
  <c r="H3174" i="1"/>
  <c r="G3174" i="1"/>
  <c r="A3175" i="1"/>
  <c r="I3175" i="1" s="1"/>
  <c r="E3174" i="1"/>
  <c r="F3174" i="1" s="1"/>
  <c r="D3172" i="1"/>
  <c r="B3175" i="1" l="1"/>
  <c r="C3175" i="1" s="1"/>
  <c r="H3175" i="1"/>
  <c r="G3175" i="1"/>
  <c r="A3176" i="1"/>
  <c r="I3176" i="1" s="1"/>
  <c r="E3175" i="1"/>
  <c r="F3175" i="1" s="1"/>
  <c r="D3173" i="1"/>
  <c r="B3176" i="1" l="1"/>
  <c r="C3176" i="1" s="1"/>
  <c r="H3176" i="1"/>
  <c r="G3176" i="1"/>
  <c r="A3177" i="1"/>
  <c r="I3177" i="1" s="1"/>
  <c r="E3176" i="1"/>
  <c r="F3176" i="1" s="1"/>
  <c r="D3174" i="1"/>
  <c r="B3177" i="1" l="1"/>
  <c r="C3177" i="1" s="1"/>
  <c r="G3177" i="1"/>
  <c r="H3177" i="1"/>
  <c r="A3178" i="1"/>
  <c r="I3178" i="1" s="1"/>
  <c r="E3177" i="1"/>
  <c r="F3177" i="1" s="1"/>
  <c r="D3175" i="1"/>
  <c r="B3178" i="1" l="1"/>
  <c r="C3178" i="1" s="1"/>
  <c r="H3178" i="1"/>
  <c r="G3178" i="1"/>
  <c r="A3179" i="1"/>
  <c r="I3179" i="1" s="1"/>
  <c r="E3178" i="1"/>
  <c r="F3178" i="1" s="1"/>
  <c r="D3176" i="1"/>
  <c r="B3179" i="1" l="1"/>
  <c r="C3179" i="1" s="1"/>
  <c r="H3179" i="1"/>
  <c r="G3179" i="1"/>
  <c r="A3180" i="1"/>
  <c r="I3180" i="1" s="1"/>
  <c r="E3179" i="1"/>
  <c r="F3179" i="1" s="1"/>
  <c r="D3177" i="1"/>
  <c r="B3180" i="1" l="1"/>
  <c r="C3180" i="1" s="1"/>
  <c r="H3180" i="1"/>
  <c r="G3180" i="1"/>
  <c r="A3181" i="1"/>
  <c r="I3181" i="1" s="1"/>
  <c r="E3180" i="1"/>
  <c r="F3180" i="1" s="1"/>
  <c r="D3178" i="1"/>
  <c r="B3181" i="1" l="1"/>
  <c r="C3181" i="1" s="1"/>
  <c r="H3181" i="1"/>
  <c r="G3181" i="1"/>
  <c r="A3182" i="1"/>
  <c r="I3182" i="1" s="1"/>
  <c r="E3181" i="1"/>
  <c r="F3181" i="1" s="1"/>
  <c r="D3179" i="1"/>
  <c r="B3182" i="1" l="1"/>
  <c r="C3182" i="1" s="1"/>
  <c r="H3182" i="1"/>
  <c r="G3182" i="1"/>
  <c r="A3183" i="1"/>
  <c r="I3183" i="1" s="1"/>
  <c r="E3182" i="1"/>
  <c r="F3182" i="1" s="1"/>
  <c r="D3180" i="1"/>
  <c r="B3183" i="1" l="1"/>
  <c r="C3183" i="1" s="1"/>
  <c r="H3183" i="1"/>
  <c r="G3183" i="1"/>
  <c r="A3184" i="1"/>
  <c r="I3184" i="1" s="1"/>
  <c r="E3183" i="1"/>
  <c r="F3183" i="1" s="1"/>
  <c r="D3181" i="1"/>
  <c r="B3184" i="1" l="1"/>
  <c r="C3184" i="1" s="1"/>
  <c r="H3184" i="1"/>
  <c r="G3184" i="1"/>
  <c r="A3185" i="1"/>
  <c r="I3185" i="1" s="1"/>
  <c r="E3184" i="1"/>
  <c r="F3184" i="1" s="1"/>
  <c r="D3182" i="1"/>
  <c r="B3185" i="1" l="1"/>
  <c r="C3185" i="1" s="1"/>
  <c r="H3185" i="1"/>
  <c r="G3185" i="1"/>
  <c r="A3186" i="1"/>
  <c r="I3186" i="1" s="1"/>
  <c r="E3185" i="1"/>
  <c r="F3185" i="1" s="1"/>
  <c r="D3183" i="1"/>
  <c r="B3186" i="1" l="1"/>
  <c r="C3186" i="1" s="1"/>
  <c r="G3186" i="1"/>
  <c r="H3186" i="1"/>
  <c r="A3187" i="1"/>
  <c r="I3187" i="1" s="1"/>
  <c r="E3186" i="1"/>
  <c r="F3186" i="1" s="1"/>
  <c r="D3184" i="1"/>
  <c r="B3187" i="1" l="1"/>
  <c r="C3187" i="1" s="1"/>
  <c r="H3187" i="1"/>
  <c r="G3187" i="1"/>
  <c r="A3188" i="1"/>
  <c r="I3188" i="1" s="1"/>
  <c r="E3187" i="1"/>
  <c r="F3187" i="1" s="1"/>
  <c r="D3185" i="1"/>
  <c r="B3188" i="1" l="1"/>
  <c r="C3188" i="1" s="1"/>
  <c r="H3188" i="1"/>
  <c r="G3188" i="1"/>
  <c r="A3189" i="1"/>
  <c r="I3189" i="1" s="1"/>
  <c r="E3188" i="1"/>
  <c r="F3188" i="1" s="1"/>
  <c r="D3186" i="1"/>
  <c r="B3189" i="1" l="1"/>
  <c r="C3189" i="1" s="1"/>
  <c r="H3189" i="1"/>
  <c r="G3189" i="1"/>
  <c r="A3190" i="1"/>
  <c r="I3190" i="1" s="1"/>
  <c r="E3189" i="1"/>
  <c r="F3189" i="1" s="1"/>
  <c r="D3187" i="1"/>
  <c r="B3190" i="1" l="1"/>
  <c r="C3190" i="1" s="1"/>
  <c r="H3190" i="1"/>
  <c r="G3190" i="1"/>
  <c r="A3191" i="1"/>
  <c r="I3191" i="1" s="1"/>
  <c r="E3190" i="1"/>
  <c r="F3190" i="1" s="1"/>
  <c r="D3188" i="1"/>
  <c r="B3191" i="1" l="1"/>
  <c r="C3191" i="1" s="1"/>
  <c r="H3191" i="1"/>
  <c r="G3191" i="1"/>
  <c r="A3192" i="1"/>
  <c r="I3192" i="1" s="1"/>
  <c r="E3191" i="1"/>
  <c r="F3191" i="1" s="1"/>
  <c r="D3189" i="1"/>
  <c r="B3192" i="1" l="1"/>
  <c r="C3192" i="1" s="1"/>
  <c r="H3192" i="1"/>
  <c r="G3192" i="1"/>
  <c r="A3193" i="1"/>
  <c r="I3193" i="1" s="1"/>
  <c r="E3192" i="1"/>
  <c r="F3192" i="1" s="1"/>
  <c r="D3190" i="1"/>
  <c r="B3193" i="1" l="1"/>
  <c r="C3193" i="1" s="1"/>
  <c r="H3193" i="1"/>
  <c r="G3193" i="1"/>
  <c r="A3194" i="1"/>
  <c r="I3194" i="1" s="1"/>
  <c r="E3193" i="1"/>
  <c r="F3193" i="1" s="1"/>
  <c r="D3191" i="1"/>
  <c r="B3194" i="1" l="1"/>
  <c r="C3194" i="1" s="1"/>
  <c r="H3194" i="1"/>
  <c r="G3194" i="1"/>
  <c r="A3195" i="1"/>
  <c r="I3195" i="1" s="1"/>
  <c r="E3194" i="1"/>
  <c r="F3194" i="1" s="1"/>
  <c r="D3192" i="1"/>
  <c r="B3195" i="1" l="1"/>
  <c r="C3195" i="1" s="1"/>
  <c r="H3195" i="1"/>
  <c r="G3195" i="1"/>
  <c r="A3196" i="1"/>
  <c r="I3196" i="1" s="1"/>
  <c r="E3195" i="1"/>
  <c r="F3195" i="1" s="1"/>
  <c r="D3193" i="1"/>
  <c r="B3196" i="1" l="1"/>
  <c r="C3196" i="1" s="1"/>
  <c r="H3196" i="1"/>
  <c r="G3196" i="1"/>
  <c r="A3197" i="1"/>
  <c r="I3197" i="1" s="1"/>
  <c r="E3196" i="1"/>
  <c r="F3196" i="1" s="1"/>
  <c r="D3194" i="1"/>
  <c r="B3197" i="1" l="1"/>
  <c r="C3197" i="1" s="1"/>
  <c r="H3197" i="1"/>
  <c r="G3197" i="1"/>
  <c r="A3198" i="1"/>
  <c r="I3198" i="1" s="1"/>
  <c r="E3197" i="1"/>
  <c r="F3197" i="1" s="1"/>
  <c r="D3195" i="1"/>
  <c r="B3198" i="1" l="1"/>
  <c r="C3198" i="1" s="1"/>
  <c r="G3198" i="1"/>
  <c r="H3198" i="1"/>
  <c r="A3199" i="1"/>
  <c r="I3199" i="1" s="1"/>
  <c r="E3198" i="1"/>
  <c r="F3198" i="1" s="1"/>
  <c r="D3196" i="1"/>
  <c r="B3199" i="1" l="1"/>
  <c r="C3199" i="1" s="1"/>
  <c r="H3199" i="1"/>
  <c r="G3199" i="1"/>
  <c r="A3200" i="1"/>
  <c r="I3200" i="1" s="1"/>
  <c r="E3199" i="1"/>
  <c r="F3199" i="1" s="1"/>
  <c r="D3197" i="1"/>
  <c r="B3200" i="1" l="1"/>
  <c r="C3200" i="1" s="1"/>
  <c r="H3200" i="1"/>
  <c r="G3200" i="1"/>
  <c r="A3201" i="1"/>
  <c r="I3201" i="1" s="1"/>
  <c r="E3200" i="1"/>
  <c r="F3200" i="1" s="1"/>
  <c r="D3198" i="1"/>
  <c r="B3201" i="1" l="1"/>
  <c r="C3201" i="1" s="1"/>
  <c r="H3201" i="1"/>
  <c r="G3201" i="1"/>
  <c r="A3202" i="1"/>
  <c r="I3202" i="1" s="1"/>
  <c r="E3201" i="1"/>
  <c r="F3201" i="1" s="1"/>
  <c r="D3199" i="1"/>
  <c r="B3202" i="1" l="1"/>
  <c r="C3202" i="1" s="1"/>
  <c r="H3202" i="1"/>
  <c r="G3202" i="1"/>
  <c r="A3203" i="1"/>
  <c r="I3203" i="1" s="1"/>
  <c r="E3202" i="1"/>
  <c r="F3202" i="1" s="1"/>
  <c r="D3200" i="1"/>
  <c r="B3203" i="1" l="1"/>
  <c r="C3203" i="1" s="1"/>
  <c r="H3203" i="1"/>
  <c r="G3203" i="1"/>
  <c r="A3204" i="1"/>
  <c r="I3204" i="1" s="1"/>
  <c r="E3203" i="1"/>
  <c r="F3203" i="1" s="1"/>
  <c r="D3201" i="1"/>
  <c r="B3204" i="1" l="1"/>
  <c r="C3204" i="1" s="1"/>
  <c r="H3204" i="1"/>
  <c r="G3204" i="1"/>
  <c r="A3205" i="1"/>
  <c r="I3205" i="1" s="1"/>
  <c r="E3204" i="1"/>
  <c r="F3204" i="1" s="1"/>
  <c r="D3202" i="1"/>
  <c r="B3205" i="1" l="1"/>
  <c r="C3205" i="1" s="1"/>
  <c r="H3205" i="1"/>
  <c r="G3205" i="1"/>
  <c r="A3206" i="1"/>
  <c r="I3206" i="1" s="1"/>
  <c r="E3205" i="1"/>
  <c r="F3205" i="1" s="1"/>
  <c r="D3203" i="1"/>
  <c r="B3206" i="1" l="1"/>
  <c r="C3206" i="1" s="1"/>
  <c r="H3206" i="1"/>
  <c r="G3206" i="1"/>
  <c r="A3207" i="1"/>
  <c r="I3207" i="1" s="1"/>
  <c r="E3206" i="1"/>
  <c r="F3206" i="1" s="1"/>
  <c r="D3204" i="1"/>
  <c r="B3207" i="1" l="1"/>
  <c r="C3207" i="1" s="1"/>
  <c r="G3207" i="1"/>
  <c r="H3207" i="1"/>
  <c r="A3208" i="1"/>
  <c r="I3208" i="1" s="1"/>
  <c r="E3207" i="1"/>
  <c r="F3207" i="1" s="1"/>
  <c r="D3205" i="1"/>
  <c r="B3208" i="1" l="1"/>
  <c r="C3208" i="1" s="1"/>
  <c r="H3208" i="1"/>
  <c r="G3208" i="1"/>
  <c r="A3209" i="1"/>
  <c r="I3209" i="1" s="1"/>
  <c r="E3208" i="1"/>
  <c r="F3208" i="1" s="1"/>
  <c r="D3206" i="1"/>
  <c r="B3209" i="1" l="1"/>
  <c r="C3209" i="1" s="1"/>
  <c r="H3209" i="1"/>
  <c r="G3209" i="1"/>
  <c r="A3210" i="1"/>
  <c r="I3210" i="1" s="1"/>
  <c r="E3209" i="1"/>
  <c r="F3209" i="1" s="1"/>
  <c r="D3207" i="1"/>
  <c r="B3210" i="1" l="1"/>
  <c r="C3210" i="1" s="1"/>
  <c r="H3210" i="1"/>
  <c r="G3210" i="1"/>
  <c r="A3211" i="1"/>
  <c r="I3211" i="1" s="1"/>
  <c r="E3210" i="1"/>
  <c r="F3210" i="1" s="1"/>
  <c r="D3208" i="1"/>
  <c r="B3211" i="1" l="1"/>
  <c r="C3211" i="1" s="1"/>
  <c r="H3211" i="1"/>
  <c r="G3211" i="1"/>
  <c r="A3212" i="1"/>
  <c r="I3212" i="1" s="1"/>
  <c r="E3211" i="1"/>
  <c r="F3211" i="1" s="1"/>
  <c r="D3209" i="1"/>
  <c r="B3212" i="1" l="1"/>
  <c r="C3212" i="1" s="1"/>
  <c r="H3212" i="1"/>
  <c r="G3212" i="1"/>
  <c r="A3213" i="1"/>
  <c r="I3213" i="1" s="1"/>
  <c r="E3212" i="1"/>
  <c r="F3212" i="1" s="1"/>
  <c r="D3210" i="1"/>
  <c r="B3213" i="1" l="1"/>
  <c r="C3213" i="1" s="1"/>
  <c r="H3213" i="1"/>
  <c r="G3213" i="1"/>
  <c r="A3214" i="1"/>
  <c r="I3214" i="1" s="1"/>
  <c r="E3213" i="1"/>
  <c r="F3213" i="1" s="1"/>
  <c r="D3211" i="1"/>
  <c r="B3214" i="1" l="1"/>
  <c r="C3214" i="1" s="1"/>
  <c r="H3214" i="1"/>
  <c r="G3214" i="1"/>
  <c r="A3215" i="1"/>
  <c r="I3215" i="1" s="1"/>
  <c r="E3214" i="1"/>
  <c r="F3214" i="1" s="1"/>
  <c r="D3212" i="1"/>
  <c r="B3215" i="1" l="1"/>
  <c r="C3215" i="1" s="1"/>
  <c r="H3215" i="1"/>
  <c r="G3215" i="1"/>
  <c r="A3216" i="1"/>
  <c r="I3216" i="1" s="1"/>
  <c r="E3215" i="1"/>
  <c r="F3215" i="1" s="1"/>
  <c r="D3213" i="1"/>
  <c r="B3216" i="1" l="1"/>
  <c r="C3216" i="1" s="1"/>
  <c r="H3216" i="1"/>
  <c r="G3216" i="1"/>
  <c r="A3217" i="1"/>
  <c r="I3217" i="1" s="1"/>
  <c r="E3216" i="1"/>
  <c r="F3216" i="1" s="1"/>
  <c r="D3214" i="1"/>
  <c r="B3217" i="1" l="1"/>
  <c r="C3217" i="1" s="1"/>
  <c r="H3217" i="1"/>
  <c r="G3217" i="1"/>
  <c r="A3218" i="1"/>
  <c r="I3218" i="1" s="1"/>
  <c r="E3217" i="1"/>
  <c r="F3217" i="1" s="1"/>
  <c r="D3215" i="1"/>
  <c r="B3218" i="1" l="1"/>
  <c r="C3218" i="1" s="1"/>
  <c r="G3218" i="1"/>
  <c r="H3218" i="1"/>
  <c r="A3219" i="1"/>
  <c r="I3219" i="1" s="1"/>
  <c r="E3218" i="1"/>
  <c r="F3218" i="1" s="1"/>
  <c r="D3216" i="1"/>
  <c r="B3219" i="1" l="1"/>
  <c r="C3219" i="1" s="1"/>
  <c r="H3219" i="1"/>
  <c r="G3219" i="1"/>
  <c r="A3220" i="1"/>
  <c r="I3220" i="1" s="1"/>
  <c r="E3219" i="1"/>
  <c r="F3219" i="1" s="1"/>
  <c r="D3217" i="1"/>
  <c r="B3220" i="1" l="1"/>
  <c r="C3220" i="1" s="1"/>
  <c r="H3220" i="1"/>
  <c r="G3220" i="1"/>
  <c r="A3221" i="1"/>
  <c r="I3221" i="1" s="1"/>
  <c r="E3220" i="1"/>
  <c r="F3220" i="1" s="1"/>
  <c r="D3218" i="1"/>
  <c r="B3221" i="1" l="1"/>
  <c r="C3221" i="1" s="1"/>
  <c r="H3221" i="1"/>
  <c r="G3221" i="1"/>
  <c r="A3222" i="1"/>
  <c r="I3222" i="1" s="1"/>
  <c r="E3221" i="1"/>
  <c r="F3221" i="1" s="1"/>
  <c r="D3219" i="1"/>
  <c r="B3222" i="1" l="1"/>
  <c r="C3222" i="1" s="1"/>
  <c r="H3222" i="1"/>
  <c r="G3222" i="1"/>
  <c r="A3223" i="1"/>
  <c r="I3223" i="1" s="1"/>
  <c r="E3222" i="1"/>
  <c r="F3222" i="1" s="1"/>
  <c r="D3220" i="1"/>
  <c r="B3223" i="1" l="1"/>
  <c r="C3223" i="1" s="1"/>
  <c r="H3223" i="1"/>
  <c r="G3223" i="1"/>
  <c r="A3224" i="1"/>
  <c r="I3224" i="1" s="1"/>
  <c r="E3223" i="1"/>
  <c r="F3223" i="1" s="1"/>
  <c r="D3221" i="1"/>
  <c r="B3224" i="1" l="1"/>
  <c r="C3224" i="1" s="1"/>
  <c r="H3224" i="1"/>
  <c r="G3224" i="1"/>
  <c r="A3225" i="1"/>
  <c r="I3225" i="1" s="1"/>
  <c r="E3224" i="1"/>
  <c r="F3224" i="1" s="1"/>
  <c r="D3222" i="1"/>
  <c r="B3225" i="1" l="1"/>
  <c r="C3225" i="1" s="1"/>
  <c r="G3225" i="1"/>
  <c r="H3225" i="1"/>
  <c r="A3226" i="1"/>
  <c r="I3226" i="1" s="1"/>
  <c r="E3225" i="1"/>
  <c r="F3225" i="1" s="1"/>
  <c r="D3223" i="1"/>
  <c r="B3226" i="1" l="1"/>
  <c r="C3226" i="1" s="1"/>
  <c r="H3226" i="1"/>
  <c r="G3226" i="1"/>
  <c r="A3227" i="1"/>
  <c r="I3227" i="1" s="1"/>
  <c r="E3226" i="1"/>
  <c r="F3226" i="1" s="1"/>
  <c r="D3224" i="1"/>
  <c r="B3227" i="1" l="1"/>
  <c r="C3227" i="1" s="1"/>
  <c r="H3227" i="1"/>
  <c r="G3227" i="1"/>
  <c r="A3228" i="1"/>
  <c r="I3228" i="1" s="1"/>
  <c r="E3227" i="1"/>
  <c r="F3227" i="1" s="1"/>
  <c r="D3225" i="1"/>
  <c r="B3228" i="1" l="1"/>
  <c r="C3228" i="1" s="1"/>
  <c r="H3228" i="1"/>
  <c r="G3228" i="1"/>
  <c r="A3229" i="1"/>
  <c r="I3229" i="1" s="1"/>
  <c r="E3228" i="1"/>
  <c r="F3228" i="1" s="1"/>
  <c r="D3226" i="1"/>
  <c r="B3229" i="1" l="1"/>
  <c r="C3229" i="1" s="1"/>
  <c r="H3229" i="1"/>
  <c r="G3229" i="1"/>
  <c r="A3230" i="1"/>
  <c r="I3230" i="1" s="1"/>
  <c r="E3229" i="1"/>
  <c r="F3229" i="1" s="1"/>
  <c r="D3227" i="1"/>
  <c r="B3230" i="1" l="1"/>
  <c r="C3230" i="1" s="1"/>
  <c r="H3230" i="1"/>
  <c r="G3230" i="1"/>
  <c r="A3231" i="1"/>
  <c r="I3231" i="1" s="1"/>
  <c r="E3230" i="1"/>
  <c r="F3230" i="1" s="1"/>
  <c r="D3228" i="1"/>
  <c r="B3231" i="1" l="1"/>
  <c r="C3231" i="1" s="1"/>
  <c r="H3231" i="1"/>
  <c r="G3231" i="1"/>
  <c r="A3232" i="1"/>
  <c r="I3232" i="1" s="1"/>
  <c r="E3231" i="1"/>
  <c r="F3231" i="1" s="1"/>
  <c r="D3229" i="1"/>
  <c r="B3232" i="1" l="1"/>
  <c r="C3232" i="1" s="1"/>
  <c r="H3232" i="1"/>
  <c r="G3232" i="1"/>
  <c r="A3233" i="1"/>
  <c r="I3233" i="1" s="1"/>
  <c r="E3232" i="1"/>
  <c r="F3232" i="1" s="1"/>
  <c r="D3230" i="1"/>
  <c r="B3233" i="1" l="1"/>
  <c r="C3233" i="1" s="1"/>
  <c r="H3233" i="1"/>
  <c r="G3233" i="1"/>
  <c r="A3234" i="1"/>
  <c r="I3234" i="1" s="1"/>
  <c r="E3233" i="1"/>
  <c r="F3233" i="1" s="1"/>
  <c r="D3231" i="1"/>
  <c r="B3234" i="1" l="1"/>
  <c r="C3234" i="1" s="1"/>
  <c r="G3234" i="1"/>
  <c r="H3234" i="1"/>
  <c r="A3235" i="1"/>
  <c r="I3235" i="1" s="1"/>
  <c r="E3234" i="1"/>
  <c r="F3234" i="1" s="1"/>
  <c r="D3232" i="1"/>
  <c r="B3235" i="1" l="1"/>
  <c r="C3235" i="1" s="1"/>
  <c r="H3235" i="1"/>
  <c r="G3235" i="1"/>
  <c r="A3236" i="1"/>
  <c r="I3236" i="1" s="1"/>
  <c r="E3235" i="1"/>
  <c r="F3235" i="1" s="1"/>
  <c r="D3233" i="1"/>
  <c r="B3236" i="1" l="1"/>
  <c r="C3236" i="1" s="1"/>
  <c r="H3236" i="1"/>
  <c r="G3236" i="1"/>
  <c r="A3237" i="1"/>
  <c r="I3237" i="1" s="1"/>
  <c r="E3236" i="1"/>
  <c r="F3236" i="1" s="1"/>
  <c r="D3234" i="1"/>
  <c r="B3237" i="1" l="1"/>
  <c r="C3237" i="1" s="1"/>
  <c r="H3237" i="1"/>
  <c r="G3237" i="1"/>
  <c r="A3238" i="1"/>
  <c r="I3238" i="1" s="1"/>
  <c r="E3237" i="1"/>
  <c r="F3237" i="1" s="1"/>
  <c r="D3235" i="1"/>
  <c r="B3238" i="1" l="1"/>
  <c r="C3238" i="1" s="1"/>
  <c r="H3238" i="1"/>
  <c r="G3238" i="1"/>
  <c r="A3239" i="1"/>
  <c r="I3239" i="1" s="1"/>
  <c r="E3238" i="1"/>
  <c r="F3238" i="1" s="1"/>
  <c r="D3236" i="1"/>
  <c r="B3239" i="1" l="1"/>
  <c r="C3239" i="1" s="1"/>
  <c r="H3239" i="1"/>
  <c r="G3239" i="1"/>
  <c r="A3240" i="1"/>
  <c r="I3240" i="1" s="1"/>
  <c r="E3239" i="1"/>
  <c r="F3239" i="1" s="1"/>
  <c r="D3237" i="1"/>
  <c r="B3240" i="1" l="1"/>
  <c r="C3240" i="1" s="1"/>
  <c r="H3240" i="1"/>
  <c r="G3240" i="1"/>
  <c r="A3241" i="1"/>
  <c r="I3241" i="1" s="1"/>
  <c r="E3240" i="1"/>
  <c r="F3240" i="1" s="1"/>
  <c r="D3238" i="1"/>
  <c r="B3241" i="1" l="1"/>
  <c r="C3241" i="1" s="1"/>
  <c r="G3241" i="1"/>
  <c r="H3241" i="1"/>
  <c r="A3242" i="1"/>
  <c r="I3242" i="1" s="1"/>
  <c r="E3241" i="1"/>
  <c r="F3241" i="1" s="1"/>
  <c r="D3239" i="1"/>
  <c r="B3242" i="1" l="1"/>
  <c r="C3242" i="1" s="1"/>
  <c r="H3242" i="1"/>
  <c r="G3242" i="1"/>
  <c r="A3243" i="1"/>
  <c r="I3243" i="1" s="1"/>
  <c r="E3242" i="1"/>
  <c r="F3242" i="1" s="1"/>
  <c r="D3240" i="1"/>
  <c r="B3243" i="1" l="1"/>
  <c r="C3243" i="1" s="1"/>
  <c r="H3243" i="1"/>
  <c r="G3243" i="1"/>
  <c r="A3244" i="1"/>
  <c r="I3244" i="1" s="1"/>
  <c r="E3243" i="1"/>
  <c r="F3243" i="1" s="1"/>
  <c r="D3241" i="1"/>
  <c r="B3244" i="1" l="1"/>
  <c r="C3244" i="1" s="1"/>
  <c r="H3244" i="1"/>
  <c r="G3244" i="1"/>
  <c r="A3245" i="1"/>
  <c r="I3245" i="1" s="1"/>
  <c r="E3244" i="1"/>
  <c r="F3244" i="1" s="1"/>
  <c r="D3242" i="1"/>
  <c r="B3245" i="1" l="1"/>
  <c r="C3245" i="1" s="1"/>
  <c r="H3245" i="1"/>
  <c r="G3245" i="1"/>
  <c r="A3246" i="1"/>
  <c r="I3246" i="1" s="1"/>
  <c r="E3245" i="1"/>
  <c r="F3245" i="1" s="1"/>
  <c r="D3243" i="1"/>
  <c r="B3246" i="1" l="1"/>
  <c r="C3246" i="1" s="1"/>
  <c r="H3246" i="1"/>
  <c r="G3246" i="1"/>
  <c r="A3247" i="1"/>
  <c r="I3247" i="1" s="1"/>
  <c r="E3246" i="1"/>
  <c r="F3246" i="1" s="1"/>
  <c r="D3244" i="1"/>
  <c r="B3247" i="1" l="1"/>
  <c r="C3247" i="1" s="1"/>
  <c r="H3247" i="1"/>
  <c r="G3247" i="1"/>
  <c r="A3248" i="1"/>
  <c r="I3248" i="1" s="1"/>
  <c r="E3247" i="1"/>
  <c r="F3247" i="1" s="1"/>
  <c r="D3245" i="1"/>
  <c r="B3248" i="1" l="1"/>
  <c r="C3248" i="1" s="1"/>
  <c r="H3248" i="1"/>
  <c r="G3248" i="1"/>
  <c r="A3249" i="1"/>
  <c r="I3249" i="1" s="1"/>
  <c r="E3248" i="1"/>
  <c r="F3248" i="1" s="1"/>
  <c r="D3246" i="1"/>
  <c r="B3249" i="1" l="1"/>
  <c r="C3249" i="1" s="1"/>
  <c r="H3249" i="1"/>
  <c r="G3249" i="1"/>
  <c r="A3250" i="1"/>
  <c r="I3250" i="1" s="1"/>
  <c r="E3249" i="1"/>
  <c r="F3249" i="1" s="1"/>
  <c r="D3247" i="1"/>
  <c r="B3250" i="1" l="1"/>
  <c r="C3250" i="1" s="1"/>
  <c r="G3250" i="1"/>
  <c r="H3250" i="1"/>
  <c r="A3251" i="1"/>
  <c r="I3251" i="1" s="1"/>
  <c r="E3250" i="1"/>
  <c r="F3250" i="1" s="1"/>
  <c r="D3248" i="1"/>
  <c r="B3251" i="1" l="1"/>
  <c r="C3251" i="1" s="1"/>
  <c r="H3251" i="1"/>
  <c r="G3251" i="1"/>
  <c r="A3252" i="1"/>
  <c r="I3252" i="1" s="1"/>
  <c r="E3251" i="1"/>
  <c r="F3251" i="1" s="1"/>
  <c r="D3249" i="1"/>
  <c r="B3252" i="1" l="1"/>
  <c r="C3252" i="1" s="1"/>
  <c r="H3252" i="1"/>
  <c r="G3252" i="1"/>
  <c r="A3253" i="1"/>
  <c r="I3253" i="1" s="1"/>
  <c r="E3252" i="1"/>
  <c r="F3252" i="1" s="1"/>
  <c r="D3250" i="1"/>
  <c r="B3253" i="1" l="1"/>
  <c r="C3253" i="1" s="1"/>
  <c r="H3253" i="1"/>
  <c r="G3253" i="1"/>
  <c r="A3254" i="1"/>
  <c r="I3254" i="1" s="1"/>
  <c r="E3253" i="1"/>
  <c r="F3253" i="1" s="1"/>
  <c r="D3251" i="1"/>
  <c r="B3254" i="1" l="1"/>
  <c r="C3254" i="1" s="1"/>
  <c r="H3254" i="1"/>
  <c r="G3254" i="1"/>
  <c r="A3255" i="1"/>
  <c r="I3255" i="1" s="1"/>
  <c r="E3254" i="1"/>
  <c r="F3254" i="1" s="1"/>
  <c r="D3252" i="1"/>
  <c r="B3255" i="1" l="1"/>
  <c r="C3255" i="1" s="1"/>
  <c r="H3255" i="1"/>
  <c r="G3255" i="1"/>
  <c r="A3256" i="1"/>
  <c r="I3256" i="1" s="1"/>
  <c r="E3255" i="1"/>
  <c r="F3255" i="1" s="1"/>
  <c r="D3253" i="1"/>
  <c r="B3256" i="1" l="1"/>
  <c r="C3256" i="1" s="1"/>
  <c r="H3256" i="1"/>
  <c r="G3256" i="1"/>
  <c r="A3257" i="1"/>
  <c r="I3257" i="1" s="1"/>
  <c r="E3256" i="1"/>
  <c r="F3256" i="1" s="1"/>
  <c r="D3254" i="1"/>
  <c r="B3257" i="1" l="1"/>
  <c r="C3257" i="1" s="1"/>
  <c r="G3257" i="1"/>
  <c r="H3257" i="1"/>
  <c r="A3258" i="1"/>
  <c r="I3258" i="1" s="1"/>
  <c r="E3257" i="1"/>
  <c r="F3257" i="1" s="1"/>
  <c r="D3255" i="1"/>
  <c r="B3258" i="1" l="1"/>
  <c r="C3258" i="1" s="1"/>
  <c r="H3258" i="1"/>
  <c r="G3258" i="1"/>
  <c r="A3259" i="1"/>
  <c r="I3259" i="1" s="1"/>
  <c r="E3258" i="1"/>
  <c r="F3258" i="1" s="1"/>
  <c r="D3256" i="1"/>
  <c r="B3259" i="1" l="1"/>
  <c r="C3259" i="1" s="1"/>
  <c r="H3259" i="1"/>
  <c r="G3259" i="1"/>
  <c r="A3260" i="1"/>
  <c r="I3260" i="1" s="1"/>
  <c r="E3259" i="1"/>
  <c r="F3259" i="1" s="1"/>
  <c r="D3257" i="1"/>
  <c r="B3260" i="1" l="1"/>
  <c r="C3260" i="1" s="1"/>
  <c r="H3260" i="1"/>
  <c r="G3260" i="1"/>
  <c r="A3261" i="1"/>
  <c r="I3261" i="1" s="1"/>
  <c r="E3260" i="1"/>
  <c r="F3260" i="1" s="1"/>
  <c r="D3258" i="1"/>
  <c r="B3261" i="1" l="1"/>
  <c r="C3261" i="1" s="1"/>
  <c r="H3261" i="1"/>
  <c r="G3261" i="1"/>
  <c r="A3262" i="1"/>
  <c r="I3262" i="1" s="1"/>
  <c r="E3261" i="1"/>
  <c r="F3261" i="1" s="1"/>
  <c r="D3259" i="1"/>
  <c r="B3262" i="1" l="1"/>
  <c r="C3262" i="1" s="1"/>
  <c r="H3262" i="1"/>
  <c r="G3262" i="1"/>
  <c r="A3263" i="1"/>
  <c r="I3263" i="1" s="1"/>
  <c r="E3262" i="1"/>
  <c r="F3262" i="1" s="1"/>
  <c r="D3260" i="1"/>
  <c r="B3263" i="1" l="1"/>
  <c r="C3263" i="1" s="1"/>
  <c r="H3263" i="1"/>
  <c r="G3263" i="1"/>
  <c r="A3264" i="1"/>
  <c r="I3264" i="1" s="1"/>
  <c r="E3263" i="1"/>
  <c r="F3263" i="1" s="1"/>
  <c r="D3261" i="1"/>
  <c r="B3264" i="1" l="1"/>
  <c r="C3264" i="1" s="1"/>
  <c r="H3264" i="1"/>
  <c r="G3264" i="1"/>
  <c r="A3265" i="1"/>
  <c r="I3265" i="1" s="1"/>
  <c r="E3264" i="1"/>
  <c r="F3264" i="1" s="1"/>
  <c r="D3262" i="1"/>
  <c r="B3265" i="1" l="1"/>
  <c r="C3265" i="1" s="1"/>
  <c r="H3265" i="1"/>
  <c r="G3265" i="1"/>
  <c r="A3266" i="1"/>
  <c r="I3266" i="1" s="1"/>
  <c r="E3265" i="1"/>
  <c r="F3265" i="1" s="1"/>
  <c r="D3263" i="1"/>
  <c r="B3266" i="1" l="1"/>
  <c r="C3266" i="1" s="1"/>
  <c r="G3266" i="1"/>
  <c r="H3266" i="1"/>
  <c r="A3267" i="1"/>
  <c r="I3267" i="1" s="1"/>
  <c r="E3266" i="1"/>
  <c r="F3266" i="1" s="1"/>
  <c r="D3264" i="1"/>
  <c r="B3267" i="1" l="1"/>
  <c r="C3267" i="1" s="1"/>
  <c r="H3267" i="1"/>
  <c r="G3267" i="1"/>
  <c r="A3268" i="1"/>
  <c r="I3268" i="1" s="1"/>
  <c r="E3267" i="1"/>
  <c r="F3267" i="1" s="1"/>
  <c r="D3265" i="1"/>
  <c r="B3268" i="1" l="1"/>
  <c r="C3268" i="1" s="1"/>
  <c r="H3268" i="1"/>
  <c r="G3268" i="1"/>
  <c r="A3269" i="1"/>
  <c r="I3269" i="1" s="1"/>
  <c r="E3268" i="1"/>
  <c r="F3268" i="1" s="1"/>
  <c r="D3266" i="1"/>
  <c r="B3269" i="1" l="1"/>
  <c r="C3269" i="1" s="1"/>
  <c r="H3269" i="1"/>
  <c r="G3269" i="1"/>
  <c r="A3270" i="1"/>
  <c r="I3270" i="1" s="1"/>
  <c r="E3269" i="1"/>
  <c r="F3269" i="1" s="1"/>
  <c r="D3267" i="1"/>
  <c r="B3270" i="1" l="1"/>
  <c r="C3270" i="1" s="1"/>
  <c r="H3270" i="1"/>
  <c r="G3270" i="1"/>
  <c r="A3271" i="1"/>
  <c r="I3271" i="1" s="1"/>
  <c r="E3270" i="1"/>
  <c r="F3270" i="1" s="1"/>
  <c r="D3268" i="1"/>
  <c r="B3271" i="1" l="1"/>
  <c r="C3271" i="1" s="1"/>
  <c r="H3271" i="1"/>
  <c r="G3271" i="1"/>
  <c r="A3272" i="1"/>
  <c r="I3272" i="1" s="1"/>
  <c r="E3271" i="1"/>
  <c r="F3271" i="1" s="1"/>
  <c r="D3269" i="1"/>
  <c r="B3272" i="1" l="1"/>
  <c r="C3272" i="1" s="1"/>
  <c r="H3272" i="1"/>
  <c r="G3272" i="1"/>
  <c r="A3273" i="1"/>
  <c r="I3273" i="1" s="1"/>
  <c r="E3272" i="1"/>
  <c r="F3272" i="1" s="1"/>
  <c r="D3270" i="1"/>
  <c r="B3273" i="1" l="1"/>
  <c r="C3273" i="1" s="1"/>
  <c r="G3273" i="1"/>
  <c r="H3273" i="1"/>
  <c r="A3274" i="1"/>
  <c r="I3274" i="1" s="1"/>
  <c r="E3273" i="1"/>
  <c r="F3273" i="1" s="1"/>
  <c r="D3271" i="1"/>
  <c r="B3274" i="1" l="1"/>
  <c r="C3274" i="1" s="1"/>
  <c r="H3274" i="1"/>
  <c r="G3274" i="1"/>
  <c r="A3275" i="1"/>
  <c r="I3275" i="1" s="1"/>
  <c r="E3274" i="1"/>
  <c r="F3274" i="1" s="1"/>
  <c r="D3272" i="1"/>
  <c r="B3275" i="1" l="1"/>
  <c r="C3275" i="1" s="1"/>
  <c r="H3275" i="1"/>
  <c r="G3275" i="1"/>
  <c r="A3276" i="1"/>
  <c r="I3276" i="1" s="1"/>
  <c r="E3275" i="1"/>
  <c r="F3275" i="1" s="1"/>
  <c r="D3273" i="1"/>
  <c r="B3276" i="1" l="1"/>
  <c r="C3276" i="1" s="1"/>
  <c r="H3276" i="1"/>
  <c r="G3276" i="1"/>
  <c r="A3277" i="1"/>
  <c r="I3277" i="1" s="1"/>
  <c r="E3276" i="1"/>
  <c r="F3276" i="1" s="1"/>
  <c r="D3274" i="1"/>
  <c r="B3277" i="1" l="1"/>
  <c r="C3277" i="1" s="1"/>
  <c r="H3277" i="1"/>
  <c r="G3277" i="1"/>
  <c r="A3278" i="1"/>
  <c r="I3278" i="1" s="1"/>
  <c r="E3277" i="1"/>
  <c r="F3277" i="1" s="1"/>
  <c r="D3275" i="1"/>
  <c r="B3278" i="1" l="1"/>
  <c r="C3278" i="1" s="1"/>
  <c r="H3278" i="1"/>
  <c r="G3278" i="1"/>
  <c r="A3279" i="1"/>
  <c r="I3279" i="1" s="1"/>
  <c r="E3278" i="1"/>
  <c r="F3278" i="1" s="1"/>
  <c r="D3276" i="1"/>
  <c r="B3279" i="1" l="1"/>
  <c r="C3279" i="1" s="1"/>
  <c r="H3279" i="1"/>
  <c r="G3279" i="1"/>
  <c r="A3280" i="1"/>
  <c r="I3280" i="1" s="1"/>
  <c r="E3279" i="1"/>
  <c r="F3279" i="1" s="1"/>
  <c r="D3277" i="1"/>
  <c r="B3280" i="1" l="1"/>
  <c r="C3280" i="1" s="1"/>
  <c r="H3280" i="1"/>
  <c r="G3280" i="1"/>
  <c r="A3281" i="1"/>
  <c r="I3281" i="1" s="1"/>
  <c r="E3280" i="1"/>
  <c r="F3280" i="1" s="1"/>
  <c r="D3278" i="1"/>
  <c r="B3281" i="1" l="1"/>
  <c r="C3281" i="1" s="1"/>
  <c r="H3281" i="1"/>
  <c r="G3281" i="1"/>
  <c r="A3282" i="1"/>
  <c r="I3282" i="1" s="1"/>
  <c r="E3281" i="1"/>
  <c r="F3281" i="1" s="1"/>
  <c r="D3279" i="1"/>
  <c r="B3282" i="1" l="1"/>
  <c r="C3282" i="1" s="1"/>
  <c r="G3282" i="1"/>
  <c r="H3282" i="1"/>
  <c r="A3283" i="1"/>
  <c r="I3283" i="1" s="1"/>
  <c r="E3282" i="1"/>
  <c r="F3282" i="1" s="1"/>
  <c r="D3280" i="1"/>
  <c r="B3283" i="1" l="1"/>
  <c r="C3283" i="1" s="1"/>
  <c r="H3283" i="1"/>
  <c r="G3283" i="1"/>
  <c r="A3284" i="1"/>
  <c r="I3284" i="1" s="1"/>
  <c r="E3283" i="1"/>
  <c r="F3283" i="1" s="1"/>
  <c r="D3281" i="1"/>
  <c r="B3284" i="1" l="1"/>
  <c r="C3284" i="1" s="1"/>
  <c r="H3284" i="1"/>
  <c r="G3284" i="1"/>
  <c r="A3285" i="1"/>
  <c r="I3285" i="1" s="1"/>
  <c r="E3284" i="1"/>
  <c r="F3284" i="1" s="1"/>
  <c r="D3282" i="1"/>
  <c r="B3285" i="1" l="1"/>
  <c r="C3285" i="1" s="1"/>
  <c r="H3285" i="1"/>
  <c r="G3285" i="1"/>
  <c r="A3286" i="1"/>
  <c r="I3286" i="1" s="1"/>
  <c r="E3285" i="1"/>
  <c r="F3285" i="1" s="1"/>
  <c r="D3283" i="1"/>
  <c r="B3286" i="1" l="1"/>
  <c r="C3286" i="1" s="1"/>
  <c r="H3286" i="1"/>
  <c r="G3286" i="1"/>
  <c r="A3287" i="1"/>
  <c r="I3287" i="1" s="1"/>
  <c r="E3286" i="1"/>
  <c r="F3286" i="1" s="1"/>
  <c r="D3284" i="1"/>
  <c r="B3287" i="1" l="1"/>
  <c r="C3287" i="1" s="1"/>
  <c r="H3287" i="1"/>
  <c r="G3287" i="1"/>
  <c r="A3288" i="1"/>
  <c r="I3288" i="1" s="1"/>
  <c r="E3287" i="1"/>
  <c r="F3287" i="1" s="1"/>
  <c r="D3285" i="1"/>
  <c r="B3288" i="1" l="1"/>
  <c r="C3288" i="1" s="1"/>
  <c r="H3288" i="1"/>
  <c r="G3288" i="1"/>
  <c r="A3289" i="1"/>
  <c r="I3289" i="1" s="1"/>
  <c r="E3288" i="1"/>
  <c r="F3288" i="1" s="1"/>
  <c r="D3286" i="1"/>
  <c r="B3289" i="1" l="1"/>
  <c r="C3289" i="1" s="1"/>
  <c r="H3289" i="1"/>
  <c r="G3289" i="1"/>
  <c r="A3290" i="1"/>
  <c r="I3290" i="1" s="1"/>
  <c r="E3289" i="1"/>
  <c r="F3289" i="1" s="1"/>
  <c r="D3287" i="1"/>
  <c r="B3290" i="1" l="1"/>
  <c r="C3290" i="1" s="1"/>
  <c r="H3290" i="1"/>
  <c r="G3290" i="1"/>
  <c r="A3291" i="1"/>
  <c r="I3291" i="1" s="1"/>
  <c r="E3290" i="1"/>
  <c r="F3290" i="1" s="1"/>
  <c r="D3288" i="1"/>
  <c r="B3291" i="1" l="1"/>
  <c r="C3291" i="1" s="1"/>
  <c r="H3291" i="1"/>
  <c r="G3291" i="1"/>
  <c r="A3292" i="1"/>
  <c r="I3292" i="1" s="1"/>
  <c r="E3291" i="1"/>
  <c r="F3291" i="1" s="1"/>
  <c r="D3289" i="1"/>
  <c r="B3292" i="1" l="1"/>
  <c r="C3292" i="1" s="1"/>
  <c r="H3292" i="1"/>
  <c r="G3292" i="1"/>
  <c r="A3293" i="1"/>
  <c r="I3293" i="1" s="1"/>
  <c r="E3292" i="1"/>
  <c r="F3292" i="1" s="1"/>
  <c r="D3290" i="1"/>
  <c r="B3293" i="1" l="1"/>
  <c r="C3293" i="1" s="1"/>
  <c r="H3293" i="1"/>
  <c r="G3293" i="1"/>
  <c r="A3294" i="1"/>
  <c r="I3294" i="1" s="1"/>
  <c r="E3293" i="1"/>
  <c r="F3293" i="1" s="1"/>
  <c r="D3291" i="1"/>
  <c r="B3294" i="1" l="1"/>
  <c r="C3294" i="1" s="1"/>
  <c r="H3294" i="1"/>
  <c r="G3294" i="1"/>
  <c r="A3295" i="1"/>
  <c r="I3295" i="1" s="1"/>
  <c r="E3294" i="1"/>
  <c r="F3294" i="1" s="1"/>
  <c r="D3292" i="1"/>
  <c r="B3295" i="1" l="1"/>
  <c r="C3295" i="1" s="1"/>
  <c r="H3295" i="1"/>
  <c r="G3295" i="1"/>
  <c r="A3296" i="1"/>
  <c r="I3296" i="1" s="1"/>
  <c r="E3295" i="1"/>
  <c r="F3295" i="1" s="1"/>
  <c r="D3293" i="1"/>
  <c r="B3296" i="1" l="1"/>
  <c r="C3296" i="1" s="1"/>
  <c r="H3296" i="1"/>
  <c r="G3296" i="1"/>
  <c r="A3297" i="1"/>
  <c r="I3297" i="1" s="1"/>
  <c r="E3296" i="1"/>
  <c r="F3296" i="1" s="1"/>
  <c r="D3294" i="1"/>
  <c r="B3297" i="1" l="1"/>
  <c r="C3297" i="1" s="1"/>
  <c r="H3297" i="1"/>
  <c r="G3297" i="1"/>
  <c r="A3298" i="1"/>
  <c r="I3298" i="1" s="1"/>
  <c r="E3297" i="1"/>
  <c r="F3297" i="1" s="1"/>
  <c r="D3295" i="1"/>
  <c r="B3298" i="1" l="1"/>
  <c r="C3298" i="1" s="1"/>
  <c r="G3298" i="1"/>
  <c r="H3298" i="1"/>
  <c r="A3299" i="1"/>
  <c r="I3299" i="1" s="1"/>
  <c r="E3298" i="1"/>
  <c r="F3298" i="1" s="1"/>
  <c r="D3296" i="1"/>
  <c r="B3299" i="1" l="1"/>
  <c r="C3299" i="1" s="1"/>
  <c r="H3299" i="1"/>
  <c r="G3299" i="1"/>
  <c r="A3300" i="1"/>
  <c r="I3300" i="1" s="1"/>
  <c r="E3299" i="1"/>
  <c r="F3299" i="1" s="1"/>
  <c r="D3297" i="1"/>
  <c r="B3300" i="1" l="1"/>
  <c r="C3300" i="1" s="1"/>
  <c r="H3300" i="1"/>
  <c r="G3300" i="1"/>
  <c r="A3301" i="1"/>
  <c r="I3301" i="1" s="1"/>
  <c r="E3300" i="1"/>
  <c r="F3300" i="1" s="1"/>
  <c r="D3298" i="1"/>
  <c r="B3301" i="1" l="1"/>
  <c r="C3301" i="1" s="1"/>
  <c r="H3301" i="1"/>
  <c r="G3301" i="1"/>
  <c r="A3302" i="1"/>
  <c r="I3302" i="1" s="1"/>
  <c r="E3301" i="1"/>
  <c r="F3301" i="1" s="1"/>
  <c r="D3299" i="1"/>
  <c r="B3302" i="1" l="1"/>
  <c r="C3302" i="1" s="1"/>
  <c r="H3302" i="1"/>
  <c r="G3302" i="1"/>
  <c r="A3303" i="1"/>
  <c r="I3303" i="1" s="1"/>
  <c r="E3302" i="1"/>
  <c r="F3302" i="1" s="1"/>
  <c r="D3300" i="1"/>
  <c r="B3303" i="1" l="1"/>
  <c r="C3303" i="1" s="1"/>
  <c r="H3303" i="1"/>
  <c r="G3303" i="1"/>
  <c r="A3304" i="1"/>
  <c r="I3304" i="1" s="1"/>
  <c r="E3303" i="1"/>
  <c r="F3303" i="1" s="1"/>
  <c r="D3301" i="1"/>
  <c r="B3304" i="1" l="1"/>
  <c r="C3304" i="1" s="1"/>
  <c r="H3304" i="1"/>
  <c r="G3304" i="1"/>
  <c r="A3305" i="1"/>
  <c r="I3305" i="1" s="1"/>
  <c r="E3304" i="1"/>
  <c r="F3304" i="1" s="1"/>
  <c r="D3302" i="1"/>
  <c r="B3305" i="1" l="1"/>
  <c r="C3305" i="1" s="1"/>
  <c r="H3305" i="1"/>
  <c r="G3305" i="1"/>
  <c r="A3306" i="1"/>
  <c r="I3306" i="1" s="1"/>
  <c r="E3305" i="1"/>
  <c r="F3305" i="1" s="1"/>
  <c r="D3303" i="1"/>
  <c r="B3306" i="1" l="1"/>
  <c r="C3306" i="1" s="1"/>
  <c r="H3306" i="1"/>
  <c r="G3306" i="1"/>
  <c r="A3307" i="1"/>
  <c r="I3307" i="1" s="1"/>
  <c r="E3306" i="1"/>
  <c r="F3306" i="1" s="1"/>
  <c r="D3304" i="1"/>
  <c r="B3307" i="1" l="1"/>
  <c r="C3307" i="1" s="1"/>
  <c r="H3307" i="1"/>
  <c r="G3307" i="1"/>
  <c r="A3308" i="1"/>
  <c r="I3308" i="1" s="1"/>
  <c r="E3307" i="1"/>
  <c r="F3307" i="1" s="1"/>
  <c r="D3305" i="1"/>
  <c r="B3308" i="1" l="1"/>
  <c r="C3308" i="1" s="1"/>
  <c r="H3308" i="1"/>
  <c r="G3308" i="1"/>
  <c r="A3309" i="1"/>
  <c r="I3309" i="1" s="1"/>
  <c r="E3308" i="1"/>
  <c r="F3308" i="1" s="1"/>
  <c r="D3306" i="1"/>
  <c r="B3309" i="1" l="1"/>
  <c r="C3309" i="1" s="1"/>
  <c r="H3309" i="1"/>
  <c r="G3309" i="1"/>
  <c r="A3310" i="1"/>
  <c r="I3310" i="1" s="1"/>
  <c r="E3309" i="1"/>
  <c r="F3309" i="1" s="1"/>
  <c r="D3307" i="1"/>
  <c r="B3310" i="1" l="1"/>
  <c r="C3310" i="1" s="1"/>
  <c r="H3310" i="1"/>
  <c r="G3310" i="1"/>
  <c r="A3311" i="1"/>
  <c r="I3311" i="1" s="1"/>
  <c r="E3310" i="1"/>
  <c r="F3310" i="1" s="1"/>
  <c r="D3308" i="1"/>
  <c r="B3311" i="1" l="1"/>
  <c r="C3311" i="1" s="1"/>
  <c r="H3311" i="1"/>
  <c r="G3311" i="1"/>
  <c r="A3312" i="1"/>
  <c r="I3312" i="1" s="1"/>
  <c r="E3311" i="1"/>
  <c r="F3311" i="1" s="1"/>
  <c r="D3309" i="1"/>
  <c r="B3312" i="1" l="1"/>
  <c r="C3312" i="1" s="1"/>
  <c r="H3312" i="1"/>
  <c r="G3312" i="1"/>
  <c r="A3313" i="1"/>
  <c r="I3313" i="1" s="1"/>
  <c r="E3312" i="1"/>
  <c r="F3312" i="1" s="1"/>
  <c r="D3310" i="1"/>
  <c r="B3313" i="1" l="1"/>
  <c r="C3313" i="1" s="1"/>
  <c r="H3313" i="1"/>
  <c r="G3313" i="1"/>
  <c r="A3314" i="1"/>
  <c r="I3314" i="1" s="1"/>
  <c r="E3313" i="1"/>
  <c r="F3313" i="1" s="1"/>
  <c r="D3311" i="1"/>
  <c r="B3314" i="1" l="1"/>
  <c r="C3314" i="1" s="1"/>
  <c r="G3314" i="1"/>
  <c r="H3314" i="1"/>
  <c r="A3315" i="1"/>
  <c r="I3315" i="1" s="1"/>
  <c r="E3314" i="1"/>
  <c r="F3314" i="1" s="1"/>
  <c r="D3312" i="1"/>
  <c r="B3315" i="1" l="1"/>
  <c r="C3315" i="1" s="1"/>
  <c r="H3315" i="1"/>
  <c r="G3315" i="1"/>
  <c r="A3316" i="1"/>
  <c r="I3316" i="1" s="1"/>
  <c r="E3315" i="1"/>
  <c r="F3315" i="1" s="1"/>
  <c r="D3313" i="1"/>
  <c r="B3316" i="1" l="1"/>
  <c r="C3316" i="1" s="1"/>
  <c r="H3316" i="1"/>
  <c r="G3316" i="1"/>
  <c r="A3317" i="1"/>
  <c r="I3317" i="1" s="1"/>
  <c r="E3316" i="1"/>
  <c r="F3316" i="1" s="1"/>
  <c r="D3314" i="1"/>
  <c r="B3317" i="1" l="1"/>
  <c r="C3317" i="1" s="1"/>
  <c r="H3317" i="1"/>
  <c r="G3317" i="1"/>
  <c r="A3318" i="1"/>
  <c r="I3318" i="1" s="1"/>
  <c r="E3317" i="1"/>
  <c r="F3317" i="1" s="1"/>
  <c r="D3315" i="1"/>
  <c r="B3318" i="1" l="1"/>
  <c r="C3318" i="1" s="1"/>
  <c r="H3318" i="1"/>
  <c r="G3318" i="1"/>
  <c r="A3319" i="1"/>
  <c r="I3319" i="1" s="1"/>
  <c r="E3318" i="1"/>
  <c r="F3318" i="1" s="1"/>
  <c r="D3316" i="1"/>
  <c r="B3319" i="1" l="1"/>
  <c r="C3319" i="1" s="1"/>
  <c r="H3319" i="1"/>
  <c r="G3319" i="1"/>
  <c r="A3320" i="1"/>
  <c r="I3320" i="1" s="1"/>
  <c r="E3319" i="1"/>
  <c r="F3319" i="1" s="1"/>
  <c r="D3317" i="1"/>
  <c r="B3320" i="1" l="1"/>
  <c r="C3320" i="1" s="1"/>
  <c r="H3320" i="1"/>
  <c r="G3320" i="1"/>
  <c r="A3321" i="1"/>
  <c r="I3321" i="1" s="1"/>
  <c r="E3320" i="1"/>
  <c r="F3320" i="1" s="1"/>
  <c r="D3318" i="1"/>
  <c r="B3321" i="1" l="1"/>
  <c r="C3321" i="1" s="1"/>
  <c r="G3321" i="1"/>
  <c r="H3321" i="1"/>
  <c r="A3322" i="1"/>
  <c r="I3322" i="1" s="1"/>
  <c r="E3321" i="1"/>
  <c r="F3321" i="1" s="1"/>
  <c r="D3319" i="1"/>
  <c r="B3322" i="1" l="1"/>
  <c r="C3322" i="1" s="1"/>
  <c r="H3322" i="1"/>
  <c r="G3322" i="1"/>
  <c r="A3323" i="1"/>
  <c r="I3323" i="1" s="1"/>
  <c r="E3322" i="1"/>
  <c r="F3322" i="1" s="1"/>
  <c r="D3320" i="1"/>
  <c r="B3323" i="1" l="1"/>
  <c r="C3323" i="1" s="1"/>
  <c r="H3323" i="1"/>
  <c r="G3323" i="1"/>
  <c r="A3324" i="1"/>
  <c r="I3324" i="1" s="1"/>
  <c r="E3323" i="1"/>
  <c r="F3323" i="1" s="1"/>
  <c r="D3321" i="1"/>
  <c r="B3324" i="1" l="1"/>
  <c r="C3324" i="1" s="1"/>
  <c r="H3324" i="1"/>
  <c r="G3324" i="1"/>
  <c r="A3325" i="1"/>
  <c r="I3325" i="1" s="1"/>
  <c r="E3324" i="1"/>
  <c r="F3324" i="1" s="1"/>
  <c r="D3322" i="1"/>
  <c r="B3325" i="1" l="1"/>
  <c r="C3325" i="1" s="1"/>
  <c r="H3325" i="1"/>
  <c r="G3325" i="1"/>
  <c r="A3326" i="1"/>
  <c r="I3326" i="1" s="1"/>
  <c r="E3325" i="1"/>
  <c r="F3325" i="1" s="1"/>
  <c r="D3323" i="1"/>
  <c r="B3326" i="1" l="1"/>
  <c r="C3326" i="1" s="1"/>
  <c r="H3326" i="1"/>
  <c r="G3326" i="1"/>
  <c r="A3327" i="1"/>
  <c r="I3327" i="1" s="1"/>
  <c r="E3326" i="1"/>
  <c r="F3326" i="1" s="1"/>
  <c r="D3324" i="1"/>
  <c r="B3327" i="1" l="1"/>
  <c r="C3327" i="1" s="1"/>
  <c r="H3327" i="1"/>
  <c r="G3327" i="1"/>
  <c r="A3328" i="1"/>
  <c r="I3328" i="1" s="1"/>
  <c r="E3327" i="1"/>
  <c r="F3327" i="1" s="1"/>
  <c r="D3325" i="1"/>
  <c r="B3328" i="1" l="1"/>
  <c r="C3328" i="1" s="1"/>
  <c r="H3328" i="1"/>
  <c r="G3328" i="1"/>
  <c r="A3329" i="1"/>
  <c r="I3329" i="1" s="1"/>
  <c r="E3328" i="1"/>
  <c r="F3328" i="1" s="1"/>
  <c r="D3326" i="1"/>
  <c r="B3329" i="1" l="1"/>
  <c r="C3329" i="1" s="1"/>
  <c r="H3329" i="1"/>
  <c r="G3329" i="1"/>
  <c r="A3330" i="1"/>
  <c r="I3330" i="1" s="1"/>
  <c r="E3329" i="1"/>
  <c r="F3329" i="1" s="1"/>
  <c r="D3327" i="1"/>
  <c r="B3330" i="1" l="1"/>
  <c r="C3330" i="1" s="1"/>
  <c r="G3330" i="1"/>
  <c r="H3330" i="1"/>
  <c r="A3331" i="1"/>
  <c r="I3331" i="1" s="1"/>
  <c r="E3330" i="1"/>
  <c r="F3330" i="1" s="1"/>
  <c r="D3328" i="1"/>
  <c r="B3331" i="1" l="1"/>
  <c r="C3331" i="1" s="1"/>
  <c r="H3331" i="1"/>
  <c r="G3331" i="1"/>
  <c r="A3332" i="1"/>
  <c r="I3332" i="1" s="1"/>
  <c r="E3331" i="1"/>
  <c r="F3331" i="1" s="1"/>
  <c r="D3329" i="1"/>
  <c r="B3332" i="1" l="1"/>
  <c r="C3332" i="1" s="1"/>
  <c r="H3332" i="1"/>
  <c r="G3332" i="1"/>
  <c r="A3333" i="1"/>
  <c r="I3333" i="1" s="1"/>
  <c r="E3332" i="1"/>
  <c r="F3332" i="1" s="1"/>
  <c r="D3330" i="1"/>
  <c r="B3333" i="1" l="1"/>
  <c r="C3333" i="1" s="1"/>
  <c r="H3333" i="1"/>
  <c r="G3333" i="1"/>
  <c r="A3334" i="1"/>
  <c r="I3334" i="1" s="1"/>
  <c r="E3333" i="1"/>
  <c r="F3333" i="1" s="1"/>
  <c r="D3331" i="1"/>
  <c r="B3334" i="1" l="1"/>
  <c r="C3334" i="1" s="1"/>
  <c r="H3334" i="1"/>
  <c r="G3334" i="1"/>
  <c r="A3335" i="1"/>
  <c r="I3335" i="1" s="1"/>
  <c r="E3334" i="1"/>
  <c r="F3334" i="1" s="1"/>
  <c r="D3332" i="1"/>
  <c r="B3335" i="1" l="1"/>
  <c r="C3335" i="1" s="1"/>
  <c r="H3335" i="1"/>
  <c r="G3335" i="1"/>
  <c r="A3336" i="1"/>
  <c r="I3336" i="1" s="1"/>
  <c r="E3335" i="1"/>
  <c r="F3335" i="1" s="1"/>
  <c r="D3333" i="1"/>
  <c r="B3336" i="1" l="1"/>
  <c r="C3336" i="1" s="1"/>
  <c r="H3336" i="1"/>
  <c r="G3336" i="1"/>
  <c r="A3337" i="1"/>
  <c r="I3337" i="1" s="1"/>
  <c r="E3336" i="1"/>
  <c r="F3336" i="1" s="1"/>
  <c r="D3334" i="1"/>
  <c r="B3337" i="1" l="1"/>
  <c r="C3337" i="1" s="1"/>
  <c r="G3337" i="1"/>
  <c r="H3337" i="1"/>
  <c r="A3338" i="1"/>
  <c r="I3338" i="1" s="1"/>
  <c r="E3337" i="1"/>
  <c r="F3337" i="1" s="1"/>
  <c r="D3335" i="1"/>
  <c r="B3338" i="1" l="1"/>
  <c r="C3338" i="1" s="1"/>
  <c r="H3338" i="1"/>
  <c r="G3338" i="1"/>
  <c r="A3339" i="1"/>
  <c r="I3339" i="1" s="1"/>
  <c r="E3338" i="1"/>
  <c r="F3338" i="1" s="1"/>
  <c r="D3336" i="1"/>
  <c r="B3339" i="1" l="1"/>
  <c r="C3339" i="1" s="1"/>
  <c r="H3339" i="1"/>
  <c r="G3339" i="1"/>
  <c r="A3340" i="1"/>
  <c r="I3340" i="1" s="1"/>
  <c r="E3339" i="1"/>
  <c r="F3339" i="1" s="1"/>
  <c r="D3337" i="1"/>
  <c r="B3340" i="1" l="1"/>
  <c r="C3340" i="1" s="1"/>
  <c r="H3340" i="1"/>
  <c r="G3340" i="1"/>
  <c r="A3341" i="1"/>
  <c r="I3341" i="1" s="1"/>
  <c r="E3340" i="1"/>
  <c r="F3340" i="1" s="1"/>
  <c r="D3338" i="1"/>
  <c r="B3341" i="1" l="1"/>
  <c r="C3341" i="1" s="1"/>
  <c r="H3341" i="1"/>
  <c r="G3341" i="1"/>
  <c r="A3342" i="1"/>
  <c r="I3342" i="1" s="1"/>
  <c r="E3341" i="1"/>
  <c r="F3341" i="1" s="1"/>
  <c r="D3339" i="1"/>
  <c r="B3342" i="1" l="1"/>
  <c r="C3342" i="1" s="1"/>
  <c r="H3342" i="1"/>
  <c r="G3342" i="1"/>
  <c r="A3343" i="1"/>
  <c r="I3343" i="1" s="1"/>
  <c r="E3342" i="1"/>
  <c r="F3342" i="1" s="1"/>
  <c r="D3340" i="1"/>
  <c r="B3343" i="1" l="1"/>
  <c r="C3343" i="1" s="1"/>
  <c r="H3343" i="1"/>
  <c r="G3343" i="1"/>
  <c r="A3344" i="1"/>
  <c r="I3344" i="1" s="1"/>
  <c r="E3343" i="1"/>
  <c r="F3343" i="1" s="1"/>
  <c r="D3341" i="1"/>
  <c r="B3344" i="1" l="1"/>
  <c r="C3344" i="1" s="1"/>
  <c r="H3344" i="1"/>
  <c r="G3344" i="1"/>
  <c r="A3345" i="1"/>
  <c r="I3345" i="1" s="1"/>
  <c r="E3344" i="1"/>
  <c r="F3344" i="1" s="1"/>
  <c r="D3342" i="1"/>
  <c r="B3345" i="1" l="1"/>
  <c r="C3345" i="1" s="1"/>
  <c r="H3345" i="1"/>
  <c r="G3345" i="1"/>
  <c r="A3346" i="1"/>
  <c r="I3346" i="1" s="1"/>
  <c r="E3345" i="1"/>
  <c r="F3345" i="1" s="1"/>
  <c r="D3343" i="1"/>
  <c r="B3346" i="1" l="1"/>
  <c r="C3346" i="1" s="1"/>
  <c r="G3346" i="1"/>
  <c r="H3346" i="1"/>
  <c r="A3347" i="1"/>
  <c r="I3347" i="1" s="1"/>
  <c r="E3346" i="1"/>
  <c r="F3346" i="1" s="1"/>
  <c r="D3344" i="1"/>
  <c r="B3347" i="1" l="1"/>
  <c r="C3347" i="1" s="1"/>
  <c r="H3347" i="1"/>
  <c r="G3347" i="1"/>
  <c r="A3348" i="1"/>
  <c r="I3348" i="1" s="1"/>
  <c r="E3347" i="1"/>
  <c r="F3347" i="1" s="1"/>
  <c r="D3345" i="1"/>
  <c r="B3348" i="1" l="1"/>
  <c r="C3348" i="1" s="1"/>
  <c r="H3348" i="1"/>
  <c r="G3348" i="1"/>
  <c r="A3349" i="1"/>
  <c r="I3349" i="1" s="1"/>
  <c r="E3348" i="1"/>
  <c r="F3348" i="1" s="1"/>
  <c r="D3346" i="1"/>
  <c r="B3349" i="1" l="1"/>
  <c r="C3349" i="1" s="1"/>
  <c r="H3349" i="1"/>
  <c r="G3349" i="1"/>
  <c r="A3350" i="1"/>
  <c r="I3350" i="1" s="1"/>
  <c r="E3349" i="1"/>
  <c r="F3349" i="1" s="1"/>
  <c r="D3347" i="1"/>
  <c r="B3350" i="1" l="1"/>
  <c r="C3350" i="1" s="1"/>
  <c r="H3350" i="1"/>
  <c r="G3350" i="1"/>
  <c r="A3351" i="1"/>
  <c r="I3351" i="1" s="1"/>
  <c r="E3350" i="1"/>
  <c r="F3350" i="1" s="1"/>
  <c r="D3348" i="1"/>
  <c r="B3351" i="1" l="1"/>
  <c r="C3351" i="1" s="1"/>
  <c r="H3351" i="1"/>
  <c r="G3351" i="1"/>
  <c r="A3352" i="1"/>
  <c r="I3352" i="1" s="1"/>
  <c r="E3351" i="1"/>
  <c r="F3351" i="1" s="1"/>
  <c r="D3349" i="1"/>
  <c r="B3352" i="1" l="1"/>
  <c r="C3352" i="1" s="1"/>
  <c r="H3352" i="1"/>
  <c r="G3352" i="1"/>
  <c r="A3353" i="1"/>
  <c r="I3353" i="1" s="1"/>
  <c r="E3352" i="1"/>
  <c r="F3352" i="1" s="1"/>
  <c r="D3350" i="1"/>
  <c r="B3353" i="1" l="1"/>
  <c r="C3353" i="1" s="1"/>
  <c r="H3353" i="1"/>
  <c r="G3353" i="1"/>
  <c r="A3354" i="1"/>
  <c r="I3354" i="1" s="1"/>
  <c r="E3353" i="1"/>
  <c r="F3353" i="1" s="1"/>
  <c r="D3351" i="1"/>
  <c r="B3354" i="1" l="1"/>
  <c r="C3354" i="1" s="1"/>
  <c r="H3354" i="1"/>
  <c r="G3354" i="1"/>
  <c r="A3355" i="1"/>
  <c r="I3355" i="1" s="1"/>
  <c r="E3354" i="1"/>
  <c r="F3354" i="1" s="1"/>
  <c r="D3352" i="1"/>
  <c r="B3355" i="1" l="1"/>
  <c r="C3355" i="1" s="1"/>
  <c r="H3355" i="1"/>
  <c r="G3355" i="1"/>
  <c r="A3356" i="1"/>
  <c r="I3356" i="1" s="1"/>
  <c r="E3355" i="1"/>
  <c r="F3355" i="1" s="1"/>
  <c r="D3353" i="1"/>
  <c r="B3356" i="1" l="1"/>
  <c r="C3356" i="1" s="1"/>
  <c r="H3356" i="1"/>
  <c r="G3356" i="1"/>
  <c r="A3357" i="1"/>
  <c r="I3357" i="1" s="1"/>
  <c r="E3356" i="1"/>
  <c r="F3356" i="1" s="1"/>
  <c r="D3354" i="1"/>
  <c r="B3357" i="1" l="1"/>
  <c r="C3357" i="1" s="1"/>
  <c r="H3357" i="1"/>
  <c r="G3357" i="1"/>
  <c r="A3358" i="1"/>
  <c r="I3358" i="1" s="1"/>
  <c r="E3357" i="1"/>
  <c r="F3357" i="1" s="1"/>
  <c r="D3355" i="1"/>
  <c r="B3358" i="1" l="1"/>
  <c r="C3358" i="1" s="1"/>
  <c r="H3358" i="1"/>
  <c r="G3358" i="1"/>
  <c r="A3359" i="1"/>
  <c r="I3359" i="1" s="1"/>
  <c r="E3358" i="1"/>
  <c r="F3358" i="1" s="1"/>
  <c r="D3356" i="1"/>
  <c r="B3359" i="1" l="1"/>
  <c r="C3359" i="1" s="1"/>
  <c r="H3359" i="1"/>
  <c r="G3359" i="1"/>
  <c r="A3360" i="1"/>
  <c r="I3360" i="1" s="1"/>
  <c r="E3359" i="1"/>
  <c r="F3359" i="1" s="1"/>
  <c r="D3357" i="1"/>
  <c r="B3360" i="1" l="1"/>
  <c r="C3360" i="1" s="1"/>
  <c r="H3360" i="1"/>
  <c r="G3360" i="1"/>
  <c r="A3361" i="1"/>
  <c r="I3361" i="1" s="1"/>
  <c r="E3360" i="1"/>
  <c r="F3360" i="1" s="1"/>
  <c r="D3358" i="1"/>
  <c r="B3361" i="1" l="1"/>
  <c r="C3361" i="1" s="1"/>
  <c r="H3361" i="1"/>
  <c r="G3361" i="1"/>
  <c r="A3362" i="1"/>
  <c r="I3362" i="1" s="1"/>
  <c r="E3361" i="1"/>
  <c r="F3361" i="1" s="1"/>
  <c r="D3359" i="1"/>
  <c r="B3362" i="1" l="1"/>
  <c r="C3362" i="1" s="1"/>
  <c r="G3362" i="1"/>
  <c r="H3362" i="1"/>
  <c r="A3363" i="1"/>
  <c r="I3363" i="1" s="1"/>
  <c r="E3362" i="1"/>
  <c r="F3362" i="1" s="1"/>
  <c r="D3360" i="1"/>
  <c r="B3363" i="1" l="1"/>
  <c r="C3363" i="1" s="1"/>
  <c r="H3363" i="1"/>
  <c r="G3363" i="1"/>
  <c r="A3364" i="1"/>
  <c r="I3364" i="1" s="1"/>
  <c r="E3363" i="1"/>
  <c r="F3363" i="1" s="1"/>
  <c r="D3361" i="1"/>
  <c r="B3364" i="1" l="1"/>
  <c r="C3364" i="1" s="1"/>
  <c r="H3364" i="1"/>
  <c r="G3364" i="1"/>
  <c r="A3365" i="1"/>
  <c r="I3365" i="1" s="1"/>
  <c r="E3364" i="1"/>
  <c r="F3364" i="1" s="1"/>
  <c r="D3362" i="1"/>
  <c r="B3365" i="1" l="1"/>
  <c r="C3365" i="1" s="1"/>
  <c r="H3365" i="1"/>
  <c r="G3365" i="1"/>
  <c r="A3366" i="1"/>
  <c r="I3366" i="1" s="1"/>
  <c r="E3365" i="1"/>
  <c r="F3365" i="1" s="1"/>
  <c r="D3363" i="1"/>
  <c r="B3366" i="1" l="1"/>
  <c r="C3366" i="1" s="1"/>
  <c r="H3366" i="1"/>
  <c r="G3366" i="1"/>
  <c r="A3367" i="1"/>
  <c r="I3367" i="1" s="1"/>
  <c r="E3366" i="1"/>
  <c r="F3366" i="1" s="1"/>
  <c r="D3364" i="1"/>
  <c r="B3367" i="1" l="1"/>
  <c r="C3367" i="1" s="1"/>
  <c r="H3367" i="1"/>
  <c r="G3367" i="1"/>
  <c r="A3368" i="1"/>
  <c r="I3368" i="1" s="1"/>
  <c r="E3367" i="1"/>
  <c r="F3367" i="1" s="1"/>
  <c r="D3365" i="1"/>
  <c r="B3368" i="1" l="1"/>
  <c r="C3368" i="1" s="1"/>
  <c r="H3368" i="1"/>
  <c r="G3368" i="1"/>
  <c r="A3369" i="1"/>
  <c r="I3369" i="1" s="1"/>
  <c r="E3368" i="1"/>
  <c r="F3368" i="1" s="1"/>
  <c r="D3366" i="1"/>
  <c r="B3369" i="1" l="1"/>
  <c r="C3369" i="1" s="1"/>
  <c r="G3369" i="1"/>
  <c r="H3369" i="1"/>
  <c r="A3370" i="1"/>
  <c r="I3370" i="1" s="1"/>
  <c r="E3369" i="1"/>
  <c r="F3369" i="1" s="1"/>
  <c r="D3367" i="1"/>
  <c r="B3370" i="1" l="1"/>
  <c r="C3370" i="1" s="1"/>
  <c r="H3370" i="1"/>
  <c r="G3370" i="1"/>
  <c r="A3371" i="1"/>
  <c r="I3371" i="1" s="1"/>
  <c r="E3370" i="1"/>
  <c r="F3370" i="1" s="1"/>
  <c r="D3368" i="1"/>
  <c r="B3371" i="1" l="1"/>
  <c r="C3371" i="1" s="1"/>
  <c r="H3371" i="1"/>
  <c r="G3371" i="1"/>
  <c r="A3372" i="1"/>
  <c r="I3372" i="1" s="1"/>
  <c r="E3371" i="1"/>
  <c r="F3371" i="1" s="1"/>
  <c r="D3369" i="1"/>
  <c r="B3372" i="1" l="1"/>
  <c r="C3372" i="1" s="1"/>
  <c r="H3372" i="1"/>
  <c r="G3372" i="1"/>
  <c r="A3373" i="1"/>
  <c r="I3373" i="1" s="1"/>
  <c r="E3372" i="1"/>
  <c r="F3372" i="1" s="1"/>
  <c r="D3370" i="1"/>
  <c r="B3373" i="1" l="1"/>
  <c r="C3373" i="1" s="1"/>
  <c r="H3373" i="1"/>
  <c r="G3373" i="1"/>
  <c r="A3374" i="1"/>
  <c r="I3374" i="1" s="1"/>
  <c r="E3373" i="1"/>
  <c r="F3373" i="1" s="1"/>
  <c r="D3371" i="1"/>
  <c r="B3374" i="1" l="1"/>
  <c r="C3374" i="1" s="1"/>
  <c r="H3374" i="1"/>
  <c r="G3374" i="1"/>
  <c r="A3375" i="1"/>
  <c r="I3375" i="1" s="1"/>
  <c r="E3374" i="1"/>
  <c r="F3374" i="1" s="1"/>
  <c r="D3372" i="1"/>
  <c r="B3375" i="1" l="1"/>
  <c r="C3375" i="1" s="1"/>
  <c r="H3375" i="1"/>
  <c r="G3375" i="1"/>
  <c r="A3376" i="1"/>
  <c r="I3376" i="1" s="1"/>
  <c r="E3375" i="1"/>
  <c r="F3375" i="1" s="1"/>
  <c r="D3373" i="1"/>
  <c r="B3376" i="1" l="1"/>
  <c r="C3376" i="1" s="1"/>
  <c r="H3376" i="1"/>
  <c r="G3376" i="1"/>
  <c r="A3377" i="1"/>
  <c r="I3377" i="1" s="1"/>
  <c r="E3376" i="1"/>
  <c r="F3376" i="1" s="1"/>
  <c r="D3374" i="1"/>
  <c r="B3377" i="1" l="1"/>
  <c r="C3377" i="1" s="1"/>
  <c r="H3377" i="1"/>
  <c r="G3377" i="1"/>
  <c r="A3378" i="1"/>
  <c r="I3378" i="1" s="1"/>
  <c r="E3377" i="1"/>
  <c r="F3377" i="1" s="1"/>
  <c r="D3375" i="1"/>
  <c r="B3378" i="1" l="1"/>
  <c r="C3378" i="1" s="1"/>
  <c r="G3378" i="1"/>
  <c r="H3378" i="1"/>
  <c r="A3379" i="1"/>
  <c r="I3379" i="1" s="1"/>
  <c r="E3378" i="1"/>
  <c r="F3378" i="1" s="1"/>
  <c r="D3376" i="1"/>
  <c r="B3379" i="1" l="1"/>
  <c r="C3379" i="1" s="1"/>
  <c r="H3379" i="1"/>
  <c r="G3379" i="1"/>
  <c r="A3380" i="1"/>
  <c r="I3380" i="1" s="1"/>
  <c r="E3379" i="1"/>
  <c r="F3379" i="1" s="1"/>
  <c r="D3377" i="1"/>
  <c r="B3380" i="1" l="1"/>
  <c r="C3380" i="1" s="1"/>
  <c r="H3380" i="1"/>
  <c r="G3380" i="1"/>
  <c r="A3381" i="1"/>
  <c r="I3381" i="1" s="1"/>
  <c r="E3380" i="1"/>
  <c r="F3380" i="1" s="1"/>
  <c r="D3378" i="1"/>
  <c r="B3381" i="1" l="1"/>
  <c r="C3381" i="1" s="1"/>
  <c r="H3381" i="1"/>
  <c r="G3381" i="1"/>
  <c r="A3382" i="1"/>
  <c r="I3382" i="1" s="1"/>
  <c r="E3381" i="1"/>
  <c r="F3381" i="1" s="1"/>
  <c r="D3379" i="1"/>
  <c r="B3382" i="1" l="1"/>
  <c r="C3382" i="1" s="1"/>
  <c r="H3382" i="1"/>
  <c r="G3382" i="1"/>
  <c r="A3383" i="1"/>
  <c r="I3383" i="1" s="1"/>
  <c r="E3382" i="1"/>
  <c r="F3382" i="1" s="1"/>
  <c r="D3380" i="1"/>
  <c r="B3383" i="1" l="1"/>
  <c r="C3383" i="1" s="1"/>
  <c r="H3383" i="1"/>
  <c r="G3383" i="1"/>
  <c r="A3384" i="1"/>
  <c r="I3384" i="1" s="1"/>
  <c r="E3383" i="1"/>
  <c r="F3383" i="1" s="1"/>
  <c r="D3381" i="1"/>
  <c r="B3384" i="1" l="1"/>
  <c r="C3384" i="1" s="1"/>
  <c r="H3384" i="1"/>
  <c r="G3384" i="1"/>
  <c r="A3385" i="1"/>
  <c r="I3385" i="1" s="1"/>
  <c r="E3384" i="1"/>
  <c r="F3384" i="1" s="1"/>
  <c r="D3382" i="1"/>
  <c r="B3385" i="1" l="1"/>
  <c r="C3385" i="1" s="1"/>
  <c r="G3385" i="1"/>
  <c r="H3385" i="1"/>
  <c r="A3386" i="1"/>
  <c r="I3386" i="1" s="1"/>
  <c r="E3385" i="1"/>
  <c r="F3385" i="1" s="1"/>
  <c r="D3383" i="1"/>
  <c r="B3386" i="1" l="1"/>
  <c r="C3386" i="1" s="1"/>
  <c r="H3386" i="1"/>
  <c r="G3386" i="1"/>
  <c r="A3387" i="1"/>
  <c r="I3387" i="1" s="1"/>
  <c r="E3386" i="1"/>
  <c r="F3386" i="1" s="1"/>
  <c r="D3384" i="1"/>
  <c r="B3387" i="1" l="1"/>
  <c r="C3387" i="1" s="1"/>
  <c r="H3387" i="1"/>
  <c r="G3387" i="1"/>
  <c r="A3388" i="1"/>
  <c r="I3388" i="1" s="1"/>
  <c r="E3387" i="1"/>
  <c r="F3387" i="1" s="1"/>
  <c r="D3385" i="1"/>
  <c r="B3388" i="1" l="1"/>
  <c r="C3388" i="1" s="1"/>
  <c r="H3388" i="1"/>
  <c r="G3388" i="1"/>
  <c r="A3389" i="1"/>
  <c r="I3389" i="1" s="1"/>
  <c r="E3388" i="1"/>
  <c r="F3388" i="1" s="1"/>
  <c r="D3386" i="1"/>
  <c r="B3389" i="1" l="1"/>
  <c r="C3389" i="1" s="1"/>
  <c r="H3389" i="1"/>
  <c r="G3389" i="1"/>
  <c r="A3390" i="1"/>
  <c r="I3390" i="1" s="1"/>
  <c r="E3389" i="1"/>
  <c r="F3389" i="1" s="1"/>
  <c r="D3387" i="1"/>
  <c r="B3390" i="1" l="1"/>
  <c r="C3390" i="1" s="1"/>
  <c r="H3390" i="1"/>
  <c r="G3390" i="1"/>
  <c r="A3391" i="1"/>
  <c r="I3391" i="1" s="1"/>
  <c r="E3390" i="1"/>
  <c r="F3390" i="1" s="1"/>
  <c r="D3388" i="1"/>
  <c r="B3391" i="1" l="1"/>
  <c r="C3391" i="1" s="1"/>
  <c r="H3391" i="1"/>
  <c r="G3391" i="1"/>
  <c r="A3392" i="1"/>
  <c r="I3392" i="1" s="1"/>
  <c r="E3391" i="1"/>
  <c r="F3391" i="1" s="1"/>
  <c r="D3389" i="1"/>
  <c r="B3392" i="1" l="1"/>
  <c r="C3392" i="1" s="1"/>
  <c r="H3392" i="1"/>
  <c r="G3392" i="1"/>
  <c r="A3393" i="1"/>
  <c r="I3393" i="1" s="1"/>
  <c r="E3392" i="1"/>
  <c r="F3392" i="1" s="1"/>
  <c r="D3390" i="1"/>
  <c r="B3393" i="1" l="1"/>
  <c r="C3393" i="1" s="1"/>
  <c r="H3393" i="1"/>
  <c r="G3393" i="1"/>
  <c r="A3394" i="1"/>
  <c r="I3394" i="1" s="1"/>
  <c r="E3393" i="1"/>
  <c r="F3393" i="1" s="1"/>
  <c r="D3391" i="1"/>
  <c r="B3394" i="1" l="1"/>
  <c r="C3394" i="1" s="1"/>
  <c r="G3394" i="1"/>
  <c r="H3394" i="1"/>
  <c r="A3395" i="1"/>
  <c r="I3395" i="1" s="1"/>
  <c r="E3394" i="1"/>
  <c r="F3394" i="1" s="1"/>
  <c r="D3392" i="1"/>
  <c r="B3395" i="1" l="1"/>
  <c r="C3395" i="1" s="1"/>
  <c r="H3395" i="1"/>
  <c r="G3395" i="1"/>
  <c r="A3396" i="1"/>
  <c r="I3396" i="1" s="1"/>
  <c r="E3395" i="1"/>
  <c r="F3395" i="1" s="1"/>
  <c r="D3393" i="1"/>
  <c r="B3396" i="1" l="1"/>
  <c r="C3396" i="1" s="1"/>
  <c r="H3396" i="1"/>
  <c r="G3396" i="1"/>
  <c r="A3397" i="1"/>
  <c r="I3397" i="1" s="1"/>
  <c r="E3396" i="1"/>
  <c r="F3396" i="1" s="1"/>
  <c r="D3394" i="1"/>
  <c r="B3397" i="1" l="1"/>
  <c r="C3397" i="1" s="1"/>
  <c r="H3397" i="1"/>
  <c r="G3397" i="1"/>
  <c r="A3398" i="1"/>
  <c r="I3398" i="1" s="1"/>
  <c r="E3397" i="1"/>
  <c r="F3397" i="1" s="1"/>
  <c r="D3395" i="1"/>
  <c r="B3398" i="1" l="1"/>
  <c r="C3398" i="1" s="1"/>
  <c r="H3398" i="1"/>
  <c r="G3398" i="1"/>
  <c r="A3399" i="1"/>
  <c r="I3399" i="1" s="1"/>
  <c r="E3398" i="1"/>
  <c r="F3398" i="1" s="1"/>
  <c r="D3396" i="1"/>
  <c r="B3399" i="1" l="1"/>
  <c r="C3399" i="1" s="1"/>
  <c r="H3399" i="1"/>
  <c r="G3399" i="1"/>
  <c r="A3400" i="1"/>
  <c r="I3400" i="1" s="1"/>
  <c r="E3399" i="1"/>
  <c r="F3399" i="1" s="1"/>
  <c r="D3397" i="1"/>
  <c r="B3400" i="1" l="1"/>
  <c r="C3400" i="1" s="1"/>
  <c r="H3400" i="1"/>
  <c r="G3400" i="1"/>
  <c r="A3401" i="1"/>
  <c r="I3401" i="1" s="1"/>
  <c r="E3400" i="1"/>
  <c r="F3400" i="1" s="1"/>
  <c r="D3398" i="1"/>
  <c r="B3401" i="1" l="1"/>
  <c r="C3401" i="1" s="1"/>
  <c r="G3401" i="1"/>
  <c r="H3401" i="1"/>
  <c r="A3402" i="1"/>
  <c r="I3402" i="1" s="1"/>
  <c r="E3401" i="1"/>
  <c r="F3401" i="1" s="1"/>
  <c r="D3399" i="1"/>
  <c r="B3402" i="1" l="1"/>
  <c r="C3402" i="1" s="1"/>
  <c r="H3402" i="1"/>
  <c r="G3402" i="1"/>
  <c r="A3403" i="1"/>
  <c r="I3403" i="1" s="1"/>
  <c r="E3402" i="1"/>
  <c r="F3402" i="1" s="1"/>
  <c r="D3400" i="1"/>
  <c r="B3403" i="1" l="1"/>
  <c r="C3403" i="1" s="1"/>
  <c r="H3403" i="1"/>
  <c r="G3403" i="1"/>
  <c r="A3404" i="1"/>
  <c r="I3404" i="1" s="1"/>
  <c r="E3403" i="1"/>
  <c r="F3403" i="1" s="1"/>
  <c r="D3401" i="1"/>
  <c r="B3404" i="1" l="1"/>
  <c r="C3404" i="1" s="1"/>
  <c r="H3404" i="1"/>
  <c r="G3404" i="1"/>
  <c r="A3405" i="1"/>
  <c r="I3405" i="1" s="1"/>
  <c r="E3404" i="1"/>
  <c r="F3404" i="1" s="1"/>
  <c r="D3402" i="1"/>
  <c r="B3405" i="1" l="1"/>
  <c r="C3405" i="1" s="1"/>
  <c r="H3405" i="1"/>
  <c r="G3405" i="1"/>
  <c r="A3406" i="1"/>
  <c r="I3406" i="1" s="1"/>
  <c r="E3405" i="1"/>
  <c r="F3405" i="1" s="1"/>
  <c r="D3403" i="1"/>
  <c r="B3406" i="1" l="1"/>
  <c r="C3406" i="1" s="1"/>
  <c r="H3406" i="1"/>
  <c r="G3406" i="1"/>
  <c r="A3407" i="1"/>
  <c r="I3407" i="1" s="1"/>
  <c r="E3406" i="1"/>
  <c r="F3406" i="1" s="1"/>
  <c r="D3404" i="1"/>
  <c r="B3407" i="1" l="1"/>
  <c r="C3407" i="1" s="1"/>
  <c r="H3407" i="1"/>
  <c r="G3407" i="1"/>
  <c r="A3408" i="1"/>
  <c r="I3408" i="1" s="1"/>
  <c r="E3407" i="1"/>
  <c r="F3407" i="1" s="1"/>
  <c r="D3405" i="1"/>
  <c r="B3408" i="1" l="1"/>
  <c r="C3408" i="1" s="1"/>
  <c r="H3408" i="1"/>
  <c r="G3408" i="1"/>
  <c r="A3409" i="1"/>
  <c r="I3409" i="1" s="1"/>
  <c r="E3408" i="1"/>
  <c r="F3408" i="1" s="1"/>
  <c r="D3406" i="1"/>
  <c r="B3409" i="1" l="1"/>
  <c r="C3409" i="1" s="1"/>
  <c r="H3409" i="1"/>
  <c r="G3409" i="1"/>
  <c r="A3410" i="1"/>
  <c r="I3410" i="1" s="1"/>
  <c r="E3409" i="1"/>
  <c r="F3409" i="1" s="1"/>
  <c r="D3407" i="1"/>
  <c r="B3410" i="1" l="1"/>
  <c r="C3410" i="1" s="1"/>
  <c r="G3410" i="1"/>
  <c r="H3410" i="1"/>
  <c r="A3411" i="1"/>
  <c r="I3411" i="1" s="1"/>
  <c r="E3410" i="1"/>
  <c r="F3410" i="1" s="1"/>
  <c r="D3408" i="1"/>
  <c r="B3411" i="1" l="1"/>
  <c r="C3411" i="1" s="1"/>
  <c r="H3411" i="1"/>
  <c r="G3411" i="1"/>
  <c r="A3412" i="1"/>
  <c r="I3412" i="1" s="1"/>
  <c r="E3411" i="1"/>
  <c r="F3411" i="1" s="1"/>
  <c r="D3409" i="1"/>
  <c r="B3412" i="1" l="1"/>
  <c r="C3412" i="1" s="1"/>
  <c r="H3412" i="1"/>
  <c r="G3412" i="1"/>
  <c r="A3413" i="1"/>
  <c r="I3413" i="1" s="1"/>
  <c r="E3412" i="1"/>
  <c r="F3412" i="1" s="1"/>
  <c r="D3410" i="1"/>
  <c r="B3413" i="1" l="1"/>
  <c r="C3413" i="1" s="1"/>
  <c r="H3413" i="1"/>
  <c r="G3413" i="1"/>
  <c r="A3414" i="1"/>
  <c r="I3414" i="1" s="1"/>
  <c r="E3413" i="1"/>
  <c r="F3413" i="1" s="1"/>
  <c r="D3411" i="1"/>
  <c r="B3414" i="1" l="1"/>
  <c r="C3414" i="1" s="1"/>
  <c r="H3414" i="1"/>
  <c r="G3414" i="1"/>
  <c r="A3415" i="1"/>
  <c r="I3415" i="1" s="1"/>
  <c r="E3414" i="1"/>
  <c r="F3414" i="1" s="1"/>
  <c r="D3412" i="1"/>
  <c r="B3415" i="1" l="1"/>
  <c r="C3415" i="1" s="1"/>
  <c r="H3415" i="1"/>
  <c r="G3415" i="1"/>
  <c r="A3416" i="1"/>
  <c r="I3416" i="1" s="1"/>
  <c r="E3415" i="1"/>
  <c r="F3415" i="1" s="1"/>
  <c r="D3413" i="1"/>
  <c r="B3416" i="1" l="1"/>
  <c r="C3416" i="1" s="1"/>
  <c r="H3416" i="1"/>
  <c r="G3416" i="1"/>
  <c r="A3417" i="1"/>
  <c r="I3417" i="1" s="1"/>
  <c r="E3416" i="1"/>
  <c r="F3416" i="1" s="1"/>
  <c r="D3414" i="1"/>
  <c r="B3417" i="1" l="1"/>
  <c r="C3417" i="1" s="1"/>
  <c r="G3417" i="1"/>
  <c r="H3417" i="1"/>
  <c r="A3418" i="1"/>
  <c r="I3418" i="1" s="1"/>
  <c r="E3417" i="1"/>
  <c r="F3417" i="1" s="1"/>
  <c r="D3415" i="1"/>
  <c r="B3418" i="1" l="1"/>
  <c r="C3418" i="1" s="1"/>
  <c r="H3418" i="1"/>
  <c r="G3418" i="1"/>
  <c r="A3419" i="1"/>
  <c r="I3419" i="1" s="1"/>
  <c r="E3418" i="1"/>
  <c r="F3418" i="1" s="1"/>
  <c r="D3416" i="1"/>
  <c r="B3419" i="1" l="1"/>
  <c r="C3419" i="1" s="1"/>
  <c r="H3419" i="1"/>
  <c r="G3419" i="1"/>
  <c r="A3420" i="1"/>
  <c r="I3420" i="1" s="1"/>
  <c r="E3419" i="1"/>
  <c r="F3419" i="1" s="1"/>
  <c r="D3417" i="1"/>
  <c r="B3420" i="1" l="1"/>
  <c r="C3420" i="1" s="1"/>
  <c r="H3420" i="1"/>
  <c r="G3420" i="1"/>
  <c r="A3421" i="1"/>
  <c r="I3421" i="1" s="1"/>
  <c r="E3420" i="1"/>
  <c r="F3420" i="1" s="1"/>
  <c r="D3418" i="1"/>
  <c r="B3421" i="1" l="1"/>
  <c r="C3421" i="1" s="1"/>
  <c r="H3421" i="1"/>
  <c r="G3421" i="1"/>
  <c r="A3422" i="1"/>
  <c r="I3422" i="1" s="1"/>
  <c r="E3421" i="1"/>
  <c r="F3421" i="1" s="1"/>
  <c r="D3419" i="1"/>
  <c r="B3422" i="1" l="1"/>
  <c r="C3422" i="1" s="1"/>
  <c r="H3422" i="1"/>
  <c r="G3422" i="1"/>
  <c r="A3423" i="1"/>
  <c r="I3423" i="1" s="1"/>
  <c r="E3422" i="1"/>
  <c r="F3422" i="1" s="1"/>
  <c r="D3420" i="1"/>
  <c r="B3423" i="1" l="1"/>
  <c r="C3423" i="1" s="1"/>
  <c r="H3423" i="1"/>
  <c r="G3423" i="1"/>
  <c r="A3424" i="1"/>
  <c r="I3424" i="1" s="1"/>
  <c r="E3423" i="1"/>
  <c r="F3423" i="1" s="1"/>
  <c r="D3421" i="1"/>
  <c r="B3424" i="1" l="1"/>
  <c r="C3424" i="1" s="1"/>
  <c r="H3424" i="1"/>
  <c r="G3424" i="1"/>
  <c r="A3425" i="1"/>
  <c r="I3425" i="1" s="1"/>
  <c r="E3424" i="1"/>
  <c r="F3424" i="1" s="1"/>
  <c r="D3422" i="1"/>
  <c r="B3425" i="1" l="1"/>
  <c r="C3425" i="1" s="1"/>
  <c r="H3425" i="1"/>
  <c r="G3425" i="1"/>
  <c r="A3426" i="1"/>
  <c r="I3426" i="1" s="1"/>
  <c r="E3425" i="1"/>
  <c r="F3425" i="1" s="1"/>
  <c r="D3423" i="1"/>
  <c r="B3426" i="1" l="1"/>
  <c r="C3426" i="1" s="1"/>
  <c r="G3426" i="1"/>
  <c r="H3426" i="1"/>
  <c r="A3427" i="1"/>
  <c r="I3427" i="1" s="1"/>
  <c r="E3426" i="1"/>
  <c r="F3426" i="1" s="1"/>
  <c r="D3424" i="1"/>
  <c r="B3427" i="1" l="1"/>
  <c r="C3427" i="1" s="1"/>
  <c r="H3427" i="1"/>
  <c r="G3427" i="1"/>
  <c r="A3428" i="1"/>
  <c r="I3428" i="1" s="1"/>
  <c r="E3427" i="1"/>
  <c r="F3427" i="1" s="1"/>
  <c r="D3425" i="1"/>
  <c r="B3428" i="1" l="1"/>
  <c r="C3428" i="1" s="1"/>
  <c r="H3428" i="1"/>
  <c r="G3428" i="1"/>
  <c r="A3429" i="1"/>
  <c r="I3429" i="1" s="1"/>
  <c r="E3428" i="1"/>
  <c r="F3428" i="1" s="1"/>
  <c r="D3426" i="1"/>
  <c r="B3429" i="1" l="1"/>
  <c r="C3429" i="1" s="1"/>
  <c r="H3429" i="1"/>
  <c r="G3429" i="1"/>
  <c r="A3430" i="1"/>
  <c r="I3430" i="1" s="1"/>
  <c r="E3429" i="1"/>
  <c r="F3429" i="1" s="1"/>
  <c r="D3427" i="1"/>
  <c r="B3430" i="1" l="1"/>
  <c r="C3430" i="1" s="1"/>
  <c r="H3430" i="1"/>
  <c r="G3430" i="1"/>
  <c r="A3431" i="1"/>
  <c r="I3431" i="1" s="1"/>
  <c r="E3430" i="1"/>
  <c r="F3430" i="1" s="1"/>
  <c r="D3428" i="1"/>
  <c r="B3431" i="1" l="1"/>
  <c r="C3431" i="1" s="1"/>
  <c r="H3431" i="1"/>
  <c r="G3431" i="1"/>
  <c r="A3432" i="1"/>
  <c r="I3432" i="1" s="1"/>
  <c r="E3431" i="1"/>
  <c r="F3431" i="1" s="1"/>
  <c r="D3429" i="1"/>
  <c r="B3432" i="1" l="1"/>
  <c r="C3432" i="1" s="1"/>
  <c r="H3432" i="1"/>
  <c r="G3432" i="1"/>
  <c r="A3433" i="1"/>
  <c r="I3433" i="1" s="1"/>
  <c r="E3432" i="1"/>
  <c r="F3432" i="1" s="1"/>
  <c r="D3430" i="1"/>
  <c r="B3433" i="1" l="1"/>
  <c r="C3433" i="1" s="1"/>
  <c r="G3433" i="1"/>
  <c r="H3433" i="1"/>
  <c r="A3434" i="1"/>
  <c r="I3434" i="1" s="1"/>
  <c r="E3433" i="1"/>
  <c r="F3433" i="1" s="1"/>
  <c r="D3431" i="1"/>
  <c r="B3434" i="1" l="1"/>
  <c r="C3434" i="1" s="1"/>
  <c r="H3434" i="1"/>
  <c r="G3434" i="1"/>
  <c r="A3435" i="1"/>
  <c r="I3435" i="1" s="1"/>
  <c r="E3434" i="1"/>
  <c r="F3434" i="1" s="1"/>
  <c r="D3432" i="1"/>
  <c r="B3435" i="1" l="1"/>
  <c r="C3435" i="1" s="1"/>
  <c r="H3435" i="1"/>
  <c r="G3435" i="1"/>
  <c r="A3436" i="1"/>
  <c r="I3436" i="1" s="1"/>
  <c r="E3435" i="1"/>
  <c r="F3435" i="1" s="1"/>
  <c r="D3433" i="1"/>
  <c r="B3436" i="1" l="1"/>
  <c r="C3436" i="1" s="1"/>
  <c r="H3436" i="1"/>
  <c r="G3436" i="1"/>
  <c r="A3437" i="1"/>
  <c r="I3437" i="1" s="1"/>
  <c r="E3436" i="1"/>
  <c r="F3436" i="1" s="1"/>
  <c r="D3434" i="1"/>
  <c r="B3437" i="1" l="1"/>
  <c r="C3437" i="1" s="1"/>
  <c r="H3437" i="1"/>
  <c r="G3437" i="1"/>
  <c r="A3438" i="1"/>
  <c r="I3438" i="1" s="1"/>
  <c r="E3437" i="1"/>
  <c r="F3437" i="1" s="1"/>
  <c r="D3435" i="1"/>
  <c r="B3438" i="1" l="1"/>
  <c r="C3438" i="1" s="1"/>
  <c r="H3438" i="1"/>
  <c r="G3438" i="1"/>
  <c r="A3439" i="1"/>
  <c r="I3439" i="1" s="1"/>
  <c r="E3438" i="1"/>
  <c r="F3438" i="1" s="1"/>
  <c r="D3436" i="1"/>
  <c r="B3439" i="1" l="1"/>
  <c r="C3439" i="1" s="1"/>
  <c r="H3439" i="1"/>
  <c r="G3439" i="1"/>
  <c r="A3440" i="1"/>
  <c r="I3440" i="1" s="1"/>
  <c r="E3439" i="1"/>
  <c r="F3439" i="1" s="1"/>
  <c r="D3437" i="1"/>
  <c r="B3440" i="1" l="1"/>
  <c r="C3440" i="1" s="1"/>
  <c r="H3440" i="1"/>
  <c r="G3440" i="1"/>
  <c r="A3441" i="1"/>
  <c r="I3441" i="1" s="1"/>
  <c r="E3440" i="1"/>
  <c r="F3440" i="1" s="1"/>
  <c r="D3438" i="1"/>
  <c r="B3441" i="1" l="1"/>
  <c r="C3441" i="1" s="1"/>
  <c r="H3441" i="1"/>
  <c r="G3441" i="1"/>
  <c r="A3442" i="1"/>
  <c r="I3442" i="1" s="1"/>
  <c r="E3441" i="1"/>
  <c r="F3441" i="1" s="1"/>
  <c r="D3439" i="1"/>
  <c r="B3442" i="1" l="1"/>
  <c r="C3442" i="1" s="1"/>
  <c r="G3442" i="1"/>
  <c r="H3442" i="1"/>
  <c r="A3443" i="1"/>
  <c r="I3443" i="1" s="1"/>
  <c r="E3442" i="1"/>
  <c r="F3442" i="1" s="1"/>
  <c r="D3440" i="1"/>
  <c r="B3443" i="1" l="1"/>
  <c r="C3443" i="1" s="1"/>
  <c r="H3443" i="1"/>
  <c r="G3443" i="1"/>
  <c r="A3444" i="1"/>
  <c r="I3444" i="1" s="1"/>
  <c r="E3443" i="1"/>
  <c r="F3443" i="1" s="1"/>
  <c r="D3441" i="1"/>
  <c r="B3444" i="1" l="1"/>
  <c r="C3444" i="1" s="1"/>
  <c r="H3444" i="1"/>
  <c r="G3444" i="1"/>
  <c r="A3445" i="1"/>
  <c r="I3445" i="1" s="1"/>
  <c r="E3444" i="1"/>
  <c r="F3444" i="1" s="1"/>
  <c r="D3442" i="1"/>
  <c r="B3445" i="1" l="1"/>
  <c r="C3445" i="1" s="1"/>
  <c r="H3445" i="1"/>
  <c r="G3445" i="1"/>
  <c r="A3446" i="1"/>
  <c r="I3446" i="1" s="1"/>
  <c r="E3445" i="1"/>
  <c r="F3445" i="1" s="1"/>
  <c r="D3443" i="1"/>
  <c r="B3446" i="1" l="1"/>
  <c r="C3446" i="1" s="1"/>
  <c r="H3446" i="1"/>
  <c r="G3446" i="1"/>
  <c r="A3447" i="1"/>
  <c r="I3447" i="1" s="1"/>
  <c r="E3446" i="1"/>
  <c r="F3446" i="1" s="1"/>
  <c r="D3444" i="1"/>
  <c r="B3447" i="1" l="1"/>
  <c r="C3447" i="1" s="1"/>
  <c r="H3447" i="1"/>
  <c r="G3447" i="1"/>
  <c r="A3448" i="1"/>
  <c r="I3448" i="1" s="1"/>
  <c r="E3447" i="1"/>
  <c r="F3447" i="1" s="1"/>
  <c r="D3445" i="1"/>
  <c r="B3448" i="1" l="1"/>
  <c r="C3448" i="1" s="1"/>
  <c r="H3448" i="1"/>
  <c r="G3448" i="1"/>
  <c r="A3449" i="1"/>
  <c r="I3449" i="1" s="1"/>
  <c r="E3448" i="1"/>
  <c r="F3448" i="1" s="1"/>
  <c r="D3446" i="1"/>
  <c r="B3449" i="1" l="1"/>
  <c r="C3449" i="1" s="1"/>
  <c r="H3449" i="1"/>
  <c r="G3449" i="1"/>
  <c r="A3450" i="1"/>
  <c r="I3450" i="1" s="1"/>
  <c r="E3449" i="1"/>
  <c r="F3449" i="1" s="1"/>
  <c r="D3447" i="1"/>
  <c r="B3450" i="1" l="1"/>
  <c r="C3450" i="1" s="1"/>
  <c r="H3450" i="1"/>
  <c r="G3450" i="1"/>
  <c r="A3451" i="1"/>
  <c r="I3451" i="1" s="1"/>
  <c r="E3450" i="1"/>
  <c r="F3450" i="1" s="1"/>
  <c r="D3448" i="1"/>
  <c r="B3451" i="1" l="1"/>
  <c r="C3451" i="1" s="1"/>
  <c r="H3451" i="1"/>
  <c r="G3451" i="1"/>
  <c r="A3452" i="1"/>
  <c r="I3452" i="1" s="1"/>
  <c r="E3451" i="1"/>
  <c r="F3451" i="1" s="1"/>
  <c r="D3449" i="1"/>
  <c r="B3452" i="1" l="1"/>
  <c r="C3452" i="1" s="1"/>
  <c r="H3452" i="1"/>
  <c r="G3452" i="1"/>
  <c r="A3453" i="1"/>
  <c r="I3453" i="1" s="1"/>
  <c r="E3452" i="1"/>
  <c r="F3452" i="1" s="1"/>
  <c r="D3450" i="1"/>
  <c r="B3453" i="1" l="1"/>
  <c r="C3453" i="1" s="1"/>
  <c r="H3453" i="1"/>
  <c r="G3453" i="1"/>
  <c r="A3454" i="1"/>
  <c r="I3454" i="1" s="1"/>
  <c r="E3453" i="1"/>
  <c r="F3453" i="1" s="1"/>
  <c r="D3451" i="1"/>
  <c r="B3454" i="1" l="1"/>
  <c r="C3454" i="1" s="1"/>
  <c r="H3454" i="1"/>
  <c r="G3454" i="1"/>
  <c r="A3455" i="1"/>
  <c r="I3455" i="1" s="1"/>
  <c r="E3454" i="1"/>
  <c r="F3454" i="1" s="1"/>
  <c r="D3452" i="1"/>
  <c r="B3455" i="1" l="1"/>
  <c r="C3455" i="1" s="1"/>
  <c r="H3455" i="1"/>
  <c r="G3455" i="1"/>
  <c r="A3456" i="1"/>
  <c r="I3456" i="1" s="1"/>
  <c r="E3455" i="1"/>
  <c r="F3455" i="1" s="1"/>
  <c r="D3453" i="1"/>
  <c r="B3456" i="1" l="1"/>
  <c r="C3456" i="1" s="1"/>
  <c r="H3456" i="1"/>
  <c r="G3456" i="1"/>
  <c r="A3457" i="1"/>
  <c r="I3457" i="1" s="1"/>
  <c r="E3456" i="1"/>
  <c r="F3456" i="1" s="1"/>
  <c r="D3454" i="1"/>
  <c r="B3457" i="1" l="1"/>
  <c r="C3457" i="1" s="1"/>
  <c r="H3457" i="1"/>
  <c r="G3457" i="1"/>
  <c r="A3458" i="1"/>
  <c r="I3458" i="1" s="1"/>
  <c r="E3457" i="1"/>
  <c r="F3457" i="1" s="1"/>
  <c r="D3455" i="1"/>
  <c r="B3458" i="1" l="1"/>
  <c r="C3458" i="1" s="1"/>
  <c r="G3458" i="1"/>
  <c r="H3458" i="1"/>
  <c r="A3459" i="1"/>
  <c r="I3459" i="1" s="1"/>
  <c r="E3458" i="1"/>
  <c r="F3458" i="1" s="1"/>
  <c r="D3456" i="1"/>
  <c r="B3459" i="1" l="1"/>
  <c r="C3459" i="1" s="1"/>
  <c r="H3459" i="1"/>
  <c r="G3459" i="1"/>
  <c r="A3460" i="1"/>
  <c r="I3460" i="1" s="1"/>
  <c r="E3459" i="1"/>
  <c r="F3459" i="1" s="1"/>
  <c r="D3457" i="1"/>
  <c r="B3460" i="1" l="1"/>
  <c r="C3460" i="1" s="1"/>
  <c r="H3460" i="1"/>
  <c r="G3460" i="1"/>
  <c r="A3461" i="1"/>
  <c r="I3461" i="1" s="1"/>
  <c r="E3460" i="1"/>
  <c r="F3460" i="1" s="1"/>
  <c r="D3458" i="1"/>
  <c r="B3461" i="1" l="1"/>
  <c r="C3461" i="1" s="1"/>
  <c r="H3461" i="1"/>
  <c r="G3461" i="1"/>
  <c r="A3462" i="1"/>
  <c r="I3462" i="1" s="1"/>
  <c r="E3461" i="1"/>
  <c r="F3461" i="1" s="1"/>
  <c r="D3459" i="1"/>
  <c r="B3462" i="1" l="1"/>
  <c r="C3462" i="1" s="1"/>
  <c r="H3462" i="1"/>
  <c r="G3462" i="1"/>
  <c r="A3463" i="1"/>
  <c r="I3463" i="1" s="1"/>
  <c r="E3462" i="1"/>
  <c r="F3462" i="1" s="1"/>
  <c r="D3460" i="1"/>
  <c r="B3463" i="1" l="1"/>
  <c r="C3463" i="1" s="1"/>
  <c r="H3463" i="1"/>
  <c r="G3463" i="1"/>
  <c r="A3464" i="1"/>
  <c r="I3464" i="1" s="1"/>
  <c r="E3463" i="1"/>
  <c r="F3463" i="1" s="1"/>
  <c r="D3461" i="1"/>
  <c r="B3464" i="1" l="1"/>
  <c r="C3464" i="1" s="1"/>
  <c r="H3464" i="1"/>
  <c r="G3464" i="1"/>
  <c r="A3465" i="1"/>
  <c r="I3465" i="1" s="1"/>
  <c r="E3464" i="1"/>
  <c r="F3464" i="1" s="1"/>
  <c r="D3462" i="1"/>
  <c r="B3465" i="1" l="1"/>
  <c r="C3465" i="1" s="1"/>
  <c r="H3465" i="1"/>
  <c r="G3465" i="1"/>
  <c r="A3466" i="1"/>
  <c r="I3466" i="1" s="1"/>
  <c r="E3465" i="1"/>
  <c r="F3465" i="1" s="1"/>
  <c r="D3463" i="1"/>
  <c r="B3466" i="1" l="1"/>
  <c r="C3466" i="1" s="1"/>
  <c r="H3466" i="1"/>
  <c r="G3466" i="1"/>
  <c r="A3467" i="1"/>
  <c r="I3467" i="1" s="1"/>
  <c r="E3466" i="1"/>
  <c r="F3466" i="1" s="1"/>
  <c r="D3464" i="1"/>
  <c r="B3467" i="1" l="1"/>
  <c r="C3467" i="1" s="1"/>
  <c r="H3467" i="1"/>
  <c r="G3467" i="1"/>
  <c r="A3468" i="1"/>
  <c r="I3468" i="1" s="1"/>
  <c r="E3467" i="1"/>
  <c r="F3467" i="1" s="1"/>
  <c r="D3465" i="1"/>
  <c r="B3468" i="1" l="1"/>
  <c r="C3468" i="1" s="1"/>
  <c r="H3468" i="1"/>
  <c r="G3468" i="1"/>
  <c r="A3469" i="1"/>
  <c r="I3469" i="1" s="1"/>
  <c r="E3468" i="1"/>
  <c r="F3468" i="1" s="1"/>
  <c r="D3466" i="1"/>
  <c r="B3469" i="1" l="1"/>
  <c r="C3469" i="1" s="1"/>
  <c r="H3469" i="1"/>
  <c r="G3469" i="1"/>
  <c r="A3470" i="1"/>
  <c r="I3470" i="1" s="1"/>
  <c r="E3469" i="1"/>
  <c r="F3469" i="1" s="1"/>
  <c r="D3467" i="1"/>
  <c r="B3470" i="1" l="1"/>
  <c r="C3470" i="1" s="1"/>
  <c r="H3470" i="1"/>
  <c r="G3470" i="1"/>
  <c r="A3471" i="1"/>
  <c r="I3471" i="1" s="1"/>
  <c r="E3470" i="1"/>
  <c r="F3470" i="1" s="1"/>
  <c r="D3468" i="1"/>
  <c r="B3471" i="1" l="1"/>
  <c r="C3471" i="1" s="1"/>
  <c r="H3471" i="1"/>
  <c r="G3471" i="1"/>
  <c r="A3472" i="1"/>
  <c r="I3472" i="1" s="1"/>
  <c r="E3471" i="1"/>
  <c r="F3471" i="1" s="1"/>
  <c r="D3469" i="1"/>
  <c r="B3472" i="1" l="1"/>
  <c r="C3472" i="1" s="1"/>
  <c r="H3472" i="1"/>
  <c r="G3472" i="1"/>
  <c r="A3473" i="1"/>
  <c r="I3473" i="1" s="1"/>
  <c r="E3472" i="1"/>
  <c r="F3472" i="1" s="1"/>
  <c r="D3470" i="1"/>
  <c r="B3473" i="1" l="1"/>
  <c r="C3473" i="1" s="1"/>
  <c r="H3473" i="1"/>
  <c r="G3473" i="1"/>
  <c r="A3474" i="1"/>
  <c r="I3474" i="1" s="1"/>
  <c r="E3473" i="1"/>
  <c r="F3473" i="1" s="1"/>
  <c r="D3471" i="1"/>
  <c r="B3474" i="1" l="1"/>
  <c r="C3474" i="1" s="1"/>
  <c r="G3474" i="1"/>
  <c r="H3474" i="1"/>
  <c r="A3475" i="1"/>
  <c r="I3475" i="1" s="1"/>
  <c r="E3474" i="1"/>
  <c r="F3474" i="1" s="1"/>
  <c r="D3472" i="1"/>
  <c r="B3475" i="1" l="1"/>
  <c r="C3475" i="1" s="1"/>
  <c r="H3475" i="1"/>
  <c r="G3475" i="1"/>
  <c r="A3476" i="1"/>
  <c r="I3476" i="1" s="1"/>
  <c r="E3475" i="1"/>
  <c r="F3475" i="1" s="1"/>
  <c r="D3473" i="1"/>
  <c r="B3476" i="1" l="1"/>
  <c r="C3476" i="1" s="1"/>
  <c r="H3476" i="1"/>
  <c r="G3476" i="1"/>
  <c r="A3477" i="1"/>
  <c r="I3477" i="1" s="1"/>
  <c r="E3476" i="1"/>
  <c r="F3476" i="1" s="1"/>
  <c r="D3474" i="1"/>
  <c r="B3477" i="1" l="1"/>
  <c r="C3477" i="1" s="1"/>
  <c r="H3477" i="1"/>
  <c r="G3477" i="1"/>
  <c r="A3478" i="1"/>
  <c r="I3478" i="1" s="1"/>
  <c r="E3477" i="1"/>
  <c r="F3477" i="1" s="1"/>
  <c r="D3475" i="1"/>
  <c r="B3478" i="1" l="1"/>
  <c r="C3478" i="1" s="1"/>
  <c r="H3478" i="1"/>
  <c r="G3478" i="1"/>
  <c r="A3479" i="1"/>
  <c r="I3479" i="1" s="1"/>
  <c r="E3478" i="1"/>
  <c r="F3478" i="1" s="1"/>
  <c r="D3476" i="1"/>
  <c r="B3479" i="1" l="1"/>
  <c r="C3479" i="1" s="1"/>
  <c r="H3479" i="1"/>
  <c r="G3479" i="1"/>
  <c r="A3480" i="1"/>
  <c r="I3480" i="1" s="1"/>
  <c r="E3479" i="1"/>
  <c r="F3479" i="1" s="1"/>
  <c r="D3477" i="1"/>
  <c r="B3480" i="1" l="1"/>
  <c r="C3480" i="1" s="1"/>
  <c r="H3480" i="1"/>
  <c r="G3480" i="1"/>
  <c r="A3481" i="1"/>
  <c r="I3481" i="1" s="1"/>
  <c r="E3480" i="1"/>
  <c r="F3480" i="1" s="1"/>
  <c r="D3478" i="1"/>
  <c r="B3481" i="1" l="1"/>
  <c r="C3481" i="1" s="1"/>
  <c r="G3481" i="1"/>
  <c r="H3481" i="1"/>
  <c r="A3482" i="1"/>
  <c r="I3482" i="1" s="1"/>
  <c r="E3481" i="1"/>
  <c r="F3481" i="1" s="1"/>
  <c r="D3479" i="1"/>
  <c r="B3482" i="1" l="1"/>
  <c r="C3482" i="1" s="1"/>
  <c r="H3482" i="1"/>
  <c r="G3482" i="1"/>
  <c r="A3483" i="1"/>
  <c r="I3483" i="1" s="1"/>
  <c r="E3482" i="1"/>
  <c r="F3482" i="1" s="1"/>
  <c r="D3480" i="1"/>
  <c r="B3483" i="1" l="1"/>
  <c r="C3483" i="1" s="1"/>
  <c r="H3483" i="1"/>
  <c r="G3483" i="1"/>
  <c r="A3484" i="1"/>
  <c r="I3484" i="1" s="1"/>
  <c r="E3483" i="1"/>
  <c r="F3483" i="1" s="1"/>
  <c r="D3481" i="1"/>
  <c r="B3484" i="1" l="1"/>
  <c r="C3484" i="1" s="1"/>
  <c r="H3484" i="1"/>
  <c r="G3484" i="1"/>
  <c r="A3485" i="1"/>
  <c r="I3485" i="1" s="1"/>
  <c r="E3484" i="1"/>
  <c r="F3484" i="1" s="1"/>
  <c r="D3482" i="1"/>
  <c r="B3485" i="1" l="1"/>
  <c r="C3485" i="1" s="1"/>
  <c r="H3485" i="1"/>
  <c r="G3485" i="1"/>
  <c r="A3486" i="1"/>
  <c r="I3486" i="1" s="1"/>
  <c r="E3485" i="1"/>
  <c r="F3485" i="1" s="1"/>
  <c r="D3483" i="1"/>
  <c r="B3486" i="1" l="1"/>
  <c r="C3486" i="1" s="1"/>
  <c r="H3486" i="1"/>
  <c r="G3486" i="1"/>
  <c r="A3487" i="1"/>
  <c r="I3487" i="1" s="1"/>
  <c r="E3486" i="1"/>
  <c r="F3486" i="1" s="1"/>
  <c r="D3484" i="1"/>
  <c r="B3487" i="1" l="1"/>
  <c r="C3487" i="1" s="1"/>
  <c r="H3487" i="1"/>
  <c r="G3487" i="1"/>
  <c r="A3488" i="1"/>
  <c r="I3488" i="1" s="1"/>
  <c r="E3487" i="1"/>
  <c r="F3487" i="1" s="1"/>
  <c r="D3485" i="1"/>
  <c r="B3488" i="1" l="1"/>
  <c r="C3488" i="1" s="1"/>
  <c r="H3488" i="1"/>
  <c r="G3488" i="1"/>
  <c r="A3489" i="1"/>
  <c r="I3489" i="1" s="1"/>
  <c r="E3488" i="1"/>
  <c r="F3488" i="1" s="1"/>
  <c r="D3486" i="1"/>
  <c r="B3489" i="1" l="1"/>
  <c r="C3489" i="1" s="1"/>
  <c r="H3489" i="1"/>
  <c r="G3489" i="1"/>
  <c r="A3490" i="1"/>
  <c r="I3490" i="1" s="1"/>
  <c r="E3489" i="1"/>
  <c r="F3489" i="1" s="1"/>
  <c r="D3487" i="1"/>
  <c r="B3490" i="1" l="1"/>
  <c r="C3490" i="1" s="1"/>
  <c r="G3490" i="1"/>
  <c r="H3490" i="1"/>
  <c r="A3491" i="1"/>
  <c r="I3491" i="1" s="1"/>
  <c r="E3490" i="1"/>
  <c r="F3490" i="1" s="1"/>
  <c r="D3488" i="1"/>
  <c r="B3491" i="1" l="1"/>
  <c r="C3491" i="1" s="1"/>
  <c r="H3491" i="1"/>
  <c r="G3491" i="1"/>
  <c r="A3492" i="1"/>
  <c r="I3492" i="1" s="1"/>
  <c r="E3491" i="1"/>
  <c r="F3491" i="1" s="1"/>
  <c r="D3489" i="1"/>
  <c r="B3492" i="1" l="1"/>
  <c r="C3492" i="1" s="1"/>
  <c r="H3492" i="1"/>
  <c r="G3492" i="1"/>
  <c r="A3493" i="1"/>
  <c r="I3493" i="1" s="1"/>
  <c r="E3492" i="1"/>
  <c r="F3492" i="1" s="1"/>
  <c r="D3490" i="1"/>
  <c r="B3493" i="1" l="1"/>
  <c r="C3493" i="1" s="1"/>
  <c r="H3493" i="1"/>
  <c r="G3493" i="1"/>
  <c r="A3494" i="1"/>
  <c r="I3494" i="1" s="1"/>
  <c r="E3493" i="1"/>
  <c r="F3493" i="1" s="1"/>
  <c r="D3491" i="1"/>
  <c r="B3494" i="1" l="1"/>
  <c r="C3494" i="1" s="1"/>
  <c r="H3494" i="1"/>
  <c r="G3494" i="1"/>
  <c r="A3495" i="1"/>
  <c r="I3495" i="1" s="1"/>
  <c r="E3494" i="1"/>
  <c r="F3494" i="1" s="1"/>
  <c r="D3492" i="1"/>
  <c r="B3495" i="1" l="1"/>
  <c r="C3495" i="1" s="1"/>
  <c r="H3495" i="1"/>
  <c r="G3495" i="1"/>
  <c r="A3496" i="1"/>
  <c r="I3496" i="1" s="1"/>
  <c r="E3495" i="1"/>
  <c r="F3495" i="1" s="1"/>
  <c r="D3493" i="1"/>
  <c r="B3496" i="1" l="1"/>
  <c r="C3496" i="1" s="1"/>
  <c r="H3496" i="1"/>
  <c r="G3496" i="1"/>
  <c r="A3497" i="1"/>
  <c r="I3497" i="1" s="1"/>
  <c r="E3496" i="1"/>
  <c r="F3496" i="1" s="1"/>
  <c r="D3494" i="1"/>
  <c r="B3497" i="1" l="1"/>
  <c r="C3497" i="1" s="1"/>
  <c r="H3497" i="1"/>
  <c r="G3497" i="1"/>
  <c r="A3498" i="1"/>
  <c r="I3498" i="1" s="1"/>
  <c r="E3497" i="1"/>
  <c r="F3497" i="1" s="1"/>
  <c r="D3495" i="1"/>
  <c r="B3498" i="1" l="1"/>
  <c r="C3498" i="1" s="1"/>
  <c r="H3498" i="1"/>
  <c r="G3498" i="1"/>
  <c r="A3499" i="1"/>
  <c r="I3499" i="1" s="1"/>
  <c r="E3498" i="1"/>
  <c r="F3498" i="1" s="1"/>
  <c r="D3496" i="1"/>
  <c r="B3499" i="1" l="1"/>
  <c r="C3499" i="1" s="1"/>
  <c r="H3499" i="1"/>
  <c r="G3499" i="1"/>
  <c r="A3500" i="1"/>
  <c r="I3500" i="1" s="1"/>
  <c r="E3499" i="1"/>
  <c r="F3499" i="1" s="1"/>
  <c r="D3497" i="1"/>
  <c r="B3500" i="1" l="1"/>
  <c r="C3500" i="1" s="1"/>
  <c r="H3500" i="1"/>
  <c r="G3500" i="1"/>
  <c r="A3501" i="1"/>
  <c r="I3501" i="1" s="1"/>
  <c r="E3500" i="1"/>
  <c r="F3500" i="1" s="1"/>
  <c r="D3498" i="1"/>
  <c r="B3501" i="1" l="1"/>
  <c r="C3501" i="1" s="1"/>
  <c r="H3501" i="1"/>
  <c r="G3501" i="1"/>
  <c r="A3502" i="1"/>
  <c r="I3502" i="1" s="1"/>
  <c r="E3501" i="1"/>
  <c r="F3501" i="1" s="1"/>
  <c r="D3499" i="1"/>
  <c r="B3502" i="1" l="1"/>
  <c r="C3502" i="1" s="1"/>
  <c r="H3502" i="1"/>
  <c r="G3502" i="1"/>
  <c r="A3503" i="1"/>
  <c r="I3503" i="1" s="1"/>
  <c r="E3502" i="1"/>
  <c r="F3502" i="1" s="1"/>
  <c r="D3500" i="1"/>
  <c r="B3503" i="1" l="1"/>
  <c r="C3503" i="1" s="1"/>
  <c r="H3503" i="1"/>
  <c r="G3503" i="1"/>
  <c r="A3504" i="1"/>
  <c r="I3504" i="1" s="1"/>
  <c r="E3503" i="1"/>
  <c r="F3503" i="1" s="1"/>
  <c r="D3501" i="1"/>
  <c r="B3504" i="1" l="1"/>
  <c r="C3504" i="1" s="1"/>
  <c r="H3504" i="1"/>
  <c r="G3504" i="1"/>
  <c r="A3505" i="1"/>
  <c r="I3505" i="1" s="1"/>
  <c r="E3504" i="1"/>
  <c r="F3504" i="1" s="1"/>
  <c r="D3502" i="1"/>
  <c r="B3505" i="1" l="1"/>
  <c r="C3505" i="1" s="1"/>
  <c r="H3505" i="1"/>
  <c r="G3505" i="1"/>
  <c r="A3506" i="1"/>
  <c r="I3506" i="1" s="1"/>
  <c r="E3505" i="1"/>
  <c r="F3505" i="1" s="1"/>
  <c r="D3503" i="1"/>
  <c r="B3506" i="1" l="1"/>
  <c r="C3506" i="1" s="1"/>
  <c r="G3506" i="1"/>
  <c r="H3506" i="1"/>
  <c r="A3507" i="1"/>
  <c r="I3507" i="1" s="1"/>
  <c r="E3506" i="1"/>
  <c r="F3506" i="1" s="1"/>
  <c r="D3504" i="1"/>
  <c r="B3507" i="1" l="1"/>
  <c r="C3507" i="1" s="1"/>
  <c r="H3507" i="1"/>
  <c r="G3507" i="1"/>
  <c r="A3508" i="1"/>
  <c r="I3508" i="1" s="1"/>
  <c r="E3507" i="1"/>
  <c r="F3507" i="1" s="1"/>
  <c r="D3505" i="1"/>
  <c r="B3508" i="1" l="1"/>
  <c r="C3508" i="1" s="1"/>
  <c r="H3508" i="1"/>
  <c r="G3508" i="1"/>
  <c r="A3509" i="1"/>
  <c r="I3509" i="1" s="1"/>
  <c r="E3508" i="1"/>
  <c r="F3508" i="1" s="1"/>
  <c r="D3506" i="1"/>
  <c r="B3509" i="1" l="1"/>
  <c r="C3509" i="1" s="1"/>
  <c r="H3509" i="1"/>
  <c r="G3509" i="1"/>
  <c r="A3510" i="1"/>
  <c r="I3510" i="1" s="1"/>
  <c r="E3509" i="1"/>
  <c r="F3509" i="1" s="1"/>
  <c r="D3507" i="1"/>
  <c r="B3510" i="1" l="1"/>
  <c r="C3510" i="1" s="1"/>
  <c r="H3510" i="1"/>
  <c r="G3510" i="1"/>
  <c r="A3511" i="1"/>
  <c r="I3511" i="1" s="1"/>
  <c r="E3510" i="1"/>
  <c r="F3510" i="1" s="1"/>
  <c r="D3508" i="1"/>
  <c r="B3511" i="1" l="1"/>
  <c r="C3511" i="1" s="1"/>
  <c r="H3511" i="1"/>
  <c r="G3511" i="1"/>
  <c r="A3512" i="1"/>
  <c r="I3512" i="1" s="1"/>
  <c r="E3511" i="1"/>
  <c r="F3511" i="1" s="1"/>
  <c r="D3509" i="1"/>
  <c r="B3512" i="1" l="1"/>
  <c r="C3512" i="1" s="1"/>
  <c r="H3512" i="1"/>
  <c r="G3512" i="1"/>
  <c r="A3513" i="1"/>
  <c r="I3513" i="1" s="1"/>
  <c r="E3512" i="1"/>
  <c r="F3512" i="1" s="1"/>
  <c r="D3510" i="1"/>
  <c r="B3513" i="1" l="1"/>
  <c r="C3513" i="1" s="1"/>
  <c r="G3513" i="1"/>
  <c r="H3513" i="1"/>
  <c r="A3514" i="1"/>
  <c r="I3514" i="1" s="1"/>
  <c r="E3513" i="1"/>
  <c r="F3513" i="1" s="1"/>
  <c r="D3511" i="1"/>
  <c r="B3514" i="1" l="1"/>
  <c r="C3514" i="1" s="1"/>
  <c r="H3514" i="1"/>
  <c r="G3514" i="1"/>
  <c r="A3515" i="1"/>
  <c r="I3515" i="1" s="1"/>
  <c r="E3514" i="1"/>
  <c r="F3514" i="1" s="1"/>
  <c r="D3512" i="1"/>
  <c r="B3515" i="1" l="1"/>
  <c r="C3515" i="1" s="1"/>
  <c r="H3515" i="1"/>
  <c r="G3515" i="1"/>
  <c r="A3516" i="1"/>
  <c r="I3516" i="1" s="1"/>
  <c r="E3515" i="1"/>
  <c r="F3515" i="1" s="1"/>
  <c r="D3513" i="1"/>
  <c r="B3516" i="1" l="1"/>
  <c r="C3516" i="1" s="1"/>
  <c r="H3516" i="1"/>
  <c r="G3516" i="1"/>
  <c r="A3517" i="1"/>
  <c r="I3517" i="1" s="1"/>
  <c r="E3516" i="1"/>
  <c r="F3516" i="1" s="1"/>
  <c r="D3514" i="1"/>
  <c r="B3517" i="1" l="1"/>
  <c r="C3517" i="1" s="1"/>
  <c r="H3517" i="1"/>
  <c r="G3517" i="1"/>
  <c r="A3518" i="1"/>
  <c r="I3518" i="1" s="1"/>
  <c r="E3517" i="1"/>
  <c r="F3517" i="1" s="1"/>
  <c r="D3515" i="1"/>
  <c r="B3518" i="1" l="1"/>
  <c r="C3518" i="1" s="1"/>
  <c r="H3518" i="1"/>
  <c r="G3518" i="1"/>
  <c r="A3519" i="1"/>
  <c r="I3519" i="1" s="1"/>
  <c r="E3518" i="1"/>
  <c r="F3518" i="1" s="1"/>
  <c r="D3516" i="1"/>
  <c r="B3519" i="1" l="1"/>
  <c r="C3519" i="1" s="1"/>
  <c r="H3519" i="1"/>
  <c r="G3519" i="1"/>
  <c r="A3520" i="1"/>
  <c r="I3520" i="1" s="1"/>
  <c r="E3519" i="1"/>
  <c r="F3519" i="1" s="1"/>
  <c r="D3517" i="1"/>
  <c r="B3520" i="1" l="1"/>
  <c r="C3520" i="1" s="1"/>
  <c r="H3520" i="1"/>
  <c r="G3520" i="1"/>
  <c r="A3521" i="1"/>
  <c r="I3521" i="1" s="1"/>
  <c r="E3520" i="1"/>
  <c r="F3520" i="1" s="1"/>
  <c r="D3518" i="1"/>
  <c r="B3521" i="1" l="1"/>
  <c r="C3521" i="1" s="1"/>
  <c r="H3521" i="1"/>
  <c r="G3521" i="1"/>
  <c r="A3522" i="1"/>
  <c r="I3522" i="1" s="1"/>
  <c r="E3521" i="1"/>
  <c r="F3521" i="1" s="1"/>
  <c r="D3519" i="1"/>
  <c r="B3522" i="1" l="1"/>
  <c r="C3522" i="1" s="1"/>
  <c r="G3522" i="1"/>
  <c r="H3522" i="1"/>
  <c r="A3523" i="1"/>
  <c r="I3523" i="1" s="1"/>
  <c r="E3522" i="1"/>
  <c r="F3522" i="1" s="1"/>
  <c r="D3520" i="1"/>
  <c r="B3523" i="1" l="1"/>
  <c r="C3523" i="1" s="1"/>
  <c r="H3523" i="1"/>
  <c r="G3523" i="1"/>
  <c r="A3524" i="1"/>
  <c r="I3524" i="1" s="1"/>
  <c r="E3523" i="1"/>
  <c r="F3523" i="1" s="1"/>
  <c r="D3521" i="1"/>
  <c r="B3524" i="1" l="1"/>
  <c r="C3524" i="1" s="1"/>
  <c r="H3524" i="1"/>
  <c r="G3524" i="1"/>
  <c r="A3525" i="1"/>
  <c r="I3525" i="1" s="1"/>
  <c r="E3524" i="1"/>
  <c r="F3524" i="1" s="1"/>
  <c r="D3522" i="1"/>
  <c r="B3525" i="1" l="1"/>
  <c r="C3525" i="1" s="1"/>
  <c r="H3525" i="1"/>
  <c r="G3525" i="1"/>
  <c r="A3526" i="1"/>
  <c r="I3526" i="1" s="1"/>
  <c r="E3525" i="1"/>
  <c r="F3525" i="1" s="1"/>
  <c r="D3523" i="1"/>
  <c r="B3526" i="1" l="1"/>
  <c r="C3526" i="1" s="1"/>
  <c r="H3526" i="1"/>
  <c r="G3526" i="1"/>
  <c r="A3527" i="1"/>
  <c r="I3527" i="1" s="1"/>
  <c r="E3526" i="1"/>
  <c r="F3526" i="1" s="1"/>
  <c r="D3524" i="1"/>
  <c r="B3527" i="1" l="1"/>
  <c r="C3527" i="1" s="1"/>
  <c r="H3527" i="1"/>
  <c r="G3527" i="1"/>
  <c r="A3528" i="1"/>
  <c r="I3528" i="1" s="1"/>
  <c r="E3527" i="1"/>
  <c r="F3527" i="1" s="1"/>
  <c r="D3525" i="1"/>
  <c r="B3528" i="1" l="1"/>
  <c r="C3528" i="1" s="1"/>
  <c r="H3528" i="1"/>
  <c r="G3528" i="1"/>
  <c r="A3529" i="1"/>
  <c r="I3529" i="1" s="1"/>
  <c r="E3528" i="1"/>
  <c r="F3528" i="1" s="1"/>
  <c r="D3526" i="1"/>
  <c r="B3529" i="1" l="1"/>
  <c r="C3529" i="1" s="1"/>
  <c r="G3529" i="1"/>
  <c r="H3529" i="1"/>
  <c r="A3530" i="1"/>
  <c r="I3530" i="1" s="1"/>
  <c r="E3529" i="1"/>
  <c r="F3529" i="1" s="1"/>
  <c r="D3527" i="1"/>
  <c r="B3530" i="1" l="1"/>
  <c r="C3530" i="1" s="1"/>
  <c r="H3530" i="1"/>
  <c r="G3530" i="1"/>
  <c r="A3531" i="1"/>
  <c r="I3531" i="1" s="1"/>
  <c r="E3530" i="1"/>
  <c r="F3530" i="1" s="1"/>
  <c r="D3528" i="1"/>
  <c r="B3531" i="1" l="1"/>
  <c r="C3531" i="1" s="1"/>
  <c r="H3531" i="1"/>
  <c r="G3531" i="1"/>
  <c r="A3532" i="1"/>
  <c r="I3532" i="1" s="1"/>
  <c r="E3531" i="1"/>
  <c r="F3531" i="1" s="1"/>
  <c r="D3529" i="1"/>
  <c r="B3532" i="1" l="1"/>
  <c r="C3532" i="1" s="1"/>
  <c r="H3532" i="1"/>
  <c r="G3532" i="1"/>
  <c r="A3533" i="1"/>
  <c r="I3533" i="1" s="1"/>
  <c r="E3532" i="1"/>
  <c r="F3532" i="1" s="1"/>
  <c r="D3530" i="1"/>
  <c r="B3533" i="1" l="1"/>
  <c r="C3533" i="1" s="1"/>
  <c r="H3533" i="1"/>
  <c r="G3533" i="1"/>
  <c r="A3534" i="1"/>
  <c r="I3534" i="1" s="1"/>
  <c r="E3533" i="1"/>
  <c r="F3533" i="1" s="1"/>
  <c r="D3531" i="1"/>
  <c r="B3534" i="1" l="1"/>
  <c r="C3534" i="1" s="1"/>
  <c r="H3534" i="1"/>
  <c r="G3534" i="1"/>
  <c r="A3535" i="1"/>
  <c r="I3535" i="1" s="1"/>
  <c r="E3534" i="1"/>
  <c r="F3534" i="1" s="1"/>
  <c r="D3532" i="1"/>
  <c r="B3535" i="1" l="1"/>
  <c r="C3535" i="1" s="1"/>
  <c r="H3535" i="1"/>
  <c r="G3535" i="1"/>
  <c r="A3536" i="1"/>
  <c r="I3536" i="1" s="1"/>
  <c r="E3535" i="1"/>
  <c r="F3535" i="1" s="1"/>
  <c r="D3533" i="1"/>
  <c r="B3536" i="1" l="1"/>
  <c r="C3536" i="1" s="1"/>
  <c r="H3536" i="1"/>
  <c r="G3536" i="1"/>
  <c r="A3537" i="1"/>
  <c r="I3537" i="1" s="1"/>
  <c r="E3536" i="1"/>
  <c r="F3536" i="1" s="1"/>
  <c r="D3534" i="1"/>
  <c r="B3537" i="1" l="1"/>
  <c r="C3537" i="1" s="1"/>
  <c r="H3537" i="1"/>
  <c r="G3537" i="1"/>
  <c r="A3538" i="1"/>
  <c r="I3538" i="1" s="1"/>
  <c r="E3537" i="1"/>
  <c r="F3537" i="1" s="1"/>
  <c r="D3535" i="1"/>
  <c r="B3538" i="1" l="1"/>
  <c r="C3538" i="1" s="1"/>
  <c r="G3538" i="1"/>
  <c r="H3538" i="1"/>
  <c r="A3539" i="1"/>
  <c r="I3539" i="1" s="1"/>
  <c r="E3538" i="1"/>
  <c r="F3538" i="1" s="1"/>
  <c r="D3536" i="1"/>
  <c r="B3539" i="1" l="1"/>
  <c r="C3539" i="1" s="1"/>
  <c r="H3539" i="1"/>
  <c r="G3539" i="1"/>
  <c r="A3540" i="1"/>
  <c r="I3540" i="1" s="1"/>
  <c r="E3539" i="1"/>
  <c r="F3539" i="1" s="1"/>
  <c r="D3537" i="1"/>
  <c r="B3540" i="1" l="1"/>
  <c r="C3540" i="1" s="1"/>
  <c r="H3540" i="1"/>
  <c r="G3540" i="1"/>
  <c r="A3541" i="1"/>
  <c r="I3541" i="1" s="1"/>
  <c r="E3540" i="1"/>
  <c r="F3540" i="1" s="1"/>
  <c r="D3538" i="1"/>
  <c r="B3541" i="1" l="1"/>
  <c r="C3541" i="1" s="1"/>
  <c r="H3541" i="1"/>
  <c r="G3541" i="1"/>
  <c r="A3542" i="1"/>
  <c r="I3542" i="1" s="1"/>
  <c r="E3541" i="1"/>
  <c r="F3541" i="1" s="1"/>
  <c r="D3539" i="1"/>
  <c r="B3542" i="1" l="1"/>
  <c r="C3542" i="1" s="1"/>
  <c r="H3542" i="1"/>
  <c r="G3542" i="1"/>
  <c r="A3543" i="1"/>
  <c r="I3543" i="1" s="1"/>
  <c r="E3542" i="1"/>
  <c r="F3542" i="1" s="1"/>
  <c r="D3540" i="1"/>
  <c r="B3543" i="1" l="1"/>
  <c r="C3543" i="1" s="1"/>
  <c r="H3543" i="1"/>
  <c r="G3543" i="1"/>
  <c r="A3544" i="1"/>
  <c r="I3544" i="1" s="1"/>
  <c r="E3543" i="1"/>
  <c r="F3543" i="1" s="1"/>
  <c r="D3541" i="1"/>
  <c r="B3544" i="1" l="1"/>
  <c r="C3544" i="1" s="1"/>
  <c r="H3544" i="1"/>
  <c r="G3544" i="1"/>
  <c r="A3545" i="1"/>
  <c r="I3545" i="1" s="1"/>
  <c r="E3544" i="1"/>
  <c r="F3544" i="1" s="1"/>
  <c r="D3542" i="1"/>
  <c r="B3545" i="1" l="1"/>
  <c r="C3545" i="1" s="1"/>
  <c r="H3545" i="1"/>
  <c r="G3545" i="1"/>
  <c r="A3546" i="1"/>
  <c r="I3546" i="1" s="1"/>
  <c r="E3545" i="1"/>
  <c r="F3545" i="1" s="1"/>
  <c r="D3543" i="1"/>
  <c r="B3546" i="1" l="1"/>
  <c r="C3546" i="1" s="1"/>
  <c r="H3546" i="1"/>
  <c r="G3546" i="1"/>
  <c r="A3547" i="1"/>
  <c r="I3547" i="1" s="1"/>
  <c r="E3546" i="1"/>
  <c r="F3546" i="1" s="1"/>
  <c r="D3544" i="1"/>
  <c r="B3547" i="1" l="1"/>
  <c r="C3547" i="1" s="1"/>
  <c r="H3547" i="1"/>
  <c r="G3547" i="1"/>
  <c r="A3548" i="1"/>
  <c r="I3548" i="1" s="1"/>
  <c r="E3547" i="1"/>
  <c r="F3547" i="1" s="1"/>
  <c r="D3545" i="1"/>
  <c r="B3548" i="1" l="1"/>
  <c r="C3548" i="1" s="1"/>
  <c r="H3548" i="1"/>
  <c r="G3548" i="1"/>
  <c r="A3549" i="1"/>
  <c r="I3549" i="1" s="1"/>
  <c r="E3548" i="1"/>
  <c r="F3548" i="1" s="1"/>
  <c r="D3546" i="1"/>
  <c r="B3549" i="1" l="1"/>
  <c r="C3549" i="1" s="1"/>
  <c r="H3549" i="1"/>
  <c r="G3549" i="1"/>
  <c r="A3550" i="1"/>
  <c r="I3550" i="1" s="1"/>
  <c r="E3549" i="1"/>
  <c r="F3549" i="1" s="1"/>
  <c r="D3547" i="1"/>
  <c r="B3550" i="1" l="1"/>
  <c r="C3550" i="1" s="1"/>
  <c r="H3550" i="1"/>
  <c r="G3550" i="1"/>
  <c r="A3551" i="1"/>
  <c r="I3551" i="1" s="1"/>
  <c r="E3550" i="1"/>
  <c r="F3550" i="1" s="1"/>
  <c r="D3548" i="1"/>
  <c r="B3551" i="1" l="1"/>
  <c r="C3551" i="1" s="1"/>
  <c r="H3551" i="1"/>
  <c r="G3551" i="1"/>
  <c r="A3552" i="1"/>
  <c r="I3552" i="1" s="1"/>
  <c r="E3551" i="1"/>
  <c r="F3551" i="1" s="1"/>
  <c r="D3549" i="1"/>
  <c r="B3552" i="1" l="1"/>
  <c r="C3552" i="1" s="1"/>
  <c r="H3552" i="1"/>
  <c r="G3552" i="1"/>
  <c r="A3553" i="1"/>
  <c r="I3553" i="1" s="1"/>
  <c r="E3552" i="1"/>
  <c r="F3552" i="1" s="1"/>
  <c r="D3550" i="1"/>
  <c r="B3553" i="1" l="1"/>
  <c r="C3553" i="1" s="1"/>
  <c r="H3553" i="1"/>
  <c r="G3553" i="1"/>
  <c r="A3554" i="1"/>
  <c r="I3554" i="1" s="1"/>
  <c r="E3553" i="1"/>
  <c r="F3553" i="1" s="1"/>
  <c r="D3551" i="1"/>
  <c r="B3554" i="1" l="1"/>
  <c r="C3554" i="1" s="1"/>
  <c r="H3554" i="1"/>
  <c r="G3554" i="1"/>
  <c r="A3555" i="1"/>
  <c r="I3555" i="1" s="1"/>
  <c r="E3554" i="1"/>
  <c r="F3554" i="1" s="1"/>
  <c r="D3552" i="1"/>
  <c r="B3555" i="1" l="1"/>
  <c r="C3555" i="1" s="1"/>
  <c r="H3555" i="1"/>
  <c r="G3555" i="1"/>
  <c r="A3556" i="1"/>
  <c r="I3556" i="1" s="1"/>
  <c r="E3555" i="1"/>
  <c r="F3555" i="1" s="1"/>
  <c r="D3553" i="1"/>
  <c r="B3556" i="1" l="1"/>
  <c r="C3556" i="1" s="1"/>
  <c r="H3556" i="1"/>
  <c r="G3556" i="1"/>
  <c r="A3557" i="1"/>
  <c r="I3557" i="1" s="1"/>
  <c r="E3556" i="1"/>
  <c r="F3556" i="1" s="1"/>
  <c r="D3554" i="1"/>
  <c r="B3557" i="1" l="1"/>
  <c r="C3557" i="1" s="1"/>
  <c r="H3557" i="1"/>
  <c r="G3557" i="1"/>
  <c r="A3558" i="1"/>
  <c r="I3558" i="1" s="1"/>
  <c r="E3557" i="1"/>
  <c r="F3557" i="1" s="1"/>
  <c r="D3555" i="1"/>
  <c r="B3558" i="1" l="1"/>
  <c r="C3558" i="1" s="1"/>
  <c r="H3558" i="1"/>
  <c r="G3558" i="1"/>
  <c r="A3559" i="1"/>
  <c r="I3559" i="1" s="1"/>
  <c r="E3558" i="1"/>
  <c r="F3558" i="1" s="1"/>
  <c r="D3556" i="1"/>
  <c r="B3559" i="1" l="1"/>
  <c r="C3559" i="1" s="1"/>
  <c r="H3559" i="1"/>
  <c r="G3559" i="1"/>
  <c r="A3560" i="1"/>
  <c r="I3560" i="1" s="1"/>
  <c r="E3559" i="1"/>
  <c r="F3559" i="1" s="1"/>
  <c r="D3557" i="1"/>
  <c r="B3560" i="1" l="1"/>
  <c r="C3560" i="1" s="1"/>
  <c r="H3560" i="1"/>
  <c r="G3560" i="1"/>
  <c r="A3561" i="1"/>
  <c r="I3561" i="1" s="1"/>
  <c r="E3560" i="1"/>
  <c r="F3560" i="1" s="1"/>
  <c r="D3558" i="1"/>
  <c r="B3561" i="1" l="1"/>
  <c r="C3561" i="1" s="1"/>
  <c r="H3561" i="1"/>
  <c r="G3561" i="1"/>
  <c r="A3562" i="1"/>
  <c r="I3562" i="1" s="1"/>
  <c r="E3561" i="1"/>
  <c r="F3561" i="1" s="1"/>
  <c r="D3559" i="1"/>
  <c r="B3562" i="1" l="1"/>
  <c r="C3562" i="1" s="1"/>
  <c r="H3562" i="1"/>
  <c r="G3562" i="1"/>
  <c r="A3563" i="1"/>
  <c r="I3563" i="1" s="1"/>
  <c r="E3562" i="1"/>
  <c r="F3562" i="1" s="1"/>
  <c r="D3560" i="1"/>
  <c r="B3563" i="1" l="1"/>
  <c r="C3563" i="1" s="1"/>
  <c r="H3563" i="1"/>
  <c r="G3563" i="1"/>
  <c r="A3564" i="1"/>
  <c r="I3564" i="1" s="1"/>
  <c r="E3563" i="1"/>
  <c r="F3563" i="1" s="1"/>
  <c r="D3561" i="1"/>
  <c r="B3564" i="1" l="1"/>
  <c r="C3564" i="1" s="1"/>
  <c r="H3564" i="1"/>
  <c r="G3564" i="1"/>
  <c r="A3565" i="1"/>
  <c r="I3565" i="1" s="1"/>
  <c r="E3564" i="1"/>
  <c r="F3564" i="1" s="1"/>
  <c r="D3562" i="1"/>
  <c r="B3565" i="1" l="1"/>
  <c r="C3565" i="1" s="1"/>
  <c r="H3565" i="1"/>
  <c r="G3565" i="1"/>
  <c r="A3566" i="1"/>
  <c r="I3566" i="1" s="1"/>
  <c r="E3565" i="1"/>
  <c r="F3565" i="1" s="1"/>
  <c r="D3563" i="1"/>
  <c r="B3566" i="1" l="1"/>
  <c r="C3566" i="1" s="1"/>
  <c r="H3566" i="1"/>
  <c r="G3566" i="1"/>
  <c r="A3567" i="1"/>
  <c r="I3567" i="1" s="1"/>
  <c r="E3566" i="1"/>
  <c r="F3566" i="1" s="1"/>
  <c r="D3564" i="1"/>
  <c r="B3567" i="1" l="1"/>
  <c r="C3567" i="1" s="1"/>
  <c r="H3567" i="1"/>
  <c r="G3567" i="1"/>
  <c r="A3568" i="1"/>
  <c r="I3568" i="1" s="1"/>
  <c r="E3567" i="1"/>
  <c r="F3567" i="1" s="1"/>
  <c r="D3565" i="1"/>
  <c r="B3568" i="1" l="1"/>
  <c r="C3568" i="1" s="1"/>
  <c r="H3568" i="1"/>
  <c r="G3568" i="1"/>
  <c r="A3569" i="1"/>
  <c r="I3569" i="1" s="1"/>
  <c r="E3568" i="1"/>
  <c r="F3568" i="1" s="1"/>
  <c r="D3566" i="1"/>
  <c r="B3569" i="1" l="1"/>
  <c r="C3569" i="1" s="1"/>
  <c r="H3569" i="1"/>
  <c r="G3569" i="1"/>
  <c r="A3570" i="1"/>
  <c r="I3570" i="1" s="1"/>
  <c r="E3569" i="1"/>
  <c r="F3569" i="1" s="1"/>
  <c r="D3567" i="1"/>
  <c r="B3570" i="1" l="1"/>
  <c r="C3570" i="1" s="1"/>
  <c r="G3570" i="1"/>
  <c r="H3570" i="1"/>
  <c r="A3571" i="1"/>
  <c r="I3571" i="1" s="1"/>
  <c r="E3570" i="1"/>
  <c r="F3570" i="1" s="1"/>
  <c r="D3568" i="1"/>
  <c r="B3571" i="1" l="1"/>
  <c r="C3571" i="1" s="1"/>
  <c r="H3571" i="1"/>
  <c r="G3571" i="1"/>
  <c r="A3572" i="1"/>
  <c r="I3572" i="1" s="1"/>
  <c r="E3571" i="1"/>
  <c r="F3571" i="1" s="1"/>
  <c r="D3569" i="1"/>
  <c r="B3572" i="1" l="1"/>
  <c r="C3572" i="1" s="1"/>
  <c r="H3572" i="1"/>
  <c r="G3572" i="1"/>
  <c r="A3573" i="1"/>
  <c r="I3573" i="1" s="1"/>
  <c r="E3572" i="1"/>
  <c r="F3572" i="1" s="1"/>
  <c r="D3570" i="1"/>
  <c r="B3573" i="1" l="1"/>
  <c r="C3573" i="1" s="1"/>
  <c r="H3573" i="1"/>
  <c r="G3573" i="1"/>
  <c r="A3574" i="1"/>
  <c r="I3574" i="1" s="1"/>
  <c r="E3573" i="1"/>
  <c r="F3573" i="1" s="1"/>
  <c r="D3571" i="1"/>
  <c r="B3574" i="1" l="1"/>
  <c r="C3574" i="1" s="1"/>
  <c r="H3574" i="1"/>
  <c r="G3574" i="1"/>
  <c r="A3575" i="1"/>
  <c r="I3575" i="1" s="1"/>
  <c r="E3574" i="1"/>
  <c r="F3574" i="1" s="1"/>
  <c r="D3572" i="1"/>
  <c r="B3575" i="1" l="1"/>
  <c r="C3575" i="1" s="1"/>
  <c r="H3575" i="1"/>
  <c r="G3575" i="1"/>
  <c r="A3576" i="1"/>
  <c r="I3576" i="1" s="1"/>
  <c r="E3575" i="1"/>
  <c r="F3575" i="1" s="1"/>
  <c r="D3573" i="1"/>
  <c r="B3576" i="1" l="1"/>
  <c r="C3576" i="1" s="1"/>
  <c r="H3576" i="1"/>
  <c r="G3576" i="1"/>
  <c r="A3577" i="1"/>
  <c r="I3577" i="1" s="1"/>
  <c r="E3576" i="1"/>
  <c r="F3576" i="1" s="1"/>
  <c r="D3574" i="1"/>
  <c r="B3577" i="1" l="1"/>
  <c r="C3577" i="1" s="1"/>
  <c r="H3577" i="1"/>
  <c r="G3577" i="1"/>
  <c r="A3578" i="1"/>
  <c r="I3578" i="1" s="1"/>
  <c r="E3577" i="1"/>
  <c r="F3577" i="1" s="1"/>
  <c r="D3575" i="1"/>
  <c r="B3578" i="1" l="1"/>
  <c r="C3578" i="1" s="1"/>
  <c r="H3578" i="1"/>
  <c r="G3578" i="1"/>
  <c r="A3579" i="1"/>
  <c r="I3579" i="1" s="1"/>
  <c r="E3578" i="1"/>
  <c r="F3578" i="1" s="1"/>
  <c r="D3576" i="1"/>
  <c r="B3579" i="1" l="1"/>
  <c r="C3579" i="1" s="1"/>
  <c r="H3579" i="1"/>
  <c r="G3579" i="1"/>
  <c r="A3580" i="1"/>
  <c r="I3580" i="1" s="1"/>
  <c r="E3579" i="1"/>
  <c r="F3579" i="1" s="1"/>
  <c r="D3577" i="1"/>
  <c r="B3580" i="1" l="1"/>
  <c r="C3580" i="1" s="1"/>
  <c r="H3580" i="1"/>
  <c r="G3580" i="1"/>
  <c r="A3581" i="1"/>
  <c r="I3581" i="1" s="1"/>
  <c r="E3580" i="1"/>
  <c r="F3580" i="1" s="1"/>
  <c r="D3578" i="1"/>
  <c r="B3581" i="1" l="1"/>
  <c r="C3581" i="1" s="1"/>
  <c r="H3581" i="1"/>
  <c r="G3581" i="1"/>
  <c r="A3582" i="1"/>
  <c r="I3582" i="1" s="1"/>
  <c r="E3581" i="1"/>
  <c r="F3581" i="1" s="1"/>
  <c r="D3579" i="1"/>
  <c r="B3582" i="1" l="1"/>
  <c r="C3582" i="1" s="1"/>
  <c r="H3582" i="1"/>
  <c r="G3582" i="1"/>
  <c r="A3583" i="1"/>
  <c r="I3583" i="1" s="1"/>
  <c r="E3582" i="1"/>
  <c r="F3582" i="1" s="1"/>
  <c r="D3580" i="1"/>
  <c r="B3583" i="1" l="1"/>
  <c r="C3583" i="1" s="1"/>
  <c r="H3583" i="1"/>
  <c r="G3583" i="1"/>
  <c r="A3584" i="1"/>
  <c r="I3584" i="1" s="1"/>
  <c r="E3583" i="1"/>
  <c r="F3583" i="1" s="1"/>
  <c r="D3581" i="1"/>
  <c r="B3584" i="1" l="1"/>
  <c r="C3584" i="1" s="1"/>
  <c r="H3584" i="1"/>
  <c r="G3584" i="1"/>
  <c r="A3585" i="1"/>
  <c r="I3585" i="1" s="1"/>
  <c r="E3584" i="1"/>
  <c r="F3584" i="1" s="1"/>
  <c r="D3582" i="1"/>
  <c r="B3585" i="1" l="1"/>
  <c r="C3585" i="1" s="1"/>
  <c r="H3585" i="1"/>
  <c r="G3585" i="1"/>
  <c r="A3586" i="1"/>
  <c r="I3586" i="1" s="1"/>
  <c r="E3585" i="1"/>
  <c r="F3585" i="1" s="1"/>
  <c r="D3583" i="1"/>
  <c r="B3586" i="1" l="1"/>
  <c r="C3586" i="1" s="1"/>
  <c r="H3586" i="1"/>
  <c r="G3586" i="1"/>
  <c r="A3587" i="1"/>
  <c r="I3587" i="1" s="1"/>
  <c r="E3586" i="1"/>
  <c r="F3586" i="1" s="1"/>
  <c r="D3584" i="1"/>
  <c r="B3587" i="1" l="1"/>
  <c r="C3587" i="1" s="1"/>
  <c r="H3587" i="1"/>
  <c r="G3587" i="1"/>
  <c r="A3588" i="1"/>
  <c r="I3588" i="1" s="1"/>
  <c r="E3587" i="1"/>
  <c r="F3587" i="1" s="1"/>
  <c r="D3585" i="1"/>
  <c r="B3588" i="1" l="1"/>
  <c r="C3588" i="1" s="1"/>
  <c r="H3588" i="1"/>
  <c r="G3588" i="1"/>
  <c r="A3589" i="1"/>
  <c r="I3589" i="1" s="1"/>
  <c r="E3588" i="1"/>
  <c r="F3588" i="1" s="1"/>
  <c r="D3586" i="1"/>
  <c r="B3589" i="1" l="1"/>
  <c r="C3589" i="1" s="1"/>
  <c r="H3589" i="1"/>
  <c r="G3589" i="1"/>
  <c r="A3590" i="1"/>
  <c r="I3590" i="1" s="1"/>
  <c r="E3589" i="1"/>
  <c r="F3589" i="1" s="1"/>
  <c r="D3587" i="1"/>
  <c r="B3590" i="1" l="1"/>
  <c r="C3590" i="1" s="1"/>
  <c r="H3590" i="1"/>
  <c r="G3590" i="1"/>
  <c r="A3591" i="1"/>
  <c r="I3591" i="1" s="1"/>
  <c r="E3590" i="1"/>
  <c r="F3590" i="1" s="1"/>
  <c r="D3588" i="1"/>
  <c r="B3591" i="1" l="1"/>
  <c r="C3591" i="1" s="1"/>
  <c r="H3591" i="1"/>
  <c r="G3591" i="1"/>
  <c r="A3592" i="1"/>
  <c r="I3592" i="1" s="1"/>
  <c r="E3591" i="1"/>
  <c r="F3591" i="1" s="1"/>
  <c r="D3589" i="1"/>
  <c r="B3592" i="1" l="1"/>
  <c r="C3592" i="1" s="1"/>
  <c r="H3592" i="1"/>
  <c r="G3592" i="1"/>
  <c r="A3593" i="1"/>
  <c r="I3593" i="1" s="1"/>
  <c r="E3592" i="1"/>
  <c r="F3592" i="1" s="1"/>
  <c r="D3590" i="1"/>
  <c r="B3593" i="1" l="1"/>
  <c r="C3593" i="1" s="1"/>
  <c r="G3593" i="1"/>
  <c r="H3593" i="1"/>
  <c r="A3594" i="1"/>
  <c r="I3594" i="1" s="1"/>
  <c r="E3593" i="1"/>
  <c r="F3593" i="1" s="1"/>
  <c r="D3591" i="1"/>
  <c r="B3594" i="1" l="1"/>
  <c r="C3594" i="1" s="1"/>
  <c r="H3594" i="1"/>
  <c r="G3594" i="1"/>
  <c r="A3595" i="1"/>
  <c r="I3595" i="1" s="1"/>
  <c r="E3594" i="1"/>
  <c r="F3594" i="1" s="1"/>
  <c r="D3592" i="1"/>
  <c r="B3595" i="1" l="1"/>
  <c r="C3595" i="1" s="1"/>
  <c r="H3595" i="1"/>
  <c r="G3595" i="1"/>
  <c r="A3596" i="1"/>
  <c r="I3596" i="1" s="1"/>
  <c r="E3595" i="1"/>
  <c r="F3595" i="1" s="1"/>
  <c r="D3593" i="1"/>
  <c r="B3596" i="1" l="1"/>
  <c r="C3596" i="1" s="1"/>
  <c r="H3596" i="1"/>
  <c r="G3596" i="1"/>
  <c r="A3597" i="1"/>
  <c r="I3597" i="1" s="1"/>
  <c r="E3596" i="1"/>
  <c r="F3596" i="1" s="1"/>
  <c r="D3594" i="1"/>
  <c r="B3597" i="1" l="1"/>
  <c r="C3597" i="1" s="1"/>
  <c r="H3597" i="1"/>
  <c r="G3597" i="1"/>
  <c r="A3598" i="1"/>
  <c r="I3598" i="1" s="1"/>
  <c r="E3597" i="1"/>
  <c r="F3597" i="1" s="1"/>
  <c r="D3595" i="1"/>
  <c r="B3598" i="1" l="1"/>
  <c r="C3598" i="1" s="1"/>
  <c r="H3598" i="1"/>
  <c r="G3598" i="1"/>
  <c r="A3599" i="1"/>
  <c r="I3599" i="1" s="1"/>
  <c r="E3598" i="1"/>
  <c r="F3598" i="1" s="1"/>
  <c r="D3596" i="1"/>
  <c r="B3599" i="1" l="1"/>
  <c r="C3599" i="1" s="1"/>
  <c r="H3599" i="1"/>
  <c r="G3599" i="1"/>
  <c r="A3600" i="1"/>
  <c r="I3600" i="1" s="1"/>
  <c r="E3599" i="1"/>
  <c r="F3599" i="1" s="1"/>
  <c r="D3597" i="1"/>
  <c r="B3600" i="1" l="1"/>
  <c r="C3600" i="1" s="1"/>
  <c r="H3600" i="1"/>
  <c r="G3600" i="1"/>
  <c r="A3601" i="1"/>
  <c r="I3601" i="1" s="1"/>
  <c r="E3600" i="1"/>
  <c r="F3600" i="1" s="1"/>
  <c r="D3598" i="1"/>
  <c r="B3601" i="1" l="1"/>
  <c r="C3601" i="1" s="1"/>
  <c r="H3601" i="1"/>
  <c r="G3601" i="1"/>
  <c r="A3602" i="1"/>
  <c r="I3602" i="1" s="1"/>
  <c r="E3601" i="1"/>
  <c r="F3601" i="1" s="1"/>
  <c r="D3599" i="1"/>
  <c r="B3602" i="1" l="1"/>
  <c r="C3602" i="1" s="1"/>
  <c r="G3602" i="1"/>
  <c r="H3602" i="1"/>
  <c r="A3603" i="1"/>
  <c r="I3603" i="1" s="1"/>
  <c r="E3602" i="1"/>
  <c r="F3602" i="1" s="1"/>
  <c r="D3600" i="1"/>
  <c r="B3603" i="1" l="1"/>
  <c r="C3603" i="1" s="1"/>
  <c r="H3603" i="1"/>
  <c r="G3603" i="1"/>
  <c r="A3604" i="1"/>
  <c r="I3604" i="1" s="1"/>
  <c r="E3603" i="1"/>
  <c r="F3603" i="1" s="1"/>
  <c r="D3601" i="1"/>
  <c r="B3604" i="1" l="1"/>
  <c r="C3604" i="1" s="1"/>
  <c r="H3604" i="1"/>
  <c r="G3604" i="1"/>
  <c r="A3605" i="1"/>
  <c r="I3605" i="1" s="1"/>
  <c r="E3604" i="1"/>
  <c r="F3604" i="1" s="1"/>
  <c r="D3602" i="1"/>
  <c r="B3605" i="1" l="1"/>
  <c r="C3605" i="1" s="1"/>
  <c r="H3605" i="1"/>
  <c r="G3605" i="1"/>
  <c r="A3606" i="1"/>
  <c r="I3606" i="1" s="1"/>
  <c r="E3605" i="1"/>
  <c r="F3605" i="1" s="1"/>
  <c r="D3603" i="1"/>
  <c r="B3606" i="1" l="1"/>
  <c r="C3606" i="1" s="1"/>
  <c r="H3606" i="1"/>
  <c r="G3606" i="1"/>
  <c r="A3607" i="1"/>
  <c r="I3607" i="1" s="1"/>
  <c r="E3606" i="1"/>
  <c r="F3606" i="1" s="1"/>
  <c r="D3604" i="1"/>
  <c r="B3607" i="1" l="1"/>
  <c r="C3607" i="1" s="1"/>
  <c r="H3607" i="1"/>
  <c r="G3607" i="1"/>
  <c r="A3608" i="1"/>
  <c r="I3608" i="1" s="1"/>
  <c r="E3607" i="1"/>
  <c r="F3607" i="1" s="1"/>
  <c r="D3605" i="1"/>
  <c r="B3608" i="1" l="1"/>
  <c r="C3608" i="1" s="1"/>
  <c r="H3608" i="1"/>
  <c r="G3608" i="1"/>
  <c r="A3609" i="1"/>
  <c r="I3609" i="1" s="1"/>
  <c r="E3608" i="1"/>
  <c r="F3608" i="1" s="1"/>
  <c r="D3606" i="1"/>
  <c r="B3609" i="1" l="1"/>
  <c r="C3609" i="1" s="1"/>
  <c r="G3609" i="1"/>
  <c r="H3609" i="1"/>
  <c r="A3610" i="1"/>
  <c r="I3610" i="1" s="1"/>
  <c r="E3609" i="1"/>
  <c r="F3609" i="1" s="1"/>
  <c r="D3607" i="1"/>
  <c r="B3610" i="1" l="1"/>
  <c r="C3610" i="1" s="1"/>
  <c r="H3610" i="1"/>
  <c r="G3610" i="1"/>
  <c r="A3611" i="1"/>
  <c r="I3611" i="1" s="1"/>
  <c r="E3610" i="1"/>
  <c r="F3610" i="1" s="1"/>
  <c r="D3608" i="1"/>
  <c r="B3611" i="1" l="1"/>
  <c r="C3611" i="1" s="1"/>
  <c r="H3611" i="1"/>
  <c r="G3611" i="1"/>
  <c r="A3612" i="1"/>
  <c r="I3612" i="1" s="1"/>
  <c r="E3611" i="1"/>
  <c r="F3611" i="1" s="1"/>
  <c r="D3609" i="1"/>
  <c r="B3612" i="1" l="1"/>
  <c r="C3612" i="1" s="1"/>
  <c r="H3612" i="1"/>
  <c r="G3612" i="1"/>
  <c r="A3613" i="1"/>
  <c r="I3613" i="1" s="1"/>
  <c r="E3612" i="1"/>
  <c r="F3612" i="1" s="1"/>
  <c r="D3610" i="1"/>
  <c r="B3613" i="1" l="1"/>
  <c r="C3613" i="1" s="1"/>
  <c r="H3613" i="1"/>
  <c r="G3613" i="1"/>
  <c r="A3614" i="1"/>
  <c r="I3614" i="1" s="1"/>
  <c r="E3613" i="1"/>
  <c r="F3613" i="1" s="1"/>
  <c r="D3611" i="1"/>
  <c r="B3614" i="1" l="1"/>
  <c r="C3614" i="1" s="1"/>
  <c r="H3614" i="1"/>
  <c r="G3614" i="1"/>
  <c r="A3615" i="1"/>
  <c r="I3615" i="1" s="1"/>
  <c r="E3614" i="1"/>
  <c r="F3614" i="1" s="1"/>
  <c r="D3612" i="1"/>
  <c r="B3615" i="1" l="1"/>
  <c r="C3615" i="1" s="1"/>
  <c r="H3615" i="1"/>
  <c r="G3615" i="1"/>
  <c r="A3616" i="1"/>
  <c r="I3616" i="1" s="1"/>
  <c r="E3615" i="1"/>
  <c r="F3615" i="1" s="1"/>
  <c r="D3613" i="1"/>
  <c r="B3616" i="1" l="1"/>
  <c r="C3616" i="1" s="1"/>
  <c r="H3616" i="1"/>
  <c r="G3616" i="1"/>
  <c r="A3617" i="1"/>
  <c r="I3617" i="1" s="1"/>
  <c r="E3616" i="1"/>
  <c r="F3616" i="1" s="1"/>
  <c r="D3614" i="1"/>
  <c r="B3617" i="1" l="1"/>
  <c r="C3617" i="1" s="1"/>
  <c r="H3617" i="1"/>
  <c r="G3617" i="1"/>
  <c r="A3618" i="1"/>
  <c r="I3618" i="1" s="1"/>
  <c r="E3617" i="1"/>
  <c r="F3617" i="1" s="1"/>
  <c r="D3615" i="1"/>
  <c r="B3618" i="1" l="1"/>
  <c r="C3618" i="1" s="1"/>
  <c r="H3618" i="1"/>
  <c r="G3618" i="1"/>
  <c r="A3619" i="1"/>
  <c r="I3619" i="1" s="1"/>
  <c r="E3618" i="1"/>
  <c r="F3618" i="1" s="1"/>
  <c r="D3616" i="1"/>
  <c r="B3619" i="1" l="1"/>
  <c r="C3619" i="1" s="1"/>
  <c r="H3619" i="1"/>
  <c r="G3619" i="1"/>
  <c r="A3620" i="1"/>
  <c r="I3620" i="1" s="1"/>
  <c r="E3619" i="1"/>
  <c r="F3619" i="1" s="1"/>
  <c r="D3617" i="1"/>
  <c r="B3620" i="1" l="1"/>
  <c r="C3620" i="1" s="1"/>
  <c r="H3620" i="1"/>
  <c r="G3620" i="1"/>
  <c r="A3621" i="1"/>
  <c r="I3621" i="1" s="1"/>
  <c r="E3620" i="1"/>
  <c r="F3620" i="1" s="1"/>
  <c r="D3618" i="1"/>
  <c r="B3621" i="1" l="1"/>
  <c r="C3621" i="1" s="1"/>
  <c r="H3621" i="1"/>
  <c r="G3621" i="1"/>
  <c r="A3622" i="1"/>
  <c r="I3622" i="1" s="1"/>
  <c r="E3621" i="1"/>
  <c r="F3621" i="1" s="1"/>
  <c r="D3619" i="1"/>
  <c r="B3622" i="1" l="1"/>
  <c r="C3622" i="1" s="1"/>
  <c r="H3622" i="1"/>
  <c r="G3622" i="1"/>
  <c r="A3623" i="1"/>
  <c r="I3623" i="1" s="1"/>
  <c r="E3622" i="1"/>
  <c r="F3622" i="1" s="1"/>
  <c r="D3620" i="1"/>
  <c r="B3623" i="1" l="1"/>
  <c r="C3623" i="1" s="1"/>
  <c r="H3623" i="1"/>
  <c r="G3623" i="1"/>
  <c r="A3624" i="1"/>
  <c r="I3624" i="1" s="1"/>
  <c r="E3623" i="1"/>
  <c r="F3623" i="1" s="1"/>
  <c r="D3621" i="1"/>
  <c r="B3624" i="1" l="1"/>
  <c r="C3624" i="1" s="1"/>
  <c r="H3624" i="1"/>
  <c r="G3624" i="1"/>
  <c r="A3625" i="1"/>
  <c r="I3625" i="1" s="1"/>
  <c r="E3624" i="1"/>
  <c r="F3624" i="1" s="1"/>
  <c r="D3622" i="1"/>
  <c r="B3625" i="1" l="1"/>
  <c r="C3625" i="1" s="1"/>
  <c r="G3625" i="1"/>
  <c r="H3625" i="1"/>
  <c r="A3626" i="1"/>
  <c r="I3626" i="1" s="1"/>
  <c r="E3625" i="1"/>
  <c r="F3625" i="1" s="1"/>
  <c r="D3623" i="1"/>
  <c r="B3626" i="1" l="1"/>
  <c r="C3626" i="1" s="1"/>
  <c r="H3626" i="1"/>
  <c r="G3626" i="1"/>
  <c r="A3627" i="1"/>
  <c r="I3627" i="1" s="1"/>
  <c r="E3626" i="1"/>
  <c r="F3626" i="1" s="1"/>
  <c r="D3624" i="1"/>
  <c r="B3627" i="1" l="1"/>
  <c r="C3627" i="1" s="1"/>
  <c r="H3627" i="1"/>
  <c r="G3627" i="1"/>
  <c r="A3628" i="1"/>
  <c r="I3628" i="1" s="1"/>
  <c r="E3627" i="1"/>
  <c r="F3627" i="1" s="1"/>
  <c r="D3625" i="1"/>
  <c r="B3628" i="1" l="1"/>
  <c r="C3628" i="1" s="1"/>
  <c r="H3628" i="1"/>
  <c r="G3628" i="1"/>
  <c r="A3629" i="1"/>
  <c r="I3629" i="1" s="1"/>
  <c r="E3628" i="1"/>
  <c r="F3628" i="1" s="1"/>
  <c r="D3626" i="1"/>
  <c r="B3629" i="1" l="1"/>
  <c r="C3629" i="1" s="1"/>
  <c r="H3629" i="1"/>
  <c r="G3629" i="1"/>
  <c r="A3630" i="1"/>
  <c r="I3630" i="1" s="1"/>
  <c r="E3629" i="1"/>
  <c r="F3629" i="1" s="1"/>
  <c r="D3627" i="1"/>
  <c r="B3630" i="1" l="1"/>
  <c r="C3630" i="1" s="1"/>
  <c r="H3630" i="1"/>
  <c r="G3630" i="1"/>
  <c r="A3631" i="1"/>
  <c r="I3631" i="1" s="1"/>
  <c r="E3630" i="1"/>
  <c r="F3630" i="1" s="1"/>
  <c r="D3628" i="1"/>
  <c r="B3631" i="1" l="1"/>
  <c r="C3631" i="1" s="1"/>
  <c r="H3631" i="1"/>
  <c r="G3631" i="1"/>
  <c r="A3632" i="1"/>
  <c r="I3632" i="1" s="1"/>
  <c r="E3631" i="1"/>
  <c r="F3631" i="1" s="1"/>
  <c r="D3629" i="1"/>
  <c r="B3632" i="1" l="1"/>
  <c r="C3632" i="1" s="1"/>
  <c r="H3632" i="1"/>
  <c r="G3632" i="1"/>
  <c r="A3633" i="1"/>
  <c r="I3633" i="1" s="1"/>
  <c r="E3632" i="1"/>
  <c r="F3632" i="1" s="1"/>
  <c r="D3630" i="1"/>
  <c r="B3633" i="1" l="1"/>
  <c r="C3633" i="1" s="1"/>
  <c r="H3633" i="1"/>
  <c r="G3633" i="1"/>
  <c r="A3634" i="1"/>
  <c r="I3634" i="1" s="1"/>
  <c r="E3633" i="1"/>
  <c r="F3633" i="1" s="1"/>
  <c r="D3631" i="1"/>
  <c r="B3634" i="1" l="1"/>
  <c r="C3634" i="1" s="1"/>
  <c r="G3634" i="1"/>
  <c r="H3634" i="1"/>
  <c r="A3635" i="1"/>
  <c r="I3635" i="1" s="1"/>
  <c r="E3634" i="1"/>
  <c r="F3634" i="1" s="1"/>
  <c r="D3632" i="1"/>
  <c r="B3635" i="1" l="1"/>
  <c r="C3635" i="1" s="1"/>
  <c r="H3635" i="1"/>
  <c r="G3635" i="1"/>
  <c r="A3636" i="1"/>
  <c r="I3636" i="1" s="1"/>
  <c r="E3635" i="1"/>
  <c r="F3635" i="1" s="1"/>
  <c r="D3633" i="1"/>
  <c r="B3636" i="1" l="1"/>
  <c r="C3636" i="1" s="1"/>
  <c r="H3636" i="1"/>
  <c r="G3636" i="1"/>
  <c r="A3637" i="1"/>
  <c r="I3637" i="1" s="1"/>
  <c r="E3636" i="1"/>
  <c r="F3636" i="1" s="1"/>
  <c r="D3634" i="1"/>
  <c r="B3637" i="1" l="1"/>
  <c r="C3637" i="1" s="1"/>
  <c r="H3637" i="1"/>
  <c r="G3637" i="1"/>
  <c r="A3638" i="1"/>
  <c r="I3638" i="1" s="1"/>
  <c r="E3637" i="1"/>
  <c r="F3637" i="1" s="1"/>
  <c r="D3635" i="1"/>
  <c r="B3638" i="1" l="1"/>
  <c r="C3638" i="1" s="1"/>
  <c r="H3638" i="1"/>
  <c r="G3638" i="1"/>
  <c r="A3639" i="1"/>
  <c r="I3639" i="1" s="1"/>
  <c r="E3638" i="1"/>
  <c r="F3638" i="1" s="1"/>
  <c r="D3636" i="1"/>
  <c r="B3639" i="1" l="1"/>
  <c r="C3639" i="1" s="1"/>
  <c r="H3639" i="1"/>
  <c r="G3639" i="1"/>
  <c r="A3640" i="1"/>
  <c r="I3640" i="1" s="1"/>
  <c r="E3639" i="1"/>
  <c r="F3639" i="1" s="1"/>
  <c r="D3637" i="1"/>
  <c r="B3640" i="1" l="1"/>
  <c r="C3640" i="1" s="1"/>
  <c r="H3640" i="1"/>
  <c r="G3640" i="1"/>
  <c r="A3641" i="1"/>
  <c r="I3641" i="1" s="1"/>
  <c r="E3640" i="1"/>
  <c r="F3640" i="1" s="1"/>
  <c r="D3638" i="1"/>
  <c r="B3641" i="1" l="1"/>
  <c r="C3641" i="1" s="1"/>
  <c r="H3641" i="1"/>
  <c r="G3641" i="1"/>
  <c r="A3642" i="1"/>
  <c r="I3642" i="1" s="1"/>
  <c r="E3641" i="1"/>
  <c r="F3641" i="1" s="1"/>
  <c r="D3639" i="1"/>
  <c r="B3642" i="1" l="1"/>
  <c r="C3642" i="1" s="1"/>
  <c r="H3642" i="1"/>
  <c r="G3642" i="1"/>
  <c r="A3643" i="1"/>
  <c r="I3643" i="1" s="1"/>
  <c r="E3642" i="1"/>
  <c r="F3642" i="1" s="1"/>
  <c r="D3640" i="1"/>
  <c r="B3643" i="1" l="1"/>
  <c r="C3643" i="1" s="1"/>
  <c r="H3643" i="1"/>
  <c r="G3643" i="1"/>
  <c r="A3644" i="1"/>
  <c r="I3644" i="1" s="1"/>
  <c r="E3643" i="1"/>
  <c r="F3643" i="1" s="1"/>
  <c r="D3641" i="1"/>
  <c r="B3644" i="1" l="1"/>
  <c r="C3644" i="1" s="1"/>
  <c r="H3644" i="1"/>
  <c r="G3644" i="1"/>
  <c r="A3645" i="1"/>
  <c r="I3645" i="1" s="1"/>
  <c r="E3644" i="1"/>
  <c r="F3644" i="1" s="1"/>
  <c r="D3642" i="1"/>
  <c r="B3645" i="1" l="1"/>
  <c r="C3645" i="1" s="1"/>
  <c r="H3645" i="1"/>
  <c r="G3645" i="1"/>
  <c r="A3646" i="1"/>
  <c r="I3646" i="1" s="1"/>
  <c r="E3645" i="1"/>
  <c r="F3645" i="1" s="1"/>
  <c r="D3643" i="1"/>
  <c r="B3646" i="1" l="1"/>
  <c r="C3646" i="1" s="1"/>
  <c r="H3646" i="1"/>
  <c r="G3646" i="1"/>
  <c r="A3647" i="1"/>
  <c r="I3647" i="1" s="1"/>
  <c r="E3646" i="1"/>
  <c r="F3646" i="1" s="1"/>
  <c r="D3644" i="1"/>
  <c r="B3647" i="1" l="1"/>
  <c r="C3647" i="1" s="1"/>
  <c r="H3647" i="1"/>
  <c r="G3647" i="1"/>
  <c r="A3648" i="1"/>
  <c r="I3648" i="1" s="1"/>
  <c r="E3647" i="1"/>
  <c r="F3647" i="1" s="1"/>
  <c r="D3645" i="1"/>
  <c r="B3648" i="1" l="1"/>
  <c r="C3648" i="1" s="1"/>
  <c r="H3648" i="1"/>
  <c r="G3648" i="1"/>
  <c r="A3649" i="1"/>
  <c r="I3649" i="1" s="1"/>
  <c r="E3648" i="1"/>
  <c r="F3648" i="1" s="1"/>
  <c r="D3646" i="1"/>
  <c r="B3649" i="1" l="1"/>
  <c r="C3649" i="1" s="1"/>
  <c r="H3649" i="1"/>
  <c r="G3649" i="1"/>
  <c r="A3650" i="1"/>
  <c r="I3650" i="1" s="1"/>
  <c r="E3649" i="1"/>
  <c r="F3649" i="1" s="1"/>
  <c r="D3647" i="1"/>
  <c r="B3650" i="1" l="1"/>
  <c r="C3650" i="1" s="1"/>
  <c r="H3650" i="1"/>
  <c r="G3650" i="1"/>
  <c r="A3651" i="1"/>
  <c r="I3651" i="1" s="1"/>
  <c r="E3650" i="1"/>
  <c r="F3650" i="1" s="1"/>
  <c r="D3648" i="1"/>
  <c r="B3651" i="1" l="1"/>
  <c r="C3651" i="1" s="1"/>
  <c r="H3651" i="1"/>
  <c r="G3651" i="1"/>
  <c r="A3652" i="1"/>
  <c r="I3652" i="1" s="1"/>
  <c r="E3651" i="1"/>
  <c r="F3651" i="1" s="1"/>
  <c r="D3649" i="1"/>
  <c r="B3652" i="1" l="1"/>
  <c r="C3652" i="1" s="1"/>
  <c r="H3652" i="1"/>
  <c r="G3652" i="1"/>
  <c r="A3653" i="1"/>
  <c r="I3653" i="1" s="1"/>
  <c r="E3652" i="1"/>
  <c r="F3652" i="1" s="1"/>
  <c r="D3650" i="1"/>
  <c r="B3653" i="1" l="1"/>
  <c r="C3653" i="1" s="1"/>
  <c r="H3653" i="1"/>
  <c r="G3653" i="1"/>
  <c r="A3654" i="1"/>
  <c r="I3654" i="1" s="1"/>
  <c r="E3653" i="1"/>
  <c r="F3653" i="1" s="1"/>
  <c r="D3651" i="1"/>
  <c r="B3654" i="1" l="1"/>
  <c r="C3654" i="1" s="1"/>
  <c r="H3654" i="1"/>
  <c r="G3654" i="1"/>
  <c r="A3655" i="1"/>
  <c r="I3655" i="1" s="1"/>
  <c r="E3654" i="1"/>
  <c r="F3654" i="1" s="1"/>
  <c r="D3652" i="1"/>
  <c r="B3655" i="1" l="1"/>
  <c r="C3655" i="1" s="1"/>
  <c r="H3655" i="1"/>
  <c r="G3655" i="1"/>
  <c r="A3656" i="1"/>
  <c r="I3656" i="1" s="1"/>
  <c r="E3655" i="1"/>
  <c r="F3655" i="1" s="1"/>
  <c r="D3653" i="1"/>
  <c r="B3656" i="1" l="1"/>
  <c r="C3656" i="1" s="1"/>
  <c r="H3656" i="1"/>
  <c r="G3656" i="1"/>
  <c r="A3657" i="1"/>
  <c r="I3657" i="1" s="1"/>
  <c r="E3656" i="1"/>
  <c r="F3656" i="1" s="1"/>
  <c r="D3654" i="1"/>
  <c r="B3657" i="1" l="1"/>
  <c r="C3657" i="1" s="1"/>
  <c r="G3657" i="1"/>
  <c r="H3657" i="1"/>
  <c r="A3658" i="1"/>
  <c r="I3658" i="1" s="1"/>
  <c r="E3657" i="1"/>
  <c r="F3657" i="1" s="1"/>
  <c r="D3655" i="1"/>
  <c r="B3658" i="1" l="1"/>
  <c r="C3658" i="1" s="1"/>
  <c r="H3658" i="1"/>
  <c r="G3658" i="1"/>
  <c r="A3659" i="1"/>
  <c r="I3659" i="1" s="1"/>
  <c r="E3658" i="1"/>
  <c r="F3658" i="1" s="1"/>
  <c r="D3656" i="1"/>
  <c r="B3659" i="1" l="1"/>
  <c r="C3659" i="1" s="1"/>
  <c r="H3659" i="1"/>
  <c r="G3659" i="1"/>
  <c r="A3660" i="1"/>
  <c r="I3660" i="1" s="1"/>
  <c r="E3659" i="1"/>
  <c r="F3659" i="1" s="1"/>
  <c r="D3657" i="1"/>
  <c r="B3660" i="1" l="1"/>
  <c r="C3660" i="1" s="1"/>
  <c r="H3660" i="1"/>
  <c r="G3660" i="1"/>
  <c r="A3661" i="1"/>
  <c r="I3661" i="1" s="1"/>
  <c r="E3660" i="1"/>
  <c r="F3660" i="1" s="1"/>
  <c r="D3658" i="1"/>
  <c r="B3661" i="1" l="1"/>
  <c r="C3661" i="1" s="1"/>
  <c r="H3661" i="1"/>
  <c r="G3661" i="1"/>
  <c r="A3662" i="1"/>
  <c r="I3662" i="1" s="1"/>
  <c r="E3661" i="1"/>
  <c r="F3661" i="1" s="1"/>
  <c r="D3659" i="1"/>
  <c r="B3662" i="1" l="1"/>
  <c r="C3662" i="1" s="1"/>
  <c r="H3662" i="1"/>
  <c r="G3662" i="1"/>
  <c r="A3663" i="1"/>
  <c r="I3663" i="1" s="1"/>
  <c r="E3662" i="1"/>
  <c r="F3662" i="1" s="1"/>
  <c r="D3660" i="1"/>
  <c r="B3663" i="1" l="1"/>
  <c r="C3663" i="1" s="1"/>
  <c r="H3663" i="1"/>
  <c r="G3663" i="1"/>
  <c r="A3664" i="1"/>
  <c r="I3664" i="1" s="1"/>
  <c r="E3663" i="1"/>
  <c r="F3663" i="1" s="1"/>
  <c r="D3661" i="1"/>
  <c r="B3664" i="1" l="1"/>
  <c r="C3664" i="1" s="1"/>
  <c r="H3664" i="1"/>
  <c r="G3664" i="1"/>
  <c r="A3665" i="1"/>
  <c r="I3665" i="1" s="1"/>
  <c r="E3664" i="1"/>
  <c r="F3664" i="1" s="1"/>
  <c r="D3662" i="1"/>
  <c r="B3665" i="1" l="1"/>
  <c r="C3665" i="1" s="1"/>
  <c r="H3665" i="1"/>
  <c r="G3665" i="1"/>
  <c r="A3666" i="1"/>
  <c r="I3666" i="1" s="1"/>
  <c r="E3665" i="1"/>
  <c r="F3665" i="1" s="1"/>
  <c r="D3663" i="1"/>
  <c r="B3666" i="1" l="1"/>
  <c r="C3666" i="1" s="1"/>
  <c r="G3666" i="1"/>
  <c r="H3666" i="1"/>
  <c r="A3667" i="1"/>
  <c r="I3667" i="1" s="1"/>
  <c r="E3666" i="1"/>
  <c r="F3666" i="1" s="1"/>
  <c r="D3664" i="1"/>
  <c r="B3667" i="1" l="1"/>
  <c r="C3667" i="1" s="1"/>
  <c r="H3667" i="1"/>
  <c r="G3667" i="1"/>
  <c r="A3668" i="1"/>
  <c r="I3668" i="1" s="1"/>
  <c r="E3667" i="1"/>
  <c r="F3667" i="1" s="1"/>
  <c r="D3665" i="1"/>
  <c r="B3668" i="1" l="1"/>
  <c r="C3668" i="1" s="1"/>
  <c r="H3668" i="1"/>
  <c r="G3668" i="1"/>
  <c r="A3669" i="1"/>
  <c r="I3669" i="1" s="1"/>
  <c r="E3668" i="1"/>
  <c r="F3668" i="1" s="1"/>
  <c r="D3666" i="1"/>
  <c r="B3669" i="1" l="1"/>
  <c r="C3669" i="1" s="1"/>
  <c r="H3669" i="1"/>
  <c r="G3669" i="1"/>
  <c r="A3670" i="1"/>
  <c r="I3670" i="1" s="1"/>
  <c r="E3669" i="1"/>
  <c r="F3669" i="1" s="1"/>
  <c r="D3667" i="1"/>
  <c r="B3670" i="1" l="1"/>
  <c r="C3670" i="1" s="1"/>
  <c r="H3670" i="1"/>
  <c r="G3670" i="1"/>
  <c r="A3671" i="1"/>
  <c r="I3671" i="1" s="1"/>
  <c r="E3670" i="1"/>
  <c r="F3670" i="1" s="1"/>
  <c r="D3668" i="1"/>
  <c r="B3671" i="1" l="1"/>
  <c r="C3671" i="1" s="1"/>
  <c r="H3671" i="1"/>
  <c r="G3671" i="1"/>
  <c r="A3672" i="1"/>
  <c r="I3672" i="1" s="1"/>
  <c r="E3671" i="1"/>
  <c r="F3671" i="1" s="1"/>
  <c r="D3669" i="1"/>
  <c r="B3672" i="1" l="1"/>
  <c r="C3672" i="1" s="1"/>
  <c r="H3672" i="1"/>
  <c r="G3672" i="1"/>
  <c r="A3673" i="1"/>
  <c r="I3673" i="1" s="1"/>
  <c r="E3672" i="1"/>
  <c r="F3672" i="1" s="1"/>
  <c r="D3670" i="1"/>
  <c r="B3673" i="1" l="1"/>
  <c r="C3673" i="1" s="1"/>
  <c r="G3673" i="1"/>
  <c r="H3673" i="1"/>
  <c r="A3674" i="1"/>
  <c r="I3674" i="1" s="1"/>
  <c r="E3673" i="1"/>
  <c r="F3673" i="1" s="1"/>
  <c r="D3671" i="1"/>
  <c r="B3674" i="1" l="1"/>
  <c r="C3674" i="1" s="1"/>
  <c r="H3674" i="1"/>
  <c r="G3674" i="1"/>
  <c r="A3675" i="1"/>
  <c r="I3675" i="1" s="1"/>
  <c r="E3674" i="1"/>
  <c r="F3674" i="1" s="1"/>
  <c r="D3672" i="1"/>
  <c r="B3675" i="1" l="1"/>
  <c r="C3675" i="1" s="1"/>
  <c r="H3675" i="1"/>
  <c r="G3675" i="1"/>
  <c r="A3676" i="1"/>
  <c r="I3676" i="1" s="1"/>
  <c r="E3675" i="1"/>
  <c r="F3675" i="1" s="1"/>
  <c r="D3673" i="1"/>
  <c r="B3676" i="1" l="1"/>
  <c r="C3676" i="1" s="1"/>
  <c r="H3676" i="1"/>
  <c r="G3676" i="1"/>
  <c r="A3677" i="1"/>
  <c r="I3677" i="1" s="1"/>
  <c r="E3676" i="1"/>
  <c r="F3676" i="1" s="1"/>
  <c r="D3674" i="1"/>
  <c r="B3677" i="1" l="1"/>
  <c r="C3677" i="1" s="1"/>
  <c r="H3677" i="1"/>
  <c r="G3677" i="1"/>
  <c r="A3678" i="1"/>
  <c r="I3678" i="1" s="1"/>
  <c r="E3677" i="1"/>
  <c r="F3677" i="1" s="1"/>
  <c r="D3675" i="1"/>
  <c r="B3678" i="1" l="1"/>
  <c r="C3678" i="1" s="1"/>
  <c r="H3678" i="1"/>
  <c r="G3678" i="1"/>
  <c r="A3679" i="1"/>
  <c r="I3679" i="1" s="1"/>
  <c r="E3678" i="1"/>
  <c r="F3678" i="1" s="1"/>
  <c r="D3676" i="1"/>
  <c r="B3679" i="1" l="1"/>
  <c r="C3679" i="1" s="1"/>
  <c r="H3679" i="1"/>
  <c r="G3679" i="1"/>
  <c r="A3680" i="1"/>
  <c r="I3680" i="1" s="1"/>
  <c r="E3679" i="1"/>
  <c r="F3679" i="1" s="1"/>
  <c r="D3677" i="1"/>
  <c r="B3680" i="1" l="1"/>
  <c r="C3680" i="1" s="1"/>
  <c r="H3680" i="1"/>
  <c r="G3680" i="1"/>
  <c r="A3681" i="1"/>
  <c r="I3681" i="1" s="1"/>
  <c r="E3680" i="1"/>
  <c r="F3680" i="1" s="1"/>
  <c r="D3678" i="1"/>
  <c r="B3681" i="1" l="1"/>
  <c r="C3681" i="1" s="1"/>
  <c r="H3681" i="1"/>
  <c r="G3681" i="1"/>
  <c r="A3682" i="1"/>
  <c r="I3682" i="1" s="1"/>
  <c r="E3681" i="1"/>
  <c r="F3681" i="1" s="1"/>
  <c r="D3679" i="1"/>
  <c r="B3682" i="1" l="1"/>
  <c r="C3682" i="1" s="1"/>
  <c r="H3682" i="1"/>
  <c r="G3682" i="1"/>
  <c r="A3683" i="1"/>
  <c r="I3683" i="1" s="1"/>
  <c r="E3682" i="1"/>
  <c r="F3682" i="1" s="1"/>
  <c r="D3680" i="1"/>
  <c r="B3683" i="1" l="1"/>
  <c r="C3683" i="1" s="1"/>
  <c r="H3683" i="1"/>
  <c r="G3683" i="1"/>
  <c r="A3684" i="1"/>
  <c r="I3684" i="1" s="1"/>
  <c r="E3683" i="1"/>
  <c r="F3683" i="1" s="1"/>
  <c r="D3681" i="1"/>
  <c r="B3684" i="1" l="1"/>
  <c r="C3684" i="1" s="1"/>
  <c r="H3684" i="1"/>
  <c r="G3684" i="1"/>
  <c r="A3685" i="1"/>
  <c r="I3685" i="1" s="1"/>
  <c r="E3684" i="1"/>
  <c r="F3684" i="1" s="1"/>
  <c r="D3682" i="1"/>
  <c r="B3685" i="1" l="1"/>
  <c r="C3685" i="1" s="1"/>
  <c r="H3685" i="1"/>
  <c r="G3685" i="1"/>
  <c r="A3686" i="1"/>
  <c r="I3686" i="1" s="1"/>
  <c r="E3685" i="1"/>
  <c r="F3685" i="1" s="1"/>
  <c r="D3683" i="1"/>
  <c r="B3686" i="1" l="1"/>
  <c r="C3686" i="1" s="1"/>
  <c r="H3686" i="1"/>
  <c r="G3686" i="1"/>
  <c r="A3687" i="1"/>
  <c r="I3687" i="1" s="1"/>
  <c r="E3686" i="1"/>
  <c r="F3686" i="1" s="1"/>
  <c r="D3684" i="1"/>
  <c r="B3687" i="1" l="1"/>
  <c r="C3687" i="1" s="1"/>
  <c r="H3687" i="1"/>
  <c r="G3687" i="1"/>
  <c r="A3688" i="1"/>
  <c r="I3688" i="1" s="1"/>
  <c r="E3687" i="1"/>
  <c r="F3687" i="1" s="1"/>
  <c r="D3685" i="1"/>
  <c r="B3688" i="1" l="1"/>
  <c r="C3688" i="1" s="1"/>
  <c r="H3688" i="1"/>
  <c r="G3688" i="1"/>
  <c r="A3689" i="1"/>
  <c r="I3689" i="1" s="1"/>
  <c r="E3688" i="1"/>
  <c r="F3688" i="1" s="1"/>
  <c r="D3686" i="1"/>
  <c r="B3689" i="1" l="1"/>
  <c r="C3689" i="1" s="1"/>
  <c r="G3689" i="1"/>
  <c r="H3689" i="1"/>
  <c r="A3690" i="1"/>
  <c r="I3690" i="1" s="1"/>
  <c r="E3689" i="1"/>
  <c r="F3689" i="1" s="1"/>
  <c r="D3687" i="1"/>
  <c r="B3690" i="1" l="1"/>
  <c r="C3690" i="1" s="1"/>
  <c r="H3690" i="1"/>
  <c r="G3690" i="1"/>
  <c r="A3691" i="1"/>
  <c r="I3691" i="1" s="1"/>
  <c r="E3690" i="1"/>
  <c r="F3690" i="1" s="1"/>
  <c r="D3688" i="1"/>
  <c r="B3691" i="1" l="1"/>
  <c r="C3691" i="1" s="1"/>
  <c r="H3691" i="1"/>
  <c r="G3691" i="1"/>
  <c r="A3692" i="1"/>
  <c r="I3692" i="1" s="1"/>
  <c r="E3691" i="1"/>
  <c r="F3691" i="1" s="1"/>
  <c r="D3689" i="1"/>
  <c r="B3692" i="1" l="1"/>
  <c r="C3692" i="1" s="1"/>
  <c r="H3692" i="1"/>
  <c r="G3692" i="1"/>
  <c r="A3693" i="1"/>
  <c r="I3693" i="1" s="1"/>
  <c r="E3692" i="1"/>
  <c r="F3692" i="1" s="1"/>
  <c r="D3690" i="1"/>
  <c r="B3693" i="1" l="1"/>
  <c r="C3693" i="1" s="1"/>
  <c r="H3693" i="1"/>
  <c r="G3693" i="1"/>
  <c r="A3694" i="1"/>
  <c r="I3694" i="1" s="1"/>
  <c r="E3693" i="1"/>
  <c r="F3693" i="1" s="1"/>
  <c r="D3691" i="1"/>
  <c r="B3694" i="1" l="1"/>
  <c r="C3694" i="1" s="1"/>
  <c r="H3694" i="1"/>
  <c r="G3694" i="1"/>
  <c r="A3695" i="1"/>
  <c r="I3695" i="1" s="1"/>
  <c r="E3694" i="1"/>
  <c r="F3694" i="1" s="1"/>
  <c r="D3692" i="1"/>
  <c r="B3695" i="1" l="1"/>
  <c r="C3695" i="1" s="1"/>
  <c r="H3695" i="1"/>
  <c r="G3695" i="1"/>
  <c r="A3696" i="1"/>
  <c r="I3696" i="1" s="1"/>
  <c r="E3695" i="1"/>
  <c r="F3695" i="1" s="1"/>
  <c r="D3693" i="1"/>
  <c r="B3696" i="1" l="1"/>
  <c r="C3696" i="1" s="1"/>
  <c r="H3696" i="1"/>
  <c r="G3696" i="1"/>
  <c r="A3697" i="1"/>
  <c r="I3697" i="1" s="1"/>
  <c r="E3696" i="1"/>
  <c r="F3696" i="1" s="1"/>
  <c r="D3694" i="1"/>
  <c r="B3697" i="1" l="1"/>
  <c r="C3697" i="1" s="1"/>
  <c r="H3697" i="1"/>
  <c r="G3697" i="1"/>
  <c r="A3698" i="1"/>
  <c r="I3698" i="1" s="1"/>
  <c r="E3697" i="1"/>
  <c r="F3697" i="1" s="1"/>
  <c r="D3695" i="1"/>
  <c r="B3698" i="1" l="1"/>
  <c r="C3698" i="1" s="1"/>
  <c r="G3698" i="1"/>
  <c r="H3698" i="1"/>
  <c r="A3699" i="1"/>
  <c r="I3699" i="1" s="1"/>
  <c r="E3698" i="1"/>
  <c r="F3698" i="1" s="1"/>
  <c r="D3696" i="1"/>
  <c r="B3699" i="1" l="1"/>
  <c r="C3699" i="1" s="1"/>
  <c r="H3699" i="1"/>
  <c r="G3699" i="1"/>
  <c r="A3700" i="1"/>
  <c r="I3700" i="1" s="1"/>
  <c r="E3699" i="1"/>
  <c r="F3699" i="1" s="1"/>
  <c r="D3697" i="1"/>
  <c r="B3700" i="1" l="1"/>
  <c r="C3700" i="1" s="1"/>
  <c r="H3700" i="1"/>
  <c r="G3700" i="1"/>
  <c r="A3701" i="1"/>
  <c r="I3701" i="1" s="1"/>
  <c r="E3700" i="1"/>
  <c r="F3700" i="1" s="1"/>
  <c r="D3698" i="1"/>
  <c r="B3701" i="1" l="1"/>
  <c r="C3701" i="1" s="1"/>
  <c r="H3701" i="1"/>
  <c r="G3701" i="1"/>
  <c r="A3702" i="1"/>
  <c r="I3702" i="1" s="1"/>
  <c r="E3701" i="1"/>
  <c r="F3701" i="1" s="1"/>
  <c r="D3699" i="1"/>
  <c r="B3702" i="1" l="1"/>
  <c r="C3702" i="1" s="1"/>
  <c r="H3702" i="1"/>
  <c r="G3702" i="1"/>
  <c r="A3703" i="1"/>
  <c r="I3703" i="1" s="1"/>
  <c r="E3702" i="1"/>
  <c r="F3702" i="1" s="1"/>
  <c r="D3700" i="1"/>
  <c r="B3703" i="1" l="1"/>
  <c r="C3703" i="1" s="1"/>
  <c r="H3703" i="1"/>
  <c r="G3703" i="1"/>
  <c r="A3704" i="1"/>
  <c r="I3704" i="1" s="1"/>
  <c r="E3703" i="1"/>
  <c r="F3703" i="1" s="1"/>
  <c r="D3701" i="1"/>
  <c r="B3704" i="1" l="1"/>
  <c r="C3704" i="1" s="1"/>
  <c r="H3704" i="1"/>
  <c r="G3704" i="1"/>
  <c r="A3705" i="1"/>
  <c r="I3705" i="1" s="1"/>
  <c r="E3704" i="1"/>
  <c r="F3704" i="1" s="1"/>
  <c r="D3702" i="1"/>
  <c r="B3705" i="1" l="1"/>
  <c r="C3705" i="1" s="1"/>
  <c r="H3705" i="1"/>
  <c r="G3705" i="1"/>
  <c r="A3706" i="1"/>
  <c r="I3706" i="1" s="1"/>
  <c r="E3705" i="1"/>
  <c r="F3705" i="1" s="1"/>
  <c r="D3703" i="1"/>
  <c r="B3706" i="1" l="1"/>
  <c r="C3706" i="1" s="1"/>
  <c r="H3706" i="1"/>
  <c r="G3706" i="1"/>
  <c r="A3707" i="1"/>
  <c r="I3707" i="1" s="1"/>
  <c r="E3706" i="1"/>
  <c r="F3706" i="1" s="1"/>
  <c r="D3704" i="1"/>
  <c r="B3707" i="1" l="1"/>
  <c r="C3707" i="1" s="1"/>
  <c r="H3707" i="1"/>
  <c r="G3707" i="1"/>
  <c r="A3708" i="1"/>
  <c r="I3708" i="1" s="1"/>
  <c r="E3707" i="1"/>
  <c r="F3707" i="1" s="1"/>
  <c r="D3705" i="1"/>
  <c r="B3708" i="1" l="1"/>
  <c r="C3708" i="1" s="1"/>
  <c r="H3708" i="1"/>
  <c r="G3708" i="1"/>
  <c r="A3709" i="1"/>
  <c r="I3709" i="1" s="1"/>
  <c r="E3708" i="1"/>
  <c r="F3708" i="1" s="1"/>
  <c r="D3706" i="1"/>
  <c r="B3709" i="1" l="1"/>
  <c r="C3709" i="1" s="1"/>
  <c r="H3709" i="1"/>
  <c r="G3709" i="1"/>
  <c r="A3710" i="1"/>
  <c r="I3710" i="1" s="1"/>
  <c r="E3709" i="1"/>
  <c r="F3709" i="1" s="1"/>
  <c r="D3707" i="1"/>
  <c r="B3710" i="1" l="1"/>
  <c r="C3710" i="1" s="1"/>
  <c r="H3710" i="1"/>
  <c r="G3710" i="1"/>
  <c r="A3711" i="1"/>
  <c r="I3711" i="1" s="1"/>
  <c r="E3710" i="1"/>
  <c r="F3710" i="1" s="1"/>
  <c r="D3708" i="1"/>
  <c r="B3711" i="1" l="1"/>
  <c r="C3711" i="1" s="1"/>
  <c r="H3711" i="1"/>
  <c r="G3711" i="1"/>
  <c r="A3712" i="1"/>
  <c r="I3712" i="1" s="1"/>
  <c r="E3711" i="1"/>
  <c r="F3711" i="1" s="1"/>
  <c r="D3709" i="1"/>
  <c r="B3712" i="1" l="1"/>
  <c r="C3712" i="1" s="1"/>
  <c r="H3712" i="1"/>
  <c r="G3712" i="1"/>
  <c r="A3713" i="1"/>
  <c r="I3713" i="1" s="1"/>
  <c r="E3712" i="1"/>
  <c r="F3712" i="1" s="1"/>
  <c r="D3710" i="1"/>
  <c r="B3713" i="1" l="1"/>
  <c r="C3713" i="1" s="1"/>
  <c r="H3713" i="1"/>
  <c r="G3713" i="1"/>
  <c r="A3714" i="1"/>
  <c r="I3714" i="1" s="1"/>
  <c r="E3713" i="1"/>
  <c r="F3713" i="1" s="1"/>
  <c r="D3711" i="1"/>
  <c r="B3714" i="1" l="1"/>
  <c r="C3714" i="1" s="1"/>
  <c r="H3714" i="1"/>
  <c r="G3714" i="1"/>
  <c r="A3715" i="1"/>
  <c r="I3715" i="1" s="1"/>
  <c r="E3714" i="1"/>
  <c r="F3714" i="1" s="1"/>
  <c r="D3712" i="1"/>
  <c r="B3715" i="1" l="1"/>
  <c r="C3715" i="1" s="1"/>
  <c r="H3715" i="1"/>
  <c r="G3715" i="1"/>
  <c r="A3716" i="1"/>
  <c r="I3716" i="1" s="1"/>
  <c r="E3715" i="1"/>
  <c r="F3715" i="1" s="1"/>
  <c r="D3713" i="1"/>
  <c r="B3716" i="1" l="1"/>
  <c r="C3716" i="1" s="1"/>
  <c r="H3716" i="1"/>
  <c r="G3716" i="1"/>
  <c r="A3717" i="1"/>
  <c r="I3717" i="1" s="1"/>
  <c r="E3716" i="1"/>
  <c r="F3716" i="1" s="1"/>
  <c r="D3714" i="1"/>
  <c r="B3717" i="1" l="1"/>
  <c r="C3717" i="1" s="1"/>
  <c r="H3717" i="1"/>
  <c r="G3717" i="1"/>
  <c r="A3718" i="1"/>
  <c r="I3718" i="1" s="1"/>
  <c r="E3717" i="1"/>
  <c r="F3717" i="1" s="1"/>
  <c r="D3715" i="1"/>
  <c r="B3718" i="1" l="1"/>
  <c r="C3718" i="1" s="1"/>
  <c r="H3718" i="1"/>
  <c r="G3718" i="1"/>
  <c r="A3719" i="1"/>
  <c r="I3719" i="1" s="1"/>
  <c r="E3718" i="1"/>
  <c r="F3718" i="1" s="1"/>
  <c r="D3716" i="1"/>
  <c r="B3719" i="1" l="1"/>
  <c r="C3719" i="1" s="1"/>
  <c r="H3719" i="1"/>
  <c r="G3719" i="1"/>
  <c r="A3720" i="1"/>
  <c r="I3720" i="1" s="1"/>
  <c r="E3719" i="1"/>
  <c r="F3719" i="1" s="1"/>
  <c r="D3717" i="1"/>
  <c r="B3720" i="1" l="1"/>
  <c r="C3720" i="1" s="1"/>
  <c r="H3720" i="1"/>
  <c r="G3720" i="1"/>
  <c r="A3721" i="1"/>
  <c r="I3721" i="1" s="1"/>
  <c r="E3720" i="1"/>
  <c r="F3720" i="1" s="1"/>
  <c r="D3718" i="1"/>
  <c r="B3721" i="1" l="1"/>
  <c r="C3721" i="1" s="1"/>
  <c r="H3721" i="1"/>
  <c r="G3721" i="1"/>
  <c r="A3722" i="1"/>
  <c r="I3722" i="1" s="1"/>
  <c r="E3721" i="1"/>
  <c r="F3721" i="1" s="1"/>
  <c r="D3719" i="1"/>
  <c r="B3722" i="1" l="1"/>
  <c r="C3722" i="1" s="1"/>
  <c r="H3722" i="1"/>
  <c r="G3722" i="1"/>
  <c r="A3723" i="1"/>
  <c r="I3723" i="1" s="1"/>
  <c r="E3722" i="1"/>
  <c r="F3722" i="1" s="1"/>
  <c r="D3720" i="1"/>
  <c r="B3723" i="1" l="1"/>
  <c r="C3723" i="1" s="1"/>
  <c r="H3723" i="1"/>
  <c r="G3723" i="1"/>
  <c r="A3724" i="1"/>
  <c r="I3724" i="1" s="1"/>
  <c r="E3723" i="1"/>
  <c r="F3723" i="1" s="1"/>
  <c r="D3721" i="1"/>
  <c r="B3724" i="1" l="1"/>
  <c r="C3724" i="1" s="1"/>
  <c r="H3724" i="1"/>
  <c r="G3724" i="1"/>
  <c r="A3725" i="1"/>
  <c r="I3725" i="1" s="1"/>
  <c r="E3724" i="1"/>
  <c r="F3724" i="1" s="1"/>
  <c r="D3722" i="1"/>
  <c r="B3725" i="1" l="1"/>
  <c r="C3725" i="1" s="1"/>
  <c r="H3725" i="1"/>
  <c r="G3725" i="1"/>
  <c r="A3726" i="1"/>
  <c r="I3726" i="1" s="1"/>
  <c r="E3725" i="1"/>
  <c r="F3725" i="1" s="1"/>
  <c r="D3723" i="1"/>
  <c r="B3726" i="1" l="1"/>
  <c r="C3726" i="1" s="1"/>
  <c r="H3726" i="1"/>
  <c r="G3726" i="1"/>
  <c r="A3727" i="1"/>
  <c r="I3727" i="1" s="1"/>
  <c r="E3726" i="1"/>
  <c r="F3726" i="1" s="1"/>
  <c r="D3724" i="1"/>
  <c r="B3727" i="1" l="1"/>
  <c r="C3727" i="1" s="1"/>
  <c r="H3727" i="1"/>
  <c r="G3727" i="1"/>
  <c r="A3728" i="1"/>
  <c r="I3728" i="1" s="1"/>
  <c r="E3727" i="1"/>
  <c r="F3727" i="1" s="1"/>
  <c r="D3725" i="1"/>
  <c r="B3728" i="1" l="1"/>
  <c r="C3728" i="1" s="1"/>
  <c r="H3728" i="1"/>
  <c r="G3728" i="1"/>
  <c r="A3729" i="1"/>
  <c r="I3729" i="1" s="1"/>
  <c r="E3728" i="1"/>
  <c r="F3728" i="1" s="1"/>
  <c r="D3726" i="1"/>
  <c r="B3729" i="1" l="1"/>
  <c r="C3729" i="1" s="1"/>
  <c r="H3729" i="1"/>
  <c r="G3729" i="1"/>
  <c r="A3730" i="1"/>
  <c r="I3730" i="1" s="1"/>
  <c r="E3729" i="1"/>
  <c r="F3729" i="1" s="1"/>
  <c r="D3727" i="1"/>
  <c r="B3730" i="1" l="1"/>
  <c r="C3730" i="1" s="1"/>
  <c r="G3730" i="1"/>
  <c r="H3730" i="1"/>
  <c r="A3731" i="1"/>
  <c r="I3731" i="1" s="1"/>
  <c r="E3730" i="1"/>
  <c r="F3730" i="1" s="1"/>
  <c r="D3728" i="1"/>
  <c r="B3731" i="1" l="1"/>
  <c r="C3731" i="1" s="1"/>
  <c r="H3731" i="1"/>
  <c r="G3731" i="1"/>
  <c r="A3732" i="1"/>
  <c r="I3732" i="1" s="1"/>
  <c r="E3731" i="1"/>
  <c r="F3731" i="1" s="1"/>
  <c r="D3729" i="1"/>
  <c r="B3732" i="1" l="1"/>
  <c r="C3732" i="1" s="1"/>
  <c r="H3732" i="1"/>
  <c r="G3732" i="1"/>
  <c r="A3733" i="1"/>
  <c r="I3733" i="1" s="1"/>
  <c r="E3732" i="1"/>
  <c r="F3732" i="1" s="1"/>
  <c r="D3730" i="1"/>
  <c r="B3733" i="1" l="1"/>
  <c r="C3733" i="1" s="1"/>
  <c r="H3733" i="1"/>
  <c r="G3733" i="1"/>
  <c r="A3734" i="1"/>
  <c r="I3734" i="1" s="1"/>
  <c r="E3733" i="1"/>
  <c r="F3733" i="1" s="1"/>
  <c r="D3731" i="1"/>
  <c r="B3734" i="1" l="1"/>
  <c r="C3734" i="1" s="1"/>
  <c r="H3734" i="1"/>
  <c r="G3734" i="1"/>
  <c r="A3735" i="1"/>
  <c r="I3735" i="1" s="1"/>
  <c r="E3734" i="1"/>
  <c r="F3734" i="1" s="1"/>
  <c r="D3732" i="1"/>
  <c r="B3735" i="1" l="1"/>
  <c r="C3735" i="1" s="1"/>
  <c r="H3735" i="1"/>
  <c r="G3735" i="1"/>
  <c r="A3736" i="1"/>
  <c r="I3736" i="1" s="1"/>
  <c r="E3735" i="1"/>
  <c r="F3735" i="1" s="1"/>
  <c r="D3733" i="1"/>
  <c r="B3736" i="1" l="1"/>
  <c r="C3736" i="1" s="1"/>
  <c r="H3736" i="1"/>
  <c r="G3736" i="1"/>
  <c r="A3737" i="1"/>
  <c r="I3737" i="1" s="1"/>
  <c r="E3736" i="1"/>
  <c r="F3736" i="1" s="1"/>
  <c r="D3734" i="1"/>
  <c r="B3737" i="1" l="1"/>
  <c r="C3737" i="1" s="1"/>
  <c r="G3737" i="1"/>
  <c r="H3737" i="1"/>
  <c r="A3738" i="1"/>
  <c r="I3738" i="1" s="1"/>
  <c r="E3737" i="1"/>
  <c r="F3737" i="1" s="1"/>
  <c r="D3735" i="1"/>
  <c r="B3738" i="1" l="1"/>
  <c r="C3738" i="1" s="1"/>
  <c r="H3738" i="1"/>
  <c r="G3738" i="1"/>
  <c r="A3739" i="1"/>
  <c r="I3739" i="1" s="1"/>
  <c r="E3738" i="1"/>
  <c r="F3738" i="1" s="1"/>
  <c r="D3736" i="1"/>
  <c r="B3739" i="1" l="1"/>
  <c r="C3739" i="1" s="1"/>
  <c r="H3739" i="1"/>
  <c r="G3739" i="1"/>
  <c r="A3740" i="1"/>
  <c r="I3740" i="1" s="1"/>
  <c r="E3739" i="1"/>
  <c r="F3739" i="1" s="1"/>
  <c r="D3737" i="1"/>
  <c r="B3740" i="1" l="1"/>
  <c r="C3740" i="1" s="1"/>
  <c r="H3740" i="1"/>
  <c r="G3740" i="1"/>
  <c r="A3741" i="1"/>
  <c r="I3741" i="1" s="1"/>
  <c r="E3740" i="1"/>
  <c r="F3740" i="1" s="1"/>
  <c r="D3738" i="1"/>
  <c r="B3741" i="1" l="1"/>
  <c r="C3741" i="1" s="1"/>
  <c r="H3741" i="1"/>
  <c r="G3741" i="1"/>
  <c r="A3742" i="1"/>
  <c r="I3742" i="1" s="1"/>
  <c r="E3741" i="1"/>
  <c r="F3741" i="1" s="1"/>
  <c r="D3739" i="1"/>
  <c r="B3742" i="1" l="1"/>
  <c r="C3742" i="1" s="1"/>
  <c r="H3742" i="1"/>
  <c r="G3742" i="1"/>
  <c r="A3743" i="1"/>
  <c r="I3743" i="1" s="1"/>
  <c r="E3742" i="1"/>
  <c r="F3742" i="1" s="1"/>
  <c r="D3740" i="1"/>
  <c r="B3743" i="1" l="1"/>
  <c r="C3743" i="1" s="1"/>
  <c r="H3743" i="1"/>
  <c r="G3743" i="1"/>
  <c r="A3744" i="1"/>
  <c r="I3744" i="1" s="1"/>
  <c r="E3743" i="1"/>
  <c r="F3743" i="1" s="1"/>
  <c r="D3741" i="1"/>
  <c r="B3744" i="1" l="1"/>
  <c r="C3744" i="1" s="1"/>
  <c r="H3744" i="1"/>
  <c r="G3744" i="1"/>
  <c r="A3745" i="1"/>
  <c r="I3745" i="1" s="1"/>
  <c r="E3744" i="1"/>
  <c r="F3744" i="1" s="1"/>
  <c r="D3742" i="1"/>
  <c r="B3745" i="1" l="1"/>
  <c r="C3745" i="1" s="1"/>
  <c r="H3745" i="1"/>
  <c r="G3745" i="1"/>
  <c r="A3746" i="1"/>
  <c r="I3746" i="1" s="1"/>
  <c r="E3745" i="1"/>
  <c r="F3745" i="1" s="1"/>
  <c r="D3743" i="1"/>
  <c r="B3746" i="1" l="1"/>
  <c r="C3746" i="1" s="1"/>
  <c r="H3746" i="1"/>
  <c r="G3746" i="1"/>
  <c r="A3747" i="1"/>
  <c r="I3747" i="1" s="1"/>
  <c r="E3746" i="1"/>
  <c r="F3746" i="1" s="1"/>
  <c r="D3744" i="1"/>
  <c r="B3747" i="1" l="1"/>
  <c r="C3747" i="1" s="1"/>
  <c r="H3747" i="1"/>
  <c r="G3747" i="1"/>
  <c r="A3748" i="1"/>
  <c r="I3748" i="1" s="1"/>
  <c r="E3747" i="1"/>
  <c r="F3747" i="1" s="1"/>
  <c r="D3745" i="1"/>
  <c r="B3748" i="1" l="1"/>
  <c r="C3748" i="1" s="1"/>
  <c r="H3748" i="1"/>
  <c r="G3748" i="1"/>
  <c r="A3749" i="1"/>
  <c r="I3749" i="1" s="1"/>
  <c r="E3748" i="1"/>
  <c r="F3748" i="1" s="1"/>
  <c r="D3746" i="1"/>
  <c r="B3749" i="1" l="1"/>
  <c r="C3749" i="1" s="1"/>
  <c r="H3749" i="1"/>
  <c r="G3749" i="1"/>
  <c r="A3750" i="1"/>
  <c r="I3750" i="1" s="1"/>
  <c r="E3749" i="1"/>
  <c r="F3749" i="1" s="1"/>
  <c r="D3747" i="1"/>
  <c r="B3750" i="1" l="1"/>
  <c r="C3750" i="1" s="1"/>
  <c r="H3750" i="1"/>
  <c r="G3750" i="1"/>
  <c r="A3751" i="1"/>
  <c r="I3751" i="1" s="1"/>
  <c r="E3750" i="1"/>
  <c r="F3750" i="1" s="1"/>
  <c r="D3748" i="1"/>
  <c r="B3751" i="1" l="1"/>
  <c r="C3751" i="1" s="1"/>
  <c r="H3751" i="1"/>
  <c r="G3751" i="1"/>
  <c r="A3752" i="1"/>
  <c r="I3752" i="1" s="1"/>
  <c r="E3751" i="1"/>
  <c r="F3751" i="1" s="1"/>
  <c r="D3749" i="1"/>
  <c r="B3752" i="1" l="1"/>
  <c r="C3752" i="1" s="1"/>
  <c r="H3752" i="1"/>
  <c r="G3752" i="1"/>
  <c r="A3753" i="1"/>
  <c r="I3753" i="1" s="1"/>
  <c r="E3752" i="1"/>
  <c r="F3752" i="1" s="1"/>
  <c r="D3750" i="1"/>
  <c r="B3753" i="1" l="1"/>
  <c r="C3753" i="1" s="1"/>
  <c r="G3753" i="1"/>
  <c r="H3753" i="1"/>
  <c r="A3754" i="1"/>
  <c r="I3754" i="1" s="1"/>
  <c r="E3753" i="1"/>
  <c r="F3753" i="1" s="1"/>
  <c r="D3751" i="1"/>
  <c r="B3754" i="1" l="1"/>
  <c r="C3754" i="1" s="1"/>
  <c r="H3754" i="1"/>
  <c r="G3754" i="1"/>
  <c r="A3755" i="1"/>
  <c r="I3755" i="1" s="1"/>
  <c r="E3754" i="1"/>
  <c r="F3754" i="1" s="1"/>
  <c r="D3752" i="1"/>
  <c r="B3755" i="1" l="1"/>
  <c r="C3755" i="1" s="1"/>
  <c r="H3755" i="1"/>
  <c r="G3755" i="1"/>
  <c r="A3756" i="1"/>
  <c r="I3756" i="1" s="1"/>
  <c r="E3755" i="1"/>
  <c r="F3755" i="1" s="1"/>
  <c r="D3753" i="1"/>
  <c r="B3756" i="1" l="1"/>
  <c r="C3756" i="1" s="1"/>
  <c r="H3756" i="1"/>
  <c r="G3756" i="1"/>
  <c r="A3757" i="1"/>
  <c r="I3757" i="1" s="1"/>
  <c r="E3756" i="1"/>
  <c r="F3756" i="1" s="1"/>
  <c r="D3754" i="1"/>
  <c r="B3757" i="1" l="1"/>
  <c r="C3757" i="1" s="1"/>
  <c r="H3757" i="1"/>
  <c r="G3757" i="1"/>
  <c r="A3758" i="1"/>
  <c r="I3758" i="1" s="1"/>
  <c r="E3757" i="1"/>
  <c r="F3757" i="1" s="1"/>
  <c r="D3755" i="1"/>
  <c r="B3758" i="1" l="1"/>
  <c r="C3758" i="1" s="1"/>
  <c r="H3758" i="1"/>
  <c r="G3758" i="1"/>
  <c r="A3759" i="1"/>
  <c r="I3759" i="1" s="1"/>
  <c r="E3758" i="1"/>
  <c r="F3758" i="1" s="1"/>
  <c r="D3756" i="1"/>
  <c r="B3759" i="1" l="1"/>
  <c r="C3759" i="1" s="1"/>
  <c r="H3759" i="1"/>
  <c r="G3759" i="1"/>
  <c r="A3760" i="1"/>
  <c r="I3760" i="1" s="1"/>
  <c r="E3759" i="1"/>
  <c r="F3759" i="1" s="1"/>
  <c r="D3757" i="1"/>
  <c r="B3760" i="1" l="1"/>
  <c r="C3760" i="1" s="1"/>
  <c r="H3760" i="1"/>
  <c r="G3760" i="1"/>
  <c r="A3761" i="1"/>
  <c r="I3761" i="1" s="1"/>
  <c r="E3760" i="1"/>
  <c r="F3760" i="1" s="1"/>
  <c r="D3758" i="1"/>
  <c r="B3761" i="1" l="1"/>
  <c r="C3761" i="1" s="1"/>
  <c r="H3761" i="1"/>
  <c r="G3761" i="1"/>
  <c r="A3762" i="1"/>
  <c r="I3762" i="1" s="1"/>
  <c r="E3761" i="1"/>
  <c r="F3761" i="1" s="1"/>
  <c r="D3759" i="1"/>
  <c r="B3762" i="1" l="1"/>
  <c r="C3762" i="1" s="1"/>
  <c r="G3762" i="1"/>
  <c r="H3762" i="1"/>
  <c r="A3763" i="1"/>
  <c r="I3763" i="1" s="1"/>
  <c r="E3762" i="1"/>
  <c r="F3762" i="1" s="1"/>
  <c r="D3760" i="1"/>
  <c r="B3763" i="1" l="1"/>
  <c r="C3763" i="1" s="1"/>
  <c r="H3763" i="1"/>
  <c r="G3763" i="1"/>
  <c r="A3764" i="1"/>
  <c r="I3764" i="1" s="1"/>
  <c r="E3763" i="1"/>
  <c r="F3763" i="1" s="1"/>
  <c r="D3761" i="1"/>
  <c r="B3764" i="1" l="1"/>
  <c r="C3764" i="1" s="1"/>
  <c r="H3764" i="1"/>
  <c r="G3764" i="1"/>
  <c r="A3765" i="1"/>
  <c r="I3765" i="1" s="1"/>
  <c r="E3764" i="1"/>
  <c r="F3764" i="1" s="1"/>
  <c r="D3762" i="1"/>
  <c r="B3765" i="1" l="1"/>
  <c r="C3765" i="1" s="1"/>
  <c r="H3765" i="1"/>
  <c r="G3765" i="1"/>
  <c r="A3766" i="1"/>
  <c r="I3766" i="1" s="1"/>
  <c r="E3765" i="1"/>
  <c r="F3765" i="1" s="1"/>
  <c r="D3763" i="1"/>
  <c r="B3766" i="1" l="1"/>
  <c r="C3766" i="1" s="1"/>
  <c r="H3766" i="1"/>
  <c r="G3766" i="1"/>
  <c r="A3767" i="1"/>
  <c r="I3767" i="1" s="1"/>
  <c r="E3766" i="1"/>
  <c r="F3766" i="1" s="1"/>
  <c r="D3764" i="1"/>
  <c r="B3767" i="1" l="1"/>
  <c r="C3767" i="1" s="1"/>
  <c r="H3767" i="1"/>
  <c r="G3767" i="1"/>
  <c r="A3768" i="1"/>
  <c r="I3768" i="1" s="1"/>
  <c r="E3767" i="1"/>
  <c r="F3767" i="1" s="1"/>
  <c r="D3765" i="1"/>
  <c r="B3768" i="1" l="1"/>
  <c r="C3768" i="1" s="1"/>
  <c r="H3768" i="1"/>
  <c r="G3768" i="1"/>
  <c r="A3769" i="1"/>
  <c r="I3769" i="1" s="1"/>
  <c r="E3768" i="1"/>
  <c r="F3768" i="1" s="1"/>
  <c r="D3766" i="1"/>
  <c r="B3769" i="1" l="1"/>
  <c r="C3769" i="1" s="1"/>
  <c r="H3769" i="1"/>
  <c r="G3769" i="1"/>
  <c r="A3770" i="1"/>
  <c r="I3770" i="1" s="1"/>
  <c r="E3769" i="1"/>
  <c r="F3769" i="1" s="1"/>
  <c r="D3767" i="1"/>
  <c r="B3770" i="1" l="1"/>
  <c r="C3770" i="1" s="1"/>
  <c r="H3770" i="1"/>
  <c r="G3770" i="1"/>
  <c r="A3771" i="1"/>
  <c r="I3771" i="1" s="1"/>
  <c r="E3770" i="1"/>
  <c r="F3770" i="1" s="1"/>
  <c r="D3768" i="1"/>
  <c r="B3771" i="1" l="1"/>
  <c r="C3771" i="1" s="1"/>
  <c r="H3771" i="1"/>
  <c r="G3771" i="1"/>
  <c r="A3772" i="1"/>
  <c r="I3772" i="1" s="1"/>
  <c r="E3771" i="1"/>
  <c r="F3771" i="1" s="1"/>
  <c r="D3769" i="1"/>
  <c r="B3772" i="1" l="1"/>
  <c r="C3772" i="1" s="1"/>
  <c r="H3772" i="1"/>
  <c r="G3772" i="1"/>
  <c r="A3773" i="1"/>
  <c r="I3773" i="1" s="1"/>
  <c r="E3772" i="1"/>
  <c r="F3772" i="1" s="1"/>
  <c r="D3770" i="1"/>
  <c r="B3773" i="1" l="1"/>
  <c r="C3773" i="1" s="1"/>
  <c r="H3773" i="1"/>
  <c r="G3773" i="1"/>
  <c r="A3774" i="1"/>
  <c r="I3774" i="1" s="1"/>
  <c r="E3773" i="1"/>
  <c r="F3773" i="1" s="1"/>
  <c r="D3771" i="1"/>
  <c r="B3774" i="1" l="1"/>
  <c r="C3774" i="1" s="1"/>
  <c r="H3774" i="1"/>
  <c r="G3774" i="1"/>
  <c r="A3775" i="1"/>
  <c r="I3775" i="1" s="1"/>
  <c r="E3774" i="1"/>
  <c r="F3774" i="1" s="1"/>
  <c r="D3772" i="1"/>
  <c r="B3775" i="1" l="1"/>
  <c r="C3775" i="1" s="1"/>
  <c r="H3775" i="1"/>
  <c r="G3775" i="1"/>
  <c r="A3776" i="1"/>
  <c r="I3776" i="1" s="1"/>
  <c r="E3775" i="1"/>
  <c r="F3775" i="1" s="1"/>
  <c r="D3773" i="1"/>
  <c r="B3776" i="1" l="1"/>
  <c r="C3776" i="1" s="1"/>
  <c r="H3776" i="1"/>
  <c r="G3776" i="1"/>
  <c r="A3777" i="1"/>
  <c r="I3777" i="1" s="1"/>
  <c r="E3776" i="1"/>
  <c r="F3776" i="1" s="1"/>
  <c r="D3774" i="1"/>
  <c r="B3777" i="1" l="1"/>
  <c r="C3777" i="1" s="1"/>
  <c r="H3777" i="1"/>
  <c r="G3777" i="1"/>
  <c r="A3778" i="1"/>
  <c r="I3778" i="1" s="1"/>
  <c r="E3777" i="1"/>
  <c r="F3777" i="1" s="1"/>
  <c r="D3775" i="1"/>
  <c r="B3778" i="1" l="1"/>
  <c r="C3778" i="1" s="1"/>
  <c r="H3778" i="1"/>
  <c r="G3778" i="1"/>
  <c r="A3779" i="1"/>
  <c r="I3779" i="1" s="1"/>
  <c r="E3778" i="1"/>
  <c r="F3778" i="1" s="1"/>
  <c r="D3776" i="1"/>
  <c r="B3779" i="1" l="1"/>
  <c r="C3779" i="1" s="1"/>
  <c r="H3779" i="1"/>
  <c r="G3779" i="1"/>
  <c r="A3780" i="1"/>
  <c r="I3780" i="1" s="1"/>
  <c r="E3779" i="1"/>
  <c r="F3779" i="1" s="1"/>
  <c r="D3777" i="1"/>
  <c r="B3780" i="1" l="1"/>
  <c r="C3780" i="1" s="1"/>
  <c r="H3780" i="1"/>
  <c r="G3780" i="1"/>
  <c r="A3781" i="1"/>
  <c r="I3781" i="1" s="1"/>
  <c r="E3780" i="1"/>
  <c r="F3780" i="1" s="1"/>
  <c r="D3778" i="1"/>
  <c r="B3781" i="1" l="1"/>
  <c r="C3781" i="1" s="1"/>
  <c r="H3781" i="1"/>
  <c r="G3781" i="1"/>
  <c r="A3782" i="1"/>
  <c r="I3782" i="1" s="1"/>
  <c r="E3781" i="1"/>
  <c r="F3781" i="1" s="1"/>
  <c r="D3779" i="1"/>
  <c r="B3782" i="1" l="1"/>
  <c r="C3782" i="1" s="1"/>
  <c r="H3782" i="1"/>
  <c r="G3782" i="1"/>
  <c r="A3783" i="1"/>
  <c r="I3783" i="1" s="1"/>
  <c r="E3782" i="1"/>
  <c r="F3782" i="1" s="1"/>
  <c r="D3780" i="1"/>
  <c r="B3783" i="1" l="1"/>
  <c r="C3783" i="1" s="1"/>
  <c r="H3783" i="1"/>
  <c r="G3783" i="1"/>
  <c r="A3784" i="1"/>
  <c r="I3784" i="1" s="1"/>
  <c r="E3783" i="1"/>
  <c r="F3783" i="1" s="1"/>
  <c r="D3781" i="1"/>
  <c r="B3784" i="1" l="1"/>
  <c r="C3784" i="1" s="1"/>
  <c r="H3784" i="1"/>
  <c r="G3784" i="1"/>
  <c r="A3785" i="1"/>
  <c r="I3785" i="1" s="1"/>
  <c r="E3784" i="1"/>
  <c r="F3784" i="1" s="1"/>
  <c r="D3782" i="1"/>
  <c r="B3785" i="1" l="1"/>
  <c r="C3785" i="1" s="1"/>
  <c r="G3785" i="1"/>
  <c r="H3785" i="1"/>
  <c r="A3786" i="1"/>
  <c r="I3786" i="1" s="1"/>
  <c r="E3785" i="1"/>
  <c r="F3785" i="1" s="1"/>
  <c r="D3783" i="1"/>
  <c r="B3786" i="1" l="1"/>
  <c r="C3786" i="1" s="1"/>
  <c r="H3786" i="1"/>
  <c r="G3786" i="1"/>
  <c r="A3787" i="1"/>
  <c r="I3787" i="1" s="1"/>
  <c r="E3786" i="1"/>
  <c r="F3786" i="1" s="1"/>
  <c r="D3784" i="1"/>
  <c r="B3787" i="1" l="1"/>
  <c r="C3787" i="1" s="1"/>
  <c r="H3787" i="1"/>
  <c r="G3787" i="1"/>
  <c r="A3788" i="1"/>
  <c r="I3788" i="1" s="1"/>
  <c r="E3787" i="1"/>
  <c r="F3787" i="1" s="1"/>
  <c r="D3785" i="1"/>
  <c r="B3788" i="1" l="1"/>
  <c r="C3788" i="1" s="1"/>
  <c r="H3788" i="1"/>
  <c r="G3788" i="1"/>
  <c r="A3789" i="1"/>
  <c r="I3789" i="1" s="1"/>
  <c r="E3788" i="1"/>
  <c r="F3788" i="1" s="1"/>
  <c r="D3786" i="1"/>
  <c r="B3789" i="1" l="1"/>
  <c r="C3789" i="1" s="1"/>
  <c r="H3789" i="1"/>
  <c r="G3789" i="1"/>
  <c r="A3790" i="1"/>
  <c r="I3790" i="1" s="1"/>
  <c r="E3789" i="1"/>
  <c r="F3789" i="1" s="1"/>
  <c r="D3787" i="1"/>
  <c r="B3790" i="1" l="1"/>
  <c r="C3790" i="1" s="1"/>
  <c r="H3790" i="1"/>
  <c r="G3790" i="1"/>
  <c r="A3791" i="1"/>
  <c r="I3791" i="1" s="1"/>
  <c r="E3790" i="1"/>
  <c r="F3790" i="1" s="1"/>
  <c r="D3788" i="1"/>
  <c r="B3791" i="1" l="1"/>
  <c r="C3791" i="1" s="1"/>
  <c r="H3791" i="1"/>
  <c r="G3791" i="1"/>
  <c r="A3792" i="1"/>
  <c r="I3792" i="1" s="1"/>
  <c r="E3791" i="1"/>
  <c r="F3791" i="1" s="1"/>
  <c r="D3789" i="1"/>
  <c r="B3792" i="1" l="1"/>
  <c r="C3792" i="1" s="1"/>
  <c r="H3792" i="1"/>
  <c r="G3792" i="1"/>
  <c r="A3793" i="1"/>
  <c r="I3793" i="1" s="1"/>
  <c r="E3792" i="1"/>
  <c r="F3792" i="1" s="1"/>
  <c r="D3790" i="1"/>
  <c r="B3793" i="1" l="1"/>
  <c r="C3793" i="1" s="1"/>
  <c r="H3793" i="1"/>
  <c r="G3793" i="1"/>
  <c r="A3794" i="1"/>
  <c r="I3794" i="1" s="1"/>
  <c r="E3793" i="1"/>
  <c r="F3793" i="1" s="1"/>
  <c r="D3791" i="1"/>
  <c r="B3794" i="1" l="1"/>
  <c r="C3794" i="1" s="1"/>
  <c r="G3794" i="1"/>
  <c r="H3794" i="1"/>
  <c r="A3795" i="1"/>
  <c r="I3795" i="1" s="1"/>
  <c r="E3794" i="1"/>
  <c r="F3794" i="1" s="1"/>
  <c r="D3792" i="1"/>
  <c r="B3795" i="1" l="1"/>
  <c r="C3795" i="1" s="1"/>
  <c r="H3795" i="1"/>
  <c r="G3795" i="1"/>
  <c r="A3796" i="1"/>
  <c r="I3796" i="1" s="1"/>
  <c r="E3795" i="1"/>
  <c r="F3795" i="1" s="1"/>
  <c r="D3793" i="1"/>
  <c r="B3796" i="1" l="1"/>
  <c r="C3796" i="1" s="1"/>
  <c r="H3796" i="1"/>
  <c r="G3796" i="1"/>
  <c r="A3797" i="1"/>
  <c r="I3797" i="1" s="1"/>
  <c r="E3796" i="1"/>
  <c r="F3796" i="1" s="1"/>
  <c r="D3794" i="1"/>
  <c r="B3797" i="1" l="1"/>
  <c r="C3797" i="1" s="1"/>
  <c r="H3797" i="1"/>
  <c r="G3797" i="1"/>
  <c r="A3798" i="1"/>
  <c r="I3798" i="1" s="1"/>
  <c r="E3797" i="1"/>
  <c r="F3797" i="1" s="1"/>
  <c r="D3795" i="1"/>
  <c r="B3798" i="1" l="1"/>
  <c r="C3798" i="1" s="1"/>
  <c r="H3798" i="1"/>
  <c r="G3798" i="1"/>
  <c r="A3799" i="1"/>
  <c r="I3799" i="1" s="1"/>
  <c r="E3798" i="1"/>
  <c r="F3798" i="1" s="1"/>
  <c r="D3796" i="1"/>
  <c r="B3799" i="1" l="1"/>
  <c r="C3799" i="1" s="1"/>
  <c r="H3799" i="1"/>
  <c r="G3799" i="1"/>
  <c r="A3800" i="1"/>
  <c r="I3800" i="1" s="1"/>
  <c r="E3799" i="1"/>
  <c r="F3799" i="1" s="1"/>
  <c r="D3797" i="1"/>
  <c r="B3800" i="1" l="1"/>
  <c r="C3800" i="1" s="1"/>
  <c r="H3800" i="1"/>
  <c r="G3800" i="1"/>
  <c r="A3801" i="1"/>
  <c r="I3801" i="1" s="1"/>
  <c r="E3800" i="1"/>
  <c r="F3800" i="1" s="1"/>
  <c r="D3798" i="1"/>
  <c r="B3801" i="1" l="1"/>
  <c r="C3801" i="1" s="1"/>
  <c r="H3801" i="1"/>
  <c r="G3801" i="1"/>
  <c r="A3802" i="1"/>
  <c r="I3802" i="1" s="1"/>
  <c r="E3801" i="1"/>
  <c r="F3801" i="1" s="1"/>
  <c r="D3799" i="1"/>
  <c r="B3802" i="1" l="1"/>
  <c r="C3802" i="1" s="1"/>
  <c r="H3802" i="1"/>
  <c r="G3802" i="1"/>
  <c r="A3803" i="1"/>
  <c r="I3803" i="1" s="1"/>
  <c r="E3802" i="1"/>
  <c r="F3802" i="1" s="1"/>
  <c r="D3800" i="1"/>
  <c r="B3803" i="1" l="1"/>
  <c r="C3803" i="1" s="1"/>
  <c r="H3803" i="1"/>
  <c r="G3803" i="1"/>
  <c r="A3804" i="1"/>
  <c r="I3804" i="1" s="1"/>
  <c r="E3803" i="1"/>
  <c r="F3803" i="1" s="1"/>
  <c r="D3801" i="1"/>
  <c r="B3804" i="1" l="1"/>
  <c r="C3804" i="1" s="1"/>
  <c r="H3804" i="1"/>
  <c r="G3804" i="1"/>
  <c r="A3805" i="1"/>
  <c r="I3805" i="1" s="1"/>
  <c r="E3804" i="1"/>
  <c r="F3804" i="1" s="1"/>
  <c r="D3802" i="1"/>
  <c r="B3805" i="1" l="1"/>
  <c r="C3805" i="1" s="1"/>
  <c r="H3805" i="1"/>
  <c r="G3805" i="1"/>
  <c r="A3806" i="1"/>
  <c r="I3806" i="1" s="1"/>
  <c r="E3805" i="1"/>
  <c r="F3805" i="1" s="1"/>
  <c r="D3803" i="1"/>
  <c r="B3806" i="1" l="1"/>
  <c r="C3806" i="1" s="1"/>
  <c r="H3806" i="1"/>
  <c r="G3806" i="1"/>
  <c r="A3807" i="1"/>
  <c r="I3807" i="1" s="1"/>
  <c r="E3806" i="1"/>
  <c r="F3806" i="1" s="1"/>
  <c r="D3804" i="1"/>
  <c r="B3807" i="1" l="1"/>
  <c r="C3807" i="1" s="1"/>
  <c r="H3807" i="1"/>
  <c r="G3807" i="1"/>
  <c r="A3808" i="1"/>
  <c r="I3808" i="1" s="1"/>
  <c r="E3807" i="1"/>
  <c r="F3807" i="1" s="1"/>
  <c r="D3805" i="1"/>
  <c r="B3808" i="1" l="1"/>
  <c r="C3808" i="1" s="1"/>
  <c r="H3808" i="1"/>
  <c r="G3808" i="1"/>
  <c r="A3809" i="1"/>
  <c r="I3809" i="1" s="1"/>
  <c r="E3808" i="1"/>
  <c r="F3808" i="1" s="1"/>
  <c r="D3806" i="1"/>
  <c r="B3809" i="1" l="1"/>
  <c r="C3809" i="1" s="1"/>
  <c r="H3809" i="1"/>
  <c r="G3809" i="1"/>
  <c r="A3810" i="1"/>
  <c r="I3810" i="1" s="1"/>
  <c r="E3809" i="1"/>
  <c r="F3809" i="1" s="1"/>
  <c r="D3807" i="1"/>
  <c r="B3810" i="1" l="1"/>
  <c r="C3810" i="1" s="1"/>
  <c r="H3810" i="1"/>
  <c r="G3810" i="1"/>
  <c r="A3811" i="1"/>
  <c r="I3811" i="1" s="1"/>
  <c r="E3810" i="1"/>
  <c r="F3810" i="1" s="1"/>
  <c r="D3808" i="1"/>
  <c r="B3811" i="1" l="1"/>
  <c r="C3811" i="1" s="1"/>
  <c r="H3811" i="1"/>
  <c r="G3811" i="1"/>
  <c r="A3812" i="1"/>
  <c r="I3812" i="1" s="1"/>
  <c r="E3811" i="1"/>
  <c r="F3811" i="1" s="1"/>
  <c r="D3809" i="1"/>
  <c r="B3812" i="1" l="1"/>
  <c r="C3812" i="1" s="1"/>
  <c r="H3812" i="1"/>
  <c r="G3812" i="1"/>
  <c r="A3813" i="1"/>
  <c r="I3813" i="1" s="1"/>
  <c r="E3812" i="1"/>
  <c r="F3812" i="1" s="1"/>
  <c r="D3810" i="1"/>
  <c r="B3813" i="1" l="1"/>
  <c r="C3813" i="1" s="1"/>
  <c r="H3813" i="1"/>
  <c r="G3813" i="1"/>
  <c r="A3814" i="1"/>
  <c r="I3814" i="1" s="1"/>
  <c r="E3813" i="1"/>
  <c r="F3813" i="1" s="1"/>
  <c r="D3811" i="1"/>
  <c r="B3814" i="1" l="1"/>
  <c r="C3814" i="1" s="1"/>
  <c r="H3814" i="1"/>
  <c r="G3814" i="1"/>
  <c r="A3815" i="1"/>
  <c r="I3815" i="1" s="1"/>
  <c r="E3814" i="1"/>
  <c r="F3814" i="1" s="1"/>
  <c r="D3812" i="1"/>
  <c r="B3815" i="1" l="1"/>
  <c r="C3815" i="1" s="1"/>
  <c r="H3815" i="1"/>
  <c r="G3815" i="1"/>
  <c r="A3816" i="1"/>
  <c r="I3816" i="1" s="1"/>
  <c r="E3815" i="1"/>
  <c r="F3815" i="1" s="1"/>
  <c r="D3813" i="1"/>
  <c r="B3816" i="1" l="1"/>
  <c r="C3816" i="1" s="1"/>
  <c r="H3816" i="1"/>
  <c r="G3816" i="1"/>
  <c r="A3817" i="1"/>
  <c r="I3817" i="1" s="1"/>
  <c r="E3816" i="1"/>
  <c r="F3816" i="1" s="1"/>
  <c r="D3814" i="1"/>
  <c r="B3817" i="1" l="1"/>
  <c r="C3817" i="1" s="1"/>
  <c r="H3817" i="1"/>
  <c r="G3817" i="1"/>
  <c r="A3818" i="1"/>
  <c r="I3818" i="1" s="1"/>
  <c r="E3817" i="1"/>
  <c r="F3817" i="1" s="1"/>
  <c r="D3815" i="1"/>
  <c r="B3818" i="1" l="1"/>
  <c r="C3818" i="1" s="1"/>
  <c r="H3818" i="1"/>
  <c r="G3818" i="1"/>
  <c r="A3819" i="1"/>
  <c r="I3819" i="1" s="1"/>
  <c r="E3818" i="1"/>
  <c r="F3818" i="1" s="1"/>
  <c r="D3816" i="1"/>
  <c r="B3819" i="1" l="1"/>
  <c r="C3819" i="1" s="1"/>
  <c r="H3819" i="1"/>
  <c r="G3819" i="1"/>
  <c r="A3820" i="1"/>
  <c r="I3820" i="1" s="1"/>
  <c r="E3819" i="1"/>
  <c r="F3819" i="1" s="1"/>
  <c r="D3817" i="1"/>
  <c r="B3820" i="1" l="1"/>
  <c r="C3820" i="1" s="1"/>
  <c r="H3820" i="1"/>
  <c r="G3820" i="1"/>
  <c r="A3821" i="1"/>
  <c r="I3821" i="1" s="1"/>
  <c r="E3820" i="1"/>
  <c r="F3820" i="1" s="1"/>
  <c r="D3818" i="1"/>
  <c r="B3821" i="1" l="1"/>
  <c r="C3821" i="1" s="1"/>
  <c r="H3821" i="1"/>
  <c r="G3821" i="1"/>
  <c r="A3822" i="1"/>
  <c r="I3822" i="1" s="1"/>
  <c r="E3821" i="1"/>
  <c r="F3821" i="1" s="1"/>
  <c r="D3819" i="1"/>
  <c r="B3822" i="1" l="1"/>
  <c r="C3822" i="1" s="1"/>
  <c r="H3822" i="1"/>
  <c r="G3822" i="1"/>
  <c r="A3823" i="1"/>
  <c r="I3823" i="1" s="1"/>
  <c r="E3822" i="1"/>
  <c r="F3822" i="1" s="1"/>
  <c r="D3820" i="1"/>
  <c r="B3823" i="1" l="1"/>
  <c r="C3823" i="1" s="1"/>
  <c r="H3823" i="1"/>
  <c r="G3823" i="1"/>
  <c r="A3824" i="1"/>
  <c r="I3824" i="1" s="1"/>
  <c r="E3823" i="1"/>
  <c r="F3823" i="1" s="1"/>
  <c r="D3821" i="1"/>
  <c r="B3824" i="1" l="1"/>
  <c r="C3824" i="1" s="1"/>
  <c r="H3824" i="1"/>
  <c r="G3824" i="1"/>
  <c r="A3825" i="1"/>
  <c r="I3825" i="1" s="1"/>
  <c r="E3824" i="1"/>
  <c r="F3824" i="1" s="1"/>
  <c r="D3822" i="1"/>
  <c r="B3825" i="1" l="1"/>
  <c r="C3825" i="1" s="1"/>
  <c r="H3825" i="1"/>
  <c r="G3825" i="1"/>
  <c r="A3826" i="1"/>
  <c r="I3826" i="1" s="1"/>
  <c r="E3825" i="1"/>
  <c r="F3825" i="1" s="1"/>
  <c r="D3823" i="1"/>
  <c r="B3826" i="1" l="1"/>
  <c r="C3826" i="1" s="1"/>
  <c r="G3826" i="1"/>
  <c r="H3826" i="1"/>
  <c r="A3827" i="1"/>
  <c r="I3827" i="1" s="1"/>
  <c r="E3826" i="1"/>
  <c r="F3826" i="1" s="1"/>
  <c r="D3824" i="1"/>
  <c r="B3827" i="1" l="1"/>
  <c r="C3827" i="1" s="1"/>
  <c r="H3827" i="1"/>
  <c r="G3827" i="1"/>
  <c r="A3828" i="1"/>
  <c r="I3828" i="1" s="1"/>
  <c r="E3827" i="1"/>
  <c r="F3827" i="1" s="1"/>
  <c r="D3825" i="1"/>
  <c r="B3828" i="1" l="1"/>
  <c r="C3828" i="1" s="1"/>
  <c r="H3828" i="1"/>
  <c r="G3828" i="1"/>
  <c r="A3829" i="1"/>
  <c r="I3829" i="1" s="1"/>
  <c r="E3828" i="1"/>
  <c r="F3828" i="1" s="1"/>
  <c r="D3826" i="1"/>
  <c r="B3829" i="1" l="1"/>
  <c r="C3829" i="1" s="1"/>
  <c r="H3829" i="1"/>
  <c r="G3829" i="1"/>
  <c r="A3830" i="1"/>
  <c r="I3830" i="1" s="1"/>
  <c r="E3829" i="1"/>
  <c r="F3829" i="1" s="1"/>
  <c r="D3827" i="1"/>
  <c r="B3830" i="1" l="1"/>
  <c r="C3830" i="1" s="1"/>
  <c r="H3830" i="1"/>
  <c r="G3830" i="1"/>
  <c r="A3831" i="1"/>
  <c r="I3831" i="1" s="1"/>
  <c r="E3830" i="1"/>
  <c r="F3830" i="1" s="1"/>
  <c r="D3828" i="1"/>
  <c r="B3831" i="1" l="1"/>
  <c r="C3831" i="1" s="1"/>
  <c r="H3831" i="1"/>
  <c r="G3831" i="1"/>
  <c r="A3832" i="1"/>
  <c r="I3832" i="1" s="1"/>
  <c r="E3831" i="1"/>
  <c r="F3831" i="1" s="1"/>
  <c r="D3829" i="1"/>
  <c r="B3832" i="1" l="1"/>
  <c r="C3832" i="1" s="1"/>
  <c r="H3832" i="1"/>
  <c r="G3832" i="1"/>
  <c r="A3833" i="1"/>
  <c r="I3833" i="1" s="1"/>
  <c r="E3832" i="1"/>
  <c r="F3832" i="1" s="1"/>
  <c r="D3830" i="1"/>
  <c r="B3833" i="1" l="1"/>
  <c r="C3833" i="1" s="1"/>
  <c r="H3833" i="1"/>
  <c r="G3833" i="1"/>
  <c r="A3834" i="1"/>
  <c r="I3834" i="1" s="1"/>
  <c r="E3833" i="1"/>
  <c r="F3833" i="1" s="1"/>
  <c r="D3831" i="1"/>
  <c r="B3834" i="1" l="1"/>
  <c r="C3834" i="1" s="1"/>
  <c r="H3834" i="1"/>
  <c r="G3834" i="1"/>
  <c r="A3835" i="1"/>
  <c r="I3835" i="1" s="1"/>
  <c r="E3834" i="1"/>
  <c r="F3834" i="1" s="1"/>
  <c r="D3832" i="1"/>
  <c r="B3835" i="1" l="1"/>
  <c r="C3835" i="1" s="1"/>
  <c r="H3835" i="1"/>
  <c r="G3835" i="1"/>
  <c r="A3836" i="1"/>
  <c r="I3836" i="1" s="1"/>
  <c r="E3835" i="1"/>
  <c r="F3835" i="1" s="1"/>
  <c r="D3833" i="1"/>
  <c r="B3836" i="1" l="1"/>
  <c r="C3836" i="1" s="1"/>
  <c r="H3836" i="1"/>
  <c r="G3836" i="1"/>
  <c r="A3837" i="1"/>
  <c r="I3837" i="1" s="1"/>
  <c r="E3836" i="1"/>
  <c r="F3836" i="1" s="1"/>
  <c r="D3834" i="1"/>
  <c r="B3837" i="1" l="1"/>
  <c r="C3837" i="1" s="1"/>
  <c r="H3837" i="1"/>
  <c r="G3837" i="1"/>
  <c r="A3838" i="1"/>
  <c r="I3838" i="1" s="1"/>
  <c r="E3837" i="1"/>
  <c r="F3837" i="1" s="1"/>
  <c r="D3835" i="1"/>
  <c r="B3838" i="1" l="1"/>
  <c r="C3838" i="1" s="1"/>
  <c r="H3838" i="1"/>
  <c r="G3838" i="1"/>
  <c r="A3839" i="1"/>
  <c r="I3839" i="1" s="1"/>
  <c r="E3838" i="1"/>
  <c r="F3838" i="1" s="1"/>
  <c r="D3836" i="1"/>
  <c r="B3839" i="1" l="1"/>
  <c r="C3839" i="1" s="1"/>
  <c r="H3839" i="1"/>
  <c r="G3839" i="1"/>
  <c r="A3840" i="1"/>
  <c r="I3840" i="1" s="1"/>
  <c r="E3839" i="1"/>
  <c r="F3839" i="1" s="1"/>
  <c r="D3837" i="1"/>
  <c r="B3840" i="1" l="1"/>
  <c r="C3840" i="1" s="1"/>
  <c r="H3840" i="1"/>
  <c r="G3840" i="1"/>
  <c r="A3841" i="1"/>
  <c r="I3841" i="1" s="1"/>
  <c r="E3840" i="1"/>
  <c r="F3840" i="1" s="1"/>
  <c r="D3838" i="1"/>
  <c r="B3841" i="1" l="1"/>
  <c r="C3841" i="1" s="1"/>
  <c r="H3841" i="1"/>
  <c r="G3841" i="1"/>
  <c r="A3842" i="1"/>
  <c r="I3842" i="1" s="1"/>
  <c r="E3841" i="1"/>
  <c r="F3841" i="1" s="1"/>
  <c r="D3839" i="1"/>
  <c r="B3842" i="1" l="1"/>
  <c r="C3842" i="1" s="1"/>
  <c r="H3842" i="1"/>
  <c r="G3842" i="1"/>
  <c r="A3843" i="1"/>
  <c r="I3843" i="1" s="1"/>
  <c r="E3842" i="1"/>
  <c r="F3842" i="1" s="1"/>
  <c r="D3840" i="1"/>
  <c r="B3843" i="1" l="1"/>
  <c r="C3843" i="1" s="1"/>
  <c r="H3843" i="1"/>
  <c r="G3843" i="1"/>
  <c r="A3844" i="1"/>
  <c r="I3844" i="1" s="1"/>
  <c r="E3843" i="1"/>
  <c r="F3843" i="1" s="1"/>
  <c r="D3841" i="1"/>
  <c r="B3844" i="1" l="1"/>
  <c r="C3844" i="1" s="1"/>
  <c r="H3844" i="1"/>
  <c r="G3844" i="1"/>
  <c r="A3845" i="1"/>
  <c r="I3845" i="1" s="1"/>
  <c r="E3844" i="1"/>
  <c r="F3844" i="1" s="1"/>
  <c r="D3842" i="1"/>
  <c r="B3845" i="1" l="1"/>
  <c r="C3845" i="1" s="1"/>
  <c r="H3845" i="1"/>
  <c r="G3845" i="1"/>
  <c r="A3846" i="1"/>
  <c r="I3846" i="1" s="1"/>
  <c r="E3845" i="1"/>
  <c r="F3845" i="1" s="1"/>
  <c r="D3843" i="1"/>
  <c r="B3846" i="1" l="1"/>
  <c r="C3846" i="1" s="1"/>
  <c r="H3846" i="1"/>
  <c r="G3846" i="1"/>
  <c r="A3847" i="1"/>
  <c r="I3847" i="1" s="1"/>
  <c r="E3846" i="1"/>
  <c r="F3846" i="1" s="1"/>
  <c r="D3844" i="1"/>
  <c r="B3847" i="1" l="1"/>
  <c r="C3847" i="1" s="1"/>
  <c r="H3847" i="1"/>
  <c r="G3847" i="1"/>
  <c r="A3848" i="1"/>
  <c r="I3848" i="1" s="1"/>
  <c r="E3847" i="1"/>
  <c r="F3847" i="1" s="1"/>
  <c r="D3845" i="1"/>
  <c r="B3848" i="1" l="1"/>
  <c r="C3848" i="1" s="1"/>
  <c r="H3848" i="1"/>
  <c r="G3848" i="1"/>
  <c r="A3849" i="1"/>
  <c r="I3849" i="1" s="1"/>
  <c r="E3848" i="1"/>
  <c r="F3848" i="1" s="1"/>
  <c r="D3846" i="1"/>
  <c r="B3849" i="1" l="1"/>
  <c r="C3849" i="1" s="1"/>
  <c r="H3849" i="1"/>
  <c r="G3849" i="1"/>
  <c r="A3850" i="1"/>
  <c r="I3850" i="1" s="1"/>
  <c r="E3849" i="1"/>
  <c r="F3849" i="1" s="1"/>
  <c r="D3847" i="1"/>
  <c r="B3850" i="1" l="1"/>
  <c r="C3850" i="1" s="1"/>
  <c r="H3850" i="1"/>
  <c r="G3850" i="1"/>
  <c r="A3851" i="1"/>
  <c r="I3851" i="1" s="1"/>
  <c r="E3850" i="1"/>
  <c r="F3850" i="1" s="1"/>
  <c r="D3848" i="1"/>
  <c r="B3851" i="1" l="1"/>
  <c r="C3851" i="1" s="1"/>
  <c r="H3851" i="1"/>
  <c r="G3851" i="1"/>
  <c r="A3852" i="1"/>
  <c r="I3852" i="1" s="1"/>
  <c r="E3851" i="1"/>
  <c r="F3851" i="1" s="1"/>
  <c r="D3849" i="1"/>
  <c r="B3852" i="1" l="1"/>
  <c r="C3852" i="1" s="1"/>
  <c r="H3852" i="1"/>
  <c r="G3852" i="1"/>
  <c r="A3853" i="1"/>
  <c r="I3853" i="1" s="1"/>
  <c r="E3852" i="1"/>
  <c r="F3852" i="1" s="1"/>
  <c r="D3850" i="1"/>
  <c r="B3853" i="1" l="1"/>
  <c r="C3853" i="1" s="1"/>
  <c r="H3853" i="1"/>
  <c r="G3853" i="1"/>
  <c r="A3854" i="1"/>
  <c r="I3854" i="1" s="1"/>
  <c r="E3853" i="1"/>
  <c r="F3853" i="1" s="1"/>
  <c r="D3851" i="1"/>
  <c r="B3854" i="1" l="1"/>
  <c r="C3854" i="1" s="1"/>
  <c r="H3854" i="1"/>
  <c r="G3854" i="1"/>
  <c r="A3855" i="1"/>
  <c r="I3855" i="1" s="1"/>
  <c r="E3854" i="1"/>
  <c r="F3854" i="1" s="1"/>
  <c r="D3852" i="1"/>
  <c r="B3855" i="1" l="1"/>
  <c r="C3855" i="1" s="1"/>
  <c r="H3855" i="1"/>
  <c r="G3855" i="1"/>
  <c r="A3856" i="1"/>
  <c r="I3856" i="1" s="1"/>
  <c r="E3855" i="1"/>
  <c r="F3855" i="1" s="1"/>
  <c r="D3853" i="1"/>
  <c r="B3856" i="1" l="1"/>
  <c r="C3856" i="1" s="1"/>
  <c r="H3856" i="1"/>
  <c r="G3856" i="1"/>
  <c r="A3857" i="1"/>
  <c r="I3857" i="1" s="1"/>
  <c r="E3856" i="1"/>
  <c r="F3856" i="1" s="1"/>
  <c r="D3854" i="1"/>
  <c r="B3857" i="1" l="1"/>
  <c r="C3857" i="1" s="1"/>
  <c r="H3857" i="1"/>
  <c r="G3857" i="1"/>
  <c r="A3858" i="1"/>
  <c r="I3858" i="1" s="1"/>
  <c r="E3857" i="1"/>
  <c r="F3857" i="1" s="1"/>
  <c r="D3855" i="1"/>
  <c r="B3858" i="1" l="1"/>
  <c r="C3858" i="1" s="1"/>
  <c r="G3858" i="1"/>
  <c r="H3858" i="1"/>
  <c r="A3859" i="1"/>
  <c r="I3859" i="1" s="1"/>
  <c r="E3858" i="1"/>
  <c r="F3858" i="1" s="1"/>
  <c r="D3856" i="1"/>
  <c r="B3859" i="1" l="1"/>
  <c r="C3859" i="1" s="1"/>
  <c r="H3859" i="1"/>
  <c r="G3859" i="1"/>
  <c r="A3860" i="1"/>
  <c r="I3860" i="1" s="1"/>
  <c r="E3859" i="1"/>
  <c r="F3859" i="1" s="1"/>
  <c r="D3857" i="1"/>
  <c r="B3860" i="1" l="1"/>
  <c r="C3860" i="1" s="1"/>
  <c r="H3860" i="1"/>
  <c r="G3860" i="1"/>
  <c r="A3861" i="1"/>
  <c r="I3861" i="1" s="1"/>
  <c r="E3860" i="1"/>
  <c r="F3860" i="1" s="1"/>
  <c r="D3858" i="1"/>
  <c r="B3861" i="1" l="1"/>
  <c r="C3861" i="1" s="1"/>
  <c r="H3861" i="1"/>
  <c r="G3861" i="1"/>
  <c r="A3862" i="1"/>
  <c r="I3862" i="1" s="1"/>
  <c r="E3861" i="1"/>
  <c r="F3861" i="1" s="1"/>
  <c r="D3859" i="1"/>
  <c r="B3862" i="1" l="1"/>
  <c r="C3862" i="1" s="1"/>
  <c r="H3862" i="1"/>
  <c r="G3862" i="1"/>
  <c r="A3863" i="1"/>
  <c r="I3863" i="1" s="1"/>
  <c r="E3862" i="1"/>
  <c r="F3862" i="1" s="1"/>
  <c r="D3860" i="1"/>
  <c r="B3863" i="1" l="1"/>
  <c r="C3863" i="1" s="1"/>
  <c r="H3863" i="1"/>
  <c r="G3863" i="1"/>
  <c r="A3864" i="1"/>
  <c r="I3864" i="1" s="1"/>
  <c r="E3863" i="1"/>
  <c r="F3863" i="1" s="1"/>
  <c r="D3861" i="1"/>
  <c r="B3864" i="1" l="1"/>
  <c r="C3864" i="1" s="1"/>
  <c r="H3864" i="1"/>
  <c r="G3864" i="1"/>
  <c r="A3865" i="1"/>
  <c r="I3865" i="1" s="1"/>
  <c r="E3864" i="1"/>
  <c r="F3864" i="1" s="1"/>
  <c r="D3862" i="1"/>
  <c r="B3865" i="1" l="1"/>
  <c r="C3865" i="1" s="1"/>
  <c r="H3865" i="1"/>
  <c r="G3865" i="1"/>
  <c r="A3866" i="1"/>
  <c r="I3866" i="1" s="1"/>
  <c r="E3865" i="1"/>
  <c r="F3865" i="1" s="1"/>
  <c r="D3863" i="1"/>
  <c r="B3866" i="1" l="1"/>
  <c r="C3866" i="1" s="1"/>
  <c r="H3866" i="1"/>
  <c r="G3866" i="1"/>
  <c r="A3867" i="1"/>
  <c r="I3867" i="1" s="1"/>
  <c r="E3866" i="1"/>
  <c r="F3866" i="1" s="1"/>
  <c r="D3864" i="1"/>
  <c r="B3867" i="1" l="1"/>
  <c r="C3867" i="1" s="1"/>
  <c r="H3867" i="1"/>
  <c r="G3867" i="1"/>
  <c r="A3868" i="1"/>
  <c r="I3868" i="1" s="1"/>
  <c r="E3867" i="1"/>
  <c r="F3867" i="1" s="1"/>
  <c r="D3865" i="1"/>
  <c r="B3868" i="1" l="1"/>
  <c r="C3868" i="1" s="1"/>
  <c r="H3868" i="1"/>
  <c r="G3868" i="1"/>
  <c r="A3869" i="1"/>
  <c r="I3869" i="1" s="1"/>
  <c r="E3868" i="1"/>
  <c r="F3868" i="1" s="1"/>
  <c r="D3866" i="1"/>
  <c r="B3869" i="1" l="1"/>
  <c r="C3869" i="1" s="1"/>
  <c r="H3869" i="1"/>
  <c r="G3869" i="1"/>
  <c r="A3870" i="1"/>
  <c r="I3870" i="1" s="1"/>
  <c r="E3869" i="1"/>
  <c r="F3869" i="1" s="1"/>
  <c r="D3867" i="1"/>
  <c r="B3870" i="1" l="1"/>
  <c r="C3870" i="1" s="1"/>
  <c r="H3870" i="1"/>
  <c r="G3870" i="1"/>
  <c r="A3871" i="1"/>
  <c r="I3871" i="1" s="1"/>
  <c r="E3870" i="1"/>
  <c r="F3870" i="1" s="1"/>
  <c r="D3868" i="1"/>
  <c r="B3871" i="1" l="1"/>
  <c r="C3871" i="1" s="1"/>
  <c r="H3871" i="1"/>
  <c r="G3871" i="1"/>
  <c r="A3872" i="1"/>
  <c r="I3872" i="1" s="1"/>
  <c r="E3871" i="1"/>
  <c r="F3871" i="1" s="1"/>
  <c r="D3869" i="1"/>
  <c r="B3872" i="1" l="1"/>
  <c r="C3872" i="1" s="1"/>
  <c r="H3872" i="1"/>
  <c r="G3872" i="1"/>
  <c r="A3873" i="1"/>
  <c r="I3873" i="1" s="1"/>
  <c r="E3872" i="1"/>
  <c r="F3872" i="1" s="1"/>
  <c r="D3870" i="1"/>
  <c r="B3873" i="1" l="1"/>
  <c r="C3873" i="1" s="1"/>
  <c r="H3873" i="1"/>
  <c r="G3873" i="1"/>
  <c r="A3874" i="1"/>
  <c r="I3874" i="1" s="1"/>
  <c r="E3873" i="1"/>
  <c r="F3873" i="1" s="1"/>
  <c r="D3871" i="1"/>
  <c r="B3874" i="1" l="1"/>
  <c r="C3874" i="1" s="1"/>
  <c r="H3874" i="1"/>
  <c r="G3874" i="1"/>
  <c r="A3875" i="1"/>
  <c r="I3875" i="1" s="1"/>
  <c r="E3874" i="1"/>
  <c r="F3874" i="1" s="1"/>
  <c r="D3872" i="1"/>
  <c r="B3875" i="1" l="1"/>
  <c r="C3875" i="1" s="1"/>
  <c r="H3875" i="1"/>
  <c r="G3875" i="1"/>
  <c r="A3876" i="1"/>
  <c r="I3876" i="1" s="1"/>
  <c r="E3875" i="1"/>
  <c r="F3875" i="1" s="1"/>
  <c r="D3873" i="1"/>
  <c r="B3876" i="1" l="1"/>
  <c r="C3876" i="1" s="1"/>
  <c r="H3876" i="1"/>
  <c r="G3876" i="1"/>
  <c r="A3877" i="1"/>
  <c r="I3877" i="1" s="1"/>
  <c r="E3876" i="1"/>
  <c r="F3876" i="1" s="1"/>
  <c r="D3874" i="1"/>
  <c r="B3877" i="1" l="1"/>
  <c r="C3877" i="1" s="1"/>
  <c r="H3877" i="1"/>
  <c r="G3877" i="1"/>
  <c r="A3878" i="1"/>
  <c r="I3878" i="1" s="1"/>
  <c r="E3877" i="1"/>
  <c r="F3877" i="1" s="1"/>
  <c r="D3875" i="1"/>
  <c r="B3878" i="1" l="1"/>
  <c r="C3878" i="1" s="1"/>
  <c r="H3878" i="1"/>
  <c r="G3878" i="1"/>
  <c r="A3879" i="1"/>
  <c r="I3879" i="1" s="1"/>
  <c r="E3878" i="1"/>
  <c r="F3878" i="1" s="1"/>
  <c r="D3876" i="1"/>
  <c r="B3879" i="1" l="1"/>
  <c r="C3879" i="1" s="1"/>
  <c r="H3879" i="1"/>
  <c r="G3879" i="1"/>
  <c r="A3880" i="1"/>
  <c r="I3880" i="1" s="1"/>
  <c r="E3879" i="1"/>
  <c r="F3879" i="1" s="1"/>
  <c r="D3877" i="1"/>
  <c r="B3880" i="1" l="1"/>
  <c r="C3880" i="1" s="1"/>
  <c r="H3880" i="1"/>
  <c r="G3880" i="1"/>
  <c r="A3881" i="1"/>
  <c r="I3881" i="1" s="1"/>
  <c r="E3880" i="1"/>
  <c r="F3880" i="1" s="1"/>
  <c r="D3878" i="1"/>
  <c r="B3881" i="1" l="1"/>
  <c r="C3881" i="1" s="1"/>
  <c r="G3881" i="1"/>
  <c r="H3881" i="1"/>
  <c r="A3882" i="1"/>
  <c r="I3882" i="1" s="1"/>
  <c r="E3881" i="1"/>
  <c r="F3881" i="1" s="1"/>
  <c r="D3879" i="1"/>
  <c r="B3882" i="1" l="1"/>
  <c r="C3882" i="1" s="1"/>
  <c r="H3882" i="1"/>
  <c r="G3882" i="1"/>
  <c r="A3883" i="1"/>
  <c r="I3883" i="1" s="1"/>
  <c r="E3882" i="1"/>
  <c r="F3882" i="1" s="1"/>
  <c r="D3880" i="1"/>
  <c r="B3883" i="1" l="1"/>
  <c r="C3883" i="1" s="1"/>
  <c r="H3883" i="1"/>
  <c r="G3883" i="1"/>
  <c r="A3884" i="1"/>
  <c r="I3884" i="1" s="1"/>
  <c r="E3883" i="1"/>
  <c r="F3883" i="1" s="1"/>
  <c r="D3881" i="1"/>
  <c r="B3884" i="1" l="1"/>
  <c r="C3884" i="1" s="1"/>
  <c r="H3884" i="1"/>
  <c r="G3884" i="1"/>
  <c r="A3885" i="1"/>
  <c r="I3885" i="1" s="1"/>
  <c r="E3884" i="1"/>
  <c r="F3884" i="1" s="1"/>
  <c r="D3882" i="1"/>
  <c r="B3885" i="1" l="1"/>
  <c r="C3885" i="1" s="1"/>
  <c r="H3885" i="1"/>
  <c r="G3885" i="1"/>
  <c r="A3886" i="1"/>
  <c r="I3886" i="1" s="1"/>
  <c r="E3885" i="1"/>
  <c r="F3885" i="1" s="1"/>
  <c r="D3883" i="1"/>
  <c r="B3886" i="1" l="1"/>
  <c r="C3886" i="1" s="1"/>
  <c r="H3886" i="1"/>
  <c r="G3886" i="1"/>
  <c r="A3887" i="1"/>
  <c r="I3887" i="1" s="1"/>
  <c r="E3886" i="1"/>
  <c r="F3886" i="1" s="1"/>
  <c r="D3884" i="1"/>
  <c r="B3887" i="1" l="1"/>
  <c r="C3887" i="1" s="1"/>
  <c r="H3887" i="1"/>
  <c r="G3887" i="1"/>
  <c r="A3888" i="1"/>
  <c r="I3888" i="1" s="1"/>
  <c r="E3887" i="1"/>
  <c r="F3887" i="1" s="1"/>
  <c r="D3885" i="1"/>
  <c r="B3888" i="1" l="1"/>
  <c r="C3888" i="1" s="1"/>
  <c r="H3888" i="1"/>
  <c r="G3888" i="1"/>
  <c r="A3889" i="1"/>
  <c r="I3889" i="1" s="1"/>
  <c r="E3888" i="1"/>
  <c r="F3888" i="1" s="1"/>
  <c r="D3886" i="1"/>
  <c r="B3889" i="1" l="1"/>
  <c r="C3889" i="1" s="1"/>
  <c r="H3889" i="1"/>
  <c r="G3889" i="1"/>
  <c r="A3890" i="1"/>
  <c r="I3890" i="1" s="1"/>
  <c r="E3889" i="1"/>
  <c r="F3889" i="1" s="1"/>
  <c r="D3887" i="1"/>
  <c r="B3890" i="1" l="1"/>
  <c r="C3890" i="1" s="1"/>
  <c r="G3890" i="1"/>
  <c r="H3890" i="1"/>
  <c r="A3891" i="1"/>
  <c r="I3891" i="1" s="1"/>
  <c r="E3890" i="1"/>
  <c r="F3890" i="1" s="1"/>
  <c r="D3888" i="1"/>
  <c r="B3891" i="1" l="1"/>
  <c r="C3891" i="1" s="1"/>
  <c r="H3891" i="1"/>
  <c r="G3891" i="1"/>
  <c r="A3892" i="1"/>
  <c r="I3892" i="1" s="1"/>
  <c r="E3891" i="1"/>
  <c r="F3891" i="1" s="1"/>
  <c r="D3889" i="1"/>
  <c r="B3892" i="1" l="1"/>
  <c r="C3892" i="1" s="1"/>
  <c r="H3892" i="1"/>
  <c r="G3892" i="1"/>
  <c r="A3893" i="1"/>
  <c r="I3893" i="1" s="1"/>
  <c r="E3892" i="1"/>
  <c r="F3892" i="1" s="1"/>
  <c r="D3890" i="1"/>
  <c r="B3893" i="1" l="1"/>
  <c r="C3893" i="1" s="1"/>
  <c r="H3893" i="1"/>
  <c r="G3893" i="1"/>
  <c r="A3894" i="1"/>
  <c r="I3894" i="1" s="1"/>
  <c r="E3893" i="1"/>
  <c r="F3893" i="1" s="1"/>
  <c r="D3891" i="1"/>
  <c r="B3894" i="1" l="1"/>
  <c r="C3894" i="1" s="1"/>
  <c r="H3894" i="1"/>
  <c r="G3894" i="1"/>
  <c r="A3895" i="1"/>
  <c r="I3895" i="1" s="1"/>
  <c r="E3894" i="1"/>
  <c r="F3894" i="1" s="1"/>
  <c r="D3892" i="1"/>
  <c r="B3895" i="1" l="1"/>
  <c r="C3895" i="1" s="1"/>
  <c r="H3895" i="1"/>
  <c r="G3895" i="1"/>
  <c r="A3896" i="1"/>
  <c r="I3896" i="1" s="1"/>
  <c r="E3895" i="1"/>
  <c r="F3895" i="1" s="1"/>
  <c r="D3893" i="1"/>
  <c r="B3896" i="1" l="1"/>
  <c r="C3896" i="1" s="1"/>
  <c r="H3896" i="1"/>
  <c r="G3896" i="1"/>
  <c r="A3897" i="1"/>
  <c r="I3897" i="1" s="1"/>
  <c r="E3896" i="1"/>
  <c r="F3896" i="1" s="1"/>
  <c r="D3894" i="1"/>
  <c r="B3897" i="1" l="1"/>
  <c r="C3897" i="1" s="1"/>
  <c r="G3897" i="1"/>
  <c r="H3897" i="1"/>
  <c r="A3898" i="1"/>
  <c r="I3898" i="1" s="1"/>
  <c r="E3897" i="1"/>
  <c r="F3897" i="1" s="1"/>
  <c r="D3895" i="1"/>
  <c r="B3898" i="1" l="1"/>
  <c r="C3898" i="1" s="1"/>
  <c r="H3898" i="1"/>
  <c r="G3898" i="1"/>
  <c r="A3899" i="1"/>
  <c r="I3899" i="1" s="1"/>
  <c r="E3898" i="1"/>
  <c r="F3898" i="1" s="1"/>
  <c r="D3896" i="1"/>
  <c r="B3899" i="1" l="1"/>
  <c r="C3899" i="1" s="1"/>
  <c r="H3899" i="1"/>
  <c r="G3899" i="1"/>
  <c r="A3900" i="1"/>
  <c r="I3900" i="1" s="1"/>
  <c r="E3899" i="1"/>
  <c r="F3899" i="1" s="1"/>
  <c r="D3897" i="1"/>
  <c r="B3900" i="1" l="1"/>
  <c r="C3900" i="1" s="1"/>
  <c r="H3900" i="1"/>
  <c r="G3900" i="1"/>
  <c r="A3901" i="1"/>
  <c r="I3901" i="1" s="1"/>
  <c r="E3900" i="1"/>
  <c r="F3900" i="1" s="1"/>
  <c r="D3898" i="1"/>
  <c r="B3901" i="1" l="1"/>
  <c r="C3901" i="1" s="1"/>
  <c r="H3901" i="1"/>
  <c r="G3901" i="1"/>
  <c r="A3902" i="1"/>
  <c r="I3902" i="1" s="1"/>
  <c r="E3901" i="1"/>
  <c r="F3901" i="1" s="1"/>
  <c r="D3899" i="1"/>
  <c r="B3902" i="1" l="1"/>
  <c r="C3902" i="1" s="1"/>
  <c r="H3902" i="1"/>
  <c r="G3902" i="1"/>
  <c r="A3903" i="1"/>
  <c r="I3903" i="1" s="1"/>
  <c r="E3902" i="1"/>
  <c r="F3902" i="1" s="1"/>
  <c r="D3900" i="1"/>
  <c r="B3903" i="1" l="1"/>
  <c r="C3903" i="1" s="1"/>
  <c r="H3903" i="1"/>
  <c r="G3903" i="1"/>
  <c r="A3904" i="1"/>
  <c r="I3904" i="1" s="1"/>
  <c r="E3903" i="1"/>
  <c r="F3903" i="1" s="1"/>
  <c r="D3901" i="1"/>
  <c r="B3904" i="1" l="1"/>
  <c r="C3904" i="1" s="1"/>
  <c r="H3904" i="1"/>
  <c r="G3904" i="1"/>
  <c r="A3905" i="1"/>
  <c r="I3905" i="1" s="1"/>
  <c r="E3904" i="1"/>
  <c r="F3904" i="1" s="1"/>
  <c r="D3902" i="1"/>
  <c r="B3905" i="1" l="1"/>
  <c r="C3905" i="1" s="1"/>
  <c r="H3905" i="1"/>
  <c r="G3905" i="1"/>
  <c r="A3906" i="1"/>
  <c r="I3906" i="1" s="1"/>
  <c r="E3905" i="1"/>
  <c r="F3905" i="1" s="1"/>
  <c r="D3903" i="1"/>
  <c r="B3906" i="1" l="1"/>
  <c r="C3906" i="1" s="1"/>
  <c r="H3906" i="1"/>
  <c r="G3906" i="1"/>
  <c r="A3907" i="1"/>
  <c r="I3907" i="1" s="1"/>
  <c r="E3906" i="1"/>
  <c r="F3906" i="1" s="1"/>
  <c r="D3904" i="1"/>
  <c r="B3907" i="1" l="1"/>
  <c r="C3907" i="1" s="1"/>
  <c r="H3907" i="1"/>
  <c r="G3907" i="1"/>
  <c r="A3908" i="1"/>
  <c r="I3908" i="1" s="1"/>
  <c r="E3907" i="1"/>
  <c r="F3907" i="1" s="1"/>
  <c r="D3905" i="1"/>
  <c r="B3908" i="1" l="1"/>
  <c r="C3908" i="1" s="1"/>
  <c r="H3908" i="1"/>
  <c r="G3908" i="1"/>
  <c r="A3909" i="1"/>
  <c r="I3909" i="1" s="1"/>
  <c r="E3908" i="1"/>
  <c r="F3908" i="1" s="1"/>
  <c r="D3906" i="1"/>
  <c r="B3909" i="1" l="1"/>
  <c r="C3909" i="1" s="1"/>
  <c r="H3909" i="1"/>
  <c r="G3909" i="1"/>
  <c r="A3910" i="1"/>
  <c r="I3910" i="1" s="1"/>
  <c r="E3909" i="1"/>
  <c r="F3909" i="1" s="1"/>
  <c r="D3907" i="1"/>
  <c r="B3910" i="1" l="1"/>
  <c r="C3910" i="1" s="1"/>
  <c r="H3910" i="1"/>
  <c r="G3910" i="1"/>
  <c r="A3911" i="1"/>
  <c r="I3911" i="1" s="1"/>
  <c r="E3910" i="1"/>
  <c r="F3910" i="1" s="1"/>
  <c r="D3908" i="1"/>
  <c r="B3911" i="1" l="1"/>
  <c r="C3911" i="1" s="1"/>
  <c r="H3911" i="1"/>
  <c r="G3911" i="1"/>
  <c r="A3912" i="1"/>
  <c r="I3912" i="1" s="1"/>
  <c r="E3911" i="1"/>
  <c r="F3911" i="1" s="1"/>
  <c r="D3909" i="1"/>
  <c r="B3912" i="1" l="1"/>
  <c r="C3912" i="1" s="1"/>
  <c r="H3912" i="1"/>
  <c r="G3912" i="1"/>
  <c r="A3913" i="1"/>
  <c r="I3913" i="1" s="1"/>
  <c r="E3912" i="1"/>
  <c r="F3912" i="1" s="1"/>
  <c r="D3910" i="1"/>
  <c r="B3913" i="1" l="1"/>
  <c r="C3913" i="1" s="1"/>
  <c r="H3913" i="1"/>
  <c r="G3913" i="1"/>
  <c r="A3914" i="1"/>
  <c r="I3914" i="1" s="1"/>
  <c r="E3913" i="1"/>
  <c r="F3913" i="1" s="1"/>
  <c r="D3911" i="1"/>
  <c r="B3914" i="1" l="1"/>
  <c r="C3914" i="1" s="1"/>
  <c r="H3914" i="1"/>
  <c r="G3914" i="1"/>
  <c r="A3915" i="1"/>
  <c r="I3915" i="1" s="1"/>
  <c r="E3914" i="1"/>
  <c r="F3914" i="1" s="1"/>
  <c r="D3912" i="1"/>
  <c r="B3915" i="1" l="1"/>
  <c r="C3915" i="1" s="1"/>
  <c r="H3915" i="1"/>
  <c r="G3915" i="1"/>
  <c r="A3916" i="1"/>
  <c r="I3916" i="1" s="1"/>
  <c r="E3915" i="1"/>
  <c r="F3915" i="1" s="1"/>
  <c r="D3913" i="1"/>
  <c r="B3916" i="1" l="1"/>
  <c r="C3916" i="1" s="1"/>
  <c r="H3916" i="1"/>
  <c r="G3916" i="1"/>
  <c r="A3917" i="1"/>
  <c r="I3917" i="1" s="1"/>
  <c r="E3916" i="1"/>
  <c r="F3916" i="1" s="1"/>
  <c r="D3914" i="1"/>
  <c r="B3917" i="1" l="1"/>
  <c r="C3917" i="1" s="1"/>
  <c r="H3917" i="1"/>
  <c r="G3917" i="1"/>
  <c r="A3918" i="1"/>
  <c r="I3918" i="1" s="1"/>
  <c r="E3917" i="1"/>
  <c r="F3917" i="1" s="1"/>
  <c r="D3915" i="1"/>
  <c r="B3918" i="1" l="1"/>
  <c r="C3918" i="1" s="1"/>
  <c r="H3918" i="1"/>
  <c r="G3918" i="1"/>
  <c r="A3919" i="1"/>
  <c r="I3919" i="1" s="1"/>
  <c r="E3918" i="1"/>
  <c r="F3918" i="1" s="1"/>
  <c r="D3916" i="1"/>
  <c r="B3919" i="1" l="1"/>
  <c r="C3919" i="1" s="1"/>
  <c r="H3919" i="1"/>
  <c r="G3919" i="1"/>
  <c r="A3920" i="1"/>
  <c r="I3920" i="1" s="1"/>
  <c r="E3919" i="1"/>
  <c r="F3919" i="1" s="1"/>
  <c r="D3917" i="1"/>
  <c r="B3920" i="1" l="1"/>
  <c r="C3920" i="1" s="1"/>
  <c r="H3920" i="1"/>
  <c r="G3920" i="1"/>
  <c r="A3921" i="1"/>
  <c r="I3921" i="1" s="1"/>
  <c r="E3920" i="1"/>
  <c r="F3920" i="1" s="1"/>
  <c r="D3918" i="1"/>
  <c r="B3921" i="1" l="1"/>
  <c r="C3921" i="1" s="1"/>
  <c r="H3921" i="1"/>
  <c r="G3921" i="1"/>
  <c r="A3922" i="1"/>
  <c r="I3922" i="1" s="1"/>
  <c r="E3921" i="1"/>
  <c r="F3921" i="1" s="1"/>
  <c r="D3919" i="1"/>
  <c r="B3922" i="1" l="1"/>
  <c r="C3922" i="1" s="1"/>
  <c r="G3922" i="1"/>
  <c r="H3922" i="1"/>
  <c r="A3923" i="1"/>
  <c r="I3923" i="1" s="1"/>
  <c r="E3922" i="1"/>
  <c r="F3922" i="1" s="1"/>
  <c r="D3920" i="1"/>
  <c r="B3923" i="1" l="1"/>
  <c r="C3923" i="1" s="1"/>
  <c r="H3923" i="1"/>
  <c r="G3923" i="1"/>
  <c r="A3924" i="1"/>
  <c r="I3924" i="1" s="1"/>
  <c r="E3923" i="1"/>
  <c r="F3923" i="1" s="1"/>
  <c r="D3921" i="1"/>
  <c r="B3924" i="1" l="1"/>
  <c r="C3924" i="1" s="1"/>
  <c r="H3924" i="1"/>
  <c r="G3924" i="1"/>
  <c r="A3925" i="1"/>
  <c r="I3925" i="1" s="1"/>
  <c r="E3924" i="1"/>
  <c r="F3924" i="1" s="1"/>
  <c r="D3922" i="1"/>
  <c r="B3925" i="1" l="1"/>
  <c r="C3925" i="1" s="1"/>
  <c r="H3925" i="1"/>
  <c r="G3925" i="1"/>
  <c r="A3926" i="1"/>
  <c r="I3926" i="1" s="1"/>
  <c r="E3925" i="1"/>
  <c r="F3925" i="1" s="1"/>
  <c r="D3923" i="1"/>
  <c r="B3926" i="1" l="1"/>
  <c r="C3926" i="1" s="1"/>
  <c r="H3926" i="1"/>
  <c r="G3926" i="1"/>
  <c r="A3927" i="1"/>
  <c r="I3927" i="1" s="1"/>
  <c r="E3926" i="1"/>
  <c r="F3926" i="1" s="1"/>
  <c r="D3924" i="1"/>
  <c r="B3927" i="1" l="1"/>
  <c r="C3927" i="1" s="1"/>
  <c r="H3927" i="1"/>
  <c r="G3927" i="1"/>
  <c r="A3928" i="1"/>
  <c r="I3928" i="1" s="1"/>
  <c r="E3927" i="1"/>
  <c r="F3927" i="1" s="1"/>
  <c r="D3925" i="1"/>
  <c r="B3928" i="1" l="1"/>
  <c r="C3928" i="1" s="1"/>
  <c r="H3928" i="1"/>
  <c r="G3928" i="1"/>
  <c r="A3929" i="1"/>
  <c r="I3929" i="1" s="1"/>
  <c r="E3928" i="1"/>
  <c r="F3928" i="1" s="1"/>
  <c r="D3926" i="1"/>
  <c r="B3929" i="1" l="1"/>
  <c r="C3929" i="1" s="1"/>
  <c r="H3929" i="1"/>
  <c r="G3929" i="1"/>
  <c r="A3930" i="1"/>
  <c r="I3930" i="1" s="1"/>
  <c r="E3929" i="1"/>
  <c r="F3929" i="1" s="1"/>
  <c r="D3927" i="1"/>
  <c r="B3930" i="1" l="1"/>
  <c r="C3930" i="1" s="1"/>
  <c r="H3930" i="1"/>
  <c r="G3930" i="1"/>
  <c r="A3931" i="1"/>
  <c r="I3931" i="1" s="1"/>
  <c r="E3930" i="1"/>
  <c r="F3930" i="1" s="1"/>
  <c r="D3928" i="1"/>
  <c r="B3931" i="1" l="1"/>
  <c r="C3931" i="1" s="1"/>
  <c r="H3931" i="1"/>
  <c r="G3931" i="1"/>
  <c r="A3932" i="1"/>
  <c r="I3932" i="1" s="1"/>
  <c r="E3931" i="1"/>
  <c r="F3931" i="1" s="1"/>
  <c r="D3929" i="1"/>
  <c r="B3932" i="1" l="1"/>
  <c r="C3932" i="1" s="1"/>
  <c r="H3932" i="1"/>
  <c r="G3932" i="1"/>
  <c r="A3933" i="1"/>
  <c r="I3933" i="1" s="1"/>
  <c r="E3932" i="1"/>
  <c r="F3932" i="1" s="1"/>
  <c r="D3930" i="1"/>
  <c r="B3933" i="1" l="1"/>
  <c r="C3933" i="1" s="1"/>
  <c r="H3933" i="1"/>
  <c r="G3933" i="1"/>
  <c r="A3934" i="1"/>
  <c r="I3934" i="1" s="1"/>
  <c r="E3933" i="1"/>
  <c r="F3933" i="1" s="1"/>
  <c r="D3931" i="1"/>
  <c r="B3934" i="1" l="1"/>
  <c r="C3934" i="1" s="1"/>
  <c r="H3934" i="1"/>
  <c r="G3934" i="1"/>
  <c r="A3935" i="1"/>
  <c r="I3935" i="1" s="1"/>
  <c r="E3934" i="1"/>
  <c r="F3934" i="1" s="1"/>
  <c r="D3932" i="1"/>
  <c r="B3935" i="1" l="1"/>
  <c r="C3935" i="1" s="1"/>
  <c r="H3935" i="1"/>
  <c r="G3935" i="1"/>
  <c r="A3936" i="1"/>
  <c r="I3936" i="1" s="1"/>
  <c r="E3935" i="1"/>
  <c r="F3935" i="1" s="1"/>
  <c r="D3933" i="1"/>
  <c r="B3936" i="1" l="1"/>
  <c r="C3936" i="1" s="1"/>
  <c r="H3936" i="1"/>
  <c r="G3936" i="1"/>
  <c r="A3937" i="1"/>
  <c r="I3937" i="1" s="1"/>
  <c r="E3936" i="1"/>
  <c r="F3936" i="1" s="1"/>
  <c r="D3934" i="1"/>
  <c r="B3937" i="1" l="1"/>
  <c r="C3937" i="1" s="1"/>
  <c r="H3937" i="1"/>
  <c r="G3937" i="1"/>
  <c r="A3938" i="1"/>
  <c r="I3938" i="1" s="1"/>
  <c r="E3937" i="1"/>
  <c r="F3937" i="1" s="1"/>
  <c r="D3935" i="1"/>
  <c r="B3938" i="1" l="1"/>
  <c r="C3938" i="1" s="1"/>
  <c r="H3938" i="1"/>
  <c r="G3938" i="1"/>
  <c r="A3939" i="1"/>
  <c r="I3939" i="1" s="1"/>
  <c r="E3938" i="1"/>
  <c r="F3938" i="1" s="1"/>
  <c r="D3936" i="1"/>
  <c r="B3939" i="1" l="1"/>
  <c r="C3939" i="1" s="1"/>
  <c r="H3939" i="1"/>
  <c r="G3939" i="1"/>
  <c r="A3940" i="1"/>
  <c r="I3940" i="1" s="1"/>
  <c r="E3939" i="1"/>
  <c r="F3939" i="1" s="1"/>
  <c r="D3937" i="1"/>
  <c r="B3940" i="1" l="1"/>
  <c r="C3940" i="1" s="1"/>
  <c r="H3940" i="1"/>
  <c r="G3940" i="1"/>
  <c r="A3941" i="1"/>
  <c r="I3941" i="1" s="1"/>
  <c r="E3940" i="1"/>
  <c r="F3940" i="1" s="1"/>
  <c r="D3938" i="1"/>
  <c r="B3941" i="1" l="1"/>
  <c r="C3941" i="1" s="1"/>
  <c r="H3941" i="1"/>
  <c r="G3941" i="1"/>
  <c r="A3942" i="1"/>
  <c r="I3942" i="1" s="1"/>
  <c r="E3941" i="1"/>
  <c r="F3941" i="1" s="1"/>
  <c r="D3939" i="1"/>
  <c r="B3942" i="1" l="1"/>
  <c r="C3942" i="1" s="1"/>
  <c r="H3942" i="1"/>
  <c r="G3942" i="1"/>
  <c r="A3943" i="1"/>
  <c r="I3943" i="1" s="1"/>
  <c r="E3942" i="1"/>
  <c r="F3942" i="1" s="1"/>
  <c r="D3940" i="1"/>
  <c r="B3943" i="1" l="1"/>
  <c r="C3943" i="1" s="1"/>
  <c r="H3943" i="1"/>
  <c r="G3943" i="1"/>
  <c r="A3944" i="1"/>
  <c r="I3944" i="1" s="1"/>
  <c r="E3943" i="1"/>
  <c r="F3943" i="1" s="1"/>
  <c r="D3941" i="1"/>
  <c r="B3944" i="1" l="1"/>
  <c r="C3944" i="1" s="1"/>
  <c r="H3944" i="1"/>
  <c r="G3944" i="1"/>
  <c r="A3945" i="1"/>
  <c r="I3945" i="1" s="1"/>
  <c r="E3944" i="1"/>
  <c r="F3944" i="1" s="1"/>
  <c r="D3942" i="1"/>
  <c r="B3945" i="1" l="1"/>
  <c r="C3945" i="1" s="1"/>
  <c r="H3945" i="1"/>
  <c r="G3945" i="1"/>
  <c r="A3946" i="1"/>
  <c r="I3946" i="1" s="1"/>
  <c r="E3945" i="1"/>
  <c r="F3945" i="1" s="1"/>
  <c r="D3943" i="1"/>
  <c r="B3946" i="1" l="1"/>
  <c r="C3946" i="1" s="1"/>
  <c r="H3946" i="1"/>
  <c r="G3946" i="1"/>
  <c r="A3947" i="1"/>
  <c r="I3947" i="1" s="1"/>
  <c r="E3946" i="1"/>
  <c r="F3946" i="1" s="1"/>
  <c r="D3944" i="1"/>
  <c r="B3947" i="1" l="1"/>
  <c r="C3947" i="1" s="1"/>
  <c r="H3947" i="1"/>
  <c r="G3947" i="1"/>
  <c r="A3948" i="1"/>
  <c r="I3948" i="1" s="1"/>
  <c r="E3947" i="1"/>
  <c r="F3947" i="1" s="1"/>
  <c r="D3945" i="1"/>
  <c r="B3948" i="1" l="1"/>
  <c r="C3948" i="1" s="1"/>
  <c r="H3948" i="1"/>
  <c r="G3948" i="1"/>
  <c r="A3949" i="1"/>
  <c r="I3949" i="1" s="1"/>
  <c r="E3948" i="1"/>
  <c r="F3948" i="1" s="1"/>
  <c r="D3946" i="1"/>
  <c r="B3949" i="1" l="1"/>
  <c r="C3949" i="1" s="1"/>
  <c r="H3949" i="1"/>
  <c r="G3949" i="1"/>
  <c r="A3950" i="1"/>
  <c r="I3950" i="1" s="1"/>
  <c r="E3949" i="1"/>
  <c r="F3949" i="1" s="1"/>
  <c r="D3947" i="1"/>
  <c r="B3950" i="1" l="1"/>
  <c r="C3950" i="1" s="1"/>
  <c r="H3950" i="1"/>
  <c r="G3950" i="1"/>
  <c r="A3951" i="1"/>
  <c r="I3951" i="1" s="1"/>
  <c r="E3950" i="1"/>
  <c r="F3950" i="1" s="1"/>
  <c r="D3948" i="1"/>
  <c r="B3951" i="1" l="1"/>
  <c r="C3951" i="1" s="1"/>
  <c r="H3951" i="1"/>
  <c r="G3951" i="1"/>
  <c r="A3952" i="1"/>
  <c r="I3952" i="1" s="1"/>
  <c r="E3951" i="1"/>
  <c r="F3951" i="1" s="1"/>
  <c r="D3949" i="1"/>
  <c r="B3952" i="1" l="1"/>
  <c r="C3952" i="1" s="1"/>
  <c r="H3952" i="1"/>
  <c r="G3952" i="1"/>
  <c r="A3953" i="1"/>
  <c r="I3953" i="1" s="1"/>
  <c r="E3952" i="1"/>
  <c r="F3952" i="1" s="1"/>
  <c r="D3950" i="1"/>
  <c r="B3953" i="1" l="1"/>
  <c r="C3953" i="1" s="1"/>
  <c r="H3953" i="1"/>
  <c r="G3953" i="1"/>
  <c r="A3954" i="1"/>
  <c r="I3954" i="1" s="1"/>
  <c r="E3953" i="1"/>
  <c r="F3953" i="1" s="1"/>
  <c r="D3951" i="1"/>
  <c r="B3954" i="1" l="1"/>
  <c r="C3954" i="1" s="1"/>
  <c r="G3954" i="1"/>
  <c r="H3954" i="1"/>
  <c r="A3955" i="1"/>
  <c r="I3955" i="1" s="1"/>
  <c r="E3954" i="1"/>
  <c r="F3954" i="1" s="1"/>
  <c r="D3952" i="1"/>
  <c r="B3955" i="1" l="1"/>
  <c r="C3955" i="1" s="1"/>
  <c r="H3955" i="1"/>
  <c r="G3955" i="1"/>
  <c r="A3956" i="1"/>
  <c r="I3956" i="1" s="1"/>
  <c r="E3955" i="1"/>
  <c r="F3955" i="1" s="1"/>
  <c r="D3953" i="1"/>
  <c r="B3956" i="1" l="1"/>
  <c r="C3956" i="1" s="1"/>
  <c r="H3956" i="1"/>
  <c r="G3956" i="1"/>
  <c r="A3957" i="1"/>
  <c r="I3957" i="1" s="1"/>
  <c r="E3956" i="1"/>
  <c r="F3956" i="1" s="1"/>
  <c r="D3954" i="1"/>
  <c r="B3957" i="1" l="1"/>
  <c r="C3957" i="1" s="1"/>
  <c r="H3957" i="1"/>
  <c r="G3957" i="1"/>
  <c r="A3958" i="1"/>
  <c r="I3958" i="1" s="1"/>
  <c r="E3957" i="1"/>
  <c r="F3957" i="1" s="1"/>
  <c r="D3955" i="1"/>
  <c r="B3958" i="1" l="1"/>
  <c r="C3958" i="1" s="1"/>
  <c r="H3958" i="1"/>
  <c r="G3958" i="1"/>
  <c r="A3959" i="1"/>
  <c r="I3959" i="1" s="1"/>
  <c r="E3958" i="1"/>
  <c r="F3958" i="1" s="1"/>
  <c r="D3956" i="1"/>
  <c r="B3959" i="1" l="1"/>
  <c r="C3959" i="1" s="1"/>
  <c r="H3959" i="1"/>
  <c r="G3959" i="1"/>
  <c r="A3960" i="1"/>
  <c r="I3960" i="1" s="1"/>
  <c r="E3959" i="1"/>
  <c r="F3959" i="1" s="1"/>
  <c r="D3957" i="1"/>
  <c r="B3960" i="1" l="1"/>
  <c r="C3960" i="1" s="1"/>
  <c r="H3960" i="1"/>
  <c r="G3960" i="1"/>
  <c r="A3961" i="1"/>
  <c r="I3961" i="1" s="1"/>
  <c r="E3960" i="1"/>
  <c r="F3960" i="1" s="1"/>
  <c r="D3958" i="1"/>
  <c r="B3961" i="1" l="1"/>
  <c r="C3961" i="1" s="1"/>
  <c r="G3961" i="1"/>
  <c r="H3961" i="1"/>
  <c r="A3962" i="1"/>
  <c r="I3962" i="1" s="1"/>
  <c r="E3961" i="1"/>
  <c r="F3961" i="1" s="1"/>
  <c r="D3959" i="1"/>
  <c r="B3962" i="1" l="1"/>
  <c r="C3962" i="1" s="1"/>
  <c r="H3962" i="1"/>
  <c r="G3962" i="1"/>
  <c r="A3963" i="1"/>
  <c r="I3963" i="1" s="1"/>
  <c r="E3962" i="1"/>
  <c r="F3962" i="1" s="1"/>
  <c r="D3960" i="1"/>
  <c r="B3963" i="1" l="1"/>
  <c r="C3963" i="1" s="1"/>
  <c r="H3963" i="1"/>
  <c r="G3963" i="1"/>
  <c r="A3964" i="1"/>
  <c r="I3964" i="1" s="1"/>
  <c r="E3963" i="1"/>
  <c r="F3963" i="1" s="1"/>
  <c r="D3961" i="1"/>
  <c r="B3964" i="1" l="1"/>
  <c r="C3964" i="1" s="1"/>
  <c r="H3964" i="1"/>
  <c r="G3964" i="1"/>
  <c r="A3965" i="1"/>
  <c r="I3965" i="1" s="1"/>
  <c r="E3964" i="1"/>
  <c r="F3964" i="1" s="1"/>
  <c r="D3962" i="1"/>
  <c r="B3965" i="1" l="1"/>
  <c r="C3965" i="1" s="1"/>
  <c r="H3965" i="1"/>
  <c r="G3965" i="1"/>
  <c r="A3966" i="1"/>
  <c r="I3966" i="1" s="1"/>
  <c r="E3965" i="1"/>
  <c r="F3965" i="1" s="1"/>
  <c r="D3963" i="1"/>
  <c r="B3966" i="1" l="1"/>
  <c r="C3966" i="1" s="1"/>
  <c r="H3966" i="1"/>
  <c r="G3966" i="1"/>
  <c r="A3967" i="1"/>
  <c r="I3967" i="1" s="1"/>
  <c r="E3966" i="1"/>
  <c r="F3966" i="1" s="1"/>
  <c r="D3964" i="1"/>
  <c r="B3967" i="1" l="1"/>
  <c r="C3967" i="1" s="1"/>
  <c r="H3967" i="1"/>
  <c r="G3967" i="1"/>
  <c r="A3968" i="1"/>
  <c r="I3968" i="1" s="1"/>
  <c r="E3967" i="1"/>
  <c r="F3967" i="1" s="1"/>
  <c r="D3965" i="1"/>
  <c r="B3968" i="1" l="1"/>
  <c r="C3968" i="1" s="1"/>
  <c r="H3968" i="1"/>
  <c r="G3968" i="1"/>
  <c r="A3969" i="1"/>
  <c r="I3969" i="1" s="1"/>
  <c r="E3968" i="1"/>
  <c r="F3968" i="1" s="1"/>
  <c r="D3966" i="1"/>
  <c r="B3969" i="1" l="1"/>
  <c r="C3969" i="1" s="1"/>
  <c r="H3969" i="1"/>
  <c r="G3969" i="1"/>
  <c r="A3970" i="1"/>
  <c r="I3970" i="1" s="1"/>
  <c r="E3969" i="1"/>
  <c r="F3969" i="1" s="1"/>
  <c r="D3967" i="1"/>
  <c r="B3970" i="1" l="1"/>
  <c r="C3970" i="1" s="1"/>
  <c r="H3970" i="1"/>
  <c r="G3970" i="1"/>
  <c r="A3971" i="1"/>
  <c r="I3971" i="1" s="1"/>
  <c r="E3970" i="1"/>
  <c r="F3970" i="1" s="1"/>
  <c r="D3968" i="1"/>
  <c r="B3971" i="1" l="1"/>
  <c r="C3971" i="1" s="1"/>
  <c r="H3971" i="1"/>
  <c r="G3971" i="1"/>
  <c r="A3972" i="1"/>
  <c r="I3972" i="1" s="1"/>
  <c r="E3971" i="1"/>
  <c r="F3971" i="1" s="1"/>
  <c r="D3969" i="1"/>
  <c r="B3972" i="1" l="1"/>
  <c r="C3972" i="1" s="1"/>
  <c r="H3972" i="1"/>
  <c r="G3972" i="1"/>
  <c r="A3973" i="1"/>
  <c r="I3973" i="1" s="1"/>
  <c r="E3972" i="1"/>
  <c r="F3972" i="1" s="1"/>
  <c r="D3970" i="1"/>
  <c r="B3973" i="1" l="1"/>
  <c r="C3973" i="1" s="1"/>
  <c r="H3973" i="1"/>
  <c r="G3973" i="1"/>
  <c r="A3974" i="1"/>
  <c r="I3974" i="1" s="1"/>
  <c r="E3973" i="1"/>
  <c r="F3973" i="1" s="1"/>
  <c r="D3971" i="1"/>
  <c r="B3974" i="1" l="1"/>
  <c r="C3974" i="1" s="1"/>
  <c r="H3974" i="1"/>
  <c r="G3974" i="1"/>
  <c r="A3975" i="1"/>
  <c r="I3975" i="1" s="1"/>
  <c r="E3974" i="1"/>
  <c r="F3974" i="1" s="1"/>
  <c r="D3972" i="1"/>
  <c r="B3975" i="1" l="1"/>
  <c r="C3975" i="1" s="1"/>
  <c r="H3975" i="1"/>
  <c r="G3975" i="1"/>
  <c r="A3976" i="1"/>
  <c r="I3976" i="1" s="1"/>
  <c r="E3975" i="1"/>
  <c r="F3975" i="1" s="1"/>
  <c r="D3973" i="1"/>
  <c r="B3976" i="1" l="1"/>
  <c r="C3976" i="1" s="1"/>
  <c r="H3976" i="1"/>
  <c r="G3976" i="1"/>
  <c r="A3977" i="1"/>
  <c r="I3977" i="1" s="1"/>
  <c r="E3976" i="1"/>
  <c r="F3976" i="1" s="1"/>
  <c r="D3974" i="1"/>
  <c r="B3977" i="1" l="1"/>
  <c r="C3977" i="1" s="1"/>
  <c r="H3977" i="1"/>
  <c r="G3977" i="1"/>
  <c r="A3978" i="1"/>
  <c r="I3978" i="1" s="1"/>
  <c r="E3977" i="1"/>
  <c r="F3977" i="1" s="1"/>
  <c r="D3975" i="1"/>
  <c r="B3978" i="1" l="1"/>
  <c r="C3978" i="1" s="1"/>
  <c r="H3978" i="1"/>
  <c r="G3978" i="1"/>
  <c r="A3979" i="1"/>
  <c r="I3979" i="1" s="1"/>
  <c r="E3978" i="1"/>
  <c r="F3978" i="1" s="1"/>
  <c r="D3976" i="1"/>
  <c r="B3979" i="1" l="1"/>
  <c r="C3979" i="1" s="1"/>
  <c r="H3979" i="1"/>
  <c r="G3979" i="1"/>
  <c r="A3980" i="1"/>
  <c r="I3980" i="1" s="1"/>
  <c r="E3979" i="1"/>
  <c r="F3979" i="1" s="1"/>
  <c r="D3977" i="1"/>
  <c r="B3980" i="1" l="1"/>
  <c r="C3980" i="1" s="1"/>
  <c r="H3980" i="1"/>
  <c r="G3980" i="1"/>
  <c r="A3981" i="1"/>
  <c r="I3981" i="1" s="1"/>
  <c r="E3980" i="1"/>
  <c r="F3980" i="1" s="1"/>
  <c r="D3978" i="1"/>
  <c r="B3981" i="1" l="1"/>
  <c r="C3981" i="1" s="1"/>
  <c r="H3981" i="1"/>
  <c r="G3981" i="1"/>
  <c r="A3982" i="1"/>
  <c r="I3982" i="1" s="1"/>
  <c r="E3981" i="1"/>
  <c r="F3981" i="1" s="1"/>
  <c r="D3979" i="1"/>
  <c r="B3982" i="1" l="1"/>
  <c r="C3982" i="1" s="1"/>
  <c r="H3982" i="1"/>
  <c r="G3982" i="1"/>
  <c r="A3983" i="1"/>
  <c r="I3983" i="1" s="1"/>
  <c r="E3982" i="1"/>
  <c r="F3982" i="1" s="1"/>
  <c r="D3980" i="1"/>
  <c r="B3983" i="1" l="1"/>
  <c r="C3983" i="1" s="1"/>
  <c r="H3983" i="1"/>
  <c r="G3983" i="1"/>
  <c r="A3984" i="1"/>
  <c r="I3984" i="1" s="1"/>
  <c r="E3983" i="1"/>
  <c r="F3983" i="1" s="1"/>
  <c r="D3981" i="1"/>
  <c r="B3984" i="1" l="1"/>
  <c r="C3984" i="1" s="1"/>
  <c r="H3984" i="1"/>
  <c r="G3984" i="1"/>
  <c r="A3985" i="1"/>
  <c r="I3985" i="1" s="1"/>
  <c r="E3984" i="1"/>
  <c r="F3984" i="1" s="1"/>
  <c r="D3982" i="1"/>
  <c r="B3985" i="1" l="1"/>
  <c r="C3985" i="1" s="1"/>
  <c r="H3985" i="1"/>
  <c r="G3985" i="1"/>
  <c r="A3986" i="1"/>
  <c r="I3986" i="1" s="1"/>
  <c r="E3985" i="1"/>
  <c r="F3985" i="1" s="1"/>
  <c r="D3983" i="1"/>
  <c r="B3986" i="1" l="1"/>
  <c r="C3986" i="1" s="1"/>
  <c r="G3986" i="1"/>
  <c r="H3986" i="1"/>
  <c r="A3987" i="1"/>
  <c r="I3987" i="1" s="1"/>
  <c r="E3986" i="1"/>
  <c r="F3986" i="1" s="1"/>
  <c r="D3984" i="1"/>
  <c r="B3987" i="1" l="1"/>
  <c r="C3987" i="1" s="1"/>
  <c r="H3987" i="1"/>
  <c r="G3987" i="1"/>
  <c r="A3988" i="1"/>
  <c r="I3988" i="1" s="1"/>
  <c r="E3987" i="1"/>
  <c r="F3987" i="1" s="1"/>
  <c r="D3985" i="1"/>
  <c r="B3988" i="1" l="1"/>
  <c r="C3988" i="1" s="1"/>
  <c r="H3988" i="1"/>
  <c r="G3988" i="1"/>
  <c r="A3989" i="1"/>
  <c r="I3989" i="1" s="1"/>
  <c r="E3988" i="1"/>
  <c r="F3988" i="1" s="1"/>
  <c r="D3986" i="1"/>
  <c r="B3989" i="1" l="1"/>
  <c r="C3989" i="1" s="1"/>
  <c r="H3989" i="1"/>
  <c r="G3989" i="1"/>
  <c r="A3990" i="1"/>
  <c r="I3990" i="1" s="1"/>
  <c r="E3989" i="1"/>
  <c r="F3989" i="1" s="1"/>
  <c r="D3987" i="1"/>
  <c r="B3990" i="1" l="1"/>
  <c r="C3990" i="1" s="1"/>
  <c r="H3990" i="1"/>
  <c r="G3990" i="1"/>
  <c r="A3991" i="1"/>
  <c r="I3991" i="1" s="1"/>
  <c r="E3990" i="1"/>
  <c r="F3990" i="1" s="1"/>
  <c r="D3988" i="1"/>
  <c r="B3991" i="1" l="1"/>
  <c r="C3991" i="1" s="1"/>
  <c r="H3991" i="1"/>
  <c r="G3991" i="1"/>
  <c r="A3992" i="1"/>
  <c r="I3992" i="1" s="1"/>
  <c r="E3991" i="1"/>
  <c r="F3991" i="1" s="1"/>
  <c r="D3989" i="1"/>
  <c r="B3992" i="1" l="1"/>
  <c r="C3992" i="1" s="1"/>
  <c r="H3992" i="1"/>
  <c r="G3992" i="1"/>
  <c r="A3993" i="1"/>
  <c r="I3993" i="1" s="1"/>
  <c r="E3992" i="1"/>
  <c r="F3992" i="1" s="1"/>
  <c r="D3990" i="1"/>
  <c r="B3993" i="1" l="1"/>
  <c r="C3993" i="1" s="1"/>
  <c r="H3993" i="1"/>
  <c r="G3993" i="1"/>
  <c r="A3994" i="1"/>
  <c r="I3994" i="1" s="1"/>
  <c r="E3993" i="1"/>
  <c r="F3993" i="1" s="1"/>
  <c r="D3991" i="1"/>
  <c r="B3994" i="1" l="1"/>
  <c r="C3994" i="1" s="1"/>
  <c r="H3994" i="1"/>
  <c r="G3994" i="1"/>
  <c r="A3995" i="1"/>
  <c r="I3995" i="1" s="1"/>
  <c r="E3994" i="1"/>
  <c r="F3994" i="1" s="1"/>
  <c r="D3992" i="1"/>
  <c r="B3995" i="1" l="1"/>
  <c r="C3995" i="1" s="1"/>
  <c r="H3995" i="1"/>
  <c r="G3995" i="1"/>
  <c r="A3996" i="1"/>
  <c r="I3996" i="1" s="1"/>
  <c r="E3995" i="1"/>
  <c r="F3995" i="1" s="1"/>
  <c r="D3993" i="1"/>
  <c r="B3996" i="1" l="1"/>
  <c r="C3996" i="1" s="1"/>
  <c r="H3996" i="1"/>
  <c r="G3996" i="1"/>
  <c r="A3997" i="1"/>
  <c r="I3997" i="1" s="1"/>
  <c r="E3996" i="1"/>
  <c r="F3996" i="1" s="1"/>
  <c r="D3994" i="1"/>
  <c r="B3997" i="1" l="1"/>
  <c r="C3997" i="1" s="1"/>
  <c r="H3997" i="1"/>
  <c r="G3997" i="1"/>
  <c r="A3998" i="1"/>
  <c r="I3998" i="1" s="1"/>
  <c r="E3997" i="1"/>
  <c r="F3997" i="1" s="1"/>
  <c r="D3995" i="1"/>
  <c r="B3998" i="1" l="1"/>
  <c r="C3998" i="1" s="1"/>
  <c r="H3998" i="1"/>
  <c r="G3998" i="1"/>
  <c r="A3999" i="1"/>
  <c r="I3999" i="1" s="1"/>
  <c r="E3998" i="1"/>
  <c r="F3998" i="1" s="1"/>
  <c r="D3996" i="1"/>
  <c r="B3999" i="1" l="1"/>
  <c r="C3999" i="1" s="1"/>
  <c r="H3999" i="1"/>
  <c r="G3999" i="1"/>
  <c r="A4000" i="1"/>
  <c r="I4000" i="1" s="1"/>
  <c r="E3999" i="1"/>
  <c r="F3999" i="1" s="1"/>
  <c r="D3997" i="1"/>
  <c r="B4000" i="1" l="1"/>
  <c r="C4000" i="1" s="1"/>
  <c r="H4000" i="1"/>
  <c r="G4000" i="1"/>
  <c r="A4001" i="1"/>
  <c r="I4001" i="1" s="1"/>
  <c r="E4000" i="1"/>
  <c r="F4000" i="1" s="1"/>
  <c r="D3998" i="1"/>
  <c r="B4001" i="1" l="1"/>
  <c r="C4001" i="1" s="1"/>
  <c r="H4001" i="1"/>
  <c r="G4001" i="1"/>
  <c r="A4002" i="1"/>
  <c r="I4002" i="1" s="1"/>
  <c r="E4001" i="1"/>
  <c r="F4001" i="1" s="1"/>
  <c r="D3999" i="1"/>
  <c r="B4002" i="1" l="1"/>
  <c r="C4002" i="1" s="1"/>
  <c r="H4002" i="1"/>
  <c r="G4002" i="1"/>
  <c r="A4003" i="1"/>
  <c r="I4003" i="1" s="1"/>
  <c r="E4002" i="1"/>
  <c r="F4002" i="1" s="1"/>
  <c r="D4000" i="1"/>
  <c r="B4003" i="1" l="1"/>
  <c r="C4003" i="1" s="1"/>
  <c r="H4003" i="1"/>
  <c r="G4003" i="1"/>
  <c r="A4004" i="1"/>
  <c r="I4004" i="1" s="1"/>
  <c r="E4003" i="1"/>
  <c r="F4003" i="1" s="1"/>
  <c r="D4001" i="1"/>
  <c r="B4004" i="1" l="1"/>
  <c r="C4004" i="1" s="1"/>
  <c r="H4004" i="1"/>
  <c r="G4004" i="1"/>
  <c r="A4005" i="1"/>
  <c r="I4005" i="1" s="1"/>
  <c r="E4004" i="1"/>
  <c r="F4004" i="1" s="1"/>
  <c r="D4002" i="1"/>
  <c r="B4005" i="1" l="1"/>
  <c r="C4005" i="1" s="1"/>
  <c r="H4005" i="1"/>
  <c r="G4005" i="1"/>
  <c r="A4006" i="1"/>
  <c r="I4006" i="1" s="1"/>
  <c r="E4005" i="1"/>
  <c r="F4005" i="1" s="1"/>
  <c r="D4003" i="1"/>
  <c r="B4006" i="1" l="1"/>
  <c r="C4006" i="1" s="1"/>
  <c r="H4006" i="1"/>
  <c r="G4006" i="1"/>
  <c r="A4007" i="1"/>
  <c r="I4007" i="1" s="1"/>
  <c r="E4006" i="1"/>
  <c r="F4006" i="1" s="1"/>
  <c r="D4004" i="1"/>
  <c r="B4007" i="1" l="1"/>
  <c r="C4007" i="1" s="1"/>
  <c r="H4007" i="1"/>
  <c r="G4007" i="1"/>
  <c r="A4008" i="1"/>
  <c r="I4008" i="1" s="1"/>
  <c r="E4007" i="1"/>
  <c r="F4007" i="1" s="1"/>
  <c r="D4005" i="1"/>
  <c r="B4008" i="1" l="1"/>
  <c r="C4008" i="1" s="1"/>
  <c r="H4008" i="1"/>
  <c r="G4008" i="1"/>
  <c r="A4009" i="1"/>
  <c r="I4009" i="1" s="1"/>
  <c r="E4008" i="1"/>
  <c r="F4008" i="1" s="1"/>
  <c r="D4006" i="1"/>
  <c r="B4009" i="1" l="1"/>
  <c r="C4009" i="1" s="1"/>
  <c r="H4009" i="1"/>
  <c r="G4009" i="1"/>
  <c r="A4010" i="1"/>
  <c r="I4010" i="1" s="1"/>
  <c r="E4009" i="1"/>
  <c r="F4009" i="1" s="1"/>
  <c r="D4007" i="1"/>
  <c r="B4010" i="1" l="1"/>
  <c r="C4010" i="1" s="1"/>
  <c r="H4010" i="1"/>
  <c r="G4010" i="1"/>
  <c r="A4011" i="1"/>
  <c r="I4011" i="1" s="1"/>
  <c r="E4010" i="1"/>
  <c r="F4010" i="1" s="1"/>
  <c r="D4008" i="1"/>
  <c r="B4011" i="1" l="1"/>
  <c r="C4011" i="1" s="1"/>
  <c r="H4011" i="1"/>
  <c r="G4011" i="1"/>
  <c r="A4012" i="1"/>
  <c r="I4012" i="1" s="1"/>
  <c r="E4011" i="1"/>
  <c r="F4011" i="1" s="1"/>
  <c r="D4009" i="1"/>
  <c r="B4012" i="1" l="1"/>
  <c r="C4012" i="1" s="1"/>
  <c r="H4012" i="1"/>
  <c r="G4012" i="1"/>
  <c r="A4013" i="1"/>
  <c r="I4013" i="1" s="1"/>
  <c r="E4012" i="1"/>
  <c r="F4012" i="1" s="1"/>
  <c r="D4010" i="1"/>
  <c r="B4013" i="1" l="1"/>
  <c r="C4013" i="1" s="1"/>
  <c r="H4013" i="1"/>
  <c r="G4013" i="1"/>
  <c r="A4014" i="1"/>
  <c r="I4014" i="1" s="1"/>
  <c r="E4013" i="1"/>
  <c r="F4013" i="1" s="1"/>
  <c r="D4011" i="1"/>
  <c r="B4014" i="1" l="1"/>
  <c r="C4014" i="1" s="1"/>
  <c r="H4014" i="1"/>
  <c r="G4014" i="1"/>
  <c r="A4015" i="1"/>
  <c r="I4015" i="1" s="1"/>
  <c r="E4014" i="1"/>
  <c r="F4014" i="1" s="1"/>
  <c r="D4012" i="1"/>
  <c r="B4015" i="1" l="1"/>
  <c r="C4015" i="1" s="1"/>
  <c r="H4015" i="1"/>
  <c r="G4015" i="1"/>
  <c r="A4016" i="1"/>
  <c r="I4016" i="1" s="1"/>
  <c r="E4015" i="1"/>
  <c r="F4015" i="1" s="1"/>
  <c r="D4013" i="1"/>
  <c r="B4016" i="1" l="1"/>
  <c r="C4016" i="1" s="1"/>
  <c r="H4016" i="1"/>
  <c r="G4016" i="1"/>
  <c r="A4017" i="1"/>
  <c r="I4017" i="1" s="1"/>
  <c r="E4016" i="1"/>
  <c r="F4016" i="1" s="1"/>
  <c r="D4014" i="1"/>
  <c r="B4017" i="1" l="1"/>
  <c r="C4017" i="1" s="1"/>
  <c r="H4017" i="1"/>
  <c r="G4017" i="1"/>
  <c r="A4018" i="1"/>
  <c r="I4018" i="1" s="1"/>
  <c r="E4017" i="1"/>
  <c r="F4017" i="1" s="1"/>
  <c r="D4015" i="1"/>
  <c r="B4018" i="1" l="1"/>
  <c r="C4018" i="1" s="1"/>
  <c r="G4018" i="1"/>
  <c r="H4018" i="1"/>
  <c r="A4019" i="1"/>
  <c r="I4019" i="1" s="1"/>
  <c r="E4018" i="1"/>
  <c r="F4018" i="1" s="1"/>
  <c r="D4016" i="1"/>
  <c r="B4019" i="1" l="1"/>
  <c r="C4019" i="1" s="1"/>
  <c r="H4019" i="1"/>
  <c r="G4019" i="1"/>
  <c r="A4020" i="1"/>
  <c r="I4020" i="1" s="1"/>
  <c r="E4019" i="1"/>
  <c r="F4019" i="1" s="1"/>
  <c r="D4017" i="1"/>
  <c r="B4020" i="1" l="1"/>
  <c r="C4020" i="1" s="1"/>
  <c r="H4020" i="1"/>
  <c r="G4020" i="1"/>
  <c r="A4021" i="1"/>
  <c r="I4021" i="1" s="1"/>
  <c r="E4020" i="1"/>
  <c r="F4020" i="1" s="1"/>
  <c r="D4018" i="1"/>
  <c r="B4021" i="1" l="1"/>
  <c r="C4021" i="1" s="1"/>
  <c r="H4021" i="1"/>
  <c r="G4021" i="1"/>
  <c r="A4022" i="1"/>
  <c r="I4022" i="1" s="1"/>
  <c r="E4021" i="1"/>
  <c r="F4021" i="1" s="1"/>
  <c r="D4019" i="1"/>
  <c r="B4022" i="1" l="1"/>
  <c r="C4022" i="1" s="1"/>
  <c r="H4022" i="1"/>
  <c r="G4022" i="1"/>
  <c r="A4023" i="1"/>
  <c r="I4023" i="1" s="1"/>
  <c r="E4022" i="1"/>
  <c r="F4022" i="1" s="1"/>
  <c r="D4020" i="1"/>
  <c r="B4023" i="1" l="1"/>
  <c r="C4023" i="1" s="1"/>
  <c r="H4023" i="1"/>
  <c r="G4023" i="1"/>
  <c r="A4024" i="1"/>
  <c r="I4024" i="1" s="1"/>
  <c r="E4023" i="1"/>
  <c r="F4023" i="1" s="1"/>
  <c r="D4021" i="1"/>
  <c r="B4024" i="1" l="1"/>
  <c r="C4024" i="1" s="1"/>
  <c r="H4024" i="1"/>
  <c r="G4024" i="1"/>
  <c r="A4025" i="1"/>
  <c r="I4025" i="1" s="1"/>
  <c r="E4024" i="1"/>
  <c r="F4024" i="1" s="1"/>
  <c r="D4022" i="1"/>
  <c r="B4025" i="1" l="1"/>
  <c r="C4025" i="1" s="1"/>
  <c r="H4025" i="1"/>
  <c r="G4025" i="1"/>
  <c r="A4026" i="1"/>
  <c r="I4026" i="1" s="1"/>
  <c r="E4025" i="1"/>
  <c r="F4025" i="1" s="1"/>
  <c r="D4023" i="1"/>
  <c r="B4026" i="1" l="1"/>
  <c r="C4026" i="1" s="1"/>
  <c r="H4026" i="1"/>
  <c r="G4026" i="1"/>
  <c r="A4027" i="1"/>
  <c r="I4027" i="1" s="1"/>
  <c r="E4026" i="1"/>
  <c r="F4026" i="1" s="1"/>
  <c r="D4024" i="1"/>
  <c r="B4027" i="1" l="1"/>
  <c r="C4027" i="1" s="1"/>
  <c r="H4027" i="1"/>
  <c r="G4027" i="1"/>
  <c r="A4028" i="1"/>
  <c r="I4028" i="1" s="1"/>
  <c r="E4027" i="1"/>
  <c r="F4027" i="1" s="1"/>
  <c r="D4025" i="1"/>
  <c r="B4028" i="1" l="1"/>
  <c r="C4028" i="1" s="1"/>
  <c r="H4028" i="1"/>
  <c r="G4028" i="1"/>
  <c r="A4029" i="1"/>
  <c r="I4029" i="1" s="1"/>
  <c r="E4028" i="1"/>
  <c r="F4028" i="1" s="1"/>
  <c r="D4026" i="1"/>
  <c r="B4029" i="1" l="1"/>
  <c r="C4029" i="1" s="1"/>
  <c r="H4029" i="1"/>
  <c r="G4029" i="1"/>
  <c r="A4030" i="1"/>
  <c r="I4030" i="1" s="1"/>
  <c r="E4029" i="1"/>
  <c r="F4029" i="1" s="1"/>
  <c r="D4027" i="1"/>
  <c r="B4030" i="1" l="1"/>
  <c r="C4030" i="1" s="1"/>
  <c r="H4030" i="1"/>
  <c r="G4030" i="1"/>
  <c r="A4031" i="1"/>
  <c r="I4031" i="1" s="1"/>
  <c r="E4030" i="1"/>
  <c r="F4030" i="1" s="1"/>
  <c r="D4028" i="1"/>
  <c r="B4031" i="1" l="1"/>
  <c r="C4031" i="1" s="1"/>
  <c r="H4031" i="1"/>
  <c r="G4031" i="1"/>
  <c r="A4032" i="1"/>
  <c r="I4032" i="1" s="1"/>
  <c r="E4031" i="1"/>
  <c r="F4031" i="1" s="1"/>
  <c r="D4029" i="1"/>
  <c r="B4032" i="1" l="1"/>
  <c r="C4032" i="1" s="1"/>
  <c r="H4032" i="1"/>
  <c r="G4032" i="1"/>
  <c r="A4033" i="1"/>
  <c r="I4033" i="1" s="1"/>
  <c r="E4032" i="1"/>
  <c r="F4032" i="1" s="1"/>
  <c r="D4030" i="1"/>
  <c r="B4033" i="1" l="1"/>
  <c r="C4033" i="1" s="1"/>
  <c r="H4033" i="1"/>
  <c r="G4033" i="1"/>
  <c r="A4034" i="1"/>
  <c r="I4034" i="1" s="1"/>
  <c r="E4033" i="1"/>
  <c r="F4033" i="1" s="1"/>
  <c r="D4031" i="1"/>
  <c r="B4034" i="1" l="1"/>
  <c r="C4034" i="1" s="1"/>
  <c r="H4034" i="1"/>
  <c r="G4034" i="1"/>
  <c r="A4035" i="1"/>
  <c r="I4035" i="1" s="1"/>
  <c r="E4034" i="1"/>
  <c r="F4034" i="1" s="1"/>
  <c r="D4032" i="1"/>
  <c r="H4035" i="1" l="1"/>
  <c r="G4035" i="1"/>
  <c r="E4035" i="1"/>
  <c r="F4035" i="1" s="1"/>
  <c r="B4035" i="1"/>
  <c r="C4035" i="1" s="1"/>
  <c r="D4033" i="1"/>
  <c r="D4034" i="1" l="1"/>
  <c r="D4035" i="1" l="1"/>
</calcChain>
</file>

<file path=xl/sharedStrings.xml><?xml version="1.0" encoding="utf-8"?>
<sst xmlns="http://schemas.openxmlformats.org/spreadsheetml/2006/main" count="79" uniqueCount="70">
  <si>
    <t>(energy ratio)</t>
  </si>
  <si>
    <t xml:space="preserve">Power factor </t>
  </si>
  <si>
    <t>Power gain</t>
  </si>
  <si>
    <t>(dB)</t>
  </si>
  <si>
    <t>DRIVER DIRECTIVITY AS FUNCTION OF WIDTH</t>
  </si>
  <si>
    <t>Frequency</t>
  </si>
  <si>
    <t>IB</t>
  </si>
  <si>
    <t>Infinite Baffle or Dipole:</t>
  </si>
  <si>
    <t>Listening angle:</t>
  </si>
  <si>
    <t>Speed of sound:</t>
  </si>
  <si>
    <t>Width of sound source:</t>
  </si>
  <si>
    <t>Beam width:</t>
  </si>
  <si>
    <t>f</t>
  </si>
  <si>
    <t>Directivity</t>
  </si>
  <si>
    <t>Index</t>
  </si>
  <si>
    <t>Coefficient</t>
  </si>
  <si>
    <t>dB</t>
  </si>
  <si>
    <t>First null</t>
  </si>
  <si>
    <t>First lobe</t>
  </si>
  <si>
    <t>Power reduction</t>
  </si>
  <si>
    <t>%</t>
  </si>
  <si>
    <t>Line array</t>
  </si>
  <si>
    <t>Circular piston</t>
  </si>
  <si>
    <t>L  /  C</t>
  </si>
  <si>
    <t>IB  /  D</t>
  </si>
  <si>
    <t>DI</t>
  </si>
  <si>
    <t>λ</t>
  </si>
  <si>
    <t xml:space="preserve">   -0.1 dB  (1%):</t>
  </si>
  <si>
    <t xml:space="preserve">   -1.0 dB  (11%):</t>
  </si>
  <si>
    <t xml:space="preserve">   -2.0 dB  (21%):</t>
  </si>
  <si>
    <t xml:space="preserve">   -3.0 dB  (29%):</t>
  </si>
  <si>
    <t xml:space="preserve">   -5.5 dB  (47%):</t>
  </si>
  <si>
    <t xml:space="preserve">   -6.0 dB  (50%):</t>
  </si>
  <si>
    <t xml:space="preserve">   -6.5 dB  (53%):</t>
  </si>
  <si>
    <t xml:space="preserve">   -9.0 dB  (65%)</t>
  </si>
  <si>
    <t xml:space="preserve">   -12 dB  (75%)</t>
  </si>
  <si>
    <t xml:space="preserve">   -18 dB  (87%)</t>
  </si>
  <si>
    <t xml:space="preserve">   -24 dB  (94%)</t>
  </si>
  <si>
    <t xml:space="preserve">   First null  (100%):</t>
  </si>
  <si>
    <t xml:space="preserve">   First lobe:</t>
  </si>
  <si>
    <t>Ka</t>
  </si>
  <si>
    <t>Piston circumference - cone driver:</t>
  </si>
  <si>
    <t>Q</t>
  </si>
  <si>
    <t>Infinite Baffle</t>
  </si>
  <si>
    <t>Dipole</t>
  </si>
  <si>
    <t>Factor (Q)</t>
  </si>
  <si>
    <t>(∅/λ)</t>
  </si>
  <si>
    <t>SPL REDUCTION</t>
  </si>
  <si>
    <t>Beamwidth</t>
  </si>
  <si>
    <t>(-6dB)</t>
  </si>
  <si>
    <t>θ</t>
  </si>
  <si>
    <t>Piston area  - if cone driver:</t>
  </si>
  <si>
    <t>Sd</t>
  </si>
  <si>
    <t>Line array or Circular sound source:</t>
  </si>
  <si>
    <t>Sd yielding</t>
  </si>
  <si>
    <t>θ at f</t>
  </si>
  <si>
    <t>BW</t>
  </si>
  <si>
    <t xml:space="preserve">ASSUMPTIONS </t>
  </si>
  <si>
    <t>Inputs</t>
  </si>
  <si>
    <t>INFO / STATS</t>
  </si>
  <si>
    <t>=</t>
  </si>
  <si>
    <t>L + IB</t>
  </si>
  <si>
    <t>C + IB</t>
  </si>
  <si>
    <t>C</t>
  </si>
  <si>
    <t>NB: THESE ARE NOT CORRECT FOR DIPOLE</t>
  </si>
  <si>
    <r>
      <rPr>
        <b/>
        <i/>
        <u/>
        <sz val="9"/>
        <color theme="1"/>
        <rFont val="Calibri"/>
        <family val="2"/>
        <scheme val="minor"/>
      </rPr>
      <t>NB</t>
    </r>
    <r>
      <rPr>
        <b/>
        <i/>
        <sz val="9"/>
        <color theme="1"/>
        <rFont val="Calibri"/>
        <family val="2"/>
        <scheme val="minor"/>
      </rPr>
      <t xml:space="preserve">: Columns (G33:H4035) are not yet correct yet for Dipole. </t>
    </r>
  </si>
  <si>
    <r>
      <rPr>
        <b/>
        <i/>
        <u/>
        <sz val="9"/>
        <color theme="1"/>
        <rFont val="Calibri"/>
        <family val="2"/>
        <scheme val="minor"/>
      </rPr>
      <t>NB</t>
    </r>
    <r>
      <rPr>
        <b/>
        <i/>
        <sz val="9"/>
        <color theme="1"/>
        <rFont val="Calibri"/>
        <family val="2"/>
        <scheme val="minor"/>
      </rPr>
      <t>: This table (A18:G31) is not yet correct for Dipole. Refer to table below instead (A33:F4035)</t>
    </r>
  </si>
  <si>
    <t>Group Delay</t>
  </si>
  <si>
    <t>Audability</t>
  </si>
  <si>
    <t>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</si>
</sst>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#,##0.0"/>
    <numFmt numFmtId="165" formatCode="0.0"/>
    <numFmt numFmtId="166" formatCode="#,##0.0000"/>
    <numFmt numFmtId="167" formatCode="??,???\ &quot;Hz&quot;\ "/>
    <numFmt numFmtId="168" formatCode="0\ &quot;°&quot;"/>
    <numFmt numFmtId="169" formatCode="0.0\ &quot;cm2&quot;"/>
    <numFmt numFmtId="170" formatCode="0.0\ &quot;cm&quot;"/>
    <numFmt numFmtId="171" formatCode="0.0\ &quot;m/s&quot;"/>
    <numFmt numFmtId="172" formatCode="0.000000"/>
    <numFmt numFmtId="173" formatCode="0.00000"/>
    <numFmt numFmtId="174" formatCode="#,##0.000000"/>
    <numFmt numFmtId="175" formatCode="_-* #,##0.00000000_-;\-* #,##0.00000000_-;_-* &quot;-&quot;??_-;_-@_-"/>
    <numFmt numFmtId="176" formatCode="0.0\ &quot;ms&quot;"/>
    <numFmt numFmtId="177" formatCode="0.00\ &quot;dB&quot;"/>
    <numFmt numFmtId="178" formatCode="#,##0.0\ &quot;cm2&quot;"/>
    <numFmt numFmtId="179" formatCode="#,##0.00\ &quot;Hz&quot;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center" wrapText="1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left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5" fontId="0" fillId="0" borderId="0" xfId="2" applyNumberFormat="1" applyFont="1"/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left"/>
    </xf>
    <xf numFmtId="177" fontId="0" fillId="0" borderId="0" xfId="0" applyNumberFormat="1" applyAlignment="1">
      <alignment horizontal="center"/>
    </xf>
    <xf numFmtId="178" fontId="0" fillId="0" borderId="0" xfId="2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4" fontId="3" fillId="0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Hz</a:t>
            </a:r>
          </a:p>
        </c:rich>
      </c:tx>
      <c:layout>
        <c:manualLayout>
          <c:xMode val="edge"/>
          <c:yMode val="edge"/>
          <c:x val="0.50922058694488936"/>
          <c:y val="0.92737904103927504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dB</c:v>
          </c:tx>
          <c:marker>
            <c:symbol val="none"/>
          </c:marker>
          <c:xVal>
            <c:numRef>
              <c:f>Input!$A$35:$A$4035</c:f>
              <c:numCache>
                <c:formatCode>#,##0.00\ "Hz"</c:formatCode>
                <c:ptCount val="4001"/>
                <c:pt idx="0">
                  <c:v>10</c:v>
                </c:pt>
                <c:pt idx="1">
                  <c:v>10.023052380778996</c:v>
                </c:pt>
                <c:pt idx="2">
                  <c:v>10.04615790278395</c:v>
                </c:pt>
                <c:pt idx="3">
                  <c:v>10.06931668851804</c:v>
                </c:pt>
                <c:pt idx="4">
                  <c:v>10.092528860766841</c:v>
                </c:pt>
                <c:pt idx="5">
                  <c:v>10.115794542598982</c:v>
                </c:pt>
                <c:pt idx="6">
                  <c:v>10.139113857366791</c:v>
                </c:pt>
                <c:pt idx="7">
                  <c:v>10.162486928706953</c:v>
                </c:pt>
                <c:pt idx="8">
                  <c:v>10.185913880541165</c:v>
                </c:pt>
                <c:pt idx="9">
                  <c:v>10.209394837076795</c:v>
                </c:pt>
                <c:pt idx="10">
                  <c:v>10.232929922807536</c:v>
                </c:pt>
                <c:pt idx="11">
                  <c:v>10.25651926251407</c:v>
                </c:pt>
                <c:pt idx="12">
                  <c:v>10.280162981264729</c:v>
                </c:pt>
                <c:pt idx="13">
                  <c:v>10.303861204416155</c:v>
                </c:pt>
                <c:pt idx="14">
                  <c:v>10.327614057613967</c:v>
                </c:pt>
                <c:pt idx="15">
                  <c:v>10.351421666793431</c:v>
                </c:pt>
                <c:pt idx="16">
                  <c:v>10.375284158180119</c:v>
                </c:pt>
                <c:pt idx="17">
                  <c:v>10.399201658290584</c:v>
                </c:pt>
                <c:pt idx="18">
                  <c:v>10.423174293933032</c:v>
                </c:pt>
                <c:pt idx="19">
                  <c:v>10.447202192207991</c:v>
                </c:pt>
                <c:pt idx="20">
                  <c:v>10.471285480508985</c:v>
                </c:pt>
                <c:pt idx="21">
                  <c:v>10.495424286523212</c:v>
                </c:pt>
                <c:pt idx="22">
                  <c:v>10.519618738232218</c:v>
                </c:pt>
                <c:pt idx="23">
                  <c:v>10.543868963912578</c:v>
                </c:pt>
                <c:pt idx="24">
                  <c:v>10.568175092136574</c:v>
                </c:pt>
                <c:pt idx="25">
                  <c:v>10.592537251772878</c:v>
                </c:pt>
                <c:pt idx="26">
                  <c:v>10.616955571987235</c:v>
                </c:pt>
                <c:pt idx="27">
                  <c:v>10.641430182243148</c:v>
                </c:pt>
                <c:pt idx="28">
                  <c:v>10.665961212302566</c:v>
                </c:pt>
                <c:pt idx="29">
                  <c:v>10.690548792226567</c:v>
                </c:pt>
                <c:pt idx="30">
                  <c:v>10.715193052376051</c:v>
                </c:pt>
                <c:pt idx="31">
                  <c:v>10.739894123412434</c:v>
                </c:pt>
                <c:pt idx="32">
                  <c:v>10.764652136298334</c:v>
                </c:pt>
                <c:pt idx="33">
                  <c:v>10.789467222298272</c:v>
                </c:pt>
                <c:pt idx="34">
                  <c:v>10.814339512979364</c:v>
                </c:pt>
                <c:pt idx="35">
                  <c:v>10.839269140212018</c:v>
                </c:pt>
                <c:pt idx="36">
                  <c:v>10.864256236170636</c:v>
                </c:pt>
                <c:pt idx="37">
                  <c:v>10.889300933334315</c:v>
                </c:pt>
                <c:pt idx="38">
                  <c:v>10.914403364487546</c:v>
                </c:pt>
                <c:pt idx="39">
                  <c:v>10.939563662720918</c:v>
                </c:pt>
                <c:pt idx="40">
                  <c:v>10.964781961431829</c:v>
                </c:pt>
                <c:pt idx="41">
                  <c:v>10.990058394325189</c:v>
                </c:pt>
                <c:pt idx="42">
                  <c:v>11.015393095414128</c:v>
                </c:pt>
                <c:pt idx="43">
                  <c:v>11.040786199020708</c:v>
                </c:pt>
                <c:pt idx="44">
                  <c:v>11.066237839776639</c:v>
                </c:pt>
                <c:pt idx="45">
                  <c:v>11.091748152623985</c:v>
                </c:pt>
                <c:pt idx="46">
                  <c:v>11.117317272815887</c:v>
                </c:pt>
                <c:pt idx="47">
                  <c:v>11.142945335917274</c:v>
                </c:pt>
                <c:pt idx="48">
                  <c:v>11.168632477805584</c:v>
                </c:pt>
                <c:pt idx="49">
                  <c:v>11.194378834671488</c:v>
                </c:pt>
                <c:pt idx="50">
                  <c:v>11.220184543019606</c:v>
                </c:pt>
                <c:pt idx="51">
                  <c:v>11.246049739669235</c:v>
                </c:pt>
                <c:pt idx="52">
                  <c:v>11.271974561755075</c:v>
                </c:pt>
                <c:pt idx="53">
                  <c:v>11.297959146727948</c:v>
                </c:pt>
                <c:pt idx="54">
                  <c:v>11.32400363235554</c:v>
                </c:pt>
                <c:pt idx="55">
                  <c:v>11.350108156723119</c:v>
                </c:pt>
                <c:pt idx="56">
                  <c:v>11.376272858234275</c:v>
                </c:pt>
                <c:pt idx="57">
                  <c:v>11.402497875611653</c:v>
                </c:pt>
                <c:pt idx="58">
                  <c:v>11.428783347897681</c:v>
                </c:pt>
                <c:pt idx="59">
                  <c:v>11.455129414455321</c:v>
                </c:pt>
                <c:pt idx="60">
                  <c:v>11.481536214968791</c:v>
                </c:pt>
                <c:pt idx="61">
                  <c:v>11.508003889444321</c:v>
                </c:pt>
                <c:pt idx="62">
                  <c:v>11.534532578210886</c:v>
                </c:pt>
                <c:pt idx="63">
                  <c:v>11.561122421920951</c:v>
                </c:pt>
                <c:pt idx="64">
                  <c:v>11.587773561551222</c:v>
                </c:pt>
                <c:pt idx="65">
                  <c:v>11.614486138403388</c:v>
                </c:pt>
                <c:pt idx="66">
                  <c:v>11.641260294104873</c:v>
                </c:pt>
                <c:pt idx="67">
                  <c:v>11.668096170609584</c:v>
                </c:pt>
                <c:pt idx="68">
                  <c:v>11.694993910198667</c:v>
                </c:pt>
                <c:pt idx="69">
                  <c:v>11.721953655481261</c:v>
                </c:pt>
                <c:pt idx="70">
                  <c:v>11.748975549395251</c:v>
                </c:pt>
                <c:pt idx="71">
                  <c:v>11.776059735208028</c:v>
                </c:pt>
                <c:pt idx="72">
                  <c:v>11.803206356517251</c:v>
                </c:pt>
                <c:pt idx="73">
                  <c:v>11.830415557251602</c:v>
                </c:pt>
                <c:pt idx="74">
                  <c:v>11.857687481671555</c:v>
                </c:pt>
                <c:pt idx="75">
                  <c:v>11.885022274370137</c:v>
                </c:pt>
                <c:pt idx="76">
                  <c:v>11.9124200802737</c:v>
                </c:pt>
                <c:pt idx="77">
                  <c:v>11.939881044642682</c:v>
                </c:pt>
                <c:pt idx="78">
                  <c:v>11.967405313072385</c:v>
                </c:pt>
                <c:pt idx="79">
                  <c:v>11.994993031493738</c:v>
                </c:pt>
                <c:pt idx="80">
                  <c:v>12.022644346174078</c:v>
                </c:pt>
                <c:pt idx="81">
                  <c:v>12.050359403717923</c:v>
                </c:pt>
                <c:pt idx="82">
                  <c:v>12.07813835106775</c:v>
                </c:pt>
                <c:pt idx="83">
                  <c:v>12.105981335504771</c:v>
                </c:pt>
                <c:pt idx="84">
                  <c:v>12.133888504649718</c:v>
                </c:pt>
                <c:pt idx="85">
                  <c:v>12.161860006463625</c:v>
                </c:pt>
                <c:pt idx="86">
                  <c:v>12.18989598924861</c:v>
                </c:pt>
                <c:pt idx="87">
                  <c:v>12.217996601648661</c:v>
                </c:pt>
                <c:pt idx="88">
                  <c:v>12.24616199265043</c:v>
                </c:pt>
                <c:pt idx="89">
                  <c:v>12.274392311584014</c:v>
                </c:pt>
                <c:pt idx="90">
                  <c:v>12.302687708123756</c:v>
                </c:pt>
                <c:pt idx="91">
                  <c:v>12.331048332289031</c:v>
                </c:pt>
                <c:pt idx="92">
                  <c:v>12.359474334445045</c:v>
                </c:pt>
                <c:pt idx="93">
                  <c:v>12.387965865303631</c:v>
                </c:pt>
                <c:pt idx="94">
                  <c:v>12.416523075924049</c:v>
                </c:pt>
                <c:pt idx="95">
                  <c:v>12.445146117713788</c:v>
                </c:pt>
                <c:pt idx="96">
                  <c:v>12.473835142429367</c:v>
                </c:pt>
                <c:pt idx="97">
                  <c:v>12.502590302177138</c:v>
                </c:pt>
                <c:pt idx="98">
                  <c:v>12.531411749414096</c:v>
                </c:pt>
                <c:pt idx="99">
                  <c:v>12.560299636948683</c:v>
                </c:pt>
                <c:pt idx="100">
                  <c:v>12.589254117941605</c:v>
                </c:pt>
                <c:pt idx="101">
                  <c:v>12.618275345906639</c:v>
                </c:pt>
                <c:pt idx="102">
                  <c:v>12.647363474711446</c:v>
                </c:pt>
                <c:pt idx="103">
                  <c:v>12.676518658578388</c:v>
                </c:pt>
                <c:pt idx="104">
                  <c:v>12.705741052085347</c:v>
                </c:pt>
                <c:pt idx="105">
                  <c:v>12.735030810166547</c:v>
                </c:pt>
                <c:pt idx="106">
                  <c:v>12.764388088113368</c:v>
                </c:pt>
                <c:pt idx="107">
                  <c:v>12.793813041575175</c:v>
                </c:pt>
                <c:pt idx="108">
                  <c:v>12.823305826560143</c:v>
                </c:pt>
                <c:pt idx="109">
                  <c:v>12.852866599436082</c:v>
                </c:pt>
                <c:pt idx="110">
                  <c:v>12.882495516931266</c:v>
                </c:pt>
                <c:pt idx="111">
                  <c:v>12.912192736135268</c:v>
                </c:pt>
                <c:pt idx="112">
                  <c:v>12.941958414499785</c:v>
                </c:pt>
                <c:pt idx="113">
                  <c:v>12.971792709839484</c:v>
                </c:pt>
                <c:pt idx="114">
                  <c:v>13.001695780332826</c:v>
                </c:pt>
                <c:pt idx="115">
                  <c:v>13.031667784522917</c:v>
                </c:pt>
                <c:pt idx="116">
                  <c:v>13.061708881318337</c:v>
                </c:pt>
                <c:pt idx="117">
                  <c:v>13.091819229993991</c:v>
                </c:pt>
                <c:pt idx="118">
                  <c:v>13.121998990191951</c:v>
                </c:pt>
                <c:pt idx="119">
                  <c:v>13.152248321922302</c:v>
                </c:pt>
                <c:pt idx="120">
                  <c:v>13.182567385563988</c:v>
                </c:pt>
                <c:pt idx="121">
                  <c:v>13.212956341865668</c:v>
                </c:pt>
                <c:pt idx="122">
                  <c:v>13.243415351946563</c:v>
                </c:pt>
                <c:pt idx="123">
                  <c:v>13.273944577297311</c:v>
                </c:pt>
                <c:pt idx="124">
                  <c:v>13.304544179780825</c:v>
                </c:pt>
                <c:pt idx="125">
                  <c:v>13.335214321633153</c:v>
                </c:pt>
                <c:pt idx="126">
                  <c:v>13.365955165464333</c:v>
                </c:pt>
                <c:pt idx="127">
                  <c:v>13.39676687425926</c:v>
                </c:pt>
                <c:pt idx="128">
                  <c:v>13.427649611378547</c:v>
                </c:pt>
                <c:pt idx="129">
                  <c:v>13.458603540559391</c:v>
                </c:pt>
                <c:pt idx="130">
                  <c:v>13.489628825916443</c:v>
                </c:pt>
                <c:pt idx="131">
                  <c:v>13.520725631942678</c:v>
                </c:pt>
                <c:pt idx="132">
                  <c:v>13.551894123510266</c:v>
                </c:pt>
                <c:pt idx="133">
                  <c:v>13.583134465871446</c:v>
                </c:pt>
                <c:pt idx="134">
                  <c:v>13.614446824659403</c:v>
                </c:pt>
                <c:pt idx="135">
                  <c:v>13.645831365889148</c:v>
                </c:pt>
                <c:pt idx="136">
                  <c:v>13.677288255958393</c:v>
                </c:pt>
                <c:pt idx="137">
                  <c:v>13.708817661648437</c:v>
                </c:pt>
                <c:pt idx="138">
                  <c:v>13.740419750125051</c:v>
                </c:pt>
                <c:pt idx="139">
                  <c:v>13.772094688939363</c:v>
                </c:pt>
                <c:pt idx="140">
                  <c:v>13.803842646028745</c:v>
                </c:pt>
                <c:pt idx="141">
                  <c:v>13.835663789717705</c:v>
                </c:pt>
                <c:pt idx="142">
                  <c:v>13.867558288718779</c:v>
                </c:pt>
                <c:pt idx="143">
                  <c:v>13.899526312133426</c:v>
                </c:pt>
                <c:pt idx="144">
                  <c:v>13.931568029452924</c:v>
                </c:pt>
                <c:pt idx="145">
                  <c:v>13.963683610559269</c:v>
                </c:pt>
                <c:pt idx="146">
                  <c:v>13.995873225726072</c:v>
                </c:pt>
                <c:pt idx="147">
                  <c:v>14.028137045619472</c:v>
                </c:pt>
                <c:pt idx="148">
                  <c:v>14.060475241299027</c:v>
                </c:pt>
                <c:pt idx="149">
                  <c:v>14.092887984218635</c:v>
                </c:pt>
                <c:pt idx="150">
                  <c:v>14.12537544622743</c:v>
                </c:pt>
                <c:pt idx="151">
                  <c:v>14.157937799570702</c:v>
                </c:pt>
                <c:pt idx="152">
                  <c:v>14.190575216890807</c:v>
                </c:pt>
                <c:pt idx="153">
                  <c:v>14.223287871228083</c:v>
                </c:pt>
                <c:pt idx="154">
                  <c:v>14.256075936021766</c:v>
                </c:pt>
                <c:pt idx="155">
                  <c:v>14.288939585110912</c:v>
                </c:pt>
                <c:pt idx="156">
                  <c:v>14.321878992735316</c:v>
                </c:pt>
                <c:pt idx="157">
                  <c:v>14.354894333536441</c:v>
                </c:pt>
                <c:pt idx="158">
                  <c:v>14.387985782558335</c:v>
                </c:pt>
                <c:pt idx="159">
                  <c:v>14.421153515248568</c:v>
                </c:pt>
                <c:pt idx="160">
                  <c:v>14.454397707459155</c:v>
                </c:pt>
                <c:pt idx="161">
                  <c:v>14.487718535447494</c:v>
                </c:pt>
                <c:pt idx="162">
                  <c:v>14.5211161758773</c:v>
                </c:pt>
                <c:pt idx="163">
                  <c:v>14.554590805819537</c:v>
                </c:pt>
                <c:pt idx="164">
                  <c:v>14.58814260275336</c:v>
                </c:pt>
                <c:pt idx="165">
                  <c:v>14.621771744567056</c:v>
                </c:pt>
                <c:pt idx="166">
                  <c:v>14.655478409558988</c:v>
                </c:pt>
                <c:pt idx="167">
                  <c:v>14.68926277643854</c:v>
                </c:pt>
                <c:pt idx="168">
                  <c:v>14.723125024327059</c:v>
                </c:pt>
                <c:pt idx="169">
                  <c:v>14.757065332758815</c:v>
                </c:pt>
                <c:pt idx="170">
                  <c:v>14.791083881681944</c:v>
                </c:pt>
                <c:pt idx="171">
                  <c:v>14.825180851459404</c:v>
                </c:pt>
                <c:pt idx="172">
                  <c:v>14.859356422869936</c:v>
                </c:pt>
                <c:pt idx="173">
                  <c:v>14.893610777109018</c:v>
                </c:pt>
                <c:pt idx="174">
                  <c:v>14.927944095789826</c:v>
                </c:pt>
                <c:pt idx="175">
                  <c:v>14.962356560944198</c:v>
                </c:pt>
                <c:pt idx="176">
                  <c:v>14.996848355023598</c:v>
                </c:pt>
                <c:pt idx="177">
                  <c:v>15.031419660900085</c:v>
                </c:pt>
                <c:pt idx="178">
                  <c:v>15.066070661867281</c:v>
                </c:pt>
                <c:pt idx="179">
                  <c:v>15.100801541641344</c:v>
                </c:pt>
                <c:pt idx="180">
                  <c:v>15.135612484361941</c:v>
                </c:pt>
                <c:pt idx="181">
                  <c:v>15.170503674593224</c:v>
                </c:pt>
                <c:pt idx="182">
                  <c:v>15.205475297324812</c:v>
                </c:pt>
                <c:pt idx="183">
                  <c:v>15.240527537972767</c:v>
                </c:pt>
                <c:pt idx="184">
                  <c:v>15.27566058238058</c:v>
                </c:pt>
                <c:pt idx="185">
                  <c:v>15.310874616820154</c:v>
                </c:pt>
                <c:pt idx="186">
                  <c:v>15.346169827992794</c:v>
                </c:pt>
                <c:pt idx="187">
                  <c:v>15.381546403030198</c:v>
                </c:pt>
                <c:pt idx="188">
                  <c:v>15.417004529495443</c:v>
                </c:pt>
                <c:pt idx="189">
                  <c:v>15.452544395383986</c:v>
                </c:pt>
                <c:pt idx="190">
                  <c:v>15.48816618912466</c:v>
                </c:pt>
                <c:pt idx="191">
                  <c:v>15.523870099580668</c:v>
                </c:pt>
                <c:pt idx="192">
                  <c:v>15.559656316050589</c:v>
                </c:pt>
                <c:pt idx="193">
                  <c:v>15.59552502826938</c:v>
                </c:pt>
                <c:pt idx="194">
                  <c:v>15.631476426409384</c:v>
                </c:pt>
                <c:pt idx="195">
                  <c:v>15.667510701081333</c:v>
                </c:pt>
                <c:pt idx="196">
                  <c:v>15.703628043335366</c:v>
                </c:pt>
                <c:pt idx="197">
                  <c:v>15.739828644662035</c:v>
                </c:pt>
                <c:pt idx="198">
                  <c:v>15.776112696993325</c:v>
                </c:pt>
                <c:pt idx="199">
                  <c:v>15.812480392703669</c:v>
                </c:pt>
                <c:pt idx="200">
                  <c:v>15.848931924610971</c:v>
                </c:pt>
                <c:pt idx="201">
                  <c:v>15.885467485977623</c:v>
                </c:pt>
                <c:pt idx="202">
                  <c:v>15.922087270511534</c:v>
                </c:pt>
                <c:pt idx="203">
                  <c:v>15.958791472367158</c:v>
                </c:pt>
                <c:pt idx="204">
                  <c:v>15.995580286146518</c:v>
                </c:pt>
                <c:pt idx="205">
                  <c:v>16.032453906900244</c:v>
                </c:pt>
                <c:pt idx="206">
                  <c:v>16.069412530128602</c:v>
                </c:pt>
                <c:pt idx="207">
                  <c:v>16.106456351782533</c:v>
                </c:pt>
                <c:pt idx="208">
                  <c:v>16.14358556826469</c:v>
                </c:pt>
                <c:pt idx="209">
                  <c:v>16.180800376430486</c:v>
                </c:pt>
                <c:pt idx="210">
                  <c:v>16.218100973589127</c:v>
                </c:pt>
                <c:pt idx="211">
                  <c:v>16.255487557504665</c:v>
                </c:pt>
                <c:pt idx="212">
                  <c:v>16.292960326397047</c:v>
                </c:pt>
                <c:pt idx="213">
                  <c:v>16.330519478943167</c:v>
                </c:pt>
                <c:pt idx="214">
                  <c:v>16.368165214277909</c:v>
                </c:pt>
                <c:pt idx="215">
                  <c:v>16.405897731995214</c:v>
                </c:pt>
                <c:pt idx="216">
                  <c:v>16.443717232149137</c:v>
                </c:pt>
                <c:pt idx="217">
                  <c:v>16.4816239152549</c:v>
                </c:pt>
                <c:pt idx="218">
                  <c:v>16.519617982289965</c:v>
                </c:pt>
                <c:pt idx="219">
                  <c:v>16.557699634695094</c:v>
                </c:pt>
                <c:pt idx="220">
                  <c:v>16.595869074375418</c:v>
                </c:pt>
                <c:pt idx="221">
                  <c:v>16.634126503701506</c:v>
                </c:pt>
                <c:pt idx="222">
                  <c:v>16.672472125510438</c:v>
                </c:pt>
                <c:pt idx="223">
                  <c:v>16.710906143106886</c:v>
                </c:pt>
                <c:pt idx="224">
                  <c:v>16.749428760264184</c:v>
                </c:pt>
                <c:pt idx="225">
                  <c:v>16.788040181225412</c:v>
                </c:pt>
                <c:pt idx="226">
                  <c:v>16.826740610704483</c:v>
                </c:pt>
                <c:pt idx="227">
                  <c:v>16.865530253887218</c:v>
                </c:pt>
                <c:pt idx="228">
                  <c:v>16.904409316432446</c:v>
                </c:pt>
                <c:pt idx="229">
                  <c:v>16.943378004473086</c:v>
                </c:pt>
                <c:pt idx="230">
                  <c:v>16.982436524617246</c:v>
                </c:pt>
                <c:pt idx="231">
                  <c:v>17.021585083949308</c:v>
                </c:pt>
                <c:pt idx="232">
                  <c:v>17.060823890031035</c:v>
                </c:pt>
                <c:pt idx="233">
                  <c:v>17.100153150902674</c:v>
                </c:pt>
                <c:pt idx="234">
                  <c:v>17.139573075084051</c:v>
                </c:pt>
                <c:pt idx="235">
                  <c:v>17.179083871575678</c:v>
                </c:pt>
                <c:pt idx="236">
                  <c:v>17.218685749859866</c:v>
                </c:pt>
                <c:pt idx="237">
                  <c:v>17.25837891990183</c:v>
                </c:pt>
                <c:pt idx="238">
                  <c:v>17.298163592150807</c:v>
                </c:pt>
                <c:pt idx="239">
                  <c:v>17.338039977541172</c:v>
                </c:pt>
                <c:pt idx="240">
                  <c:v>17.378008287493547</c:v>
                </c:pt>
                <c:pt idx="241">
                  <c:v>17.418068733915931</c:v>
                </c:pt>
                <c:pt idx="242">
                  <c:v>17.458221529204828</c:v>
                </c:pt>
                <c:pt idx="243">
                  <c:v>17.498466886246359</c:v>
                </c:pt>
                <c:pt idx="244">
                  <c:v>17.538805018417399</c:v>
                </c:pt>
                <c:pt idx="245">
                  <c:v>17.579236139586712</c:v>
                </c:pt>
                <c:pt idx="246">
                  <c:v>17.619760464116077</c:v>
                </c:pt>
                <c:pt idx="247">
                  <c:v>17.660378206861427</c:v>
                </c:pt>
                <c:pt idx="248">
                  <c:v>17.701089583173992</c:v>
                </c:pt>
                <c:pt idx="249">
                  <c:v>17.741894808901439</c:v>
                </c:pt>
                <c:pt idx="250">
                  <c:v>17.782794100389008</c:v>
                </c:pt>
                <c:pt idx="251">
                  <c:v>17.823787674480673</c:v>
                </c:pt>
                <c:pt idx="252">
                  <c:v>17.864875748520284</c:v>
                </c:pt>
                <c:pt idx="253">
                  <c:v>17.906058540352717</c:v>
                </c:pt>
                <c:pt idx="254">
                  <c:v>17.947336268325039</c:v>
                </c:pt>
                <c:pt idx="255">
                  <c:v>17.988709151287651</c:v>
                </c:pt>
                <c:pt idx="256">
                  <c:v>18.03017740859546</c:v>
                </c:pt>
                <c:pt idx="257">
                  <c:v>18.071741260109039</c:v>
                </c:pt>
                <c:pt idx="258">
                  <c:v>18.113400926195794</c:v>
                </c:pt>
                <c:pt idx="259">
                  <c:v>18.155156627731124</c:v>
                </c:pt>
                <c:pt idx="260">
                  <c:v>18.197008586099603</c:v>
                </c:pt>
                <c:pt idx="261">
                  <c:v>18.238957023196146</c:v>
                </c:pt>
                <c:pt idx="262">
                  <c:v>18.281002161427192</c:v>
                </c:pt>
                <c:pt idx="263">
                  <c:v>18.323144223711878</c:v>
                </c:pt>
                <c:pt idx="264">
                  <c:v>18.365383433483224</c:v>
                </c:pt>
                <c:pt idx="265">
                  <c:v>18.407720014689318</c:v>
                </c:pt>
                <c:pt idx="266">
                  <c:v>18.450154191794493</c:v>
                </c:pt>
                <c:pt idx="267">
                  <c:v>18.492686189780535</c:v>
                </c:pt>
                <c:pt idx="268">
                  <c:v>18.535316234147867</c:v>
                </c:pt>
                <c:pt idx="269">
                  <c:v>18.578044550916736</c:v>
                </c:pt>
                <c:pt idx="270">
                  <c:v>18.620871366628425</c:v>
                </c:pt>
                <c:pt idx="271">
                  <c:v>18.663796908346448</c:v>
                </c:pt>
                <c:pt idx="272">
                  <c:v>18.706821403657752</c:v>
                </c:pt>
                <c:pt idx="273">
                  <c:v>18.749945080673932</c:v>
                </c:pt>
                <c:pt idx="274">
                  <c:v>18.793168168032427</c:v>
                </c:pt>
                <c:pt idx="275">
                  <c:v>18.836490894897747</c:v>
                </c:pt>
                <c:pt idx="276">
                  <c:v>18.879913490962675</c:v>
                </c:pt>
                <c:pt idx="277">
                  <c:v>18.923436186449493</c:v>
                </c:pt>
                <c:pt idx="278">
                  <c:v>18.967059212111199</c:v>
                </c:pt>
                <c:pt idx="279">
                  <c:v>19.010782799232736</c:v>
                </c:pt>
                <c:pt idx="280">
                  <c:v>19.054607179632207</c:v>
                </c:pt>
                <c:pt idx="281">
                  <c:v>19.098532585662113</c:v>
                </c:pt>
                <c:pt idx="282">
                  <c:v>19.142559250210589</c:v>
                </c:pt>
                <c:pt idx="283">
                  <c:v>19.186687406702625</c:v>
                </c:pt>
                <c:pt idx="284">
                  <c:v>19.230917289101313</c:v>
                </c:pt>
                <c:pt idx="285">
                  <c:v>19.275249131909089</c:v>
                </c:pt>
                <c:pt idx="286">
                  <c:v>19.319683170168968</c:v>
                </c:pt>
                <c:pt idx="287">
                  <c:v>19.364219639465798</c:v>
                </c:pt>
                <c:pt idx="288">
                  <c:v>19.408858775927506</c:v>
                </c:pt>
                <c:pt idx="289">
                  <c:v>19.453600816226349</c:v>
                </c:pt>
                <c:pt idx="290">
                  <c:v>19.498445997580173</c:v>
                </c:pt>
                <c:pt idx="291">
                  <c:v>19.543394557753665</c:v>
                </c:pt>
                <c:pt idx="292">
                  <c:v>19.588446735059616</c:v>
                </c:pt>
                <c:pt idx="293">
                  <c:v>19.633602768360184</c:v>
                </c:pt>
                <c:pt idx="294">
                  <c:v>19.678862897068164</c:v>
                </c:pt>
                <c:pt idx="295">
                  <c:v>19.724227361148252</c:v>
                </c:pt>
                <c:pt idx="296">
                  <c:v>19.76969640111832</c:v>
                </c:pt>
                <c:pt idx="297">
                  <c:v>19.815270258050692</c:v>
                </c:pt>
                <c:pt idx="298">
                  <c:v>19.860949173573424</c:v>
                </c:pt>
                <c:pt idx="299">
                  <c:v>19.906733389871576</c:v>
                </c:pt>
                <c:pt idx="300">
                  <c:v>19.952623149688502</c:v>
                </c:pt>
                <c:pt idx="301">
                  <c:v>19.998618696327146</c:v>
                </c:pt>
                <c:pt idx="302">
                  <c:v>20.044720273651315</c:v>
                </c:pt>
                <c:pt idx="303">
                  <c:v>20.090928126086983</c:v>
                </c:pt>
                <c:pt idx="304">
                  <c:v>20.137242498623582</c:v>
                </c:pt>
                <c:pt idx="305">
                  <c:v>20.183663636815307</c:v>
                </c:pt>
                <c:pt idx="306">
                  <c:v>20.230191786782413</c:v>
                </c:pt>
                <c:pt idx="307">
                  <c:v>20.276827195212515</c:v>
                </c:pt>
                <c:pt idx="308">
                  <c:v>20.32357010936191</c:v>
                </c:pt>
                <c:pt idx="309">
                  <c:v>20.370420777056875</c:v>
                </c:pt>
                <c:pt idx="310">
                  <c:v>20.417379446694984</c:v>
                </c:pt>
                <c:pt idx="311">
                  <c:v>20.464446367246431</c:v>
                </c:pt>
                <c:pt idx="312">
                  <c:v>20.511621788255344</c:v>
                </c:pt>
                <c:pt idx="313">
                  <c:v>20.558905959841105</c:v>
                </c:pt>
                <c:pt idx="314">
                  <c:v>20.606299132699689</c:v>
                </c:pt>
                <c:pt idx="315">
                  <c:v>20.653801558104977</c:v>
                </c:pt>
                <c:pt idx="316">
                  <c:v>20.701413487910102</c:v>
                </c:pt>
                <c:pt idx="317">
                  <c:v>20.749135174548776</c:v>
                </c:pt>
                <c:pt idx="318">
                  <c:v>20.796966871036631</c:v>
                </c:pt>
                <c:pt idx="319">
                  <c:v>20.84490883097256</c:v>
                </c:pt>
                <c:pt idx="320">
                  <c:v>20.892961308540063</c:v>
                </c:pt>
                <c:pt idx="321">
                  <c:v>20.941124558508591</c:v>
                </c:pt>
                <c:pt idx="322">
                  <c:v>20.989398836234905</c:v>
                </c:pt>
                <c:pt idx="323">
                  <c:v>21.037784397664417</c:v>
                </c:pt>
                <c:pt idx="324">
                  <c:v>21.086281499332557</c:v>
                </c:pt>
                <c:pt idx="325">
                  <c:v>21.134890398366128</c:v>
                </c:pt>
                <c:pt idx="326">
                  <c:v>21.183611352484675</c:v>
                </c:pt>
                <c:pt idx="327">
                  <c:v>21.23244462000185</c:v>
                </c:pt>
                <c:pt idx="328">
                  <c:v>21.281390459826774</c:v>
                </c:pt>
                <c:pt idx="329">
                  <c:v>21.330449131465418</c:v>
                </c:pt>
                <c:pt idx="330">
                  <c:v>21.379620895021972</c:v>
                </c:pt>
                <c:pt idx="331">
                  <c:v>21.428906011200237</c:v>
                </c:pt>
                <c:pt idx="332">
                  <c:v>21.478304741304989</c:v>
                </c:pt>
                <c:pt idx="333">
                  <c:v>21.527817347243378</c:v>
                </c:pt>
                <c:pt idx="334">
                  <c:v>21.57744409152631</c:v>
                </c:pt>
                <c:pt idx="335">
                  <c:v>21.627185237269845</c:v>
                </c:pt>
                <c:pt idx="336">
                  <c:v>21.677041048196589</c:v>
                </c:pt>
                <c:pt idx="337">
                  <c:v>21.727011788637085</c:v>
                </c:pt>
                <c:pt idx="338">
                  <c:v>21.777097723531227</c:v>
                </c:pt>
                <c:pt idx="339">
                  <c:v>21.827299118429654</c:v>
                </c:pt>
                <c:pt idx="340">
                  <c:v>21.877616239495161</c:v>
                </c:pt>
                <c:pt idx="341">
                  <c:v>21.928049353504122</c:v>
                </c:pt>
                <c:pt idx="342">
                  <c:v>21.978598727847881</c:v>
                </c:pt>
                <c:pt idx="343">
                  <c:v>22.029264630534193</c:v>
                </c:pt>
                <c:pt idx="344">
                  <c:v>22.080047330188627</c:v>
                </c:pt>
                <c:pt idx="345">
                  <c:v>22.130947096056005</c:v>
                </c:pt>
                <c:pt idx="346">
                  <c:v>22.181964198001815</c:v>
                </c:pt>
                <c:pt idx="347">
                  <c:v>22.233098906513654</c:v>
                </c:pt>
                <c:pt idx="348">
                  <c:v>22.284351492702658</c:v>
                </c:pt>
                <c:pt idx="349">
                  <c:v>22.335722228304935</c:v>
                </c:pt>
                <c:pt idx="350">
                  <c:v>22.387211385683013</c:v>
                </c:pt>
                <c:pt idx="351">
                  <c:v>22.438819237827278</c:v>
                </c:pt>
                <c:pt idx="352">
                  <c:v>22.490546058357424</c:v>
                </c:pt>
                <c:pt idx="353">
                  <c:v>22.542392121523903</c:v>
                </c:pt>
                <c:pt idx="354">
                  <c:v>22.594357702209386</c:v>
                </c:pt>
                <c:pt idx="355">
                  <c:v>22.646443075930204</c:v>
                </c:pt>
                <c:pt idx="356">
                  <c:v>22.698648518837825</c:v>
                </c:pt>
                <c:pt idx="357">
                  <c:v>22.750974307720309</c:v>
                </c:pt>
                <c:pt idx="358">
                  <c:v>22.803420720003782</c:v>
                </c:pt>
                <c:pt idx="359">
                  <c:v>22.855988033753899</c:v>
                </c:pt>
                <c:pt idx="360">
                  <c:v>22.908676527677326</c:v>
                </c:pt>
                <c:pt idx="361">
                  <c:v>22.961486481123213</c:v>
                </c:pt>
                <c:pt idx="362">
                  <c:v>23.014418174084675</c:v>
                </c:pt>
                <c:pt idx="363">
                  <c:v>23.067471887200281</c:v>
                </c:pt>
                <c:pt idx="364">
                  <c:v>23.120647901755532</c:v>
                </c:pt>
                <c:pt idx="365">
                  <c:v>23.173946499684369</c:v>
                </c:pt>
                <c:pt idx="366">
                  <c:v>23.22736796357065</c:v>
                </c:pt>
                <c:pt idx="367">
                  <c:v>23.280912576649659</c:v>
                </c:pt>
                <c:pt idx="368">
                  <c:v>23.334580622809604</c:v>
                </c:pt>
                <c:pt idx="369">
                  <c:v>23.388372386593122</c:v>
                </c:pt>
                <c:pt idx="370">
                  <c:v>23.442288153198792</c:v>
                </c:pt>
                <c:pt idx="371">
                  <c:v>23.496328208482641</c:v>
                </c:pt>
                <c:pt idx="372">
                  <c:v>23.550492838959663</c:v>
                </c:pt>
                <c:pt idx="373">
                  <c:v>23.604782331805335</c:v>
                </c:pt>
                <c:pt idx="374">
                  <c:v>23.659196974857146</c:v>
                </c:pt>
                <c:pt idx="375">
                  <c:v>23.713737056616115</c:v>
                </c:pt>
                <c:pt idx="376">
                  <c:v>23.768402866248326</c:v>
                </c:pt>
                <c:pt idx="377">
                  <c:v>23.823194693586462</c:v>
                </c:pt>
                <c:pt idx="378">
                  <c:v>23.878112829131332</c:v>
                </c:pt>
                <c:pt idx="379">
                  <c:v>23.933157564053428</c:v>
                </c:pt>
                <c:pt idx="380">
                  <c:v>23.988329190194456</c:v>
                </c:pt>
                <c:pt idx="381">
                  <c:v>24.043628000068882</c:v>
                </c:pt>
                <c:pt idx="382">
                  <c:v>24.099054286865496</c:v>
                </c:pt>
                <c:pt idx="383">
                  <c:v>24.154608344448949</c:v>
                </c:pt>
                <c:pt idx="384">
                  <c:v>24.210290467361325</c:v>
                </c:pt>
                <c:pt idx="385">
                  <c:v>24.266100950823695</c:v>
                </c:pt>
                <c:pt idx="386">
                  <c:v>24.322040090737691</c:v>
                </c:pt>
                <c:pt idx="387">
                  <c:v>24.378108183687061</c:v>
                </c:pt>
                <c:pt idx="388">
                  <c:v>24.434305526939252</c:v>
                </c:pt>
                <c:pt idx="389">
                  <c:v>24.490632418446985</c:v>
                </c:pt>
                <c:pt idx="390">
                  <c:v>24.547089156849832</c:v>
                </c:pt>
                <c:pt idx="391">
                  <c:v>24.603676041475801</c:v>
                </c:pt>
                <c:pt idx="392">
                  <c:v>24.660393372342917</c:v>
                </c:pt>
                <c:pt idx="393">
                  <c:v>24.717241450160824</c:v>
                </c:pt>
                <c:pt idx="394">
                  <c:v>24.774220576332372</c:v>
                </c:pt>
                <c:pt idx="395">
                  <c:v>24.831331052955218</c:v>
                </c:pt>
                <c:pt idx="396">
                  <c:v>24.888573182823421</c:v>
                </c:pt>
                <c:pt idx="397">
                  <c:v>24.945947269429059</c:v>
                </c:pt>
                <c:pt idx="398">
                  <c:v>25.003453616963824</c:v>
                </c:pt>
                <c:pt idx="399">
                  <c:v>25.061092530320646</c:v>
                </c:pt>
                <c:pt idx="400">
                  <c:v>25.118864315095308</c:v>
                </c:pt>
                <c:pt idx="401">
                  <c:v>25.176769277588061</c:v>
                </c:pt>
                <c:pt idx="402">
                  <c:v>25.23480772480525</c:v>
                </c:pt>
                <c:pt idx="403">
                  <c:v>25.292979964460947</c:v>
                </c:pt>
                <c:pt idx="404">
                  <c:v>25.351286304978576</c:v>
                </c:pt>
                <c:pt idx="405">
                  <c:v>25.409727055492546</c:v>
                </c:pt>
                <c:pt idx="406">
                  <c:v>25.468302525849904</c:v>
                </c:pt>
                <c:pt idx="407">
                  <c:v>25.527013026611961</c:v>
                </c:pt>
                <c:pt idx="408">
                  <c:v>25.585858869055947</c:v>
                </c:pt>
                <c:pt idx="409">
                  <c:v>25.644840365176659</c:v>
                </c:pt>
                <c:pt idx="410">
                  <c:v>25.703957827688122</c:v>
                </c:pt>
                <c:pt idx="411">
                  <c:v>25.763211570025234</c:v>
                </c:pt>
                <c:pt idx="412">
                  <c:v>25.82260190634544</c:v>
                </c:pt>
                <c:pt idx="413">
                  <c:v>25.882129151530393</c:v>
                </c:pt>
                <c:pt idx="414">
                  <c:v>25.941793621187617</c:v>
                </c:pt>
                <c:pt idx="415">
                  <c:v>26.001595631652194</c:v>
                </c:pt>
                <c:pt idx="416">
                  <c:v>26.061535499988427</c:v>
                </c:pt>
                <c:pt idx="417">
                  <c:v>26.121613543991533</c:v>
                </c:pt>
                <c:pt idx="418">
                  <c:v>26.181830082189322</c:v>
                </c:pt>
                <c:pt idx="419">
                  <c:v>26.242185433843883</c:v>
                </c:pt>
                <c:pt idx="420">
                  <c:v>26.302679918953281</c:v>
                </c:pt>
                <c:pt idx="421">
                  <c:v>26.363313858253257</c:v>
                </c:pt>
                <c:pt idx="422">
                  <c:v>26.42408757321892</c:v>
                </c:pt>
                <c:pt idx="423">
                  <c:v>26.485001386066457</c:v>
                </c:pt>
                <c:pt idx="424">
                  <c:v>26.546055619754842</c:v>
                </c:pt>
                <c:pt idx="425">
                  <c:v>26.607250597987541</c:v>
                </c:pt>
                <c:pt idx="426">
                  <c:v>26.668586645214241</c:v>
                </c:pt>
                <c:pt idx="427">
                  <c:v>26.730064086632552</c:v>
                </c:pt>
                <c:pt idx="428">
                  <c:v>26.791683248189756</c:v>
                </c:pt>
                <c:pt idx="429">
                  <c:v>26.853444456584509</c:v>
                </c:pt>
                <c:pt idx="430">
                  <c:v>26.91534803926859</c:v>
                </c:pt>
                <c:pt idx="431">
                  <c:v>26.977394324448632</c:v>
                </c:pt>
                <c:pt idx="432">
                  <c:v>27.039583641087862</c:v>
                </c:pt>
                <c:pt idx="433">
                  <c:v>27.10191631890785</c:v>
                </c:pt>
                <c:pt idx="434">
                  <c:v>27.164392688390247</c:v>
                </c:pt>
                <c:pt idx="435">
                  <c:v>27.227013080778544</c:v>
                </c:pt>
                <c:pt idx="436">
                  <c:v>27.289777828079824</c:v>
                </c:pt>
                <c:pt idx="437">
                  <c:v>27.352687263066535</c:v>
                </c:pt>
                <c:pt idx="438">
                  <c:v>27.415741719278238</c:v>
                </c:pt>
                <c:pt idx="439">
                  <c:v>27.478941531023381</c:v>
                </c:pt>
                <c:pt idx="440">
                  <c:v>27.542287033381072</c:v>
                </c:pt>
                <c:pt idx="441">
                  <c:v>27.605778562202865</c:v>
                </c:pt>
                <c:pt idx="442">
                  <c:v>27.669416454114518</c:v>
                </c:pt>
                <c:pt idx="443">
                  <c:v>27.733201046517806</c:v>
                </c:pt>
                <c:pt idx="444">
                  <c:v>27.797132677592284</c:v>
                </c:pt>
                <c:pt idx="445">
                  <c:v>27.861211686297096</c:v>
                </c:pt>
                <c:pt idx="446">
                  <c:v>27.92543841237277</c:v>
                </c:pt>
                <c:pt idx="447">
                  <c:v>27.989813196343011</c:v>
                </c:pt>
                <c:pt idx="448">
                  <c:v>28.054336379516517</c:v>
                </c:pt>
                <c:pt idx="449">
                  <c:v>28.119008303988782</c:v>
                </c:pt>
                <c:pt idx="450">
                  <c:v>28.183829312643912</c:v>
                </c:pt>
                <c:pt idx="451">
                  <c:v>28.248799749156444</c:v>
                </c:pt>
                <c:pt idx="452">
                  <c:v>28.313919957993161</c:v>
                </c:pt>
                <c:pt idx="453">
                  <c:v>28.379190284414928</c:v>
                </c:pt>
                <c:pt idx="454">
                  <c:v>28.444611074478519</c:v>
                </c:pt>
                <c:pt idx="455">
                  <c:v>28.510182675038454</c:v>
                </c:pt>
                <c:pt idx="456">
                  <c:v>28.575905433748826</c:v>
                </c:pt>
                <c:pt idx="457">
                  <c:v>28.641779699065161</c:v>
                </c:pt>
                <c:pt idx="458">
                  <c:v>28.707805820246257</c:v>
                </c:pt>
                <c:pt idx="459">
                  <c:v>28.773984147356035</c:v>
                </c:pt>
                <c:pt idx="460">
                  <c:v>28.840315031265401</c:v>
                </c:pt>
                <c:pt idx="461">
                  <c:v>28.906798823654096</c:v>
                </c:pt>
                <c:pt idx="462">
                  <c:v>28.973435877012566</c:v>
                </c:pt>
                <c:pt idx="463">
                  <c:v>29.04022654464384</c:v>
                </c:pt>
                <c:pt idx="464">
                  <c:v>29.107171180665386</c:v>
                </c:pt>
                <c:pt idx="465">
                  <c:v>29.174270140010996</c:v>
                </c:pt>
                <c:pt idx="466">
                  <c:v>29.241523778432679</c:v>
                </c:pt>
                <c:pt idx="467">
                  <c:v>29.308932452502528</c:v>
                </c:pt>
                <c:pt idx="468">
                  <c:v>29.376496519614626</c:v>
                </c:pt>
                <c:pt idx="469">
                  <c:v>29.444216337986926</c:v>
                </c:pt>
                <c:pt idx="470">
                  <c:v>29.512092266663167</c:v>
                </c:pt>
                <c:pt idx="471">
                  <c:v>29.580124665514766</c:v>
                </c:pt>
                <c:pt idx="472">
                  <c:v>29.64831389524273</c:v>
                </c:pt>
                <c:pt idx="473">
                  <c:v>29.716660317379564</c:v>
                </c:pt>
                <c:pt idx="474">
                  <c:v>29.785164294291196</c:v>
                </c:pt>
                <c:pt idx="475">
                  <c:v>29.853826189178893</c:v>
                </c:pt>
                <c:pt idx="476">
                  <c:v>29.922646366081185</c:v>
                </c:pt>
                <c:pt idx="477">
                  <c:v>29.991625189875801</c:v>
                </c:pt>
                <c:pt idx="478">
                  <c:v>30.060763026281595</c:v>
                </c:pt>
                <c:pt idx="479">
                  <c:v>30.130060241860498</c:v>
                </c:pt>
                <c:pt idx="480">
                  <c:v>30.199517204019443</c:v>
                </c:pt>
                <c:pt idx="481">
                  <c:v>30.269134281012334</c:v>
                </c:pt>
                <c:pt idx="482">
                  <c:v>30.338911841941982</c:v>
                </c:pt>
                <c:pt idx="483">
                  <c:v>30.408850256762065</c:v>
                </c:pt>
                <c:pt idx="484">
                  <c:v>30.478949896279101</c:v>
                </c:pt>
                <c:pt idx="485">
                  <c:v>30.549211132154397</c:v>
                </c:pt>
                <c:pt idx="486">
                  <c:v>30.619634336906035</c:v>
                </c:pt>
                <c:pt idx="487">
                  <c:v>30.690219883910835</c:v>
                </c:pt>
                <c:pt idx="488">
                  <c:v>30.760968147406338</c:v>
                </c:pt>
                <c:pt idx="489">
                  <c:v>30.831879502492797</c:v>
                </c:pt>
                <c:pt idx="490">
                  <c:v>30.902954325135155</c:v>
                </c:pt>
                <c:pt idx="491">
                  <c:v>30.974192992165051</c:v>
                </c:pt>
                <c:pt idx="492">
                  <c:v>31.0455958812828</c:v>
                </c:pt>
                <c:pt idx="493">
                  <c:v>31.117163371059416</c:v>
                </c:pt>
                <c:pt idx="494">
                  <c:v>31.188895840938606</c:v>
                </c:pt>
                <c:pt idx="495">
                  <c:v>31.260793671238783</c:v>
                </c:pt>
                <c:pt idx="496">
                  <c:v>31.332857243155086</c:v>
                </c:pt>
                <c:pt idx="497">
                  <c:v>31.4050869387614</c:v>
                </c:pt>
                <c:pt idx="498">
                  <c:v>31.477483141012382</c:v>
                </c:pt>
                <c:pt idx="499">
                  <c:v>31.550046233745487</c:v>
                </c:pt>
                <c:pt idx="500">
                  <c:v>31.622776601683011</c:v>
                </c:pt>
                <c:pt idx="501">
                  <c:v>31.695674630434123</c:v>
                </c:pt>
                <c:pt idx="502">
                  <c:v>31.768740706496917</c:v>
                </c:pt>
                <c:pt idx="503">
                  <c:v>31.841975217260455</c:v>
                </c:pt>
                <c:pt idx="504">
                  <c:v>31.915378551006821</c:v>
                </c:pt>
                <c:pt idx="505">
                  <c:v>31.988951096913183</c:v>
                </c:pt>
                <c:pt idx="506">
                  <c:v>32.062693245053858</c:v>
                </c:pt>
                <c:pt idx="507">
                  <c:v>32.136605386402373</c:v>
                </c:pt>
                <c:pt idx="508">
                  <c:v>32.210687912833542</c:v>
                </c:pt>
                <c:pt idx="509">
                  <c:v>32.284941217125549</c:v>
                </c:pt>
                <c:pt idx="510">
                  <c:v>32.359365692962015</c:v>
                </c:pt>
                <c:pt idx="511">
                  <c:v>32.433961734934108</c:v>
                </c:pt>
                <c:pt idx="512">
                  <c:v>32.50872973854262</c:v>
                </c:pt>
                <c:pt idx="513">
                  <c:v>32.583670100200052</c:v>
                </c:pt>
                <c:pt idx="514">
                  <c:v>32.658783217232752</c:v>
                </c:pt>
                <c:pt idx="515">
                  <c:v>32.734069487882984</c:v>
                </c:pt>
                <c:pt idx="516">
                  <c:v>32.809529311311067</c:v>
                </c:pt>
                <c:pt idx="517">
                  <c:v>32.885163087597462</c:v>
                </c:pt>
                <c:pt idx="518">
                  <c:v>32.960971217744934</c:v>
                </c:pt>
                <c:pt idx="519">
                  <c:v>33.036954103680635</c:v>
                </c:pt>
                <c:pt idx="520">
                  <c:v>33.11311214825826</c:v>
                </c:pt>
                <c:pt idx="521">
                  <c:v>33.189445755260188</c:v>
                </c:pt>
                <c:pt idx="522">
                  <c:v>33.265955329399596</c:v>
                </c:pt>
                <c:pt idx="523">
                  <c:v>33.342641276322638</c:v>
                </c:pt>
                <c:pt idx="524">
                  <c:v>33.419504002610566</c:v>
                </c:pt>
                <c:pt idx="525">
                  <c:v>33.496543915781899</c:v>
                </c:pt>
                <c:pt idx="526">
                  <c:v>33.573761424294595</c:v>
                </c:pt>
                <c:pt idx="527">
                  <c:v>33.651156937548194</c:v>
                </c:pt>
                <c:pt idx="528">
                  <c:v>33.728730865886007</c:v>
                </c:pt>
                <c:pt idx="529">
                  <c:v>33.806483620597277</c:v>
                </c:pt>
                <c:pt idx="530">
                  <c:v>33.884415613919366</c:v>
                </c:pt>
                <c:pt idx="531">
                  <c:v>33.962527259039952</c:v>
                </c:pt>
                <c:pt idx="532">
                  <c:v>34.040818970099195</c:v>
                </c:pt>
                <c:pt idx="533">
                  <c:v>34.119291162191956</c:v>
                </c:pt>
                <c:pt idx="534">
                  <c:v>34.197944251369982</c:v>
                </c:pt>
                <c:pt idx="535">
                  <c:v>34.276778654644126</c:v>
                </c:pt>
                <c:pt idx="536">
                  <c:v>34.355794789986547</c:v>
                </c:pt>
                <c:pt idx="537">
                  <c:v>34.43499307633293</c:v>
                </c:pt>
                <c:pt idx="538">
                  <c:v>34.5143739335847</c:v>
                </c:pt>
                <c:pt idx="539">
                  <c:v>34.593937782611263</c:v>
                </c:pt>
                <c:pt idx="540">
                  <c:v>34.673685045252228</c:v>
                </c:pt>
                <c:pt idx="541">
                  <c:v>34.753616144319643</c:v>
                </c:pt>
                <c:pt idx="542">
                  <c:v>34.833731503600234</c:v>
                </c:pt>
                <c:pt idx="543">
                  <c:v>34.914031547857661</c:v>
                </c:pt>
                <c:pt idx="544">
                  <c:v>34.994516702834773</c:v>
                </c:pt>
                <c:pt idx="545">
                  <c:v>35.075187395255838</c:v>
                </c:pt>
                <c:pt idx="546">
                  <c:v>35.156044052828847</c:v>
                </c:pt>
                <c:pt idx="547">
                  <c:v>35.237087104247742</c:v>
                </c:pt>
                <c:pt idx="548">
                  <c:v>35.318316979194719</c:v>
                </c:pt>
                <c:pt idx="549">
                  <c:v>35.399734108342486</c:v>
                </c:pt>
                <c:pt idx="550">
                  <c:v>35.48133892335656</c:v>
                </c:pt>
                <c:pt idx="551">
                  <c:v>35.563131856897542</c:v>
                </c:pt>
                <c:pt idx="552">
                  <c:v>35.645113342623425</c:v>
                </c:pt>
                <c:pt idx="553">
                  <c:v>35.727283815191889</c:v>
                </c:pt>
                <c:pt idx="554">
                  <c:v>35.809643710262598</c:v>
                </c:pt>
                <c:pt idx="555">
                  <c:v>35.892193464499513</c:v>
                </c:pt>
                <c:pt idx="556">
                  <c:v>35.97493351557322</c:v>
                </c:pt>
                <c:pt idx="557">
                  <c:v>36.057864302163225</c:v>
                </c:pt>
                <c:pt idx="558">
                  <c:v>36.140986263960308</c:v>
                </c:pt>
                <c:pt idx="559">
                  <c:v>36.224299841668838</c:v>
                </c:pt>
                <c:pt idx="560">
                  <c:v>36.307805477009104</c:v>
                </c:pt>
                <c:pt idx="561">
                  <c:v>36.391503612719681</c:v>
                </c:pt>
                <c:pt idx="562">
                  <c:v>36.475394692559746</c:v>
                </c:pt>
                <c:pt idx="563">
                  <c:v>36.559479161311451</c:v>
                </c:pt>
                <c:pt idx="564">
                  <c:v>36.643757464782283</c:v>
                </c:pt>
                <c:pt idx="565">
                  <c:v>36.728230049807415</c:v>
                </c:pt>
                <c:pt idx="566">
                  <c:v>36.812897364252088</c:v>
                </c:pt>
                <c:pt idx="567">
                  <c:v>36.897759857013973</c:v>
                </c:pt>
                <c:pt idx="568">
                  <c:v>36.982817978025558</c:v>
                </c:pt>
                <c:pt idx="569">
                  <c:v>37.068072178256536</c:v>
                </c:pt>
                <c:pt idx="570">
                  <c:v>37.153522909716187</c:v>
                </c:pt>
                <c:pt idx="571">
                  <c:v>37.239170625455777</c:v>
                </c:pt>
                <c:pt idx="572">
                  <c:v>37.325015779570982</c:v>
                </c:pt>
                <c:pt idx="573">
                  <c:v>37.411058827204251</c:v>
                </c:pt>
                <c:pt idx="574">
                  <c:v>37.497300224547267</c:v>
                </c:pt>
                <c:pt idx="575">
                  <c:v>37.583740428843328</c:v>
                </c:pt>
                <c:pt idx="576">
                  <c:v>37.67037989838979</c:v>
                </c:pt>
                <c:pt idx="577">
                  <c:v>37.757219092540502</c:v>
                </c:pt>
                <c:pt idx="578">
                  <c:v>37.844258471708223</c:v>
                </c:pt>
                <c:pt idx="579">
                  <c:v>37.93149849736708</c:v>
                </c:pt>
                <c:pt idx="580">
                  <c:v>38.018939632055002</c:v>
                </c:pt>
                <c:pt idx="581">
                  <c:v>38.106582339376182</c:v>
                </c:pt>
                <c:pt idx="582">
                  <c:v>38.194427084003529</c:v>
                </c:pt>
                <c:pt idx="583">
                  <c:v>38.282474331681136</c:v>
                </c:pt>
                <c:pt idx="584">
                  <c:v>38.370724549226743</c:v>
                </c:pt>
                <c:pt idx="585">
                  <c:v>38.459178204534219</c:v>
                </c:pt>
                <c:pt idx="586">
                  <c:v>38.547835766576036</c:v>
                </c:pt>
                <c:pt idx="587">
                  <c:v>38.636697705405766</c:v>
                </c:pt>
                <c:pt idx="588">
                  <c:v>38.725764492160565</c:v>
                </c:pt>
                <c:pt idx="589">
                  <c:v>38.815036599063667</c:v>
                </c:pt>
                <c:pt idx="590">
                  <c:v>38.904514499426895</c:v>
                </c:pt>
                <c:pt idx="591">
                  <c:v>38.994198667653173</c:v>
                </c:pt>
                <c:pt idx="592">
                  <c:v>39.084089579239027</c:v>
                </c:pt>
                <c:pt idx="593">
                  <c:v>39.174187710777126</c:v>
                </c:pt>
                <c:pt idx="594">
                  <c:v>39.264493539958799</c:v>
                </c:pt>
                <c:pt idx="595">
                  <c:v>39.355007545576555</c:v>
                </c:pt>
                <c:pt idx="596">
                  <c:v>39.445730207526644</c:v>
                </c:pt>
                <c:pt idx="597">
                  <c:v>39.536662006811589</c:v>
                </c:pt>
                <c:pt idx="598">
                  <c:v>39.627803425542737</c:v>
                </c:pt>
                <c:pt idx="599">
                  <c:v>39.719154946942822</c:v>
                </c:pt>
                <c:pt idx="600">
                  <c:v>39.810717055348512</c:v>
                </c:pt>
                <c:pt idx="601">
                  <c:v>39.902490236212991</c:v>
                </c:pt>
                <c:pt idx="602">
                  <c:v>39.994474976108528</c:v>
                </c:pt>
                <c:pt idx="603">
                  <c:v>40.086671762729054</c:v>
                </c:pt>
                <c:pt idx="604">
                  <c:v>40.179081084892758</c:v>
                </c:pt>
                <c:pt idx="605">
                  <c:v>40.271703432544669</c:v>
                </c:pt>
                <c:pt idx="606">
                  <c:v>40.364539296759254</c:v>
                </c:pt>
                <c:pt idx="607">
                  <c:v>40.457589169743017</c:v>
                </c:pt>
                <c:pt idx="608">
                  <c:v>40.550853544837125</c:v>
                </c:pt>
                <c:pt idx="609">
                  <c:v>40.644332916520014</c:v>
                </c:pt>
                <c:pt idx="610">
                  <c:v>40.738027780410007</c:v>
                </c:pt>
                <c:pt idx="611">
                  <c:v>40.831938633267939</c:v>
                </c:pt>
                <c:pt idx="612">
                  <c:v>40.926065972999808</c:v>
                </c:pt>
                <c:pt idx="613">
                  <c:v>41.020410298659399</c:v>
                </c:pt>
                <c:pt idx="614">
                  <c:v>41.114972110450935</c:v>
                </c:pt>
                <c:pt idx="615">
                  <c:v>41.209751909731729</c:v>
                </c:pt>
                <c:pt idx="616">
                  <c:v>41.30475019901484</c:v>
                </c:pt>
                <c:pt idx="617">
                  <c:v>41.399967481971743</c:v>
                </c:pt>
                <c:pt idx="618">
                  <c:v>41.495404263434992</c:v>
                </c:pt>
                <c:pt idx="619">
                  <c:v>41.591061049400899</c:v>
                </c:pt>
                <c:pt idx="620">
                  <c:v>41.686938347032225</c:v>
                </c:pt>
                <c:pt idx="621">
                  <c:v>41.783036664660855</c:v>
                </c:pt>
                <c:pt idx="622">
                  <c:v>41.879356511790505</c:v>
                </c:pt>
                <c:pt idx="623">
                  <c:v>41.975898399099421</c:v>
                </c:pt>
                <c:pt idx="624">
                  <c:v>42.072662838443073</c:v>
                </c:pt>
                <c:pt idx="625">
                  <c:v>42.169650342856883</c:v>
                </c:pt>
                <c:pt idx="626">
                  <c:v>42.266861426558947</c:v>
                </c:pt>
                <c:pt idx="627">
                  <c:v>42.364296604952756</c:v>
                </c:pt>
                <c:pt idx="628">
                  <c:v>42.461956394629929</c:v>
                </c:pt>
                <c:pt idx="629">
                  <c:v>42.559841313372942</c:v>
                </c:pt>
                <c:pt idx="630">
                  <c:v>42.657951880157896</c:v>
                </c:pt>
                <c:pt idx="631">
                  <c:v>42.756288615157246</c:v>
                </c:pt>
                <c:pt idx="632">
                  <c:v>42.854852039742575</c:v>
                </c:pt>
                <c:pt idx="633">
                  <c:v>42.953642676487341</c:v>
                </c:pt>
                <c:pt idx="634">
                  <c:v>43.052661049169672</c:v>
                </c:pt>
                <c:pt idx="635">
                  <c:v>43.151907682775125</c:v>
                </c:pt>
                <c:pt idx="636">
                  <c:v>43.251383103499464</c:v>
                </c:pt>
                <c:pt idx="637">
                  <c:v>43.351087838751475</c:v>
                </c:pt>
                <c:pt idx="638">
                  <c:v>43.451022417155734</c:v>
                </c:pt>
                <c:pt idx="639">
                  <c:v>43.551187368555432</c:v>
                </c:pt>
                <c:pt idx="640">
                  <c:v>43.65158322401517</c:v>
                </c:pt>
                <c:pt idx="641">
                  <c:v>43.752210515823776</c:v>
                </c:pt>
                <c:pt idx="642">
                  <c:v>43.853069777497133</c:v>
                </c:pt>
                <c:pt idx="643">
                  <c:v>43.954161543781005</c:v>
                </c:pt>
                <c:pt idx="644">
                  <c:v>44.055486350653879</c:v>
                </c:pt>
                <c:pt idx="645">
                  <c:v>44.157044735329791</c:v>
                </c:pt>
                <c:pt idx="646">
                  <c:v>44.258837236261186</c:v>
                </c:pt>
                <c:pt idx="647">
                  <c:v>44.360864393141775</c:v>
                </c:pt>
                <c:pt idx="648">
                  <c:v>44.463126746909388</c:v>
                </c:pt>
                <c:pt idx="649">
                  <c:v>44.565624839748843</c:v>
                </c:pt>
                <c:pt idx="650">
                  <c:v>44.668359215094817</c:v>
                </c:pt>
                <c:pt idx="651">
                  <c:v>44.771330417634751</c:v>
                </c:pt>
                <c:pt idx="652">
                  <c:v>44.87453899331171</c:v>
                </c:pt>
                <c:pt idx="653">
                  <c:v>44.977985489327281</c:v>
                </c:pt>
                <c:pt idx="654">
                  <c:v>45.081670454144493</c:v>
                </c:pt>
                <c:pt idx="655">
                  <c:v>45.185594437490707</c:v>
                </c:pt>
                <c:pt idx="656">
                  <c:v>45.289757990360542</c:v>
                </c:pt>
                <c:pt idx="657">
                  <c:v>45.394161665018778</c:v>
                </c:pt>
                <c:pt idx="658">
                  <c:v>45.498806015003311</c:v>
                </c:pt>
                <c:pt idx="659">
                  <c:v>45.603691595128062</c:v>
                </c:pt>
                <c:pt idx="660">
                  <c:v>45.708818961485939</c:v>
                </c:pt>
                <c:pt idx="661">
                  <c:v>45.814188671451774</c:v>
                </c:pt>
                <c:pt idx="662">
                  <c:v>45.919801283685281</c:v>
                </c:pt>
                <c:pt idx="663">
                  <c:v>46.025657358134019</c:v>
                </c:pt>
                <c:pt idx="664">
                  <c:v>46.131757456036354</c:v>
                </c:pt>
                <c:pt idx="665">
                  <c:v>46.238102139924436</c:v>
                </c:pt>
                <c:pt idx="666">
                  <c:v>46.344691973627199</c:v>
                </c:pt>
                <c:pt idx="667">
                  <c:v>46.451527522273331</c:v>
                </c:pt>
                <c:pt idx="668">
                  <c:v>46.558609352294276</c:v>
                </c:pt>
                <c:pt idx="669">
                  <c:v>46.665938031427238</c:v>
                </c:pt>
                <c:pt idx="670">
                  <c:v>46.77351412871819</c:v>
                </c:pt>
                <c:pt idx="671">
                  <c:v>46.881338214524888</c:v>
                </c:pt>
                <c:pt idx="672">
                  <c:v>46.989410860519904</c:v>
                </c:pt>
                <c:pt idx="673">
                  <c:v>47.097732639693646</c:v>
                </c:pt>
                <c:pt idx="674">
                  <c:v>47.206304126357402</c:v>
                </c:pt>
                <c:pt idx="675">
                  <c:v>47.315125896146391</c:v>
                </c:pt>
                <c:pt idx="676">
                  <c:v>47.424198526022799</c:v>
                </c:pt>
                <c:pt idx="677">
                  <c:v>47.533522594278857</c:v>
                </c:pt>
                <c:pt idx="678">
                  <c:v>47.643098680539893</c:v>
                </c:pt>
                <c:pt idx="679">
                  <c:v>47.752927365767405</c:v>
                </c:pt>
                <c:pt idx="680">
                  <c:v>47.863009232262144</c:v>
                </c:pt>
                <c:pt idx="681">
                  <c:v>47.973344863667215</c:v>
                </c:pt>
                <c:pt idx="682">
                  <c:v>48.083934844971154</c:v>
                </c:pt>
                <c:pt idx="683">
                  <c:v>48.194779762511025</c:v>
                </c:pt>
                <c:pt idx="684">
                  <c:v>48.305880203975555</c:v>
                </c:pt>
                <c:pt idx="685">
                  <c:v>48.417236758408215</c:v>
                </c:pt>
                <c:pt idx="686">
                  <c:v>48.528850016210377</c:v>
                </c:pt>
                <c:pt idx="687">
                  <c:v>48.640720569144428</c:v>
                </c:pt>
                <c:pt idx="688">
                  <c:v>48.752849010336895</c:v>
                </c:pt>
                <c:pt idx="689">
                  <c:v>48.865235934281614</c:v>
                </c:pt>
                <c:pt idx="690">
                  <c:v>48.97788193684287</c:v>
                </c:pt>
                <c:pt idx="691">
                  <c:v>49.090787615258549</c:v>
                </c:pt>
                <c:pt idx="692">
                  <c:v>49.203953568143326</c:v>
                </c:pt>
                <c:pt idx="693">
                  <c:v>49.317380395491817</c:v>
                </c:pt>
                <c:pt idx="694">
                  <c:v>49.431068698681763</c:v>
                </c:pt>
                <c:pt idx="695">
                  <c:v>49.545019080477239</c:v>
                </c:pt>
                <c:pt idx="696">
                  <c:v>49.659232145031815</c:v>
                </c:pt>
                <c:pt idx="697">
                  <c:v>49.773708497891796</c:v>
                </c:pt>
                <c:pt idx="698">
                  <c:v>49.888448745999412</c:v>
                </c:pt>
                <c:pt idx="699">
                  <c:v>50.003453497696036</c:v>
                </c:pt>
                <c:pt idx="700">
                  <c:v>50.118723362725405</c:v>
                </c:pt>
                <c:pt idx="701">
                  <c:v>50.234258952236878</c:v>
                </c:pt>
                <c:pt idx="702">
                  <c:v>50.350060878788646</c:v>
                </c:pt>
                <c:pt idx="703">
                  <c:v>50.466129756350995</c:v>
                </c:pt>
                <c:pt idx="704">
                  <c:v>50.582466200309561</c:v>
                </c:pt>
                <c:pt idx="705">
                  <c:v>50.699070827468589</c:v>
                </c:pt>
                <c:pt idx="706">
                  <c:v>50.815944256054202</c:v>
                </c:pt>
                <c:pt idx="707">
                  <c:v>50.933087105717682</c:v>
                </c:pt>
                <c:pt idx="708">
                  <c:v>51.050499997538758</c:v>
                </c:pt>
                <c:pt idx="709">
                  <c:v>51.1681835540289</c:v>
                </c:pt>
                <c:pt idx="710">
                  <c:v>51.286138399134607</c:v>
                </c:pt>
                <c:pt idx="711">
                  <c:v>51.404365158240722</c:v>
                </c:pt>
                <c:pt idx="712">
                  <c:v>51.522864458173757</c:v>
                </c:pt>
                <c:pt idx="713">
                  <c:v>51.641636927205198</c:v>
                </c:pt>
                <c:pt idx="714">
                  <c:v>51.76068319505486</c:v>
                </c:pt>
                <c:pt idx="715">
                  <c:v>51.880003892894202</c:v>
                </c:pt>
                <c:pt idx="716">
                  <c:v>51.999599653349684</c:v>
                </c:pt>
                <c:pt idx="717">
                  <c:v>52.119471110506119</c:v>
                </c:pt>
                <c:pt idx="718">
                  <c:v>52.239618899910049</c:v>
                </c:pt>
                <c:pt idx="719">
                  <c:v>52.360043658573083</c:v>
                </c:pt>
                <c:pt idx="720">
                  <c:v>52.480746024975311</c:v>
                </c:pt>
                <c:pt idx="721">
                  <c:v>52.601726639068666</c:v>
                </c:pt>
                <c:pt idx="722">
                  <c:v>52.722986142280313</c:v>
                </c:pt>
                <c:pt idx="723">
                  <c:v>52.844525177516068</c:v>
                </c:pt>
                <c:pt idx="724">
                  <c:v>52.966344389163801</c:v>
                </c:pt>
                <c:pt idx="725">
                  <c:v>53.088444423096846</c:v>
                </c:pt>
                <c:pt idx="726">
                  <c:v>53.210825926677423</c:v>
                </c:pt>
                <c:pt idx="727">
                  <c:v>53.333489548760085</c:v>
                </c:pt>
                <c:pt idx="728">
                  <c:v>53.456435939695147</c:v>
                </c:pt>
                <c:pt idx="729">
                  <c:v>53.579665751332136</c:v>
                </c:pt>
                <c:pt idx="730">
                  <c:v>53.70317963702324</c:v>
                </c:pt>
                <c:pt idx="731">
                  <c:v>53.826978251626791</c:v>
                </c:pt>
                <c:pt idx="732">
                  <c:v>53.951062251510713</c:v>
                </c:pt>
                <c:pt idx="733">
                  <c:v>54.07543229455603</c:v>
                </c:pt>
                <c:pt idx="734">
                  <c:v>54.200089040160321</c:v>
                </c:pt>
                <c:pt idx="735">
                  <c:v>54.32503314924125</c:v>
                </c:pt>
                <c:pt idx="736">
                  <c:v>54.450265284240039</c:v>
                </c:pt>
                <c:pt idx="737">
                  <c:v>54.575786109125005</c:v>
                </c:pt>
                <c:pt idx="738">
                  <c:v>54.701596289395063</c:v>
                </c:pt>
                <c:pt idx="739">
                  <c:v>54.82769649208327</c:v>
                </c:pt>
                <c:pt idx="740">
                  <c:v>54.954087385760346</c:v>
                </c:pt>
                <c:pt idx="741">
                  <c:v>55.080769640538222</c:v>
                </c:pt>
                <c:pt idx="742">
                  <c:v>55.207743928073604</c:v>
                </c:pt>
                <c:pt idx="743">
                  <c:v>55.335010921571531</c:v>
                </c:pt>
                <c:pt idx="744">
                  <c:v>55.462571295788926</c:v>
                </c:pt>
                <c:pt idx="745">
                  <c:v>55.590425727038202</c:v>
                </c:pt>
                <c:pt idx="746">
                  <c:v>55.718574893190819</c:v>
                </c:pt>
                <c:pt idx="747">
                  <c:v>55.847019473680902</c:v>
                </c:pt>
                <c:pt idx="748">
                  <c:v>55.975760149508829</c:v>
                </c:pt>
                <c:pt idx="749">
                  <c:v>56.104797603244855</c:v>
                </c:pt>
                <c:pt idx="750">
                  <c:v>56.234132519032705</c:v>
                </c:pt>
                <c:pt idx="751">
                  <c:v>56.363765582593231</c:v>
                </c:pt>
                <c:pt idx="752">
                  <c:v>56.493697481228033</c:v>
                </c:pt>
                <c:pt idx="753">
                  <c:v>56.623928903823099</c:v>
                </c:pt>
                <c:pt idx="754">
                  <c:v>56.75446054085247</c:v>
                </c:pt>
                <c:pt idx="755">
                  <c:v>56.885293084381892</c:v>
                </c:pt>
                <c:pt idx="756">
                  <c:v>57.016427228072487</c:v>
                </c:pt>
                <c:pt idx="757">
                  <c:v>57.147863667184431</c:v>
                </c:pt>
                <c:pt idx="758">
                  <c:v>57.279603098580644</c:v>
                </c:pt>
                <c:pt idx="759">
                  <c:v>57.411646220730468</c:v>
                </c:pt>
                <c:pt idx="760">
                  <c:v>57.5439937337134</c:v>
                </c:pt>
                <c:pt idx="761">
                  <c:v>57.676646339222771</c:v>
                </c:pt>
                <c:pt idx="762">
                  <c:v>57.809604740569497</c:v>
                </c:pt>
                <c:pt idx="763">
                  <c:v>57.942869642685785</c:v>
                </c:pt>
                <c:pt idx="764">
                  <c:v>58.076441752128879</c:v>
                </c:pt>
                <c:pt idx="765">
                  <c:v>58.210321777084808</c:v>
                </c:pt>
                <c:pt idx="766">
                  <c:v>58.344510427372136</c:v>
                </c:pt>
                <c:pt idx="767">
                  <c:v>58.479008414445723</c:v>
                </c:pt>
                <c:pt idx="768">
                  <c:v>58.613816451400517</c:v>
                </c:pt>
                <c:pt idx="769">
                  <c:v>58.748935252975308</c:v>
                </c:pt>
                <c:pt idx="770">
                  <c:v>58.884365535556526</c:v>
                </c:pt>
                <c:pt idx="771">
                  <c:v>59.020108017182054</c:v>
                </c:pt>
                <c:pt idx="772">
                  <c:v>59.15616341754501</c:v>
                </c:pt>
                <c:pt idx="773">
                  <c:v>59.292532457997588</c:v>
                </c:pt>
                <c:pt idx="774">
                  <c:v>59.429215861554866</c:v>
                </c:pt>
                <c:pt idx="775">
                  <c:v>59.566214352898641</c:v>
                </c:pt>
                <c:pt idx="776">
                  <c:v>59.703528658381273</c:v>
                </c:pt>
                <c:pt idx="777">
                  <c:v>59.841159506029548</c:v>
                </c:pt>
                <c:pt idx="778">
                  <c:v>59.979107625548515</c:v>
                </c:pt>
                <c:pt idx="779">
                  <c:v>60.11737374832537</c:v>
                </c:pt>
                <c:pt idx="780">
                  <c:v>60.255958607433335</c:v>
                </c:pt>
                <c:pt idx="781">
                  <c:v>60.394862937635537</c:v>
                </c:pt>
                <c:pt idx="782">
                  <c:v>60.534087475388901</c:v>
                </c:pt>
                <c:pt idx="783">
                  <c:v>60.673632958848074</c:v>
                </c:pt>
                <c:pt idx="784">
                  <c:v>60.813500127869318</c:v>
                </c:pt>
                <c:pt idx="785">
                  <c:v>60.953689724014438</c:v>
                </c:pt>
                <c:pt idx="786">
                  <c:v>61.094202490554714</c:v>
                </c:pt>
                <c:pt idx="787">
                  <c:v>61.235039172474849</c:v>
                </c:pt>
                <c:pt idx="788">
                  <c:v>61.376200516476914</c:v>
                </c:pt>
                <c:pt idx="789">
                  <c:v>61.517687270984297</c:v>
                </c:pt>
                <c:pt idx="790">
                  <c:v>61.659500186145692</c:v>
                </c:pt>
                <c:pt idx="791">
                  <c:v>61.801640013839055</c:v>
                </c:pt>
                <c:pt idx="792">
                  <c:v>61.944107507675604</c:v>
                </c:pt>
                <c:pt idx="793">
                  <c:v>62.086903423003804</c:v>
                </c:pt>
                <c:pt idx="794">
                  <c:v>62.230028516913386</c:v>
                </c:pt>
                <c:pt idx="795">
                  <c:v>62.373483548239356</c:v>
                </c:pt>
                <c:pt idx="796">
                  <c:v>62.517269277566001</c:v>
                </c:pt>
                <c:pt idx="797">
                  <c:v>62.661386467230948</c:v>
                </c:pt>
                <c:pt idx="798">
                  <c:v>62.805835881329195</c:v>
                </c:pt>
                <c:pt idx="799">
                  <c:v>62.950618285717148</c:v>
                </c:pt>
                <c:pt idx="800">
                  <c:v>63.095734448016707</c:v>
                </c:pt>
                <c:pt idx="801">
                  <c:v>63.241185137619318</c:v>
                </c:pt>
                <c:pt idx="802">
                  <c:v>63.38697112569006</c:v>
                </c:pt>
                <c:pt idx="803">
                  <c:v>63.533093185171722</c:v>
                </c:pt>
                <c:pt idx="804">
                  <c:v>63.679552090788924</c:v>
                </c:pt>
                <c:pt idx="805">
                  <c:v>63.826348619052204</c:v>
                </c:pt>
                <c:pt idx="806">
                  <c:v>63.973483548262138</c:v>
                </c:pt>
                <c:pt idx="807">
                  <c:v>64.120957658513476</c:v>
                </c:pt>
                <c:pt idx="808">
                  <c:v>64.268771731699275</c:v>
                </c:pt>
                <c:pt idx="809">
                  <c:v>64.416926551515033</c:v>
                </c:pt>
                <c:pt idx="810">
                  <c:v>64.565422903462846</c:v>
                </c:pt>
                <c:pt idx="811">
                  <c:v>64.714261574855598</c:v>
                </c:pt>
                <c:pt idx="812">
                  <c:v>64.863443354821115</c:v>
                </c:pt>
                <c:pt idx="813">
                  <c:v>65.012969034306337</c:v>
                </c:pt>
                <c:pt idx="814">
                  <c:v>65.162839406081531</c:v>
                </c:pt>
                <c:pt idx="815">
                  <c:v>65.313055264744492</c:v>
                </c:pt>
                <c:pt idx="816">
                  <c:v>65.463617406724737</c:v>
                </c:pt>
                <c:pt idx="817">
                  <c:v>65.61452663028777</c:v>
                </c:pt>
                <c:pt idx="818">
                  <c:v>65.765783735539273</c:v>
                </c:pt>
                <c:pt idx="819">
                  <c:v>65.917389524429353</c:v>
                </c:pt>
                <c:pt idx="820">
                  <c:v>66.069344800756809</c:v>
                </c:pt>
                <c:pt idx="821">
                  <c:v>66.221650370173393</c:v>
                </c:pt>
                <c:pt idx="822">
                  <c:v>66.374307040188071</c:v>
                </c:pt>
                <c:pt idx="823">
                  <c:v>66.527315620171308</c:v>
                </c:pt>
                <c:pt idx="824">
                  <c:v>66.680676921359378</c:v>
                </c:pt>
                <c:pt idx="825">
                  <c:v>66.834391756858622</c:v>
                </c:pt>
                <c:pt idx="826">
                  <c:v>66.988460941649791</c:v>
                </c:pt>
                <c:pt idx="827">
                  <c:v>67.142885292592368</c:v>
                </c:pt>
                <c:pt idx="828">
                  <c:v>67.297665628428902</c:v>
                </c:pt>
                <c:pt idx="829">
                  <c:v>67.452802769789315</c:v>
                </c:pt>
                <c:pt idx="830">
                  <c:v>67.608297539195291</c:v>
                </c:pt>
                <c:pt idx="831">
                  <c:v>67.764150761064613</c:v>
                </c:pt>
                <c:pt idx="832">
                  <c:v>67.920363261715551</c:v>
                </c:pt>
                <c:pt idx="833">
                  <c:v>68.076935869371226</c:v>
                </c:pt>
                <c:pt idx="834">
                  <c:v>68.233869414164033</c:v>
                </c:pt>
                <c:pt idx="835">
                  <c:v>68.391164728139998</c:v>
                </c:pt>
                <c:pt idx="836">
                  <c:v>68.548822645263215</c:v>
                </c:pt>
                <c:pt idx="837">
                  <c:v>68.706844001420265</c:v>
                </c:pt>
                <c:pt idx="838">
                  <c:v>68.865229634424651</c:v>
                </c:pt>
                <c:pt idx="839">
                  <c:v>69.023980384021229</c:v>
                </c:pt>
                <c:pt idx="840">
                  <c:v>69.183097091890673</c:v>
                </c:pt>
                <c:pt idx="841">
                  <c:v>69.342580601653921</c:v>
                </c:pt>
                <c:pt idx="842">
                  <c:v>69.502431758876682</c:v>
                </c:pt>
                <c:pt idx="843">
                  <c:v>69.662651411073867</c:v>
                </c:pt>
                <c:pt idx="844">
                  <c:v>69.823240407714124</c:v>
                </c:pt>
                <c:pt idx="845">
                  <c:v>69.984199600224329</c:v>
                </c:pt>
                <c:pt idx="846">
                  <c:v>70.14552984199409</c:v>
                </c:pt>
                <c:pt idx="847">
                  <c:v>70.307231988380295</c:v>
                </c:pt>
                <c:pt idx="848">
                  <c:v>70.469306896711629</c:v>
                </c:pt>
                <c:pt idx="849">
                  <c:v>70.631755426293125</c:v>
                </c:pt>
                <c:pt idx="850">
                  <c:v>70.79457843841071</c:v>
                </c:pt>
                <c:pt idx="851">
                  <c:v>70.957776796335779</c:v>
                </c:pt>
                <c:pt idx="852">
                  <c:v>71.121351365329801</c:v>
                </c:pt>
                <c:pt idx="853">
                  <c:v>71.285303012648839</c:v>
                </c:pt>
                <c:pt idx="854">
                  <c:v>71.44963260754821</c:v>
                </c:pt>
                <c:pt idx="855">
                  <c:v>71.614341021287075</c:v>
                </c:pt>
                <c:pt idx="856">
                  <c:v>71.779429127133028</c:v>
                </c:pt>
                <c:pt idx="857">
                  <c:v>71.944897800366789</c:v>
                </c:pt>
                <c:pt idx="858">
                  <c:v>72.110747918286791</c:v>
                </c:pt>
                <c:pt idx="859">
                  <c:v>72.276980360213841</c:v>
                </c:pt>
                <c:pt idx="860">
                  <c:v>72.443596007495813</c:v>
                </c:pt>
                <c:pt idx="861">
                  <c:v>72.610595743512263</c:v>
                </c:pt>
                <c:pt idx="862">
                  <c:v>72.777980453679177</c:v>
                </c:pt>
                <c:pt idx="863">
                  <c:v>72.945751025453632</c:v>
                </c:pt>
                <c:pt idx="864">
                  <c:v>73.113908348338498</c:v>
                </c:pt>
                <c:pt idx="865">
                  <c:v>73.282453313887146</c:v>
                </c:pt>
                <c:pt idx="866">
                  <c:v>73.451386815708219</c:v>
                </c:pt>
                <c:pt idx="867">
                  <c:v>73.620709749470322</c:v>
                </c:pt>
                <c:pt idx="868">
                  <c:v>73.7904230129068</c:v>
                </c:pt>
                <c:pt idx="869">
                  <c:v>73.96052750582048</c:v>
                </c:pt>
                <c:pt idx="870">
                  <c:v>74.131024130088434</c:v>
                </c:pt>
                <c:pt idx="871">
                  <c:v>74.301913789666813</c:v>
                </c:pt>
                <c:pt idx="872">
                  <c:v>74.473197390595573</c:v>
                </c:pt>
                <c:pt idx="873">
                  <c:v>74.644875841003312</c:v>
                </c:pt>
                <c:pt idx="874">
                  <c:v>74.816950051112087</c:v>
                </c:pt>
                <c:pt idx="875">
                  <c:v>74.989420933242229</c:v>
                </c:pt>
                <c:pt idx="876">
                  <c:v>75.162289401817176</c:v>
                </c:pt>
                <c:pt idx="877">
                  <c:v>75.335556373368362</c:v>
                </c:pt>
                <c:pt idx="878">
                  <c:v>75.509222766540006</c:v>
                </c:pt>
                <c:pt idx="879">
                  <c:v>75.683289502094041</c:v>
                </c:pt>
                <c:pt idx="880">
                  <c:v>75.857757502914964</c:v>
                </c:pt>
                <c:pt idx="881">
                  <c:v>76.032627694014764</c:v>
                </c:pt>
                <c:pt idx="882">
                  <c:v>76.207901002537767</c:v>
                </c:pt>
                <c:pt idx="883">
                  <c:v>76.383578357765629</c:v>
                </c:pt>
                <c:pt idx="884">
                  <c:v>76.559660691122176</c:v>
                </c:pt>
                <c:pt idx="885">
                  <c:v>76.736148936178424</c:v>
                </c:pt>
                <c:pt idx="886">
                  <c:v>76.913044028657481</c:v>
                </c:pt>
                <c:pt idx="887">
                  <c:v>77.090346906439507</c:v>
                </c:pt>
                <c:pt idx="888">
                  <c:v>77.268058509566728</c:v>
                </c:pt>
                <c:pt idx="889">
                  <c:v>77.446179780248357</c:v>
                </c:pt>
                <c:pt idx="890">
                  <c:v>77.62471166286565</c:v>
                </c:pt>
                <c:pt idx="891">
                  <c:v>77.803655103976865</c:v>
                </c:pt>
                <c:pt idx="892">
                  <c:v>77.983011052322325</c:v>
                </c:pt>
                <c:pt idx="893">
                  <c:v>78.162780458829403</c:v>
                </c:pt>
                <c:pt idx="894">
                  <c:v>78.342964276617607</c:v>
                </c:pt>
                <c:pt idx="895">
                  <c:v>78.52356346100359</c:v>
                </c:pt>
                <c:pt idx="896">
                  <c:v>78.704578969506258</c:v>
                </c:pt>
                <c:pt idx="897">
                  <c:v>78.886011761851819</c:v>
                </c:pt>
                <c:pt idx="898">
                  <c:v>79.067862799978883</c:v>
                </c:pt>
                <c:pt idx="899">
                  <c:v>79.250133048043537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79.799468726793975</c:v>
                </c:pt>
                <c:pt idx="903">
                  <c:v>79.983425500699141</c:v>
                </c:pt>
                <c:pt idx="904">
                  <c:v>80.167806338764194</c:v>
                </c:pt>
                <c:pt idx="905">
                  <c:v>80.352612218557994</c:v>
                </c:pt>
                <c:pt idx="906">
                  <c:v>80.537844119902914</c:v>
                </c:pt>
                <c:pt idx="907">
                  <c:v>80.72350302488006</c:v>
                </c:pt>
                <c:pt idx="908">
                  <c:v>80.909589917834452</c:v>
                </c:pt>
                <c:pt idx="909">
                  <c:v>81.096105785380288</c:v>
                </c:pt>
                <c:pt idx="910">
                  <c:v>81.283051616406127</c:v>
                </c:pt>
                <c:pt idx="911">
                  <c:v>81.470428402080145</c:v>
                </c:pt>
                <c:pt idx="912">
                  <c:v>81.658237135855416</c:v>
                </c:pt>
                <c:pt idx="913">
                  <c:v>81.846478813475144</c:v>
                </c:pt>
                <c:pt idx="914">
                  <c:v>82.035154432977976</c:v>
                </c:pt>
                <c:pt idx="915">
                  <c:v>82.224264994703248</c:v>
                </c:pt>
                <c:pt idx="916">
                  <c:v>82.413811501296351</c:v>
                </c:pt>
                <c:pt idx="917">
                  <c:v>82.603794957713987</c:v>
                </c:pt>
                <c:pt idx="918">
                  <c:v>82.794216371229524</c:v>
                </c:pt>
                <c:pt idx="919">
                  <c:v>82.985076751438342</c:v>
                </c:pt>
                <c:pt idx="920">
                  <c:v>83.176377110263175</c:v>
                </c:pt>
                <c:pt idx="921">
                  <c:v>83.368118461959497</c:v>
                </c:pt>
                <c:pt idx="922">
                  <c:v>83.560301823120852</c:v>
                </c:pt>
                <c:pt idx="923">
                  <c:v>83.752928212684296</c:v>
                </c:pt>
                <c:pt idx="924">
                  <c:v>83.945998651935767</c:v>
                </c:pt>
                <c:pt idx="925">
                  <c:v>84.139514164515518</c:v>
                </c:pt>
                <c:pt idx="926">
                  <c:v>84.333475776423526</c:v>
                </c:pt>
                <c:pt idx="927">
                  <c:v>84.527884516024969</c:v>
                </c:pt>
                <c:pt idx="928">
                  <c:v>84.722741414055605</c:v>
                </c:pt>
                <c:pt idx="929">
                  <c:v>84.918047503627335</c:v>
                </c:pt>
                <c:pt idx="930">
                  <c:v>85.113803820233585</c:v>
                </c:pt>
                <c:pt idx="931">
                  <c:v>85.310011401754863</c:v>
                </c:pt>
                <c:pt idx="932">
                  <c:v>85.506671288464233</c:v>
                </c:pt>
                <c:pt idx="933">
                  <c:v>85.703784523032851</c:v>
                </c:pt>
                <c:pt idx="934">
                  <c:v>85.901352150535445</c:v>
                </c:pt>
                <c:pt idx="935">
                  <c:v>86.099375218455918</c:v>
                </c:pt>
                <c:pt idx="936">
                  <c:v>86.297854776692873</c:v>
                </c:pt>
                <c:pt idx="937">
                  <c:v>86.496791877565158</c:v>
                </c:pt>
                <c:pt idx="938">
                  <c:v>86.696187575817476</c:v>
                </c:pt>
                <c:pt idx="939">
                  <c:v>86.896042928625974</c:v>
                </c:pt>
                <c:pt idx="940">
                  <c:v>87.096358995603836</c:v>
                </c:pt>
                <c:pt idx="941">
                  <c:v>87.297136838806921</c:v>
                </c:pt>
                <c:pt idx="942">
                  <c:v>87.498377522739347</c:v>
                </c:pt>
                <c:pt idx="943">
                  <c:v>87.700082114359205</c:v>
                </c:pt>
                <c:pt idx="944">
                  <c:v>87.902251683084145</c:v>
                </c:pt>
                <c:pt idx="945">
                  <c:v>88.104887300797103</c:v>
                </c:pt>
                <c:pt idx="946">
                  <c:v>88.307990041851951</c:v>
                </c:pt>
                <c:pt idx="947">
                  <c:v>88.511560983079207</c:v>
                </c:pt>
                <c:pt idx="948">
                  <c:v>88.715601203791735</c:v>
                </c:pt>
                <c:pt idx="949">
                  <c:v>88.920111785790468</c:v>
                </c:pt>
                <c:pt idx="950">
                  <c:v>89.125093813370157</c:v>
                </c:pt>
                <c:pt idx="951">
                  <c:v>89.330548373325115</c:v>
                </c:pt>
                <c:pt idx="952">
                  <c:v>89.536476554954959</c:v>
                </c:pt>
                <c:pt idx="953">
                  <c:v>89.742879450070404</c:v>
                </c:pt>
                <c:pt idx="954">
                  <c:v>89.949758152999067</c:v>
                </c:pt>
                <c:pt idx="955">
                  <c:v>90.157113760591216</c:v>
                </c:pt>
                <c:pt idx="956">
                  <c:v>90.364947372225657</c:v>
                </c:pt>
                <c:pt idx="957">
                  <c:v>90.573260089815506</c:v>
                </c:pt>
                <c:pt idx="958">
                  <c:v>90.78205301781405</c:v>
                </c:pt>
                <c:pt idx="959">
                  <c:v>90.991327263220612</c:v>
                </c:pt>
                <c:pt idx="960">
                  <c:v>91.201083935586411</c:v>
                </c:pt>
                <c:pt idx="961">
                  <c:v>91.411324147020437</c:v>
                </c:pt>
                <c:pt idx="962">
                  <c:v>91.622049012195376</c:v>
                </c:pt>
                <c:pt idx="963">
                  <c:v>91.833259648353476</c:v>
                </c:pt>
                <c:pt idx="964">
                  <c:v>92.044957175312504</c:v>
                </c:pt>
                <c:pt idx="965">
                  <c:v>92.257142715471673</c:v>
                </c:pt>
                <c:pt idx="966">
                  <c:v>92.469817393817593</c:v>
                </c:pt>
                <c:pt idx="967">
                  <c:v>92.682982337930241</c:v>
                </c:pt>
                <c:pt idx="968">
                  <c:v>92.896638677988932</c:v>
                </c:pt>
                <c:pt idx="969">
                  <c:v>93.110787546778312</c:v>
                </c:pt>
                <c:pt idx="970">
                  <c:v>93.325430079694371</c:v>
                </c:pt>
                <c:pt idx="971">
                  <c:v>93.540567414750441</c:v>
                </c:pt>
                <c:pt idx="972">
                  <c:v>93.756200692583263</c:v>
                </c:pt>
                <c:pt idx="973">
                  <c:v>93.972331056458998</c:v>
                </c:pt>
                <c:pt idx="974">
                  <c:v>94.188959652279337</c:v>
                </c:pt>
                <c:pt idx="975">
                  <c:v>94.406087628587528</c:v>
                </c:pt>
                <c:pt idx="976">
                  <c:v>94.623716136574473</c:v>
                </c:pt>
                <c:pt idx="977">
                  <c:v>94.841846330084863</c:v>
                </c:pt>
                <c:pt idx="978">
                  <c:v>95.06047936562328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95.719407129479535</c:v>
                </c:pt>
                <c:pt idx="982">
                  <c:v>95.94006315158839</c:v>
                </c:pt>
                <c:pt idx="983">
                  <c:v>96.161227838361526</c:v>
                </c:pt>
                <c:pt idx="984">
                  <c:v>96.382902362392102</c:v>
                </c:pt>
                <c:pt idx="985">
                  <c:v>96.605087898976365</c:v>
                </c:pt>
                <c:pt idx="986">
                  <c:v>96.827785626119919</c:v>
                </c:pt>
                <c:pt idx="987">
                  <c:v>97.05099672454395</c:v>
                </c:pt>
                <c:pt idx="988">
                  <c:v>97.274722377691475</c:v>
                </c:pt>
                <c:pt idx="989">
                  <c:v>97.498963771733642</c:v>
                </c:pt>
                <c:pt idx="990">
                  <c:v>97.723722095575994</c:v>
                </c:pt>
                <c:pt idx="991">
                  <c:v>97.948998540864793</c:v>
                </c:pt>
                <c:pt idx="992">
                  <c:v>98.17479430199333</c:v>
                </c:pt>
                <c:pt idx="993">
                  <c:v>98.401110576108252</c:v>
                </c:pt>
                <c:pt idx="994">
                  <c:v>98.627948563115908</c:v>
                </c:pt>
                <c:pt idx="995">
                  <c:v>98.855309465688734</c:v>
                </c:pt>
                <c:pt idx="996">
                  <c:v>99.083194489271591</c:v>
                </c:pt>
                <c:pt idx="997">
                  <c:v>99.311604842088187</c:v>
                </c:pt>
                <c:pt idx="998">
                  <c:v>99.540541735147485</c:v>
                </c:pt>
                <c:pt idx="999">
                  <c:v>99.770006382250102</c:v>
                </c:pt>
                <c:pt idx="1000">
                  <c:v>99.999999999994756</c:v>
                </c:pt>
                <c:pt idx="1001">
                  <c:v>100.23052380778471</c:v>
                </c:pt>
                <c:pt idx="1002">
                  <c:v>100.46157902783423</c:v>
                </c:pt>
                <c:pt idx="1003">
                  <c:v>100.69316688517512</c:v>
                </c:pt>
                <c:pt idx="1004">
                  <c:v>100.92528860766312</c:v>
                </c:pt>
                <c:pt idx="1005">
                  <c:v>101.15794542598451</c:v>
                </c:pt>
                <c:pt idx="1006">
                  <c:v>101.39113857366257</c:v>
                </c:pt>
                <c:pt idx="1007">
                  <c:v>101.62486928706417</c:v>
                </c:pt>
                <c:pt idx="1008">
                  <c:v>101.85913880540629</c:v>
                </c:pt>
                <c:pt idx="1009">
                  <c:v>102.09394837076258</c:v>
                </c:pt>
                <c:pt idx="1010">
                  <c:v>102.32929922806997</c:v>
                </c:pt>
                <c:pt idx="1011">
                  <c:v>102.5651926251353</c:v>
                </c:pt>
                <c:pt idx="1012">
                  <c:v>102.80162981264186</c:v>
                </c:pt>
                <c:pt idx="1013">
                  <c:v>103.03861204415611</c:v>
                </c:pt>
                <c:pt idx="1014">
                  <c:v>103.27614057613422</c:v>
                </c:pt>
                <c:pt idx="1015">
                  <c:v>103.51421666792885</c:v>
                </c:pt>
                <c:pt idx="1016">
                  <c:v>103.75284158179571</c:v>
                </c:pt>
                <c:pt idx="1017">
                  <c:v>103.99201658290035</c:v>
                </c:pt>
                <c:pt idx="1018">
                  <c:v>104.23174293932482</c:v>
                </c:pt>
                <c:pt idx="1019">
                  <c:v>104.47202192207439</c:v>
                </c:pt>
                <c:pt idx="1020">
                  <c:v>104.71285480508432</c:v>
                </c:pt>
                <c:pt idx="1021">
                  <c:v>104.95424286522658</c:v>
                </c:pt>
                <c:pt idx="1022">
                  <c:v>105.19618738231662</c:v>
                </c:pt>
                <c:pt idx="1023">
                  <c:v>105.4386896391202</c:v>
                </c:pt>
                <c:pt idx="1024">
                  <c:v>105.68175092136013</c:v>
                </c:pt>
                <c:pt idx="1025">
                  <c:v>105.92537251772316</c:v>
                </c:pt>
                <c:pt idx="1026">
                  <c:v>106.16955571986672</c:v>
                </c:pt>
                <c:pt idx="1027">
                  <c:v>106.41430182242584</c:v>
                </c:pt>
                <c:pt idx="1028">
                  <c:v>106.65961212302</c:v>
                </c:pt>
                <c:pt idx="1029">
                  <c:v>106.90548792225998</c:v>
                </c:pt>
                <c:pt idx="1030">
                  <c:v>107.15193052375481</c:v>
                </c:pt>
                <c:pt idx="1031">
                  <c:v>107.39894123411862</c:v>
                </c:pt>
                <c:pt idx="1032">
                  <c:v>107.64652136297762</c:v>
                </c:pt>
                <c:pt idx="1033">
                  <c:v>107.89467222297699</c:v>
                </c:pt>
                <c:pt idx="1034">
                  <c:v>108.1433951297879</c:v>
                </c:pt>
                <c:pt idx="1035">
                  <c:v>108.39269140211444</c:v>
                </c:pt>
                <c:pt idx="1036">
                  <c:v>108.64256236170061</c:v>
                </c:pt>
                <c:pt idx="1037">
                  <c:v>108.89300933333739</c:v>
                </c:pt>
                <c:pt idx="1038">
                  <c:v>109.14403364486968</c:v>
                </c:pt>
                <c:pt idx="1039">
                  <c:v>109.39563662720339</c:v>
                </c:pt>
                <c:pt idx="1040">
                  <c:v>109.64781961431248</c:v>
                </c:pt>
                <c:pt idx="1041">
                  <c:v>109.90058394324606</c:v>
                </c:pt>
                <c:pt idx="1042">
                  <c:v>110.15393095413543</c:v>
                </c:pt>
                <c:pt idx="1043">
                  <c:v>110.40786199020123</c:v>
                </c:pt>
                <c:pt idx="1044">
                  <c:v>110.66237839776052</c:v>
                </c:pt>
                <c:pt idx="1045">
                  <c:v>110.91748152623397</c:v>
                </c:pt>
                <c:pt idx="1046">
                  <c:v>111.17317272815298</c:v>
                </c:pt>
                <c:pt idx="1047">
                  <c:v>111.42945335916683</c:v>
                </c:pt>
                <c:pt idx="1048">
                  <c:v>111.68632477804992</c:v>
                </c:pt>
                <c:pt idx="1049">
                  <c:v>111.94378834670894</c:v>
                </c:pt>
                <c:pt idx="1050">
                  <c:v>112.2018454301901</c:v>
                </c:pt>
                <c:pt idx="1051">
                  <c:v>112.46049739668639</c:v>
                </c:pt>
                <c:pt idx="1052">
                  <c:v>112.71974561754476</c:v>
                </c:pt>
                <c:pt idx="1053">
                  <c:v>112.97959146727348</c:v>
                </c:pt>
                <c:pt idx="1054">
                  <c:v>113.24003632354938</c:v>
                </c:pt>
                <c:pt idx="1055">
                  <c:v>113.50108156722516</c:v>
                </c:pt>
                <c:pt idx="1056">
                  <c:v>113.76272858233672</c:v>
                </c:pt>
                <c:pt idx="1057">
                  <c:v>114.02497875611049</c:v>
                </c:pt>
                <c:pt idx="1058">
                  <c:v>114.28783347897077</c:v>
                </c:pt>
                <c:pt idx="1059">
                  <c:v>114.55129414454714</c:v>
                </c:pt>
                <c:pt idx="1060">
                  <c:v>114.81536214968183</c:v>
                </c:pt>
                <c:pt idx="1061">
                  <c:v>115.08003889443711</c:v>
                </c:pt>
                <c:pt idx="1062">
                  <c:v>115.34532578210273</c:v>
                </c:pt>
                <c:pt idx="1063">
                  <c:v>115.61122421920338</c:v>
                </c:pt>
                <c:pt idx="1064">
                  <c:v>115.87773561550608</c:v>
                </c:pt>
                <c:pt idx="1065">
                  <c:v>116.14486138402773</c:v>
                </c:pt>
                <c:pt idx="1066">
                  <c:v>116.41260294104256</c:v>
                </c:pt>
                <c:pt idx="1067">
                  <c:v>116.68096170608966</c:v>
                </c:pt>
                <c:pt idx="1068">
                  <c:v>116.94993910198049</c:v>
                </c:pt>
                <c:pt idx="1069">
                  <c:v>117.21953655480641</c:v>
                </c:pt>
                <c:pt idx="1070">
                  <c:v>117.48975549394629</c:v>
                </c:pt>
                <c:pt idx="1071">
                  <c:v>117.76059735207406</c:v>
                </c:pt>
                <c:pt idx="1072">
                  <c:v>118.03206356516627</c:v>
                </c:pt>
                <c:pt idx="1073">
                  <c:v>118.30415557250976</c:v>
                </c:pt>
                <c:pt idx="1074">
                  <c:v>118.57687481670926</c:v>
                </c:pt>
                <c:pt idx="1075">
                  <c:v>118.85022274369508</c:v>
                </c:pt>
                <c:pt idx="1076">
                  <c:v>119.1242008027307</c:v>
                </c:pt>
                <c:pt idx="1077">
                  <c:v>119.39881044642051</c:v>
                </c:pt>
                <c:pt idx="1078">
                  <c:v>119.67405313071752</c:v>
                </c:pt>
                <c:pt idx="1079">
                  <c:v>119.94993031493104</c:v>
                </c:pt>
                <c:pt idx="1080">
                  <c:v>120.22644346173442</c:v>
                </c:pt>
                <c:pt idx="1081">
                  <c:v>120.50359403717286</c:v>
                </c:pt>
                <c:pt idx="1082">
                  <c:v>120.78138351067111</c:v>
                </c:pt>
                <c:pt idx="1083">
                  <c:v>121.0598133550413</c:v>
                </c:pt>
                <c:pt idx="1084">
                  <c:v>121.33888504649076</c:v>
                </c:pt>
                <c:pt idx="1085">
                  <c:v>121.61860006462982</c:v>
                </c:pt>
                <c:pt idx="1086">
                  <c:v>121.89895989247965</c:v>
                </c:pt>
                <c:pt idx="1087">
                  <c:v>122.17996601648015</c:v>
                </c:pt>
                <c:pt idx="1088">
                  <c:v>122.46161992649782</c:v>
                </c:pt>
                <c:pt idx="1089">
                  <c:v>122.74392311583365</c:v>
                </c:pt>
                <c:pt idx="1090">
                  <c:v>123.02687708123105</c:v>
                </c:pt>
                <c:pt idx="1091">
                  <c:v>123.31048332288378</c:v>
                </c:pt>
                <c:pt idx="1092">
                  <c:v>123.5947433444439</c:v>
                </c:pt>
                <c:pt idx="1093">
                  <c:v>123.87965865302974</c:v>
                </c:pt>
                <c:pt idx="1094">
                  <c:v>124.16523075923391</c:v>
                </c:pt>
                <c:pt idx="1095">
                  <c:v>124.45146117713129</c:v>
                </c:pt>
                <c:pt idx="1096">
                  <c:v>124.73835142428706</c:v>
                </c:pt>
                <c:pt idx="1097">
                  <c:v>125.02590302176475</c:v>
                </c:pt>
                <c:pt idx="1098">
                  <c:v>125.31411749413431</c:v>
                </c:pt>
                <c:pt idx="1099">
                  <c:v>125.60299636948017</c:v>
                </c:pt>
                <c:pt idx="1100">
                  <c:v>125.89254117940938</c:v>
                </c:pt>
                <c:pt idx="1101">
                  <c:v>126.1827534590597</c:v>
                </c:pt>
                <c:pt idx="1102">
                  <c:v>126.47363474710774</c:v>
                </c:pt>
                <c:pt idx="1103">
                  <c:v>126.76518658577714</c:v>
                </c:pt>
                <c:pt idx="1104">
                  <c:v>127.05741052084673</c:v>
                </c:pt>
                <c:pt idx="1105">
                  <c:v>127.35030810165871</c:v>
                </c:pt>
                <c:pt idx="1106">
                  <c:v>127.6438808811269</c:v>
                </c:pt>
                <c:pt idx="1107">
                  <c:v>127.93813041574496</c:v>
                </c:pt>
                <c:pt idx="1108">
                  <c:v>128.23305826559462</c:v>
                </c:pt>
                <c:pt idx="1109">
                  <c:v>128.52866599435399</c:v>
                </c:pt>
                <c:pt idx="1110">
                  <c:v>128.82495516930581</c:v>
                </c:pt>
                <c:pt idx="1111">
                  <c:v>129.1219273613458</c:v>
                </c:pt>
                <c:pt idx="1112">
                  <c:v>129.41958414499095</c:v>
                </c:pt>
                <c:pt idx="1113">
                  <c:v>129.71792709838792</c:v>
                </c:pt>
                <c:pt idx="1114">
                  <c:v>130.01695780332133</c:v>
                </c:pt>
                <c:pt idx="1115">
                  <c:v>130.31667784522222</c:v>
                </c:pt>
                <c:pt idx="1116">
                  <c:v>130.61708881317639</c:v>
                </c:pt>
                <c:pt idx="1117">
                  <c:v>130.91819229993291</c:v>
                </c:pt>
                <c:pt idx="1118">
                  <c:v>131.2199899019125</c:v>
                </c:pt>
                <c:pt idx="1119">
                  <c:v>131.52248321921599</c:v>
                </c:pt>
                <c:pt idx="1120">
                  <c:v>131.82567385563283</c:v>
                </c:pt>
                <c:pt idx="1121">
                  <c:v>132.12956341864961</c:v>
                </c:pt>
                <c:pt idx="1122">
                  <c:v>132.43415351945853</c:v>
                </c:pt>
                <c:pt idx="1123">
                  <c:v>132.73944577296598</c:v>
                </c:pt>
                <c:pt idx="1124">
                  <c:v>133.04544179780112</c:v>
                </c:pt>
                <c:pt idx="1125">
                  <c:v>133.35214321632438</c:v>
                </c:pt>
                <c:pt idx="1126">
                  <c:v>133.65955165463618</c:v>
                </c:pt>
                <c:pt idx="1127">
                  <c:v>133.96766874258543</c:v>
                </c:pt>
                <c:pt idx="1128">
                  <c:v>134.27649611377828</c:v>
                </c:pt>
                <c:pt idx="1129">
                  <c:v>134.5860354055867</c:v>
                </c:pt>
                <c:pt idx="1130">
                  <c:v>134.89628825915722</c:v>
                </c:pt>
                <c:pt idx="1131">
                  <c:v>135.20725631941954</c:v>
                </c:pt>
                <c:pt idx="1132">
                  <c:v>135.51894123509541</c:v>
                </c:pt>
                <c:pt idx="1133">
                  <c:v>135.8313446587072</c:v>
                </c:pt>
                <c:pt idx="1134">
                  <c:v>136.14446824658674</c:v>
                </c:pt>
                <c:pt idx="1135">
                  <c:v>136.45831365888418</c:v>
                </c:pt>
                <c:pt idx="1136">
                  <c:v>136.7728825595766</c:v>
                </c:pt>
                <c:pt idx="1137">
                  <c:v>137.08817661647703</c:v>
                </c:pt>
                <c:pt idx="1138">
                  <c:v>137.40419750124315</c:v>
                </c:pt>
                <c:pt idx="1139">
                  <c:v>137.72094688938625</c:v>
                </c:pt>
                <c:pt idx="1140">
                  <c:v>138.03842646028005</c:v>
                </c:pt>
                <c:pt idx="1141">
                  <c:v>138.35663789716963</c:v>
                </c:pt>
                <c:pt idx="1142">
                  <c:v>138.67558288718035</c:v>
                </c:pt>
                <c:pt idx="1143">
                  <c:v>138.99526312132681</c:v>
                </c:pt>
                <c:pt idx="1144">
                  <c:v>139.31568029452177</c:v>
                </c:pt>
                <c:pt idx="1145">
                  <c:v>139.63683610558519</c:v>
                </c:pt>
                <c:pt idx="1146">
                  <c:v>139.95873225725322</c:v>
                </c:pt>
                <c:pt idx="1147">
                  <c:v>140.2813704561872</c:v>
                </c:pt>
                <c:pt idx="1148">
                  <c:v>140.60475241298275</c:v>
                </c:pt>
                <c:pt idx="1149">
                  <c:v>140.92887984217882</c:v>
                </c:pt>
                <c:pt idx="1150">
                  <c:v>141.25375446226676</c:v>
                </c:pt>
                <c:pt idx="1151">
                  <c:v>141.57937799569945</c:v>
                </c:pt>
                <c:pt idx="1152">
                  <c:v>141.90575216890048</c:v>
                </c:pt>
                <c:pt idx="1153">
                  <c:v>142.23287871227322</c:v>
                </c:pt>
                <c:pt idx="1154">
                  <c:v>142.56075936021003</c:v>
                </c:pt>
                <c:pt idx="1155">
                  <c:v>142.88939585110145</c:v>
                </c:pt>
                <c:pt idx="1156">
                  <c:v>143.21878992734548</c:v>
                </c:pt>
                <c:pt idx="1157">
                  <c:v>143.54894333535671</c:v>
                </c:pt>
                <c:pt idx="1158">
                  <c:v>143.87985782557564</c:v>
                </c:pt>
                <c:pt idx="1159">
                  <c:v>144.21153515247795</c:v>
                </c:pt>
                <c:pt idx="1160">
                  <c:v>144.54397707458381</c:v>
                </c:pt>
                <c:pt idx="1161">
                  <c:v>144.8771853544672</c:v>
                </c:pt>
                <c:pt idx="1162">
                  <c:v>145.21116175876523</c:v>
                </c:pt>
                <c:pt idx="1163">
                  <c:v>145.54590805818756</c:v>
                </c:pt>
                <c:pt idx="1164">
                  <c:v>145.88142602752578</c:v>
                </c:pt>
                <c:pt idx="1165">
                  <c:v>146.21771744566271</c:v>
                </c:pt>
                <c:pt idx="1166">
                  <c:v>146.55478409558202</c:v>
                </c:pt>
                <c:pt idx="1167">
                  <c:v>146.89262776437752</c:v>
                </c:pt>
                <c:pt idx="1168">
                  <c:v>147.23125024326271</c:v>
                </c:pt>
                <c:pt idx="1169">
                  <c:v>147.57065332758023</c:v>
                </c:pt>
                <c:pt idx="1170">
                  <c:v>147.91083881681149</c:v>
                </c:pt>
                <c:pt idx="1171">
                  <c:v>148.25180851458609</c:v>
                </c:pt>
                <c:pt idx="1172">
                  <c:v>148.59356422869141</c:v>
                </c:pt>
                <c:pt idx="1173">
                  <c:v>148.93610777108222</c:v>
                </c:pt>
                <c:pt idx="1174">
                  <c:v>149.27944095789027</c:v>
                </c:pt>
                <c:pt idx="1175">
                  <c:v>149.62356560943397</c:v>
                </c:pt>
                <c:pt idx="1176">
                  <c:v>149.96848355022794</c:v>
                </c:pt>
                <c:pt idx="1177">
                  <c:v>150.3141966089928</c:v>
                </c:pt>
                <c:pt idx="1178">
                  <c:v>150.66070661866473</c:v>
                </c:pt>
                <c:pt idx="1179">
                  <c:v>151.00801541640533</c:v>
                </c:pt>
                <c:pt idx="1180">
                  <c:v>151.35612484361127</c:v>
                </c:pt>
                <c:pt idx="1181">
                  <c:v>151.7050367459241</c:v>
                </c:pt>
                <c:pt idx="1182">
                  <c:v>152.05475297323997</c:v>
                </c:pt>
                <c:pt idx="1183">
                  <c:v>152.40527537971951</c:v>
                </c:pt>
                <c:pt idx="1184">
                  <c:v>152.75660582379763</c:v>
                </c:pt>
                <c:pt idx="1185">
                  <c:v>153.10874616819333</c:v>
                </c:pt>
                <c:pt idx="1186">
                  <c:v>153.46169827991972</c:v>
                </c:pt>
                <c:pt idx="1187">
                  <c:v>153.81546403029373</c:v>
                </c:pt>
                <c:pt idx="1188">
                  <c:v>154.17004529494616</c:v>
                </c:pt>
                <c:pt idx="1189">
                  <c:v>154.52544395383157</c:v>
                </c:pt>
                <c:pt idx="1190">
                  <c:v>154.88166189123828</c:v>
                </c:pt>
                <c:pt idx="1191">
                  <c:v>155.23870099579833</c:v>
                </c:pt>
                <c:pt idx="1192">
                  <c:v>155.59656316049751</c:v>
                </c:pt>
                <c:pt idx="1193">
                  <c:v>155.9552502826854</c:v>
                </c:pt>
                <c:pt idx="1194">
                  <c:v>156.3147642640854</c:v>
                </c:pt>
                <c:pt idx="1195">
                  <c:v>156.67510701080488</c:v>
                </c:pt>
                <c:pt idx="1196">
                  <c:v>157.03628043334518</c:v>
                </c:pt>
                <c:pt idx="1197">
                  <c:v>157.39828644661185</c:v>
                </c:pt>
                <c:pt idx="1198">
                  <c:v>157.76112696992473</c:v>
                </c:pt>
                <c:pt idx="1199">
                  <c:v>158.12480392702815</c:v>
                </c:pt>
                <c:pt idx="1200">
                  <c:v>158.48931924610116</c:v>
                </c:pt>
                <c:pt idx="1201">
                  <c:v>158.85467485976767</c:v>
                </c:pt>
                <c:pt idx="1202">
                  <c:v>159.22087270510676</c:v>
                </c:pt>
                <c:pt idx="1203">
                  <c:v>159.58791472366298</c:v>
                </c:pt>
                <c:pt idx="1204">
                  <c:v>159.95580286145656</c:v>
                </c:pt>
                <c:pt idx="1205">
                  <c:v>160.3245390689938</c:v>
                </c:pt>
                <c:pt idx="1206">
                  <c:v>160.69412530127735</c:v>
                </c:pt>
                <c:pt idx="1207">
                  <c:v>161.06456351781662</c:v>
                </c:pt>
                <c:pt idx="1208">
                  <c:v>161.43585568263816</c:v>
                </c:pt>
                <c:pt idx="1209">
                  <c:v>161.80800376429607</c:v>
                </c:pt>
                <c:pt idx="1210">
                  <c:v>162.18100973588244</c:v>
                </c:pt>
                <c:pt idx="1211">
                  <c:v>162.55487557503781</c:v>
                </c:pt>
                <c:pt idx="1212">
                  <c:v>162.92960326396161</c:v>
                </c:pt>
                <c:pt idx="1213">
                  <c:v>163.30519478942279</c:v>
                </c:pt>
                <c:pt idx="1214">
                  <c:v>163.68165214277019</c:v>
                </c:pt>
                <c:pt idx="1215">
                  <c:v>164.05897731994321</c:v>
                </c:pt>
                <c:pt idx="1216">
                  <c:v>164.43717232148242</c:v>
                </c:pt>
                <c:pt idx="1217">
                  <c:v>164.81623915254005</c:v>
                </c:pt>
                <c:pt idx="1218">
                  <c:v>165.19617982289068</c:v>
                </c:pt>
                <c:pt idx="1219">
                  <c:v>165.57699634694197</c:v>
                </c:pt>
                <c:pt idx="1220">
                  <c:v>165.95869074374519</c:v>
                </c:pt>
                <c:pt idx="1221">
                  <c:v>166.34126503700605</c:v>
                </c:pt>
                <c:pt idx="1222">
                  <c:v>166.72472125509535</c:v>
                </c:pt>
                <c:pt idx="1223">
                  <c:v>167.10906143105979</c:v>
                </c:pt>
                <c:pt idx="1224">
                  <c:v>167.49428760263274</c:v>
                </c:pt>
                <c:pt idx="1225">
                  <c:v>167.880401812245</c:v>
                </c:pt>
                <c:pt idx="1226">
                  <c:v>168.26740610703567</c:v>
                </c:pt>
                <c:pt idx="1227">
                  <c:v>168.655302538863</c:v>
                </c:pt>
                <c:pt idx="1228">
                  <c:v>169.04409316431526</c:v>
                </c:pt>
                <c:pt idx="1229">
                  <c:v>169.43378004472166</c:v>
                </c:pt>
                <c:pt idx="1230">
                  <c:v>169.82436524616321</c:v>
                </c:pt>
                <c:pt idx="1231">
                  <c:v>170.21585083948381</c:v>
                </c:pt>
                <c:pt idx="1232">
                  <c:v>170.60823890030107</c:v>
                </c:pt>
                <c:pt idx="1233">
                  <c:v>171.00153150901744</c:v>
                </c:pt>
                <c:pt idx="1234">
                  <c:v>171.39573075083118</c:v>
                </c:pt>
                <c:pt idx="1235">
                  <c:v>171.79083871574741</c:v>
                </c:pt>
                <c:pt idx="1236">
                  <c:v>172.18685749858926</c:v>
                </c:pt>
                <c:pt idx="1237">
                  <c:v>172.58378919900889</c:v>
                </c:pt>
                <c:pt idx="1238">
                  <c:v>172.98163592149865</c:v>
                </c:pt>
                <c:pt idx="1239">
                  <c:v>173.38039977540225</c:v>
                </c:pt>
                <c:pt idx="1240">
                  <c:v>173.78008287492597</c:v>
                </c:pt>
                <c:pt idx="1241">
                  <c:v>174.18068733914978</c:v>
                </c:pt>
                <c:pt idx="1242">
                  <c:v>174.58221529203871</c:v>
                </c:pt>
                <c:pt idx="1243">
                  <c:v>174.98466886245399</c:v>
                </c:pt>
                <c:pt idx="1244">
                  <c:v>175.38805018416437</c:v>
                </c:pt>
                <c:pt idx="1245">
                  <c:v>175.79236139585748</c:v>
                </c:pt>
                <c:pt idx="1246">
                  <c:v>176.19760464115112</c:v>
                </c:pt>
                <c:pt idx="1247">
                  <c:v>176.6037820686046</c:v>
                </c:pt>
                <c:pt idx="1248">
                  <c:v>177.01089583173024</c:v>
                </c:pt>
                <c:pt idx="1249">
                  <c:v>177.41894808900466</c:v>
                </c:pt>
                <c:pt idx="1250">
                  <c:v>177.82794100388034</c:v>
                </c:pt>
                <c:pt idx="1251">
                  <c:v>178.23787674479698</c:v>
                </c:pt>
                <c:pt idx="1252">
                  <c:v>178.64875748519307</c:v>
                </c:pt>
                <c:pt idx="1253">
                  <c:v>179.06058540351739</c:v>
                </c:pt>
                <c:pt idx="1254">
                  <c:v>179.47336268324057</c:v>
                </c:pt>
                <c:pt idx="1255">
                  <c:v>179.88709151286665</c:v>
                </c:pt>
                <c:pt idx="1256">
                  <c:v>180.30177408594471</c:v>
                </c:pt>
                <c:pt idx="1257">
                  <c:v>180.7174126010805</c:v>
                </c:pt>
                <c:pt idx="1258">
                  <c:v>181.13400926194799</c:v>
                </c:pt>
                <c:pt idx="1259">
                  <c:v>181.55156627730125</c:v>
                </c:pt>
                <c:pt idx="1260">
                  <c:v>181.97008586098599</c:v>
                </c:pt>
                <c:pt idx="1261">
                  <c:v>182.38957023195141</c:v>
                </c:pt>
                <c:pt idx="1262">
                  <c:v>182.81002161426184</c:v>
                </c:pt>
                <c:pt idx="1263">
                  <c:v>183.23144223710869</c:v>
                </c:pt>
                <c:pt idx="1264">
                  <c:v>183.65383433482214</c:v>
                </c:pt>
                <c:pt idx="1265">
                  <c:v>184.07720014688303</c:v>
                </c:pt>
                <c:pt idx="1266">
                  <c:v>184.50154191793479</c:v>
                </c:pt>
                <c:pt idx="1267">
                  <c:v>184.92686189779519</c:v>
                </c:pt>
                <c:pt idx="1268">
                  <c:v>185.35316234146848</c:v>
                </c:pt>
                <c:pt idx="1269">
                  <c:v>185.78044550915715</c:v>
                </c:pt>
                <c:pt idx="1270">
                  <c:v>186.20871366627401</c:v>
                </c:pt>
                <c:pt idx="1271">
                  <c:v>186.63796908345421</c:v>
                </c:pt>
                <c:pt idx="1272">
                  <c:v>187.06821403656724</c:v>
                </c:pt>
                <c:pt idx="1273">
                  <c:v>187.49945080672902</c:v>
                </c:pt>
                <c:pt idx="1274">
                  <c:v>187.93168168031394</c:v>
                </c:pt>
                <c:pt idx="1275">
                  <c:v>188.36490894896713</c:v>
                </c:pt>
                <c:pt idx="1276">
                  <c:v>188.79913490961638</c:v>
                </c:pt>
                <c:pt idx="1277">
                  <c:v>189.23436186448453</c:v>
                </c:pt>
                <c:pt idx="1278">
                  <c:v>189.67059212110158</c:v>
                </c:pt>
                <c:pt idx="1279">
                  <c:v>190.10782799231691</c:v>
                </c:pt>
                <c:pt idx="1280">
                  <c:v>190.54607179631159</c:v>
                </c:pt>
                <c:pt idx="1281">
                  <c:v>190.98532585661064</c:v>
                </c:pt>
                <c:pt idx="1282">
                  <c:v>191.42559250209536</c:v>
                </c:pt>
                <c:pt idx="1283">
                  <c:v>191.86687406701569</c:v>
                </c:pt>
                <c:pt idx="1284">
                  <c:v>192.30917289100253</c:v>
                </c:pt>
                <c:pt idx="1285">
                  <c:v>192.75249131908026</c:v>
                </c:pt>
                <c:pt idx="1286">
                  <c:v>193.19683170167903</c:v>
                </c:pt>
                <c:pt idx="1287">
                  <c:v>193.6421963946473</c:v>
                </c:pt>
                <c:pt idx="1288">
                  <c:v>194.08858775926436</c:v>
                </c:pt>
                <c:pt idx="1289">
                  <c:v>194.53600816225278</c:v>
                </c:pt>
                <c:pt idx="1290">
                  <c:v>194.984459975791</c:v>
                </c:pt>
                <c:pt idx="1291">
                  <c:v>195.43394557752589</c:v>
                </c:pt>
                <c:pt idx="1292">
                  <c:v>195.88446735058537</c:v>
                </c:pt>
                <c:pt idx="1293">
                  <c:v>196.33602768359103</c:v>
                </c:pt>
                <c:pt idx="1294">
                  <c:v>196.7886289706708</c:v>
                </c:pt>
                <c:pt idx="1295">
                  <c:v>197.24227361147166</c:v>
                </c:pt>
                <c:pt idx="1296">
                  <c:v>197.69696401117233</c:v>
                </c:pt>
                <c:pt idx="1297">
                  <c:v>198.15270258049603</c:v>
                </c:pt>
                <c:pt idx="1298">
                  <c:v>198.60949173572331</c:v>
                </c:pt>
                <c:pt idx="1299">
                  <c:v>199.06733389870479</c:v>
                </c:pt>
                <c:pt idx="1300">
                  <c:v>199.52623149687403</c:v>
                </c:pt>
                <c:pt idx="1301">
                  <c:v>199.98618696326045</c:v>
                </c:pt>
                <c:pt idx="1302">
                  <c:v>200.44720273650211</c:v>
                </c:pt>
                <c:pt idx="1303">
                  <c:v>200.90928126085876</c:v>
                </c:pt>
                <c:pt idx="1304">
                  <c:v>201.37242498622473</c:v>
                </c:pt>
                <c:pt idx="1305">
                  <c:v>201.83663636814197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203.2357010936079</c:v>
                </c:pt>
                <c:pt idx="1309">
                  <c:v>203.7042077705575</c:v>
                </c:pt>
                <c:pt idx="1310">
                  <c:v>204.17379446693857</c:v>
                </c:pt>
                <c:pt idx="1311">
                  <c:v>204.64446367245301</c:v>
                </c:pt>
                <c:pt idx="1312">
                  <c:v>205.11621788254209</c:v>
                </c:pt>
                <c:pt idx="1313">
                  <c:v>205.58905959839967</c:v>
                </c:pt>
                <c:pt idx="1314">
                  <c:v>206.06299132698547</c:v>
                </c:pt>
                <c:pt idx="1315">
                  <c:v>206.53801558103834</c:v>
                </c:pt>
                <c:pt idx="1316">
                  <c:v>207.01413487908957</c:v>
                </c:pt>
                <c:pt idx="1317">
                  <c:v>207.49135174547629</c:v>
                </c:pt>
                <c:pt idx="1318">
                  <c:v>207.96966871035482</c:v>
                </c:pt>
                <c:pt idx="1319">
                  <c:v>208.44908830971411</c:v>
                </c:pt>
                <c:pt idx="1320">
                  <c:v>208.92961308538912</c:v>
                </c:pt>
                <c:pt idx="1321">
                  <c:v>209.4112455850744</c:v>
                </c:pt>
                <c:pt idx="1322">
                  <c:v>209.8939883623375</c:v>
                </c:pt>
                <c:pt idx="1323">
                  <c:v>210.37784397663256</c:v>
                </c:pt>
                <c:pt idx="1324">
                  <c:v>210.86281499331392</c:v>
                </c:pt>
                <c:pt idx="1325">
                  <c:v>211.34890398364962</c:v>
                </c:pt>
                <c:pt idx="1326">
                  <c:v>211.83611352483507</c:v>
                </c:pt>
                <c:pt idx="1327">
                  <c:v>212.32444620000678</c:v>
                </c:pt>
                <c:pt idx="1328">
                  <c:v>212.81390459825599</c:v>
                </c:pt>
                <c:pt idx="1329">
                  <c:v>213.30449131464238</c:v>
                </c:pt>
                <c:pt idx="1330">
                  <c:v>213.7962089502079</c:v>
                </c:pt>
                <c:pt idx="1331">
                  <c:v>214.28906011199049</c:v>
                </c:pt>
                <c:pt idx="1332">
                  <c:v>214.78304741303796</c:v>
                </c:pt>
                <c:pt idx="1333">
                  <c:v>215.27817347242183</c:v>
                </c:pt>
                <c:pt idx="1334">
                  <c:v>215.77444091525112</c:v>
                </c:pt>
                <c:pt idx="1335">
                  <c:v>216.27185237268645</c:v>
                </c:pt>
                <c:pt idx="1336">
                  <c:v>216.77041048195386</c:v>
                </c:pt>
                <c:pt idx="1337">
                  <c:v>217.2701178863588</c:v>
                </c:pt>
                <c:pt idx="1338">
                  <c:v>217.77097723530017</c:v>
                </c:pt>
                <c:pt idx="1339">
                  <c:v>218.27299118428439</c:v>
                </c:pt>
                <c:pt idx="1340">
                  <c:v>218.77616239493946</c:v>
                </c:pt>
                <c:pt idx="1341">
                  <c:v>219.28049353502902</c:v>
                </c:pt>
                <c:pt idx="1342">
                  <c:v>219.78598727846659</c:v>
                </c:pt>
                <c:pt idx="1343">
                  <c:v>220.29264630532967</c:v>
                </c:pt>
                <c:pt idx="1344">
                  <c:v>220.80047330187398</c:v>
                </c:pt>
                <c:pt idx="1345">
                  <c:v>221.30947096054771</c:v>
                </c:pt>
                <c:pt idx="1346">
                  <c:v>221.8196419800058</c:v>
                </c:pt>
                <c:pt idx="1347">
                  <c:v>222.33098906512416</c:v>
                </c:pt>
                <c:pt idx="1348">
                  <c:v>222.84351492701416</c:v>
                </c:pt>
                <c:pt idx="1349">
                  <c:v>223.35722228303689</c:v>
                </c:pt>
                <c:pt idx="1350">
                  <c:v>223.87211385681763</c:v>
                </c:pt>
                <c:pt idx="1351">
                  <c:v>224.38819237826024</c:v>
                </c:pt>
                <c:pt idx="1352">
                  <c:v>224.90546058356168</c:v>
                </c:pt>
                <c:pt idx="1353">
                  <c:v>225.42392121522644</c:v>
                </c:pt>
                <c:pt idx="1354">
                  <c:v>225.94357702208123</c:v>
                </c:pt>
                <c:pt idx="1355">
                  <c:v>226.46443075928937</c:v>
                </c:pt>
                <c:pt idx="1356">
                  <c:v>226.98648518836555</c:v>
                </c:pt>
                <c:pt idx="1357">
                  <c:v>227.50974307719036</c:v>
                </c:pt>
                <c:pt idx="1358">
                  <c:v>228.03420720002507</c:v>
                </c:pt>
                <c:pt idx="1359">
                  <c:v>228.55988033752621</c:v>
                </c:pt>
                <c:pt idx="1360">
                  <c:v>229.08676527676045</c:v>
                </c:pt>
                <c:pt idx="1361">
                  <c:v>229.61486481121929</c:v>
                </c:pt>
                <c:pt idx="1362">
                  <c:v>230.14418174083389</c:v>
                </c:pt>
                <c:pt idx="1363">
                  <c:v>230.67471887198991</c:v>
                </c:pt>
                <c:pt idx="1364">
                  <c:v>231.20647901754242</c:v>
                </c:pt>
                <c:pt idx="1365">
                  <c:v>231.73946499683075</c:v>
                </c:pt>
                <c:pt idx="1366">
                  <c:v>232.27367963569353</c:v>
                </c:pt>
                <c:pt idx="1367">
                  <c:v>232.80912576648359</c:v>
                </c:pt>
                <c:pt idx="1368">
                  <c:v>233.34580622808301</c:v>
                </c:pt>
                <c:pt idx="1369">
                  <c:v>233.88372386591817</c:v>
                </c:pt>
                <c:pt idx="1370">
                  <c:v>234.42288153197484</c:v>
                </c:pt>
                <c:pt idx="1371">
                  <c:v>234.9632820848133</c:v>
                </c:pt>
                <c:pt idx="1372">
                  <c:v>235.50492838958348</c:v>
                </c:pt>
                <c:pt idx="1373">
                  <c:v>236.04782331804017</c:v>
                </c:pt>
                <c:pt idx="1374">
                  <c:v>236.59196974855823</c:v>
                </c:pt>
                <c:pt idx="1375">
                  <c:v>237.13737056614787</c:v>
                </c:pt>
                <c:pt idx="1376">
                  <c:v>237.68402866246993</c:v>
                </c:pt>
                <c:pt idx="1377">
                  <c:v>238.23194693585123</c:v>
                </c:pt>
                <c:pt idx="1378">
                  <c:v>238.78112829129992</c:v>
                </c:pt>
                <c:pt idx="1379">
                  <c:v>239.33157564052087</c:v>
                </c:pt>
                <c:pt idx="1380">
                  <c:v>239.8832919019311</c:v>
                </c:pt>
                <c:pt idx="1381">
                  <c:v>240.43628000067534</c:v>
                </c:pt>
                <c:pt idx="1382">
                  <c:v>240.99054286864143</c:v>
                </c:pt>
                <c:pt idx="1383">
                  <c:v>241.54608344447593</c:v>
                </c:pt>
                <c:pt idx="1384">
                  <c:v>242.10290467359965</c:v>
                </c:pt>
                <c:pt idx="1385">
                  <c:v>242.66100950822334</c:v>
                </c:pt>
                <c:pt idx="1386">
                  <c:v>243.22040090736326</c:v>
                </c:pt>
                <c:pt idx="1387">
                  <c:v>243.78108183685691</c:v>
                </c:pt>
                <c:pt idx="1388">
                  <c:v>244.34305526937879</c:v>
                </c:pt>
                <c:pt idx="1389">
                  <c:v>244.90632418445611</c:v>
                </c:pt>
                <c:pt idx="1390">
                  <c:v>245.47089156848455</c:v>
                </c:pt>
                <c:pt idx="1391">
                  <c:v>246.03676041474418</c:v>
                </c:pt>
                <c:pt idx="1392">
                  <c:v>246.60393372341531</c:v>
                </c:pt>
                <c:pt idx="1393">
                  <c:v>247.17241450159435</c:v>
                </c:pt>
                <c:pt idx="1394">
                  <c:v>247.74220576330981</c:v>
                </c:pt>
                <c:pt idx="1395">
                  <c:v>248.31331052953823</c:v>
                </c:pt>
                <c:pt idx="1396">
                  <c:v>248.88573182822023</c:v>
                </c:pt>
                <c:pt idx="1397">
                  <c:v>249.45947269427657</c:v>
                </c:pt>
                <c:pt idx="1398">
                  <c:v>250.03453616962418</c:v>
                </c:pt>
                <c:pt idx="1399">
                  <c:v>250.61092530319237</c:v>
                </c:pt>
                <c:pt idx="1400">
                  <c:v>251.18864315093896</c:v>
                </c:pt>
                <c:pt idx="1401">
                  <c:v>251.76769277586644</c:v>
                </c:pt>
                <c:pt idx="1402">
                  <c:v>252.34807724803829</c:v>
                </c:pt>
                <c:pt idx="1403">
                  <c:v>252.92979964459522</c:v>
                </c:pt>
                <c:pt idx="1404">
                  <c:v>253.51286304977145</c:v>
                </c:pt>
                <c:pt idx="1405">
                  <c:v>254.09727055491115</c:v>
                </c:pt>
                <c:pt idx="1406">
                  <c:v>254.68302525848469</c:v>
                </c:pt>
                <c:pt idx="1407">
                  <c:v>255.27013026610521</c:v>
                </c:pt>
                <c:pt idx="1408">
                  <c:v>255.85858869054505</c:v>
                </c:pt>
                <c:pt idx="1409">
                  <c:v>256.44840365175213</c:v>
                </c:pt>
                <c:pt idx="1410">
                  <c:v>257.03957827686673</c:v>
                </c:pt>
                <c:pt idx="1411">
                  <c:v>257.63211570023782</c:v>
                </c:pt>
                <c:pt idx="1412">
                  <c:v>258.22601906343982</c:v>
                </c:pt>
                <c:pt idx="1413">
                  <c:v>258.82129151528932</c:v>
                </c:pt>
                <c:pt idx="1414">
                  <c:v>259.4179362118615</c:v>
                </c:pt>
                <c:pt idx="1415">
                  <c:v>260.01595631650724</c:v>
                </c:pt>
                <c:pt idx="1416">
                  <c:v>260.61535499986957</c:v>
                </c:pt>
                <c:pt idx="1417">
                  <c:v>261.2161354399006</c:v>
                </c:pt>
                <c:pt idx="1418">
                  <c:v>261.81830082187844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263.63313858251774</c:v>
                </c:pt>
                <c:pt idx="1422">
                  <c:v>264.24087573217435</c:v>
                </c:pt>
                <c:pt idx="1423">
                  <c:v>264.85001386064971</c:v>
                </c:pt>
                <c:pt idx="1424">
                  <c:v>265.46055619753355</c:v>
                </c:pt>
                <c:pt idx="1425">
                  <c:v>266.07250597986052</c:v>
                </c:pt>
                <c:pt idx="1426">
                  <c:v>266.68586645212747</c:v>
                </c:pt>
                <c:pt idx="1427">
                  <c:v>267.30064086631057</c:v>
                </c:pt>
                <c:pt idx="1428">
                  <c:v>267.91683248188258</c:v>
                </c:pt>
                <c:pt idx="1429">
                  <c:v>268.53444456583009</c:v>
                </c:pt>
                <c:pt idx="1430">
                  <c:v>269.15348039267087</c:v>
                </c:pt>
                <c:pt idx="1431">
                  <c:v>269.77394324447124</c:v>
                </c:pt>
                <c:pt idx="1432">
                  <c:v>270.39583641086352</c:v>
                </c:pt>
                <c:pt idx="1433">
                  <c:v>271.01916318906336</c:v>
                </c:pt>
                <c:pt idx="1434">
                  <c:v>271.64392688388727</c:v>
                </c:pt>
                <c:pt idx="1435">
                  <c:v>272.27013080777022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274.78941531021837</c:v>
                </c:pt>
                <c:pt idx="1440">
                  <c:v>275.42287033379529</c:v>
                </c:pt>
                <c:pt idx="1441">
                  <c:v>276.05778562201317</c:v>
                </c:pt>
                <c:pt idx="1442">
                  <c:v>276.69416454112968</c:v>
                </c:pt>
                <c:pt idx="1443">
                  <c:v>277.33201046516251</c:v>
                </c:pt>
                <c:pt idx="1444">
                  <c:v>277.97132677590724</c:v>
                </c:pt>
                <c:pt idx="1445">
                  <c:v>278.61211686295536</c:v>
                </c:pt>
                <c:pt idx="1446">
                  <c:v>279.25438412371204</c:v>
                </c:pt>
                <c:pt idx="1447">
                  <c:v>279.89813196341441</c:v>
                </c:pt>
                <c:pt idx="1448">
                  <c:v>280.54336379514945</c:v>
                </c:pt>
                <c:pt idx="1449">
                  <c:v>281.19008303987209</c:v>
                </c:pt>
                <c:pt idx="1450">
                  <c:v>281.83829312642337</c:v>
                </c:pt>
                <c:pt idx="1451">
                  <c:v>282.48799749154864</c:v>
                </c:pt>
                <c:pt idx="1452">
                  <c:v>283.13919957991578</c:v>
                </c:pt>
                <c:pt idx="1453">
                  <c:v>283.7919028441334</c:v>
                </c:pt>
                <c:pt idx="1454">
                  <c:v>284.44611074476927</c:v>
                </c:pt>
                <c:pt idx="1455">
                  <c:v>285.10182675036856</c:v>
                </c:pt>
                <c:pt idx="1456">
                  <c:v>285.75905433747226</c:v>
                </c:pt>
                <c:pt idx="1457">
                  <c:v>286.41779699063557</c:v>
                </c:pt>
                <c:pt idx="1458">
                  <c:v>287.07805820244653</c:v>
                </c:pt>
                <c:pt idx="1459">
                  <c:v>287.73984147354429</c:v>
                </c:pt>
                <c:pt idx="1460">
                  <c:v>288.40315031263788</c:v>
                </c:pt>
                <c:pt idx="1461">
                  <c:v>289.0679882365248</c:v>
                </c:pt>
                <c:pt idx="1462">
                  <c:v>289.73435877010945</c:v>
                </c:pt>
                <c:pt idx="1463">
                  <c:v>290.40226544642212</c:v>
                </c:pt>
                <c:pt idx="1464">
                  <c:v>291.07171180663755</c:v>
                </c:pt>
                <c:pt idx="1465">
                  <c:v>291.74270140009367</c:v>
                </c:pt>
                <c:pt idx="1466">
                  <c:v>292.41523778431048</c:v>
                </c:pt>
                <c:pt idx="1467">
                  <c:v>293.08932452500892</c:v>
                </c:pt>
                <c:pt idx="1468">
                  <c:v>293.76496519612982</c:v>
                </c:pt>
                <c:pt idx="1469">
                  <c:v>294.44216337985279</c:v>
                </c:pt>
                <c:pt idx="1470">
                  <c:v>295.12092266661517</c:v>
                </c:pt>
                <c:pt idx="1471">
                  <c:v>295.80124665513114</c:v>
                </c:pt>
                <c:pt idx="1472">
                  <c:v>296.48313895241074</c:v>
                </c:pt>
                <c:pt idx="1473">
                  <c:v>297.16660317377904</c:v>
                </c:pt>
                <c:pt idx="1474">
                  <c:v>297.8516429428953</c:v>
                </c:pt>
                <c:pt idx="1475">
                  <c:v>298.53826189177221</c:v>
                </c:pt>
                <c:pt idx="1476">
                  <c:v>299.2264636607951</c:v>
                </c:pt>
                <c:pt idx="1477">
                  <c:v>299.91625189874122</c:v>
                </c:pt>
                <c:pt idx="1478">
                  <c:v>300.60763026279915</c:v>
                </c:pt>
                <c:pt idx="1479">
                  <c:v>301.30060241858814</c:v>
                </c:pt>
                <c:pt idx="1480">
                  <c:v>301.99517204017758</c:v>
                </c:pt>
                <c:pt idx="1481">
                  <c:v>302.69134281010645</c:v>
                </c:pt>
                <c:pt idx="1482">
                  <c:v>303.38911841940285</c:v>
                </c:pt>
                <c:pt idx="1483">
                  <c:v>304.08850256760365</c:v>
                </c:pt>
                <c:pt idx="1484">
                  <c:v>304.78949896277396</c:v>
                </c:pt>
                <c:pt idx="1485">
                  <c:v>305.49211132152692</c:v>
                </c:pt>
                <c:pt idx="1486">
                  <c:v>306.19634336904323</c:v>
                </c:pt>
                <c:pt idx="1487">
                  <c:v>306.90219883909117</c:v>
                </c:pt>
                <c:pt idx="1488">
                  <c:v>307.60968147404617</c:v>
                </c:pt>
                <c:pt idx="1489">
                  <c:v>308.31879502491074</c:v>
                </c:pt>
                <c:pt idx="1490">
                  <c:v>309.0295432513343</c:v>
                </c:pt>
                <c:pt idx="1491">
                  <c:v>309.74192992163319</c:v>
                </c:pt>
                <c:pt idx="1492">
                  <c:v>310.45595881281065</c:v>
                </c:pt>
                <c:pt idx="1493">
                  <c:v>311.17163371057677</c:v>
                </c:pt>
                <c:pt idx="1494">
                  <c:v>311.88895840936863</c:v>
                </c:pt>
                <c:pt idx="1495">
                  <c:v>312.60793671237036</c:v>
                </c:pt>
                <c:pt idx="1496">
                  <c:v>313.32857243153336</c:v>
                </c:pt>
                <c:pt idx="1497">
                  <c:v>314.05086938759644</c:v>
                </c:pt>
                <c:pt idx="1498">
                  <c:v>314.77483141010623</c:v>
                </c:pt>
                <c:pt idx="1499">
                  <c:v>315.50046233743723</c:v>
                </c:pt>
                <c:pt idx="1500">
                  <c:v>316.22776601681244</c:v>
                </c:pt>
                <c:pt idx="1501">
                  <c:v>316.95674630432353</c:v>
                </c:pt>
                <c:pt idx="1502">
                  <c:v>317.6874070649514</c:v>
                </c:pt>
                <c:pt idx="1503">
                  <c:v>318.4197521725867</c:v>
                </c:pt>
                <c:pt idx="1504">
                  <c:v>319.15378551005028</c:v>
                </c:pt>
                <c:pt idx="1505">
                  <c:v>319.88951096911387</c:v>
                </c:pt>
                <c:pt idx="1506">
                  <c:v>320.62693245052054</c:v>
                </c:pt>
                <c:pt idx="1507">
                  <c:v>321.36605386400561</c:v>
                </c:pt>
                <c:pt idx="1508">
                  <c:v>322.10687912831725</c:v>
                </c:pt>
                <c:pt idx="1509">
                  <c:v>322.84941217123725</c:v>
                </c:pt>
                <c:pt idx="1510">
                  <c:v>323.59365692960188</c:v>
                </c:pt>
                <c:pt idx="1511">
                  <c:v>324.33961734932279</c:v>
                </c:pt>
                <c:pt idx="1512">
                  <c:v>325.08729738540785</c:v>
                </c:pt>
                <c:pt idx="1513">
                  <c:v>325.83670100198219</c:v>
                </c:pt>
                <c:pt idx="1514">
                  <c:v>326.58783217230916</c:v>
                </c:pt>
                <c:pt idx="1515">
                  <c:v>327.34069487881146</c:v>
                </c:pt>
                <c:pt idx="1516">
                  <c:v>328.09529311309223</c:v>
                </c:pt>
                <c:pt idx="1517">
                  <c:v>328.85163087595618</c:v>
                </c:pt>
                <c:pt idx="1518">
                  <c:v>329.60971217743082</c:v>
                </c:pt>
                <c:pt idx="1519">
                  <c:v>330.36954103678778</c:v>
                </c:pt>
                <c:pt idx="1520">
                  <c:v>331.13112148256403</c:v>
                </c:pt>
                <c:pt idx="1521">
                  <c:v>331.89445755258322</c:v>
                </c:pt>
                <c:pt idx="1522">
                  <c:v>332.6595532939773</c:v>
                </c:pt>
                <c:pt idx="1523">
                  <c:v>333.42641276320762</c:v>
                </c:pt>
                <c:pt idx="1524">
                  <c:v>334.19504002608687</c:v>
                </c:pt>
                <c:pt idx="1525">
                  <c:v>334.96543915780018</c:v>
                </c:pt>
                <c:pt idx="1526">
                  <c:v>335.73761424292712</c:v>
                </c:pt>
                <c:pt idx="1527">
                  <c:v>336.51156937546307</c:v>
                </c:pt>
                <c:pt idx="1528">
                  <c:v>337.28730865884114</c:v>
                </c:pt>
                <c:pt idx="1529">
                  <c:v>338.06483620595378</c:v>
                </c:pt>
                <c:pt idx="1530">
                  <c:v>338.84415613917463</c:v>
                </c:pt>
                <c:pt idx="1531">
                  <c:v>339.6252725903804</c:v>
                </c:pt>
                <c:pt idx="1532">
                  <c:v>340.4081897009728</c:v>
                </c:pt>
                <c:pt idx="1533">
                  <c:v>341.19291162190035</c:v>
                </c:pt>
                <c:pt idx="1534">
                  <c:v>341.97944251368057</c:v>
                </c:pt>
                <c:pt idx="1535">
                  <c:v>342.76778654642197</c:v>
                </c:pt>
                <c:pt idx="1536">
                  <c:v>343.55794789984617</c:v>
                </c:pt>
                <c:pt idx="1537">
                  <c:v>344.34993076330994</c:v>
                </c:pt>
                <c:pt idx="1538">
                  <c:v>345.1437393358276</c:v>
                </c:pt>
                <c:pt idx="1539">
                  <c:v>345.93937782609322</c:v>
                </c:pt>
                <c:pt idx="1540">
                  <c:v>346.73685045250284</c:v>
                </c:pt>
                <c:pt idx="1541">
                  <c:v>347.53616144317692</c:v>
                </c:pt>
                <c:pt idx="1542">
                  <c:v>348.33731503598278</c:v>
                </c:pt>
                <c:pt idx="1543">
                  <c:v>349.14031547855706</c:v>
                </c:pt>
                <c:pt idx="1544">
                  <c:v>349.94516702832811</c:v>
                </c:pt>
                <c:pt idx="1545">
                  <c:v>350.75187395253874</c:v>
                </c:pt>
                <c:pt idx="1546">
                  <c:v>351.56044052826877</c:v>
                </c:pt>
                <c:pt idx="1547">
                  <c:v>352.37087104245768</c:v>
                </c:pt>
                <c:pt idx="1548">
                  <c:v>353.18316979192741</c:v>
                </c:pt>
                <c:pt idx="1549">
                  <c:v>353.99734108340505</c:v>
                </c:pt>
                <c:pt idx="1550">
                  <c:v>354.81338923354571</c:v>
                </c:pt>
                <c:pt idx="1551">
                  <c:v>355.63131856895552</c:v>
                </c:pt>
                <c:pt idx="1552">
                  <c:v>356.45113342621431</c:v>
                </c:pt>
                <c:pt idx="1553">
                  <c:v>357.2728381518989</c:v>
                </c:pt>
                <c:pt idx="1554">
                  <c:v>358.09643710260593</c:v>
                </c:pt>
                <c:pt idx="1555">
                  <c:v>358.92193464497507</c:v>
                </c:pt>
                <c:pt idx="1556">
                  <c:v>359.74933515571206</c:v>
                </c:pt>
                <c:pt idx="1557">
                  <c:v>360.57864302161209</c:v>
                </c:pt>
                <c:pt idx="1558">
                  <c:v>361.40986263958291</c:v>
                </c:pt>
                <c:pt idx="1559">
                  <c:v>362.24299841666817</c:v>
                </c:pt>
                <c:pt idx="1560">
                  <c:v>363.07805477007082</c:v>
                </c:pt>
                <c:pt idx="1561">
                  <c:v>363.91503612717651</c:v>
                </c:pt>
                <c:pt idx="1562">
                  <c:v>364.75394692557711</c:v>
                </c:pt>
                <c:pt idx="1563">
                  <c:v>365.59479161309412</c:v>
                </c:pt>
                <c:pt idx="1564">
                  <c:v>366.43757464780242</c:v>
                </c:pt>
                <c:pt idx="1565">
                  <c:v>367.2823004980537</c:v>
                </c:pt>
                <c:pt idx="1566">
                  <c:v>368.1289736425004</c:v>
                </c:pt>
                <c:pt idx="1567">
                  <c:v>368.9775985701192</c:v>
                </c:pt>
                <c:pt idx="1568">
                  <c:v>369.82817978023502</c:v>
                </c:pt>
                <c:pt idx="1569">
                  <c:v>370.68072178254471</c:v>
                </c:pt>
                <c:pt idx="1570">
                  <c:v>371.53522909714115</c:v>
                </c:pt>
                <c:pt idx="1571">
                  <c:v>372.39170625453704</c:v>
                </c:pt>
                <c:pt idx="1572">
                  <c:v>373.25015779568901</c:v>
                </c:pt>
                <c:pt idx="1573">
                  <c:v>374.11058827202169</c:v>
                </c:pt>
                <c:pt idx="1574">
                  <c:v>374.97300224545177</c:v>
                </c:pt>
                <c:pt idx="1575">
                  <c:v>375.8374042884123</c:v>
                </c:pt>
                <c:pt idx="1576">
                  <c:v>376.70379898387688</c:v>
                </c:pt>
                <c:pt idx="1577">
                  <c:v>377.57219092538395</c:v>
                </c:pt>
                <c:pt idx="1578">
                  <c:v>378.44258471706115</c:v>
                </c:pt>
                <c:pt idx="1579">
                  <c:v>379.3149849736497</c:v>
                </c:pt>
                <c:pt idx="1580">
                  <c:v>380.18939632052889</c:v>
                </c:pt>
                <c:pt idx="1581">
                  <c:v>381.06582339374063</c:v>
                </c:pt>
                <c:pt idx="1582">
                  <c:v>381.94427084001404</c:v>
                </c:pt>
                <c:pt idx="1583">
                  <c:v>382.82474331679003</c:v>
                </c:pt>
                <c:pt idx="1584">
                  <c:v>383.70724549224605</c:v>
                </c:pt>
                <c:pt idx="1585">
                  <c:v>384.59178204532077</c:v>
                </c:pt>
                <c:pt idx="1586">
                  <c:v>385.47835766573894</c:v>
                </c:pt>
                <c:pt idx="1587">
                  <c:v>386.36697705403623</c:v>
                </c:pt>
                <c:pt idx="1588">
                  <c:v>387.25764492158413</c:v>
                </c:pt>
                <c:pt idx="1589">
                  <c:v>388.15036599061511</c:v>
                </c:pt>
                <c:pt idx="1590">
                  <c:v>389.04514499424738</c:v>
                </c:pt>
                <c:pt idx="1591">
                  <c:v>389.94198667651011</c:v>
                </c:pt>
                <c:pt idx="1592">
                  <c:v>390.84089579236866</c:v>
                </c:pt>
                <c:pt idx="1593">
                  <c:v>391.74187710774964</c:v>
                </c:pt>
                <c:pt idx="1594">
                  <c:v>392.64493539956629</c:v>
                </c:pt>
                <c:pt idx="1595">
                  <c:v>393.55007545574381</c:v>
                </c:pt>
                <c:pt idx="1596">
                  <c:v>394.45730207524468</c:v>
                </c:pt>
                <c:pt idx="1597">
                  <c:v>395.36662006809411</c:v>
                </c:pt>
                <c:pt idx="1598">
                  <c:v>396.27803425540554</c:v>
                </c:pt>
                <c:pt idx="1599">
                  <c:v>397.19154946940631</c:v>
                </c:pt>
                <c:pt idx="1600">
                  <c:v>398.10717055346316</c:v>
                </c:pt>
                <c:pt idx="1601">
                  <c:v>399.02490236210787</c:v>
                </c:pt>
                <c:pt idx="1602">
                  <c:v>399.94474976106318</c:v>
                </c:pt>
                <c:pt idx="1603">
                  <c:v>400.86671762726843</c:v>
                </c:pt>
                <c:pt idx="1604">
                  <c:v>401.79081084890544</c:v>
                </c:pt>
                <c:pt idx="1605">
                  <c:v>402.71703432542449</c:v>
                </c:pt>
                <c:pt idx="1606">
                  <c:v>403.64539296757027</c:v>
                </c:pt>
                <c:pt idx="1607">
                  <c:v>404.57589169740788</c:v>
                </c:pt>
                <c:pt idx="1608">
                  <c:v>405.50853544834894</c:v>
                </c:pt>
                <c:pt idx="1609">
                  <c:v>406.44332916517777</c:v>
                </c:pt>
                <c:pt idx="1610">
                  <c:v>407.38027780407765</c:v>
                </c:pt>
                <c:pt idx="1611">
                  <c:v>408.31938633265696</c:v>
                </c:pt>
                <c:pt idx="1612">
                  <c:v>409.2606597299756</c:v>
                </c:pt>
                <c:pt idx="1613">
                  <c:v>410.20410298657146</c:v>
                </c:pt>
                <c:pt idx="1614">
                  <c:v>411.14972110448673</c:v>
                </c:pt>
                <c:pt idx="1615">
                  <c:v>412.09751909729459</c:v>
                </c:pt>
                <c:pt idx="1616">
                  <c:v>413.04750199012562</c:v>
                </c:pt>
                <c:pt idx="1617">
                  <c:v>413.99967481969458</c:v>
                </c:pt>
                <c:pt idx="1618">
                  <c:v>414.95404263432698</c:v>
                </c:pt>
                <c:pt idx="1619">
                  <c:v>415.91061049398604</c:v>
                </c:pt>
                <c:pt idx="1620">
                  <c:v>416.86938347029928</c:v>
                </c:pt>
                <c:pt idx="1621">
                  <c:v>417.83036664658556</c:v>
                </c:pt>
                <c:pt idx="1622">
                  <c:v>418.79356511788205</c:v>
                </c:pt>
                <c:pt idx="1623">
                  <c:v>419.7589839909711</c:v>
                </c:pt>
                <c:pt idx="1624">
                  <c:v>420.72662838440755</c:v>
                </c:pt>
                <c:pt idx="1625">
                  <c:v>421.69650342854561</c:v>
                </c:pt>
                <c:pt idx="1626">
                  <c:v>422.66861426556625</c:v>
                </c:pt>
                <c:pt idx="1627">
                  <c:v>423.64296604950431</c:v>
                </c:pt>
                <c:pt idx="1628">
                  <c:v>424.61956394627595</c:v>
                </c:pt>
                <c:pt idx="1629">
                  <c:v>425.59841313370606</c:v>
                </c:pt>
                <c:pt idx="1630">
                  <c:v>426.57951880155554</c:v>
                </c:pt>
                <c:pt idx="1631">
                  <c:v>427.56288615154898</c:v>
                </c:pt>
                <c:pt idx="1632">
                  <c:v>428.54852039740217</c:v>
                </c:pt>
                <c:pt idx="1633">
                  <c:v>429.53642676484981</c:v>
                </c:pt>
                <c:pt idx="1634">
                  <c:v>430.52661049167307</c:v>
                </c:pt>
                <c:pt idx="1635">
                  <c:v>431.51907682772753</c:v>
                </c:pt>
                <c:pt idx="1636">
                  <c:v>432.51383103497091</c:v>
                </c:pt>
                <c:pt idx="1637">
                  <c:v>433.51087838749095</c:v>
                </c:pt>
                <c:pt idx="1638">
                  <c:v>434.51022417153348</c:v>
                </c:pt>
                <c:pt idx="1639">
                  <c:v>435.51187368553042</c:v>
                </c:pt>
                <c:pt idx="1640">
                  <c:v>436.51583224012774</c:v>
                </c:pt>
                <c:pt idx="1641">
                  <c:v>437.52210515821372</c:v>
                </c:pt>
                <c:pt idx="1642">
                  <c:v>438.53069777494721</c:v>
                </c:pt>
                <c:pt idx="1643">
                  <c:v>439.54161543778594</c:v>
                </c:pt>
                <c:pt idx="1644">
                  <c:v>440.55486350651461</c:v>
                </c:pt>
                <c:pt idx="1645">
                  <c:v>441.57044735327372</c:v>
                </c:pt>
                <c:pt idx="1646">
                  <c:v>442.58837236258768</c:v>
                </c:pt>
                <c:pt idx="1647">
                  <c:v>443.60864393139354</c:v>
                </c:pt>
                <c:pt idx="1648">
                  <c:v>444.6312674690696</c:v>
                </c:pt>
                <c:pt idx="1649">
                  <c:v>445.65624839746408</c:v>
                </c:pt>
                <c:pt idx="1650">
                  <c:v>446.6835921509238</c:v>
                </c:pt>
                <c:pt idx="1651">
                  <c:v>447.71330417632311</c:v>
                </c:pt>
                <c:pt idx="1652">
                  <c:v>448.74538993309261</c:v>
                </c:pt>
                <c:pt idx="1653">
                  <c:v>449.77985489324828</c:v>
                </c:pt>
                <c:pt idx="1654">
                  <c:v>450.81670454142039</c:v>
                </c:pt>
                <c:pt idx="1655">
                  <c:v>451.85594437488248</c:v>
                </c:pt>
                <c:pt idx="1656">
                  <c:v>452.89757990358078</c:v>
                </c:pt>
                <c:pt idx="1657">
                  <c:v>453.9416166501631</c:v>
                </c:pt>
                <c:pt idx="1658">
                  <c:v>454.98806015000838</c:v>
                </c:pt>
                <c:pt idx="1659">
                  <c:v>456.03691595125588</c:v>
                </c:pt>
                <c:pt idx="1660">
                  <c:v>457.08818961483462</c:v>
                </c:pt>
                <c:pt idx="1661">
                  <c:v>458.14188671449295</c:v>
                </c:pt>
                <c:pt idx="1662">
                  <c:v>459.19801283682796</c:v>
                </c:pt>
                <c:pt idx="1663">
                  <c:v>460.25657358131525</c:v>
                </c:pt>
                <c:pt idx="1664">
                  <c:v>461.31757456033853</c:v>
                </c:pt>
                <c:pt idx="1665">
                  <c:v>462.38102139921932</c:v>
                </c:pt>
                <c:pt idx="1666">
                  <c:v>463.44691973624691</c:v>
                </c:pt>
                <c:pt idx="1667">
                  <c:v>464.51527522270817</c:v>
                </c:pt>
                <c:pt idx="1668">
                  <c:v>465.58609352291757</c:v>
                </c:pt>
                <c:pt idx="1669">
                  <c:v>466.65938031424713</c:v>
                </c:pt>
                <c:pt idx="1670">
                  <c:v>467.73514128715658</c:v>
                </c:pt>
                <c:pt idx="1671">
                  <c:v>468.8133821452235</c:v>
                </c:pt>
                <c:pt idx="1672">
                  <c:v>469.89410860517359</c:v>
                </c:pt>
                <c:pt idx="1673">
                  <c:v>470.97732639691094</c:v>
                </c:pt>
                <c:pt idx="1674">
                  <c:v>472.06304126354843</c:v>
                </c:pt>
                <c:pt idx="1675">
                  <c:v>473.15125896143826</c:v>
                </c:pt>
                <c:pt idx="1676">
                  <c:v>474.24198526020228</c:v>
                </c:pt>
                <c:pt idx="1677">
                  <c:v>475.3352259427628</c:v>
                </c:pt>
                <c:pt idx="1678">
                  <c:v>476.4309868053731</c:v>
                </c:pt>
                <c:pt idx="1679">
                  <c:v>477.5292736576481</c:v>
                </c:pt>
                <c:pt idx="1680">
                  <c:v>478.63009232259549</c:v>
                </c:pt>
                <c:pt idx="1681">
                  <c:v>479.73344863664613</c:v>
                </c:pt>
                <c:pt idx="1682">
                  <c:v>480.83934844968542</c:v>
                </c:pt>
                <c:pt idx="1683">
                  <c:v>481.94779762508409</c:v>
                </c:pt>
                <c:pt idx="1684">
                  <c:v>483.0588020397293</c:v>
                </c:pt>
                <c:pt idx="1685">
                  <c:v>484.17236758405585</c:v>
                </c:pt>
                <c:pt idx="1686">
                  <c:v>485.28850016207741</c:v>
                </c:pt>
                <c:pt idx="1687">
                  <c:v>486.4072056914178</c:v>
                </c:pt>
                <c:pt idx="1688">
                  <c:v>487.52849010334239</c:v>
                </c:pt>
                <c:pt idx="1689">
                  <c:v>488.65235934278951</c:v>
                </c:pt>
                <c:pt idx="1690">
                  <c:v>489.77881936840197</c:v>
                </c:pt>
                <c:pt idx="1691">
                  <c:v>490.90787615255874</c:v>
                </c:pt>
                <c:pt idx="1692">
                  <c:v>492.03953568140645</c:v>
                </c:pt>
                <c:pt idx="1693">
                  <c:v>493.1738039548913</c:v>
                </c:pt>
                <c:pt idx="1694">
                  <c:v>494.3106869867907</c:v>
                </c:pt>
                <c:pt idx="1695">
                  <c:v>495.45019080474538</c:v>
                </c:pt>
                <c:pt idx="1696">
                  <c:v>496.59232145029108</c:v>
                </c:pt>
                <c:pt idx="1697">
                  <c:v>497.73708497889083</c:v>
                </c:pt>
                <c:pt idx="1698">
                  <c:v>498.88448745996692</c:v>
                </c:pt>
                <c:pt idx="1699">
                  <c:v>500.03453497693306</c:v>
                </c:pt>
                <c:pt idx="1700">
                  <c:v>501.1872336272267</c:v>
                </c:pt>
                <c:pt idx="1701">
                  <c:v>502.34258952234137</c:v>
                </c:pt>
                <c:pt idx="1702">
                  <c:v>503.50060878785899</c:v>
                </c:pt>
                <c:pt idx="1703">
                  <c:v>504.66129756348238</c:v>
                </c:pt>
                <c:pt idx="1704">
                  <c:v>505.82466200306794</c:v>
                </c:pt>
                <c:pt idx="1705">
                  <c:v>506.99070827465812</c:v>
                </c:pt>
                <c:pt idx="1706">
                  <c:v>508.15944256051415</c:v>
                </c:pt>
                <c:pt idx="1707">
                  <c:v>509.3308710571489</c:v>
                </c:pt>
                <c:pt idx="1708">
                  <c:v>510.50499997535962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514.04365158237908</c:v>
                </c:pt>
                <c:pt idx="1712">
                  <c:v>515.22864458170932</c:v>
                </c:pt>
                <c:pt idx="1713">
                  <c:v>516.41636927202364</c:v>
                </c:pt>
                <c:pt idx="1714">
                  <c:v>517.60683195052013</c:v>
                </c:pt>
                <c:pt idx="1715">
                  <c:v>518.80003892891341</c:v>
                </c:pt>
                <c:pt idx="1716">
                  <c:v>519.9959965334682</c:v>
                </c:pt>
                <c:pt idx="1717">
                  <c:v>521.19471110503252</c:v>
                </c:pt>
                <c:pt idx="1718">
                  <c:v>522.39618899907168</c:v>
                </c:pt>
                <c:pt idx="1719">
                  <c:v>523.60043658570203</c:v>
                </c:pt>
                <c:pt idx="1720">
                  <c:v>524.80746024972427</c:v>
                </c:pt>
                <c:pt idx="1721">
                  <c:v>526.01726639065771</c:v>
                </c:pt>
                <c:pt idx="1722">
                  <c:v>527.22986142277409</c:v>
                </c:pt>
                <c:pt idx="1723">
                  <c:v>528.44525177513162</c:v>
                </c:pt>
                <c:pt idx="1724">
                  <c:v>529.66344389160895</c:v>
                </c:pt>
                <c:pt idx="1725">
                  <c:v>530.88444423093938</c:v>
                </c:pt>
                <c:pt idx="1726">
                  <c:v>532.10825926674511</c:v>
                </c:pt>
                <c:pt idx="1727">
                  <c:v>533.33489548757166</c:v>
                </c:pt>
                <c:pt idx="1728">
                  <c:v>534.56435939692221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538.26978251623837</c:v>
                </c:pt>
                <c:pt idx="1732">
                  <c:v>539.51062251507756</c:v>
                </c:pt>
                <c:pt idx="1733">
                  <c:v>540.75432294553059</c:v>
                </c:pt>
                <c:pt idx="1734">
                  <c:v>542.00089040157343</c:v>
                </c:pt>
                <c:pt idx="1735">
                  <c:v>543.25033149238266</c:v>
                </c:pt>
                <c:pt idx="1736">
                  <c:v>544.50265284237048</c:v>
                </c:pt>
                <c:pt idx="1737">
                  <c:v>545.75786109122009</c:v>
                </c:pt>
                <c:pt idx="1738">
                  <c:v>547.01596289392057</c:v>
                </c:pt>
                <c:pt idx="1739">
                  <c:v>548.27696492080258</c:v>
                </c:pt>
                <c:pt idx="1740">
                  <c:v>549.54087385757327</c:v>
                </c:pt>
                <c:pt idx="1741">
                  <c:v>550.80769640535198</c:v>
                </c:pt>
                <c:pt idx="1742">
                  <c:v>552.07743928070579</c:v>
                </c:pt>
                <c:pt idx="1743">
                  <c:v>553.35010921568494</c:v>
                </c:pt>
                <c:pt idx="1744">
                  <c:v>554.62571295785881</c:v>
                </c:pt>
                <c:pt idx="1745">
                  <c:v>555.90425727035154</c:v>
                </c:pt>
                <c:pt idx="1746">
                  <c:v>557.1857489318777</c:v>
                </c:pt>
                <c:pt idx="1747">
                  <c:v>558.47019473677847</c:v>
                </c:pt>
                <c:pt idx="1748">
                  <c:v>559.75760149505766</c:v>
                </c:pt>
                <c:pt idx="1749">
                  <c:v>561.04797603241786</c:v>
                </c:pt>
                <c:pt idx="1750">
                  <c:v>562.34132519029629</c:v>
                </c:pt>
                <c:pt idx="1751">
                  <c:v>563.63765582590145</c:v>
                </c:pt>
                <c:pt idx="1752">
                  <c:v>564.93697481224945</c:v>
                </c:pt>
                <c:pt idx="1753">
                  <c:v>566.23928903820001</c:v>
                </c:pt>
                <c:pt idx="1754">
                  <c:v>567.54460540849368</c:v>
                </c:pt>
                <c:pt idx="1755">
                  <c:v>568.85293084378782</c:v>
                </c:pt>
                <c:pt idx="1756">
                  <c:v>570.16427228069369</c:v>
                </c:pt>
                <c:pt idx="1757">
                  <c:v>571.47863667181309</c:v>
                </c:pt>
                <c:pt idx="1758">
                  <c:v>572.79603098577513</c:v>
                </c:pt>
                <c:pt idx="1759">
                  <c:v>574.11646220727334</c:v>
                </c:pt>
                <c:pt idx="1760">
                  <c:v>575.43993733710261</c:v>
                </c:pt>
                <c:pt idx="1761">
                  <c:v>576.76646339219621</c:v>
                </c:pt>
                <c:pt idx="1762">
                  <c:v>578.0960474056634</c:v>
                </c:pt>
                <c:pt idx="1763">
                  <c:v>579.42869642682615</c:v>
                </c:pt>
                <c:pt idx="1764">
                  <c:v>580.76441752125697</c:v>
                </c:pt>
                <c:pt idx="1765">
                  <c:v>582.10321777081617</c:v>
                </c:pt>
                <c:pt idx="1766">
                  <c:v>583.44510427368937</c:v>
                </c:pt>
                <c:pt idx="1767">
                  <c:v>584.79008414442524</c:v>
                </c:pt>
                <c:pt idx="1768">
                  <c:v>586.13816451397304</c:v>
                </c:pt>
                <c:pt idx="1769">
                  <c:v>587.4893525297208</c:v>
                </c:pt>
                <c:pt idx="1770">
                  <c:v>588.84365535553286</c:v>
                </c:pt>
                <c:pt idx="1771">
                  <c:v>590.20108017178802</c:v>
                </c:pt>
                <c:pt idx="1772">
                  <c:v>591.56163417541757</c:v>
                </c:pt>
                <c:pt idx="1773">
                  <c:v>592.92532457994321</c:v>
                </c:pt>
                <c:pt idx="1774">
                  <c:v>594.29215861551586</c:v>
                </c:pt>
                <c:pt idx="1775">
                  <c:v>595.66214352895349</c:v>
                </c:pt>
                <c:pt idx="1776">
                  <c:v>597.03528658377979</c:v>
                </c:pt>
                <c:pt idx="1777">
                  <c:v>598.41159506026247</c:v>
                </c:pt>
                <c:pt idx="1778">
                  <c:v>599.79107625545203</c:v>
                </c:pt>
                <c:pt idx="1779">
                  <c:v>601.17373748322052</c:v>
                </c:pt>
                <c:pt idx="1780">
                  <c:v>602.55958607430011</c:v>
                </c:pt>
                <c:pt idx="1781">
                  <c:v>603.94862937632206</c:v>
                </c:pt>
                <c:pt idx="1782">
                  <c:v>605.34087475385559</c:v>
                </c:pt>
                <c:pt idx="1783">
                  <c:v>606.73632958844723</c:v>
                </c:pt>
                <c:pt idx="1784">
                  <c:v>608.13500127865962</c:v>
                </c:pt>
                <c:pt idx="1785">
                  <c:v>609.53689724011076</c:v>
                </c:pt>
                <c:pt idx="1786">
                  <c:v>610.94202490551345</c:v>
                </c:pt>
                <c:pt idx="1787">
                  <c:v>612.35039172471477</c:v>
                </c:pt>
                <c:pt idx="1788">
                  <c:v>613.76200516473534</c:v>
                </c:pt>
                <c:pt idx="1789">
                  <c:v>615.17687270980912</c:v>
                </c:pt>
                <c:pt idx="1790">
                  <c:v>616.59500186142293</c:v>
                </c:pt>
                <c:pt idx="1791">
                  <c:v>618.01640013835652</c:v>
                </c:pt>
                <c:pt idx="1792">
                  <c:v>619.44107507672186</c:v>
                </c:pt>
                <c:pt idx="1793">
                  <c:v>620.86903423000376</c:v>
                </c:pt>
                <c:pt idx="1794">
                  <c:v>622.30028516909954</c:v>
                </c:pt>
                <c:pt idx="1795">
                  <c:v>623.73483548235913</c:v>
                </c:pt>
                <c:pt idx="1796">
                  <c:v>625.17269277562548</c:v>
                </c:pt>
                <c:pt idx="1797">
                  <c:v>626.61386467227487</c:v>
                </c:pt>
                <c:pt idx="1798">
                  <c:v>628.0583588132572</c:v>
                </c:pt>
                <c:pt idx="1799">
                  <c:v>629.50618285713665</c:v>
                </c:pt>
                <c:pt idx="1800">
                  <c:v>630.95734448013218</c:v>
                </c:pt>
                <c:pt idx="1801">
                  <c:v>632.41185137615821</c:v>
                </c:pt>
                <c:pt idx="1802">
                  <c:v>633.86971125686557</c:v>
                </c:pt>
                <c:pt idx="1803">
                  <c:v>635.33093185168218</c:v>
                </c:pt>
                <c:pt idx="1804">
                  <c:v>636.7955209078541</c:v>
                </c:pt>
                <c:pt idx="1805">
                  <c:v>638.26348619048679</c:v>
                </c:pt>
                <c:pt idx="1806">
                  <c:v>639.73483548258605</c:v>
                </c:pt>
                <c:pt idx="1807">
                  <c:v>641.2095765850994</c:v>
                </c:pt>
                <c:pt idx="1808">
                  <c:v>642.68771731695722</c:v>
                </c:pt>
                <c:pt idx="1809">
                  <c:v>644.1692655151146</c:v>
                </c:pt>
                <c:pt idx="1810">
                  <c:v>645.65422903459273</c:v>
                </c:pt>
                <c:pt idx="1811">
                  <c:v>647.14261574852014</c:v>
                </c:pt>
                <c:pt idx="1812">
                  <c:v>648.63443354817514</c:v>
                </c:pt>
                <c:pt idx="1813">
                  <c:v>650.12969034302728</c:v>
                </c:pt>
                <c:pt idx="1814">
                  <c:v>651.6283940607791</c:v>
                </c:pt>
                <c:pt idx="1815">
                  <c:v>653.13055264740854</c:v>
                </c:pt>
                <c:pt idx="1816">
                  <c:v>654.63617406721096</c:v>
                </c:pt>
                <c:pt idx="1817">
                  <c:v>656.14526630284126</c:v>
                </c:pt>
                <c:pt idx="1818">
                  <c:v>657.65783735535615</c:v>
                </c:pt>
                <c:pt idx="1819">
                  <c:v>659.17389524425687</c:v>
                </c:pt>
                <c:pt idx="1820">
                  <c:v>660.69344800753129</c:v>
                </c:pt>
                <c:pt idx="1821">
                  <c:v>662.21650370169709</c:v>
                </c:pt>
                <c:pt idx="1822">
                  <c:v>663.74307040184385</c:v>
                </c:pt>
                <c:pt idx="1823">
                  <c:v>665.27315620167622</c:v>
                </c:pt>
                <c:pt idx="1824">
                  <c:v>666.80676921355678</c:v>
                </c:pt>
                <c:pt idx="1825">
                  <c:v>668.34391756854905</c:v>
                </c:pt>
                <c:pt idx="1826">
                  <c:v>669.88460941646065</c:v>
                </c:pt>
                <c:pt idx="1827">
                  <c:v>671.42885292588642</c:v>
                </c:pt>
                <c:pt idx="1828">
                  <c:v>672.97665628425159</c:v>
                </c:pt>
                <c:pt idx="1829">
                  <c:v>674.52802769785558</c:v>
                </c:pt>
                <c:pt idx="1830">
                  <c:v>676.08297539191517</c:v>
                </c:pt>
                <c:pt idx="1831">
                  <c:v>677.6415076106083</c:v>
                </c:pt>
                <c:pt idx="1832">
                  <c:v>679.20363261711759</c:v>
                </c:pt>
                <c:pt idx="1833">
                  <c:v>680.76935869367435</c:v>
                </c:pt>
                <c:pt idx="1834">
                  <c:v>682.33869414160233</c:v>
                </c:pt>
                <c:pt idx="1835">
                  <c:v>683.91164728136187</c:v>
                </c:pt>
                <c:pt idx="1836">
                  <c:v>685.48822645259395</c:v>
                </c:pt>
                <c:pt idx="1837">
                  <c:v>687.06844001416437</c:v>
                </c:pt>
                <c:pt idx="1838">
                  <c:v>688.65229634420814</c:v>
                </c:pt>
                <c:pt idx="1839">
                  <c:v>690.23980384017386</c:v>
                </c:pt>
                <c:pt idx="1840">
                  <c:v>691.83097091886816</c:v>
                </c:pt>
                <c:pt idx="1841">
                  <c:v>693.42580601650059</c:v>
                </c:pt>
                <c:pt idx="1842">
                  <c:v>695.02431758872808</c:v>
                </c:pt>
                <c:pt idx="1843">
                  <c:v>696.62651411069976</c:v>
                </c:pt>
                <c:pt idx="1844">
                  <c:v>698.23240407710227</c:v>
                </c:pt>
                <c:pt idx="1845">
                  <c:v>699.84199600220416</c:v>
                </c:pt>
                <c:pt idx="1846">
                  <c:v>701.45529841990174</c:v>
                </c:pt>
                <c:pt idx="1847">
                  <c:v>703.07231988376373</c:v>
                </c:pt>
                <c:pt idx="1848">
                  <c:v>704.69306896707701</c:v>
                </c:pt>
                <c:pt idx="1849">
                  <c:v>706.3175542628918</c:v>
                </c:pt>
                <c:pt idx="1850">
                  <c:v>707.94578438406757</c:v>
                </c:pt>
                <c:pt idx="1851">
                  <c:v>709.57776796331825</c:v>
                </c:pt>
                <c:pt idx="1852">
                  <c:v>711.21351365325836</c:v>
                </c:pt>
                <c:pt idx="1853">
                  <c:v>712.85303012644863</c:v>
                </c:pt>
                <c:pt idx="1854">
                  <c:v>714.4963260754422</c:v>
                </c:pt>
                <c:pt idx="1855">
                  <c:v>716.14341021283064</c:v>
                </c:pt>
                <c:pt idx="1856">
                  <c:v>717.79429127129015</c:v>
                </c:pt>
                <c:pt idx="1857">
                  <c:v>719.44897800362764</c:v>
                </c:pt>
                <c:pt idx="1858">
                  <c:v>721.10747918282755</c:v>
                </c:pt>
                <c:pt idx="1859">
                  <c:v>722.76980360209802</c:v>
                </c:pt>
                <c:pt idx="1860">
                  <c:v>724.4359600749176</c:v>
                </c:pt>
                <c:pt idx="1861">
                  <c:v>726.10595743508202</c:v>
                </c:pt>
                <c:pt idx="1862">
                  <c:v>727.77980453675116</c:v>
                </c:pt>
                <c:pt idx="1863">
                  <c:v>729.45751025449567</c:v>
                </c:pt>
                <c:pt idx="1864">
                  <c:v>731.13908348334417</c:v>
                </c:pt>
                <c:pt idx="1865">
                  <c:v>732.82453313883059</c:v>
                </c:pt>
                <c:pt idx="1866">
                  <c:v>734.5138681570412</c:v>
                </c:pt>
                <c:pt idx="1867">
                  <c:v>736.20709749466221</c:v>
                </c:pt>
                <c:pt idx="1868">
                  <c:v>737.90423012902681</c:v>
                </c:pt>
                <c:pt idx="1869">
                  <c:v>739.60527505816344</c:v>
                </c:pt>
                <c:pt idx="1870">
                  <c:v>741.3102413008429</c:v>
                </c:pt>
                <c:pt idx="1871">
                  <c:v>743.0191378966266</c:v>
                </c:pt>
                <c:pt idx="1872">
                  <c:v>744.73197390591406</c:v>
                </c:pt>
                <c:pt idx="1873">
                  <c:v>746.44875840999134</c:v>
                </c:pt>
                <c:pt idx="1874">
                  <c:v>748.16950051107892</c:v>
                </c:pt>
                <c:pt idx="1875">
                  <c:v>749.89420933238023</c:v>
                </c:pt>
                <c:pt idx="1876">
                  <c:v>751.62289401812961</c:v>
                </c:pt>
                <c:pt idx="1877">
                  <c:v>753.35556373364136</c:v>
                </c:pt>
                <c:pt idx="1878">
                  <c:v>755.09222766535765</c:v>
                </c:pt>
                <c:pt idx="1879">
                  <c:v>756.83289502089792</c:v>
                </c:pt>
                <c:pt idx="1880">
                  <c:v>758.57757502910715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763.83578357761348</c:v>
                </c:pt>
                <c:pt idx="1884">
                  <c:v>765.59660691117892</c:v>
                </c:pt>
                <c:pt idx="1885">
                  <c:v>767.36148936174129</c:v>
                </c:pt>
                <c:pt idx="1886">
                  <c:v>769.13044028653178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774.46179780244017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779.83011052317954</c:v>
                </c:pt>
                <c:pt idx="1893">
                  <c:v>781.62780458825023</c:v>
                </c:pt>
                <c:pt idx="1894">
                  <c:v>783.42964276613213</c:v>
                </c:pt>
                <c:pt idx="1895">
                  <c:v>785.23563460999196</c:v>
                </c:pt>
                <c:pt idx="1896">
                  <c:v>787.04578969501858</c:v>
                </c:pt>
                <c:pt idx="1897">
                  <c:v>788.86011761847408</c:v>
                </c:pt>
                <c:pt idx="1898">
                  <c:v>790.67862799974455</c:v>
                </c:pt>
                <c:pt idx="1899">
                  <c:v>792.50133048039095</c:v>
                </c:pt>
                <c:pt idx="1900">
                  <c:v>794.32823472420046</c:v>
                </c:pt>
                <c:pt idx="1901">
                  <c:v>796.15935041723742</c:v>
                </c:pt>
                <c:pt idx="1902">
                  <c:v>797.99468726789507</c:v>
                </c:pt>
                <c:pt idx="1903">
                  <c:v>799.83425500694659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805.37844119898409</c:v>
                </c:pt>
                <c:pt idx="1907">
                  <c:v>807.23503024875538</c:v>
                </c:pt>
                <c:pt idx="1908">
                  <c:v>809.09589917829931</c:v>
                </c:pt>
                <c:pt idx="1909">
                  <c:v>810.96105785375755</c:v>
                </c:pt>
                <c:pt idx="1910">
                  <c:v>812.83051616401576</c:v>
                </c:pt>
                <c:pt idx="1911">
                  <c:v>814.70428402075584</c:v>
                </c:pt>
                <c:pt idx="1912">
                  <c:v>816.58237135850845</c:v>
                </c:pt>
                <c:pt idx="1913">
                  <c:v>818.4647881347056</c:v>
                </c:pt>
                <c:pt idx="1914">
                  <c:v>820.35154432973377</c:v>
                </c:pt>
                <c:pt idx="1915">
                  <c:v>822.24264994698638</c:v>
                </c:pt>
                <c:pt idx="1916">
                  <c:v>824.1381150129173</c:v>
                </c:pt>
                <c:pt idx="1917">
                  <c:v>826.03794957709351</c:v>
                </c:pt>
                <c:pt idx="1918">
                  <c:v>827.94216371224877</c:v>
                </c:pt>
                <c:pt idx="1919">
                  <c:v>829.85076751433689</c:v>
                </c:pt>
                <c:pt idx="1920">
                  <c:v>831.76377110258522</c:v>
                </c:pt>
                <c:pt idx="1921">
                  <c:v>833.68118461954828</c:v>
                </c:pt>
                <c:pt idx="1922">
                  <c:v>835.60301823116174</c:v>
                </c:pt>
                <c:pt idx="1923">
                  <c:v>837.52928212679603</c:v>
                </c:pt>
                <c:pt idx="1924">
                  <c:v>839.45998651931063</c:v>
                </c:pt>
                <c:pt idx="1925">
                  <c:v>841.39514164510808</c:v>
                </c:pt>
                <c:pt idx="1926">
                  <c:v>843.33475776418811</c:v>
                </c:pt>
                <c:pt idx="1927">
                  <c:v>845.27884516020242</c:v>
                </c:pt>
                <c:pt idx="1928">
                  <c:v>847.2274141405087</c:v>
                </c:pt>
                <c:pt idx="1929">
                  <c:v>849.18047503622586</c:v>
                </c:pt>
                <c:pt idx="1930">
                  <c:v>851.13803820228827</c:v>
                </c:pt>
                <c:pt idx="1931">
                  <c:v>853.10011401750091</c:v>
                </c:pt>
                <c:pt idx="1932">
                  <c:v>855.06671288459461</c:v>
                </c:pt>
                <c:pt idx="1933">
                  <c:v>857.0378452302806</c:v>
                </c:pt>
                <c:pt idx="1934">
                  <c:v>859.01352150530647</c:v>
                </c:pt>
                <c:pt idx="1935">
                  <c:v>860.9937521845111</c:v>
                </c:pt>
                <c:pt idx="1936">
                  <c:v>862.97854776688052</c:v>
                </c:pt>
                <c:pt idx="1937">
                  <c:v>864.96791877560327</c:v>
                </c:pt>
                <c:pt idx="1938">
                  <c:v>866.96187575812633</c:v>
                </c:pt>
                <c:pt idx="1939">
                  <c:v>868.96042928621125</c:v>
                </c:pt>
                <c:pt idx="1940">
                  <c:v>870.96358995598985</c:v>
                </c:pt>
                <c:pt idx="1941">
                  <c:v>872.97136838802055</c:v>
                </c:pt>
                <c:pt idx="1942">
                  <c:v>874.98377522734472</c:v>
                </c:pt>
                <c:pt idx="1943">
                  <c:v>877.00082114354313</c:v>
                </c:pt>
                <c:pt idx="1944">
                  <c:v>879.02251683079248</c:v>
                </c:pt>
                <c:pt idx="1945">
                  <c:v>881.048873007922</c:v>
                </c:pt>
                <c:pt idx="1946">
                  <c:v>883.0799004184704</c:v>
                </c:pt>
                <c:pt idx="1947">
                  <c:v>885.11560983074287</c:v>
                </c:pt>
                <c:pt idx="1948">
                  <c:v>887.15601203786809</c:v>
                </c:pt>
                <c:pt idx="1949">
                  <c:v>889.20111785785537</c:v>
                </c:pt>
                <c:pt idx="1950">
                  <c:v>891.2509381336522</c:v>
                </c:pt>
                <c:pt idx="1951">
                  <c:v>893.30548373320164</c:v>
                </c:pt>
                <c:pt idx="1952">
                  <c:v>895.36476554949991</c:v>
                </c:pt>
                <c:pt idx="1953">
                  <c:v>897.42879450065425</c:v>
                </c:pt>
                <c:pt idx="1954">
                  <c:v>899.4975815299407</c:v>
                </c:pt>
                <c:pt idx="1955">
                  <c:v>901.57113760586219</c:v>
                </c:pt>
                <c:pt idx="1956">
                  <c:v>903.64947372220649</c:v>
                </c:pt>
                <c:pt idx="1957">
                  <c:v>905.73260089810492</c:v>
                </c:pt>
                <c:pt idx="1958">
                  <c:v>907.82053017809028</c:v>
                </c:pt>
                <c:pt idx="1959">
                  <c:v>909.91327263215578</c:v>
                </c:pt>
                <c:pt idx="1960">
                  <c:v>912.01083935581369</c:v>
                </c:pt>
                <c:pt idx="1961">
                  <c:v>914.11324147015387</c:v>
                </c:pt>
                <c:pt idx="1962">
                  <c:v>916.22049012190314</c:v>
                </c:pt>
                <c:pt idx="1963">
                  <c:v>918.33259648348405</c:v>
                </c:pt>
                <c:pt idx="1964">
                  <c:v>920.44957175307422</c:v>
                </c:pt>
                <c:pt idx="1965">
                  <c:v>922.5714271546658</c:v>
                </c:pt>
                <c:pt idx="1966">
                  <c:v>924.69817393812491</c:v>
                </c:pt>
                <c:pt idx="1967">
                  <c:v>926.82982337925137</c:v>
                </c:pt>
                <c:pt idx="1968">
                  <c:v>928.96638677983822</c:v>
                </c:pt>
                <c:pt idx="1969">
                  <c:v>931.1078754677319</c:v>
                </c:pt>
                <c:pt idx="1970">
                  <c:v>933.25430079689238</c:v>
                </c:pt>
                <c:pt idx="1971">
                  <c:v>935.40567414745294</c:v>
                </c:pt>
                <c:pt idx="1972">
                  <c:v>937.56200692578102</c:v>
                </c:pt>
                <c:pt idx="1973">
                  <c:v>939.72331056453834</c:v>
                </c:pt>
                <c:pt idx="1974">
                  <c:v>941.88959652274161</c:v>
                </c:pt>
                <c:pt idx="1975">
                  <c:v>944.06087628582338</c:v>
                </c:pt>
                <c:pt idx="1976">
                  <c:v>946.23716136569271</c:v>
                </c:pt>
                <c:pt idx="1977">
                  <c:v>948.41846330079659</c:v>
                </c:pt>
                <c:pt idx="1978">
                  <c:v>950.60479365618062</c:v>
                </c:pt>
                <c:pt idx="1979">
                  <c:v>952.79616402355077</c:v>
                </c:pt>
                <c:pt idx="1980">
                  <c:v>954.99258602133455</c:v>
                </c:pt>
                <c:pt idx="1981">
                  <c:v>957.1940712947428</c:v>
                </c:pt>
                <c:pt idx="1982">
                  <c:v>959.40063151583115</c:v>
                </c:pt>
                <c:pt idx="1983">
                  <c:v>961.6122783835624</c:v>
                </c:pt>
                <c:pt idx="1984">
                  <c:v>963.82902362386801</c:v>
                </c:pt>
                <c:pt idx="1985">
                  <c:v>966.05087898971055</c:v>
                </c:pt>
                <c:pt idx="1986">
                  <c:v>968.27785626114598</c:v>
                </c:pt>
                <c:pt idx="1987">
                  <c:v>970.50996724538618</c:v>
                </c:pt>
                <c:pt idx="1988">
                  <c:v>972.74722377686135</c:v>
                </c:pt>
                <c:pt idx="1989">
                  <c:v>974.9896377172829</c:v>
                </c:pt>
                <c:pt idx="1990">
                  <c:v>977.23722095570633</c:v>
                </c:pt>
                <c:pt idx="1991">
                  <c:v>979.48998540859418</c:v>
                </c:pt>
                <c:pt idx="1992">
                  <c:v>981.74794301987936</c:v>
                </c:pt>
                <c:pt idx="1993">
                  <c:v>984.01110576102838</c:v>
                </c:pt>
                <c:pt idx="1994">
                  <c:v>986.27948563110476</c:v>
                </c:pt>
                <c:pt idx="1995">
                  <c:v>988.55309465683285</c:v>
                </c:pt>
                <c:pt idx="1996">
                  <c:v>990.83194489266134</c:v>
                </c:pt>
                <c:pt idx="1997">
                  <c:v>993.11604842082727</c:v>
                </c:pt>
                <c:pt idx="1998">
                  <c:v>995.40541735142017</c:v>
                </c:pt>
                <c:pt idx="1999">
                  <c:v>997.70006382244617</c:v>
                </c:pt>
                <c:pt idx="2000">
                  <c:v>999.99999999989257</c:v>
                </c:pt>
                <c:pt idx="2001">
                  <c:v>1002.305238077792</c:v>
                </c:pt>
                <c:pt idx="2002">
                  <c:v>1004.6157902782871</c:v>
                </c:pt>
                <c:pt idx="2003">
                  <c:v>1006.9316688516959</c:v>
                </c:pt>
                <c:pt idx="2004">
                  <c:v>1009.2528860765758</c:v>
                </c:pt>
                <c:pt idx="2005">
                  <c:v>1011.5794542597896</c:v>
                </c:pt>
                <c:pt idx="2006">
                  <c:v>1013.9113857365702</c:v>
                </c:pt>
                <c:pt idx="2007">
                  <c:v>1016.2486928705861</c:v>
                </c:pt>
                <c:pt idx="2008">
                  <c:v>1018.5913880540071</c:v>
                </c:pt>
                <c:pt idx="2009">
                  <c:v>1020.9394837075698</c:v>
                </c:pt>
                <c:pt idx="2010">
                  <c:v>1023.2929922806437</c:v>
                </c:pt>
                <c:pt idx="2011">
                  <c:v>1025.6519262512968</c:v>
                </c:pt>
                <c:pt idx="2012">
                  <c:v>1028.0162981263625</c:v>
                </c:pt>
                <c:pt idx="2013">
                  <c:v>1030.3861204415048</c:v>
                </c:pt>
                <c:pt idx="2014">
                  <c:v>1032.7614057612857</c:v>
                </c:pt>
                <c:pt idx="2015">
                  <c:v>1035.1421666792317</c:v>
                </c:pt>
                <c:pt idx="2016">
                  <c:v>1037.5284158179002</c:v>
                </c:pt>
                <c:pt idx="2017">
                  <c:v>1039.9201658289464</c:v>
                </c:pt>
                <c:pt idx="2018">
                  <c:v>1042.3174293931911</c:v>
                </c:pt>
                <c:pt idx="2019">
                  <c:v>1044.7202192206867</c:v>
                </c:pt>
                <c:pt idx="2020">
                  <c:v>1047.1285480507859</c:v>
                </c:pt>
                <c:pt idx="2021">
                  <c:v>1049.5424286522082</c:v>
                </c:pt>
                <c:pt idx="2022">
                  <c:v>1051.9618738231086</c:v>
                </c:pt>
                <c:pt idx="2023">
                  <c:v>1054.3868963911443</c:v>
                </c:pt>
                <c:pt idx="2024">
                  <c:v>1056.8175092135436</c:v>
                </c:pt>
                <c:pt idx="2025">
                  <c:v>1059.2537251771737</c:v>
                </c:pt>
                <c:pt idx="2026">
                  <c:v>1061.6955571986091</c:v>
                </c:pt>
                <c:pt idx="2027">
                  <c:v>1064.1430182242002</c:v>
                </c:pt>
                <c:pt idx="2028">
                  <c:v>1066.5961212301418</c:v>
                </c:pt>
                <c:pt idx="2029">
                  <c:v>1069.0548792225416</c:v>
                </c:pt>
                <c:pt idx="2030">
                  <c:v>1071.5193052374898</c:v>
                </c:pt>
                <c:pt idx="2031">
                  <c:v>1073.9894123411277</c:v>
                </c:pt>
                <c:pt idx="2032">
                  <c:v>1076.4652136297175</c:v>
                </c:pt>
                <c:pt idx="2033">
                  <c:v>1078.946722229711</c:v>
                </c:pt>
                <c:pt idx="2034">
                  <c:v>1081.4339512978199</c:v>
                </c:pt>
                <c:pt idx="2035">
                  <c:v>1083.9269140210852</c:v>
                </c:pt>
                <c:pt idx="2036">
                  <c:v>1086.4256236169467</c:v>
                </c:pt>
                <c:pt idx="2037">
                  <c:v>1088.9300933333143</c:v>
                </c:pt>
                <c:pt idx="2038">
                  <c:v>1091.440336448637</c:v>
                </c:pt>
                <c:pt idx="2039">
                  <c:v>1093.956366271974</c:v>
                </c:pt>
                <c:pt idx="2040">
                  <c:v>1096.4781961430649</c:v>
                </c:pt>
                <c:pt idx="2041">
                  <c:v>1099.0058394324005</c:v>
                </c:pt>
                <c:pt idx="2042">
                  <c:v>1101.5393095412942</c:v>
                </c:pt>
                <c:pt idx="2043">
                  <c:v>1104.0786199019519</c:v>
                </c:pt>
                <c:pt idx="2044">
                  <c:v>1106.6237839775447</c:v>
                </c:pt>
                <c:pt idx="2045">
                  <c:v>1109.174815262279</c:v>
                </c:pt>
                <c:pt idx="2046">
                  <c:v>1111.7317272814689</c:v>
                </c:pt>
                <c:pt idx="2047">
                  <c:v>1114.2945335916072</c:v>
                </c:pt>
                <c:pt idx="2048">
                  <c:v>1116.8632477804381</c:v>
                </c:pt>
                <c:pt idx="2049">
                  <c:v>1119.4378834670281</c:v>
                </c:pt>
                <c:pt idx="2050">
                  <c:v>1122.0184543018397</c:v>
                </c:pt>
                <c:pt idx="2051">
                  <c:v>1124.6049739668024</c:v>
                </c:pt>
                <c:pt idx="2052">
                  <c:v>1127.1974561753859</c:v>
                </c:pt>
                <c:pt idx="2053">
                  <c:v>1129.795914672673</c:v>
                </c:pt>
                <c:pt idx="2054">
                  <c:v>1132.4003632354318</c:v>
                </c:pt>
                <c:pt idx="2055">
                  <c:v>1135.0108156721894</c:v>
                </c:pt>
                <c:pt idx="2056">
                  <c:v>1137.6272858233049</c:v>
                </c:pt>
                <c:pt idx="2057">
                  <c:v>1140.2497875610422</c:v>
                </c:pt>
                <c:pt idx="2058">
                  <c:v>1142.8783347896449</c:v>
                </c:pt>
                <c:pt idx="2059">
                  <c:v>1145.5129414454084</c:v>
                </c:pt>
                <c:pt idx="2060">
                  <c:v>1148.1536214967552</c:v>
                </c:pt>
                <c:pt idx="2061">
                  <c:v>1150.800388944308</c:v>
                </c:pt>
                <c:pt idx="2062">
                  <c:v>1153.4532578209642</c:v>
                </c:pt>
                <c:pt idx="2063">
                  <c:v>1156.1122421919704</c:v>
                </c:pt>
                <c:pt idx="2064">
                  <c:v>1158.7773561549973</c:v>
                </c:pt>
                <c:pt idx="2065">
                  <c:v>1161.4486138402137</c:v>
                </c:pt>
                <c:pt idx="2066">
                  <c:v>1164.126029410362</c:v>
                </c:pt>
                <c:pt idx="2067">
                  <c:v>1166.8096170608328</c:v>
                </c:pt>
                <c:pt idx="2068">
                  <c:v>1169.4993910197409</c:v>
                </c:pt>
                <c:pt idx="2069">
                  <c:v>1172.1953655479999</c:v>
                </c:pt>
                <c:pt idx="2070">
                  <c:v>1174.8975549393986</c:v>
                </c:pt>
                <c:pt idx="2071">
                  <c:v>1177.6059735206761</c:v>
                </c:pt>
                <c:pt idx="2072">
                  <c:v>1180.320635651598</c:v>
                </c:pt>
                <c:pt idx="2073">
                  <c:v>1183.0415557250328</c:v>
                </c:pt>
                <c:pt idx="2074">
                  <c:v>1185.7687481670278</c:v>
                </c:pt>
                <c:pt idx="2075">
                  <c:v>1188.5022274368857</c:v>
                </c:pt>
                <c:pt idx="2076">
                  <c:v>1191.2420080272418</c:v>
                </c:pt>
                <c:pt idx="2077">
                  <c:v>1193.9881044641397</c:v>
                </c:pt>
                <c:pt idx="2078">
                  <c:v>1196.7405313071097</c:v>
                </c:pt>
                <c:pt idx="2079">
                  <c:v>1199.4993031492447</c:v>
                </c:pt>
                <c:pt idx="2080">
                  <c:v>1202.2644346172783</c:v>
                </c:pt>
                <c:pt idx="2081">
                  <c:v>1205.0359403716625</c:v>
                </c:pt>
                <c:pt idx="2082">
                  <c:v>1207.8138351066448</c:v>
                </c:pt>
                <c:pt idx="2083">
                  <c:v>1210.5981335503466</c:v>
                </c:pt>
                <c:pt idx="2084">
                  <c:v>1213.388850464841</c:v>
                </c:pt>
                <c:pt idx="2085">
                  <c:v>1216.1860006462314</c:v>
                </c:pt>
                <c:pt idx="2086">
                  <c:v>1218.9895989247295</c:v>
                </c:pt>
                <c:pt idx="2087">
                  <c:v>1221.7996601647344</c:v>
                </c:pt>
                <c:pt idx="2088">
                  <c:v>1224.6161992649111</c:v>
                </c:pt>
                <c:pt idx="2089">
                  <c:v>1227.4392311582692</c:v>
                </c:pt>
                <c:pt idx="2090">
                  <c:v>1230.268770812243</c:v>
                </c:pt>
                <c:pt idx="2091">
                  <c:v>1233.1048332287701</c:v>
                </c:pt>
                <c:pt idx="2092">
                  <c:v>1235.9474334443712</c:v>
                </c:pt>
                <c:pt idx="2093">
                  <c:v>1238.7965865302294</c:v>
                </c:pt>
                <c:pt idx="2094">
                  <c:v>1241.652307592271</c:v>
                </c:pt>
                <c:pt idx="2095">
                  <c:v>1244.5146117712445</c:v>
                </c:pt>
                <c:pt idx="2096">
                  <c:v>1247.383514242802</c:v>
                </c:pt>
                <c:pt idx="2097">
                  <c:v>1250.2590302175788</c:v>
                </c:pt>
                <c:pt idx="2098">
                  <c:v>1253.1411749412741</c:v>
                </c:pt>
                <c:pt idx="2099">
                  <c:v>1256.0299636947327</c:v>
                </c:pt>
                <c:pt idx="2100">
                  <c:v>1258.9254117940247</c:v>
                </c:pt>
                <c:pt idx="2101">
                  <c:v>1261.8275345905279</c:v>
                </c:pt>
                <c:pt idx="2102">
                  <c:v>1264.7363474710082</c:v>
                </c:pt>
                <c:pt idx="2103">
                  <c:v>1267.651865857702</c:v>
                </c:pt>
                <c:pt idx="2104">
                  <c:v>1270.5741052083977</c:v>
                </c:pt>
                <c:pt idx="2105">
                  <c:v>1273.5030810165174</c:v>
                </c:pt>
                <c:pt idx="2106">
                  <c:v>1276.4388088111991</c:v>
                </c:pt>
                <c:pt idx="2107">
                  <c:v>1279.3813041573794</c:v>
                </c:pt>
                <c:pt idx="2108">
                  <c:v>1282.3305826558758</c:v>
                </c:pt>
                <c:pt idx="2109">
                  <c:v>1285.2866599434692</c:v>
                </c:pt>
                <c:pt idx="2110">
                  <c:v>1288.2495516929873</c:v>
                </c:pt>
                <c:pt idx="2111">
                  <c:v>1291.219273613387</c:v>
                </c:pt>
                <c:pt idx="2112">
                  <c:v>1294.1958414498386</c:v>
                </c:pt>
                <c:pt idx="2113">
                  <c:v>1297.179270983808</c:v>
                </c:pt>
                <c:pt idx="2114">
                  <c:v>1300.169578033142</c:v>
                </c:pt>
                <c:pt idx="2115">
                  <c:v>1303.1667784521508</c:v>
                </c:pt>
                <c:pt idx="2116">
                  <c:v>1306.1708881316924</c:v>
                </c:pt>
                <c:pt idx="2117">
                  <c:v>1309.1819229992575</c:v>
                </c:pt>
                <c:pt idx="2118">
                  <c:v>1312.1998990190532</c:v>
                </c:pt>
                <c:pt idx="2119">
                  <c:v>1315.2248321920879</c:v>
                </c:pt>
                <c:pt idx="2120">
                  <c:v>1318.2567385562563</c:v>
                </c:pt>
                <c:pt idx="2121">
                  <c:v>1321.295634186424</c:v>
                </c:pt>
                <c:pt idx="2122">
                  <c:v>1324.341535194513</c:v>
                </c:pt>
                <c:pt idx="2123">
                  <c:v>1327.3944577295874</c:v>
                </c:pt>
                <c:pt idx="2124">
                  <c:v>1330.4544179779386</c:v>
                </c:pt>
                <c:pt idx="2125">
                  <c:v>1333.5214321631711</c:v>
                </c:pt>
                <c:pt idx="2126">
                  <c:v>1336.5955165462888</c:v>
                </c:pt>
                <c:pt idx="2127">
                  <c:v>1339.6766874257812</c:v>
                </c:pt>
                <c:pt idx="2128">
                  <c:v>1342.7649611377096</c:v>
                </c:pt>
                <c:pt idx="2129">
                  <c:v>1345.8603540557938</c:v>
                </c:pt>
                <c:pt idx="2130">
                  <c:v>1348.9628825914986</c:v>
                </c:pt>
                <c:pt idx="2131">
                  <c:v>1352.0725631941218</c:v>
                </c:pt>
                <c:pt idx="2132">
                  <c:v>1355.1894123508803</c:v>
                </c:pt>
                <c:pt idx="2133">
                  <c:v>1358.313446586998</c:v>
                </c:pt>
                <c:pt idx="2134">
                  <c:v>1361.4446824657934</c:v>
                </c:pt>
                <c:pt idx="2135">
                  <c:v>1364.5831365887675</c:v>
                </c:pt>
                <c:pt idx="2136">
                  <c:v>1367.7288255956917</c:v>
                </c:pt>
                <c:pt idx="2137">
                  <c:v>1370.8817661646958</c:v>
                </c:pt>
                <c:pt idx="2138">
                  <c:v>1374.0419750123569</c:v>
                </c:pt>
                <c:pt idx="2139">
                  <c:v>1377.2094688937877</c:v>
                </c:pt>
                <c:pt idx="2140">
                  <c:v>1380.3842646027256</c:v>
                </c:pt>
                <c:pt idx="2141">
                  <c:v>1383.5663789716211</c:v>
                </c:pt>
                <c:pt idx="2142">
                  <c:v>1386.7558288717282</c:v>
                </c:pt>
                <c:pt idx="2143">
                  <c:v>1389.9526312131925</c:v>
                </c:pt>
                <c:pt idx="2144">
                  <c:v>1393.1568029451419</c:v>
                </c:pt>
                <c:pt idx="2145">
                  <c:v>1396.3683610557759</c:v>
                </c:pt>
                <c:pt idx="2146">
                  <c:v>1399.5873225724561</c:v>
                </c:pt>
                <c:pt idx="2147">
                  <c:v>1402.8137045617957</c:v>
                </c:pt>
                <c:pt idx="2148">
                  <c:v>1406.0475241297511</c:v>
                </c:pt>
                <c:pt idx="2149">
                  <c:v>1409.2887984217114</c:v>
                </c:pt>
                <c:pt idx="2150">
                  <c:v>1412.5375446225905</c:v>
                </c:pt>
                <c:pt idx="2151">
                  <c:v>1415.7937799569174</c:v>
                </c:pt>
                <c:pt idx="2152">
                  <c:v>1419.0575216889276</c:v>
                </c:pt>
                <c:pt idx="2153">
                  <c:v>1422.3287871226548</c:v>
                </c:pt>
                <c:pt idx="2154">
                  <c:v>1425.6075936020227</c:v>
                </c:pt>
                <c:pt idx="2155">
                  <c:v>1428.893958510937</c:v>
                </c:pt>
                <c:pt idx="2156">
                  <c:v>1432.1878992733771</c:v>
                </c:pt>
                <c:pt idx="2157">
                  <c:v>1435.4894333534892</c:v>
                </c:pt>
                <c:pt idx="2158">
                  <c:v>1438.7985782556782</c:v>
                </c:pt>
                <c:pt idx="2159">
                  <c:v>1442.1153515247011</c:v>
                </c:pt>
                <c:pt idx="2160">
                  <c:v>1445.4397707457595</c:v>
                </c:pt>
                <c:pt idx="2161">
                  <c:v>1448.7718535445931</c:v>
                </c:pt>
                <c:pt idx="2162">
                  <c:v>1452.1116175875734</c:v>
                </c:pt>
                <c:pt idx="2163">
                  <c:v>1455.4590805817966</c:v>
                </c:pt>
                <c:pt idx="2164">
                  <c:v>1458.8142602751784</c:v>
                </c:pt>
                <c:pt idx="2165">
                  <c:v>1462.1771744565476</c:v>
                </c:pt>
                <c:pt idx="2166">
                  <c:v>1465.5478409557404</c:v>
                </c:pt>
                <c:pt idx="2167">
                  <c:v>1468.9262776436951</c:v>
                </c:pt>
                <c:pt idx="2168">
                  <c:v>1472.3125024325468</c:v>
                </c:pt>
                <c:pt idx="2169">
                  <c:v>1475.706533275722</c:v>
                </c:pt>
                <c:pt idx="2170">
                  <c:v>1479.1083881680345</c:v>
                </c:pt>
                <c:pt idx="2171">
                  <c:v>1482.5180851457801</c:v>
                </c:pt>
                <c:pt idx="2172">
                  <c:v>1485.9356422868329</c:v>
                </c:pt>
                <c:pt idx="2173">
                  <c:v>1489.3610777107408</c:v>
                </c:pt>
                <c:pt idx="2174">
                  <c:v>1492.7944095788212</c:v>
                </c:pt>
                <c:pt idx="2175">
                  <c:v>1496.235656094258</c:v>
                </c:pt>
                <c:pt idx="2176">
                  <c:v>1499.6848355021978</c:v>
                </c:pt>
                <c:pt idx="2177">
                  <c:v>1503.1419660898459</c:v>
                </c:pt>
                <c:pt idx="2178">
                  <c:v>1506.6070661865651</c:v>
                </c:pt>
                <c:pt idx="2179">
                  <c:v>1510.080154163971</c:v>
                </c:pt>
                <c:pt idx="2180">
                  <c:v>1513.5612484360304</c:v>
                </c:pt>
                <c:pt idx="2181">
                  <c:v>1517.0503674591585</c:v>
                </c:pt>
                <c:pt idx="2182">
                  <c:v>1520.5475297323169</c:v>
                </c:pt>
                <c:pt idx="2183">
                  <c:v>1524.052753797112</c:v>
                </c:pt>
                <c:pt idx="2184">
                  <c:v>1527.566058237893</c:v>
                </c:pt>
                <c:pt idx="2185">
                  <c:v>1531.0874616818501</c:v>
                </c:pt>
                <c:pt idx="2186">
                  <c:v>1534.6169827991137</c:v>
                </c:pt>
                <c:pt idx="2187">
                  <c:v>1538.1546403028535</c:v>
                </c:pt>
                <c:pt idx="2188">
                  <c:v>1541.7004529493777</c:v>
                </c:pt>
                <c:pt idx="2189">
                  <c:v>1545.2544395382317</c:v>
                </c:pt>
                <c:pt idx="2190">
                  <c:v>1548.8166189122987</c:v>
                </c:pt>
                <c:pt idx="2191">
                  <c:v>1552.3870099578992</c:v>
                </c:pt>
                <c:pt idx="2192">
                  <c:v>1555.9656316048909</c:v>
                </c:pt>
                <c:pt idx="2193">
                  <c:v>1559.5525028267696</c:v>
                </c:pt>
                <c:pt idx="2194">
                  <c:v>1563.1476426407694</c:v>
                </c:pt>
                <c:pt idx="2195">
                  <c:v>1566.7510701079639</c:v>
                </c:pt>
                <c:pt idx="2196">
                  <c:v>1570.3628043333667</c:v>
                </c:pt>
                <c:pt idx="2197">
                  <c:v>1573.9828644660333</c:v>
                </c:pt>
                <c:pt idx="2198">
                  <c:v>1577.611269699162</c:v>
                </c:pt>
                <c:pt idx="2199">
                  <c:v>1581.2480392701962</c:v>
                </c:pt>
                <c:pt idx="2200">
                  <c:v>1584.893192460926</c:v>
                </c:pt>
                <c:pt idx="2201">
                  <c:v>1588.5467485975907</c:v>
                </c:pt>
                <c:pt idx="2202">
                  <c:v>1592.2087270509815</c:v>
                </c:pt>
                <c:pt idx="2203">
                  <c:v>1595.8791472365435</c:v>
                </c:pt>
                <c:pt idx="2204">
                  <c:v>1599.5580286144791</c:v>
                </c:pt>
                <c:pt idx="2205">
                  <c:v>1603.2453906898513</c:v>
                </c:pt>
                <c:pt idx="2206">
                  <c:v>1606.9412530126865</c:v>
                </c:pt>
                <c:pt idx="2207">
                  <c:v>1610.6456351780791</c:v>
                </c:pt>
                <c:pt idx="2208">
                  <c:v>1614.3585568262945</c:v>
                </c:pt>
                <c:pt idx="2209">
                  <c:v>1618.0800376428735</c:v>
                </c:pt>
                <c:pt idx="2210">
                  <c:v>1621.810097358737</c:v>
                </c:pt>
                <c:pt idx="2211">
                  <c:v>1625.5487557502904</c:v>
                </c:pt>
                <c:pt idx="2212">
                  <c:v>1629.2960326395282</c:v>
                </c:pt>
                <c:pt idx="2213">
                  <c:v>1633.0519478941396</c:v>
                </c:pt>
                <c:pt idx="2214">
                  <c:v>1636.8165214276135</c:v>
                </c:pt>
                <c:pt idx="2215">
                  <c:v>1640.5897731993437</c:v>
                </c:pt>
                <c:pt idx="2216">
                  <c:v>1644.3717232147355</c:v>
                </c:pt>
                <c:pt idx="2217">
                  <c:v>1648.1623915253115</c:v>
                </c:pt>
                <c:pt idx="2218">
                  <c:v>1651.9617982288178</c:v>
                </c:pt>
                <c:pt idx="2219">
                  <c:v>1655.7699634693304</c:v>
                </c:pt>
                <c:pt idx="2220">
                  <c:v>1659.5869074373622</c:v>
                </c:pt>
                <c:pt idx="2221">
                  <c:v>1663.4126503699706</c:v>
                </c:pt>
                <c:pt idx="2222">
                  <c:v>1667.2472125508634</c:v>
                </c:pt>
                <c:pt idx="2223">
                  <c:v>1671.0906143105076</c:v>
                </c:pt>
                <c:pt idx="2224">
                  <c:v>1674.9428760262369</c:v>
                </c:pt>
                <c:pt idx="2225">
                  <c:v>1678.8040181223594</c:v>
                </c:pt>
                <c:pt idx="2226">
                  <c:v>1682.6740610702659</c:v>
                </c:pt>
                <c:pt idx="2227">
                  <c:v>1686.553025388539</c:v>
                </c:pt>
                <c:pt idx="2228">
                  <c:v>1690.4409316430615</c:v>
                </c:pt>
                <c:pt idx="2229">
                  <c:v>1694.3378004471251</c:v>
                </c:pt>
                <c:pt idx="2230">
                  <c:v>1698.2436524615405</c:v>
                </c:pt>
                <c:pt idx="2231">
                  <c:v>1702.1585083947461</c:v>
                </c:pt>
                <c:pt idx="2232">
                  <c:v>1706.0823890029185</c:v>
                </c:pt>
                <c:pt idx="2233">
                  <c:v>1710.0153150900819</c:v>
                </c:pt>
                <c:pt idx="2234">
                  <c:v>1713.9573075082192</c:v>
                </c:pt>
                <c:pt idx="2235">
                  <c:v>1717.9083871573814</c:v>
                </c:pt>
                <c:pt idx="2236">
                  <c:v>1721.8685749857998</c:v>
                </c:pt>
                <c:pt idx="2237">
                  <c:v>1725.8378919899958</c:v>
                </c:pt>
                <c:pt idx="2238">
                  <c:v>1729.8163592148931</c:v>
                </c:pt>
                <c:pt idx="2239">
                  <c:v>1733.8039977539288</c:v>
                </c:pt>
                <c:pt idx="2240">
                  <c:v>1737.8008287491657</c:v>
                </c:pt>
                <c:pt idx="2241">
                  <c:v>1741.8068733914038</c:v>
                </c:pt>
                <c:pt idx="2242">
                  <c:v>1745.8221529202929</c:v>
                </c:pt>
                <c:pt idx="2243">
                  <c:v>1749.8466886244455</c:v>
                </c:pt>
                <c:pt idx="2244">
                  <c:v>1753.8805018415492</c:v>
                </c:pt>
                <c:pt idx="2245">
                  <c:v>1757.92361395848</c:v>
                </c:pt>
                <c:pt idx="2246">
                  <c:v>1761.9760464114161</c:v>
                </c:pt>
                <c:pt idx="2247">
                  <c:v>1766.0378206859507</c:v>
                </c:pt>
                <c:pt idx="2248">
                  <c:v>1770.1089583172068</c:v>
                </c:pt>
                <c:pt idx="2249">
                  <c:v>1774.1894808899508</c:v>
                </c:pt>
                <c:pt idx="2250">
                  <c:v>1778.2794100387073</c:v>
                </c:pt>
                <c:pt idx="2251">
                  <c:v>1782.3787674478733</c:v>
                </c:pt>
                <c:pt idx="2252">
                  <c:v>1786.4875748518339</c:v>
                </c:pt>
                <c:pt idx="2253">
                  <c:v>1790.6058540350768</c:v>
                </c:pt>
                <c:pt idx="2254">
                  <c:v>1794.7336268323086</c:v>
                </c:pt>
                <c:pt idx="2255">
                  <c:v>1798.8709151285693</c:v>
                </c:pt>
                <c:pt idx="2256">
                  <c:v>1803.0177408593499</c:v>
                </c:pt>
                <c:pt idx="2257">
                  <c:v>1807.1741260107074</c:v>
                </c:pt>
                <c:pt idx="2258">
                  <c:v>1811.3400926193822</c:v>
                </c:pt>
                <c:pt idx="2259">
                  <c:v>1815.5156627729145</c:v>
                </c:pt>
                <c:pt idx="2260">
                  <c:v>1819.7008586097618</c:v>
                </c:pt>
                <c:pt idx="2261">
                  <c:v>1823.8957023194157</c:v>
                </c:pt>
                <c:pt idx="2262">
                  <c:v>1828.1002161425199</c:v>
                </c:pt>
                <c:pt idx="2263">
                  <c:v>1832.3144223709883</c:v>
                </c:pt>
                <c:pt idx="2264">
                  <c:v>1836.5383433481225</c:v>
                </c:pt>
                <c:pt idx="2265">
                  <c:v>1840.7720014687313</c:v>
                </c:pt>
                <c:pt idx="2266">
                  <c:v>1845.0154191792485</c:v>
                </c:pt>
                <c:pt idx="2267">
                  <c:v>1849.2686189778524</c:v>
                </c:pt>
                <c:pt idx="2268">
                  <c:v>1853.5316234145851</c:v>
                </c:pt>
                <c:pt idx="2269">
                  <c:v>1857.8044550914715</c:v>
                </c:pt>
                <c:pt idx="2270">
                  <c:v>1862.08713666264</c:v>
                </c:pt>
                <c:pt idx="2271">
                  <c:v>1866.3796908344418</c:v>
                </c:pt>
                <c:pt idx="2272">
                  <c:v>1870.682140365572</c:v>
                </c:pt>
                <c:pt idx="2273">
                  <c:v>1874.9945080671894</c:v>
                </c:pt>
                <c:pt idx="2274">
                  <c:v>1879.3168168030386</c:v>
                </c:pt>
                <c:pt idx="2275">
                  <c:v>1883.6490894895701</c:v>
                </c:pt>
                <c:pt idx="2276">
                  <c:v>1887.9913490960623</c:v>
                </c:pt>
                <c:pt idx="2277">
                  <c:v>1892.3436186447436</c:v>
                </c:pt>
                <c:pt idx="2278">
                  <c:v>1896.7059212109139</c:v>
                </c:pt>
                <c:pt idx="2279">
                  <c:v>1901.0782799230669</c:v>
                </c:pt>
                <c:pt idx="2280">
                  <c:v>1905.4607179630134</c:v>
                </c:pt>
                <c:pt idx="2281">
                  <c:v>1909.8532585660037</c:v>
                </c:pt>
                <c:pt idx="2282">
                  <c:v>1914.2559250208508</c:v>
                </c:pt>
                <c:pt idx="2283">
                  <c:v>1918.6687406700537</c:v>
                </c:pt>
                <c:pt idx="2284">
                  <c:v>1923.091728909922</c:v>
                </c:pt>
                <c:pt idx="2285">
                  <c:v>1927.524913190699</c:v>
                </c:pt>
                <c:pt idx="2286">
                  <c:v>1931.9683170166863</c:v>
                </c:pt>
                <c:pt idx="2287">
                  <c:v>1936.4219639463688</c:v>
                </c:pt>
                <c:pt idx="2288">
                  <c:v>1940.8858775925391</c:v>
                </c:pt>
                <c:pt idx="2289">
                  <c:v>1945.3600816224232</c:v>
                </c:pt>
                <c:pt idx="2290">
                  <c:v>1949.8445997578051</c:v>
                </c:pt>
                <c:pt idx="2291">
                  <c:v>1954.3394557751537</c:v>
                </c:pt>
                <c:pt idx="2292">
                  <c:v>1958.8446735057482</c:v>
                </c:pt>
                <c:pt idx="2293">
                  <c:v>1963.3602768358046</c:v>
                </c:pt>
                <c:pt idx="2294">
                  <c:v>1967.8862897066019</c:v>
                </c:pt>
                <c:pt idx="2295">
                  <c:v>1972.4227361146102</c:v>
                </c:pt>
                <c:pt idx="2296">
                  <c:v>1976.9696401116166</c:v>
                </c:pt>
                <c:pt idx="2297">
                  <c:v>1981.5270258048533</c:v>
                </c:pt>
                <c:pt idx="2298">
                  <c:v>1986.094917357126</c:v>
                </c:pt>
                <c:pt idx="2299">
                  <c:v>1990.6733389869405</c:v>
                </c:pt>
                <c:pt idx="2300">
                  <c:v>1995.2623149686328</c:v>
                </c:pt>
                <c:pt idx="2301">
                  <c:v>1999.8618696324966</c:v>
                </c:pt>
                <c:pt idx="2302">
                  <c:v>2004.4720273649129</c:v>
                </c:pt>
                <c:pt idx="2303">
                  <c:v>2009.0928126084791</c:v>
                </c:pt>
                <c:pt idx="2304">
                  <c:v>2013.7242498621385</c:v>
                </c:pt>
                <c:pt idx="2305">
                  <c:v>2018.3663636813105</c:v>
                </c:pt>
                <c:pt idx="2306">
                  <c:v>2023.0191786780206</c:v>
                </c:pt>
                <c:pt idx="2307">
                  <c:v>2027.6827195210303</c:v>
                </c:pt>
                <c:pt idx="2308">
                  <c:v>2032.3570109359694</c:v>
                </c:pt>
                <c:pt idx="2309">
                  <c:v>2037.0420777054653</c:v>
                </c:pt>
                <c:pt idx="2310">
                  <c:v>2041.7379446692757</c:v>
                </c:pt>
                <c:pt idx="2311">
                  <c:v>2046.44463672442</c:v>
                </c:pt>
                <c:pt idx="2312">
                  <c:v>2051.1621788253105</c:v>
                </c:pt>
                <c:pt idx="2313">
                  <c:v>2055.8905959838862</c:v>
                </c:pt>
                <c:pt idx="2314">
                  <c:v>2060.6299132697441</c:v>
                </c:pt>
                <c:pt idx="2315">
                  <c:v>2065.3801558102723</c:v>
                </c:pt>
                <c:pt idx="2316">
                  <c:v>2070.1413487907844</c:v>
                </c:pt>
                <c:pt idx="2317">
                  <c:v>2074.9135174546514</c:v>
                </c:pt>
                <c:pt idx="2318">
                  <c:v>2079.6966871034365</c:v>
                </c:pt>
                <c:pt idx="2319">
                  <c:v>2084.4908830970289</c:v>
                </c:pt>
                <c:pt idx="2320">
                  <c:v>2089.2961308537788</c:v>
                </c:pt>
                <c:pt idx="2321">
                  <c:v>2094.1124558506312</c:v>
                </c:pt>
                <c:pt idx="2322">
                  <c:v>2098.9398836232622</c:v>
                </c:pt>
                <c:pt idx="2323">
                  <c:v>2103.7784397662126</c:v>
                </c:pt>
                <c:pt idx="2324">
                  <c:v>2108.6281499330257</c:v>
                </c:pt>
                <c:pt idx="2325">
                  <c:v>2113.4890398363823</c:v>
                </c:pt>
                <c:pt idx="2326">
                  <c:v>2118.3611352482367</c:v>
                </c:pt>
                <c:pt idx="2327">
                  <c:v>2123.2444619999537</c:v>
                </c:pt>
                <c:pt idx="2328">
                  <c:v>2128.1390459824456</c:v>
                </c:pt>
                <c:pt idx="2329">
                  <c:v>2133.0449131463092</c:v>
                </c:pt>
                <c:pt idx="2330">
                  <c:v>2137.9620895019643</c:v>
                </c:pt>
                <c:pt idx="2331">
                  <c:v>2142.8906011197901</c:v>
                </c:pt>
                <c:pt idx="2332">
                  <c:v>2147.8304741302645</c:v>
                </c:pt>
                <c:pt idx="2333">
                  <c:v>2152.781734724103</c:v>
                </c:pt>
                <c:pt idx="2334">
                  <c:v>2157.7444091523957</c:v>
                </c:pt>
                <c:pt idx="2335">
                  <c:v>2162.718523726749</c:v>
                </c:pt>
                <c:pt idx="2336">
                  <c:v>2167.7041048194228</c:v>
                </c:pt>
                <c:pt idx="2337">
                  <c:v>2172.7011788634718</c:v>
                </c:pt>
                <c:pt idx="2338">
                  <c:v>2177.7097723528855</c:v>
                </c:pt>
                <c:pt idx="2339">
                  <c:v>2182.7299118427272</c:v>
                </c:pt>
                <c:pt idx="2340">
                  <c:v>2187.7616239492777</c:v>
                </c:pt>
                <c:pt idx="2341">
                  <c:v>2192.8049353501729</c:v>
                </c:pt>
                <c:pt idx="2342">
                  <c:v>2197.8598727845483</c:v>
                </c:pt>
                <c:pt idx="2343">
                  <c:v>2202.9264630531788</c:v>
                </c:pt>
                <c:pt idx="2344">
                  <c:v>2208.0047330186217</c:v>
                </c:pt>
                <c:pt idx="2345">
                  <c:v>2213.0947096053587</c:v>
                </c:pt>
                <c:pt idx="2346">
                  <c:v>2218.1964197999391</c:v>
                </c:pt>
                <c:pt idx="2347">
                  <c:v>2223.3098906511227</c:v>
                </c:pt>
                <c:pt idx="2348">
                  <c:v>2228.4351492700225</c:v>
                </c:pt>
                <c:pt idx="2349">
                  <c:v>2233.5722228302498</c:v>
                </c:pt>
                <c:pt idx="2350">
                  <c:v>2238.7211385680571</c:v>
                </c:pt>
                <c:pt idx="2351">
                  <c:v>2243.8819237824828</c:v>
                </c:pt>
                <c:pt idx="2352">
                  <c:v>2249.0546058354967</c:v>
                </c:pt>
                <c:pt idx="2353">
                  <c:v>2254.2392121521443</c:v>
                </c:pt>
                <c:pt idx="2354">
                  <c:v>2259.4357702206917</c:v>
                </c:pt>
                <c:pt idx="2355">
                  <c:v>2264.6443075927727</c:v>
                </c:pt>
                <c:pt idx="2356">
                  <c:v>2269.8648518835344</c:v>
                </c:pt>
                <c:pt idx="2357">
                  <c:v>2275.0974307717825</c:v>
                </c:pt>
                <c:pt idx="2358">
                  <c:v>2280.3420720001291</c:v>
                </c:pt>
                <c:pt idx="2359">
                  <c:v>2285.5988033751401</c:v>
                </c:pt>
                <c:pt idx="2360">
                  <c:v>2290.867652767482</c:v>
                </c:pt>
                <c:pt idx="2361">
                  <c:v>2296.1486481120701</c:v>
                </c:pt>
                <c:pt idx="2362">
                  <c:v>2301.4418174082157</c:v>
                </c:pt>
                <c:pt idx="2363">
                  <c:v>2306.7471887197757</c:v>
                </c:pt>
                <c:pt idx="2364">
                  <c:v>2312.0647901753005</c:v>
                </c:pt>
                <c:pt idx="2365">
                  <c:v>2317.3946499681833</c:v>
                </c:pt>
                <c:pt idx="2366">
                  <c:v>2322.7367963568108</c:v>
                </c:pt>
                <c:pt idx="2367">
                  <c:v>2328.0912576647111</c:v>
                </c:pt>
                <c:pt idx="2368">
                  <c:v>2333.4580622807048</c:v>
                </c:pt>
                <c:pt idx="2369">
                  <c:v>2338.8372386590563</c:v>
                </c:pt>
                <c:pt idx="2370">
                  <c:v>2344.2288153196228</c:v>
                </c:pt>
                <c:pt idx="2371">
                  <c:v>2349.6328208480072</c:v>
                </c:pt>
                <c:pt idx="2372">
                  <c:v>2355.0492838957089</c:v>
                </c:pt>
                <c:pt idx="2373">
                  <c:v>2360.4782331802753</c:v>
                </c:pt>
                <c:pt idx="2374">
                  <c:v>2365.9196974854558</c:v>
                </c:pt>
                <c:pt idx="2375">
                  <c:v>2371.3737056613522</c:v>
                </c:pt>
                <c:pt idx="2376">
                  <c:v>2376.8402866245729</c:v>
                </c:pt>
                <c:pt idx="2377">
                  <c:v>2382.3194693583855</c:v>
                </c:pt>
                <c:pt idx="2378">
                  <c:v>2387.8112829128722</c:v>
                </c:pt>
                <c:pt idx="2379">
                  <c:v>2393.3157564050812</c:v>
                </c:pt>
                <c:pt idx="2380">
                  <c:v>2398.8329190191835</c:v>
                </c:pt>
                <c:pt idx="2381">
                  <c:v>2404.3628000066255</c:v>
                </c:pt>
                <c:pt idx="2382">
                  <c:v>2409.9054286862861</c:v>
                </c:pt>
                <c:pt idx="2383">
                  <c:v>2415.4608344446306</c:v>
                </c:pt>
                <c:pt idx="2384">
                  <c:v>2421.0290467358677</c:v>
                </c:pt>
                <c:pt idx="2385">
                  <c:v>2426.6100950821042</c:v>
                </c:pt>
                <c:pt idx="2386">
                  <c:v>2432.2040090735031</c:v>
                </c:pt>
                <c:pt idx="2387">
                  <c:v>2437.8108183684394</c:v>
                </c:pt>
                <c:pt idx="2388">
                  <c:v>2443.4305526936578</c:v>
                </c:pt>
                <c:pt idx="2389">
                  <c:v>2449.0632418444306</c:v>
                </c:pt>
                <c:pt idx="2390">
                  <c:v>2454.7089156847146</c:v>
                </c:pt>
                <c:pt idx="2391">
                  <c:v>2460.3676041473109</c:v>
                </c:pt>
                <c:pt idx="2392">
                  <c:v>2466.0393372340218</c:v>
                </c:pt>
                <c:pt idx="2393">
                  <c:v>2471.7241450158122</c:v>
                </c:pt>
                <c:pt idx="2394">
                  <c:v>2477.4220576329667</c:v>
                </c:pt>
                <c:pt idx="2395">
                  <c:v>2483.1331052952505</c:v>
                </c:pt>
                <c:pt idx="2396">
                  <c:v>2488.8573182820701</c:v>
                </c:pt>
                <c:pt idx="2397">
                  <c:v>2494.5947269426329</c:v>
                </c:pt>
                <c:pt idx="2398">
                  <c:v>2500.3453616961087</c:v>
                </c:pt>
                <c:pt idx="2399">
                  <c:v>2506.1092530317901</c:v>
                </c:pt>
                <c:pt idx="2400">
                  <c:v>2511.8864315092555</c:v>
                </c:pt>
                <c:pt idx="2401">
                  <c:v>2517.6769277585299</c:v>
                </c:pt>
                <c:pt idx="2402">
                  <c:v>2523.4807724802481</c:v>
                </c:pt>
                <c:pt idx="2403">
                  <c:v>2529.2979964458173</c:v>
                </c:pt>
                <c:pt idx="2404">
                  <c:v>2535.1286304975793</c:v>
                </c:pt>
                <c:pt idx="2405">
                  <c:v>2540.9727055489757</c:v>
                </c:pt>
                <c:pt idx="2406">
                  <c:v>2546.8302525847107</c:v>
                </c:pt>
                <c:pt idx="2407">
                  <c:v>2552.7013026609156</c:v>
                </c:pt>
                <c:pt idx="2408">
                  <c:v>2558.5858869053136</c:v>
                </c:pt>
                <c:pt idx="2409">
                  <c:v>2564.4840365173841</c:v>
                </c:pt>
                <c:pt idx="2410">
                  <c:v>2570.3957827685299</c:v>
                </c:pt>
                <c:pt idx="2411">
                  <c:v>2576.3211570022404</c:v>
                </c:pt>
                <c:pt idx="2412">
                  <c:v>2582.2601906342602</c:v>
                </c:pt>
                <c:pt idx="2413">
                  <c:v>2588.2129151527547</c:v>
                </c:pt>
                <c:pt idx="2414">
                  <c:v>2594.1793621184765</c:v>
                </c:pt>
                <c:pt idx="2415">
                  <c:v>2600.1595631649334</c:v>
                </c:pt>
                <c:pt idx="2416">
                  <c:v>2606.1535499985562</c:v>
                </c:pt>
                <c:pt idx="2417">
                  <c:v>2612.161354398866</c:v>
                </c:pt>
                <c:pt idx="2418">
                  <c:v>2618.1830082186443</c:v>
                </c:pt>
                <c:pt idx="2419">
                  <c:v>2624.2185433840996</c:v>
                </c:pt>
                <c:pt idx="2420">
                  <c:v>2630.2679918950389</c:v>
                </c:pt>
                <c:pt idx="2421">
                  <c:v>2636.3313858250358</c:v>
                </c:pt>
                <c:pt idx="2422">
                  <c:v>2642.4087573216016</c:v>
                </c:pt>
                <c:pt idx="2423">
                  <c:v>2648.5001386063545</c:v>
                </c:pt>
                <c:pt idx="2424">
                  <c:v>2654.6055619751924</c:v>
                </c:pt>
                <c:pt idx="2425">
                  <c:v>2660.7250597984616</c:v>
                </c:pt>
                <c:pt idx="2426">
                  <c:v>2666.8586645211308</c:v>
                </c:pt>
                <c:pt idx="2427">
                  <c:v>2673.0064086629613</c:v>
                </c:pt>
                <c:pt idx="2428">
                  <c:v>2679.168324818681</c:v>
                </c:pt>
                <c:pt idx="2429">
                  <c:v>2685.3444456581556</c:v>
                </c:pt>
                <c:pt idx="2430">
                  <c:v>2691.5348039265632</c:v>
                </c:pt>
                <c:pt idx="2431">
                  <c:v>2697.7394324445668</c:v>
                </c:pt>
                <c:pt idx="2432">
                  <c:v>2703.9583641084891</c:v>
                </c:pt>
                <c:pt idx="2433">
                  <c:v>2710.1916318904873</c:v>
                </c:pt>
                <c:pt idx="2434">
                  <c:v>2716.4392688387261</c:v>
                </c:pt>
                <c:pt idx="2435">
                  <c:v>2722.701308077555</c:v>
                </c:pt>
                <c:pt idx="2436">
                  <c:v>2728.9777828076826</c:v>
                </c:pt>
                <c:pt idx="2437">
                  <c:v>2735.2687263063531</c:v>
                </c:pt>
                <c:pt idx="2438">
                  <c:v>2741.5741719275225</c:v>
                </c:pt>
                <c:pt idx="2439">
                  <c:v>2747.8941531020359</c:v>
                </c:pt>
                <c:pt idx="2440">
                  <c:v>2754.2287033378043</c:v>
                </c:pt>
                <c:pt idx="2441">
                  <c:v>2760.5778562199826</c:v>
                </c:pt>
                <c:pt idx="2442">
                  <c:v>2766.9416454111474</c:v>
                </c:pt>
                <c:pt idx="2443">
                  <c:v>2773.3201046514755</c:v>
                </c:pt>
                <c:pt idx="2444">
                  <c:v>2779.7132677589225</c:v>
                </c:pt>
                <c:pt idx="2445">
                  <c:v>2786.1211686294032</c:v>
                </c:pt>
                <c:pt idx="2446">
                  <c:v>2792.5438412369699</c:v>
                </c:pt>
                <c:pt idx="2447">
                  <c:v>2798.9813196339933</c:v>
                </c:pt>
                <c:pt idx="2448">
                  <c:v>2805.4336379513434</c:v>
                </c:pt>
                <c:pt idx="2449">
                  <c:v>2811.9008303985693</c:v>
                </c:pt>
                <c:pt idx="2450">
                  <c:v>2818.3829312640814</c:v>
                </c:pt>
                <c:pt idx="2451">
                  <c:v>2824.8799749153336</c:v>
                </c:pt>
                <c:pt idx="2452">
                  <c:v>2831.3919957990047</c:v>
                </c:pt>
                <c:pt idx="2453">
                  <c:v>2837.9190284411807</c:v>
                </c:pt>
                <c:pt idx="2454">
                  <c:v>2844.4611074475392</c:v>
                </c:pt>
                <c:pt idx="2455">
                  <c:v>2851.0182675035317</c:v>
                </c:pt>
                <c:pt idx="2456">
                  <c:v>2857.5905433745684</c:v>
                </c:pt>
                <c:pt idx="2457">
                  <c:v>2864.1779699062013</c:v>
                </c:pt>
                <c:pt idx="2458">
                  <c:v>2870.7805820243102</c:v>
                </c:pt>
                <c:pt idx="2459">
                  <c:v>2877.3984147352876</c:v>
                </c:pt>
                <c:pt idx="2460">
                  <c:v>2884.0315031262235</c:v>
                </c:pt>
                <c:pt idx="2461">
                  <c:v>2890.679882365092</c:v>
                </c:pt>
                <c:pt idx="2462">
                  <c:v>2897.3435877009383</c:v>
                </c:pt>
                <c:pt idx="2463">
                  <c:v>2904.022654464065</c:v>
                </c:pt>
                <c:pt idx="2464">
                  <c:v>2910.7171180662185</c:v>
                </c:pt>
                <c:pt idx="2465">
                  <c:v>2917.4270140007789</c:v>
                </c:pt>
                <c:pt idx="2466">
                  <c:v>2924.1523778429464</c:v>
                </c:pt>
                <c:pt idx="2467">
                  <c:v>2930.8932452499307</c:v>
                </c:pt>
                <c:pt idx="2468">
                  <c:v>2937.6496519611396</c:v>
                </c:pt>
                <c:pt idx="2469">
                  <c:v>2944.4216337983689</c:v>
                </c:pt>
                <c:pt idx="2470">
                  <c:v>2951.2092266659924</c:v>
                </c:pt>
                <c:pt idx="2471">
                  <c:v>2958.0124665511516</c:v>
                </c:pt>
                <c:pt idx="2472">
                  <c:v>2964.8313895239471</c:v>
                </c:pt>
                <c:pt idx="2473">
                  <c:v>2971.66603173763</c:v>
                </c:pt>
                <c:pt idx="2474">
                  <c:v>2978.5164294287924</c:v>
                </c:pt>
                <c:pt idx="2475">
                  <c:v>2985.3826189175611</c:v>
                </c:pt>
                <c:pt idx="2476">
                  <c:v>2992.2646366077897</c:v>
                </c:pt>
                <c:pt idx="2477">
                  <c:v>2999.1625189872507</c:v>
                </c:pt>
                <c:pt idx="2478">
                  <c:v>3006.0763026278296</c:v>
                </c:pt>
                <c:pt idx="2479">
                  <c:v>3013.0060241857191</c:v>
                </c:pt>
                <c:pt idx="2480">
                  <c:v>3019.9517204016129</c:v>
                </c:pt>
                <c:pt idx="2481">
                  <c:v>3026.913428100901</c:v>
                </c:pt>
                <c:pt idx="2482">
                  <c:v>3033.8911841938648</c:v>
                </c:pt>
                <c:pt idx="2483">
                  <c:v>3040.8850256758724</c:v>
                </c:pt>
                <c:pt idx="2484">
                  <c:v>3047.8949896275753</c:v>
                </c:pt>
                <c:pt idx="2485">
                  <c:v>3054.9211132151045</c:v>
                </c:pt>
                <c:pt idx="2486">
                  <c:v>3061.9634336902673</c:v>
                </c:pt>
                <c:pt idx="2487">
                  <c:v>3069.0219883907462</c:v>
                </c:pt>
                <c:pt idx="2488">
                  <c:v>3076.0968147402959</c:v>
                </c:pt>
                <c:pt idx="2489">
                  <c:v>3083.187950248941</c:v>
                </c:pt>
                <c:pt idx="2490">
                  <c:v>3090.2954325131759</c:v>
                </c:pt>
                <c:pt idx="2491">
                  <c:v>3097.4192992161647</c:v>
                </c:pt>
                <c:pt idx="2492">
                  <c:v>3104.5595881279392</c:v>
                </c:pt>
                <c:pt idx="2493">
                  <c:v>3111.7163371055999</c:v>
                </c:pt>
                <c:pt idx="2494">
                  <c:v>3118.8895840935179</c:v>
                </c:pt>
                <c:pt idx="2495">
                  <c:v>3126.0793671235347</c:v>
                </c:pt>
                <c:pt idx="2496">
                  <c:v>3133.2857243151643</c:v>
                </c:pt>
                <c:pt idx="2497">
                  <c:v>3140.508693875795</c:v>
                </c:pt>
                <c:pt idx="2498">
                  <c:v>3147.7483141008925</c:v>
                </c:pt>
                <c:pt idx="2499">
                  <c:v>3155.0046233742023</c:v>
                </c:pt>
                <c:pt idx="2500">
                  <c:v>3162.2776601679539</c:v>
                </c:pt>
                <c:pt idx="2501">
                  <c:v>3169.5674630430644</c:v>
                </c:pt>
                <c:pt idx="2502">
                  <c:v>3176.8740706493431</c:v>
                </c:pt>
                <c:pt idx="2503">
                  <c:v>3184.1975217256959</c:v>
                </c:pt>
                <c:pt idx="2504">
                  <c:v>3191.5378551003314</c:v>
                </c:pt>
                <c:pt idx="2505">
                  <c:v>3198.8951096909668</c:v>
                </c:pt>
                <c:pt idx="2506">
                  <c:v>3206.2693245050332</c:v>
                </c:pt>
                <c:pt idx="2507">
                  <c:v>3213.6605386398837</c:v>
                </c:pt>
                <c:pt idx="2508">
                  <c:v>3221.0687912829999</c:v>
                </c:pt>
                <c:pt idx="2509">
                  <c:v>3228.4941217121996</c:v>
                </c:pt>
                <c:pt idx="2510">
                  <c:v>3235.9365692958454</c:v>
                </c:pt>
                <c:pt idx="2511">
                  <c:v>3243.396173493054</c:v>
                </c:pt>
                <c:pt idx="2512">
                  <c:v>3250.8729738539041</c:v>
                </c:pt>
                <c:pt idx="2513">
                  <c:v>3258.3670100196468</c:v>
                </c:pt>
                <c:pt idx="2514">
                  <c:v>3265.8783217229161</c:v>
                </c:pt>
                <c:pt idx="2515">
                  <c:v>3273.4069487879387</c:v>
                </c:pt>
                <c:pt idx="2516">
                  <c:v>3280.952931130746</c:v>
                </c:pt>
                <c:pt idx="2517">
                  <c:v>3288.5163087593851</c:v>
                </c:pt>
                <c:pt idx="2518">
                  <c:v>3296.0971217741312</c:v>
                </c:pt>
                <c:pt idx="2519">
                  <c:v>3303.6954103677003</c:v>
                </c:pt>
                <c:pt idx="2520">
                  <c:v>3311.3112148254622</c:v>
                </c:pt>
                <c:pt idx="2521">
                  <c:v>3318.9445755256538</c:v>
                </c:pt>
                <c:pt idx="2522">
                  <c:v>3326.5955329395938</c:v>
                </c:pt>
                <c:pt idx="2523">
                  <c:v>3334.2641276318968</c:v>
                </c:pt>
                <c:pt idx="2524">
                  <c:v>3341.9504002606886</c:v>
                </c:pt>
                <c:pt idx="2525">
                  <c:v>3349.6543915778216</c:v>
                </c:pt>
                <c:pt idx="2526">
                  <c:v>3357.3761424290906</c:v>
                </c:pt>
                <c:pt idx="2527">
                  <c:v>3365.1156937544497</c:v>
                </c:pt>
                <c:pt idx="2528">
                  <c:v>3372.8730865882299</c:v>
                </c:pt>
                <c:pt idx="2529">
                  <c:v>3380.6483620593558</c:v>
                </c:pt>
                <c:pt idx="2530">
                  <c:v>3388.4415613915639</c:v>
                </c:pt>
                <c:pt idx="2531">
                  <c:v>3396.2527259036215</c:v>
                </c:pt>
                <c:pt idx="2532">
                  <c:v>3404.0818970095447</c:v>
                </c:pt>
                <c:pt idx="2533">
                  <c:v>3411.9291162188197</c:v>
                </c:pt>
                <c:pt idx="2534">
                  <c:v>3419.7944251366216</c:v>
                </c:pt>
                <c:pt idx="2535">
                  <c:v>3427.6778654640352</c:v>
                </c:pt>
                <c:pt idx="2536">
                  <c:v>3435.5794789982765</c:v>
                </c:pt>
                <c:pt idx="2537">
                  <c:v>3443.4993076329138</c:v>
                </c:pt>
                <c:pt idx="2538">
                  <c:v>3451.43739335809</c:v>
                </c:pt>
                <c:pt idx="2539">
                  <c:v>3459.3937782607459</c:v>
                </c:pt>
                <c:pt idx="2540">
                  <c:v>3467.3685045248417</c:v>
                </c:pt>
                <c:pt idx="2541">
                  <c:v>3475.361614431582</c:v>
                </c:pt>
                <c:pt idx="2542">
                  <c:v>3483.3731503596405</c:v>
                </c:pt>
                <c:pt idx="2543">
                  <c:v>3491.4031547853829</c:v>
                </c:pt>
                <c:pt idx="2544">
                  <c:v>3499.4516702830929</c:v>
                </c:pt>
                <c:pt idx="2545">
                  <c:v>3507.5187395251987</c:v>
                </c:pt>
                <c:pt idx="2546">
                  <c:v>3515.6044052824986</c:v>
                </c:pt>
                <c:pt idx="2547">
                  <c:v>3523.7087104243874</c:v>
                </c:pt>
                <c:pt idx="2548">
                  <c:v>3531.831697919084</c:v>
                </c:pt>
                <c:pt idx="2549">
                  <c:v>3539.9734108338598</c:v>
                </c:pt>
                <c:pt idx="2550">
                  <c:v>3548.1338923352664</c:v>
                </c:pt>
                <c:pt idx="2551">
                  <c:v>3556.3131856893638</c:v>
                </c:pt>
                <c:pt idx="2552">
                  <c:v>3564.5113342619516</c:v>
                </c:pt>
                <c:pt idx="2553">
                  <c:v>3572.7283815187971</c:v>
                </c:pt>
                <c:pt idx="2554">
                  <c:v>3580.964371025867</c:v>
                </c:pt>
                <c:pt idx="2555">
                  <c:v>3589.2193464495576</c:v>
                </c:pt>
                <c:pt idx="2556">
                  <c:v>3597.4933515569273</c:v>
                </c:pt>
                <c:pt idx="2557">
                  <c:v>3605.7864302159269</c:v>
                </c:pt>
                <c:pt idx="2558">
                  <c:v>3614.0986263956343</c:v>
                </c:pt>
                <c:pt idx="2559">
                  <c:v>3622.4299841664861</c:v>
                </c:pt>
                <c:pt idx="2560">
                  <c:v>3630.7805477005118</c:v>
                </c:pt>
                <c:pt idx="2561">
                  <c:v>3639.1503612715683</c:v>
                </c:pt>
                <c:pt idx="2562">
                  <c:v>3647.5394692555737</c:v>
                </c:pt>
                <c:pt idx="2563">
                  <c:v>3655.9479161307436</c:v>
                </c:pt>
                <c:pt idx="2564">
                  <c:v>3664.3757464778259</c:v>
                </c:pt>
                <c:pt idx="2565">
                  <c:v>3672.8230049803383</c:v>
                </c:pt>
                <c:pt idx="2566">
                  <c:v>3681.2897364248047</c:v>
                </c:pt>
                <c:pt idx="2567">
                  <c:v>3689.7759857009924</c:v>
                </c:pt>
                <c:pt idx="2568">
                  <c:v>3698.2817978021499</c:v>
                </c:pt>
                <c:pt idx="2569">
                  <c:v>3706.8072178252464</c:v>
                </c:pt>
                <c:pt idx="2570">
                  <c:v>3715.3522909712106</c:v>
                </c:pt>
                <c:pt idx="2571">
                  <c:v>3723.9170625451688</c:v>
                </c:pt>
                <c:pt idx="2572">
                  <c:v>3732.5015779566879</c:v>
                </c:pt>
                <c:pt idx="2573">
                  <c:v>3741.1058827200141</c:v>
                </c:pt>
                <c:pt idx="2574">
                  <c:v>3749.7300224543146</c:v>
                </c:pt>
                <c:pt idx="2575">
                  <c:v>3758.3740428839196</c:v>
                </c:pt>
                <c:pt idx="2576">
                  <c:v>3767.037989838565</c:v>
                </c:pt>
                <c:pt idx="2577">
                  <c:v>3775.7219092536352</c:v>
                </c:pt>
                <c:pt idx="2578">
                  <c:v>3784.4258471704065</c:v>
                </c:pt>
                <c:pt idx="2579">
                  <c:v>3793.1498497362913</c:v>
                </c:pt>
                <c:pt idx="2580">
                  <c:v>3801.8939632050829</c:v>
                </c:pt>
                <c:pt idx="2581">
                  <c:v>3810.6582339371998</c:v>
                </c:pt>
                <c:pt idx="2582">
                  <c:v>3819.4427083999335</c:v>
                </c:pt>
                <c:pt idx="2583">
                  <c:v>3828.2474331676931</c:v>
                </c:pt>
                <c:pt idx="2584">
                  <c:v>3837.0724549222527</c:v>
                </c:pt>
                <c:pt idx="2585">
                  <c:v>3845.9178204529994</c:v>
                </c:pt>
                <c:pt idx="2586">
                  <c:v>3854.7835766571802</c:v>
                </c:pt>
                <c:pt idx="2587">
                  <c:v>3863.6697705401525</c:v>
                </c:pt>
                <c:pt idx="2588">
                  <c:v>3872.5764492156313</c:v>
                </c:pt>
                <c:pt idx="2589">
                  <c:v>3881.5036599059404</c:v>
                </c:pt>
                <c:pt idx="2590">
                  <c:v>3890.4514499422621</c:v>
                </c:pt>
                <c:pt idx="2591">
                  <c:v>3899.4198667648889</c:v>
                </c:pt>
                <c:pt idx="2592">
                  <c:v>3908.4089579234737</c:v>
                </c:pt>
                <c:pt idx="2593">
                  <c:v>3917.4187710772831</c:v>
                </c:pt>
                <c:pt idx="2594">
                  <c:v>3926.4493539954492</c:v>
                </c:pt>
                <c:pt idx="2595">
                  <c:v>3935.5007545572239</c:v>
                </c:pt>
                <c:pt idx="2596">
                  <c:v>3944.573020752232</c:v>
                </c:pt>
                <c:pt idx="2597">
                  <c:v>3953.6662006807255</c:v>
                </c:pt>
                <c:pt idx="2598">
                  <c:v>3962.7803425538395</c:v>
                </c:pt>
                <c:pt idx="2599">
                  <c:v>3971.9154946938465</c:v>
                </c:pt>
                <c:pt idx="2600">
                  <c:v>3981.0717055344144</c:v>
                </c:pt>
                <c:pt idx="2601">
                  <c:v>3990.249023620861</c:v>
                </c:pt>
                <c:pt idx="2602">
                  <c:v>3999.4474976104134</c:v>
                </c:pt>
                <c:pt idx="2603">
                  <c:v>4008.6671762724654</c:v>
                </c:pt>
                <c:pt idx="2604">
                  <c:v>4017.9081084888353</c:v>
                </c:pt>
                <c:pt idx="2605">
                  <c:v>4027.1703432540253</c:v>
                </c:pt>
                <c:pt idx="2606">
                  <c:v>4036.4539296754824</c:v>
                </c:pt>
                <c:pt idx="2607">
                  <c:v>4045.758916973858</c:v>
                </c:pt>
                <c:pt idx="2608">
                  <c:v>4055.085354483268</c:v>
                </c:pt>
                <c:pt idx="2609">
                  <c:v>4064.4332916515559</c:v>
                </c:pt>
                <c:pt idx="2610">
                  <c:v>4073.8027780405541</c:v>
                </c:pt>
                <c:pt idx="2611">
                  <c:v>4083.1938633263467</c:v>
                </c:pt>
                <c:pt idx="2612">
                  <c:v>4092.6065972995325</c:v>
                </c:pt>
                <c:pt idx="2613">
                  <c:v>4102.0410298654906</c:v>
                </c:pt>
                <c:pt idx="2614">
                  <c:v>4111.4972110446433</c:v>
                </c:pt>
                <c:pt idx="2615">
                  <c:v>4120.975190972722</c:v>
                </c:pt>
                <c:pt idx="2616">
                  <c:v>4130.4750199010323</c:v>
                </c:pt>
                <c:pt idx="2617">
                  <c:v>4139.9967481967215</c:v>
                </c:pt>
                <c:pt idx="2618">
                  <c:v>4149.5404263430455</c:v>
                </c:pt>
                <c:pt idx="2619">
                  <c:v>4159.1061049396358</c:v>
                </c:pt>
                <c:pt idx="2620">
                  <c:v>4168.6938347027672</c:v>
                </c:pt>
                <c:pt idx="2621">
                  <c:v>4178.3036664656292</c:v>
                </c:pt>
                <c:pt idx="2622">
                  <c:v>4187.9356511785936</c:v>
                </c:pt>
                <c:pt idx="2623">
                  <c:v>4197.589839909484</c:v>
                </c:pt>
                <c:pt idx="2624">
                  <c:v>4207.2662838438482</c:v>
                </c:pt>
                <c:pt idx="2625">
                  <c:v>4216.9650342852283</c:v>
                </c:pt>
                <c:pt idx="2626">
                  <c:v>4226.6861426554342</c:v>
                </c:pt>
                <c:pt idx="2627">
                  <c:v>4236.429660494814</c:v>
                </c:pt>
                <c:pt idx="2628">
                  <c:v>4246.1956394625304</c:v>
                </c:pt>
                <c:pt idx="2629">
                  <c:v>4255.9841313368306</c:v>
                </c:pt>
                <c:pt idx="2630">
                  <c:v>4265.795188015325</c:v>
                </c:pt>
                <c:pt idx="2631">
                  <c:v>4275.6288615152589</c:v>
                </c:pt>
                <c:pt idx="2632">
                  <c:v>4285.4852039737907</c:v>
                </c:pt>
                <c:pt idx="2633">
                  <c:v>4295.3642676482668</c:v>
                </c:pt>
                <c:pt idx="2634">
                  <c:v>4305.266104916499</c:v>
                </c:pt>
                <c:pt idx="2635">
                  <c:v>4315.1907682770434</c:v>
                </c:pt>
                <c:pt idx="2636">
                  <c:v>4325.1383103494763</c:v>
                </c:pt>
                <c:pt idx="2637">
                  <c:v>4335.1087838746762</c:v>
                </c:pt>
                <c:pt idx="2638">
                  <c:v>4345.1022417151016</c:v>
                </c:pt>
                <c:pt idx="2639">
                  <c:v>4355.11873685507</c:v>
                </c:pt>
                <c:pt idx="2640">
                  <c:v>4365.1583224010428</c:v>
                </c:pt>
                <c:pt idx="2641">
                  <c:v>4375.2210515819024</c:v>
                </c:pt>
                <c:pt idx="2642">
                  <c:v>4385.3069777492374</c:v>
                </c:pt>
                <c:pt idx="2643">
                  <c:v>4395.4161543776236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4425.8837236256386</c:v>
                </c:pt>
                <c:pt idx="2647">
                  <c:v>4436.0864393136962</c:v>
                </c:pt>
                <c:pt idx="2648">
                  <c:v>4446.3126746904563</c:v>
                </c:pt>
                <c:pt idx="2649">
                  <c:v>4456.5624839744005</c:v>
                </c:pt>
                <c:pt idx="2650">
                  <c:v>4466.8359215089968</c:v>
                </c:pt>
                <c:pt idx="2651">
                  <c:v>4477.1330417629888</c:v>
                </c:pt>
                <c:pt idx="2652">
                  <c:v>4487.4538993306833</c:v>
                </c:pt>
                <c:pt idx="2653">
                  <c:v>4497.7985489322391</c:v>
                </c:pt>
                <c:pt idx="2654">
                  <c:v>4508.1670454139594</c:v>
                </c:pt>
                <c:pt idx="2655">
                  <c:v>4518.5594437485797</c:v>
                </c:pt>
                <c:pt idx="2656">
                  <c:v>4528.975799035562</c:v>
                </c:pt>
                <c:pt idx="2657">
                  <c:v>4539.4161665013844</c:v>
                </c:pt>
                <c:pt idx="2658">
                  <c:v>4549.8806014998363</c:v>
                </c:pt>
                <c:pt idx="2659">
                  <c:v>4560.3691595123109</c:v>
                </c:pt>
                <c:pt idx="2660">
                  <c:v>4570.8818961480974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4602.5657358129019</c:v>
                </c:pt>
                <c:pt idx="2664">
                  <c:v>4613.1757456031337</c:v>
                </c:pt>
                <c:pt idx="2665">
                  <c:v>4623.8102139919411</c:v>
                </c:pt>
                <c:pt idx="2666">
                  <c:v>4634.4691973622166</c:v>
                </c:pt>
                <c:pt idx="2667">
                  <c:v>4645.1527522268289</c:v>
                </c:pt>
                <c:pt idx="2668">
                  <c:v>4655.8609352289222</c:v>
                </c:pt>
                <c:pt idx="2669">
                  <c:v>4666.5938031422174</c:v>
                </c:pt>
                <c:pt idx="2670">
                  <c:v>4677.3514128713114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4709.7732639688529</c:v>
                </c:pt>
                <c:pt idx="2674">
                  <c:v>4720.6304126352279</c:v>
                </c:pt>
                <c:pt idx="2675">
                  <c:v>4731.5125896141253</c:v>
                </c:pt>
                <c:pt idx="2676">
                  <c:v>4742.4198526017653</c:v>
                </c:pt>
                <c:pt idx="2677">
                  <c:v>4753.35225942737</c:v>
                </c:pt>
                <c:pt idx="2678">
                  <c:v>4764.3098680534722</c:v>
                </c:pt>
                <c:pt idx="2679">
                  <c:v>4775.2927365762216</c:v>
                </c:pt>
                <c:pt idx="2680">
                  <c:v>4786.3009232256945</c:v>
                </c:pt>
                <c:pt idx="2681">
                  <c:v>4797.3344863662005</c:v>
                </c:pt>
                <c:pt idx="2682">
                  <c:v>4808.3934844965925</c:v>
                </c:pt>
                <c:pt idx="2683">
                  <c:v>4819.4779762505786</c:v>
                </c:pt>
                <c:pt idx="2684">
                  <c:v>4830.58802039703</c:v>
                </c:pt>
                <c:pt idx="2685">
                  <c:v>4841.7236758402951</c:v>
                </c:pt>
                <c:pt idx="2686">
                  <c:v>4852.8850016205106</c:v>
                </c:pt>
                <c:pt idx="2687">
                  <c:v>4864.0720569139139</c:v>
                </c:pt>
                <c:pt idx="2688">
                  <c:v>4875.2849010331593</c:v>
                </c:pt>
                <c:pt idx="2689">
                  <c:v>4886.5235934276297</c:v>
                </c:pt>
                <c:pt idx="2690">
                  <c:v>4897.7881936837539</c:v>
                </c:pt>
                <c:pt idx="2691">
                  <c:v>4909.0787615253212</c:v>
                </c:pt>
                <c:pt idx="2692">
                  <c:v>4920.3953568137977</c:v>
                </c:pt>
                <c:pt idx="2693">
                  <c:v>4931.7380395486452</c:v>
                </c:pt>
                <c:pt idx="2694">
                  <c:v>4943.106869867639</c:v>
                </c:pt>
                <c:pt idx="2695">
                  <c:v>4954.5019080471848</c:v>
                </c:pt>
                <c:pt idx="2696">
                  <c:v>4965.9232145026417</c:v>
                </c:pt>
                <c:pt idx="2697">
                  <c:v>4977.3708497886391</c:v>
                </c:pt>
                <c:pt idx="2698">
                  <c:v>4988.8448745993992</c:v>
                </c:pt>
                <c:pt idx="2699">
                  <c:v>5000.3453497690598</c:v>
                </c:pt>
                <c:pt idx="2700">
                  <c:v>5011.8723362719957</c:v>
                </c:pt>
                <c:pt idx="2701">
                  <c:v>5023.4258952231412</c:v>
                </c:pt>
                <c:pt idx="2702">
                  <c:v>5035.006087878317</c:v>
                </c:pt>
                <c:pt idx="2703">
                  <c:v>5046.6129756345508</c:v>
                </c:pt>
                <c:pt idx="2704">
                  <c:v>5058.2466200304061</c:v>
                </c:pt>
                <c:pt idx="2705">
                  <c:v>5069.9070827463074</c:v>
                </c:pt>
                <c:pt idx="2706">
                  <c:v>5081.594425604867</c:v>
                </c:pt>
                <c:pt idx="2707">
                  <c:v>5093.3087105712139</c:v>
                </c:pt>
                <c:pt idx="2708">
                  <c:v>5105.0499997533207</c:v>
                </c:pt>
                <c:pt idx="2709">
                  <c:v>5116.8183554023335</c:v>
                </c:pt>
                <c:pt idx="2710">
                  <c:v>5128.6138399129022</c:v>
                </c:pt>
                <c:pt idx="2711">
                  <c:v>5140.4365158235123</c:v>
                </c:pt>
                <c:pt idx="2712">
                  <c:v>5152.2864458168142</c:v>
                </c:pt>
                <c:pt idx="2713">
                  <c:v>5164.163692719957</c:v>
                </c:pt>
                <c:pt idx="2714">
                  <c:v>5176.0683195049214</c:v>
                </c:pt>
                <c:pt idx="2715">
                  <c:v>5188.0003892888544</c:v>
                </c:pt>
                <c:pt idx="2716">
                  <c:v>5199.9599653344012</c:v>
                </c:pt>
                <c:pt idx="2717">
                  <c:v>5211.9471110500435</c:v>
                </c:pt>
                <c:pt idx="2718">
                  <c:v>5223.9618899904353</c:v>
                </c:pt>
                <c:pt idx="2719">
                  <c:v>5236.0043658567374</c:v>
                </c:pt>
                <c:pt idx="2720">
                  <c:v>5248.0746024969594</c:v>
                </c:pt>
                <c:pt idx="2721">
                  <c:v>5260.1726639062936</c:v>
                </c:pt>
                <c:pt idx="2722">
                  <c:v>5272.2986142274567</c:v>
                </c:pt>
                <c:pt idx="2723">
                  <c:v>5284.4525177510313</c:v>
                </c:pt>
                <c:pt idx="2724">
                  <c:v>5296.6344389158039</c:v>
                </c:pt>
                <c:pt idx="2725">
                  <c:v>5308.8444423091069</c:v>
                </c:pt>
                <c:pt idx="2726">
                  <c:v>5321.0825926671632</c:v>
                </c:pt>
                <c:pt idx="2727">
                  <c:v>5333.3489548754287</c:v>
                </c:pt>
                <c:pt idx="2728">
                  <c:v>5345.6435939689336</c:v>
                </c:pt>
                <c:pt idx="2729">
                  <c:v>5357.9665751326311</c:v>
                </c:pt>
                <c:pt idx="2730">
                  <c:v>5370.3179637017402</c:v>
                </c:pt>
                <c:pt idx="2731">
                  <c:v>5382.697825162094</c:v>
                </c:pt>
                <c:pt idx="2732">
                  <c:v>5395.1062251504854</c:v>
                </c:pt>
                <c:pt idx="2733">
                  <c:v>5407.5432294550155</c:v>
                </c:pt>
                <c:pt idx="2734">
                  <c:v>5420.0089040154435</c:v>
                </c:pt>
                <c:pt idx="2735">
                  <c:v>5432.5033149235351</c:v>
                </c:pt>
                <c:pt idx="2736">
                  <c:v>5445.0265284234129</c:v>
                </c:pt>
                <c:pt idx="2737">
                  <c:v>5457.5786109119081</c:v>
                </c:pt>
                <c:pt idx="2738">
                  <c:v>5470.1596289389126</c:v>
                </c:pt>
                <c:pt idx="2739">
                  <c:v>5482.7696492077321</c:v>
                </c:pt>
                <c:pt idx="2740">
                  <c:v>5495.4087385754383</c:v>
                </c:pt>
                <c:pt idx="2741">
                  <c:v>5508.0769640532244</c:v>
                </c:pt>
                <c:pt idx="2742">
                  <c:v>5520.7743928067612</c:v>
                </c:pt>
                <c:pt idx="2743">
                  <c:v>5533.5010921565527</c:v>
                </c:pt>
                <c:pt idx="2744">
                  <c:v>5546.2571295782909</c:v>
                </c:pt>
                <c:pt idx="2745">
                  <c:v>5559.042572703217</c:v>
                </c:pt>
                <c:pt idx="2746">
                  <c:v>5571.8574893184777</c:v>
                </c:pt>
                <c:pt idx="2747">
                  <c:v>5584.7019473674845</c:v>
                </c:pt>
                <c:pt idx="2748">
                  <c:v>5597.5760149502767</c:v>
                </c:pt>
                <c:pt idx="2749">
                  <c:v>5610.4797603238776</c:v>
                </c:pt>
                <c:pt idx="2750">
                  <c:v>5623.4132519026616</c:v>
                </c:pt>
                <c:pt idx="2751">
                  <c:v>5636.376558258713</c:v>
                </c:pt>
                <c:pt idx="2752">
                  <c:v>5649.3697481221916</c:v>
                </c:pt>
                <c:pt idx="2753">
                  <c:v>5662.3928903816968</c:v>
                </c:pt>
                <c:pt idx="2754">
                  <c:v>5675.446054084633</c:v>
                </c:pt>
                <c:pt idx="2755">
                  <c:v>5688.5293084375744</c:v>
                </c:pt>
                <c:pt idx="2756">
                  <c:v>5701.6427228066323</c:v>
                </c:pt>
                <c:pt idx="2757">
                  <c:v>5714.7863667178253</c:v>
                </c:pt>
                <c:pt idx="2758">
                  <c:v>5727.9603098574453</c:v>
                </c:pt>
                <c:pt idx="2759">
                  <c:v>5741.164622072426</c:v>
                </c:pt>
                <c:pt idx="2760">
                  <c:v>5754.3993733707175</c:v>
                </c:pt>
                <c:pt idx="2761">
                  <c:v>5767.6646339216531</c:v>
                </c:pt>
                <c:pt idx="2762">
                  <c:v>5780.9604740563245</c:v>
                </c:pt>
                <c:pt idx="2763">
                  <c:v>5794.2869642679516</c:v>
                </c:pt>
                <c:pt idx="2764">
                  <c:v>5807.6441752122591</c:v>
                </c:pt>
                <c:pt idx="2765">
                  <c:v>5821.0321777078507</c:v>
                </c:pt>
                <c:pt idx="2766">
                  <c:v>5834.4510427365822</c:v>
                </c:pt>
                <c:pt idx="2767">
                  <c:v>5847.9008414439395</c:v>
                </c:pt>
                <c:pt idx="2768">
                  <c:v>5861.3816451394168</c:v>
                </c:pt>
                <c:pt idx="2769">
                  <c:v>5874.893525296894</c:v>
                </c:pt>
                <c:pt idx="2770">
                  <c:v>5888.4365535550141</c:v>
                </c:pt>
                <c:pt idx="2771">
                  <c:v>5902.0108017175653</c:v>
                </c:pt>
                <c:pt idx="2772">
                  <c:v>5915.6163417538592</c:v>
                </c:pt>
                <c:pt idx="2773">
                  <c:v>5929.2532457991156</c:v>
                </c:pt>
                <c:pt idx="2774">
                  <c:v>5942.9215861548419</c:v>
                </c:pt>
                <c:pt idx="2775">
                  <c:v>5956.6214352892175</c:v>
                </c:pt>
                <c:pt idx="2776">
                  <c:v>5970.3528658374789</c:v>
                </c:pt>
                <c:pt idx="2777">
                  <c:v>5984.115950602305</c:v>
                </c:pt>
                <c:pt idx="2778">
                  <c:v>5997.9107625542001</c:v>
                </c:pt>
                <c:pt idx="2779">
                  <c:v>6011.7373748318842</c:v>
                </c:pt>
                <c:pt idx="2780">
                  <c:v>6025.5958607426792</c:v>
                </c:pt>
                <c:pt idx="2781">
                  <c:v>6039.4862937628977</c:v>
                </c:pt>
                <c:pt idx="2782">
                  <c:v>6053.408747538233</c:v>
                </c:pt>
                <c:pt idx="2783">
                  <c:v>6067.363295884149</c:v>
                </c:pt>
                <c:pt idx="2784">
                  <c:v>6081.3500127862717</c:v>
                </c:pt>
                <c:pt idx="2785">
                  <c:v>6095.3689724007818</c:v>
                </c:pt>
                <c:pt idx="2786">
                  <c:v>6109.4202490548078</c:v>
                </c:pt>
                <c:pt idx="2787">
                  <c:v>6123.5039172468196</c:v>
                </c:pt>
                <c:pt idx="2788">
                  <c:v>6137.6200516470244</c:v>
                </c:pt>
                <c:pt idx="2789">
                  <c:v>6151.7687270977613</c:v>
                </c:pt>
                <c:pt idx="2790">
                  <c:v>6165.9500186138994</c:v>
                </c:pt>
                <c:pt idx="2791">
                  <c:v>6180.1640013832339</c:v>
                </c:pt>
                <c:pt idx="2792">
                  <c:v>6194.4107507668868</c:v>
                </c:pt>
                <c:pt idx="2793">
                  <c:v>6208.6903422997057</c:v>
                </c:pt>
                <c:pt idx="2794">
                  <c:v>6223.0028516906623</c:v>
                </c:pt>
                <c:pt idx="2795">
                  <c:v>6237.3483548232571</c:v>
                </c:pt>
                <c:pt idx="2796">
                  <c:v>6251.7269277559199</c:v>
                </c:pt>
                <c:pt idx="2797">
                  <c:v>6266.1386467224129</c:v>
                </c:pt>
                <c:pt idx="2798">
                  <c:v>6280.5835881322355</c:v>
                </c:pt>
                <c:pt idx="2799">
                  <c:v>6295.0618285710298</c:v>
                </c:pt>
                <c:pt idx="2800">
                  <c:v>6309.5734448009844</c:v>
                </c:pt>
                <c:pt idx="2801">
                  <c:v>6324.1185137612438</c:v>
                </c:pt>
                <c:pt idx="2802">
                  <c:v>6338.6971125683158</c:v>
                </c:pt>
                <c:pt idx="2803">
                  <c:v>6353.3093185164807</c:v>
                </c:pt>
                <c:pt idx="2804">
                  <c:v>6367.955209078199</c:v>
                </c:pt>
                <c:pt idx="2805">
                  <c:v>6382.6348619045257</c:v>
                </c:pt>
                <c:pt idx="2806">
                  <c:v>6397.3483548255172</c:v>
                </c:pt>
                <c:pt idx="2807">
                  <c:v>6412.0957658506495</c:v>
                </c:pt>
                <c:pt idx="2808">
                  <c:v>6426.8771731692277</c:v>
                </c:pt>
                <c:pt idx="2809">
                  <c:v>6441.6926551508013</c:v>
                </c:pt>
                <c:pt idx="2810">
                  <c:v>6456.542290345581</c:v>
                </c:pt>
                <c:pt idx="2811">
                  <c:v>6471.4261574848551</c:v>
                </c:pt>
                <c:pt idx="2812">
                  <c:v>6486.3443354814044</c:v>
                </c:pt>
                <c:pt idx="2813">
                  <c:v>6501.2969034299249</c:v>
                </c:pt>
                <c:pt idx="2814">
                  <c:v>6516.2839406074427</c:v>
                </c:pt>
                <c:pt idx="2815">
                  <c:v>6531.3055264737368</c:v>
                </c:pt>
                <c:pt idx="2816">
                  <c:v>6546.3617406717603</c:v>
                </c:pt>
                <c:pt idx="2817">
                  <c:v>6561.4526630280625</c:v>
                </c:pt>
                <c:pt idx="2818">
                  <c:v>6576.5783735532104</c:v>
                </c:pt>
                <c:pt idx="2819">
                  <c:v>6591.738952442216</c:v>
                </c:pt>
                <c:pt idx="2820">
                  <c:v>6606.9344800749595</c:v>
                </c:pt>
                <c:pt idx="2821">
                  <c:v>6622.1650370166162</c:v>
                </c:pt>
                <c:pt idx="2822">
                  <c:v>6637.4307040180829</c:v>
                </c:pt>
                <c:pt idx="2823">
                  <c:v>6652.7315620164054</c:v>
                </c:pt>
                <c:pt idx="2824">
                  <c:v>6668.0676921352106</c:v>
                </c:pt>
                <c:pt idx="2825">
                  <c:v>6683.4391756851328</c:v>
                </c:pt>
                <c:pt idx="2826">
                  <c:v>6698.8460941642479</c:v>
                </c:pt>
                <c:pt idx="2827">
                  <c:v>6714.2885292585042</c:v>
                </c:pt>
                <c:pt idx="2828">
                  <c:v>6729.7665628421555</c:v>
                </c:pt>
                <c:pt idx="2829">
                  <c:v>6745.2802769781947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6792.0363261708117</c:v>
                </c:pt>
                <c:pt idx="2833">
                  <c:v>6807.6935869363779</c:v>
                </c:pt>
                <c:pt idx="2834">
                  <c:v>6823.386941415657</c:v>
                </c:pt>
                <c:pt idx="2835">
                  <c:v>6839.1164728132517</c:v>
                </c:pt>
                <c:pt idx="2836">
                  <c:v>6854.8822645255714</c:v>
                </c:pt>
                <c:pt idx="2837">
                  <c:v>6870.6844001412746</c:v>
                </c:pt>
                <c:pt idx="2838">
                  <c:v>6886.522963441711</c:v>
                </c:pt>
                <c:pt idx="2839">
                  <c:v>6902.3980384013666</c:v>
                </c:pt>
                <c:pt idx="2840">
                  <c:v>6918.3097091883092</c:v>
                </c:pt>
                <c:pt idx="2841">
                  <c:v>6934.2580601646323</c:v>
                </c:pt>
                <c:pt idx="2842">
                  <c:v>6950.2431758869061</c:v>
                </c:pt>
                <c:pt idx="2843">
                  <c:v>6966.2651411066227</c:v>
                </c:pt>
                <c:pt idx="2844">
                  <c:v>6982.3240407706462</c:v>
                </c:pt>
                <c:pt idx="2845">
                  <c:v>6998.4199600216643</c:v>
                </c:pt>
                <c:pt idx="2846">
                  <c:v>7014.552984198639</c:v>
                </c:pt>
                <c:pt idx="2847">
                  <c:v>7030.7231988372578</c:v>
                </c:pt>
                <c:pt idx="2848">
                  <c:v>7046.9306896703893</c:v>
                </c:pt>
                <c:pt idx="2849">
                  <c:v>7063.1755426285372</c:v>
                </c:pt>
                <c:pt idx="2850">
                  <c:v>7079.4578438402941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7128.5303012641016</c:v>
                </c:pt>
                <c:pt idx="2854">
                  <c:v>7144.963260754037</c:v>
                </c:pt>
                <c:pt idx="2855">
                  <c:v>7161.4341021279215</c:v>
                </c:pt>
                <c:pt idx="2856">
                  <c:v>7177.9429127125159</c:v>
                </c:pt>
                <c:pt idx="2857">
                  <c:v>7194.4897800358904</c:v>
                </c:pt>
                <c:pt idx="2858">
                  <c:v>7211.0747918278885</c:v>
                </c:pt>
                <c:pt idx="2859">
                  <c:v>7227.6980360205926</c:v>
                </c:pt>
                <c:pt idx="2860">
                  <c:v>7244.3596007487877</c:v>
                </c:pt>
                <c:pt idx="2861">
                  <c:v>7261.0595743504318</c:v>
                </c:pt>
                <c:pt idx="2862">
                  <c:v>7277.7980453671216</c:v>
                </c:pt>
                <c:pt idx="2863">
                  <c:v>7294.5751025445652</c:v>
                </c:pt>
                <c:pt idx="2864">
                  <c:v>7311.3908348330497</c:v>
                </c:pt>
                <c:pt idx="2865">
                  <c:v>7328.2453313879132</c:v>
                </c:pt>
                <c:pt idx="2866">
                  <c:v>7345.1386815700189</c:v>
                </c:pt>
                <c:pt idx="2867">
                  <c:v>7362.0709749462276</c:v>
                </c:pt>
                <c:pt idx="2868">
                  <c:v>7379.0423012898727</c:v>
                </c:pt>
                <c:pt idx="2869">
                  <c:v>7396.0527505812379</c:v>
                </c:pt>
                <c:pt idx="2870">
                  <c:v>7413.1024130080323</c:v>
                </c:pt>
                <c:pt idx="2871">
                  <c:v>7430.1913789658684</c:v>
                </c:pt>
                <c:pt idx="2872">
                  <c:v>7447.319739058742</c:v>
                </c:pt>
                <c:pt idx="2873">
                  <c:v>7464.4875840995137</c:v>
                </c:pt>
                <c:pt idx="2874">
                  <c:v>7481.6950051103886</c:v>
                </c:pt>
                <c:pt idx="2875">
                  <c:v>7498.9420933234005</c:v>
                </c:pt>
                <c:pt idx="2876">
                  <c:v>7516.2289401808939</c:v>
                </c:pt>
                <c:pt idx="2877">
                  <c:v>7533.5556373360096</c:v>
                </c:pt>
                <c:pt idx="2878">
                  <c:v>7550.922276653172</c:v>
                </c:pt>
                <c:pt idx="2879">
                  <c:v>7568.3289502085736</c:v>
                </c:pt>
                <c:pt idx="2880">
                  <c:v>7585.7757502906643</c:v>
                </c:pt>
                <c:pt idx="2881">
                  <c:v>7603.2627694006414</c:v>
                </c:pt>
                <c:pt idx="2882">
                  <c:v>7620.7901002529406</c:v>
                </c:pt>
                <c:pt idx="2883">
                  <c:v>7638.3578357757242</c:v>
                </c:pt>
                <c:pt idx="2884">
                  <c:v>7655.9660691113777</c:v>
                </c:pt>
                <c:pt idx="2885">
                  <c:v>7673.6148936170011</c:v>
                </c:pt>
                <c:pt idx="2886">
                  <c:v>7691.3044028649047</c:v>
                </c:pt>
                <c:pt idx="2887">
                  <c:v>7709.0346906431059</c:v>
                </c:pt>
                <c:pt idx="2888">
                  <c:v>7726.8058509558259</c:v>
                </c:pt>
                <c:pt idx="2889">
                  <c:v>7744.6179780239872</c:v>
                </c:pt>
                <c:pt idx="2890">
                  <c:v>7762.4711662857144</c:v>
                </c:pt>
                <c:pt idx="2891">
                  <c:v>7780.365510396834</c:v>
                </c:pt>
                <c:pt idx="2892">
                  <c:v>7798.3011052313777</c:v>
                </c:pt>
                <c:pt idx="2893">
                  <c:v>7816.2780458820835</c:v>
                </c:pt>
                <c:pt idx="2894">
                  <c:v>7834.2964276609018</c:v>
                </c:pt>
                <c:pt idx="2895">
                  <c:v>7852.3563460994983</c:v>
                </c:pt>
                <c:pt idx="2896">
                  <c:v>7870.4578969497634</c:v>
                </c:pt>
                <c:pt idx="2897">
                  <c:v>7888.6011761843174</c:v>
                </c:pt>
                <c:pt idx="2898">
                  <c:v>7906.7862799970217</c:v>
                </c:pt>
                <c:pt idx="2899">
                  <c:v>7925.013304803485</c:v>
                </c:pt>
                <c:pt idx="2900">
                  <c:v>7943.2823472415794</c:v>
                </c:pt>
                <c:pt idx="2901">
                  <c:v>7961.5935041719486</c:v>
                </c:pt>
                <c:pt idx="2902">
                  <c:v>7979.9468726785244</c:v>
                </c:pt>
                <c:pt idx="2903">
                  <c:v>7998.3425500690391</c:v>
                </c:pt>
                <c:pt idx="2904">
                  <c:v>8016.7806338755427</c:v>
                </c:pt>
                <c:pt idx="2905">
                  <c:v>8035.2612218549211</c:v>
                </c:pt>
                <c:pt idx="2906">
                  <c:v>8053.7844119894116</c:v>
                </c:pt>
                <c:pt idx="2907">
                  <c:v>8072.3503024871243</c:v>
                </c:pt>
                <c:pt idx="2908">
                  <c:v>8090.9589917825624</c:v>
                </c:pt>
                <c:pt idx="2909">
                  <c:v>8109.6105785371437</c:v>
                </c:pt>
                <c:pt idx="2910">
                  <c:v>8128.3051616397252</c:v>
                </c:pt>
                <c:pt idx="2911">
                  <c:v>8147.0428402071248</c:v>
                </c:pt>
                <c:pt idx="2912">
                  <c:v>8165.8237135846493</c:v>
                </c:pt>
                <c:pt idx="2913">
                  <c:v>8184.6478813466201</c:v>
                </c:pt>
                <c:pt idx="2914">
                  <c:v>8203.5154432969011</c:v>
                </c:pt>
                <c:pt idx="2915">
                  <c:v>8222.4264994694258</c:v>
                </c:pt>
                <c:pt idx="2916">
                  <c:v>8241.3811501287328</c:v>
                </c:pt>
                <c:pt idx="2917">
                  <c:v>8260.379495770494</c:v>
                </c:pt>
                <c:pt idx="2918">
                  <c:v>8279.4216371220446</c:v>
                </c:pt>
                <c:pt idx="2919">
                  <c:v>8298.5076751429242</c:v>
                </c:pt>
                <c:pt idx="2920">
                  <c:v>8317.6377110254052</c:v>
                </c:pt>
                <c:pt idx="2921">
                  <c:v>8336.8118461950344</c:v>
                </c:pt>
                <c:pt idx="2922">
                  <c:v>8356.0301823111677</c:v>
                </c:pt>
                <c:pt idx="2923">
                  <c:v>8375.2928212675106</c:v>
                </c:pt>
                <c:pt idx="2924">
                  <c:v>8394.5998651926566</c:v>
                </c:pt>
                <c:pt idx="2925">
                  <c:v>8413.951416450629</c:v>
                </c:pt>
                <c:pt idx="2926">
                  <c:v>8433.3475776414289</c:v>
                </c:pt>
                <c:pt idx="2927">
                  <c:v>8452.7884516015711</c:v>
                </c:pt>
                <c:pt idx="2928">
                  <c:v>8472.2741414046341</c:v>
                </c:pt>
                <c:pt idx="2929">
                  <c:v>8491.8047503618036</c:v>
                </c:pt>
                <c:pt idx="2930">
                  <c:v>8511.3803820224257</c:v>
                </c:pt>
                <c:pt idx="2931">
                  <c:v>8531.0011401745523</c:v>
                </c:pt>
                <c:pt idx="2932">
                  <c:v>8550.6671288454872</c:v>
                </c:pt>
                <c:pt idx="2933">
                  <c:v>8570.378452302346</c:v>
                </c:pt>
                <c:pt idx="2934">
                  <c:v>8590.1352150526036</c:v>
                </c:pt>
                <c:pt idx="2935">
                  <c:v>8609.9375218446494</c:v>
                </c:pt>
                <c:pt idx="2936">
                  <c:v>8629.7854776683416</c:v>
                </c:pt>
                <c:pt idx="2937">
                  <c:v>8649.6791877555679</c:v>
                </c:pt>
                <c:pt idx="2938">
                  <c:v>8669.618757580798</c:v>
                </c:pt>
                <c:pt idx="2939">
                  <c:v>8689.6042928616462</c:v>
                </c:pt>
                <c:pt idx="2940">
                  <c:v>8709.635899559431</c:v>
                </c:pt>
                <c:pt idx="2941">
                  <c:v>8729.713683879736</c:v>
                </c:pt>
                <c:pt idx="2942">
                  <c:v>8749.837752272977</c:v>
                </c:pt>
                <c:pt idx="2943">
                  <c:v>8770.0082114349607</c:v>
                </c:pt>
                <c:pt idx="2944">
                  <c:v>8790.2251683074537</c:v>
                </c:pt>
                <c:pt idx="2945">
                  <c:v>8810.4887300787468</c:v>
                </c:pt>
                <c:pt idx="2946">
                  <c:v>8830.7990041842295</c:v>
                </c:pt>
                <c:pt idx="2947">
                  <c:v>8851.1560983069521</c:v>
                </c:pt>
                <c:pt idx="2948">
                  <c:v>8871.5601203782026</c:v>
                </c:pt>
                <c:pt idx="2949">
                  <c:v>8892.0111785780737</c:v>
                </c:pt>
                <c:pt idx="2950">
                  <c:v>8912.5093813360418</c:v>
                </c:pt>
                <c:pt idx="2951">
                  <c:v>8933.054837331536</c:v>
                </c:pt>
                <c:pt idx="2952">
                  <c:v>8953.6476554945184</c:v>
                </c:pt>
                <c:pt idx="2953">
                  <c:v>8974.2879450060609</c:v>
                </c:pt>
                <c:pt idx="2954">
                  <c:v>8994.9758152989252</c:v>
                </c:pt>
                <c:pt idx="2955">
                  <c:v>9015.7113760581378</c:v>
                </c:pt>
                <c:pt idx="2956">
                  <c:v>9036.4947372215793</c:v>
                </c:pt>
                <c:pt idx="2957">
                  <c:v>9057.3260089805626</c:v>
                </c:pt>
                <c:pt idx="2958">
                  <c:v>9078.2053017804155</c:v>
                </c:pt>
                <c:pt idx="2959">
                  <c:v>9099.1327263210696</c:v>
                </c:pt>
                <c:pt idx="2960">
                  <c:v>9120.108393557648</c:v>
                </c:pt>
                <c:pt idx="2961">
                  <c:v>9141.1324147010491</c:v>
                </c:pt>
                <c:pt idx="2962">
                  <c:v>9162.2049012185398</c:v>
                </c:pt>
                <c:pt idx="2963">
                  <c:v>9183.3259648343465</c:v>
                </c:pt>
                <c:pt idx="2964">
                  <c:v>9204.4957175302461</c:v>
                </c:pt>
                <c:pt idx="2965">
                  <c:v>9225.7142715461614</c:v>
                </c:pt>
                <c:pt idx="2966">
                  <c:v>9246.9817393807516</c:v>
                </c:pt>
                <c:pt idx="2967">
                  <c:v>9268.2982337920148</c:v>
                </c:pt>
                <c:pt idx="2968">
                  <c:v>9289.6638677978826</c:v>
                </c:pt>
                <c:pt idx="2969">
                  <c:v>9311.0787546768188</c:v>
                </c:pt>
                <c:pt idx="2970">
                  <c:v>9332.5430079684211</c:v>
                </c:pt>
                <c:pt idx="2971">
                  <c:v>9354.0567414740253</c:v>
                </c:pt>
                <c:pt idx="2972">
                  <c:v>9375.6200692573057</c:v>
                </c:pt>
                <c:pt idx="2973">
                  <c:v>9397.2331056448766</c:v>
                </c:pt>
                <c:pt idx="2974">
                  <c:v>9418.8959652269077</c:v>
                </c:pt>
                <c:pt idx="2975">
                  <c:v>9440.6087628577243</c:v>
                </c:pt>
                <c:pt idx="2976">
                  <c:v>9462.3716136564162</c:v>
                </c:pt>
                <c:pt idx="2977">
                  <c:v>9484.1846330074532</c:v>
                </c:pt>
                <c:pt idx="2978">
                  <c:v>9506.0479365612919</c:v>
                </c:pt>
                <c:pt idx="2979">
                  <c:v>9527.961640234993</c:v>
                </c:pt>
                <c:pt idx="2980">
                  <c:v>9549.9258602128302</c:v>
                </c:pt>
                <c:pt idx="2981">
                  <c:v>9571.9407129469109</c:v>
                </c:pt>
                <c:pt idx="2982">
                  <c:v>9594.0063151577942</c:v>
                </c:pt>
                <c:pt idx="2983">
                  <c:v>9616.122783835106</c:v>
                </c:pt>
                <c:pt idx="2984">
                  <c:v>9638.290236238161</c:v>
                </c:pt>
                <c:pt idx="2985">
                  <c:v>9660.5087898965849</c:v>
                </c:pt>
                <c:pt idx="2986">
                  <c:v>9682.778562610938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9749.8963771723047</c:v>
                </c:pt>
                <c:pt idx="2990">
                  <c:v>9772.3722095565372</c:v>
                </c:pt>
                <c:pt idx="2991">
                  <c:v>9794.8998540854154</c:v>
                </c:pt>
                <c:pt idx="2992">
                  <c:v>9817.4794301982674</c:v>
                </c:pt>
                <c:pt idx="2993">
                  <c:v>9840.1110576097562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9908.3194489260841</c:v>
                </c:pt>
                <c:pt idx="2997">
                  <c:v>9931.1604842077413</c:v>
                </c:pt>
                <c:pt idx="2998">
                  <c:v>9954.0541735136685</c:v>
                </c:pt>
                <c:pt idx="2999">
                  <c:v>9977.000638223928</c:v>
                </c:pt>
                <c:pt idx="3000">
                  <c:v>9999.9999999983902</c:v>
                </c:pt>
                <c:pt idx="3001">
                  <c:v>10023.052380777382</c:v>
                </c:pt>
                <c:pt idx="3002">
                  <c:v>10046.157902782334</c:v>
                </c:pt>
                <c:pt idx="3003">
                  <c:v>10069.316688516419</c:v>
                </c:pt>
                <c:pt idx="3004">
                  <c:v>10092.528860765216</c:v>
                </c:pt>
                <c:pt idx="3005">
                  <c:v>10115.794542597354</c:v>
                </c:pt>
                <c:pt idx="3006">
                  <c:v>10139.113857365159</c:v>
                </c:pt>
                <c:pt idx="3007">
                  <c:v>10162.486928705317</c:v>
                </c:pt>
                <c:pt idx="3008">
                  <c:v>10185.913880539525</c:v>
                </c:pt>
                <c:pt idx="3009">
                  <c:v>10209.394837075151</c:v>
                </c:pt>
                <c:pt idx="3010">
                  <c:v>10232.929922805888</c:v>
                </c:pt>
                <c:pt idx="3011">
                  <c:v>10256.519262512418</c:v>
                </c:pt>
                <c:pt idx="3012">
                  <c:v>10280.162981263073</c:v>
                </c:pt>
                <c:pt idx="3013">
                  <c:v>10303.861204414494</c:v>
                </c:pt>
                <c:pt idx="3014">
                  <c:v>10327.614057612303</c:v>
                </c:pt>
                <c:pt idx="3015">
                  <c:v>10351.421666791763</c:v>
                </c:pt>
                <c:pt idx="3016">
                  <c:v>10375.284158178447</c:v>
                </c:pt>
                <c:pt idx="3017">
                  <c:v>10399.201658288908</c:v>
                </c:pt>
                <c:pt idx="3018">
                  <c:v>10423.174293931354</c:v>
                </c:pt>
                <c:pt idx="3019">
                  <c:v>10447.202192206309</c:v>
                </c:pt>
                <c:pt idx="3020">
                  <c:v>10471.285480507298</c:v>
                </c:pt>
                <c:pt idx="3021">
                  <c:v>10495.424286521522</c:v>
                </c:pt>
                <c:pt idx="3022">
                  <c:v>10519.618738230523</c:v>
                </c:pt>
                <c:pt idx="3023">
                  <c:v>10543.868963910878</c:v>
                </c:pt>
                <c:pt idx="3024">
                  <c:v>10568.175092134868</c:v>
                </c:pt>
                <c:pt idx="3025">
                  <c:v>10592.537251771168</c:v>
                </c:pt>
                <c:pt idx="3026">
                  <c:v>10616.95557198552</c:v>
                </c:pt>
                <c:pt idx="3027">
                  <c:v>10641.430182241429</c:v>
                </c:pt>
                <c:pt idx="3028">
                  <c:v>10665.961212300843</c:v>
                </c:pt>
                <c:pt idx="3029">
                  <c:v>10690.548792224839</c:v>
                </c:pt>
                <c:pt idx="3030">
                  <c:v>10715.193052374319</c:v>
                </c:pt>
                <c:pt idx="3031">
                  <c:v>10739.894123410699</c:v>
                </c:pt>
                <c:pt idx="3032">
                  <c:v>10764.652136296596</c:v>
                </c:pt>
                <c:pt idx="3033">
                  <c:v>10789.467222296531</c:v>
                </c:pt>
                <c:pt idx="3034">
                  <c:v>10814.339512977618</c:v>
                </c:pt>
                <c:pt idx="3035">
                  <c:v>10839.269140210268</c:v>
                </c:pt>
                <c:pt idx="3036">
                  <c:v>10864.256236168883</c:v>
                </c:pt>
                <c:pt idx="3037">
                  <c:v>10889.300933332559</c:v>
                </c:pt>
                <c:pt idx="3038">
                  <c:v>10914.403364485785</c:v>
                </c:pt>
                <c:pt idx="3039">
                  <c:v>10939.563662719152</c:v>
                </c:pt>
                <c:pt idx="3040">
                  <c:v>10964.781961430059</c:v>
                </c:pt>
                <c:pt idx="3041">
                  <c:v>10990.058394323414</c:v>
                </c:pt>
                <c:pt idx="3042">
                  <c:v>11015.393095412348</c:v>
                </c:pt>
                <c:pt idx="3043">
                  <c:v>11040.786199018925</c:v>
                </c:pt>
                <c:pt idx="3044">
                  <c:v>11066.237839774853</c:v>
                </c:pt>
                <c:pt idx="3045">
                  <c:v>11091.748152622195</c:v>
                </c:pt>
                <c:pt idx="3046">
                  <c:v>11117.317272814093</c:v>
                </c:pt>
                <c:pt idx="3047">
                  <c:v>11142.945335915474</c:v>
                </c:pt>
                <c:pt idx="3048">
                  <c:v>11168.63247780378</c:v>
                </c:pt>
                <c:pt idx="3049">
                  <c:v>11194.37883466968</c:v>
                </c:pt>
                <c:pt idx="3050">
                  <c:v>11220.184543017795</c:v>
                </c:pt>
                <c:pt idx="3051">
                  <c:v>11246.04973966742</c:v>
                </c:pt>
                <c:pt idx="3052">
                  <c:v>11271.974561753255</c:v>
                </c:pt>
                <c:pt idx="3053">
                  <c:v>11297.959146726125</c:v>
                </c:pt>
                <c:pt idx="3054">
                  <c:v>11324.003632353713</c:v>
                </c:pt>
                <c:pt idx="3055">
                  <c:v>11350.10815672129</c:v>
                </c:pt>
                <c:pt idx="3056">
                  <c:v>11376.272858232442</c:v>
                </c:pt>
                <c:pt idx="3057">
                  <c:v>11402.497875609815</c:v>
                </c:pt>
                <c:pt idx="3058">
                  <c:v>11428.78334789584</c:v>
                </c:pt>
                <c:pt idx="3059">
                  <c:v>11455.129414453475</c:v>
                </c:pt>
                <c:pt idx="3060">
                  <c:v>11481.536214966942</c:v>
                </c:pt>
                <c:pt idx="3061">
                  <c:v>11508.003889442467</c:v>
                </c:pt>
                <c:pt idx="3062">
                  <c:v>11534.532578209026</c:v>
                </c:pt>
                <c:pt idx="3063">
                  <c:v>11561.122421919086</c:v>
                </c:pt>
                <c:pt idx="3064">
                  <c:v>11587.773561549353</c:v>
                </c:pt>
                <c:pt idx="3065">
                  <c:v>11614.486138401515</c:v>
                </c:pt>
                <c:pt idx="3066">
                  <c:v>11641.260294102995</c:v>
                </c:pt>
                <c:pt idx="3067">
                  <c:v>11668.096170607701</c:v>
                </c:pt>
                <c:pt idx="3068">
                  <c:v>11694.993910196781</c:v>
                </c:pt>
                <c:pt idx="3069">
                  <c:v>11721.95365547937</c:v>
                </c:pt>
                <c:pt idx="3070">
                  <c:v>11748.975549393355</c:v>
                </c:pt>
                <c:pt idx="3071">
                  <c:v>11776.059735206129</c:v>
                </c:pt>
                <c:pt idx="3072">
                  <c:v>11803.206356515346</c:v>
                </c:pt>
                <c:pt idx="3073">
                  <c:v>11830.415557249691</c:v>
                </c:pt>
                <c:pt idx="3074">
                  <c:v>11857.68748166964</c:v>
                </c:pt>
                <c:pt idx="3075">
                  <c:v>11885.022274368219</c:v>
                </c:pt>
                <c:pt idx="3076">
                  <c:v>11912.420080271777</c:v>
                </c:pt>
                <c:pt idx="3077">
                  <c:v>11939.881044640755</c:v>
                </c:pt>
                <c:pt idx="3078">
                  <c:v>11967.405313070452</c:v>
                </c:pt>
                <c:pt idx="3079">
                  <c:v>11994.9930314918</c:v>
                </c:pt>
                <c:pt idx="3080">
                  <c:v>12022.644346172136</c:v>
                </c:pt>
                <c:pt idx="3081">
                  <c:v>12050.359403715976</c:v>
                </c:pt>
                <c:pt idx="3082">
                  <c:v>12078.138351065798</c:v>
                </c:pt>
                <c:pt idx="3083">
                  <c:v>12105.981335502815</c:v>
                </c:pt>
                <c:pt idx="3084">
                  <c:v>12133.888504647757</c:v>
                </c:pt>
                <c:pt idx="3085">
                  <c:v>12161.86000646166</c:v>
                </c:pt>
                <c:pt idx="3086">
                  <c:v>12189.895989246641</c:v>
                </c:pt>
                <c:pt idx="3087">
                  <c:v>12217.996601646688</c:v>
                </c:pt>
                <c:pt idx="3088">
                  <c:v>12246.161992648453</c:v>
                </c:pt>
                <c:pt idx="3089">
                  <c:v>12274.392311582033</c:v>
                </c:pt>
                <c:pt idx="3090">
                  <c:v>12302.68770812177</c:v>
                </c:pt>
                <c:pt idx="3091">
                  <c:v>12331.04833228704</c:v>
                </c:pt>
                <c:pt idx="3092">
                  <c:v>12359.47433444305</c:v>
                </c:pt>
                <c:pt idx="3093">
                  <c:v>12387.96586530163</c:v>
                </c:pt>
                <c:pt idx="3094">
                  <c:v>12416.523075922045</c:v>
                </c:pt>
                <c:pt idx="3095">
                  <c:v>12445.14611771178</c:v>
                </c:pt>
                <c:pt idx="3096">
                  <c:v>12473.835142427353</c:v>
                </c:pt>
                <c:pt idx="3097">
                  <c:v>12502.59030217512</c:v>
                </c:pt>
                <c:pt idx="3098">
                  <c:v>12531.411749412073</c:v>
                </c:pt>
                <c:pt idx="3099">
                  <c:v>12560.299636946656</c:v>
                </c:pt>
                <c:pt idx="3100">
                  <c:v>12589.254117939574</c:v>
                </c:pt>
                <c:pt idx="3101">
                  <c:v>12618.275345904603</c:v>
                </c:pt>
                <c:pt idx="3102">
                  <c:v>12647.363474709404</c:v>
                </c:pt>
                <c:pt idx="3103">
                  <c:v>12676.51865857634</c:v>
                </c:pt>
                <c:pt idx="3104">
                  <c:v>12705.741052083296</c:v>
                </c:pt>
                <c:pt idx="3105">
                  <c:v>12735.030810164491</c:v>
                </c:pt>
                <c:pt idx="3106">
                  <c:v>12764.388088111307</c:v>
                </c:pt>
                <c:pt idx="3107">
                  <c:v>12793.81304157311</c:v>
                </c:pt>
                <c:pt idx="3108">
                  <c:v>12823.305826558073</c:v>
                </c:pt>
                <c:pt idx="3109">
                  <c:v>12852.866599434006</c:v>
                </c:pt>
                <c:pt idx="3110">
                  <c:v>12882.495516929186</c:v>
                </c:pt>
                <c:pt idx="3111">
                  <c:v>12912.192736133182</c:v>
                </c:pt>
                <c:pt idx="3112">
                  <c:v>12941.958414497694</c:v>
                </c:pt>
                <c:pt idx="3113">
                  <c:v>12971.792709837388</c:v>
                </c:pt>
                <c:pt idx="3114">
                  <c:v>13001.695780330725</c:v>
                </c:pt>
                <c:pt idx="3115">
                  <c:v>13031.667784520811</c:v>
                </c:pt>
                <c:pt idx="3116">
                  <c:v>13061.708881316226</c:v>
                </c:pt>
                <c:pt idx="3117">
                  <c:v>13091.819229991876</c:v>
                </c:pt>
                <c:pt idx="3118">
                  <c:v>13121.998990189832</c:v>
                </c:pt>
                <c:pt idx="3119">
                  <c:v>13152.248321920177</c:v>
                </c:pt>
                <c:pt idx="3120">
                  <c:v>13182.567385561859</c:v>
                </c:pt>
                <c:pt idx="3121">
                  <c:v>13212.956341863533</c:v>
                </c:pt>
                <c:pt idx="3122">
                  <c:v>13243.415351944423</c:v>
                </c:pt>
                <c:pt idx="3123">
                  <c:v>13273.944577295166</c:v>
                </c:pt>
                <c:pt idx="3124">
                  <c:v>13304.544179778675</c:v>
                </c:pt>
                <c:pt idx="3125">
                  <c:v>13335.214321631</c:v>
                </c:pt>
                <c:pt idx="3126">
                  <c:v>13365.955165462176</c:v>
                </c:pt>
                <c:pt idx="3127">
                  <c:v>13396.766874257099</c:v>
                </c:pt>
                <c:pt idx="3128">
                  <c:v>13427.649611376381</c:v>
                </c:pt>
                <c:pt idx="3129">
                  <c:v>13458.60354055722</c:v>
                </c:pt>
                <c:pt idx="3130">
                  <c:v>13489.628825914268</c:v>
                </c:pt>
                <c:pt idx="3131">
                  <c:v>13520.725631940497</c:v>
                </c:pt>
                <c:pt idx="3132">
                  <c:v>13551.89412350808</c:v>
                </c:pt>
                <c:pt idx="3133">
                  <c:v>13583.134465869254</c:v>
                </c:pt>
                <c:pt idx="3134">
                  <c:v>13614.446824657207</c:v>
                </c:pt>
                <c:pt idx="3135">
                  <c:v>13645.831365886947</c:v>
                </c:pt>
                <c:pt idx="3136">
                  <c:v>13677.288255956186</c:v>
                </c:pt>
                <c:pt idx="3137">
                  <c:v>13708.817661646226</c:v>
                </c:pt>
                <c:pt idx="3138">
                  <c:v>13740.419750122835</c:v>
                </c:pt>
                <c:pt idx="3139">
                  <c:v>13772.094688937143</c:v>
                </c:pt>
                <c:pt idx="3140">
                  <c:v>13803.84264602652</c:v>
                </c:pt>
                <c:pt idx="3141">
                  <c:v>13835.663789715474</c:v>
                </c:pt>
                <c:pt idx="3142">
                  <c:v>13867.558288716544</c:v>
                </c:pt>
                <c:pt idx="3143">
                  <c:v>13899.526312131185</c:v>
                </c:pt>
                <c:pt idx="3144">
                  <c:v>13931.568029450678</c:v>
                </c:pt>
                <c:pt idx="3145">
                  <c:v>13963.683610557016</c:v>
                </c:pt>
                <c:pt idx="3146">
                  <c:v>13995.873225723815</c:v>
                </c:pt>
                <c:pt idx="3147">
                  <c:v>14028.13704561721</c:v>
                </c:pt>
                <c:pt idx="3148">
                  <c:v>14060.475241296761</c:v>
                </c:pt>
                <c:pt idx="3149">
                  <c:v>14092.887984216362</c:v>
                </c:pt>
                <c:pt idx="3150">
                  <c:v>14125.375446225153</c:v>
                </c:pt>
                <c:pt idx="3151">
                  <c:v>14157.937799568419</c:v>
                </c:pt>
                <c:pt idx="3152">
                  <c:v>14190.575216888519</c:v>
                </c:pt>
                <c:pt idx="3153">
                  <c:v>14223.28787122579</c:v>
                </c:pt>
                <c:pt idx="3154">
                  <c:v>14256.075936019468</c:v>
                </c:pt>
                <c:pt idx="3155">
                  <c:v>14288.939585108608</c:v>
                </c:pt>
                <c:pt idx="3156">
                  <c:v>14321.878992733007</c:v>
                </c:pt>
                <c:pt idx="3157">
                  <c:v>14354.894333534126</c:v>
                </c:pt>
                <c:pt idx="3158">
                  <c:v>14387.985782556014</c:v>
                </c:pt>
                <c:pt idx="3159">
                  <c:v>14421.15351524624</c:v>
                </c:pt>
                <c:pt idx="3160">
                  <c:v>14454.397707456821</c:v>
                </c:pt>
                <c:pt idx="3161">
                  <c:v>14487.718535445156</c:v>
                </c:pt>
                <c:pt idx="3162">
                  <c:v>14521.116175874957</c:v>
                </c:pt>
                <c:pt idx="3163">
                  <c:v>14554.590805817188</c:v>
                </c:pt>
                <c:pt idx="3164">
                  <c:v>14588.142602751006</c:v>
                </c:pt>
                <c:pt idx="3165">
                  <c:v>14621.771744564698</c:v>
                </c:pt>
                <c:pt idx="3166">
                  <c:v>14655.478409556625</c:v>
                </c:pt>
                <c:pt idx="3167">
                  <c:v>14689.26277643617</c:v>
                </c:pt>
                <c:pt idx="3168">
                  <c:v>14723.125024324683</c:v>
                </c:pt>
                <c:pt idx="3169">
                  <c:v>14757.065332756432</c:v>
                </c:pt>
                <c:pt idx="3170">
                  <c:v>14791.083881679555</c:v>
                </c:pt>
                <c:pt idx="3171">
                  <c:v>14825.180851457009</c:v>
                </c:pt>
                <c:pt idx="3172">
                  <c:v>14859.356422867537</c:v>
                </c:pt>
                <c:pt idx="3173">
                  <c:v>14893.610777106613</c:v>
                </c:pt>
                <c:pt idx="3174">
                  <c:v>14927.944095787416</c:v>
                </c:pt>
                <c:pt idx="3175">
                  <c:v>14962.356560941782</c:v>
                </c:pt>
                <c:pt idx="3176">
                  <c:v>14996.848355021177</c:v>
                </c:pt>
                <c:pt idx="3177">
                  <c:v>15031.419660897658</c:v>
                </c:pt>
                <c:pt idx="3178">
                  <c:v>15066.070661864849</c:v>
                </c:pt>
                <c:pt idx="3179">
                  <c:v>15100.801541638906</c:v>
                </c:pt>
                <c:pt idx="3180">
                  <c:v>15135.612484359497</c:v>
                </c:pt>
                <c:pt idx="3181">
                  <c:v>15170.503674590775</c:v>
                </c:pt>
                <c:pt idx="3182">
                  <c:v>15205.475297322357</c:v>
                </c:pt>
                <c:pt idx="3183">
                  <c:v>15240.527537970307</c:v>
                </c:pt>
                <c:pt idx="3184">
                  <c:v>15275.660582378114</c:v>
                </c:pt>
                <c:pt idx="3185">
                  <c:v>15310.874616817682</c:v>
                </c:pt>
                <c:pt idx="3186">
                  <c:v>15346.169827990318</c:v>
                </c:pt>
                <c:pt idx="3187">
                  <c:v>15381.546403027714</c:v>
                </c:pt>
                <c:pt idx="3188">
                  <c:v>15417.004529492953</c:v>
                </c:pt>
                <c:pt idx="3189">
                  <c:v>15452.544395381492</c:v>
                </c:pt>
                <c:pt idx="3190">
                  <c:v>15488.166189122159</c:v>
                </c:pt>
                <c:pt idx="3191">
                  <c:v>15523.870099578162</c:v>
                </c:pt>
                <c:pt idx="3192">
                  <c:v>15559.656316048076</c:v>
                </c:pt>
                <c:pt idx="3193">
                  <c:v>15595.525028266862</c:v>
                </c:pt>
                <c:pt idx="3194">
                  <c:v>15631.47642640686</c:v>
                </c:pt>
                <c:pt idx="3195">
                  <c:v>15667.510701078803</c:v>
                </c:pt>
                <c:pt idx="3196">
                  <c:v>15703.62804333283</c:v>
                </c:pt>
                <c:pt idx="3197">
                  <c:v>15739.828644659494</c:v>
                </c:pt>
                <c:pt idx="3198">
                  <c:v>15776.112696990778</c:v>
                </c:pt>
                <c:pt idx="3199">
                  <c:v>15812.480392701116</c:v>
                </c:pt>
                <c:pt idx="3200">
                  <c:v>15848.931924608412</c:v>
                </c:pt>
                <c:pt idx="3201">
                  <c:v>15885.467485975059</c:v>
                </c:pt>
                <c:pt idx="3202">
                  <c:v>15922.087270508966</c:v>
                </c:pt>
                <c:pt idx="3203">
                  <c:v>15958.791472364584</c:v>
                </c:pt>
                <c:pt idx="3204">
                  <c:v>15995.580286143939</c:v>
                </c:pt>
                <c:pt idx="3205">
                  <c:v>16032.453906897659</c:v>
                </c:pt>
                <c:pt idx="3206">
                  <c:v>16069.41253012601</c:v>
                </c:pt>
                <c:pt idx="3207">
                  <c:v>16106.456351779934</c:v>
                </c:pt>
                <c:pt idx="3208">
                  <c:v>16143.585568262086</c:v>
                </c:pt>
                <c:pt idx="3209">
                  <c:v>16180.800376427875</c:v>
                </c:pt>
                <c:pt idx="3210">
                  <c:v>16218.100973586508</c:v>
                </c:pt>
                <c:pt idx="3211">
                  <c:v>16255.487557502041</c:v>
                </c:pt>
                <c:pt idx="3212">
                  <c:v>16292.960326394419</c:v>
                </c:pt>
                <c:pt idx="3213">
                  <c:v>16330.51947894053</c:v>
                </c:pt>
                <c:pt idx="3214">
                  <c:v>16368.165214275266</c:v>
                </c:pt>
                <c:pt idx="3215">
                  <c:v>16405.897731992565</c:v>
                </c:pt>
                <c:pt idx="3216">
                  <c:v>16443.717232146482</c:v>
                </c:pt>
                <c:pt idx="3217">
                  <c:v>16481.623915252239</c:v>
                </c:pt>
                <c:pt idx="3218">
                  <c:v>16519.617982287298</c:v>
                </c:pt>
                <c:pt idx="3219">
                  <c:v>16557.699634692421</c:v>
                </c:pt>
                <c:pt idx="3220">
                  <c:v>16595.869074372738</c:v>
                </c:pt>
                <c:pt idx="3221">
                  <c:v>16634.126503698819</c:v>
                </c:pt>
                <c:pt idx="3222">
                  <c:v>16672.472125507746</c:v>
                </c:pt>
                <c:pt idx="3223">
                  <c:v>16710.906143104185</c:v>
                </c:pt>
                <c:pt idx="3224">
                  <c:v>16749.428760261475</c:v>
                </c:pt>
                <c:pt idx="3225">
                  <c:v>16788.040181222696</c:v>
                </c:pt>
                <c:pt idx="3226">
                  <c:v>16826.74061070176</c:v>
                </c:pt>
                <c:pt idx="3227">
                  <c:v>16865.530253884488</c:v>
                </c:pt>
                <c:pt idx="3228">
                  <c:v>16904.409316429712</c:v>
                </c:pt>
                <c:pt idx="3229">
                  <c:v>16943.378004470345</c:v>
                </c:pt>
                <c:pt idx="3230">
                  <c:v>16982.436524614499</c:v>
                </c:pt>
                <c:pt idx="3231">
                  <c:v>17021.585083946553</c:v>
                </c:pt>
                <c:pt idx="3232">
                  <c:v>17060.823890028274</c:v>
                </c:pt>
                <c:pt idx="3233">
                  <c:v>17100.153150899907</c:v>
                </c:pt>
                <c:pt idx="3234">
                  <c:v>17139.573075081276</c:v>
                </c:pt>
                <c:pt idx="3235">
                  <c:v>17179.083871572897</c:v>
                </c:pt>
                <c:pt idx="3236">
                  <c:v>17218.685749857079</c:v>
                </c:pt>
                <c:pt idx="3237">
                  <c:v>17258.378919899038</c:v>
                </c:pt>
                <c:pt idx="3238">
                  <c:v>17298.163592148008</c:v>
                </c:pt>
                <c:pt idx="3239">
                  <c:v>17338.039977538363</c:v>
                </c:pt>
                <c:pt idx="3240">
                  <c:v>17378.008287490731</c:v>
                </c:pt>
                <c:pt idx="3241">
                  <c:v>17418.068733913111</c:v>
                </c:pt>
                <c:pt idx="3242">
                  <c:v>17458.221529202001</c:v>
                </c:pt>
                <c:pt idx="3243">
                  <c:v>17498.466886243525</c:v>
                </c:pt>
                <c:pt idx="3244">
                  <c:v>17538.805018414558</c:v>
                </c:pt>
                <c:pt idx="3245">
                  <c:v>17579.236139583863</c:v>
                </c:pt>
                <c:pt idx="3246">
                  <c:v>17619.76046411322</c:v>
                </c:pt>
                <c:pt idx="3247">
                  <c:v>17660.378206858564</c:v>
                </c:pt>
                <c:pt idx="3248">
                  <c:v>17701.089583171124</c:v>
                </c:pt>
                <c:pt idx="3249">
                  <c:v>17741.894808898563</c:v>
                </c:pt>
                <c:pt idx="3250">
                  <c:v>17782.794100386127</c:v>
                </c:pt>
                <c:pt idx="3251">
                  <c:v>17823.787674477786</c:v>
                </c:pt>
                <c:pt idx="3252">
                  <c:v>17864.875748517388</c:v>
                </c:pt>
                <c:pt idx="3253">
                  <c:v>17906.058540349815</c:v>
                </c:pt>
                <c:pt idx="3254">
                  <c:v>17947.336268322128</c:v>
                </c:pt>
                <c:pt idx="3255">
                  <c:v>17988.709151284733</c:v>
                </c:pt>
                <c:pt idx="3256">
                  <c:v>18030.177408592535</c:v>
                </c:pt>
                <c:pt idx="3257">
                  <c:v>18071.741260106108</c:v>
                </c:pt>
                <c:pt idx="3258">
                  <c:v>18113.400926192855</c:v>
                </c:pt>
                <c:pt idx="3259">
                  <c:v>18155.156627728178</c:v>
                </c:pt>
                <c:pt idx="3260">
                  <c:v>18197.00858609665</c:v>
                </c:pt>
                <c:pt idx="3261">
                  <c:v>18238.957023193187</c:v>
                </c:pt>
                <c:pt idx="3262">
                  <c:v>18281.002161424225</c:v>
                </c:pt>
                <c:pt idx="3263">
                  <c:v>18323.144223708907</c:v>
                </c:pt>
                <c:pt idx="3264">
                  <c:v>18365.383433480249</c:v>
                </c:pt>
                <c:pt idx="3265">
                  <c:v>18407.720014686332</c:v>
                </c:pt>
                <c:pt idx="3266">
                  <c:v>18450.154191791502</c:v>
                </c:pt>
                <c:pt idx="3267">
                  <c:v>18492.686189777538</c:v>
                </c:pt>
                <c:pt idx="3268">
                  <c:v>18535.316234144862</c:v>
                </c:pt>
                <c:pt idx="3269">
                  <c:v>18578.044550913724</c:v>
                </c:pt>
                <c:pt idx="3270">
                  <c:v>18620.871366625408</c:v>
                </c:pt>
                <c:pt idx="3271">
                  <c:v>18663.796908343422</c:v>
                </c:pt>
                <c:pt idx="3272">
                  <c:v>18706.821403654722</c:v>
                </c:pt>
                <c:pt idx="3273">
                  <c:v>18749.945080670896</c:v>
                </c:pt>
                <c:pt idx="3274">
                  <c:v>18793.168168029384</c:v>
                </c:pt>
                <c:pt idx="3275">
                  <c:v>18836.490894894698</c:v>
                </c:pt>
                <c:pt idx="3276">
                  <c:v>18879.913490959618</c:v>
                </c:pt>
                <c:pt idx="3277">
                  <c:v>18923.43618644643</c:v>
                </c:pt>
                <c:pt idx="3278">
                  <c:v>18967.059212108128</c:v>
                </c:pt>
                <c:pt idx="3279">
                  <c:v>19010.782799229655</c:v>
                </c:pt>
                <c:pt idx="3280">
                  <c:v>19054.607179629118</c:v>
                </c:pt>
                <c:pt idx="3281">
                  <c:v>19098.532585659017</c:v>
                </c:pt>
                <c:pt idx="3282">
                  <c:v>19142.559250207483</c:v>
                </c:pt>
                <c:pt idx="3283">
                  <c:v>19186.687406699511</c:v>
                </c:pt>
                <c:pt idx="3284">
                  <c:v>19230.917289098194</c:v>
                </c:pt>
                <c:pt idx="3285">
                  <c:v>19275.249131905959</c:v>
                </c:pt>
                <c:pt idx="3286">
                  <c:v>19319.68317016583</c:v>
                </c:pt>
                <c:pt idx="3287">
                  <c:v>19364.219639462652</c:v>
                </c:pt>
                <c:pt idx="3288">
                  <c:v>19408.858775924353</c:v>
                </c:pt>
                <c:pt idx="3289">
                  <c:v>19453.600816223188</c:v>
                </c:pt>
                <c:pt idx="3290">
                  <c:v>19498.445997577004</c:v>
                </c:pt>
                <c:pt idx="3291">
                  <c:v>19543.394557750489</c:v>
                </c:pt>
                <c:pt idx="3292">
                  <c:v>19588.44673505643</c:v>
                </c:pt>
                <c:pt idx="3293">
                  <c:v>19633.602768356992</c:v>
                </c:pt>
                <c:pt idx="3294">
                  <c:v>19678.862897064962</c:v>
                </c:pt>
                <c:pt idx="3295">
                  <c:v>19724.227361145044</c:v>
                </c:pt>
                <c:pt idx="3296">
                  <c:v>19769.696401115103</c:v>
                </c:pt>
                <c:pt idx="3297">
                  <c:v>19815.270258047469</c:v>
                </c:pt>
                <c:pt idx="3298">
                  <c:v>19860.949173570192</c:v>
                </c:pt>
                <c:pt idx="3299">
                  <c:v>19906.733389868336</c:v>
                </c:pt>
                <c:pt idx="3300">
                  <c:v>19952.623149685256</c:v>
                </c:pt>
                <c:pt idx="3301">
                  <c:v>19998.618696323891</c:v>
                </c:pt>
                <c:pt idx="3302">
                  <c:v>20044.72027364805</c:v>
                </c:pt>
                <c:pt idx="3303">
                  <c:v>20090.928126083709</c:v>
                </c:pt>
                <c:pt idx="3304">
                  <c:v>20137.2424986203</c:v>
                </c:pt>
                <c:pt idx="3305">
                  <c:v>20183.66363681202</c:v>
                </c:pt>
                <c:pt idx="3306">
                  <c:v>20230.191786779116</c:v>
                </c:pt>
                <c:pt idx="3307">
                  <c:v>20276.827195209211</c:v>
                </c:pt>
                <c:pt idx="3308">
                  <c:v>20323.570109358599</c:v>
                </c:pt>
                <c:pt idx="3309">
                  <c:v>20370.420777053554</c:v>
                </c:pt>
                <c:pt idx="3310">
                  <c:v>20417.379446691655</c:v>
                </c:pt>
                <c:pt idx="3311">
                  <c:v>20464.446367243094</c:v>
                </c:pt>
                <c:pt idx="3312">
                  <c:v>20511.621788251996</c:v>
                </c:pt>
                <c:pt idx="3313">
                  <c:v>20558.90595983775</c:v>
                </c:pt>
                <c:pt idx="3314">
                  <c:v>20606.299132696324</c:v>
                </c:pt>
                <c:pt idx="3315">
                  <c:v>20653.801558101604</c:v>
                </c:pt>
                <c:pt idx="3316">
                  <c:v>20701.413487906724</c:v>
                </c:pt>
                <c:pt idx="3317">
                  <c:v>20749.13517454539</c:v>
                </c:pt>
                <c:pt idx="3318">
                  <c:v>20796.966871033237</c:v>
                </c:pt>
                <c:pt idx="3319">
                  <c:v>20844.908830969161</c:v>
                </c:pt>
                <c:pt idx="3320">
                  <c:v>20892.961308536658</c:v>
                </c:pt>
                <c:pt idx="3321">
                  <c:v>20941.12455850518</c:v>
                </c:pt>
                <c:pt idx="3322">
                  <c:v>20989.398836231485</c:v>
                </c:pt>
                <c:pt idx="3323">
                  <c:v>21037.784397660987</c:v>
                </c:pt>
                <c:pt idx="3324">
                  <c:v>21086.281499329118</c:v>
                </c:pt>
                <c:pt idx="3325">
                  <c:v>21134.890398362681</c:v>
                </c:pt>
                <c:pt idx="3326">
                  <c:v>21183.611352481221</c:v>
                </c:pt>
                <c:pt idx="3327">
                  <c:v>21232.444619998387</c:v>
                </c:pt>
                <c:pt idx="3328">
                  <c:v>21281.390459823302</c:v>
                </c:pt>
                <c:pt idx="3329">
                  <c:v>21330.449131461937</c:v>
                </c:pt>
                <c:pt idx="3330">
                  <c:v>21379.620895018485</c:v>
                </c:pt>
                <c:pt idx="3331">
                  <c:v>21428.906011196741</c:v>
                </c:pt>
                <c:pt idx="3332">
                  <c:v>21478.304741301483</c:v>
                </c:pt>
                <c:pt idx="3333">
                  <c:v>21527.817347239863</c:v>
                </c:pt>
                <c:pt idx="3334">
                  <c:v>21577.44409152279</c:v>
                </c:pt>
                <c:pt idx="3335">
                  <c:v>21627.18523726632</c:v>
                </c:pt>
                <c:pt idx="3336">
                  <c:v>21677.041048193056</c:v>
                </c:pt>
                <c:pt idx="3337">
                  <c:v>21727.011788633543</c:v>
                </c:pt>
                <c:pt idx="3338">
                  <c:v>21777.097723527673</c:v>
                </c:pt>
                <c:pt idx="3339">
                  <c:v>21827.29911842609</c:v>
                </c:pt>
                <c:pt idx="3340">
                  <c:v>21877.616239491592</c:v>
                </c:pt>
                <c:pt idx="3341">
                  <c:v>21928.049353500544</c:v>
                </c:pt>
                <c:pt idx="3342">
                  <c:v>21978.598727844295</c:v>
                </c:pt>
                <c:pt idx="3343">
                  <c:v>22029.264630530597</c:v>
                </c:pt>
                <c:pt idx="3344">
                  <c:v>22080.047330185025</c:v>
                </c:pt>
                <c:pt idx="3345">
                  <c:v>22130.947096052394</c:v>
                </c:pt>
                <c:pt idx="3346">
                  <c:v>22181.964197998197</c:v>
                </c:pt>
                <c:pt idx="3347">
                  <c:v>22233.098906510029</c:v>
                </c:pt>
                <c:pt idx="3348">
                  <c:v>22284.351492699025</c:v>
                </c:pt>
                <c:pt idx="3349">
                  <c:v>22335.722228301292</c:v>
                </c:pt>
                <c:pt idx="3350">
                  <c:v>22387.211385679362</c:v>
                </c:pt>
                <c:pt idx="3351">
                  <c:v>22438.819237823616</c:v>
                </c:pt>
                <c:pt idx="3352">
                  <c:v>22490.546058353753</c:v>
                </c:pt>
                <c:pt idx="3353">
                  <c:v>22542.392121520224</c:v>
                </c:pt>
                <c:pt idx="3354">
                  <c:v>22594.357702205696</c:v>
                </c:pt>
                <c:pt idx="3355">
                  <c:v>22646.443075926505</c:v>
                </c:pt>
                <c:pt idx="3356">
                  <c:v>22698.648518834118</c:v>
                </c:pt>
                <c:pt idx="3357">
                  <c:v>22750.974307716595</c:v>
                </c:pt>
                <c:pt idx="3358">
                  <c:v>22803.42072000006</c:v>
                </c:pt>
                <c:pt idx="3359">
                  <c:v>22855.988033750171</c:v>
                </c:pt>
                <c:pt idx="3360">
                  <c:v>22908.67652767359</c:v>
                </c:pt>
                <c:pt idx="3361">
                  <c:v>22961.486481119467</c:v>
                </c:pt>
                <c:pt idx="3362">
                  <c:v>23014.418174080922</c:v>
                </c:pt>
                <c:pt idx="3363">
                  <c:v>23067.47188719652</c:v>
                </c:pt>
                <c:pt idx="3364">
                  <c:v>23120.647901751763</c:v>
                </c:pt>
                <c:pt idx="3365">
                  <c:v>23173.946499680591</c:v>
                </c:pt>
                <c:pt idx="3366">
                  <c:v>23227.367963566863</c:v>
                </c:pt>
                <c:pt idx="3367">
                  <c:v>23280.912576645864</c:v>
                </c:pt>
                <c:pt idx="3368">
                  <c:v>23334.580622805799</c:v>
                </c:pt>
                <c:pt idx="3369">
                  <c:v>23388.372386589308</c:v>
                </c:pt>
                <c:pt idx="3370">
                  <c:v>23442.288153194968</c:v>
                </c:pt>
                <c:pt idx="3371">
                  <c:v>23496.328208478808</c:v>
                </c:pt>
                <c:pt idx="3372">
                  <c:v>23550.492838955819</c:v>
                </c:pt>
                <c:pt idx="3373">
                  <c:v>23604.782331801482</c:v>
                </c:pt>
                <c:pt idx="3374">
                  <c:v>23659.196974853283</c:v>
                </c:pt>
                <c:pt idx="3375">
                  <c:v>23713.737056612241</c:v>
                </c:pt>
                <c:pt idx="3376">
                  <c:v>23768.402866244443</c:v>
                </c:pt>
                <c:pt idx="3377">
                  <c:v>23823.194693582569</c:v>
                </c:pt>
                <c:pt idx="3378">
                  <c:v>23878.112829127433</c:v>
                </c:pt>
                <c:pt idx="3379">
                  <c:v>23933.157564049521</c:v>
                </c:pt>
                <c:pt idx="3380">
                  <c:v>23988.32919019054</c:v>
                </c:pt>
                <c:pt idx="3381">
                  <c:v>24043.628000064957</c:v>
                </c:pt>
                <c:pt idx="3382">
                  <c:v>24099.054286861559</c:v>
                </c:pt>
                <c:pt idx="3383">
                  <c:v>24154.608344445001</c:v>
                </c:pt>
                <c:pt idx="3384">
                  <c:v>24210.290467357368</c:v>
                </c:pt>
                <c:pt idx="3385">
                  <c:v>24266.100950819731</c:v>
                </c:pt>
                <c:pt idx="3386">
                  <c:v>24322.040090733717</c:v>
                </c:pt>
                <c:pt idx="3387">
                  <c:v>24378.108183683078</c:v>
                </c:pt>
                <c:pt idx="3388">
                  <c:v>24434.305526935259</c:v>
                </c:pt>
                <c:pt idx="3389">
                  <c:v>24490.632418442983</c:v>
                </c:pt>
                <c:pt idx="3390">
                  <c:v>24547.089156845821</c:v>
                </c:pt>
                <c:pt idx="3391">
                  <c:v>24603.676041471779</c:v>
                </c:pt>
                <c:pt idx="3392">
                  <c:v>24660.393372338887</c:v>
                </c:pt>
                <c:pt idx="3393">
                  <c:v>24717.241450156787</c:v>
                </c:pt>
                <c:pt idx="3394">
                  <c:v>24774.220576328327</c:v>
                </c:pt>
                <c:pt idx="3395">
                  <c:v>24831.331052951162</c:v>
                </c:pt>
                <c:pt idx="3396">
                  <c:v>24888.573182819357</c:v>
                </c:pt>
                <c:pt idx="3397">
                  <c:v>24945.947269424982</c:v>
                </c:pt>
                <c:pt idx="3398">
                  <c:v>25003.453616959738</c:v>
                </c:pt>
                <c:pt idx="3399">
                  <c:v>25061.09253031655</c:v>
                </c:pt>
                <c:pt idx="3400">
                  <c:v>25118.864315091199</c:v>
                </c:pt>
                <c:pt idx="3401">
                  <c:v>25176.769277583942</c:v>
                </c:pt>
                <c:pt idx="3402">
                  <c:v>25234.807724801121</c:v>
                </c:pt>
                <c:pt idx="3403">
                  <c:v>25292.979964456808</c:v>
                </c:pt>
                <c:pt idx="3404">
                  <c:v>25351.286304974426</c:v>
                </c:pt>
                <c:pt idx="3405">
                  <c:v>25409.727055488387</c:v>
                </c:pt>
                <c:pt idx="3406">
                  <c:v>25468.302525845735</c:v>
                </c:pt>
                <c:pt idx="3407">
                  <c:v>25527.013026607779</c:v>
                </c:pt>
                <c:pt idx="3408">
                  <c:v>25585.858869051754</c:v>
                </c:pt>
                <c:pt idx="3409">
                  <c:v>25644.840365172458</c:v>
                </c:pt>
                <c:pt idx="3410">
                  <c:v>25703.957827683913</c:v>
                </c:pt>
                <c:pt idx="3411">
                  <c:v>25763.211570021016</c:v>
                </c:pt>
                <c:pt idx="3412">
                  <c:v>25822.601906341213</c:v>
                </c:pt>
                <c:pt idx="3413">
                  <c:v>25882.129151526155</c:v>
                </c:pt>
                <c:pt idx="3414">
                  <c:v>25941.793621183369</c:v>
                </c:pt>
                <c:pt idx="3415">
                  <c:v>26001.595631647935</c:v>
                </c:pt>
                <c:pt idx="3416">
                  <c:v>26061.535499984158</c:v>
                </c:pt>
                <c:pt idx="3417">
                  <c:v>26121.613543987256</c:v>
                </c:pt>
                <c:pt idx="3418">
                  <c:v>26181.830082185035</c:v>
                </c:pt>
                <c:pt idx="3419">
                  <c:v>26242.185433839586</c:v>
                </c:pt>
                <c:pt idx="3420">
                  <c:v>26302.679918948976</c:v>
                </c:pt>
                <c:pt idx="3421">
                  <c:v>26363.313858248941</c:v>
                </c:pt>
                <c:pt idx="3422">
                  <c:v>26424.087573214594</c:v>
                </c:pt>
                <c:pt idx="3423">
                  <c:v>26485.001386062122</c:v>
                </c:pt>
                <c:pt idx="3424">
                  <c:v>26546.055619750496</c:v>
                </c:pt>
                <c:pt idx="3425">
                  <c:v>26607.250597983184</c:v>
                </c:pt>
                <c:pt idx="3426">
                  <c:v>26668.586645209871</c:v>
                </c:pt>
                <c:pt idx="3427">
                  <c:v>26730.064086628176</c:v>
                </c:pt>
                <c:pt idx="3428">
                  <c:v>26791.683248185367</c:v>
                </c:pt>
                <c:pt idx="3429">
                  <c:v>26853.44445658011</c:v>
                </c:pt>
                <c:pt idx="3430">
                  <c:v>26915.34803926418</c:v>
                </c:pt>
                <c:pt idx="3431">
                  <c:v>26977.394324444213</c:v>
                </c:pt>
                <c:pt idx="3432">
                  <c:v>27039.583641083434</c:v>
                </c:pt>
                <c:pt idx="3433">
                  <c:v>27101.916318903412</c:v>
                </c:pt>
                <c:pt idx="3434">
                  <c:v>27164.392688385797</c:v>
                </c:pt>
                <c:pt idx="3435">
                  <c:v>27227.013080774082</c:v>
                </c:pt>
                <c:pt idx="3436">
                  <c:v>27289.777828075356</c:v>
                </c:pt>
                <c:pt idx="3437">
                  <c:v>27352.687263062056</c:v>
                </c:pt>
                <c:pt idx="3438">
                  <c:v>27415.741719273748</c:v>
                </c:pt>
                <c:pt idx="3439">
                  <c:v>27478.941531018878</c:v>
                </c:pt>
                <c:pt idx="3440">
                  <c:v>27542.28703337656</c:v>
                </c:pt>
                <c:pt idx="3441">
                  <c:v>27605.778562198342</c:v>
                </c:pt>
                <c:pt idx="3442">
                  <c:v>27669.416454109985</c:v>
                </c:pt>
                <c:pt idx="3443">
                  <c:v>27733.201046513263</c:v>
                </c:pt>
                <c:pt idx="3444">
                  <c:v>27797.132677587731</c:v>
                </c:pt>
                <c:pt idx="3445">
                  <c:v>27861.211686292536</c:v>
                </c:pt>
                <c:pt idx="3446">
                  <c:v>27925.438412368199</c:v>
                </c:pt>
                <c:pt idx="3447">
                  <c:v>27989.813196338429</c:v>
                </c:pt>
                <c:pt idx="3448">
                  <c:v>28054.336379511926</c:v>
                </c:pt>
                <c:pt idx="3449">
                  <c:v>28119.008303984181</c:v>
                </c:pt>
                <c:pt idx="3450">
                  <c:v>28183.8293126393</c:v>
                </c:pt>
                <c:pt idx="3451">
                  <c:v>28248.799749151818</c:v>
                </c:pt>
                <c:pt idx="3452">
                  <c:v>28313.919957988524</c:v>
                </c:pt>
                <c:pt idx="3453">
                  <c:v>28379.190284410281</c:v>
                </c:pt>
                <c:pt idx="3454">
                  <c:v>28444.611074473862</c:v>
                </c:pt>
                <c:pt idx="3455">
                  <c:v>28510.182675033782</c:v>
                </c:pt>
                <c:pt idx="3456">
                  <c:v>28575.905433744145</c:v>
                </c:pt>
                <c:pt idx="3457">
                  <c:v>28641.779699060469</c:v>
                </c:pt>
                <c:pt idx="3458">
                  <c:v>28707.805820241556</c:v>
                </c:pt>
                <c:pt idx="3459">
                  <c:v>28773.984147351326</c:v>
                </c:pt>
                <c:pt idx="3460">
                  <c:v>28840.315031260681</c:v>
                </c:pt>
                <c:pt idx="3461">
                  <c:v>28906.798823649366</c:v>
                </c:pt>
                <c:pt idx="3462">
                  <c:v>28973.435877007825</c:v>
                </c:pt>
                <c:pt idx="3463">
                  <c:v>29040.226544639085</c:v>
                </c:pt>
                <c:pt idx="3464">
                  <c:v>29107.171180660618</c:v>
                </c:pt>
                <c:pt idx="3465">
                  <c:v>29174.270140006218</c:v>
                </c:pt>
                <c:pt idx="3466">
                  <c:v>29241.523778427891</c:v>
                </c:pt>
                <c:pt idx="3467">
                  <c:v>29308.932452497731</c:v>
                </c:pt>
                <c:pt idx="3468">
                  <c:v>29376.496519609816</c:v>
                </c:pt>
                <c:pt idx="3469">
                  <c:v>29444.216337982107</c:v>
                </c:pt>
                <c:pt idx="3470">
                  <c:v>29512.092266658336</c:v>
                </c:pt>
                <c:pt idx="3471">
                  <c:v>29580.124665509924</c:v>
                </c:pt>
                <c:pt idx="3472">
                  <c:v>29648.313895237876</c:v>
                </c:pt>
                <c:pt idx="3473">
                  <c:v>29716.660317374699</c:v>
                </c:pt>
                <c:pt idx="3474">
                  <c:v>29785.164294286318</c:v>
                </c:pt>
                <c:pt idx="3475">
                  <c:v>29853.826189174004</c:v>
                </c:pt>
                <c:pt idx="3476">
                  <c:v>29922.646366076286</c:v>
                </c:pt>
                <c:pt idx="3477">
                  <c:v>29991.625189870891</c:v>
                </c:pt>
                <c:pt idx="3478">
                  <c:v>30060.763026276676</c:v>
                </c:pt>
                <c:pt idx="3479">
                  <c:v>30130.060241855565</c:v>
                </c:pt>
                <c:pt idx="3480">
                  <c:v>30199.517204014501</c:v>
                </c:pt>
                <c:pt idx="3481">
                  <c:v>30269.13428100738</c:v>
                </c:pt>
                <c:pt idx="3482">
                  <c:v>30338.911841937013</c:v>
                </c:pt>
                <c:pt idx="3483">
                  <c:v>30408.850256757087</c:v>
                </c:pt>
                <c:pt idx="3484">
                  <c:v>30478.949896274109</c:v>
                </c:pt>
                <c:pt idx="3485">
                  <c:v>30549.211132149394</c:v>
                </c:pt>
                <c:pt idx="3486">
                  <c:v>30619.634336901021</c:v>
                </c:pt>
                <c:pt idx="3487">
                  <c:v>30690.219883905807</c:v>
                </c:pt>
                <c:pt idx="3488">
                  <c:v>30760.968147401298</c:v>
                </c:pt>
                <c:pt idx="3489">
                  <c:v>30831.879502487744</c:v>
                </c:pt>
                <c:pt idx="3490">
                  <c:v>30902.954325130089</c:v>
                </c:pt>
                <c:pt idx="3491">
                  <c:v>30974.192992159973</c:v>
                </c:pt>
                <c:pt idx="3492">
                  <c:v>31045.595881277713</c:v>
                </c:pt>
                <c:pt idx="3493">
                  <c:v>31117.163371054317</c:v>
                </c:pt>
                <c:pt idx="3494">
                  <c:v>31188.895840933495</c:v>
                </c:pt>
                <c:pt idx="3495">
                  <c:v>31260.79367123366</c:v>
                </c:pt>
                <c:pt idx="3496">
                  <c:v>31332.857243149952</c:v>
                </c:pt>
                <c:pt idx="3497">
                  <c:v>31405.086938756256</c:v>
                </c:pt>
                <c:pt idx="3498">
                  <c:v>31477.483141007226</c:v>
                </c:pt>
                <c:pt idx="3499">
                  <c:v>31550.046233740319</c:v>
                </c:pt>
                <c:pt idx="3500">
                  <c:v>31622.77660167783</c:v>
                </c:pt>
                <c:pt idx="3501">
                  <c:v>31695.67463042893</c:v>
                </c:pt>
                <c:pt idx="3502">
                  <c:v>31768.740706491713</c:v>
                </c:pt>
                <c:pt idx="3503">
                  <c:v>31841.975217255236</c:v>
                </c:pt>
                <c:pt idx="3504">
                  <c:v>31915.378551001588</c:v>
                </c:pt>
                <c:pt idx="3505">
                  <c:v>31988.951096907938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32210.687912828256</c:v>
                </c:pt>
                <c:pt idx="3509">
                  <c:v>32284.941217120249</c:v>
                </c:pt>
                <c:pt idx="3510">
                  <c:v>32359.365692956704</c:v>
                </c:pt>
                <c:pt idx="3511">
                  <c:v>32433.961734928787</c:v>
                </c:pt>
                <c:pt idx="3512">
                  <c:v>32508.729738537284</c:v>
                </c:pt>
                <c:pt idx="3513">
                  <c:v>32583.670100194708</c:v>
                </c:pt>
                <c:pt idx="3514">
                  <c:v>32658.783217227396</c:v>
                </c:pt>
                <c:pt idx="3515">
                  <c:v>32734.069487877616</c:v>
                </c:pt>
                <c:pt idx="3516">
                  <c:v>32809.529311305683</c:v>
                </c:pt>
                <c:pt idx="3517">
                  <c:v>32885.163087592067</c:v>
                </c:pt>
                <c:pt idx="3518">
                  <c:v>32960.971217739527</c:v>
                </c:pt>
                <c:pt idx="3519">
                  <c:v>33036.954103675213</c:v>
                </c:pt>
                <c:pt idx="3520">
                  <c:v>33113.112148252825</c:v>
                </c:pt>
                <c:pt idx="3521">
                  <c:v>33189.445755254739</c:v>
                </c:pt>
                <c:pt idx="3522">
                  <c:v>33265.955329394135</c:v>
                </c:pt>
                <c:pt idx="3523">
                  <c:v>33342.641276317161</c:v>
                </c:pt>
                <c:pt idx="3524">
                  <c:v>33419.504002605077</c:v>
                </c:pt>
                <c:pt idx="3525">
                  <c:v>33496.543915776405</c:v>
                </c:pt>
                <c:pt idx="3526">
                  <c:v>33573.761424289092</c:v>
                </c:pt>
                <c:pt idx="3527">
                  <c:v>33651.156937542684</c:v>
                </c:pt>
                <c:pt idx="3528">
                  <c:v>33728.730865880483</c:v>
                </c:pt>
                <c:pt idx="3529">
                  <c:v>33806.483620591738</c:v>
                </c:pt>
                <c:pt idx="3530">
                  <c:v>33884.415613913814</c:v>
                </c:pt>
                <c:pt idx="3531">
                  <c:v>33962.527259034381</c:v>
                </c:pt>
                <c:pt idx="3532">
                  <c:v>34040.818970093613</c:v>
                </c:pt>
                <c:pt idx="3533">
                  <c:v>34119.29116218636</c:v>
                </c:pt>
                <c:pt idx="3534">
                  <c:v>34197.944251364373</c:v>
                </c:pt>
                <c:pt idx="3535">
                  <c:v>34276.77865463851</c:v>
                </c:pt>
                <c:pt idx="3536">
                  <c:v>34355.794789980922</c:v>
                </c:pt>
                <c:pt idx="3537">
                  <c:v>34434.993076327293</c:v>
                </c:pt>
                <c:pt idx="3538">
                  <c:v>34514.373933579052</c:v>
                </c:pt>
                <c:pt idx="3539">
                  <c:v>34593.937782605608</c:v>
                </c:pt>
                <c:pt idx="3540">
                  <c:v>34673.685045246559</c:v>
                </c:pt>
                <c:pt idx="3541">
                  <c:v>34753.616144313957</c:v>
                </c:pt>
                <c:pt idx="3542">
                  <c:v>34833.731503594536</c:v>
                </c:pt>
                <c:pt idx="3543">
                  <c:v>34914.031547851955</c:v>
                </c:pt>
                <c:pt idx="3544">
                  <c:v>34994.516702829053</c:v>
                </c:pt>
                <c:pt idx="3545">
                  <c:v>35075.187395250112</c:v>
                </c:pt>
                <c:pt idx="3546">
                  <c:v>35156.044052823105</c:v>
                </c:pt>
                <c:pt idx="3547">
                  <c:v>35237.087104241989</c:v>
                </c:pt>
                <c:pt idx="3548">
                  <c:v>35318.316979188952</c:v>
                </c:pt>
                <c:pt idx="3549">
                  <c:v>35399.734108336706</c:v>
                </c:pt>
                <c:pt idx="3550">
                  <c:v>35481.33892335077</c:v>
                </c:pt>
                <c:pt idx="3551">
                  <c:v>35563.131856891741</c:v>
                </c:pt>
                <c:pt idx="3552">
                  <c:v>35645.113342617617</c:v>
                </c:pt>
                <c:pt idx="3553">
                  <c:v>35727.283815186063</c:v>
                </c:pt>
                <c:pt idx="3554">
                  <c:v>35809.643710256758</c:v>
                </c:pt>
                <c:pt idx="3555">
                  <c:v>35892.193464493663</c:v>
                </c:pt>
                <c:pt idx="3556">
                  <c:v>35974.933515567354</c:v>
                </c:pt>
                <c:pt idx="3557">
                  <c:v>36057.864302157344</c:v>
                </c:pt>
                <c:pt idx="3558">
                  <c:v>36140.986263954415</c:v>
                </c:pt>
                <c:pt idx="3559">
                  <c:v>36224.299841662927</c:v>
                </c:pt>
                <c:pt idx="3560">
                  <c:v>36307.805477003181</c:v>
                </c:pt>
                <c:pt idx="3561">
                  <c:v>36391.503612713743</c:v>
                </c:pt>
                <c:pt idx="3562">
                  <c:v>36475.394692553789</c:v>
                </c:pt>
                <c:pt idx="3563">
                  <c:v>36559.479161305484</c:v>
                </c:pt>
                <c:pt idx="3564">
                  <c:v>36643.757464776303</c:v>
                </c:pt>
                <c:pt idx="3565">
                  <c:v>36728.230049801423</c:v>
                </c:pt>
                <c:pt idx="3566">
                  <c:v>36812.897364246084</c:v>
                </c:pt>
                <c:pt idx="3567">
                  <c:v>36897.759857007957</c:v>
                </c:pt>
                <c:pt idx="3568">
                  <c:v>36982.817978019528</c:v>
                </c:pt>
                <c:pt idx="3569">
                  <c:v>37068.072178250492</c:v>
                </c:pt>
                <c:pt idx="3570">
                  <c:v>37153.522909710126</c:v>
                </c:pt>
                <c:pt idx="3571">
                  <c:v>37239.170625449704</c:v>
                </c:pt>
                <c:pt idx="3572">
                  <c:v>37325.015779564892</c:v>
                </c:pt>
                <c:pt idx="3573">
                  <c:v>37411.058827198147</c:v>
                </c:pt>
                <c:pt idx="3574">
                  <c:v>37497.300224541148</c:v>
                </c:pt>
                <c:pt idx="3575">
                  <c:v>37583.740428837191</c:v>
                </c:pt>
                <c:pt idx="3576">
                  <c:v>37670.379898383639</c:v>
                </c:pt>
                <c:pt idx="3577">
                  <c:v>37757.219092534338</c:v>
                </c:pt>
                <c:pt idx="3578">
                  <c:v>37844.258471702044</c:v>
                </c:pt>
                <c:pt idx="3579">
                  <c:v>37931.498497360888</c:v>
                </c:pt>
                <c:pt idx="3580">
                  <c:v>38018.939632048794</c:v>
                </c:pt>
                <c:pt idx="3581">
                  <c:v>38106.582339369961</c:v>
                </c:pt>
                <c:pt idx="3582">
                  <c:v>38194.427083997296</c:v>
                </c:pt>
                <c:pt idx="3583">
                  <c:v>38282.474331674886</c:v>
                </c:pt>
                <c:pt idx="3584">
                  <c:v>38370.724549220475</c:v>
                </c:pt>
                <c:pt idx="3585">
                  <c:v>38459.178204527932</c:v>
                </c:pt>
                <c:pt idx="3586">
                  <c:v>38547.83576656974</c:v>
                </c:pt>
                <c:pt idx="3587">
                  <c:v>38636.697705399456</c:v>
                </c:pt>
                <c:pt idx="3588">
                  <c:v>38725.764492154238</c:v>
                </c:pt>
                <c:pt idx="3589">
                  <c:v>38815.036599057326</c:v>
                </c:pt>
                <c:pt idx="3590">
                  <c:v>38904.51449942054</c:v>
                </c:pt>
                <c:pt idx="3591">
                  <c:v>38994.1986676468</c:v>
                </c:pt>
                <c:pt idx="3592">
                  <c:v>39084.089579232641</c:v>
                </c:pt>
                <c:pt idx="3593">
                  <c:v>39174.187710770726</c:v>
                </c:pt>
                <c:pt idx="3594">
                  <c:v>39264.493539952382</c:v>
                </c:pt>
                <c:pt idx="3595">
                  <c:v>39355.007545570123</c:v>
                </c:pt>
                <c:pt idx="3596">
                  <c:v>39445.730207520195</c:v>
                </c:pt>
                <c:pt idx="3597">
                  <c:v>39536.662006805127</c:v>
                </c:pt>
                <c:pt idx="3598">
                  <c:v>39627.803425536258</c:v>
                </c:pt>
                <c:pt idx="3599">
                  <c:v>39719.154946936324</c:v>
                </c:pt>
                <c:pt idx="3600">
                  <c:v>39810.717055341993</c:v>
                </c:pt>
                <c:pt idx="3601">
                  <c:v>39902.490236206453</c:v>
                </c:pt>
                <c:pt idx="3602">
                  <c:v>39994.474976101978</c:v>
                </c:pt>
                <c:pt idx="3603">
                  <c:v>40086.671762722493</c:v>
                </c:pt>
                <c:pt idx="3604">
                  <c:v>40179.081084886187</c:v>
                </c:pt>
                <c:pt idx="3605">
                  <c:v>40271.703432538081</c:v>
                </c:pt>
                <c:pt idx="3606">
                  <c:v>40364.53929675265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40644.332916513369</c:v>
                </c:pt>
                <c:pt idx="3610">
                  <c:v>40738.027780403347</c:v>
                </c:pt>
                <c:pt idx="3611">
                  <c:v>40831.938633261263</c:v>
                </c:pt>
                <c:pt idx="3612">
                  <c:v>40926.065972993114</c:v>
                </c:pt>
                <c:pt idx="3613">
                  <c:v>41020.410298652692</c:v>
                </c:pt>
                <c:pt idx="3614">
                  <c:v>41114.972110444214</c:v>
                </c:pt>
                <c:pt idx="3615">
                  <c:v>41209.75190972499</c:v>
                </c:pt>
                <c:pt idx="3616">
                  <c:v>41304.750199008085</c:v>
                </c:pt>
                <c:pt idx="3617">
                  <c:v>41399.967481964974</c:v>
                </c:pt>
                <c:pt idx="3618">
                  <c:v>41495.404263428209</c:v>
                </c:pt>
                <c:pt idx="3619">
                  <c:v>41591.061049394099</c:v>
                </c:pt>
                <c:pt idx="3620">
                  <c:v>41686.938347025411</c:v>
                </c:pt>
                <c:pt idx="3621">
                  <c:v>41783.036664654028</c:v>
                </c:pt>
                <c:pt idx="3622">
                  <c:v>41879.356511783662</c:v>
                </c:pt>
                <c:pt idx="3623">
                  <c:v>41975.898399092563</c:v>
                </c:pt>
                <c:pt idx="3624">
                  <c:v>42072.662838436197</c:v>
                </c:pt>
                <c:pt idx="3625">
                  <c:v>42169.650342849993</c:v>
                </c:pt>
                <c:pt idx="3626">
                  <c:v>42266.861426552045</c:v>
                </c:pt>
                <c:pt idx="3627">
                  <c:v>42364.296604945841</c:v>
                </c:pt>
                <c:pt idx="3628">
                  <c:v>42461.956394622997</c:v>
                </c:pt>
                <c:pt idx="3629">
                  <c:v>42559.841313365992</c:v>
                </c:pt>
                <c:pt idx="3630">
                  <c:v>42657.951880150926</c:v>
                </c:pt>
                <c:pt idx="3631">
                  <c:v>42756.288615150261</c:v>
                </c:pt>
                <c:pt idx="3632">
                  <c:v>42854.852039735568</c:v>
                </c:pt>
                <c:pt idx="3633">
                  <c:v>42953.642676480318</c:v>
                </c:pt>
                <c:pt idx="3634">
                  <c:v>43052.661049162634</c:v>
                </c:pt>
                <c:pt idx="3635">
                  <c:v>43151.907682768069</c:v>
                </c:pt>
                <c:pt idx="3636">
                  <c:v>43251.383103492393</c:v>
                </c:pt>
                <c:pt idx="3637">
                  <c:v>43351.087838744388</c:v>
                </c:pt>
                <c:pt idx="3638">
                  <c:v>43451.022417148633</c:v>
                </c:pt>
                <c:pt idx="3639">
                  <c:v>43551.187368548315</c:v>
                </c:pt>
                <c:pt idx="3640">
                  <c:v>43651.583224008034</c:v>
                </c:pt>
                <c:pt idx="3641">
                  <c:v>43752.210515816623</c:v>
                </c:pt>
                <c:pt idx="3642">
                  <c:v>43853.069777489967</c:v>
                </c:pt>
                <c:pt idx="3643">
                  <c:v>43954.161543773829</c:v>
                </c:pt>
                <c:pt idx="3644">
                  <c:v>44055.486350646686</c:v>
                </c:pt>
                <c:pt idx="3645">
                  <c:v>44157.044735322583</c:v>
                </c:pt>
                <c:pt idx="3646">
                  <c:v>44258.837236253967</c:v>
                </c:pt>
                <c:pt idx="3647">
                  <c:v>44360.864393134543</c:v>
                </c:pt>
                <c:pt idx="3648">
                  <c:v>44463.12674690214</c:v>
                </c:pt>
                <c:pt idx="3649">
                  <c:v>44565.624839741577</c:v>
                </c:pt>
                <c:pt idx="3650">
                  <c:v>44668.359215087541</c:v>
                </c:pt>
                <c:pt idx="3651">
                  <c:v>44771.330417627461</c:v>
                </c:pt>
                <c:pt idx="3652">
                  <c:v>44874.538993304399</c:v>
                </c:pt>
                <c:pt idx="3653">
                  <c:v>44977.985489319959</c:v>
                </c:pt>
                <c:pt idx="3654">
                  <c:v>45081.670454137158</c:v>
                </c:pt>
                <c:pt idx="3655">
                  <c:v>45185.594437483356</c:v>
                </c:pt>
                <c:pt idx="3656">
                  <c:v>45289.757990353173</c:v>
                </c:pt>
                <c:pt idx="3657">
                  <c:v>45394.161665011394</c:v>
                </c:pt>
                <c:pt idx="3658">
                  <c:v>45498.806014995906</c:v>
                </c:pt>
                <c:pt idx="3659">
                  <c:v>45603.691595120639</c:v>
                </c:pt>
                <c:pt idx="3660">
                  <c:v>45708.818961478501</c:v>
                </c:pt>
                <c:pt idx="3661">
                  <c:v>45814.188671444324</c:v>
                </c:pt>
                <c:pt idx="3662">
                  <c:v>45919.801283677814</c:v>
                </c:pt>
                <c:pt idx="3663">
                  <c:v>46025.657358126533</c:v>
                </c:pt>
                <c:pt idx="3664">
                  <c:v>46131.757456028849</c:v>
                </c:pt>
                <c:pt idx="3665">
                  <c:v>46238.102139916919</c:v>
                </c:pt>
                <c:pt idx="3666">
                  <c:v>46344.691973619665</c:v>
                </c:pt>
                <c:pt idx="3667">
                  <c:v>46451.52752226578</c:v>
                </c:pt>
                <c:pt idx="3668">
                  <c:v>46558.609352286709</c:v>
                </c:pt>
                <c:pt idx="3669">
                  <c:v>46665.938031419653</c:v>
                </c:pt>
                <c:pt idx="3670">
                  <c:v>46773.514128710587</c:v>
                </c:pt>
                <c:pt idx="3671">
                  <c:v>46881.338214517265</c:v>
                </c:pt>
                <c:pt idx="3672">
                  <c:v>46989.41086051226</c:v>
                </c:pt>
                <c:pt idx="3673">
                  <c:v>47097.732639685986</c:v>
                </c:pt>
                <c:pt idx="3674">
                  <c:v>47206.304126349729</c:v>
                </c:pt>
                <c:pt idx="3675">
                  <c:v>47315.125896138699</c:v>
                </c:pt>
                <c:pt idx="3676">
                  <c:v>47424.19852601509</c:v>
                </c:pt>
                <c:pt idx="3677">
                  <c:v>47533.522594271133</c:v>
                </c:pt>
                <c:pt idx="3678">
                  <c:v>47643.098680532152</c:v>
                </c:pt>
                <c:pt idx="3679">
                  <c:v>47752.927365759642</c:v>
                </c:pt>
                <c:pt idx="3680">
                  <c:v>47863.009232254364</c:v>
                </c:pt>
                <c:pt idx="3681">
                  <c:v>47973.344863659418</c:v>
                </c:pt>
                <c:pt idx="3682">
                  <c:v>48083.93484496334</c:v>
                </c:pt>
                <c:pt idx="3683">
                  <c:v>48194.779762503196</c:v>
                </c:pt>
                <c:pt idx="3684">
                  <c:v>48305.880203967703</c:v>
                </c:pt>
                <c:pt idx="3685">
                  <c:v>48417.236758400344</c:v>
                </c:pt>
                <c:pt idx="3686">
                  <c:v>48528.850016202487</c:v>
                </c:pt>
                <c:pt idx="3687">
                  <c:v>48640.720569136516</c:v>
                </c:pt>
                <c:pt idx="3688">
                  <c:v>48752.849010328966</c:v>
                </c:pt>
                <c:pt idx="3689">
                  <c:v>48865.235934273667</c:v>
                </c:pt>
                <c:pt idx="3690">
                  <c:v>48977.881936834907</c:v>
                </c:pt>
                <c:pt idx="3691">
                  <c:v>49090.787615250571</c:v>
                </c:pt>
                <c:pt idx="3692">
                  <c:v>49203.95356813533</c:v>
                </c:pt>
                <c:pt idx="3693">
                  <c:v>49317.3803954838</c:v>
                </c:pt>
                <c:pt idx="3694">
                  <c:v>49431.068698673727</c:v>
                </c:pt>
                <c:pt idx="3695">
                  <c:v>49545.019080469181</c:v>
                </c:pt>
                <c:pt idx="3696">
                  <c:v>49659.232145023743</c:v>
                </c:pt>
                <c:pt idx="3697">
                  <c:v>49773.708497883708</c:v>
                </c:pt>
                <c:pt idx="3698">
                  <c:v>49888.448745991307</c:v>
                </c:pt>
                <c:pt idx="3699">
                  <c:v>50003.453497687908</c:v>
                </c:pt>
                <c:pt idx="3700">
                  <c:v>50118.723362717261</c:v>
                </c:pt>
                <c:pt idx="3701">
                  <c:v>50234.258952228716</c:v>
                </c:pt>
                <c:pt idx="3702">
                  <c:v>50350.060878780467</c:v>
                </c:pt>
                <c:pt idx="3703">
                  <c:v>50466.129756342794</c:v>
                </c:pt>
                <c:pt idx="3704">
                  <c:v>50582.466200301336</c:v>
                </c:pt>
                <c:pt idx="3705">
                  <c:v>50699.070827460338</c:v>
                </c:pt>
                <c:pt idx="3706">
                  <c:v>50815.944256045928</c:v>
                </c:pt>
                <c:pt idx="3707">
                  <c:v>50933.08710570939</c:v>
                </c:pt>
                <c:pt idx="3708">
                  <c:v>51050.499997530453</c:v>
                </c:pt>
                <c:pt idx="3709">
                  <c:v>51168.183554020572</c:v>
                </c:pt>
                <c:pt idx="3710">
                  <c:v>51286.138399126256</c:v>
                </c:pt>
                <c:pt idx="3711">
                  <c:v>51404.365158232351</c:v>
                </c:pt>
                <c:pt idx="3712">
                  <c:v>51522.864458165364</c:v>
                </c:pt>
                <c:pt idx="3713">
                  <c:v>51641.636927196785</c:v>
                </c:pt>
                <c:pt idx="3714">
                  <c:v>51760.683195046426</c:v>
                </c:pt>
                <c:pt idx="3715">
                  <c:v>51880.003892885747</c:v>
                </c:pt>
                <c:pt idx="3716">
                  <c:v>51999.599653341211</c:v>
                </c:pt>
                <c:pt idx="3717">
                  <c:v>52119.47111049763</c:v>
                </c:pt>
                <c:pt idx="3718">
                  <c:v>52239.618899901536</c:v>
                </c:pt>
                <c:pt idx="3719">
                  <c:v>52360.043658564551</c:v>
                </c:pt>
                <c:pt idx="3720">
                  <c:v>52480.746024966764</c:v>
                </c:pt>
                <c:pt idx="3721">
                  <c:v>52601.7266390601</c:v>
                </c:pt>
                <c:pt idx="3722">
                  <c:v>52722.986142271729</c:v>
                </c:pt>
                <c:pt idx="3723">
                  <c:v>52844.525177507465</c:v>
                </c:pt>
                <c:pt idx="3724">
                  <c:v>52966.34438915518</c:v>
                </c:pt>
                <c:pt idx="3725">
                  <c:v>53088.444423088207</c:v>
                </c:pt>
                <c:pt idx="3726">
                  <c:v>53210.825926668767</c:v>
                </c:pt>
                <c:pt idx="3727">
                  <c:v>53333.489548751415</c:v>
                </c:pt>
                <c:pt idx="3728">
                  <c:v>53456.43593968646</c:v>
                </c:pt>
                <c:pt idx="3729">
                  <c:v>53579.665751323424</c:v>
                </c:pt>
                <c:pt idx="3730">
                  <c:v>53703.179637014509</c:v>
                </c:pt>
                <c:pt idx="3731">
                  <c:v>53826.978251618042</c:v>
                </c:pt>
                <c:pt idx="3732">
                  <c:v>53951.06225150195</c:v>
                </c:pt>
                <c:pt idx="3733">
                  <c:v>54075.432294547245</c:v>
                </c:pt>
                <c:pt idx="3734">
                  <c:v>54200.089040151521</c:v>
                </c:pt>
                <c:pt idx="3735">
                  <c:v>54325.033149232426</c:v>
                </c:pt>
                <c:pt idx="3736">
                  <c:v>54450.265284231195</c:v>
                </c:pt>
                <c:pt idx="3737">
                  <c:v>54575.786109116139</c:v>
                </c:pt>
                <c:pt idx="3738">
                  <c:v>54701.59628938618</c:v>
                </c:pt>
                <c:pt idx="3739">
                  <c:v>54827.696492074363</c:v>
                </c:pt>
                <c:pt idx="3740">
                  <c:v>54954.087385751416</c:v>
                </c:pt>
                <c:pt idx="3741">
                  <c:v>55080.769640529274</c:v>
                </c:pt>
                <c:pt idx="3742">
                  <c:v>55207.743928064636</c:v>
                </c:pt>
                <c:pt idx="3743">
                  <c:v>55335.010921562542</c:v>
                </c:pt>
                <c:pt idx="3744">
                  <c:v>55462.571295779919</c:v>
                </c:pt>
                <c:pt idx="3745">
                  <c:v>55590.425727029171</c:v>
                </c:pt>
                <c:pt idx="3746">
                  <c:v>55718.574893181772</c:v>
                </c:pt>
                <c:pt idx="3747">
                  <c:v>55847.01947367184</c:v>
                </c:pt>
                <c:pt idx="3748">
                  <c:v>55975.760149499751</c:v>
                </c:pt>
                <c:pt idx="3749">
                  <c:v>56104.797603235755</c:v>
                </c:pt>
                <c:pt idx="3750">
                  <c:v>56234.132519023588</c:v>
                </c:pt>
                <c:pt idx="3751">
                  <c:v>56363.765582584092</c:v>
                </c:pt>
                <c:pt idx="3752">
                  <c:v>56493.697481218871</c:v>
                </c:pt>
                <c:pt idx="3753">
                  <c:v>56623.928903813918</c:v>
                </c:pt>
                <c:pt idx="3754">
                  <c:v>56754.460540843269</c:v>
                </c:pt>
                <c:pt idx="3755">
                  <c:v>56885.293084372672</c:v>
                </c:pt>
                <c:pt idx="3756">
                  <c:v>57016.42722806325</c:v>
                </c:pt>
                <c:pt idx="3757">
                  <c:v>57147.863667175174</c:v>
                </c:pt>
                <c:pt idx="3758">
                  <c:v>57279.603098571359</c:v>
                </c:pt>
                <c:pt idx="3759">
                  <c:v>57411.646220721159</c:v>
                </c:pt>
                <c:pt idx="3760">
                  <c:v>57543.993733704068</c:v>
                </c:pt>
                <c:pt idx="3761">
                  <c:v>57676.646339213417</c:v>
                </c:pt>
                <c:pt idx="3762">
                  <c:v>57809.60474056012</c:v>
                </c:pt>
                <c:pt idx="3763">
                  <c:v>57942.869642676385</c:v>
                </c:pt>
                <c:pt idx="3764">
                  <c:v>58076.441752119455</c:v>
                </c:pt>
                <c:pt idx="3765">
                  <c:v>58210.321777075362</c:v>
                </c:pt>
                <c:pt idx="3766">
                  <c:v>58344.510427362664</c:v>
                </c:pt>
                <c:pt idx="3767">
                  <c:v>58479.008414436234</c:v>
                </c:pt>
                <c:pt idx="3768">
                  <c:v>58613.816451391001</c:v>
                </c:pt>
                <c:pt idx="3769">
                  <c:v>58748.93525296577</c:v>
                </c:pt>
                <c:pt idx="3770">
                  <c:v>58884.365535546967</c:v>
                </c:pt>
                <c:pt idx="3771">
                  <c:v>59020.108017172468</c:v>
                </c:pt>
                <c:pt idx="3772">
                  <c:v>59156.163417535405</c:v>
                </c:pt>
                <c:pt idx="3773">
                  <c:v>59292.53245798796</c:v>
                </c:pt>
                <c:pt idx="3774">
                  <c:v>59429.215861545214</c:v>
                </c:pt>
                <c:pt idx="3775">
                  <c:v>59566.214352888965</c:v>
                </c:pt>
                <c:pt idx="3776">
                  <c:v>59703.528658371572</c:v>
                </c:pt>
                <c:pt idx="3777">
                  <c:v>59841.159506019823</c:v>
                </c:pt>
                <c:pt idx="3778">
                  <c:v>59979.107625538767</c:v>
                </c:pt>
                <c:pt idx="3779">
                  <c:v>60117.3737483156</c:v>
                </c:pt>
                <c:pt idx="3780">
                  <c:v>60255.958607423541</c:v>
                </c:pt>
                <c:pt idx="3781">
                  <c:v>60394.862937625716</c:v>
                </c:pt>
                <c:pt idx="3782">
                  <c:v>60534.087475379056</c:v>
                </c:pt>
                <c:pt idx="3783">
                  <c:v>60673.632958838207</c:v>
                </c:pt>
                <c:pt idx="3784">
                  <c:v>60813.500127859428</c:v>
                </c:pt>
                <c:pt idx="3785">
                  <c:v>60953.689724004522</c:v>
                </c:pt>
                <c:pt idx="3786">
                  <c:v>61094.202490544776</c:v>
                </c:pt>
                <c:pt idx="3787">
                  <c:v>61235.039172464887</c:v>
                </c:pt>
                <c:pt idx="3788">
                  <c:v>61376.200516466924</c:v>
                </c:pt>
                <c:pt idx="3789">
                  <c:v>61517.687270974289</c:v>
                </c:pt>
                <c:pt idx="3790">
                  <c:v>61659.500186135658</c:v>
                </c:pt>
                <c:pt idx="3791">
                  <c:v>61801.640013828997</c:v>
                </c:pt>
                <c:pt idx="3792">
                  <c:v>61944.107507665518</c:v>
                </c:pt>
                <c:pt idx="3793">
                  <c:v>62086.903422993695</c:v>
                </c:pt>
                <c:pt idx="3794">
                  <c:v>62230.028516903258</c:v>
                </c:pt>
                <c:pt idx="3795">
                  <c:v>62373.483548229204</c:v>
                </c:pt>
                <c:pt idx="3796">
                  <c:v>62517.269277555824</c:v>
                </c:pt>
                <c:pt idx="3797">
                  <c:v>62661.386467220749</c:v>
                </c:pt>
                <c:pt idx="3798">
                  <c:v>62805.83588131897</c:v>
                </c:pt>
                <c:pt idx="3799">
                  <c:v>62950.6182857069</c:v>
                </c:pt>
                <c:pt idx="3800">
                  <c:v>63095.734448006435</c:v>
                </c:pt>
                <c:pt idx="3801">
                  <c:v>63241.18513760902</c:v>
                </c:pt>
                <c:pt idx="3802">
                  <c:v>63386.971125679738</c:v>
                </c:pt>
                <c:pt idx="3803">
                  <c:v>63533.093185161379</c:v>
                </c:pt>
                <c:pt idx="3804">
                  <c:v>63679.552090778554</c:v>
                </c:pt>
                <c:pt idx="3805">
                  <c:v>63826.348619041812</c:v>
                </c:pt>
                <c:pt idx="3806">
                  <c:v>63973.483548251723</c:v>
                </c:pt>
                <c:pt idx="3807">
                  <c:v>64120.957658503037</c:v>
                </c:pt>
                <c:pt idx="3808">
                  <c:v>64268.771731688808</c:v>
                </c:pt>
                <c:pt idx="3809">
                  <c:v>64416.926551504534</c:v>
                </c:pt>
                <c:pt idx="3810">
                  <c:v>64565.422903452323</c:v>
                </c:pt>
                <c:pt idx="3811">
                  <c:v>64714.261574845055</c:v>
                </c:pt>
                <c:pt idx="3812">
                  <c:v>64863.443354810544</c:v>
                </c:pt>
                <c:pt idx="3813">
                  <c:v>65012.96903429574</c:v>
                </c:pt>
                <c:pt idx="3814">
                  <c:v>65162.839406070911</c:v>
                </c:pt>
                <c:pt idx="3815">
                  <c:v>65313.055264733841</c:v>
                </c:pt>
                <c:pt idx="3816">
                  <c:v>65463.617406714067</c:v>
                </c:pt>
                <c:pt idx="3817">
                  <c:v>65614.526630277076</c:v>
                </c:pt>
                <c:pt idx="3818">
                  <c:v>65765.783735528545</c:v>
                </c:pt>
                <c:pt idx="3819">
                  <c:v>65917.389524418599</c:v>
                </c:pt>
                <c:pt idx="3820">
                  <c:v>66069.344800746025</c:v>
                </c:pt>
                <c:pt idx="3821">
                  <c:v>66221.650370162577</c:v>
                </c:pt>
                <c:pt idx="3822">
                  <c:v>66374.307040177227</c:v>
                </c:pt>
                <c:pt idx="3823">
                  <c:v>66527.315620160443</c:v>
                </c:pt>
                <c:pt idx="3824">
                  <c:v>66680.67692134848</c:v>
                </c:pt>
                <c:pt idx="3825">
                  <c:v>66834.39175684769</c:v>
                </c:pt>
                <c:pt idx="3826">
                  <c:v>66988.460941638841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67608.297539184248</c:v>
                </c:pt>
                <c:pt idx="3831">
                  <c:v>67764.150761053548</c:v>
                </c:pt>
                <c:pt idx="3832">
                  <c:v>67920.363261704464</c:v>
                </c:pt>
                <c:pt idx="3833">
                  <c:v>68076.935869360124</c:v>
                </c:pt>
                <c:pt idx="3834">
                  <c:v>68233.869414152898</c:v>
                </c:pt>
                <c:pt idx="3835">
                  <c:v>68391.164728128831</c:v>
                </c:pt>
                <c:pt idx="3836">
                  <c:v>68548.822645252018</c:v>
                </c:pt>
                <c:pt idx="3837">
                  <c:v>68706.844001409045</c:v>
                </c:pt>
                <c:pt idx="3838">
                  <c:v>68865.229634413408</c:v>
                </c:pt>
                <c:pt idx="3839">
                  <c:v>69023.980384009963</c:v>
                </c:pt>
                <c:pt idx="3840">
                  <c:v>69183.097091879376</c:v>
                </c:pt>
                <c:pt idx="3841">
                  <c:v>69342.580601642607</c:v>
                </c:pt>
                <c:pt idx="3842">
                  <c:v>69502.431758865336</c:v>
                </c:pt>
                <c:pt idx="3843">
                  <c:v>69662.651411062485</c:v>
                </c:pt>
                <c:pt idx="3844">
                  <c:v>69823.240407702717</c:v>
                </c:pt>
                <c:pt idx="3845">
                  <c:v>69984.199600212887</c:v>
                </c:pt>
                <c:pt idx="3846">
                  <c:v>70145.529841982629</c:v>
                </c:pt>
                <c:pt idx="3847">
                  <c:v>70307.231988368818</c:v>
                </c:pt>
                <c:pt idx="3848">
                  <c:v>70469.306896700131</c:v>
                </c:pt>
                <c:pt idx="3849">
                  <c:v>70631.755426281597</c:v>
                </c:pt>
                <c:pt idx="3850">
                  <c:v>70794.578438399156</c:v>
                </c:pt>
                <c:pt idx="3851">
                  <c:v>70957.776796324208</c:v>
                </c:pt>
                <c:pt idx="3852">
                  <c:v>71121.351365318202</c:v>
                </c:pt>
                <c:pt idx="3853">
                  <c:v>71285.303012637218</c:v>
                </c:pt>
                <c:pt idx="3854">
                  <c:v>71449.632607536565</c:v>
                </c:pt>
                <c:pt idx="3855">
                  <c:v>71614.341021275395</c:v>
                </c:pt>
                <c:pt idx="3856">
                  <c:v>71779.42912712133</c:v>
                </c:pt>
                <c:pt idx="3857">
                  <c:v>71944.897800355073</c:v>
                </c:pt>
                <c:pt idx="3858">
                  <c:v>72110.747918275054</c:v>
                </c:pt>
                <c:pt idx="3859">
                  <c:v>72276.980360202084</c:v>
                </c:pt>
                <c:pt idx="3860">
                  <c:v>72443.596007484026</c:v>
                </c:pt>
                <c:pt idx="3861">
                  <c:v>72610.595743500453</c:v>
                </c:pt>
                <c:pt idx="3862">
                  <c:v>72777.980453667347</c:v>
                </c:pt>
                <c:pt idx="3863">
                  <c:v>72945.751025441772</c:v>
                </c:pt>
                <c:pt idx="3864">
                  <c:v>73113.9083483266</c:v>
                </c:pt>
                <c:pt idx="3865">
                  <c:v>73282.45331387523</c:v>
                </c:pt>
                <c:pt idx="3866">
                  <c:v>73451.386815696271</c:v>
                </c:pt>
                <c:pt idx="3867">
                  <c:v>73620.709749458343</c:v>
                </c:pt>
                <c:pt idx="3868">
                  <c:v>73790.423012894797</c:v>
                </c:pt>
                <c:pt idx="3869">
                  <c:v>73960.527505808437</c:v>
                </c:pt>
                <c:pt idx="3870">
                  <c:v>74131.024130076374</c:v>
                </c:pt>
                <c:pt idx="3871">
                  <c:v>74301.913789654718</c:v>
                </c:pt>
                <c:pt idx="3872">
                  <c:v>74473.197390583446</c:v>
                </c:pt>
                <c:pt idx="3873">
                  <c:v>74644.875840991153</c:v>
                </c:pt>
                <c:pt idx="3874">
                  <c:v>74816.950051099891</c:v>
                </c:pt>
                <c:pt idx="3875">
                  <c:v>74989.420933229994</c:v>
                </c:pt>
                <c:pt idx="3876">
                  <c:v>75162.289401804912</c:v>
                </c:pt>
                <c:pt idx="3877">
                  <c:v>75335.55637335607</c:v>
                </c:pt>
                <c:pt idx="3878">
                  <c:v>75509.222766527688</c:v>
                </c:pt>
                <c:pt idx="3879">
                  <c:v>75683.289502081694</c:v>
                </c:pt>
                <c:pt idx="3880">
                  <c:v>75857.75750290259</c:v>
                </c:pt>
                <c:pt idx="3881">
                  <c:v>76032.627694002353</c:v>
                </c:pt>
                <c:pt idx="3882">
                  <c:v>76207.901002525337</c:v>
                </c:pt>
                <c:pt idx="3883">
                  <c:v>76383.578357753169</c:v>
                </c:pt>
                <c:pt idx="3884">
                  <c:v>76559.66069110969</c:v>
                </c:pt>
                <c:pt idx="3885">
                  <c:v>76736.148936165904</c:v>
                </c:pt>
                <c:pt idx="3886">
                  <c:v>76913.04402864493</c:v>
                </c:pt>
                <c:pt idx="3887">
                  <c:v>77090.34690642693</c:v>
                </c:pt>
                <c:pt idx="3888">
                  <c:v>77268.058509554117</c:v>
                </c:pt>
                <c:pt idx="3889">
                  <c:v>77446.179780235718</c:v>
                </c:pt>
                <c:pt idx="3890">
                  <c:v>77624.711662852977</c:v>
                </c:pt>
                <c:pt idx="3891">
                  <c:v>77803.655103964164</c:v>
                </c:pt>
                <c:pt idx="3892">
                  <c:v>77983.011052309594</c:v>
                </c:pt>
                <c:pt idx="3893">
                  <c:v>78162.780458816647</c:v>
                </c:pt>
                <c:pt idx="3894">
                  <c:v>78342.96427660482</c:v>
                </c:pt>
                <c:pt idx="3895">
                  <c:v>78523.563460990772</c:v>
                </c:pt>
                <c:pt idx="3896">
                  <c:v>78704.578969493421</c:v>
                </c:pt>
                <c:pt idx="3897">
                  <c:v>78886.011761838949</c:v>
                </c:pt>
                <c:pt idx="3898">
                  <c:v>79067.86279996598</c:v>
                </c:pt>
                <c:pt idx="3899">
                  <c:v>79250.133048030606</c:v>
                </c:pt>
                <c:pt idx="3900">
                  <c:v>79432.823472411532</c:v>
                </c:pt>
                <c:pt idx="3901">
                  <c:v>79615.935041715216</c:v>
                </c:pt>
                <c:pt idx="3902">
                  <c:v>79799.468726780964</c:v>
                </c:pt>
                <c:pt idx="3903">
                  <c:v>79983.425500686106</c:v>
                </c:pt>
                <c:pt idx="3904">
                  <c:v>80167.806338751136</c:v>
                </c:pt>
                <c:pt idx="3905">
                  <c:v>80352.612218544906</c:v>
                </c:pt>
                <c:pt idx="3906">
                  <c:v>80537.844119889793</c:v>
                </c:pt>
                <c:pt idx="3907">
                  <c:v>80723.503024866906</c:v>
                </c:pt>
                <c:pt idx="3908">
                  <c:v>80909.589917821271</c:v>
                </c:pt>
                <c:pt idx="3909">
                  <c:v>81096.105785367079</c:v>
                </c:pt>
                <c:pt idx="3910">
                  <c:v>81283.051616392884</c:v>
                </c:pt>
                <c:pt idx="3911">
                  <c:v>81470.428402066871</c:v>
                </c:pt>
                <c:pt idx="3912">
                  <c:v>81658.237135842108</c:v>
                </c:pt>
                <c:pt idx="3913">
                  <c:v>81846.478813461814</c:v>
                </c:pt>
                <c:pt idx="3914">
                  <c:v>82035.154432964613</c:v>
                </c:pt>
                <c:pt idx="3915">
                  <c:v>82224.26499468986</c:v>
                </c:pt>
                <c:pt idx="3916">
                  <c:v>82413.811501282922</c:v>
                </c:pt>
                <c:pt idx="3917">
                  <c:v>82603.79495770052</c:v>
                </c:pt>
                <c:pt idx="3918">
                  <c:v>82794.216371216025</c:v>
                </c:pt>
                <c:pt idx="3919">
                  <c:v>82985.076751424815</c:v>
                </c:pt>
                <c:pt idx="3920">
                  <c:v>83176.377110249625</c:v>
                </c:pt>
                <c:pt idx="3921">
                  <c:v>83368.118461945909</c:v>
                </c:pt>
                <c:pt idx="3922">
                  <c:v>83560.301823107235</c:v>
                </c:pt>
                <c:pt idx="3923">
                  <c:v>83752.928212670653</c:v>
                </c:pt>
                <c:pt idx="3924">
                  <c:v>83945.998651922098</c:v>
                </c:pt>
                <c:pt idx="3925">
                  <c:v>84139.514164501816</c:v>
                </c:pt>
                <c:pt idx="3926">
                  <c:v>84333.475776409803</c:v>
                </c:pt>
                <c:pt idx="3927">
                  <c:v>84527.884516011211</c:v>
                </c:pt>
                <c:pt idx="3928">
                  <c:v>84722.741414041826</c:v>
                </c:pt>
                <c:pt idx="3929">
                  <c:v>84918.047503613518</c:v>
                </c:pt>
                <c:pt idx="3930">
                  <c:v>85113.803820219735</c:v>
                </c:pt>
                <c:pt idx="3931">
                  <c:v>85310.01140174098</c:v>
                </c:pt>
                <c:pt idx="3932">
                  <c:v>85506.671288450321</c:v>
                </c:pt>
                <c:pt idx="3933">
                  <c:v>85703.784523018898</c:v>
                </c:pt>
                <c:pt idx="3934">
                  <c:v>85901.352150521459</c:v>
                </c:pt>
                <c:pt idx="3935">
                  <c:v>86099.375218441899</c:v>
                </c:pt>
                <c:pt idx="3936">
                  <c:v>86297.854776678825</c:v>
                </c:pt>
                <c:pt idx="3937">
                  <c:v>86496.791877551077</c:v>
                </c:pt>
                <c:pt idx="3938">
                  <c:v>86696.187575803371</c:v>
                </c:pt>
                <c:pt idx="3939">
                  <c:v>86896.042928611845</c:v>
                </c:pt>
                <c:pt idx="3940">
                  <c:v>87096.358995589675</c:v>
                </c:pt>
                <c:pt idx="3941">
                  <c:v>87297.136838792721</c:v>
                </c:pt>
                <c:pt idx="3942">
                  <c:v>87498.377522725117</c:v>
                </c:pt>
                <c:pt idx="3943">
                  <c:v>87700.082114344943</c:v>
                </c:pt>
                <c:pt idx="3944">
                  <c:v>87902.251683069859</c:v>
                </c:pt>
                <c:pt idx="3945">
                  <c:v>88104.887300782793</c:v>
                </c:pt>
                <c:pt idx="3946">
                  <c:v>88307.990041837606</c:v>
                </c:pt>
                <c:pt idx="3947">
                  <c:v>88511.560983064832</c:v>
                </c:pt>
                <c:pt idx="3948">
                  <c:v>88715.601203777333</c:v>
                </c:pt>
                <c:pt idx="3949">
                  <c:v>88920.11178577604</c:v>
                </c:pt>
                <c:pt idx="3950">
                  <c:v>89125.093813355707</c:v>
                </c:pt>
                <c:pt idx="3951">
                  <c:v>89330.548373310623</c:v>
                </c:pt>
                <c:pt idx="3952">
                  <c:v>89536.476554940426</c:v>
                </c:pt>
                <c:pt idx="3953">
                  <c:v>89742.879450055843</c:v>
                </c:pt>
                <c:pt idx="3954">
                  <c:v>89949.758152984461</c:v>
                </c:pt>
                <c:pt idx="3955">
                  <c:v>90157.113760576583</c:v>
                </c:pt>
                <c:pt idx="3956">
                  <c:v>90364.947372210998</c:v>
                </c:pt>
                <c:pt idx="3957">
                  <c:v>90573.26008980081</c:v>
                </c:pt>
                <c:pt idx="3958">
                  <c:v>90782.053017799321</c:v>
                </c:pt>
                <c:pt idx="3959">
                  <c:v>90991.327263205851</c:v>
                </c:pt>
                <c:pt idx="3960">
                  <c:v>91201.083935571616</c:v>
                </c:pt>
                <c:pt idx="3961">
                  <c:v>91411.324147005609</c:v>
                </c:pt>
                <c:pt idx="3962">
                  <c:v>91622.049012180505</c:v>
                </c:pt>
                <c:pt idx="3963">
                  <c:v>91833.259648338571</c:v>
                </c:pt>
                <c:pt idx="3964">
                  <c:v>92044.957175297561</c:v>
                </c:pt>
                <c:pt idx="3965">
                  <c:v>92257.142715456692</c:v>
                </c:pt>
                <c:pt idx="3966">
                  <c:v>92469.817393802587</c:v>
                </c:pt>
                <c:pt idx="3967">
                  <c:v>92682.982337915208</c:v>
                </c:pt>
                <c:pt idx="3968">
                  <c:v>92896.638677973868</c:v>
                </c:pt>
                <c:pt idx="3969">
                  <c:v>93110.787546763211</c:v>
                </c:pt>
                <c:pt idx="3970">
                  <c:v>93325.430079679238</c:v>
                </c:pt>
                <c:pt idx="3971">
                  <c:v>93540.567414735269</c:v>
                </c:pt>
                <c:pt idx="3972">
                  <c:v>93756.200692568047</c:v>
                </c:pt>
                <c:pt idx="3973">
                  <c:v>93972.331056443756</c:v>
                </c:pt>
                <c:pt idx="3974">
                  <c:v>94188.959652264064</c:v>
                </c:pt>
                <c:pt idx="3975">
                  <c:v>94406.087628572219</c:v>
                </c:pt>
                <c:pt idx="3976">
                  <c:v>94623.716136559131</c:v>
                </c:pt>
                <c:pt idx="3977">
                  <c:v>94841.846330069486</c:v>
                </c:pt>
                <c:pt idx="3978">
                  <c:v>95060.479365607869</c:v>
                </c:pt>
                <c:pt idx="3979">
                  <c:v>95279.616402344865</c:v>
                </c:pt>
                <c:pt idx="3980">
                  <c:v>95499.258602123213</c:v>
                </c:pt>
                <c:pt idx="3981">
                  <c:v>95719.407129464016</c:v>
                </c:pt>
                <c:pt idx="3982">
                  <c:v>95940.063151572831</c:v>
                </c:pt>
                <c:pt idx="3983">
                  <c:v>96161.227838345934</c:v>
                </c:pt>
                <c:pt idx="3984">
                  <c:v>96382.902362376466</c:v>
                </c:pt>
                <c:pt idx="3985">
                  <c:v>96605.087898960701</c:v>
                </c:pt>
                <c:pt idx="3986">
                  <c:v>96827.785626104218</c:v>
                </c:pt>
                <c:pt idx="3987">
                  <c:v>97050.996724528217</c:v>
                </c:pt>
                <c:pt idx="3988">
                  <c:v>97274.722377675716</c:v>
                </c:pt>
                <c:pt idx="3989">
                  <c:v>97498.963771717856</c:v>
                </c:pt>
                <c:pt idx="3990">
                  <c:v>97723.722095560181</c:v>
                </c:pt>
                <c:pt idx="3991">
                  <c:v>97948.998540848945</c:v>
                </c:pt>
                <c:pt idx="3992">
                  <c:v>98174.794301977439</c:v>
                </c:pt>
                <c:pt idx="3993">
                  <c:v>98401.110576092324</c:v>
                </c:pt>
                <c:pt idx="3994">
                  <c:v>98627.948563099941</c:v>
                </c:pt>
                <c:pt idx="3995">
                  <c:v>98855.309465672719</c:v>
                </c:pt>
                <c:pt idx="3996">
                  <c:v>99083.194489255533</c:v>
                </c:pt>
                <c:pt idx="3997">
                  <c:v>99311.604842072105</c:v>
                </c:pt>
                <c:pt idx="3998">
                  <c:v>99540.541735131366</c:v>
                </c:pt>
                <c:pt idx="3999">
                  <c:v>99770.006382233943</c:v>
                </c:pt>
                <c:pt idx="4000">
                  <c:v>99999.99999997855</c:v>
                </c:pt>
              </c:numCache>
            </c:numRef>
          </c:xVal>
          <c:yVal>
            <c:numRef>
              <c:f>Input!$C$35:$C$4035</c:f>
              <c:numCache>
                <c:formatCode>0.00\ "dB"</c:formatCode>
                <c:ptCount val="4001"/>
                <c:pt idx="0">
                  <c:v>-2.038626927593765E-4</c:v>
                </c:pt>
                <c:pt idx="1">
                  <c:v>-2.0480368998664785E-4</c:v>
                </c:pt>
                <c:pt idx="2">
                  <c:v>-2.0574903069468857E-4</c:v>
                </c:pt>
                <c:pt idx="3">
                  <c:v>-2.0669873493279762E-4</c:v>
                </c:pt>
                <c:pt idx="4">
                  <c:v>-2.0765282284093825E-4</c:v>
                </c:pt>
                <c:pt idx="5">
                  <c:v>-2.0861131465166674E-4</c:v>
                </c:pt>
                <c:pt idx="6">
                  <c:v>-2.0957423069784751E-4</c:v>
                </c:pt>
                <c:pt idx="7">
                  <c:v>-2.1054159139722372E-4</c:v>
                </c:pt>
                <c:pt idx="8">
                  <c:v>-2.1151341726591809E-4</c:v>
                </c:pt>
                <c:pt idx="9">
                  <c:v>-2.1248972891650447E-4</c:v>
                </c:pt>
                <c:pt idx="10">
                  <c:v>-2.1347054705318644E-4</c:v>
                </c:pt>
                <c:pt idx="11">
                  <c:v>-2.1445589247758322E-4</c:v>
                </c:pt>
                <c:pt idx="12">
                  <c:v>-2.1544578609065886E-4</c:v>
                </c:pt>
                <c:pt idx="13">
                  <c:v>-2.1644024888018554E-4</c:v>
                </c:pt>
                <c:pt idx="14">
                  <c:v>-2.174393019390667E-4</c:v>
                </c:pt>
                <c:pt idx="15">
                  <c:v>-2.1844296645472916E-4</c:v>
                </c:pt>
                <c:pt idx="16">
                  <c:v>-2.1945126371780249E-4</c:v>
                </c:pt>
                <c:pt idx="17">
                  <c:v>-2.2046421510765399E-4</c:v>
                </c:pt>
                <c:pt idx="18">
                  <c:v>-2.2148184210781823E-4</c:v>
                </c:pt>
                <c:pt idx="19">
                  <c:v>-2.2250416629924716E-4</c:v>
                </c:pt>
                <c:pt idx="20">
                  <c:v>-2.2353120936706038E-4</c:v>
                </c:pt>
                <c:pt idx="21">
                  <c:v>-2.2456299309090203E-4</c:v>
                </c:pt>
                <c:pt idx="22">
                  <c:v>-2.2559953935169139E-4</c:v>
                </c:pt>
                <c:pt idx="23">
                  <c:v>-2.2664087013740897E-4</c:v>
                </c:pt>
                <c:pt idx="24">
                  <c:v>-2.2768700752670302E-4</c:v>
                </c:pt>
                <c:pt idx="25">
                  <c:v>-2.2873797371010526E-4</c:v>
                </c:pt>
                <c:pt idx="26">
                  <c:v>-2.2979379097556583E-4</c:v>
                </c:pt>
                <c:pt idx="27">
                  <c:v>-2.3085448171520392E-4</c:v>
                </c:pt>
                <c:pt idx="28">
                  <c:v>-2.3192006842434368E-4</c:v>
                </c:pt>
                <c:pt idx="29">
                  <c:v>-2.3299057370151439E-4</c:v>
                </c:pt>
                <c:pt idx="30">
                  <c:v>-2.3406602025230784E-4</c:v>
                </c:pt>
                <c:pt idx="31">
                  <c:v>-2.3514643088262847E-4</c:v>
                </c:pt>
                <c:pt idx="32">
                  <c:v>-2.362318285073724E-4</c:v>
                </c:pt>
                <c:pt idx="33">
                  <c:v>-2.3732223614271298E-4</c:v>
                </c:pt>
                <c:pt idx="34">
                  <c:v>-2.3841767691960185E-4</c:v>
                </c:pt>
                <c:pt idx="35">
                  <c:v>-2.3951817406641073E-4</c:v>
                </c:pt>
                <c:pt idx="36">
                  <c:v>-2.4062375092629023E-4</c:v>
                </c:pt>
                <c:pt idx="37">
                  <c:v>-2.4173443094174004E-4</c:v>
                </c:pt>
                <c:pt idx="38">
                  <c:v>-2.4285023767196779E-4</c:v>
                </c:pt>
                <c:pt idx="39">
                  <c:v>-2.439711947793882E-4</c:v>
                </c:pt>
                <c:pt idx="40">
                  <c:v>-2.4509732603926688E-4</c:v>
                </c:pt>
                <c:pt idx="41">
                  <c:v>-2.4622865533586292E-4</c:v>
                </c:pt>
                <c:pt idx="42">
                  <c:v>-2.4736520665857197E-4</c:v>
                </c:pt>
                <c:pt idx="43">
                  <c:v>-2.4850700411253429E-4</c:v>
                </c:pt>
                <c:pt idx="44">
                  <c:v>-2.4965407191670608E-4</c:v>
                </c:pt>
                <c:pt idx="45">
                  <c:v>-2.5080643439228756E-4</c:v>
                </c:pt>
                <c:pt idx="46">
                  <c:v>-2.5196411598876089E-4</c:v>
                </c:pt>
                <c:pt idx="47">
                  <c:v>-2.5312714124820906E-4</c:v>
                </c:pt>
                <c:pt idx="48">
                  <c:v>-2.5429553484196166E-4</c:v>
                </c:pt>
                <c:pt idx="49">
                  <c:v>-2.5546932154841509E-4</c:v>
                </c:pt>
                <c:pt idx="50">
                  <c:v>-2.5664852626267618E-4</c:v>
                </c:pt>
                <c:pt idx="51">
                  <c:v>-2.5783317398981199E-4</c:v>
                </c:pt>
                <c:pt idx="52">
                  <c:v>-2.5902328985642227E-4</c:v>
                </c:pt>
                <c:pt idx="53">
                  <c:v>-2.6021889910485355E-4</c:v>
                </c:pt>
                <c:pt idx="54">
                  <c:v>-2.6142002708644908E-4</c:v>
                </c:pt>
                <c:pt idx="55">
                  <c:v>-2.6262669928180034E-4</c:v>
                </c:pt>
                <c:pt idx="56">
                  <c:v>-2.6383894127953139E-4</c:v>
                </c:pt>
                <c:pt idx="57">
                  <c:v>-2.650567787898005E-4</c:v>
                </c:pt>
                <c:pt idx="58">
                  <c:v>-2.6628023763754927E-4</c:v>
                </c:pt>
                <c:pt idx="59">
                  <c:v>-2.675093437750402E-4</c:v>
                </c:pt>
                <c:pt idx="60">
                  <c:v>-2.6874412326546241E-4</c:v>
                </c:pt>
                <c:pt idx="61">
                  <c:v>-2.6998460229739731E-4</c:v>
                </c:pt>
                <c:pt idx="62">
                  <c:v>-2.7123080717806865E-4</c:v>
                </c:pt>
                <c:pt idx="63">
                  <c:v>-2.7248276434395027E-4</c:v>
                </c:pt>
                <c:pt idx="64">
                  <c:v>-2.7374050033955084E-4</c:v>
                </c:pt>
                <c:pt idx="65">
                  <c:v>-2.75004041841523E-4</c:v>
                </c:pt>
                <c:pt idx="66">
                  <c:v>-2.7627341564805547E-4</c:v>
                </c:pt>
                <c:pt idx="67">
                  <c:v>-2.7754864868080245E-4</c:v>
                </c:pt>
                <c:pt idx="68">
                  <c:v>-2.7882976798199036E-4</c:v>
                </c:pt>
                <c:pt idx="69">
                  <c:v>-2.8011680072791942E-4</c:v>
                </c:pt>
                <c:pt idx="70">
                  <c:v>-2.8140977420871237E-4</c:v>
                </c:pt>
                <c:pt idx="71">
                  <c:v>-2.8270871585049493E-4</c:v>
                </c:pt>
                <c:pt idx="72">
                  <c:v>-2.8401365319900195E-4</c:v>
                </c:pt>
                <c:pt idx="73">
                  <c:v>-2.8532461392922131E-4</c:v>
                </c:pt>
                <c:pt idx="74">
                  <c:v>-2.8664162584828755E-4</c:v>
                </c:pt>
                <c:pt idx="75">
                  <c:v>-2.8796471688390926E-4</c:v>
                </c:pt>
                <c:pt idx="76">
                  <c:v>-2.8929391509690665E-4</c:v>
                </c:pt>
                <c:pt idx="77">
                  <c:v>-2.9062924867831843E-4</c:v>
                </c:pt>
                <c:pt idx="78">
                  <c:v>-2.9197074594940219E-4</c:v>
                </c:pt>
                <c:pt idx="79">
                  <c:v>-2.9331843536067035E-4</c:v>
                </c:pt>
                <c:pt idx="80">
                  <c:v>-2.9467234549381921E-4</c:v>
                </c:pt>
                <c:pt idx="81">
                  <c:v>-2.9603250506172909E-4</c:v>
                </c:pt>
                <c:pt idx="82">
                  <c:v>-2.9739894291232237E-4</c:v>
                </c:pt>
                <c:pt idx="83">
                  <c:v>-2.9877168802663483E-4</c:v>
                </c:pt>
                <c:pt idx="84">
                  <c:v>-3.0015076951592299E-4</c:v>
                </c:pt>
                <c:pt idx="85">
                  <c:v>-3.0153621663227238E-4</c:v>
                </c:pt>
                <c:pt idx="86">
                  <c:v>-3.0292805875316813E-4</c:v>
                </c:pt>
                <c:pt idx="87">
                  <c:v>-3.0432632540174678E-4</c:v>
                </c:pt>
                <c:pt idx="88">
                  <c:v>-3.0573104623233128E-4</c:v>
                </c:pt>
                <c:pt idx="89">
                  <c:v>-3.0714225103428862E-4</c:v>
                </c:pt>
                <c:pt idx="90">
                  <c:v>-3.0855996973781666E-4</c:v>
                </c:pt>
                <c:pt idx="91">
                  <c:v>-3.0998423241201522E-4</c:v>
                </c:pt>
                <c:pt idx="92">
                  <c:v>-3.1141506926392267E-4</c:v>
                </c:pt>
                <c:pt idx="93">
                  <c:v>-3.1285251063851576E-4</c:v>
                </c:pt>
                <c:pt idx="94">
                  <c:v>-3.1429658701774581E-4</c:v>
                </c:pt>
                <c:pt idx="95">
                  <c:v>-3.1574732903211146E-4</c:v>
                </c:pt>
                <c:pt idx="96">
                  <c:v>-3.1720476744812227E-4</c:v>
                </c:pt>
                <c:pt idx="97">
                  <c:v>-3.1866893317794267E-4</c:v>
                </c:pt>
                <c:pt idx="98">
                  <c:v>-3.2013985727360594E-4</c:v>
                </c:pt>
                <c:pt idx="99">
                  <c:v>-3.216175709270152E-4</c:v>
                </c:pt>
                <c:pt idx="100">
                  <c:v>-3.2310210548247965E-4</c:v>
                </c:pt>
                <c:pt idx="101">
                  <c:v>-3.2459349242514328E-4</c:v>
                </c:pt>
                <c:pt idx="102">
                  <c:v>-3.2609176338098487E-4</c:v>
                </c:pt>
                <c:pt idx="103">
                  <c:v>-3.2759695012839077E-4</c:v>
                </c:pt>
                <c:pt idx="104">
                  <c:v>-3.2910908459044073E-4</c:v>
                </c:pt>
                <c:pt idx="105">
                  <c:v>-3.3062819883394304E-4</c:v>
                </c:pt>
                <c:pt idx="106">
                  <c:v>-3.3215432508197287E-4</c:v>
                </c:pt>
                <c:pt idx="107">
                  <c:v>-3.3368749569747725E-4</c:v>
                </c:pt>
                <c:pt idx="108">
                  <c:v>-3.3522774320063499E-4</c:v>
                </c:pt>
                <c:pt idx="109">
                  <c:v>-3.3677510025053361E-4</c:v>
                </c:pt>
                <c:pt idx="110">
                  <c:v>-3.3832959966927892E-4</c:v>
                </c:pt>
                <c:pt idx="111">
                  <c:v>-3.3989127442849457E-4</c:v>
                </c:pt>
                <c:pt idx="112">
                  <c:v>-3.414601576416071E-4</c:v>
                </c:pt>
                <c:pt idx="113">
                  <c:v>-3.4303628258699169E-4</c:v>
                </c:pt>
                <c:pt idx="114">
                  <c:v>-3.4461968268964906E-4</c:v>
                </c:pt>
                <c:pt idx="115">
                  <c:v>-3.4621039153374304E-4</c:v>
                </c:pt>
                <c:pt idx="116">
                  <c:v>-3.4780844285102843E-4</c:v>
                </c:pt>
                <c:pt idx="117">
                  <c:v>-3.4941387054110315E-4</c:v>
                </c:pt>
                <c:pt idx="118">
                  <c:v>-3.5102670864440644E-4</c:v>
                </c:pt>
                <c:pt idx="119">
                  <c:v>-3.5264699137307887E-4</c:v>
                </c:pt>
                <c:pt idx="120">
                  <c:v>-3.5427475308781836E-4</c:v>
                </c:pt>
                <c:pt idx="121">
                  <c:v>-3.5591002831330989E-4</c:v>
                </c:pt>
                <c:pt idx="122">
                  <c:v>-3.5755285172376104E-4</c:v>
                </c:pt>
                <c:pt idx="123">
                  <c:v>-3.5920325817183314E-4</c:v>
                </c:pt>
                <c:pt idx="124">
                  <c:v>-3.6086128265296015E-4</c:v>
                </c:pt>
                <c:pt idx="125">
                  <c:v>-3.62526960336209E-4</c:v>
                </c:pt>
                <c:pt idx="126">
                  <c:v>-3.6420032654499256E-4</c:v>
                </c:pt>
                <c:pt idx="127">
                  <c:v>-3.6588141676767829E-4</c:v>
                </c:pt>
                <c:pt idx="128">
                  <c:v>-3.6757026666144602E-4</c:v>
                </c:pt>
                <c:pt idx="129">
                  <c:v>-3.6926691203975181E-4</c:v>
                </c:pt>
                <c:pt idx="130">
                  <c:v>-3.7097138889258003E-4</c:v>
                </c:pt>
                <c:pt idx="131">
                  <c:v>-3.7268373336040599E-4</c:v>
                </c:pt>
                <c:pt idx="132">
                  <c:v>-3.7440398176891371E-4</c:v>
                </c:pt>
                <c:pt idx="133">
                  <c:v>-3.7613217059331459E-4</c:v>
                </c:pt>
                <c:pt idx="134">
                  <c:v>-3.7786833649210123E-4</c:v>
                </c:pt>
                <c:pt idx="135">
                  <c:v>-3.7961251628679547E-4</c:v>
                </c:pt>
                <c:pt idx="136">
                  <c:v>-3.8136474696677167E-4</c:v>
                </c:pt>
                <c:pt idx="137">
                  <c:v>-3.8312506569214948E-4</c:v>
                </c:pt>
                <c:pt idx="138">
                  <c:v>-3.848935098015099E-4</c:v>
                </c:pt>
                <c:pt idx="139">
                  <c:v>-3.8667011679839434E-4</c:v>
                </c:pt>
                <c:pt idx="140">
                  <c:v>-3.8845492436287757E-4</c:v>
                </c:pt>
                <c:pt idx="141">
                  <c:v>-3.9024797034771102E-4</c:v>
                </c:pt>
                <c:pt idx="142">
                  <c:v>-3.9204929278121615E-4</c:v>
                </c:pt>
                <c:pt idx="143">
                  <c:v>-3.9385892986728503E-4</c:v>
                </c:pt>
                <c:pt idx="144">
                  <c:v>-3.9567691998248811E-4</c:v>
                </c:pt>
                <c:pt idx="145">
                  <c:v>-3.9750330168957556E-4</c:v>
                </c:pt>
                <c:pt idx="146">
                  <c:v>-3.9933811371915481E-4</c:v>
                </c:pt>
                <c:pt idx="147">
                  <c:v>-4.0118139498608574E-4</c:v>
                </c:pt>
                <c:pt idx="148">
                  <c:v>-4.0303318458562339E-4</c:v>
                </c:pt>
                <c:pt idx="149">
                  <c:v>-4.0489352178859695E-4</c:v>
                </c:pt>
                <c:pt idx="150">
                  <c:v>-4.0676244605298276E-4</c:v>
                </c:pt>
                <c:pt idx="151">
                  <c:v>-4.0863999701136786E-4</c:v>
                </c:pt>
                <c:pt idx="152">
                  <c:v>-4.105262144912025E-4</c:v>
                </c:pt>
                <c:pt idx="153">
                  <c:v>-4.1242113849069173E-4</c:v>
                </c:pt>
                <c:pt idx="154">
                  <c:v>-4.1432480920194025E-4</c:v>
                </c:pt>
                <c:pt idx="155">
                  <c:v>-4.162372669974526E-4</c:v>
                </c:pt>
                <c:pt idx="156">
                  <c:v>-4.1815855243784814E-4</c:v>
                </c:pt>
                <c:pt idx="157">
                  <c:v>-4.2008870627186206E-4</c:v>
                </c:pt>
                <c:pt idx="158">
                  <c:v>-4.2202776943441685E-4</c:v>
                </c:pt>
                <c:pt idx="159">
                  <c:v>-4.2397578305144529E-4</c:v>
                </c:pt>
                <c:pt idx="160">
                  <c:v>-4.2593278844085515E-4</c:v>
                </c:pt>
                <c:pt idx="161">
                  <c:v>-4.2789882710095724E-4</c:v>
                </c:pt>
                <c:pt idx="162">
                  <c:v>-4.298739407336115E-4</c:v>
                </c:pt>
                <c:pt idx="163">
                  <c:v>-4.3185817122783261E-4</c:v>
                </c:pt>
                <c:pt idx="164">
                  <c:v>-4.3385156066654202E-4</c:v>
                </c:pt>
                <c:pt idx="165">
                  <c:v>-4.3585415132367484E-4</c:v>
                </c:pt>
                <c:pt idx="166">
                  <c:v>-4.3786598567864651E-4</c:v>
                </c:pt>
                <c:pt idx="167">
                  <c:v>-4.3988710639224405E-4</c:v>
                </c:pt>
                <c:pt idx="168">
                  <c:v>-4.4191755633362913E-4</c:v>
                </c:pt>
                <c:pt idx="169">
                  <c:v>-4.4395737856683763E-4</c:v>
                </c:pt>
                <c:pt idx="170">
                  <c:v>-4.460066163498159E-4</c:v>
                </c:pt>
                <c:pt idx="171">
                  <c:v>-4.4806531314695833E-4</c:v>
                </c:pt>
                <c:pt idx="172">
                  <c:v>-4.5013351262235734E-4</c:v>
                </c:pt>
                <c:pt idx="173">
                  <c:v>-4.5221125863884005E-4</c:v>
                </c:pt>
                <c:pt idx="174">
                  <c:v>-4.5429859525989737E-4</c:v>
                </c:pt>
                <c:pt idx="175">
                  <c:v>-4.5639556675836443E-4</c:v>
                </c:pt>
                <c:pt idx="176">
                  <c:v>-4.5850221760677728E-4</c:v>
                </c:pt>
                <c:pt idx="177">
                  <c:v>-4.6061859248508886E-4</c:v>
                </c:pt>
                <c:pt idx="178">
                  <c:v>-4.6274473627970508E-4</c:v>
                </c:pt>
                <c:pt idx="179">
                  <c:v>-4.6488069408348609E-4</c:v>
                </c:pt>
                <c:pt idx="180">
                  <c:v>-4.6702651119574648E-4</c:v>
                </c:pt>
                <c:pt idx="181">
                  <c:v>-4.6918223312611396E-4</c:v>
                </c:pt>
                <c:pt idx="182">
                  <c:v>-4.713479055993518E-4</c:v>
                </c:pt>
                <c:pt idx="183">
                  <c:v>-4.7352357454282282E-4</c:v>
                </c:pt>
                <c:pt idx="184">
                  <c:v>-4.7570928609999151E-4</c:v>
                </c:pt>
                <c:pt idx="185">
                  <c:v>-4.7790508663042461E-4</c:v>
                </c:pt>
                <c:pt idx="186">
                  <c:v>-4.8011102269918397E-4</c:v>
                </c:pt>
                <c:pt idx="187">
                  <c:v>-4.8232714109418614E-4</c:v>
                </c:pt>
                <c:pt idx="188">
                  <c:v>-4.8455348882041685E-4</c:v>
                </c:pt>
                <c:pt idx="189">
                  <c:v>-4.867901130883595E-4</c:v>
                </c:pt>
                <c:pt idx="190">
                  <c:v>-4.8903706133906946E-4</c:v>
                </c:pt>
                <c:pt idx="191">
                  <c:v>-4.9129438122681637E-4</c:v>
                </c:pt>
                <c:pt idx="192">
                  <c:v>-4.9356212062872881E-4</c:v>
                </c:pt>
                <c:pt idx="193">
                  <c:v>-4.9584032763804462E-4</c:v>
                </c:pt>
                <c:pt idx="194">
                  <c:v>-4.9812905057182607E-4</c:v>
                </c:pt>
                <c:pt idx="195">
                  <c:v>-5.0042833797481949E-4</c:v>
                </c:pt>
                <c:pt idx="196">
                  <c:v>-5.0273823860981113E-4</c:v>
                </c:pt>
                <c:pt idx="197">
                  <c:v>-5.0505880146630832E-4</c:v>
                </c:pt>
                <c:pt idx="198">
                  <c:v>-5.073900757653619E-4</c:v>
                </c:pt>
                <c:pt idx="199">
                  <c:v>-5.0973211094413717E-4</c:v>
                </c:pt>
                <c:pt idx="200">
                  <c:v>-5.1208495668195273E-4</c:v>
                </c:pt>
                <c:pt idx="201">
                  <c:v>-5.1444866287520842E-4</c:v>
                </c:pt>
                <c:pt idx="202">
                  <c:v>-5.1682327965377954E-4</c:v>
                </c:pt>
                <c:pt idx="203">
                  <c:v>-5.1920885738584055E-4</c:v>
                </c:pt>
                <c:pt idx="204">
                  <c:v>-5.2160544666340013E-4</c:v>
                </c:pt>
                <c:pt idx="205">
                  <c:v>-5.2401309831869632E-4</c:v>
                </c:pt>
                <c:pt idx="206">
                  <c:v>-5.2643186340780353E-4</c:v>
                </c:pt>
                <c:pt idx="207">
                  <c:v>-5.2886179324149304E-4</c:v>
                </c:pt>
                <c:pt idx="208">
                  <c:v>-5.3130293934473068E-4</c:v>
                </c:pt>
                <c:pt idx="209">
                  <c:v>-5.337553534991101E-4</c:v>
                </c:pt>
                <c:pt idx="210">
                  <c:v>-5.3621908771585151E-4</c:v>
                </c:pt>
                <c:pt idx="211">
                  <c:v>-5.3869419424737485E-4</c:v>
                </c:pt>
                <c:pt idx="212">
                  <c:v>-5.4118072558730123E-4</c:v>
                </c:pt>
                <c:pt idx="213">
                  <c:v>-5.4367873447623994E-4</c:v>
                </c:pt>
                <c:pt idx="214">
                  <c:v>-5.4618827388635952E-4</c:v>
                </c:pt>
                <c:pt idx="215">
                  <c:v>-5.4870939705032023E-4</c:v>
                </c:pt>
                <c:pt idx="216">
                  <c:v>-5.5124215743716559E-4</c:v>
                </c:pt>
                <c:pt idx="217">
                  <c:v>-5.5378660876003892E-4</c:v>
                </c:pt>
                <c:pt idx="218">
                  <c:v>-5.5634280498872036E-4</c:v>
                </c:pt>
                <c:pt idx="219">
                  <c:v>-5.589108003351634E-4</c:v>
                </c:pt>
                <c:pt idx="220">
                  <c:v>-5.6149064926506803E-4</c:v>
                </c:pt>
                <c:pt idx="221">
                  <c:v>-5.6408240649113083E-4</c:v>
                </c:pt>
                <c:pt idx="222">
                  <c:v>-5.6668612698654829E-4</c:v>
                </c:pt>
                <c:pt idx="223">
                  <c:v>-5.6930186597055159E-4</c:v>
                </c:pt>
                <c:pt idx="224">
                  <c:v>-5.7192967892287353E-4</c:v>
                </c:pt>
                <c:pt idx="225">
                  <c:v>-5.7456962157314206E-4</c:v>
                </c:pt>
                <c:pt idx="226">
                  <c:v>-5.7722174991727492E-4</c:v>
                </c:pt>
                <c:pt idx="227">
                  <c:v>-5.7988612020108752E-4</c:v>
                </c:pt>
                <c:pt idx="228">
                  <c:v>-5.825627889318657E-4</c:v>
                </c:pt>
                <c:pt idx="229">
                  <c:v>-5.8525181288318954E-4</c:v>
                </c:pt>
                <c:pt idx="230">
                  <c:v>-5.8795324908239718E-4</c:v>
                </c:pt>
                <c:pt idx="231">
                  <c:v>-5.90667154826981E-4</c:v>
                </c:pt>
                <c:pt idx="232">
                  <c:v>-5.933935876778376E-4</c:v>
                </c:pt>
                <c:pt idx="233">
                  <c:v>-5.9613260545734082E-4</c:v>
                </c:pt>
                <c:pt idx="234">
                  <c:v>-5.9888426625802208E-4</c:v>
                </c:pt>
                <c:pt idx="235">
                  <c:v>-6.0164862843967875E-4</c:v>
                </c:pt>
                <c:pt idx="236">
                  <c:v>-6.044257506332331E-4</c:v>
                </c:pt>
                <c:pt idx="237">
                  <c:v>-6.0721569173976858E-4</c:v>
                </c:pt>
                <c:pt idx="238">
                  <c:v>-6.1001851092956747E-4</c:v>
                </c:pt>
                <c:pt idx="239">
                  <c:v>-6.1283426764693384E-4</c:v>
                </c:pt>
                <c:pt idx="240">
                  <c:v>-6.1566302161405236E-4</c:v>
                </c:pt>
                <c:pt idx="241">
                  <c:v>-6.185048328242388E-4</c:v>
                </c:pt>
                <c:pt idx="242">
                  <c:v>-6.2135976155158594E-4</c:v>
                </c:pt>
                <c:pt idx="243">
                  <c:v>-6.2422786834807095E-4</c:v>
                </c:pt>
                <c:pt idx="244">
                  <c:v>-6.2710921404066425E-4</c:v>
                </c:pt>
                <c:pt idx="245">
                  <c:v>-6.3000385974290303E-4</c:v>
                </c:pt>
                <c:pt idx="246">
                  <c:v>-6.3291186684524912E-4</c:v>
                </c:pt>
                <c:pt idx="247">
                  <c:v>-6.3583329702376987E-4</c:v>
                </c:pt>
                <c:pt idx="248">
                  <c:v>-6.3876821224399729E-4</c:v>
                </c:pt>
                <c:pt idx="249">
                  <c:v>-6.4171667474742749E-4</c:v>
                </c:pt>
                <c:pt idx="250">
                  <c:v>-6.4467874707273948E-4</c:v>
                </c:pt>
                <c:pt idx="251">
                  <c:v>-6.4765449204132988E-4</c:v>
                </c:pt>
                <c:pt idx="252">
                  <c:v>-6.5064397276695966E-4</c:v>
                </c:pt>
                <c:pt idx="253">
                  <c:v>-6.5364725265768301E-4</c:v>
                </c:pt>
                <c:pt idx="254">
                  <c:v>-6.5666439540234807E-4</c:v>
                </c:pt>
                <c:pt idx="255">
                  <c:v>-6.5969546499663708E-4</c:v>
                </c:pt>
                <c:pt idx="256">
                  <c:v>-6.627405257305306E-4</c:v>
                </c:pt>
                <c:pt idx="257">
                  <c:v>-6.6579964218348728E-4</c:v>
                </c:pt>
                <c:pt idx="258">
                  <c:v>-6.6887287923601824E-4</c:v>
                </c:pt>
                <c:pt idx="259">
                  <c:v>-6.7196030207451014E-4</c:v>
                </c:pt>
                <c:pt idx="260">
                  <c:v>-6.7506197617579701E-4</c:v>
                </c:pt>
                <c:pt idx="261">
                  <c:v>-6.781779673264497E-4</c:v>
                </c:pt>
                <c:pt idx="262">
                  <c:v>-6.813083416140973E-4</c:v>
                </c:pt>
                <c:pt idx="263">
                  <c:v>-6.844531654303231E-4</c:v>
                </c:pt>
                <c:pt idx="264">
                  <c:v>-6.876125054783805E-4</c:v>
                </c:pt>
                <c:pt idx="265">
                  <c:v>-6.9078642876065815E-4</c:v>
                </c:pt>
                <c:pt idx="266">
                  <c:v>-6.939750025970042E-4</c:v>
                </c:pt>
                <c:pt idx="267">
                  <c:v>-6.9717829461604978E-4</c:v>
                </c:pt>
                <c:pt idx="268">
                  <c:v>-7.0039637275424538E-4</c:v>
                </c:pt>
                <c:pt idx="269">
                  <c:v>-7.0362930526840029E-4</c:v>
                </c:pt>
                <c:pt idx="270">
                  <c:v>-7.0687716072121787E-4</c:v>
                </c:pt>
                <c:pt idx="271">
                  <c:v>-7.1014000800540748E-4</c:v>
                </c:pt>
                <c:pt idx="272">
                  <c:v>-7.134179163186125E-4</c:v>
                </c:pt>
                <c:pt idx="273">
                  <c:v>-7.1671095518077005E-4</c:v>
                </c:pt>
                <c:pt idx="274">
                  <c:v>-7.200191944437581E-4</c:v>
                </c:pt>
                <c:pt idx="275">
                  <c:v>-7.2334270426535792E-4</c:v>
                </c:pt>
                <c:pt idx="276">
                  <c:v>-7.2668155513818766E-4</c:v>
                </c:pt>
                <c:pt idx="277">
                  <c:v>-7.3003581788006107E-4</c:v>
                </c:pt>
                <c:pt idx="278">
                  <c:v>-7.3340556362723767E-4</c:v>
                </c:pt>
                <c:pt idx="279">
                  <c:v>-7.3679086385274864E-4</c:v>
                </c:pt>
                <c:pt idx="280">
                  <c:v>-7.4019179035675516E-4</c:v>
                </c:pt>
                <c:pt idx="281">
                  <c:v>-7.4360841527330022E-4</c:v>
                </c:pt>
                <c:pt idx="282">
                  <c:v>-7.4704081106356085E-4</c:v>
                </c:pt>
                <c:pt idx="283">
                  <c:v>-7.5048905053031541E-4</c:v>
                </c:pt>
                <c:pt idx="284">
                  <c:v>-7.5395320680347964E-4</c:v>
                </c:pt>
                <c:pt idx="285">
                  <c:v>-7.5743335336036144E-4</c:v>
                </c:pt>
                <c:pt idx="286">
                  <c:v>-7.6092956401312519E-4</c:v>
                </c:pt>
                <c:pt idx="287">
                  <c:v>-7.644419129116878E-4</c:v>
                </c:pt>
                <c:pt idx="288">
                  <c:v>-7.6797047455529261E-4</c:v>
                </c:pt>
                <c:pt idx="289">
                  <c:v>-7.7151532377901051E-4</c:v>
                </c:pt>
                <c:pt idx="290">
                  <c:v>-7.7507653576917239E-4</c:v>
                </c:pt>
                <c:pt idx="291">
                  <c:v>-7.7865418605662067E-4</c:v>
                </c:pt>
                <c:pt idx="292">
                  <c:v>-7.8224835052346164E-4</c:v>
                </c:pt>
                <c:pt idx="293">
                  <c:v>-7.8585910539728169E-4</c:v>
                </c:pt>
                <c:pt idx="294">
                  <c:v>-7.8948652726272236E-4</c:v>
                </c:pt>
                <c:pt idx="295">
                  <c:v>-7.9313069305569602E-4</c:v>
                </c:pt>
                <c:pt idx="296">
                  <c:v>-7.967916800662811E-4</c:v>
                </c:pt>
                <c:pt idx="297">
                  <c:v>-8.0046956594161827E-4</c:v>
                </c:pt>
                <c:pt idx="298">
                  <c:v>-8.0416442869362705E-4</c:v>
                </c:pt>
                <c:pt idx="299">
                  <c:v>-8.0787634668164944E-4</c:v>
                </c:pt>
                <c:pt idx="300">
                  <c:v>-8.1160539863752649E-4</c:v>
                </c:pt>
                <c:pt idx="301">
                  <c:v>-8.1535166365402797E-4</c:v>
                </c:pt>
                <c:pt idx="302">
                  <c:v>-8.1911522118389036E-4</c:v>
                </c:pt>
                <c:pt idx="303">
                  <c:v>-8.228961510542849E-4</c:v>
                </c:pt>
                <c:pt idx="304">
                  <c:v>-8.2669453345814072E-4</c:v>
                </c:pt>
                <c:pt idx="305">
                  <c:v>-8.3051044895414753E-4</c:v>
                </c:pt>
                <c:pt idx="306">
                  <c:v>-8.3434397847929464E-4</c:v>
                </c:pt>
                <c:pt idx="307">
                  <c:v>-8.3819520333922981E-4</c:v>
                </c:pt>
                <c:pt idx="308">
                  <c:v>-8.4206420522079924E-4</c:v>
                </c:pt>
                <c:pt idx="309">
                  <c:v>-8.4595106618144135E-4</c:v>
                </c:pt>
                <c:pt idx="310">
                  <c:v>-8.4985586866269088E-4</c:v>
                </c:pt>
                <c:pt idx="311">
                  <c:v>-8.5377869547957294E-4</c:v>
                </c:pt>
                <c:pt idx="312">
                  <c:v>-8.5771962983700151E-4</c:v>
                </c:pt>
                <c:pt idx="313">
                  <c:v>-8.6167875532302954E-4</c:v>
                </c:pt>
                <c:pt idx="314">
                  <c:v>-8.6565615590595993E-4</c:v>
                </c:pt>
                <c:pt idx="315">
                  <c:v>-8.6965191594784886E-4</c:v>
                </c:pt>
                <c:pt idx="316">
                  <c:v>-8.7366612019775848E-4</c:v>
                </c:pt>
                <c:pt idx="317">
                  <c:v>-8.7769885379561634E-4</c:v>
                </c:pt>
                <c:pt idx="318">
                  <c:v>-8.8175020227221909E-4</c:v>
                </c:pt>
                <c:pt idx="319">
                  <c:v>-8.8582025156080718E-4</c:v>
                </c:pt>
                <c:pt idx="320">
                  <c:v>-8.8990908798067356E-4</c:v>
                </c:pt>
                <c:pt idx="321">
                  <c:v>-8.9401679825934738E-4</c:v>
                </c:pt>
                <c:pt idx="322">
                  <c:v>-8.9814346952102439E-4</c:v>
                </c:pt>
                <c:pt idx="323">
                  <c:v>-9.022891892865693E-4</c:v>
                </c:pt>
                <c:pt idx="324">
                  <c:v>-9.0645404549280723E-4</c:v>
                </c:pt>
                <c:pt idx="325">
                  <c:v>-9.1063812647034479E-4</c:v>
                </c:pt>
                <c:pt idx="326">
                  <c:v>-9.1484152096286216E-4</c:v>
                </c:pt>
                <c:pt idx="327">
                  <c:v>-9.1906431812807947E-4</c:v>
                </c:pt>
                <c:pt idx="328">
                  <c:v>-9.2330660752811618E-4</c:v>
                </c:pt>
                <c:pt idx="329">
                  <c:v>-9.2756847914299582E-4</c:v>
                </c:pt>
                <c:pt idx="330">
                  <c:v>-9.318500233619696E-4</c:v>
                </c:pt>
                <c:pt idx="331">
                  <c:v>-9.3615133099991398E-4</c:v>
                </c:pt>
                <c:pt idx="332">
                  <c:v>-9.4047249329058343E-4</c:v>
                </c:pt>
                <c:pt idx="333">
                  <c:v>-9.4481360187793331E-4</c:v>
                </c:pt>
                <c:pt idx="334">
                  <c:v>-9.4917474884216309E-4</c:v>
                </c:pt>
                <c:pt idx="335">
                  <c:v>-9.5355602668043037E-4</c:v>
                </c:pt>
                <c:pt idx="336">
                  <c:v>-9.5795752832035627E-4</c:v>
                </c:pt>
                <c:pt idx="337">
                  <c:v>-9.6237934712002898E-4</c:v>
                </c:pt>
                <c:pt idx="338">
                  <c:v>-9.6682157686029161E-4</c:v>
                </c:pt>
                <c:pt idx="339">
                  <c:v>-9.7128431176403309E-4</c:v>
                </c:pt>
                <c:pt idx="340">
                  <c:v>-9.7576764648654875E-4</c:v>
                </c:pt>
                <c:pt idx="341">
                  <c:v>-9.8027167611940049E-4</c:v>
                </c:pt>
                <c:pt idx="342">
                  <c:v>-9.8479649619234895E-4</c:v>
                </c:pt>
                <c:pt idx="343">
                  <c:v>-9.8934220267335731E-4</c:v>
                </c:pt>
                <c:pt idx="344">
                  <c:v>-9.9390889198499015E-4</c:v>
                </c:pt>
                <c:pt idx="345">
                  <c:v>-9.9849666098126991E-4</c:v>
                </c:pt>
                <c:pt idx="346">
                  <c:v>-1.0031056069717925E-3</c:v>
                </c:pt>
                <c:pt idx="347">
                  <c:v>-1.0077358277091918E-3</c:v>
                </c:pt>
                <c:pt idx="348">
                  <c:v>-1.0123874214045749E-3</c:v>
                </c:pt>
                <c:pt idx="349">
                  <c:v>-1.0170604867140241E-3</c:v>
                </c:pt>
                <c:pt idx="350">
                  <c:v>-1.0217551227598171E-3</c:v>
                </c:pt>
                <c:pt idx="351">
                  <c:v>-1.0264714291130714E-3</c:v>
                </c:pt>
                <c:pt idx="352">
                  <c:v>-1.0312095058043569E-3</c:v>
                </c:pt>
                <c:pt idx="353">
                  <c:v>-1.03596945333238E-3</c:v>
                </c:pt>
                <c:pt idx="354">
                  <c:v>-1.0407513726572353E-3</c:v>
                </c:pt>
                <c:pt idx="355">
                  <c:v>-1.045555365199445E-3</c:v>
                </c:pt>
                <c:pt idx="356">
                  <c:v>-1.0503815328592534E-3</c:v>
                </c:pt>
                <c:pt idx="357">
                  <c:v>-1.0552299779944465E-3</c:v>
                </c:pt>
                <c:pt idx="358">
                  <c:v>-1.0601008034454319E-3</c:v>
                </c:pt>
                <c:pt idx="359">
                  <c:v>-1.064994112519813E-3</c:v>
                </c:pt>
                <c:pt idx="360">
                  <c:v>-1.0699100090087871E-3</c:v>
                </c:pt>
                <c:pt idx="361">
                  <c:v>-1.0748485971803987E-3</c:v>
                </c:pt>
                <c:pt idx="362">
                  <c:v>-1.0798099817814727E-3</c:v>
                </c:pt>
                <c:pt idx="363">
                  <c:v>-1.0847942680414762E-3</c:v>
                </c:pt>
                <c:pt idx="364">
                  <c:v>-1.0898015616850607E-3</c:v>
                </c:pt>
                <c:pt idx="365">
                  <c:v>-1.0948319689147055E-3</c:v>
                </c:pt>
                <c:pt idx="366">
                  <c:v>-1.099885596424225E-3</c:v>
                </c:pt>
                <c:pt idx="367">
                  <c:v>-1.1049625514093814E-3</c:v>
                </c:pt>
                <c:pt idx="368">
                  <c:v>-1.1100629415476361E-3</c:v>
                </c:pt>
                <c:pt idx="369">
                  <c:v>-1.1151868750203357E-3</c:v>
                </c:pt>
                <c:pt idx="370">
                  <c:v>-1.1203344605146459E-3</c:v>
                </c:pt>
                <c:pt idx="371">
                  <c:v>-1.1255058072052308E-3</c:v>
                </c:pt>
                <c:pt idx="372">
                  <c:v>-1.1307010247812626E-3</c:v>
                </c:pt>
                <c:pt idx="373">
                  <c:v>-1.1359202234338878E-3</c:v>
                </c:pt>
                <c:pt idx="374">
                  <c:v>-1.1411635138678055E-3</c:v>
                </c:pt>
                <c:pt idx="375">
                  <c:v>-1.1464310072925915E-3</c:v>
                </c:pt>
                <c:pt idx="376">
                  <c:v>-1.1517228154362055E-3</c:v>
                </c:pt>
                <c:pt idx="377">
                  <c:v>-1.1570390505353518E-3</c:v>
                </c:pt>
                <c:pt idx="378">
                  <c:v>-1.1623798253576657E-3</c:v>
                </c:pt>
                <c:pt idx="379">
                  <c:v>-1.1677452531718199E-3</c:v>
                </c:pt>
                <c:pt idx="380">
                  <c:v>-1.1731354477928599E-3</c:v>
                </c:pt>
                <c:pt idx="381">
                  <c:v>-1.1785505235426654E-3</c:v>
                </c:pt>
                <c:pt idx="382">
                  <c:v>-1.1839905952827463E-3</c:v>
                </c:pt>
                <c:pt idx="383">
                  <c:v>-1.1894557783911019E-3</c:v>
                </c:pt>
                <c:pt idx="384">
                  <c:v>-1.1949461887969454E-3</c:v>
                </c:pt>
                <c:pt idx="385">
                  <c:v>-1.2004619429488818E-3</c:v>
                </c:pt>
                <c:pt idx="386">
                  <c:v>-1.206003157841919E-3</c:v>
                </c:pt>
                <c:pt idx="387">
                  <c:v>-1.2115699510097549E-3</c:v>
                </c:pt>
                <c:pt idx="388">
                  <c:v>-1.2171624405218925E-3</c:v>
                </c:pt>
                <c:pt idx="389">
                  <c:v>-1.222780745001002E-3</c:v>
                </c:pt>
                <c:pt idx="390">
                  <c:v>-1.2284249836161775E-3</c:v>
                </c:pt>
                <c:pt idx="391">
                  <c:v>-1.234095276083905E-3</c:v>
                </c:pt>
                <c:pt idx="392">
                  <c:v>-1.23979174267675E-3</c:v>
                </c:pt>
                <c:pt idx="393">
                  <c:v>-1.2455145042146792E-3</c:v>
                </c:pt>
                <c:pt idx="394">
                  <c:v>-1.2512636820882178E-3</c:v>
                </c:pt>
                <c:pt idx="395">
                  <c:v>-1.2570393982381969E-3</c:v>
                </c:pt>
                <c:pt idx="396">
                  <c:v>-1.2628417751721582E-3</c:v>
                </c:pt>
                <c:pt idx="397">
                  <c:v>-1.2686709359604998E-3</c:v>
                </c:pt>
                <c:pt idx="398">
                  <c:v>-1.2745270042451627E-3</c:v>
                </c:pt>
                <c:pt idx="399">
                  <c:v>-1.2804101042406019E-3</c:v>
                </c:pt>
                <c:pt idx="400">
                  <c:v>-1.2863203607308964E-3</c:v>
                </c:pt>
                <c:pt idx="401">
                  <c:v>-1.2922578990736159E-3</c:v>
                </c:pt>
                <c:pt idx="402">
                  <c:v>-1.2982228452075402E-3</c:v>
                </c:pt>
                <c:pt idx="403">
                  <c:v>-1.3042153256603824E-3</c:v>
                </c:pt>
                <c:pt idx="404">
                  <c:v>-1.3102354675333617E-3</c:v>
                </c:pt>
                <c:pt idx="405">
                  <c:v>-1.3162833985176073E-3</c:v>
                </c:pt>
                <c:pt idx="406">
                  <c:v>-1.3223592468960921E-3</c:v>
                </c:pt>
                <c:pt idx="407">
                  <c:v>-1.328463141546533E-3</c:v>
                </c:pt>
                <c:pt idx="408">
                  <c:v>-1.3345952119327164E-3</c:v>
                </c:pt>
                <c:pt idx="409">
                  <c:v>-1.3407555881189727E-3</c:v>
                </c:pt>
                <c:pt idx="410">
                  <c:v>-1.3469444007798257E-3</c:v>
                </c:pt>
                <c:pt idx="411">
                  <c:v>-1.3531617811836036E-3</c:v>
                </c:pt>
                <c:pt idx="412">
                  <c:v>-1.3594078612030555E-3</c:v>
                </c:pt>
                <c:pt idx="413">
                  <c:v>-1.3656827733269311E-3</c:v>
                </c:pt>
                <c:pt idx="414">
                  <c:v>-1.3719866506493772E-3</c:v>
                </c:pt>
                <c:pt idx="415">
                  <c:v>-1.3783196268853774E-3</c:v>
                </c:pt>
                <c:pt idx="416">
                  <c:v>-1.3846818363582195E-3</c:v>
                </c:pt>
                <c:pt idx="417">
                  <c:v>-1.3910734140226504E-3</c:v>
                </c:pt>
                <c:pt idx="418">
                  <c:v>-1.3974944954475224E-3</c:v>
                </c:pt>
                <c:pt idx="419">
                  <c:v>-1.4039452168283372E-3</c:v>
                </c:pt>
                <c:pt idx="420">
                  <c:v>-1.410425714996899E-3</c:v>
                </c:pt>
                <c:pt idx="421">
                  <c:v>-1.4169361274087829E-3</c:v>
                </c:pt>
                <c:pt idx="422">
                  <c:v>-1.4234765921558802E-3</c:v>
                </c:pt>
                <c:pt idx="423">
                  <c:v>-1.4300472479683332E-3</c:v>
                </c:pt>
                <c:pt idx="424">
                  <c:v>-1.4366482342222614E-3</c:v>
                </c:pt>
                <c:pt idx="425">
                  <c:v>-1.4432796909262622E-3</c:v>
                </c:pt>
                <c:pt idx="426">
                  <c:v>-1.449941758743605E-3</c:v>
                </c:pt>
                <c:pt idx="427">
                  <c:v>-1.4566345789806621E-3</c:v>
                </c:pt>
                <c:pt idx="428">
                  <c:v>-1.4633582936071719E-3</c:v>
                </c:pt>
                <c:pt idx="429">
                  <c:v>-1.4701130452398491E-3</c:v>
                </c:pt>
                <c:pt idx="430">
                  <c:v>-1.4768989771481809E-3</c:v>
                </c:pt>
                <c:pt idx="431">
                  <c:v>-1.4837162332737225E-3</c:v>
                </c:pt>
                <c:pt idx="432">
                  <c:v>-1.4905649582243191E-3</c:v>
                </c:pt>
                <c:pt idx="433">
                  <c:v>-1.4974452972596466E-3</c:v>
                </c:pt>
                <c:pt idx="434">
                  <c:v>-1.5043573963307625E-3</c:v>
                </c:pt>
                <c:pt idx="435">
                  <c:v>-1.5113014020482871E-3</c:v>
                </c:pt>
                <c:pt idx="436">
                  <c:v>-1.518277461699771E-3</c:v>
                </c:pt>
                <c:pt idx="437">
                  <c:v>-1.5252857232641716E-3</c:v>
                </c:pt>
                <c:pt idx="438">
                  <c:v>-1.5323263353887139E-3</c:v>
                </c:pt>
                <c:pt idx="439">
                  <c:v>-1.5393994474197604E-3</c:v>
                </c:pt>
                <c:pt idx="440">
                  <c:v>-1.5465052093864263E-3</c:v>
                </c:pt>
                <c:pt idx="441">
                  <c:v>-1.5536437720102298E-3</c:v>
                </c:pt>
                <c:pt idx="442">
                  <c:v>-1.5608152867108897E-3</c:v>
                </c:pt>
                <c:pt idx="443">
                  <c:v>-1.5680199056082621E-3</c:v>
                </c:pt>
                <c:pt idx="444">
                  <c:v>-1.5752577815204198E-3</c:v>
                </c:pt>
                <c:pt idx="445">
                  <c:v>-1.5825290679742719E-3</c:v>
                </c:pt>
                <c:pt idx="446">
                  <c:v>-1.5898339192055709E-3</c:v>
                </c:pt>
                <c:pt idx="447">
                  <c:v>-1.597172490160852E-3</c:v>
                </c:pt>
                <c:pt idx="448">
                  <c:v>-1.6045449365003348E-3</c:v>
                </c:pt>
                <c:pt idx="449">
                  <c:v>-1.6119514146075778E-3</c:v>
                </c:pt>
                <c:pt idx="450">
                  <c:v>-1.6193920815837006E-3</c:v>
                </c:pt>
                <c:pt idx="451">
                  <c:v>-1.6268670952580022E-3</c:v>
                </c:pt>
                <c:pt idx="452">
                  <c:v>-1.6343766141860422E-3</c:v>
                </c:pt>
                <c:pt idx="453">
                  <c:v>-1.6419207976573649E-3</c:v>
                </c:pt>
                <c:pt idx="454">
                  <c:v>-1.6494998056993686E-3</c:v>
                </c:pt>
                <c:pt idx="455">
                  <c:v>-1.6571137990724915E-3</c:v>
                </c:pt>
                <c:pt idx="456">
                  <c:v>-1.6647629392798667E-3</c:v>
                </c:pt>
                <c:pt idx="457">
                  <c:v>-1.6724473885769767E-3</c:v>
                </c:pt>
                <c:pt idx="458">
                  <c:v>-1.6801673099639488E-3</c:v>
                </c:pt>
                <c:pt idx="459">
                  <c:v>-1.6879228671903852E-3</c:v>
                </c:pt>
                <c:pt idx="460">
                  <c:v>-1.6957142247669491E-3</c:v>
                </c:pt>
                <c:pt idx="461">
                  <c:v>-1.7035415479634451E-3</c:v>
                </c:pt>
                <c:pt idx="462">
                  <c:v>-1.7114050028097937E-3</c:v>
                </c:pt>
                <c:pt idx="463">
                  <c:v>-1.7193047560999006E-3</c:v>
                </c:pt>
                <c:pt idx="464">
                  <c:v>-1.727240975409992E-3</c:v>
                </c:pt>
                <c:pt idx="465">
                  <c:v>-1.7352138290774061E-3</c:v>
                </c:pt>
                <c:pt idx="466">
                  <c:v>-1.7432234862247171E-3</c:v>
                </c:pt>
                <c:pt idx="467">
                  <c:v>-1.7512701167443124E-3</c:v>
                </c:pt>
                <c:pt idx="468">
                  <c:v>-1.7593538913263764E-3</c:v>
                </c:pt>
                <c:pt idx="469">
                  <c:v>-1.7674749814434666E-3</c:v>
                </c:pt>
                <c:pt idx="470">
                  <c:v>-1.7756335593582437E-3</c:v>
                </c:pt>
                <c:pt idx="471">
                  <c:v>-1.7838297981263742E-3</c:v>
                </c:pt>
                <c:pt idx="472">
                  <c:v>-1.7920638716129389E-3</c:v>
                </c:pt>
                <c:pt idx="473">
                  <c:v>-1.8003359544760476E-3</c:v>
                </c:pt>
                <c:pt idx="474">
                  <c:v>-1.8086462221822831E-3</c:v>
                </c:pt>
                <c:pt idx="475">
                  <c:v>-1.8169948510076768E-3</c:v>
                </c:pt>
                <c:pt idx="476">
                  <c:v>-1.825382018052189E-3</c:v>
                </c:pt>
                <c:pt idx="477">
                  <c:v>-1.8338079012146422E-3</c:v>
                </c:pt>
                <c:pt idx="478">
                  <c:v>-1.8422726792332428E-3</c:v>
                </c:pt>
                <c:pt idx="479">
                  <c:v>-1.850776531658588E-3</c:v>
                </c:pt>
                <c:pt idx="480">
                  <c:v>-1.8593196388797181E-3</c:v>
                </c:pt>
                <c:pt idx="481">
                  <c:v>-1.8679021821106272E-3</c:v>
                </c:pt>
                <c:pt idx="482">
                  <c:v>-1.8765243434085998E-3</c:v>
                </c:pt>
                <c:pt idx="483">
                  <c:v>-1.8851863056694017E-3</c:v>
                </c:pt>
                <c:pt idx="484">
                  <c:v>-1.8938882526292218E-3</c:v>
                </c:pt>
                <c:pt idx="485">
                  <c:v>-1.9026303688781873E-3</c:v>
                </c:pt>
                <c:pt idx="486">
                  <c:v>-1.9114128398565189E-3</c:v>
                </c:pt>
                <c:pt idx="487">
                  <c:v>-1.9202358518593666E-3</c:v>
                </c:pt>
                <c:pt idx="488">
                  <c:v>-1.9290995920426093E-3</c:v>
                </c:pt>
                <c:pt idx="489">
                  <c:v>-1.9380042484276911E-3</c:v>
                </c:pt>
                <c:pt idx="490">
                  <c:v>-1.9469500099045284E-3</c:v>
                </c:pt>
                <c:pt idx="491">
                  <c:v>-1.9559370662315225E-3</c:v>
                </c:pt>
                <c:pt idx="492">
                  <c:v>-1.9649656080481127E-3</c:v>
                </c:pt>
                <c:pt idx="493">
                  <c:v>-1.9740358268709318E-3</c:v>
                </c:pt>
                <c:pt idx="494">
                  <c:v>-1.983147915100571E-3</c:v>
                </c:pt>
                <c:pt idx="495">
                  <c:v>-1.9923020660273828E-3</c:v>
                </c:pt>
                <c:pt idx="496">
                  <c:v>-2.0014984738334213E-3</c:v>
                </c:pt>
                <c:pt idx="497">
                  <c:v>-2.0107373335982465E-3</c:v>
                </c:pt>
                <c:pt idx="498">
                  <c:v>-2.0200188413008655E-3</c:v>
                </c:pt>
                <c:pt idx="499">
                  <c:v>-2.0293431938236059E-3</c:v>
                </c:pt>
                <c:pt idx="500">
                  <c:v>-2.0387105889637051E-3</c:v>
                </c:pt>
                <c:pt idx="501">
                  <c:v>-2.0481212254256096E-3</c:v>
                </c:pt>
                <c:pt idx="502">
                  <c:v>-2.0575753028335263E-3</c:v>
                </c:pt>
                <c:pt idx="503">
                  <c:v>-2.0670730217372266E-3</c:v>
                </c:pt>
                <c:pt idx="504">
                  <c:v>-2.0766145836014515E-3</c:v>
                </c:pt>
                <c:pt idx="505">
                  <c:v>-2.0862001908348625E-3</c:v>
                </c:pt>
                <c:pt idx="506">
                  <c:v>-2.0958300467717322E-3</c:v>
                </c:pt>
                <c:pt idx="507">
                  <c:v>-2.105504355686425E-3</c:v>
                </c:pt>
                <c:pt idx="508">
                  <c:v>-2.1152233228001684E-3</c:v>
                </c:pt>
                <c:pt idx="509">
                  <c:v>-2.1249871542801005E-3</c:v>
                </c:pt>
                <c:pt idx="510">
                  <c:v>-2.1347960572392893E-3</c:v>
                </c:pt>
                <c:pt idx="511">
                  <c:v>-2.1446502397579675E-3</c:v>
                </c:pt>
                <c:pt idx="512">
                  <c:v>-2.1545499108681157E-3</c:v>
                </c:pt>
                <c:pt idx="513">
                  <c:v>-2.1644952805737342E-3</c:v>
                </c:pt>
                <c:pt idx="514">
                  <c:v>-2.1744865598402503E-3</c:v>
                </c:pt>
                <c:pt idx="515">
                  <c:v>-2.1845239606138266E-3</c:v>
                </c:pt>
                <c:pt idx="516">
                  <c:v>-2.194607695818483E-3</c:v>
                </c:pt>
                <c:pt idx="517">
                  <c:v>-2.2047379793599725E-3</c:v>
                </c:pt>
                <c:pt idx="518">
                  <c:v>-2.2149150261325493E-3</c:v>
                </c:pt>
                <c:pt idx="519">
                  <c:v>-2.2251390520189891E-3</c:v>
                </c:pt>
                <c:pt idx="520">
                  <c:v>-2.2354102739060369E-3</c:v>
                </c:pt>
                <c:pt idx="521">
                  <c:v>-2.2457289096747789E-3</c:v>
                </c:pt>
                <c:pt idx="522">
                  <c:v>-2.2560951782209177E-3</c:v>
                </c:pt>
                <c:pt idx="523">
                  <c:v>-2.2665092994383932E-3</c:v>
                </c:pt>
                <c:pt idx="524">
                  <c:v>-2.2769714942444761E-3</c:v>
                </c:pt>
                <c:pt idx="525">
                  <c:v>-2.28748198458172E-3</c:v>
                </c:pt>
                <c:pt idx="526">
                  <c:v>-2.2980409934064013E-3</c:v>
                </c:pt>
                <c:pt idx="527">
                  <c:v>-2.3086487447087963E-3</c:v>
                </c:pt>
                <c:pt idx="528">
                  <c:v>-2.3193054635170566E-3</c:v>
                </c:pt>
                <c:pt idx="529">
                  <c:v>-2.3300113758914416E-3</c:v>
                </c:pt>
                <c:pt idx="530">
                  <c:v>-2.3407667089417007E-3</c:v>
                </c:pt>
                <c:pt idx="531">
                  <c:v>-2.351571690825162E-3</c:v>
                </c:pt>
                <c:pt idx="532">
                  <c:v>-2.3624265507515754E-3</c:v>
                </c:pt>
                <c:pt idx="533">
                  <c:v>-2.3733315189850622E-3</c:v>
                </c:pt>
                <c:pt idx="534">
                  <c:v>-2.3842868268624611E-3</c:v>
                </c:pt>
                <c:pt idx="535">
                  <c:v>-2.3952927067827376E-3</c:v>
                </c:pt>
                <c:pt idx="536">
                  <c:v>-2.4063493922156878E-3</c:v>
                </c:pt>
                <c:pt idx="537">
                  <c:v>-2.4174571177164243E-3</c:v>
                </c:pt>
                <c:pt idx="538">
                  <c:v>-2.4286161189176828E-3</c:v>
                </c:pt>
                <c:pt idx="539">
                  <c:v>-2.4398266325375588E-3</c:v>
                </c:pt>
                <c:pt idx="540">
                  <c:v>-2.4510888963949614E-3</c:v>
                </c:pt>
                <c:pt idx="541">
                  <c:v>-2.462403149402883E-3</c:v>
                </c:pt>
                <c:pt idx="542">
                  <c:v>-2.4737696315771033E-3</c:v>
                </c:pt>
                <c:pt idx="543">
                  <c:v>-2.4851885840410305E-3</c:v>
                </c:pt>
                <c:pt idx="544">
                  <c:v>-2.4966602490344089E-3</c:v>
                </c:pt>
                <c:pt idx="545">
                  <c:v>-2.5081848699152662E-3</c:v>
                </c:pt>
                <c:pt idx="546">
                  <c:v>-2.5197626911599388E-3</c:v>
                </c:pt>
                <c:pt idx="547">
                  <c:v>-2.5313939583804534E-3</c:v>
                </c:pt>
                <c:pt idx="548">
                  <c:v>-2.5430789183197313E-3</c:v>
                </c:pt>
                <c:pt idx="549">
                  <c:v>-2.5548178188612536E-3</c:v>
                </c:pt>
                <c:pt idx="550">
                  <c:v>-2.5666109090261915E-3</c:v>
                </c:pt>
                <c:pt idx="551">
                  <c:v>-2.5784584390014034E-3</c:v>
                </c:pt>
                <c:pt idx="552">
                  <c:v>-2.5903606601153438E-3</c:v>
                </c:pt>
                <c:pt idx="553">
                  <c:v>-2.6023178248593066E-3</c:v>
                </c:pt>
                <c:pt idx="554">
                  <c:v>-2.6143301868932385E-3</c:v>
                </c:pt>
                <c:pt idx="555">
                  <c:v>-2.6263980010457618E-3</c:v>
                </c:pt>
                <c:pt idx="556">
                  <c:v>-2.6385215233267405E-3</c:v>
                </c:pt>
                <c:pt idx="557">
                  <c:v>-2.6507010109253727E-3</c:v>
                </c:pt>
                <c:pt idx="558">
                  <c:v>-2.6629367222179359E-3</c:v>
                </c:pt>
                <c:pt idx="559">
                  <c:v>-2.6752289167726326E-3</c:v>
                </c:pt>
                <c:pt idx="560">
                  <c:v>-2.6875778553592613E-3</c:v>
                </c:pt>
                <c:pt idx="561">
                  <c:v>-2.6999837999502098E-3</c:v>
                </c:pt>
                <c:pt idx="562">
                  <c:v>-2.7124470137272309E-3</c:v>
                </c:pt>
                <c:pt idx="563">
                  <c:v>-2.7249677610872553E-3</c:v>
                </c:pt>
                <c:pt idx="564">
                  <c:v>-2.7375463076520666E-3</c:v>
                </c:pt>
                <c:pt idx="565">
                  <c:v>-2.750182920261573E-3</c:v>
                </c:pt>
                <c:pt idx="566">
                  <c:v>-2.7628778669989171E-3</c:v>
                </c:pt>
                <c:pt idx="567">
                  <c:v>-2.7756314171721711E-3</c:v>
                </c:pt>
                <c:pt idx="568">
                  <c:v>-2.788443841348129E-3</c:v>
                </c:pt>
                <c:pt idx="569">
                  <c:v>-2.8013154113311128E-3</c:v>
                </c:pt>
                <c:pt idx="570">
                  <c:v>-2.8142464001851835E-3</c:v>
                </c:pt>
                <c:pt idx="571">
                  <c:v>-2.8272370822312767E-3</c:v>
                </c:pt>
                <c:pt idx="572">
                  <c:v>-2.8402877330636314E-3</c:v>
                </c:pt>
                <c:pt idx="573">
                  <c:v>-2.8533986295459571E-3</c:v>
                </c:pt>
                <c:pt idx="574">
                  <c:v>-2.8665700498201468E-3</c:v>
                </c:pt>
                <c:pt idx="575">
                  <c:v>-2.8798022733130561E-3</c:v>
                </c:pt>
                <c:pt idx="576">
                  <c:v>-2.8930955807403933E-3</c:v>
                </c:pt>
                <c:pt idx="577">
                  <c:v>-2.9064502541183228E-3</c:v>
                </c:pt>
                <c:pt idx="578">
                  <c:v>-2.9198665767586731E-3</c:v>
                </c:pt>
                <c:pt idx="579">
                  <c:v>-2.9333448332872943E-3</c:v>
                </c:pt>
                <c:pt idx="580">
                  <c:v>-2.9468853096440888E-3</c:v>
                </c:pt>
                <c:pt idx="581">
                  <c:v>-2.9604882930820775E-3</c:v>
                </c:pt>
                <c:pt idx="582">
                  <c:v>-2.9741540721925112E-3</c:v>
                </c:pt>
                <c:pt idx="583">
                  <c:v>-2.9878829368885033E-3</c:v>
                </c:pt>
                <c:pt idx="584">
                  <c:v>-3.0016751784301418E-3</c:v>
                </c:pt>
                <c:pt idx="585">
                  <c:v>-3.0155310894187334E-3</c:v>
                </c:pt>
                <c:pt idx="586">
                  <c:v>-3.029450963807447E-3</c:v>
                </c:pt>
                <c:pt idx="587">
                  <c:v>-3.0434350969023105E-3</c:v>
                </c:pt>
                <c:pt idx="588">
                  <c:v>-3.0574837853815364E-3</c:v>
                </c:pt>
                <c:pt idx="589">
                  <c:v>-3.0715973272878385E-3</c:v>
                </c:pt>
                <c:pt idx="590">
                  <c:v>-3.085776022042934E-3</c:v>
                </c:pt>
                <c:pt idx="591">
                  <c:v>-3.1000201704485435E-3</c:v>
                </c:pt>
                <c:pt idx="592">
                  <c:v>-3.114330074697998E-3</c:v>
                </c:pt>
                <c:pt idx="593">
                  <c:v>-3.1287060383753109E-3</c:v>
                </c:pt>
                <c:pt idx="594">
                  <c:v>-3.1431483664754716E-3</c:v>
                </c:pt>
                <c:pt idx="595">
                  <c:v>-3.1576573653948293E-3</c:v>
                </c:pt>
                <c:pt idx="596">
                  <c:v>-3.1722333429456029E-3</c:v>
                </c:pt>
                <c:pt idx="597">
                  <c:v>-3.1868766083597722E-3</c:v>
                </c:pt>
                <c:pt idx="598">
                  <c:v>-3.20158747230648E-3</c:v>
                </c:pt>
                <c:pt idx="599">
                  <c:v>-3.2163662468795255E-3</c:v>
                </c:pt>
                <c:pt idx="600">
                  <c:v>-3.2312132456176618E-3</c:v>
                </c:pt>
                <c:pt idx="601">
                  <c:v>-3.2461287835055938E-3</c:v>
                </c:pt>
                <c:pt idx="602">
                  <c:v>-3.2611131769875235E-3</c:v>
                </c:pt>
                <c:pt idx="603">
                  <c:v>-3.2761667439652588E-3</c:v>
                </c:pt>
                <c:pt idx="604">
                  <c:v>-3.2912898038069305E-3</c:v>
                </c:pt>
                <c:pt idx="605">
                  <c:v>-3.3064826773624694E-3</c:v>
                </c:pt>
                <c:pt idx="606">
                  <c:v>-3.3217456869549578E-3</c:v>
                </c:pt>
                <c:pt idx="607">
                  <c:v>-3.3370791564038271E-3</c:v>
                </c:pt>
                <c:pt idx="608">
                  <c:v>-3.3524834110171741E-3</c:v>
                </c:pt>
                <c:pt idx="609">
                  <c:v>-3.3679587776110982E-3</c:v>
                </c:pt>
                <c:pt idx="610">
                  <c:v>-3.3835055845058805E-3</c:v>
                </c:pt>
                <c:pt idx="611">
                  <c:v>-3.3991241615414602E-3</c:v>
                </c:pt>
                <c:pt idx="612">
                  <c:v>-3.4148148400842291E-3</c:v>
                </c:pt>
                <c:pt idx="613">
                  <c:v>-3.4305779530212827E-3</c:v>
                </c:pt>
                <c:pt idx="614">
                  <c:v>-3.4464138347845806E-3</c:v>
                </c:pt>
                <c:pt idx="615">
                  <c:v>-3.4623228213480949E-3</c:v>
                </c:pt>
                <c:pt idx="616">
                  <c:v>-3.4783052502384616E-3</c:v>
                </c:pt>
                <c:pt idx="617">
                  <c:v>-3.4943614605427451E-3</c:v>
                </c:pt>
                <c:pt idx="618">
                  <c:v>-3.5104917929094422E-3</c:v>
                </c:pt>
                <c:pt idx="619">
                  <c:v>-3.5266965895629984E-3</c:v>
                </c:pt>
                <c:pt idx="620">
                  <c:v>-3.5429761943086744E-3</c:v>
                </c:pt>
                <c:pt idx="621">
                  <c:v>-3.5593309525374143E-3</c:v>
                </c:pt>
                <c:pt idx="622">
                  <c:v>-3.5757612112365025E-3</c:v>
                </c:pt>
                <c:pt idx="623">
                  <c:v>-3.5922673190002213E-3</c:v>
                </c:pt>
                <c:pt idx="624">
                  <c:v>-3.6088496260231412E-3</c:v>
                </c:pt>
                <c:pt idx="625">
                  <c:v>-3.6255084841242875E-3</c:v>
                </c:pt>
                <c:pt idx="626">
                  <c:v>-3.6422442467481499E-3</c:v>
                </c:pt>
                <c:pt idx="627">
                  <c:v>-3.6590572689656937E-3</c:v>
                </c:pt>
                <c:pt idx="628">
                  <c:v>-3.6759479074937045E-3</c:v>
                </c:pt>
                <c:pt idx="629">
                  <c:v>-3.6929165206909718E-3</c:v>
                </c:pt>
                <c:pt idx="630">
                  <c:v>-3.7099634685776378E-3</c:v>
                </c:pt>
                <c:pt idx="631">
                  <c:v>-3.7270891128333115E-3</c:v>
                </c:pt>
                <c:pt idx="632">
                  <c:v>-3.7442938168019448E-3</c:v>
                </c:pt>
                <c:pt idx="633">
                  <c:v>-3.7615779455179273E-3</c:v>
                </c:pt>
                <c:pt idx="634">
                  <c:v>-3.7789418656945621E-3</c:v>
                </c:pt>
                <c:pt idx="635">
                  <c:v>-3.7963859457356901E-3</c:v>
                </c:pt>
                <c:pt idx="636">
                  <c:v>-3.8139105557521442E-3</c:v>
                </c:pt>
                <c:pt idx="637">
                  <c:v>-3.8315160675646944E-3</c:v>
                </c:pt>
                <c:pt idx="638">
                  <c:v>-3.8492028547060251E-3</c:v>
                </c:pt>
                <c:pt idx="639">
                  <c:v>-3.8669712924352673E-3</c:v>
                </c:pt>
                <c:pt idx="640">
                  <c:v>-3.8848217577534768E-3</c:v>
                </c:pt>
                <c:pt idx="641">
                  <c:v>-3.9027546293863304E-3</c:v>
                </c:pt>
                <c:pt idx="642">
                  <c:v>-3.920770287824696E-3</c:v>
                </c:pt>
                <c:pt idx="643">
                  <c:v>-3.938869115304426E-3</c:v>
                </c:pt>
                <c:pt idx="644">
                  <c:v>-3.9570514958401802E-3</c:v>
                </c:pt>
                <c:pt idx="645">
                  <c:v>-3.9753178152081153E-3</c:v>
                </c:pt>
                <c:pt idx="646">
                  <c:v>-3.9936684609700596E-3</c:v>
                </c:pt>
                <c:pt idx="647">
                  <c:v>-4.0121038224774277E-3</c:v>
                </c:pt>
                <c:pt idx="648">
                  <c:v>-4.0306242908847833E-3</c:v>
                </c:pt>
                <c:pt idx="649">
                  <c:v>-4.0492302591460423E-3</c:v>
                </c:pt>
                <c:pt idx="650">
                  <c:v>-4.0679221220328542E-3</c:v>
                </c:pt>
                <c:pt idx="651">
                  <c:v>-4.0867002761443144E-3</c:v>
                </c:pt>
                <c:pt idx="652">
                  <c:v>-4.1055651199012298E-3</c:v>
                </c:pt>
                <c:pt idx="653">
                  <c:v>-4.1245170535799472E-3</c:v>
                </c:pt>
                <c:pt idx="654">
                  <c:v>-4.1435564792882988E-3</c:v>
                </c:pt>
                <c:pt idx="655">
                  <c:v>-4.1626838010052078E-3</c:v>
                </c:pt>
                <c:pt idx="656">
                  <c:v>-4.1818994245653249E-3</c:v>
                </c:pt>
                <c:pt idx="657">
                  <c:v>-4.2012037576851314E-3</c:v>
                </c:pt>
                <c:pt idx="658">
                  <c:v>-4.2205972099610741E-3</c:v>
                </c:pt>
                <c:pt idx="659">
                  <c:v>-4.2400801928841013E-3</c:v>
                </c:pt>
                <c:pt idx="660">
                  <c:v>-4.2596531198358673E-3</c:v>
                </c:pt>
                <c:pt idx="661">
                  <c:v>-4.2793164061235237E-3</c:v>
                </c:pt>
                <c:pt idx="662">
                  <c:v>-4.2990704689585685E-3</c:v>
                </c:pt>
                <c:pt idx="663">
                  <c:v>-4.3189157274868099E-3</c:v>
                </c:pt>
                <c:pt idx="664">
                  <c:v>-4.338852602788437E-3</c:v>
                </c:pt>
                <c:pt idx="665">
                  <c:v>-4.3588815178877372E-3</c:v>
                </c:pt>
                <c:pt idx="666">
                  <c:v>-4.3790028977618387E-3</c:v>
                </c:pt>
                <c:pt idx="667">
                  <c:v>-4.3992171693533286E-3</c:v>
                </c:pt>
                <c:pt idx="668">
                  <c:v>-4.4195247615761036E-3</c:v>
                </c:pt>
                <c:pt idx="669">
                  <c:v>-4.4399261053250927E-3</c:v>
                </c:pt>
                <c:pt idx="670">
                  <c:v>-4.4604216334859729E-3</c:v>
                </c:pt>
                <c:pt idx="671">
                  <c:v>-4.4810117809381276E-3</c:v>
                </c:pt>
                <c:pt idx="672">
                  <c:v>-4.501696984580781E-3</c:v>
                </c:pt>
                <c:pt idx="673">
                  <c:v>-4.5224776833205135E-3</c:v>
                </c:pt>
                <c:pt idx="674">
                  <c:v>-4.5433543180983579E-3</c:v>
                </c:pt>
                <c:pt idx="675">
                  <c:v>-4.5643273318898663E-3</c:v>
                </c:pt>
                <c:pt idx="676">
                  <c:v>-4.5853971697138729E-3</c:v>
                </c:pt>
                <c:pt idx="677">
                  <c:v>-4.6065642786489638E-3</c:v>
                </c:pt>
                <c:pt idx="678">
                  <c:v>-4.6278291078364541E-3</c:v>
                </c:pt>
                <c:pt idx="679">
                  <c:v>-4.6491921084929975E-3</c:v>
                </c:pt>
                <c:pt idx="680">
                  <c:v>-4.6706537339183899E-3</c:v>
                </c:pt>
                <c:pt idx="681">
                  <c:v>-4.6922144395091471E-3</c:v>
                </c:pt>
                <c:pt idx="682">
                  <c:v>-4.7138746827605172E-3</c:v>
                </c:pt>
                <c:pt idx="683">
                  <c:v>-4.7356349232868184E-3</c:v>
                </c:pt>
                <c:pt idx="684">
                  <c:v>-4.7574956228176573E-3</c:v>
                </c:pt>
                <c:pt idx="685">
                  <c:v>-4.7794572452269602E-3</c:v>
                </c:pt>
                <c:pt idx="686">
                  <c:v>-4.8015202565176085E-3</c:v>
                </c:pt>
                <c:pt idx="687">
                  <c:v>-4.8236851248562593E-3</c:v>
                </c:pt>
                <c:pt idx="688">
                  <c:v>-4.8459523205647437E-3</c:v>
                </c:pt>
                <c:pt idx="689">
                  <c:v>-4.8683223161442701E-3</c:v>
                </c:pt>
                <c:pt idx="690">
                  <c:v>-4.8907955862745427E-3</c:v>
                </c:pt>
                <c:pt idx="691">
                  <c:v>-4.9133726078234956E-3</c:v>
                </c:pt>
                <c:pt idx="692">
                  <c:v>-4.9360538598705343E-3</c:v>
                </c:pt>
                <c:pt idx="693">
                  <c:v>-4.9588398237027636E-3</c:v>
                </c:pt>
                <c:pt idx="694">
                  <c:v>-4.9817309828382268E-3</c:v>
                </c:pt>
                <c:pt idx="695">
                  <c:v>-5.0047278230086322E-3</c:v>
                </c:pt>
                <c:pt idx="696">
                  <c:v>-5.0278308322134688E-3</c:v>
                </c:pt>
                <c:pt idx="697">
                  <c:v>-5.0510405006901869E-3</c:v>
                </c:pt>
                <c:pt idx="698">
                  <c:v>-5.0743573209548164E-3</c:v>
                </c:pt>
                <c:pt idx="699">
                  <c:v>-5.0977817877798561E-3</c:v>
                </c:pt>
                <c:pt idx="700">
                  <c:v>-5.121314398243584E-3</c:v>
                </c:pt>
                <c:pt idx="701">
                  <c:v>-5.144955651702165E-3</c:v>
                </c:pt>
                <c:pt idx="702">
                  <c:v>-5.1687060498312332E-3</c:v>
                </c:pt>
                <c:pt idx="703">
                  <c:v>-5.1925660966192309E-3</c:v>
                </c:pt>
                <c:pt idx="704">
                  <c:v>-5.2165362983829476E-3</c:v>
                </c:pt>
                <c:pt idx="705">
                  <c:v>-5.2406171637762958E-3</c:v>
                </c:pt>
                <c:pt idx="706">
                  <c:v>-5.2648092038077767E-3</c:v>
                </c:pt>
                <c:pt idx="707">
                  <c:v>-5.289112931846366E-3</c:v>
                </c:pt>
                <c:pt idx="708">
                  <c:v>-5.3135288636225837E-3</c:v>
                </c:pt>
                <c:pt idx="709">
                  <c:v>-5.3380575172623564E-3</c:v>
                </c:pt>
                <c:pt idx="710">
                  <c:v>-5.3626994132745841E-3</c:v>
                </c:pt>
                <c:pt idx="711">
                  <c:v>-5.3874550745840397E-3</c:v>
                </c:pt>
                <c:pt idx="712">
                  <c:v>-5.4123250265189328E-3</c:v>
                </c:pt>
                <c:pt idx="713">
                  <c:v>-5.4373097968409253E-3</c:v>
                </c:pt>
                <c:pt idx="714">
                  <c:v>-5.4624099157539185E-3</c:v>
                </c:pt>
                <c:pt idx="715">
                  <c:v>-5.4876259158983696E-3</c:v>
                </c:pt>
                <c:pt idx="716">
                  <c:v>-5.5129583323890296E-3</c:v>
                </c:pt>
                <c:pt idx="717">
                  <c:v>-5.5384077028034721E-3</c:v>
                </c:pt>
                <c:pt idx="718">
                  <c:v>-5.5639745672082571E-3</c:v>
                </c:pt>
                <c:pt idx="719">
                  <c:v>-5.5896594681628924E-3</c:v>
                </c:pt>
                <c:pt idx="720">
                  <c:v>-5.6154629507305705E-3</c:v>
                </c:pt>
                <c:pt idx="721">
                  <c:v>-5.6413855624966001E-3</c:v>
                </c:pt>
                <c:pt idx="722">
                  <c:v>-5.6674278535781778E-3</c:v>
                </c:pt>
                <c:pt idx="723">
                  <c:v>-5.6935903766235354E-3</c:v>
                </c:pt>
                <c:pt idx="724">
                  <c:v>-5.7198736868429257E-3</c:v>
                </c:pt>
                <c:pt idx="725">
                  <c:v>-5.7462783420135716E-3</c:v>
                </c:pt>
                <c:pt idx="726">
                  <c:v>-5.7728049024826731E-3</c:v>
                </c:pt>
                <c:pt idx="727">
                  <c:v>-5.7994539311877888E-3</c:v>
                </c:pt>
                <c:pt idx="728">
                  <c:v>-5.8262259936694991E-3</c:v>
                </c:pt>
                <c:pt idx="729">
                  <c:v>-5.8531216580802155E-3</c:v>
                </c:pt>
                <c:pt idx="730">
                  <c:v>-5.8801414951958732E-3</c:v>
                </c:pt>
                <c:pt idx="731">
                  <c:v>-5.9072860784314995E-3</c:v>
                </c:pt>
                <c:pt idx="732">
                  <c:v>-5.934555983850019E-3</c:v>
                </c:pt>
                <c:pt idx="733">
                  <c:v>-5.9619517901768511E-3</c:v>
                </c:pt>
                <c:pt idx="734">
                  <c:v>-5.9894740788077579E-3</c:v>
                </c:pt>
                <c:pt idx="735">
                  <c:v>-6.0171234338292339E-3</c:v>
                </c:pt>
                <c:pt idx="736">
                  <c:v>-6.0449004420244264E-3</c:v>
                </c:pt>
                <c:pt idx="737">
                  <c:v>-6.0728056928848421E-3</c:v>
                </c:pt>
                <c:pt idx="738">
                  <c:v>-6.1008397786288084E-3</c:v>
                </c:pt>
                <c:pt idx="739">
                  <c:v>-6.1290032942102994E-3</c:v>
                </c:pt>
                <c:pt idx="740">
                  <c:v>-6.1572968373325692E-3</c:v>
                </c:pt>
                <c:pt idx="741">
                  <c:v>-6.1857210084569764E-3</c:v>
                </c:pt>
                <c:pt idx="742">
                  <c:v>-6.214276410821451E-3</c:v>
                </c:pt>
                <c:pt idx="743">
                  <c:v>-6.2429636504483521E-3</c:v>
                </c:pt>
                <c:pt idx="744">
                  <c:v>-6.2717833361706611E-3</c:v>
                </c:pt>
                <c:pt idx="745">
                  <c:v>-6.3007360796215068E-3</c:v>
                </c:pt>
                <c:pt idx="746">
                  <c:v>-6.3298224952622866E-3</c:v>
                </c:pt>
                <c:pt idx="747">
                  <c:v>-6.3590432003972882E-3</c:v>
                </c:pt>
                <c:pt idx="748">
                  <c:v>-6.3883988151854105E-3</c:v>
                </c:pt>
                <c:pt idx="749">
                  <c:v>-6.4178899626422363E-3</c:v>
                </c:pt>
                <c:pt idx="750">
                  <c:v>-6.4475172686662349E-3</c:v>
                </c:pt>
                <c:pt idx="751">
                  <c:v>-6.4772813620504899E-3</c:v>
                </c:pt>
                <c:pt idx="752">
                  <c:v>-6.507182874486709E-3</c:v>
                </c:pt>
                <c:pt idx="753">
                  <c:v>-6.5372224405962484E-3</c:v>
                </c:pt>
                <c:pt idx="754">
                  <c:v>-6.5674006979177264E-3</c:v>
                </c:pt>
                <c:pt idx="755">
                  <c:v>-6.5977182869515604E-3</c:v>
                </c:pt>
                <c:pt idx="756">
                  <c:v>-6.6281758511437232E-3</c:v>
                </c:pt>
                <c:pt idx="757">
                  <c:v>-6.6587740369215926E-3</c:v>
                </c:pt>
                <c:pt idx="758">
                  <c:v>-6.6895134936950876E-3</c:v>
                </c:pt>
                <c:pt idx="759">
                  <c:v>-6.7203948738799764E-3</c:v>
                </c:pt>
                <c:pt idx="760">
                  <c:v>-6.7514188328970746E-3</c:v>
                </c:pt>
                <c:pt idx="761">
                  <c:v>-6.782586029208117E-3</c:v>
                </c:pt>
                <c:pt idx="762">
                  <c:v>-6.8138971243072296E-3</c:v>
                </c:pt>
                <c:pt idx="763">
                  <c:v>-6.8453527827500478E-3</c:v>
                </c:pt>
                <c:pt idx="764">
                  <c:v>-6.8769536721596724E-3</c:v>
                </c:pt>
                <c:pt idx="765">
                  <c:v>-6.9087004632471015E-3</c:v>
                </c:pt>
                <c:pt idx="766">
                  <c:v>-6.9405938298200878E-3</c:v>
                </c:pt>
                <c:pt idx="767">
                  <c:v>-6.9726344488016418E-3</c:v>
                </c:pt>
                <c:pt idx="768">
                  <c:v>-7.0048230002417895E-3</c:v>
                </c:pt>
                <c:pt idx="769">
                  <c:v>-7.0371601673331809E-3</c:v>
                </c:pt>
                <c:pt idx="770">
                  <c:v>-7.0696466364267106E-3</c:v>
                </c:pt>
                <c:pt idx="771">
                  <c:v>-7.1022830970423091E-3</c:v>
                </c:pt>
                <c:pt idx="772">
                  <c:v>-7.1350702418807041E-3</c:v>
                </c:pt>
                <c:pt idx="773">
                  <c:v>-7.1680087668612351E-3</c:v>
                </c:pt>
                <c:pt idx="774">
                  <c:v>-7.2010993711017724E-3</c:v>
                </c:pt>
                <c:pt idx="775">
                  <c:v>-7.2343427569555698E-3</c:v>
                </c:pt>
                <c:pt idx="776">
                  <c:v>-7.2677396300220706E-3</c:v>
                </c:pt>
                <c:pt idx="777">
                  <c:v>-7.3012906991625336E-3</c:v>
                </c:pt>
                <c:pt idx="778">
                  <c:v>-7.3349966765137295E-3</c:v>
                </c:pt>
                <c:pt idx="779">
                  <c:v>-7.3688582775006863E-3</c:v>
                </c:pt>
                <c:pt idx="780">
                  <c:v>-7.4028762208581053E-3</c:v>
                </c:pt>
                <c:pt idx="781">
                  <c:v>-7.4370512286373158E-3</c:v>
                </c:pt>
                <c:pt idx="782">
                  <c:v>-7.471384026230596E-3</c:v>
                </c:pt>
                <c:pt idx="783">
                  <c:v>-7.5058753423800579E-3</c:v>
                </c:pt>
                <c:pt idx="784">
                  <c:v>-7.5405259091952184E-3</c:v>
                </c:pt>
                <c:pt idx="785">
                  <c:v>-7.575336462168643E-3</c:v>
                </c:pt>
                <c:pt idx="786">
                  <c:v>-7.6103077401964191E-3</c:v>
                </c:pt>
                <c:pt idx="787">
                  <c:v>-7.6454404855822132E-3</c:v>
                </c:pt>
                <c:pt idx="788">
                  <c:v>-7.680735444061614E-3</c:v>
                </c:pt>
                <c:pt idx="789">
                  <c:v>-7.716193364821643E-3</c:v>
                </c:pt>
                <c:pt idx="790">
                  <c:v>-7.7518150005048223E-3</c:v>
                </c:pt>
                <c:pt idx="791">
                  <c:v>-7.7876011072344851E-3</c:v>
                </c:pt>
                <c:pt idx="792">
                  <c:v>-7.8235524446352532E-3</c:v>
                </c:pt>
                <c:pt idx="793">
                  <c:v>-7.8596697758236064E-3</c:v>
                </c:pt>
                <c:pt idx="794">
                  <c:v>-7.8959538674640839E-3</c:v>
                </c:pt>
                <c:pt idx="795">
                  <c:v>-7.9324054897530836E-3</c:v>
                </c:pt>
                <c:pt idx="796">
                  <c:v>-7.9690254164441927E-3</c:v>
                </c:pt>
                <c:pt idx="797">
                  <c:v>-8.0058144248754369E-3</c:v>
                </c:pt>
                <c:pt idx="798">
                  <c:v>-8.0427732959704578E-3</c:v>
                </c:pt>
                <c:pt idx="799">
                  <c:v>-8.0799028142619252E-3</c:v>
                </c:pt>
                <c:pt idx="800">
                  <c:v>-8.1172037679110558E-3</c:v>
                </c:pt>
                <c:pt idx="801">
                  <c:v>-8.1546769487232992E-3</c:v>
                </c:pt>
                <c:pt idx="802">
                  <c:v>-8.1923231521630491E-3</c:v>
                </c:pt>
                <c:pt idx="803">
                  <c:v>-8.2301431773635306E-3</c:v>
                </c:pt>
                <c:pt idx="804">
                  <c:v>-8.2681378271569628E-3</c:v>
                </c:pt>
                <c:pt idx="805">
                  <c:v>-8.3063079080873455E-3</c:v>
                </c:pt>
                <c:pt idx="806">
                  <c:v>-8.3446542304271148E-3</c:v>
                </c:pt>
                <c:pt idx="807">
                  <c:v>-8.3831776081870427E-3</c:v>
                </c:pt>
                <c:pt idx="808">
                  <c:v>-8.4218788591444715E-3</c:v>
                </c:pt>
                <c:pt idx="809">
                  <c:v>-8.4607588048580505E-3</c:v>
                </c:pt>
                <c:pt idx="810">
                  <c:v>-8.4998182706795648E-3</c:v>
                </c:pt>
                <c:pt idx="811">
                  <c:v>-8.5390580857763985E-3</c:v>
                </c:pt>
                <c:pt idx="812">
                  <c:v>-8.5784790831549482E-3</c:v>
                </c:pt>
                <c:pt idx="813">
                  <c:v>-8.6180820996570335E-3</c:v>
                </c:pt>
                <c:pt idx="814">
                  <c:v>-8.6578679760064853E-3</c:v>
                </c:pt>
                <c:pt idx="815">
                  <c:v>-8.6978375568055495E-3</c:v>
                </c:pt>
                <c:pt idx="816">
                  <c:v>-8.7379916905592856E-3</c:v>
                </c:pt>
                <c:pt idx="817">
                  <c:v>-8.7783312297009426E-3</c:v>
                </c:pt>
                <c:pt idx="818">
                  <c:v>-8.8188570306018711E-3</c:v>
                </c:pt>
                <c:pt idx="819">
                  <c:v>-8.8595699535814563E-3</c:v>
                </c:pt>
                <c:pt idx="820">
                  <c:v>-8.9004708629508347E-3</c:v>
                </c:pt>
                <c:pt idx="821">
                  <c:v>-8.9415606270054557E-3</c:v>
                </c:pt>
                <c:pt idx="822">
                  <c:v>-8.9828401180620295E-3</c:v>
                </c:pt>
                <c:pt idx="823">
                  <c:v>-9.0243102124597969E-3</c:v>
                </c:pt>
                <c:pt idx="824">
                  <c:v>-9.0659717905936278E-3</c:v>
                </c:pt>
                <c:pt idx="825">
                  <c:v>-9.1078257369336148E-3</c:v>
                </c:pt>
                <c:pt idx="826">
                  <c:v>-9.1498729400253734E-3</c:v>
                </c:pt>
                <c:pt idx="827">
                  <c:v>-9.1921142925299147E-3</c:v>
                </c:pt>
                <c:pt idx="828">
                  <c:v>-9.2345506912384148E-3</c:v>
                </c:pt>
                <c:pt idx="829">
                  <c:v>-9.2771830370744594E-3</c:v>
                </c:pt>
                <c:pt idx="830">
                  <c:v>-9.320012235136817E-3</c:v>
                </c:pt>
                <c:pt idx="831">
                  <c:v>-9.363039194703604E-3</c:v>
                </c:pt>
                <c:pt idx="832">
                  <c:v>-9.406264829259629E-3</c:v>
                </c:pt>
                <c:pt idx="833">
                  <c:v>-9.4496900565063588E-3</c:v>
                </c:pt>
                <c:pt idx="834">
                  <c:v>-9.4933157983921532E-3</c:v>
                </c:pt>
                <c:pt idx="835">
                  <c:v>-9.5371429811251414E-3</c:v>
                </c:pt>
                <c:pt idx="836">
                  <c:v>-9.581172535194778E-3</c:v>
                </c:pt>
                <c:pt idx="837">
                  <c:v>-9.6254053953914714E-3</c:v>
                </c:pt>
                <c:pt idx="838">
                  <c:v>-9.6698425008271902E-3</c:v>
                </c:pt>
                <c:pt idx="839">
                  <c:v>-9.7144847949579925E-3</c:v>
                </c:pt>
                <c:pt idx="840">
                  <c:v>-9.7593332255959467E-3</c:v>
                </c:pt>
                <c:pt idx="841">
                  <c:v>-9.8043887449374596E-3</c:v>
                </c:pt>
                <c:pt idx="842">
                  <c:v>-9.8496523095829309E-3</c:v>
                </c:pt>
                <c:pt idx="843">
                  <c:v>-9.8951248805496401E-3</c:v>
                </c:pt>
                <c:pt idx="844">
                  <c:v>-9.9408074233010568E-3</c:v>
                </c:pt>
                <c:pt idx="845">
                  <c:v>-9.9867009077636015E-3</c:v>
                </c:pt>
                <c:pt idx="846">
                  <c:v>-1.0032806308344376E-2</c:v>
                </c:pt>
                <c:pt idx="847">
                  <c:v>-1.0079124603963385E-2</c:v>
                </c:pt>
                <c:pt idx="848">
                  <c:v>-1.0125656778052902E-2</c:v>
                </c:pt>
                <c:pt idx="849">
                  <c:v>-1.0172403818601313E-2</c:v>
                </c:pt>
                <c:pt idx="850">
                  <c:v>-1.021936671816698E-2</c:v>
                </c:pt>
                <c:pt idx="851">
                  <c:v>-1.0266546473885359E-2</c:v>
                </c:pt>
                <c:pt idx="852">
                  <c:v>-1.0313944087513799E-2</c:v>
                </c:pt>
                <c:pt idx="853">
                  <c:v>-1.0361560565431908E-2</c:v>
                </c:pt>
                <c:pt idx="854">
                  <c:v>-1.0409396918673802E-2</c:v>
                </c:pt>
                <c:pt idx="855">
                  <c:v>-1.0457454162952609E-2</c:v>
                </c:pt>
                <c:pt idx="856">
                  <c:v>-1.0505733318674387E-2</c:v>
                </c:pt>
                <c:pt idx="857">
                  <c:v>-1.0554235410959744E-2</c:v>
                </c:pt>
                <c:pt idx="858">
                  <c:v>-1.0602961469674169E-2</c:v>
                </c:pt>
                <c:pt idx="859">
                  <c:v>-1.0651912529441936E-2</c:v>
                </c:pt>
                <c:pt idx="860">
                  <c:v>-1.0701089629664864E-2</c:v>
                </c:pt>
                <c:pt idx="861">
                  <c:v>-1.0750493814563254E-2</c:v>
                </c:pt>
                <c:pt idx="862">
                  <c:v>-1.0800126133174378E-2</c:v>
                </c:pt>
                <c:pt idx="863">
                  <c:v>-1.0849987639387651E-2</c:v>
                </c:pt>
                <c:pt idx="864">
                  <c:v>-1.090007939197014E-2</c:v>
                </c:pt>
                <c:pt idx="865">
                  <c:v>-1.0950402454578581E-2</c:v>
                </c:pt>
                <c:pt idx="866">
                  <c:v>-1.1000957895790687E-2</c:v>
                </c:pt>
                <c:pt idx="867">
                  <c:v>-1.1051746789126831E-2</c:v>
                </c:pt>
                <c:pt idx="868">
                  <c:v>-1.1102770213060116E-2</c:v>
                </c:pt>
                <c:pt idx="869">
                  <c:v>-1.1154029251062214E-2</c:v>
                </c:pt>
                <c:pt idx="870">
                  <c:v>-1.1205524991611503E-2</c:v>
                </c:pt>
                <c:pt idx="871">
                  <c:v>-1.1257258528215734E-2</c:v>
                </c:pt>
                <c:pt idx="872">
                  <c:v>-1.1309230959442418E-2</c:v>
                </c:pt>
                <c:pt idx="873">
                  <c:v>-1.1361443388935667E-2</c:v>
                </c:pt>
                <c:pt idx="874">
                  <c:v>-1.1413896925443711E-2</c:v>
                </c:pt>
                <c:pt idx="875">
                  <c:v>-1.146659268284252E-2</c:v>
                </c:pt>
                <c:pt idx="876">
                  <c:v>-1.1519531780158476E-2</c:v>
                </c:pt>
                <c:pt idx="877">
                  <c:v>-1.157271534159009E-2</c:v>
                </c:pt>
                <c:pt idx="878">
                  <c:v>-1.1626144496536473E-2</c:v>
                </c:pt>
                <c:pt idx="879">
                  <c:v>-1.1679820379618091E-2</c:v>
                </c:pt>
                <c:pt idx="880">
                  <c:v>-1.1733744130701393E-2</c:v>
                </c:pt>
                <c:pt idx="881">
                  <c:v>-1.1787916894926323E-2</c:v>
                </c:pt>
                <c:pt idx="882">
                  <c:v>-1.1842339822727099E-2</c:v>
                </c:pt>
                <c:pt idx="883">
                  <c:v>-1.1897014069851048E-2</c:v>
                </c:pt>
                <c:pt idx="884">
                  <c:v>-1.1951940797400635E-2</c:v>
                </c:pt>
                <c:pt idx="885">
                  <c:v>-1.2007121171843617E-2</c:v>
                </c:pt>
                <c:pt idx="886">
                  <c:v>-1.2062556365034801E-2</c:v>
                </c:pt>
                <c:pt idx="887">
                  <c:v>-1.2118247554260976E-2</c:v>
                </c:pt>
                <c:pt idx="888">
                  <c:v>-1.2174195922242394E-2</c:v>
                </c:pt>
                <c:pt idx="889">
                  <c:v>-1.2230402657170958E-2</c:v>
                </c:pt>
                <c:pt idx="890">
                  <c:v>-1.2286868952740688E-2</c:v>
                </c:pt>
                <c:pt idx="891">
                  <c:v>-1.2343596008153077E-2</c:v>
                </c:pt>
                <c:pt idx="892">
                  <c:v>-1.2400585028166879E-2</c:v>
                </c:pt>
                <c:pt idx="893">
                  <c:v>-1.2457837223108312E-2</c:v>
                </c:pt>
                <c:pt idx="894">
                  <c:v>-1.251535380889672E-2</c:v>
                </c:pt>
                <c:pt idx="895">
                  <c:v>-1.2573136007079877E-2</c:v>
                </c:pt>
                <c:pt idx="896">
                  <c:v>-1.2631185044853863E-2</c:v>
                </c:pt>
                <c:pt idx="897">
                  <c:v>-1.2689502155087785E-2</c:v>
                </c:pt>
                <c:pt idx="898">
                  <c:v>-1.2748088576355229E-2</c:v>
                </c:pt>
                <c:pt idx="899">
                  <c:v>-1.2806945552957055E-2</c:v>
                </c:pt>
                <c:pt idx="900">
                  <c:v>-1.2866074334953844E-2</c:v>
                </c:pt>
                <c:pt idx="901">
                  <c:v>-1.2925476178170353E-2</c:v>
                </c:pt>
                <c:pt idx="902">
                  <c:v>-1.2985152344259825E-2</c:v>
                </c:pt>
                <c:pt idx="903">
                  <c:v>-1.3045104100704604E-2</c:v>
                </c:pt>
                <c:pt idx="904">
                  <c:v>-1.3105332720840872E-2</c:v>
                </c:pt>
                <c:pt idx="905">
                  <c:v>-1.3165839483902708E-2</c:v>
                </c:pt>
                <c:pt idx="906">
                  <c:v>-1.3226625675036236E-2</c:v>
                </c:pt>
                <c:pt idx="907">
                  <c:v>-1.3287692585338859E-2</c:v>
                </c:pt>
                <c:pt idx="908">
                  <c:v>-1.3349041511867622E-2</c:v>
                </c:pt>
                <c:pt idx="909">
                  <c:v>-1.3410673757688115E-2</c:v>
                </c:pt>
                <c:pt idx="910">
                  <c:v>-1.3472590631891546E-2</c:v>
                </c:pt>
                <c:pt idx="911">
                  <c:v>-1.3534793449625302E-2</c:v>
                </c:pt>
                <c:pt idx="912">
                  <c:v>-1.3597283532110999E-2</c:v>
                </c:pt>
                <c:pt idx="913">
                  <c:v>-1.3660062206687614E-2</c:v>
                </c:pt>
                <c:pt idx="914">
                  <c:v>-1.3723130806840166E-2</c:v>
                </c:pt>
                <c:pt idx="915">
                  <c:v>-1.378649067221293E-2</c:v>
                </c:pt>
                <c:pt idx="916">
                  <c:v>-1.385014314864488E-2</c:v>
                </c:pt>
                <c:pt idx="917">
                  <c:v>-1.3914089588210929E-2</c:v>
                </c:pt>
                <c:pt idx="918">
                  <c:v>-1.3978331349227451E-2</c:v>
                </c:pt>
                <c:pt idx="919">
                  <c:v>-1.4042869796306085E-2</c:v>
                </c:pt>
                <c:pt idx="920">
                  <c:v>-1.4107706300363119E-2</c:v>
                </c:pt>
                <c:pt idx="921">
                  <c:v>-1.4172842238656915E-2</c:v>
                </c:pt>
                <c:pt idx="922">
                  <c:v>-1.4238278994818544E-2</c:v>
                </c:pt>
                <c:pt idx="923">
                  <c:v>-1.4304017958882441E-2</c:v>
                </c:pt>
                <c:pt idx="924">
                  <c:v>-1.4370060527308402E-2</c:v>
                </c:pt>
                <c:pt idx="925">
                  <c:v>-1.4436408103013193E-2</c:v>
                </c:pt>
                <c:pt idx="926">
                  <c:v>-1.4503062095415735E-2</c:v>
                </c:pt>
                <c:pt idx="927">
                  <c:v>-1.4570023920439771E-2</c:v>
                </c:pt>
                <c:pt idx="928">
                  <c:v>-1.4637295000574514E-2</c:v>
                </c:pt>
                <c:pt idx="929">
                  <c:v>-1.470487676487732E-2</c:v>
                </c:pt>
                <c:pt idx="930">
                  <c:v>-1.4772770649023723E-2</c:v>
                </c:pt>
                <c:pt idx="931">
                  <c:v>-1.4840978095325596E-2</c:v>
                </c:pt>
                <c:pt idx="932">
                  <c:v>-1.4909500552775389E-2</c:v>
                </c:pt>
                <c:pt idx="933">
                  <c:v>-1.4978339477059474E-2</c:v>
                </c:pt>
                <c:pt idx="934">
                  <c:v>-1.5047496330605311E-2</c:v>
                </c:pt>
                <c:pt idx="935">
                  <c:v>-1.5116972582606383E-2</c:v>
                </c:pt>
                <c:pt idx="936">
                  <c:v>-1.5186769709052965E-2</c:v>
                </c:pt>
                <c:pt idx="937">
                  <c:v>-1.5256889192756105E-2</c:v>
                </c:pt>
                <c:pt idx="938">
                  <c:v>-1.5327332523398693E-2</c:v>
                </c:pt>
                <c:pt idx="939">
                  <c:v>-1.5398101197550772E-2</c:v>
                </c:pt>
                <c:pt idx="940">
                  <c:v>-1.5469196718705155E-2</c:v>
                </c:pt>
                <c:pt idx="941">
                  <c:v>-1.5540620597313048E-2</c:v>
                </c:pt>
                <c:pt idx="942">
                  <c:v>-1.5612374350813876E-2</c:v>
                </c:pt>
                <c:pt idx="943">
                  <c:v>-1.5684459503664174E-2</c:v>
                </c:pt>
                <c:pt idx="944">
                  <c:v>-1.5756877587384813E-2</c:v>
                </c:pt>
                <c:pt idx="945">
                  <c:v>-1.5829630140568637E-2</c:v>
                </c:pt>
                <c:pt idx="946">
                  <c:v>-1.5902718708940299E-2</c:v>
                </c:pt>
                <c:pt idx="947">
                  <c:v>-1.597614484536582E-2</c:v>
                </c:pt>
                <c:pt idx="948">
                  <c:v>-1.6049910109902775E-2</c:v>
                </c:pt>
                <c:pt idx="949">
                  <c:v>-1.6124016069828266E-2</c:v>
                </c:pt>
                <c:pt idx="950">
                  <c:v>-1.6198464299667825E-2</c:v>
                </c:pt>
                <c:pt idx="951">
                  <c:v>-1.6273256381236948E-2</c:v>
                </c:pt>
                <c:pt idx="952">
                  <c:v>-1.6348393903661339E-2</c:v>
                </c:pt>
                <c:pt idx="953">
                  <c:v>-1.6423878463431948E-2</c:v>
                </c:pt>
                <c:pt idx="954">
                  <c:v>-1.6499711664422365E-2</c:v>
                </c:pt>
                <c:pt idx="955">
                  <c:v>-1.6575895117928414E-2</c:v>
                </c:pt>
                <c:pt idx="956">
                  <c:v>-1.6652430442697159E-2</c:v>
                </c:pt>
                <c:pt idx="957">
                  <c:v>-1.6729319264974229E-2</c:v>
                </c:pt>
                <c:pt idx="958">
                  <c:v>-1.6806563218528022E-2</c:v>
                </c:pt>
                <c:pt idx="959">
                  <c:v>-1.6884163944688373E-2</c:v>
                </c:pt>
                <c:pt idx="960">
                  <c:v>-1.6962123092372675E-2</c:v>
                </c:pt>
                <c:pt idx="961">
                  <c:v>-1.7040442318146807E-2</c:v>
                </c:pt>
                <c:pt idx="962">
                  <c:v>-1.7119123286226164E-2</c:v>
                </c:pt>
                <c:pt idx="963">
                  <c:v>-1.7198167668535616E-2</c:v>
                </c:pt>
                <c:pt idx="964">
                  <c:v>-1.7277577144732787E-2</c:v>
                </c:pt>
                <c:pt idx="965">
                  <c:v>-1.7357353402255481E-2</c:v>
                </c:pt>
                <c:pt idx="966">
                  <c:v>-1.7437498136349809E-2</c:v>
                </c:pt>
                <c:pt idx="967">
                  <c:v>-1.7518013050103136E-2</c:v>
                </c:pt>
                <c:pt idx="968">
                  <c:v>-1.7598899854487701E-2</c:v>
                </c:pt>
                <c:pt idx="969">
                  <c:v>-1.7680160268393568E-2</c:v>
                </c:pt>
                <c:pt idx="970">
                  <c:v>-1.7761796018668403E-2</c:v>
                </c:pt>
                <c:pt idx="971">
                  <c:v>-1.7843808840154338E-2</c:v>
                </c:pt>
                <c:pt idx="972">
                  <c:v>-1.7926200475713239E-2</c:v>
                </c:pt>
                <c:pt idx="973">
                  <c:v>-1.8008972676285838E-2</c:v>
                </c:pt>
                <c:pt idx="974">
                  <c:v>-1.8092127200910253E-2</c:v>
                </c:pt>
                <c:pt idx="975">
                  <c:v>-1.8175665816767606E-2</c:v>
                </c:pt>
                <c:pt idx="976">
                  <c:v>-1.8259590299219908E-2</c:v>
                </c:pt>
                <c:pt idx="977">
                  <c:v>-1.8343902431846026E-2</c:v>
                </c:pt>
                <c:pt idx="978">
                  <c:v>-1.8428604006478621E-2</c:v>
                </c:pt>
                <c:pt idx="979">
                  <c:v>-1.851369682325173E-2</c:v>
                </c:pt>
                <c:pt idx="980">
                  <c:v>-1.8599182690620348E-2</c:v>
                </c:pt>
                <c:pt idx="981">
                  <c:v>-1.8685063425420589E-2</c:v>
                </c:pt>
                <c:pt idx="982">
                  <c:v>-1.8771340852897982E-2</c:v>
                </c:pt>
                <c:pt idx="983">
                  <c:v>-1.885801680673771E-2</c:v>
                </c:pt>
                <c:pt idx="984">
                  <c:v>-1.8945093129125769E-2</c:v>
                </c:pt>
                <c:pt idx="985">
                  <c:v>-1.9032571670768616E-2</c:v>
                </c:pt>
                <c:pt idx="986">
                  <c:v>-1.9120454290943719E-2</c:v>
                </c:pt>
                <c:pt idx="987">
                  <c:v>-1.9208742857532754E-2</c:v>
                </c:pt>
                <c:pt idx="988">
                  <c:v>-1.9297439247064455E-2</c:v>
                </c:pt>
                <c:pt idx="989">
                  <c:v>-1.9386545344758456E-2</c:v>
                </c:pt>
                <c:pt idx="990">
                  <c:v>-1.9476063044559479E-2</c:v>
                </c:pt>
                <c:pt idx="991">
                  <c:v>-1.9565994249179264E-2</c:v>
                </c:pt>
                <c:pt idx="992">
                  <c:v>-1.9656340870140444E-2</c:v>
                </c:pt>
                <c:pt idx="993">
                  <c:v>-1.974710482781851E-2</c:v>
                </c:pt>
                <c:pt idx="994">
                  <c:v>-1.983828805147024E-2</c:v>
                </c:pt>
                <c:pt idx="995">
                  <c:v>-1.9929892479293089E-2</c:v>
                </c:pt>
                <c:pt idx="996">
                  <c:v>-2.0021920058457494E-2</c:v>
                </c:pt>
                <c:pt idx="997">
                  <c:v>-2.0114372745148944E-2</c:v>
                </c:pt>
                <c:pt idx="998">
                  <c:v>-2.0207252504605092E-2</c:v>
                </c:pt>
                <c:pt idx="999">
                  <c:v>-2.0300561311168488E-2</c:v>
                </c:pt>
                <c:pt idx="1000">
                  <c:v>-2.0394301148317001E-2</c:v>
                </c:pt>
                <c:pt idx="1001">
                  <c:v>-2.048847400872135E-2</c:v>
                </c:pt>
                <c:pt idx="1002">
                  <c:v>-2.0583081894270758E-2</c:v>
                </c:pt>
                <c:pt idx="1003">
                  <c:v>-2.0678126816130512E-2</c:v>
                </c:pt>
                <c:pt idx="1004">
                  <c:v>-2.0773610794773429E-2</c:v>
                </c:pt>
                <c:pt idx="1005">
                  <c:v>-2.0869535860030684E-2</c:v>
                </c:pt>
                <c:pt idx="1006">
                  <c:v>-2.0965904051131051E-2</c:v>
                </c:pt>
                <c:pt idx="1007">
                  <c:v>-2.1062717416747867E-2</c:v>
                </c:pt>
                <c:pt idx="1008">
                  <c:v>-2.1159978015040257E-2</c:v>
                </c:pt>
                <c:pt idx="1009">
                  <c:v>-2.1257687913699159E-2</c:v>
                </c:pt>
                <c:pt idx="1010">
                  <c:v>-2.1355849189990506E-2</c:v>
                </c:pt>
                <c:pt idx="1011">
                  <c:v>-2.1454463930798397E-2</c:v>
                </c:pt>
                <c:pt idx="1012">
                  <c:v>-2.1553534232671166E-2</c:v>
                </c:pt>
                <c:pt idx="1013">
                  <c:v>-2.1653062201871409E-2</c:v>
                </c:pt>
                <c:pt idx="1014">
                  <c:v>-2.175304995441045E-2</c:v>
                </c:pt>
                <c:pt idx="1015">
                  <c:v>-2.1853499616098396E-2</c:v>
                </c:pt>
                <c:pt idx="1016">
                  <c:v>-2.1954413322594138E-2</c:v>
                </c:pt>
                <c:pt idx="1017">
                  <c:v>-2.2055793219448616E-2</c:v>
                </c:pt>
                <c:pt idx="1018">
                  <c:v>-2.2157641462149085E-2</c:v>
                </c:pt>
                <c:pt idx="1019">
                  <c:v>-2.225996021615953E-2</c:v>
                </c:pt>
                <c:pt idx="1020">
                  <c:v>-2.2362751656982337E-2</c:v>
                </c:pt>
                <c:pt idx="1021">
                  <c:v>-2.2466017970189062E-2</c:v>
                </c:pt>
                <c:pt idx="1022">
                  <c:v>-2.256976135147928E-2</c:v>
                </c:pt>
                <c:pt idx="1023">
                  <c:v>-2.2673984006721989E-2</c:v>
                </c:pt>
                <c:pt idx="1024">
                  <c:v>-2.2778688151995161E-2</c:v>
                </c:pt>
                <c:pt idx="1025">
                  <c:v>-2.2883876013658138E-2</c:v>
                </c:pt>
                <c:pt idx="1026">
                  <c:v>-2.2989549828365076E-2</c:v>
                </c:pt>
                <c:pt idx="1027">
                  <c:v>-2.3095711843141294E-2</c:v>
                </c:pt>
                <c:pt idx="1028">
                  <c:v>-2.3202364315417019E-2</c:v>
                </c:pt>
                <c:pt idx="1029">
                  <c:v>-2.3309509513079595E-2</c:v>
                </c:pt>
                <c:pt idx="1030">
                  <c:v>-2.3417149714522772E-2</c:v>
                </c:pt>
                <c:pt idx="1031">
                  <c:v>-2.3525287208692153E-2</c:v>
                </c:pt>
                <c:pt idx="1032">
                  <c:v>-2.3633924295144201E-2</c:v>
                </c:pt>
                <c:pt idx="1033">
                  <c:v>-2.3743063284078176E-2</c:v>
                </c:pt>
                <c:pt idx="1034">
                  <c:v>-2.3852706496401945E-2</c:v>
                </c:pt>
                <c:pt idx="1035">
                  <c:v>-2.3962856263770763E-2</c:v>
                </c:pt>
                <c:pt idx="1036">
                  <c:v>-2.4073514928648235E-2</c:v>
                </c:pt>
                <c:pt idx="1037">
                  <c:v>-2.4184684844345154E-2</c:v>
                </c:pt>
                <c:pt idx="1038">
                  <c:v>-2.4296368375077641E-2</c:v>
                </c:pt>
                <c:pt idx="1039">
                  <c:v>-2.4408567896013693E-2</c:v>
                </c:pt>
                <c:pt idx="1040">
                  <c:v>-2.4521285793326554E-2</c:v>
                </c:pt>
                <c:pt idx="1041">
                  <c:v>-2.4634524464243256E-2</c:v>
                </c:pt>
                <c:pt idx="1042">
                  <c:v>-2.4748286317100916E-2</c:v>
                </c:pt>
                <c:pt idx="1043">
                  <c:v>-2.4862573771392418E-2</c:v>
                </c:pt>
                <c:pt idx="1044">
                  <c:v>-2.4977389257822735E-2</c:v>
                </c:pt>
                <c:pt idx="1045">
                  <c:v>-2.5092735218360487E-2</c:v>
                </c:pt>
                <c:pt idx="1046">
                  <c:v>-2.5208614106285582E-2</c:v>
                </c:pt>
                <c:pt idx="1047">
                  <c:v>-2.5325028386247582E-2</c:v>
                </c:pt>
                <c:pt idx="1048">
                  <c:v>-2.5441980534318228E-2</c:v>
                </c:pt>
                <c:pt idx="1049">
                  <c:v>-2.555947303803922E-2</c:v>
                </c:pt>
                <c:pt idx="1050">
                  <c:v>-2.5677508396481551E-2</c:v>
                </c:pt>
                <c:pt idx="1051">
                  <c:v>-2.5796089120303935E-2</c:v>
                </c:pt>
                <c:pt idx="1052">
                  <c:v>-2.5915217731781303E-2</c:v>
                </c:pt>
                <c:pt idx="1053">
                  <c:v>-2.6034896764897082E-2</c:v>
                </c:pt>
                <c:pt idx="1054">
                  <c:v>-2.6155128765363019E-2</c:v>
                </c:pt>
                <c:pt idx="1055">
                  <c:v>-2.6275916290701876E-2</c:v>
                </c:pt>
                <c:pt idx="1056">
                  <c:v>-2.6397261910274049E-2</c:v>
                </c:pt>
                <c:pt idx="1057">
                  <c:v>-2.6519168205359329E-2</c:v>
                </c:pt>
                <c:pt idx="1058">
                  <c:v>-2.6641637769198097E-2</c:v>
                </c:pt>
                <c:pt idx="1059">
                  <c:v>-2.6764673207046043E-2</c:v>
                </c:pt>
                <c:pt idx="1060">
                  <c:v>-2.6888277136233776E-2</c:v>
                </c:pt>
                <c:pt idx="1061">
                  <c:v>-2.7012452186227429E-2</c:v>
                </c:pt>
                <c:pt idx="1062">
                  <c:v>-2.7137200998676659E-2</c:v>
                </c:pt>
                <c:pt idx="1063">
                  <c:v>-2.7262526227475329E-2</c:v>
                </c:pt>
                <c:pt idx="1064">
                  <c:v>-2.7388430538824088E-2</c:v>
                </c:pt>
                <c:pt idx="1065">
                  <c:v>-2.7514916611270746E-2</c:v>
                </c:pt>
                <c:pt idx="1066">
                  <c:v>-2.764198713578938E-2</c:v>
                </c:pt>
                <c:pt idx="1067">
                  <c:v>-2.7769644815822683E-2</c:v>
                </c:pt>
                <c:pt idx="1068">
                  <c:v>-2.7897892367348541E-2</c:v>
                </c:pt>
                <c:pt idx="1069">
                  <c:v>-2.8026732518927282E-2</c:v>
                </c:pt>
                <c:pt idx="1070">
                  <c:v>-2.8156168011778952E-2</c:v>
                </c:pt>
                <c:pt idx="1071">
                  <c:v>-2.8286201599819955E-2</c:v>
                </c:pt>
                <c:pt idx="1072">
                  <c:v>-2.8416836049745216E-2</c:v>
                </c:pt>
                <c:pt idx="1073">
                  <c:v>-2.8548074141062973E-2</c:v>
                </c:pt>
                <c:pt idx="1074">
                  <c:v>-2.8679918666178909E-2</c:v>
                </c:pt>
                <c:pt idx="1075">
                  <c:v>-2.8812372430437765E-2</c:v>
                </c:pt>
                <c:pt idx="1076">
                  <c:v>-2.8945438252192056E-2</c:v>
                </c:pt>
                <c:pt idx="1077">
                  <c:v>-2.9079118962862117E-2</c:v>
                </c:pt>
                <c:pt idx="1078">
                  <c:v>-2.9213417406990374E-2</c:v>
                </c:pt>
                <c:pt idx="1079">
                  <c:v>-2.9348336442317872E-2</c:v>
                </c:pt>
                <c:pt idx="1080">
                  <c:v>-2.9483878939832835E-2</c:v>
                </c:pt>
                <c:pt idx="1081">
                  <c:v>-2.9620047783826903E-2</c:v>
                </c:pt>
                <c:pt idx="1082">
                  <c:v>-2.9756845871974701E-2</c:v>
                </c:pt>
                <c:pt idx="1083">
                  <c:v>-2.9894276115382448E-2</c:v>
                </c:pt>
                <c:pt idx="1084">
                  <c:v>-3.0032341438658818E-2</c:v>
                </c:pt>
                <c:pt idx="1085">
                  <c:v>-3.0171044779969455E-2</c:v>
                </c:pt>
                <c:pt idx="1086">
                  <c:v>-3.0310389091109807E-2</c:v>
                </c:pt>
                <c:pt idx="1087">
                  <c:v>-3.0450377337557771E-2</c:v>
                </c:pt>
                <c:pt idx="1088">
                  <c:v>-3.0591012498552422E-2</c:v>
                </c:pt>
                <c:pt idx="1089">
                  <c:v>-3.0732297567139889E-2</c:v>
                </c:pt>
                <c:pt idx="1090">
                  <c:v>-3.0874235550247368E-2</c:v>
                </c:pt>
                <c:pt idx="1091">
                  <c:v>-3.1016829468752262E-2</c:v>
                </c:pt>
                <c:pt idx="1092">
                  <c:v>-3.1160082357540756E-2</c:v>
                </c:pt>
                <c:pt idx="1093">
                  <c:v>-3.1303997265572217E-2</c:v>
                </c:pt>
                <c:pt idx="1094">
                  <c:v>-3.1448577255948448E-2</c:v>
                </c:pt>
                <c:pt idx="1095">
                  <c:v>-3.1593825405978194E-2</c:v>
                </c:pt>
                <c:pt idx="1096">
                  <c:v>-3.1739744807243508E-2</c:v>
                </c:pt>
                <c:pt idx="1097">
                  <c:v>-3.1886338565664363E-2</c:v>
                </c:pt>
                <c:pt idx="1098">
                  <c:v>-3.2033609801571862E-2</c:v>
                </c:pt>
                <c:pt idx="1099">
                  <c:v>-3.2181561649760299E-2</c:v>
                </c:pt>
                <c:pt idx="1100">
                  <c:v>-3.2330197259578856E-2</c:v>
                </c:pt>
                <c:pt idx="1101">
                  <c:v>-3.247951979498083E-2</c:v>
                </c:pt>
                <c:pt idx="1102">
                  <c:v>-3.2629532434586363E-2</c:v>
                </c:pt>
                <c:pt idx="1103">
                  <c:v>-3.2780238371773344E-2</c:v>
                </c:pt>
                <c:pt idx="1104">
                  <c:v>-3.2931640814733459E-2</c:v>
                </c:pt>
                <c:pt idx="1105">
                  <c:v>-3.3083742986532175E-2</c:v>
                </c:pt>
                <c:pt idx="1106">
                  <c:v>-3.3236548125199709E-2</c:v>
                </c:pt>
                <c:pt idx="1107">
                  <c:v>-3.3390059483774631E-2</c:v>
                </c:pt>
                <c:pt idx="1108">
                  <c:v>-3.3544280330399745E-2</c:v>
                </c:pt>
                <c:pt idx="1109">
                  <c:v>-3.3699213948373545E-2</c:v>
                </c:pt>
                <c:pt idx="1110">
                  <c:v>-3.3854863636236458E-2</c:v>
                </c:pt>
                <c:pt idx="1111">
                  <c:v>-3.4011232707823302E-2</c:v>
                </c:pt>
                <c:pt idx="1112">
                  <c:v>-3.4168324492348724E-2</c:v>
                </c:pt>
                <c:pt idx="1113">
                  <c:v>-3.4326142334477137E-2</c:v>
                </c:pt>
                <c:pt idx="1114">
                  <c:v>-3.4484689594391743E-2</c:v>
                </c:pt>
                <c:pt idx="1115">
                  <c:v>-3.4643969647866493E-2</c:v>
                </c:pt>
                <c:pt idx="1116">
                  <c:v>-3.4803985886341038E-2</c:v>
                </c:pt>
                <c:pt idx="1117">
                  <c:v>-3.4964741716988872E-2</c:v>
                </c:pt>
                <c:pt idx="1118">
                  <c:v>-3.5126240562804917E-2</c:v>
                </c:pt>
                <c:pt idx="1119">
                  <c:v>-3.52884858626593E-2</c:v>
                </c:pt>
                <c:pt idx="1120">
                  <c:v>-3.5451481071383018E-2</c:v>
                </c:pt>
                <c:pt idx="1121">
                  <c:v>-3.5615229659844101E-2</c:v>
                </c:pt>
                <c:pt idx="1122">
                  <c:v>-3.5779735115016906E-2</c:v>
                </c:pt>
                <c:pt idx="1123">
                  <c:v>-3.5945000940061221E-2</c:v>
                </c:pt>
                <c:pt idx="1124">
                  <c:v>-3.6111030654394631E-2</c:v>
                </c:pt>
                <c:pt idx="1125">
                  <c:v>-3.6277827793765829E-2</c:v>
                </c:pt>
                <c:pt idx="1126">
                  <c:v>-3.6445395910344527E-2</c:v>
                </c:pt>
                <c:pt idx="1127">
                  <c:v>-3.6613738572775494E-2</c:v>
                </c:pt>
                <c:pt idx="1128">
                  <c:v>-3.6782859366282096E-2</c:v>
                </c:pt>
                <c:pt idx="1129">
                  <c:v>-3.6952761892717539E-2</c:v>
                </c:pt>
                <c:pt idx="1130">
                  <c:v>-3.7123449770662668E-2</c:v>
                </c:pt>
                <c:pt idx="1131">
                  <c:v>-3.7294926635493809E-2</c:v>
                </c:pt>
                <c:pt idx="1132">
                  <c:v>-3.7467196139464122E-2</c:v>
                </c:pt>
                <c:pt idx="1133">
                  <c:v>-3.7640261951778373E-2</c:v>
                </c:pt>
                <c:pt idx="1134">
                  <c:v>-3.7814127758682141E-2</c:v>
                </c:pt>
                <c:pt idx="1135">
                  <c:v>-3.7988797263527906E-2</c:v>
                </c:pt>
                <c:pt idx="1136">
                  <c:v>-3.8164274186865375E-2</c:v>
                </c:pt>
                <c:pt idx="1137">
                  <c:v>-3.8340562266520231E-2</c:v>
                </c:pt>
                <c:pt idx="1138">
                  <c:v>-3.851766525766618E-2</c:v>
                </c:pt>
                <c:pt idx="1139">
                  <c:v>-3.8695586932923152E-2</c:v>
                </c:pt>
                <c:pt idx="1140">
                  <c:v>-3.8874331082418778E-2</c:v>
                </c:pt>
                <c:pt idx="1141">
                  <c:v>-3.9053901513878969E-2</c:v>
                </c:pt>
                <c:pt idx="1142">
                  <c:v>-3.9234302052723394E-2</c:v>
                </c:pt>
                <c:pt idx="1143">
                  <c:v>-3.9415536542116436E-2</c:v>
                </c:pt>
                <c:pt idx="1144">
                  <c:v>-3.959760884308796E-2</c:v>
                </c:pt>
                <c:pt idx="1145">
                  <c:v>-3.9780522834585358E-2</c:v>
                </c:pt>
                <c:pt idx="1146">
                  <c:v>-3.9964282413575997E-2</c:v>
                </c:pt>
                <c:pt idx="1147">
                  <c:v>-4.0148891495120687E-2</c:v>
                </c:pt>
                <c:pt idx="1148">
                  <c:v>-4.0334354012466545E-2</c:v>
                </c:pt>
                <c:pt idx="1149">
                  <c:v>-4.0520673917130288E-2</c:v>
                </c:pt>
                <c:pt idx="1150">
                  <c:v>-4.0707855178975683E-2</c:v>
                </c:pt>
                <c:pt idx="1151">
                  <c:v>-4.0895901786306622E-2</c:v>
                </c:pt>
                <c:pt idx="1152">
                  <c:v>-4.108481774595632E-2</c:v>
                </c:pt>
                <c:pt idx="1153">
                  <c:v>-4.1274607083366006E-2</c:v>
                </c:pt>
                <c:pt idx="1154">
                  <c:v>-4.1465273842673241E-2</c:v>
                </c:pt>
                <c:pt idx="1155">
                  <c:v>-4.1656822086807141E-2</c:v>
                </c:pt>
                <c:pt idx="1156">
                  <c:v>-4.1849255897566238E-2</c:v>
                </c:pt>
                <c:pt idx="1157">
                  <c:v>-4.2042579375711847E-2</c:v>
                </c:pt>
                <c:pt idx="1158">
                  <c:v>-4.2236796641056708E-2</c:v>
                </c:pt>
                <c:pt idx="1159">
                  <c:v>-4.2431911832552627E-2</c:v>
                </c:pt>
                <c:pt idx="1160">
                  <c:v>-4.2627929108382173E-2</c:v>
                </c:pt>
                <c:pt idx="1161">
                  <c:v>-4.2824852646042584E-2</c:v>
                </c:pt>
                <c:pt idx="1162">
                  <c:v>-4.3022686642444338E-2</c:v>
                </c:pt>
                <c:pt idx="1163">
                  <c:v>-4.322143531399808E-2</c:v>
                </c:pt>
                <c:pt idx="1164">
                  <c:v>-4.3421102896704637E-2</c:v>
                </c:pt>
                <c:pt idx="1165">
                  <c:v>-4.3621693646246879E-2</c:v>
                </c:pt>
                <c:pt idx="1166">
                  <c:v>-4.3823211838084727E-2</c:v>
                </c:pt>
                <c:pt idx="1167">
                  <c:v>-4.4025661767543266E-2</c:v>
                </c:pt>
                <c:pt idx="1168">
                  <c:v>-4.422904774991173E-2</c:v>
                </c:pt>
                <c:pt idx="1169">
                  <c:v>-4.4433374120531784E-2</c:v>
                </c:pt>
                <c:pt idx="1170">
                  <c:v>-4.463864523489177E-2</c:v>
                </c:pt>
                <c:pt idx="1171">
                  <c:v>-4.4844865468720962E-2</c:v>
                </c:pt>
                <c:pt idx="1172">
                  <c:v>-4.5052039218086815E-2</c:v>
                </c:pt>
                <c:pt idx="1173">
                  <c:v>-4.5260170899490353E-2</c:v>
                </c:pt>
                <c:pt idx="1174">
                  <c:v>-4.5469264949958711E-2</c:v>
                </c:pt>
                <c:pt idx="1175">
                  <c:v>-4.5679325827139676E-2</c:v>
                </c:pt>
                <c:pt idx="1176">
                  <c:v>-4.5890358009407925E-2</c:v>
                </c:pt>
                <c:pt idx="1177">
                  <c:v>-4.6102365995947164E-2</c:v>
                </c:pt>
                <c:pt idx="1178">
                  <c:v>-4.6315354306861289E-2</c:v>
                </c:pt>
                <c:pt idx="1179">
                  <c:v>-4.6529327483265416E-2</c:v>
                </c:pt>
                <c:pt idx="1180">
                  <c:v>-4.6744290087385565E-2</c:v>
                </c:pt>
                <c:pt idx="1181">
                  <c:v>-4.6960246702652746E-2</c:v>
                </c:pt>
                <c:pt idx="1182">
                  <c:v>-4.7177201933817296E-2</c:v>
                </c:pt>
                <c:pt idx="1183">
                  <c:v>-4.7395160407025697E-2</c:v>
                </c:pt>
                <c:pt idx="1184">
                  <c:v>-4.7614126769942831E-2</c:v>
                </c:pt>
                <c:pt idx="1185">
                  <c:v>-4.783410569183956E-2</c:v>
                </c:pt>
                <c:pt idx="1186">
                  <c:v>-4.8055101863697727E-2</c:v>
                </c:pt>
                <c:pt idx="1187">
                  <c:v>-4.8277119998314369E-2</c:v>
                </c:pt>
                <c:pt idx="1188">
                  <c:v>-4.8500164830399088E-2</c:v>
                </c:pt>
                <c:pt idx="1189">
                  <c:v>-4.872424111667651E-2</c:v>
                </c:pt>
                <c:pt idx="1190">
                  <c:v>-4.8949353635994508E-2</c:v>
                </c:pt>
                <c:pt idx="1191">
                  <c:v>-4.9175507189427675E-2</c:v>
                </c:pt>
                <c:pt idx="1192">
                  <c:v>-4.9402706600374213E-2</c:v>
                </c:pt>
                <c:pt idx="1193">
                  <c:v>-4.9630956714667267E-2</c:v>
                </c:pt>
                <c:pt idx="1194">
                  <c:v>-4.9860262400679686E-2</c:v>
                </c:pt>
                <c:pt idx="1195">
                  <c:v>-5.0090628549428813E-2</c:v>
                </c:pt>
                <c:pt idx="1196">
                  <c:v>-5.0322060074673616E-2</c:v>
                </c:pt>
                <c:pt idx="1197">
                  <c:v>-5.0554561913039073E-2</c:v>
                </c:pt>
                <c:pt idx="1198">
                  <c:v>-5.0788139024112458E-2</c:v>
                </c:pt>
                <c:pt idx="1199">
                  <c:v>-5.1022796390542698E-2</c:v>
                </c:pt>
                <c:pt idx="1200">
                  <c:v>-5.1258539018172761E-2</c:v>
                </c:pt>
                <c:pt idx="1201">
                  <c:v>-5.1495371936123586E-2</c:v>
                </c:pt>
                <c:pt idx="1202">
                  <c:v>-5.173330019691897E-2</c:v>
                </c:pt>
                <c:pt idx="1203">
                  <c:v>-5.1972328876581278E-2</c:v>
                </c:pt>
                <c:pt idx="1204">
                  <c:v>-5.2212463074763307E-2</c:v>
                </c:pt>
                <c:pt idx="1205">
                  <c:v>-5.2453707914831567E-2</c:v>
                </c:pt>
                <c:pt idx="1206">
                  <c:v>-5.2696068544002175E-2</c:v>
                </c:pt>
                <c:pt idx="1207">
                  <c:v>-5.2939550133436042E-2</c:v>
                </c:pt>
                <c:pt idx="1208">
                  <c:v>-5.3184157878362268E-2</c:v>
                </c:pt>
                <c:pt idx="1209">
                  <c:v>-5.3429896998181292E-2</c:v>
                </c:pt>
                <c:pt idx="1210">
                  <c:v>-5.3676772736591424E-2</c:v>
                </c:pt>
                <c:pt idx="1211">
                  <c:v>-5.3924790361686362E-2</c:v>
                </c:pt>
                <c:pt idx="1212">
                  <c:v>-5.4173955166078945E-2</c:v>
                </c:pt>
                <c:pt idx="1213">
                  <c:v>-5.4424272467021244E-2</c:v>
                </c:pt>
                <c:pt idx="1214">
                  <c:v>-5.4675747606507161E-2</c:v>
                </c:pt>
                <c:pt idx="1215">
                  <c:v>-5.4928385951399455E-2</c:v>
                </c:pt>
                <c:pt idx="1216">
                  <c:v>-5.5182192893543328E-2</c:v>
                </c:pt>
                <c:pt idx="1217">
                  <c:v>-5.543717384987995E-2</c:v>
                </c:pt>
                <c:pt idx="1218">
                  <c:v>-5.5693334262567062E-2</c:v>
                </c:pt>
                <c:pt idx="1219">
                  <c:v>-5.5950679599102535E-2</c:v>
                </c:pt>
                <c:pt idx="1220">
                  <c:v>-5.6209215352434345E-2</c:v>
                </c:pt>
                <c:pt idx="1221">
                  <c:v>-5.6468947041079576E-2</c:v>
                </c:pt>
                <c:pt idx="1222">
                  <c:v>-5.6729880209262742E-2</c:v>
                </c:pt>
                <c:pt idx="1223">
                  <c:v>-5.6992020427007815E-2</c:v>
                </c:pt>
                <c:pt idx="1224">
                  <c:v>-5.7255373290282616E-2</c:v>
                </c:pt>
                <c:pt idx="1225">
                  <c:v>-5.7519944421112357E-2</c:v>
                </c:pt>
                <c:pt idx="1226">
                  <c:v>-5.7785739467698112E-2</c:v>
                </c:pt>
                <c:pt idx="1227">
                  <c:v>-5.8052764104545115E-2</c:v>
                </c:pt>
                <c:pt idx="1228">
                  <c:v>-5.8321024032589222E-2</c:v>
                </c:pt>
                <c:pt idx="1229">
                  <c:v>-5.8590524979308903E-2</c:v>
                </c:pt>
                <c:pt idx="1230">
                  <c:v>-5.886127269886459E-2</c:v>
                </c:pt>
                <c:pt idx="1231">
                  <c:v>-5.9133272972215774E-2</c:v>
                </c:pt>
                <c:pt idx="1232">
                  <c:v>-5.9406531607248875E-2</c:v>
                </c:pt>
                <c:pt idx="1233">
                  <c:v>-5.9681054438897527E-2</c:v>
                </c:pt>
                <c:pt idx="1234">
                  <c:v>-5.9956847329285252E-2</c:v>
                </c:pt>
                <c:pt idx="1235">
                  <c:v>-6.0233916167839158E-2</c:v>
                </c:pt>
                <c:pt idx="1236">
                  <c:v>-6.0512266871418328E-2</c:v>
                </c:pt>
                <c:pt idx="1237">
                  <c:v>-6.0791905384455905E-2</c:v>
                </c:pt>
                <c:pt idx="1238">
                  <c:v>-6.1072837679074093E-2</c:v>
                </c:pt>
                <c:pt idx="1239">
                  <c:v>-6.1355069755220745E-2</c:v>
                </c:pt>
                <c:pt idx="1240">
                  <c:v>-6.1638607640801084E-2</c:v>
                </c:pt>
                <c:pt idx="1241">
                  <c:v>-6.1923457391813527E-2</c:v>
                </c:pt>
                <c:pt idx="1242">
                  <c:v>-6.2209625092463292E-2</c:v>
                </c:pt>
                <c:pt idx="1243">
                  <c:v>-6.2497116855316878E-2</c:v>
                </c:pt>
                <c:pt idx="1244">
                  <c:v>-6.2785938821430506E-2</c:v>
                </c:pt>
                <c:pt idx="1245">
                  <c:v>-6.3076097160468969E-2</c:v>
                </c:pt>
                <c:pt idx="1246">
                  <c:v>-6.3367598070859538E-2</c:v>
                </c:pt>
                <c:pt idx="1247">
                  <c:v>-6.3660447779916932E-2</c:v>
                </c:pt>
                <c:pt idx="1248">
                  <c:v>-6.395465254398193E-2</c:v>
                </c:pt>
                <c:pt idx="1249">
                  <c:v>-6.4250218648558302E-2</c:v>
                </c:pt>
                <c:pt idx="1250">
                  <c:v>-6.4547152408448799E-2</c:v>
                </c:pt>
                <c:pt idx="1251">
                  <c:v>-6.4845460167893262E-2</c:v>
                </c:pt>
                <c:pt idx="1252">
                  <c:v>-6.5145148300706904E-2</c:v>
                </c:pt>
                <c:pt idx="1253">
                  <c:v>-6.5446223210423551E-2</c:v>
                </c:pt>
                <c:pt idx="1254">
                  <c:v>-6.574869133043218E-2</c:v>
                </c:pt>
                <c:pt idx="1255">
                  <c:v>-6.6052559124112786E-2</c:v>
                </c:pt>
                <c:pt idx="1256">
                  <c:v>-6.6357833084984885E-2</c:v>
                </c:pt>
                <c:pt idx="1257">
                  <c:v>-6.6664519736849365E-2</c:v>
                </c:pt>
                <c:pt idx="1258">
                  <c:v>-6.6972625633929583E-2</c:v>
                </c:pt>
                <c:pt idx="1259">
                  <c:v>-6.7282157361007802E-2</c:v>
                </c:pt>
                <c:pt idx="1260">
                  <c:v>-6.759312153358002E-2</c:v>
                </c:pt>
                <c:pt idx="1261">
                  <c:v>-6.7905524797993735E-2</c:v>
                </c:pt>
                <c:pt idx="1262">
                  <c:v>-6.8219373831601218E-2</c:v>
                </c:pt>
                <c:pt idx="1263">
                  <c:v>-6.8534675342890664E-2</c:v>
                </c:pt>
                <c:pt idx="1264">
                  <c:v>-6.885143607164862E-2</c:v>
                </c:pt>
                <c:pt idx="1265">
                  <c:v>-6.9169662789101125E-2</c:v>
                </c:pt>
                <c:pt idx="1266">
                  <c:v>-6.9489362298056093E-2</c:v>
                </c:pt>
                <c:pt idx="1267">
                  <c:v>-6.9810541433066073E-2</c:v>
                </c:pt>
                <c:pt idx="1268">
                  <c:v>-7.0133207060563238E-2</c:v>
                </c:pt>
                <c:pt idx="1269">
                  <c:v>-7.0457366079018618E-2</c:v>
                </c:pt>
                <c:pt idx="1270">
                  <c:v>-7.0783025419095827E-2</c:v>
                </c:pt>
                <c:pt idx="1271">
                  <c:v>-7.1110192043786352E-2</c:v>
                </c:pt>
                <c:pt idx="1272">
                  <c:v>-7.1438872948584031E-2</c:v>
                </c:pt>
                <c:pt idx="1273">
                  <c:v>-7.1769075161619719E-2</c:v>
                </c:pt>
                <c:pt idx="1274">
                  <c:v>-7.2100805743834123E-2</c:v>
                </c:pt>
                <c:pt idx="1275">
                  <c:v>-7.2434071789111931E-2</c:v>
                </c:pt>
                <c:pt idx="1276">
                  <c:v>-7.276888042445398E-2</c:v>
                </c:pt>
                <c:pt idx="1277">
                  <c:v>-7.3105238810116505E-2</c:v>
                </c:pt>
                <c:pt idx="1278">
                  <c:v>-7.3443154139796463E-2</c:v>
                </c:pt>
                <c:pt idx="1279">
                  <c:v>-7.378263364074869E-2</c:v>
                </c:pt>
                <c:pt idx="1280">
                  <c:v>-7.4123684573987159E-2</c:v>
                </c:pt>
                <c:pt idx="1281">
                  <c:v>-7.4466314234409289E-2</c:v>
                </c:pt>
                <c:pt idx="1282">
                  <c:v>-7.4810529950985E-2</c:v>
                </c:pt>
                <c:pt idx="1283">
                  <c:v>-7.5156339086887181E-2</c:v>
                </c:pt>
                <c:pt idx="1284">
                  <c:v>-7.5503749039679116E-2</c:v>
                </c:pt>
                <c:pt idx="1285">
                  <c:v>-7.5852767241471761E-2</c:v>
                </c:pt>
                <c:pt idx="1286">
                  <c:v>-7.6203401159068554E-2</c:v>
                </c:pt>
                <c:pt idx="1287">
                  <c:v>-7.6555658294148551E-2</c:v>
                </c:pt>
                <c:pt idx="1288">
                  <c:v>-7.6909546183435831E-2</c:v>
                </c:pt>
                <c:pt idx="1289">
                  <c:v>-7.7265072398839271E-2</c:v>
                </c:pt>
                <c:pt idx="1290">
                  <c:v>-7.7622244547647698E-2</c:v>
                </c:pt>
                <c:pt idx="1291">
                  <c:v>-7.7981070272669983E-2</c:v>
                </c:pt>
                <c:pt idx="1292">
                  <c:v>-7.8341557252432636E-2</c:v>
                </c:pt>
                <c:pt idx="1293">
                  <c:v>-7.8703713201321177E-2</c:v>
                </c:pt>
                <c:pt idx="1294">
                  <c:v>-7.9067545869758796E-2</c:v>
                </c:pt>
                <c:pt idx="1295">
                  <c:v>-7.943306304439865E-2</c:v>
                </c:pt>
                <c:pt idx="1296">
                  <c:v>-7.9800272548254322E-2</c:v>
                </c:pt>
                <c:pt idx="1297">
                  <c:v>-8.0169182240895517E-2</c:v>
                </c:pt>
                <c:pt idx="1298">
                  <c:v>-8.0539800018633367E-2</c:v>
                </c:pt>
                <c:pt idx="1299">
                  <c:v>-8.0912133814667886E-2</c:v>
                </c:pt>
                <c:pt idx="1300">
                  <c:v>-8.128619159927282E-2</c:v>
                </c:pt>
                <c:pt idx="1301">
                  <c:v>-8.16619813799776E-2</c:v>
                </c:pt>
                <c:pt idx="1302">
                  <c:v>-8.2039511201736012E-2</c:v>
                </c:pt>
                <c:pt idx="1303">
                  <c:v>-8.2418789147109622E-2</c:v>
                </c:pt>
                <c:pt idx="1304">
                  <c:v>-8.2799823336432085E-2</c:v>
                </c:pt>
                <c:pt idx="1305">
                  <c:v>-8.3182621928004602E-2</c:v>
                </c:pt>
                <c:pt idx="1306">
                  <c:v>-8.3567193118272418E-2</c:v>
                </c:pt>
                <c:pt idx="1307">
                  <c:v>-8.3953545141988689E-2</c:v>
                </c:pt>
                <c:pt idx="1308">
                  <c:v>-8.4341686272425401E-2</c:v>
                </c:pt>
                <c:pt idx="1309">
                  <c:v>-8.4731624821523216E-2</c:v>
                </c:pt>
                <c:pt idx="1310">
                  <c:v>-8.512336914009988E-2</c:v>
                </c:pt>
                <c:pt idx="1311">
                  <c:v>-8.5516927618022959E-2</c:v>
                </c:pt>
                <c:pt idx="1312">
                  <c:v>-8.5912308684397393E-2</c:v>
                </c:pt>
                <c:pt idx="1313">
                  <c:v>-8.6309520807744386E-2</c:v>
                </c:pt>
                <c:pt idx="1314">
                  <c:v>-8.6708572496209127E-2</c:v>
                </c:pt>
                <c:pt idx="1315">
                  <c:v>-8.7109472297717747E-2</c:v>
                </c:pt>
                <c:pt idx="1316">
                  <c:v>-8.7512228800193187E-2</c:v>
                </c:pt>
                <c:pt idx="1317">
                  <c:v>-8.7916850631729382E-2</c:v>
                </c:pt>
                <c:pt idx="1318">
                  <c:v>-8.8323346460783256E-2</c:v>
                </c:pt>
                <c:pt idx="1319">
                  <c:v>-8.8731724996379616E-2</c:v>
                </c:pt>
                <c:pt idx="1320">
                  <c:v>-8.9141994988277351E-2</c:v>
                </c:pt>
                <c:pt idx="1321">
                  <c:v>-8.9554165227193352E-2</c:v>
                </c:pt>
                <c:pt idx="1322">
                  <c:v>-8.996824454496935E-2</c:v>
                </c:pt>
                <c:pt idx="1323">
                  <c:v>-9.0384241814786534E-2</c:v>
                </c:pt>
                <c:pt idx="1324">
                  <c:v>-9.0802165951349434E-2</c:v>
                </c:pt>
                <c:pt idx="1325">
                  <c:v>-9.1222025911090604E-2</c:v>
                </c:pt>
                <c:pt idx="1326">
                  <c:v>-9.164383069237142E-2</c:v>
                </c:pt>
                <c:pt idx="1327">
                  <c:v>-9.2067589335660061E-2</c:v>
                </c:pt>
                <c:pt idx="1328">
                  <c:v>-9.2493310923758343E-2</c:v>
                </c:pt>
                <c:pt idx="1329">
                  <c:v>-9.2921004581989833E-2</c:v>
                </c:pt>
                <c:pt idx="1330">
                  <c:v>-9.3350679478403059E-2</c:v>
                </c:pt>
                <c:pt idx="1331">
                  <c:v>-9.3782344823968841E-2</c:v>
                </c:pt>
                <c:pt idx="1332">
                  <c:v>-9.4216009872795908E-2</c:v>
                </c:pt>
                <c:pt idx="1333">
                  <c:v>-9.4651683922321941E-2</c:v>
                </c:pt>
                <c:pt idx="1334">
                  <c:v>-9.5089376313541446E-2</c:v>
                </c:pt>
                <c:pt idx="1335">
                  <c:v>-9.5529096431180877E-2</c:v>
                </c:pt>
                <c:pt idx="1336">
                  <c:v>-9.5970853703932962E-2</c:v>
                </c:pt>
                <c:pt idx="1337">
                  <c:v>-9.6414657604652967E-2</c:v>
                </c:pt>
                <c:pt idx="1338">
                  <c:v>-9.6860517650576905E-2</c:v>
                </c:pt>
                <c:pt idx="1339">
                  <c:v>-9.7308443403521544E-2</c:v>
                </c:pt>
                <c:pt idx="1340">
                  <c:v>-9.7758444470104136E-2</c:v>
                </c:pt>
                <c:pt idx="1341">
                  <c:v>-9.8210530501953733E-2</c:v>
                </c:pt>
                <c:pt idx="1342">
                  <c:v>-9.8664711195929733E-2</c:v>
                </c:pt>
                <c:pt idx="1343">
                  <c:v>-9.9120996294323041E-2</c:v>
                </c:pt>
                <c:pt idx="1344">
                  <c:v>-9.957939558508988E-2</c:v>
                </c:pt>
                <c:pt idx="1345">
                  <c:v>-0.1000399189020537</c:v>
                </c:pt>
                <c:pt idx="1346">
                  <c:v>-0.10050257612513763</c:v>
                </c:pt>
                <c:pt idx="1347">
                  <c:v>-0.10096737718056809</c:v>
                </c:pt>
                <c:pt idx="1348">
                  <c:v>-0.10143433204111173</c:v>
                </c:pt>
                <c:pt idx="1349">
                  <c:v>-0.10190345072628475</c:v>
                </c:pt>
                <c:pt idx="1350">
                  <c:v>-0.10237474330257874</c:v>
                </c:pt>
                <c:pt idx="1351">
                  <c:v>-0.10284821988368339</c:v>
                </c:pt>
                <c:pt idx="1352">
                  <c:v>-0.10332389063072085</c:v>
                </c:pt>
                <c:pt idx="1353">
                  <c:v>-0.10380176575245739</c:v>
                </c:pt>
                <c:pt idx="1354">
                  <c:v>-0.1042818555055367</c:v>
                </c:pt>
                <c:pt idx="1355">
                  <c:v>-0.1047641701947096</c:v>
                </c:pt>
                <c:pt idx="1356">
                  <c:v>-0.10524872017305752</c:v>
                </c:pt>
                <c:pt idx="1357">
                  <c:v>-0.10573551584223463</c:v>
                </c:pt>
                <c:pt idx="1358">
                  <c:v>-0.10622456765268809</c:v>
                </c:pt>
                <c:pt idx="1359">
                  <c:v>-0.10671588610388928</c:v>
                </c:pt>
                <c:pt idx="1360">
                  <c:v>-0.10720948174457923</c:v>
                </c:pt>
                <c:pt idx="1361">
                  <c:v>-0.10770536517299077</c:v>
                </c:pt>
                <c:pt idx="1362">
                  <c:v>-0.10820354703709584</c:v>
                </c:pt>
                <c:pt idx="1363">
                  <c:v>-0.10870403803483515</c:v>
                </c:pt>
                <c:pt idx="1364">
                  <c:v>-0.10920684891435747</c:v>
                </c:pt>
                <c:pt idx="1365">
                  <c:v>-0.1097119904742591</c:v>
                </c:pt>
                <c:pt idx="1366">
                  <c:v>-0.11021947356383438</c:v>
                </c:pt>
                <c:pt idx="1367">
                  <c:v>-0.11072930908329269</c:v>
                </c:pt>
                <c:pt idx="1368">
                  <c:v>-0.11124150798403826</c:v>
                </c:pt>
                <c:pt idx="1369">
                  <c:v>-0.11175608126887697</c:v>
                </c:pt>
                <c:pt idx="1370">
                  <c:v>-0.11227303999229125</c:v>
                </c:pt>
                <c:pt idx="1371">
                  <c:v>-0.11279239526066352</c:v>
                </c:pt>
                <c:pt idx="1372">
                  <c:v>-0.11331415823254574</c:v>
                </c:pt>
                <c:pt idx="1373">
                  <c:v>-0.11383834011888883</c:v>
                </c:pt>
                <c:pt idx="1374">
                  <c:v>-0.11436495218330824</c:v>
                </c:pt>
                <c:pt idx="1375">
                  <c:v>-0.11489400574233261</c:v>
                </c:pt>
                <c:pt idx="1376">
                  <c:v>-0.11542551216564104</c:v>
                </c:pt>
                <c:pt idx="1377">
                  <c:v>-0.11595948287634293</c:v>
                </c:pt>
                <c:pt idx="1378">
                  <c:v>-0.11649592935121322</c:v>
                </c:pt>
                <c:pt idx="1379">
                  <c:v>-0.11703486312095447</c:v>
                </c:pt>
                <c:pt idx="1380">
                  <c:v>-0.11757629577046441</c:v>
                </c:pt>
                <c:pt idx="1381">
                  <c:v>-0.11812023893907642</c:v>
                </c:pt>
                <c:pt idx="1382">
                  <c:v>-0.1186667043208417</c:v>
                </c:pt>
                <c:pt idx="1383">
                  <c:v>-0.11921570366476673</c:v>
                </c:pt>
                <c:pt idx="1384">
                  <c:v>-0.11976724877510236</c:v>
                </c:pt>
                <c:pt idx="1385">
                  <c:v>-0.12032135151158509</c:v>
                </c:pt>
                <c:pt idx="1386">
                  <c:v>-0.12087802378971832</c:v>
                </c:pt>
                <c:pt idx="1387">
                  <c:v>-0.12143727758103226</c:v>
                </c:pt>
                <c:pt idx="1388">
                  <c:v>-0.12199912491335341</c:v>
                </c:pt>
                <c:pt idx="1389">
                  <c:v>-0.12256357787107817</c:v>
                </c:pt>
                <c:pt idx="1390">
                  <c:v>-0.1231306485954297</c:v>
                </c:pt>
                <c:pt idx="1391">
                  <c:v>-0.12370034928475401</c:v>
                </c:pt>
                <c:pt idx="1392">
                  <c:v>-0.12427269219477094</c:v>
                </c:pt>
                <c:pt idx="1393">
                  <c:v>-0.12484768963886164</c:v>
                </c:pt>
                <c:pt idx="1394">
                  <c:v>-0.12542535398833907</c:v>
                </c:pt>
                <c:pt idx="1395">
                  <c:v>-0.12600569767273359</c:v>
                </c:pt>
                <c:pt idx="1396">
                  <c:v>-0.12658873318006364</c:v>
                </c:pt>
                <c:pt idx="1397">
                  <c:v>-0.1271744730571214</c:v>
                </c:pt>
                <c:pt idx="1398">
                  <c:v>-0.12776292990974836</c:v>
                </c:pt>
                <c:pt idx="1399">
                  <c:v>-0.12835411640312699</c:v>
                </c:pt>
                <c:pt idx="1400">
                  <c:v>-0.1289480452620595</c:v>
                </c:pt>
                <c:pt idx="1401">
                  <c:v>-0.12954472927126059</c:v>
                </c:pt>
                <c:pt idx="1402">
                  <c:v>-0.13014418127563421</c:v>
                </c:pt>
                <c:pt idx="1403">
                  <c:v>-0.13074641418057248</c:v>
                </c:pt>
                <c:pt idx="1404">
                  <c:v>-0.13135144095224058</c:v>
                </c:pt>
                <c:pt idx="1405">
                  <c:v>-0.13195927461787366</c:v>
                </c:pt>
                <c:pt idx="1406">
                  <c:v>-0.13256992826605993</c:v>
                </c:pt>
                <c:pt idx="1407">
                  <c:v>-0.13318341504705172</c:v>
                </c:pt>
                <c:pt idx="1408">
                  <c:v>-0.13379974817304377</c:v>
                </c:pt>
                <c:pt idx="1409">
                  <c:v>-0.1344189409184893</c:v>
                </c:pt>
                <c:pt idx="1410">
                  <c:v>-0.13504100662037954</c:v>
                </c:pt>
                <c:pt idx="1411">
                  <c:v>-0.13566595867856221</c:v>
                </c:pt>
                <c:pt idx="1412">
                  <c:v>-0.13629381055603079</c:v>
                </c:pt>
                <c:pt idx="1413">
                  <c:v>-0.13692457577923861</c:v>
                </c:pt>
                <c:pt idx="1414">
                  <c:v>-0.13755826793839807</c:v>
                </c:pt>
                <c:pt idx="1415">
                  <c:v>-0.13819490068778123</c:v>
                </c:pt>
                <c:pt idx="1416">
                  <c:v>-0.13883448774604404</c:v>
                </c:pt>
                <c:pt idx="1417">
                  <c:v>-0.13947704289652313</c:v>
                </c:pt>
                <c:pt idx="1418">
                  <c:v>-0.14012257998755656</c:v>
                </c:pt>
                <c:pt idx="1419">
                  <c:v>-0.14077111293278274</c:v>
                </c:pt>
                <c:pt idx="1420">
                  <c:v>-0.14142265571147453</c:v>
                </c:pt>
                <c:pt idx="1421">
                  <c:v>-0.14207722236883336</c:v>
                </c:pt>
                <c:pt idx="1422">
                  <c:v>-0.14273482701633167</c:v>
                </c:pt>
                <c:pt idx="1423">
                  <c:v>-0.1433954838320074</c:v>
                </c:pt>
                <c:pt idx="1424">
                  <c:v>-0.14405920706080097</c:v>
                </c:pt>
                <c:pt idx="1425">
                  <c:v>-0.14472601101487656</c:v>
                </c:pt>
                <c:pt idx="1426">
                  <c:v>-0.14539591007393604</c:v>
                </c:pt>
                <c:pt idx="1427">
                  <c:v>-0.14606891868555741</c:v>
                </c:pt>
                <c:pt idx="1428">
                  <c:v>-0.14674505136551097</c:v>
                </c:pt>
                <c:pt idx="1429">
                  <c:v>-0.14742432269810335</c:v>
                </c:pt>
                <c:pt idx="1430">
                  <c:v>-0.14810674733648607</c:v>
                </c:pt>
                <c:pt idx="1431">
                  <c:v>-0.14879234000300814</c:v>
                </c:pt>
                <c:pt idx="1432">
                  <c:v>-0.14948111548954265</c:v>
                </c:pt>
                <c:pt idx="1433">
                  <c:v>-0.1501730886578182</c:v>
                </c:pt>
                <c:pt idx="1434">
                  <c:v>-0.15086827443975998</c:v>
                </c:pt>
                <c:pt idx="1435">
                  <c:v>-0.15156668783783731</c:v>
                </c:pt>
                <c:pt idx="1436">
                  <c:v>-0.15226834392538363</c:v>
                </c:pt>
                <c:pt idx="1437">
                  <c:v>-0.15297325784696642</c:v>
                </c:pt>
                <c:pt idx="1438">
                  <c:v>-0.15368144481870166</c:v>
                </c:pt>
                <c:pt idx="1439">
                  <c:v>-0.15439292012862635</c:v>
                </c:pt>
                <c:pt idx="1440">
                  <c:v>-0.15510769913702849</c:v>
                </c:pt>
                <c:pt idx="1441">
                  <c:v>-0.15582579727680237</c:v>
                </c:pt>
                <c:pt idx="1442">
                  <c:v>-0.15654723005380961</c:v>
                </c:pt>
                <c:pt idx="1443">
                  <c:v>-0.15727201304720778</c:v>
                </c:pt>
                <c:pt idx="1444">
                  <c:v>-0.15800016190983268</c:v>
                </c:pt>
                <c:pt idx="1445">
                  <c:v>-0.15873169236853835</c:v>
                </c:pt>
                <c:pt idx="1446">
                  <c:v>-0.15946662022455849</c:v>
                </c:pt>
                <c:pt idx="1447">
                  <c:v>-0.16020496135386891</c:v>
                </c:pt>
                <c:pt idx="1448">
                  <c:v>-0.16094673170754958</c:v>
                </c:pt>
                <c:pt idx="1449">
                  <c:v>-0.16169194731214395</c:v>
                </c:pt>
                <c:pt idx="1450">
                  <c:v>-0.16244062427003353</c:v>
                </c:pt>
                <c:pt idx="1451">
                  <c:v>-0.16319277875979493</c:v>
                </c:pt>
                <c:pt idx="1452">
                  <c:v>-0.16394842703658047</c:v>
                </c:pt>
                <c:pt idx="1453">
                  <c:v>-0.16470758543247482</c:v>
                </c:pt>
                <c:pt idx="1454">
                  <c:v>-0.16547027035688527</c:v>
                </c:pt>
                <c:pt idx="1455">
                  <c:v>-0.16623649829690615</c:v>
                </c:pt>
                <c:pt idx="1456">
                  <c:v>-0.16700628581769528</c:v>
                </c:pt>
                <c:pt idx="1457">
                  <c:v>-0.16777964956285601</c:v>
                </c:pt>
                <c:pt idx="1458">
                  <c:v>-0.16855660625482524</c:v>
                </c:pt>
                <c:pt idx="1459">
                  <c:v>-0.16933717269523488</c:v>
                </c:pt>
                <c:pt idx="1460">
                  <c:v>-0.17012136576532633</c:v>
                </c:pt>
                <c:pt idx="1461">
                  <c:v>-0.1709092024263098</c:v>
                </c:pt>
                <c:pt idx="1462">
                  <c:v>-0.17170069971977131</c:v>
                </c:pt>
                <c:pt idx="1463">
                  <c:v>-0.17249587476805034</c:v>
                </c:pt>
                <c:pt idx="1464">
                  <c:v>-0.17329474477464096</c:v>
                </c:pt>
                <c:pt idx="1465">
                  <c:v>-0.17409732702458949</c:v>
                </c:pt>
                <c:pt idx="1466">
                  <c:v>-0.17490363888488064</c:v>
                </c:pt>
                <c:pt idx="1467">
                  <c:v>-0.17571369780483731</c:v>
                </c:pt>
                <c:pt idx="1468">
                  <c:v>-0.17652752131653351</c:v>
                </c:pt>
                <c:pt idx="1469">
                  <c:v>-0.1773451270351854</c:v>
                </c:pt>
                <c:pt idx="1470">
                  <c:v>-0.17816653265956311</c:v>
                </c:pt>
                <c:pt idx="1471">
                  <c:v>-0.1789917559723852</c:v>
                </c:pt>
                <c:pt idx="1472">
                  <c:v>-0.17982081484074341</c:v>
                </c:pt>
                <c:pt idx="1473">
                  <c:v>-0.18065372721650597</c:v>
                </c:pt>
                <c:pt idx="1474">
                  <c:v>-0.18149051113673392</c:v>
                </c:pt>
                <c:pt idx="1475">
                  <c:v>-0.1823311847240876</c:v>
                </c:pt>
                <c:pt idx="1476">
                  <c:v>-0.18317576618725487</c:v>
                </c:pt>
                <c:pt idx="1477">
                  <c:v>-0.18402427382136891</c:v>
                </c:pt>
                <c:pt idx="1478">
                  <c:v>-0.18487672600842486</c:v>
                </c:pt>
                <c:pt idx="1479">
                  <c:v>-0.18573314121770088</c:v>
                </c:pt>
                <c:pt idx="1480">
                  <c:v>-0.18659353800619868</c:v>
                </c:pt>
                <c:pt idx="1481">
                  <c:v>-0.18745793501905331</c:v>
                </c:pt>
                <c:pt idx="1482">
                  <c:v>-0.1883263509899839</c:v>
                </c:pt>
                <c:pt idx="1483">
                  <c:v>-0.18919880474170658</c:v>
                </c:pt>
                <c:pt idx="1484">
                  <c:v>-0.19007531518637713</c:v>
                </c:pt>
                <c:pt idx="1485">
                  <c:v>-0.19095590132603762</c:v>
                </c:pt>
                <c:pt idx="1486">
                  <c:v>-0.19184058225304182</c:v>
                </c:pt>
                <c:pt idx="1487">
                  <c:v>-0.19272937715049554</c:v>
                </c:pt>
                <c:pt idx="1488">
                  <c:v>-0.19362230529272192</c:v>
                </c:pt>
                <c:pt idx="1489">
                  <c:v>-0.19451938604567959</c:v>
                </c:pt>
                <c:pt idx="1490">
                  <c:v>-0.19542063886742966</c:v>
                </c:pt>
                <c:pt idx="1491">
                  <c:v>-0.19632608330858392</c:v>
                </c:pt>
                <c:pt idx="1492">
                  <c:v>-0.1972357390127488</c:v>
                </c:pt>
                <c:pt idx="1493">
                  <c:v>-0.19814962571698905</c:v>
                </c:pt>
                <c:pt idx="1494">
                  <c:v>-0.19906776325228917</c:v>
                </c:pt>
                <c:pt idx="1495">
                  <c:v>-0.19999017154400478</c:v>
                </c:pt>
                <c:pt idx="1496">
                  <c:v>-0.20091687061232294</c:v>
                </c:pt>
                <c:pt idx="1497">
                  <c:v>-0.20184788057274189</c:v>
                </c:pt>
                <c:pt idx="1498">
                  <c:v>-0.20278322163652601</c:v>
                </c:pt>
                <c:pt idx="1499">
                  <c:v>-0.20372291411117482</c:v>
                </c:pt>
                <c:pt idx="1500">
                  <c:v>-0.20466697840090514</c:v>
                </c:pt>
                <c:pt idx="1501">
                  <c:v>-0.20561543500711613</c:v>
                </c:pt>
                <c:pt idx="1502">
                  <c:v>-0.20656830452887526</c:v>
                </c:pt>
                <c:pt idx="1503">
                  <c:v>-0.2075256076633861</c:v>
                </c:pt>
                <c:pt idx="1504">
                  <c:v>-0.20848736520647637</c:v>
                </c:pt>
                <c:pt idx="1505">
                  <c:v>-0.20945359805309516</c:v>
                </c:pt>
                <c:pt idx="1506">
                  <c:v>-0.21042432719777637</c:v>
                </c:pt>
                <c:pt idx="1507">
                  <c:v>-0.21139957373514384</c:v>
                </c:pt>
                <c:pt idx="1508">
                  <c:v>-0.21237935886040335</c:v>
                </c:pt>
                <c:pt idx="1509">
                  <c:v>-0.21336370386982628</c:v>
                </c:pt>
                <c:pt idx="1510">
                  <c:v>-0.21435263016126527</c:v>
                </c:pt>
                <c:pt idx="1511">
                  <c:v>-0.21534615923463407</c:v>
                </c:pt>
                <c:pt idx="1512">
                  <c:v>-0.21634431269242543</c:v>
                </c:pt>
                <c:pt idx="1513">
                  <c:v>-0.21734711224020878</c:v>
                </c:pt>
                <c:pt idx="1514">
                  <c:v>-0.21835457968714042</c:v>
                </c:pt>
                <c:pt idx="1515">
                  <c:v>-0.21936673694646946</c:v>
                </c:pt>
                <c:pt idx="1516">
                  <c:v>-0.22038360603606119</c:v>
                </c:pt>
                <c:pt idx="1517">
                  <c:v>-0.2214052090789021</c:v>
                </c:pt>
                <c:pt idx="1518">
                  <c:v>-0.22243156830362462</c:v>
                </c:pt>
                <c:pt idx="1519">
                  <c:v>-0.22346270604502849</c:v>
                </c:pt>
                <c:pt idx="1520">
                  <c:v>-0.22449864474459585</c:v>
                </c:pt>
                <c:pt idx="1521">
                  <c:v>-0.22553940695102995</c:v>
                </c:pt>
                <c:pt idx="1522">
                  <c:v>-0.22658501532078634</c:v>
                </c:pt>
                <c:pt idx="1523">
                  <c:v>-0.2276354926185836</c:v>
                </c:pt>
                <c:pt idx="1524">
                  <c:v>-0.2286908617179646</c:v>
                </c:pt>
                <c:pt idx="1525">
                  <c:v>-0.22975114560181853</c:v>
                </c:pt>
                <c:pt idx="1526">
                  <c:v>-0.23081636736292435</c:v>
                </c:pt>
                <c:pt idx="1527">
                  <c:v>-0.23188655020450566</c:v>
                </c:pt>
                <c:pt idx="1528">
                  <c:v>-0.23296171744075123</c:v>
                </c:pt>
                <c:pt idx="1529">
                  <c:v>-0.23404189249739227</c:v>
                </c:pt>
                <c:pt idx="1530">
                  <c:v>-0.23512709891224168</c:v>
                </c:pt>
                <c:pt idx="1531">
                  <c:v>-0.23621736033575008</c:v>
                </c:pt>
                <c:pt idx="1532">
                  <c:v>-0.23731270053155368</c:v>
                </c:pt>
                <c:pt idx="1533">
                  <c:v>-0.23841314337706118</c:v>
                </c:pt>
                <c:pt idx="1534">
                  <c:v>-0.23951871286398935</c:v>
                </c:pt>
                <c:pt idx="1535">
                  <c:v>-0.24062943309895185</c:v>
                </c:pt>
                <c:pt idx="1536">
                  <c:v>-0.2417453283040136</c:v>
                </c:pt>
                <c:pt idx="1537">
                  <c:v>-0.24286642281727272</c:v>
                </c:pt>
                <c:pt idx="1538">
                  <c:v>-0.2439927410934295</c:v>
                </c:pt>
                <c:pt idx="1539">
                  <c:v>-0.24512430770437463</c:v>
                </c:pt>
                <c:pt idx="1540">
                  <c:v>-0.24626114733976306</c:v>
                </c:pt>
                <c:pt idx="1541">
                  <c:v>-0.24740328480760243</c:v>
                </c:pt>
                <c:pt idx="1542">
                  <c:v>-0.24855074503484276</c:v>
                </c:pt>
                <c:pt idx="1543">
                  <c:v>-0.24970355306796022</c:v>
                </c:pt>
                <c:pt idx="1544">
                  <c:v>-0.25086173407356605</c:v>
                </c:pt>
                <c:pt idx="1545">
                  <c:v>-0.25202531333898848</c:v>
                </c:pt>
                <c:pt idx="1546">
                  <c:v>-0.25319431627288275</c:v>
                </c:pt>
                <c:pt idx="1547">
                  <c:v>-0.2543687684058345</c:v>
                </c:pt>
                <c:pt idx="1548">
                  <c:v>-0.25554869539096137</c:v>
                </c:pt>
                <c:pt idx="1549">
                  <c:v>-0.25673412300453313</c:v>
                </c:pt>
                <c:pt idx="1550">
                  <c:v>-0.25792507714657731</c:v>
                </c:pt>
                <c:pt idx="1551">
                  <c:v>-0.25912158384149742</c:v>
                </c:pt>
                <c:pt idx="1552">
                  <c:v>-0.26032366923869432</c:v>
                </c:pt>
                <c:pt idx="1553">
                  <c:v>-0.26153135961319307</c:v>
                </c:pt>
                <c:pt idx="1554">
                  <c:v>-0.26274468136626145</c:v>
                </c:pt>
                <c:pt idx="1555">
                  <c:v>-0.26396366102605567</c:v>
                </c:pt>
                <c:pt idx="1556">
                  <c:v>-0.26518832524823388</c:v>
                </c:pt>
                <c:pt idx="1557">
                  <c:v>-0.26641870081660624</c:v>
                </c:pt>
                <c:pt idx="1558">
                  <c:v>-0.26765481464377427</c:v>
                </c:pt>
                <c:pt idx="1559">
                  <c:v>-0.26889669377177378</c:v>
                </c:pt>
                <c:pt idx="1560">
                  <c:v>-0.27014436537271508</c:v>
                </c:pt>
                <c:pt idx="1561">
                  <c:v>-0.27139785674944783</c:v>
                </c:pt>
                <c:pt idx="1562">
                  <c:v>-0.27265719533620303</c:v>
                </c:pt>
                <c:pt idx="1563">
                  <c:v>-0.27392240869925921</c:v>
                </c:pt>
                <c:pt idx="1564">
                  <c:v>-0.27519352453759516</c:v>
                </c:pt>
                <c:pt idx="1565">
                  <c:v>-0.27647057068356135</c:v>
                </c:pt>
                <c:pt idx="1566">
                  <c:v>-0.27775357510354781</c:v>
                </c:pt>
                <c:pt idx="1567">
                  <c:v>-0.27904256589865856</c:v>
                </c:pt>
                <c:pt idx="1568">
                  <c:v>-0.28033757130537801</c:v>
                </c:pt>
                <c:pt idx="1569">
                  <c:v>-0.28163861969625853</c:v>
                </c:pt>
                <c:pt idx="1570">
                  <c:v>-0.28294573958060221</c:v>
                </c:pt>
                <c:pt idx="1571">
                  <c:v>-0.2842589596051468</c:v>
                </c:pt>
                <c:pt idx="1572">
                  <c:v>-0.2855783085547558</c:v>
                </c:pt>
                <c:pt idx="1573">
                  <c:v>-0.28690381535311121</c:v>
                </c:pt>
                <c:pt idx="1574">
                  <c:v>-0.28823550906341694</c:v>
                </c:pt>
                <c:pt idx="1575">
                  <c:v>-0.2895734188890931</c:v>
                </c:pt>
                <c:pt idx="1576">
                  <c:v>-0.29091757417448905</c:v>
                </c:pt>
                <c:pt idx="1577">
                  <c:v>-0.29226800440558071</c:v>
                </c:pt>
                <c:pt idx="1578">
                  <c:v>-0.29362473921070409</c:v>
                </c:pt>
                <c:pt idx="1579">
                  <c:v>-0.29498780836125238</c:v>
                </c:pt>
                <c:pt idx="1580">
                  <c:v>-0.29635724177240547</c:v>
                </c:pt>
                <c:pt idx="1581">
                  <c:v>-0.29773306950384998</c:v>
                </c:pt>
                <c:pt idx="1582">
                  <c:v>-0.29911532176052458</c:v>
                </c:pt>
                <c:pt idx="1583">
                  <c:v>-0.30050402889333117</c:v>
                </c:pt>
                <c:pt idx="1584">
                  <c:v>-0.30189922139988457</c:v>
                </c:pt>
                <c:pt idx="1585">
                  <c:v>-0.30330092992524521</c:v>
                </c:pt>
                <c:pt idx="1586">
                  <c:v>-0.30470918526266949</c:v>
                </c:pt>
                <c:pt idx="1587">
                  <c:v>-0.30612401835436781</c:v>
                </c:pt>
                <c:pt idx="1588">
                  <c:v>-0.3075454602922329</c:v>
                </c:pt>
                <c:pt idx="1589">
                  <c:v>-0.3089735423186204</c:v>
                </c:pt>
                <c:pt idx="1590">
                  <c:v>-0.31040829582710178</c:v>
                </c:pt>
                <c:pt idx="1591">
                  <c:v>-0.31184975236322221</c:v>
                </c:pt>
                <c:pt idx="1592">
                  <c:v>-0.31329794362528596</c:v>
                </c:pt>
                <c:pt idx="1593">
                  <c:v>-0.31475290146511448</c:v>
                </c:pt>
                <c:pt idx="1594">
                  <c:v>-0.31621465788883762</c:v>
                </c:pt>
                <c:pt idx="1595">
                  <c:v>-0.3176832450576702</c:v>
                </c:pt>
                <c:pt idx="1596">
                  <c:v>-0.31915869528869067</c:v>
                </c:pt>
                <c:pt idx="1597">
                  <c:v>-0.32064104105564861</c:v>
                </c:pt>
                <c:pt idx="1598">
                  <c:v>-0.32213031498974554</c:v>
                </c:pt>
                <c:pt idx="1599">
                  <c:v>-0.32362654988044798</c:v>
                </c:pt>
                <c:pt idx="1600">
                  <c:v>-0.32512977867628012</c:v>
                </c:pt>
                <c:pt idx="1601">
                  <c:v>-0.32664003448563617</c:v>
                </c:pt>
                <c:pt idx="1602">
                  <c:v>-0.32815735057758949</c:v>
                </c:pt>
                <c:pt idx="1603">
                  <c:v>-0.32968176038272978</c:v>
                </c:pt>
                <c:pt idx="1604">
                  <c:v>-0.3312132974939509</c:v>
                </c:pt>
                <c:pt idx="1605">
                  <c:v>-0.33275199566731167</c:v>
                </c:pt>
                <c:pt idx="1606">
                  <c:v>-0.33429788882284422</c:v>
                </c:pt>
                <c:pt idx="1607">
                  <c:v>-0.33585101104539827</c:v>
                </c:pt>
                <c:pt idx="1608">
                  <c:v>-0.33741139658548447</c:v>
                </c:pt>
                <c:pt idx="1609">
                  <c:v>-0.33897907986011289</c:v>
                </c:pt>
                <c:pt idx="1610">
                  <c:v>-0.3405540954536474</c:v>
                </c:pt>
                <c:pt idx="1611">
                  <c:v>-0.34213647811865788</c:v>
                </c:pt>
                <c:pt idx="1612">
                  <c:v>-0.34372626277678475</c:v>
                </c:pt>
                <c:pt idx="1613">
                  <c:v>-0.34532348451958772</c:v>
                </c:pt>
                <c:pt idx="1614">
                  <c:v>-0.34692817860943609</c:v>
                </c:pt>
                <c:pt idx="1615">
                  <c:v>-0.34854038048036817</c:v>
                </c:pt>
                <c:pt idx="1616">
                  <c:v>-0.35016012573897659</c:v>
                </c:pt>
                <c:pt idx="1617">
                  <c:v>-0.35178745016528767</c:v>
                </c:pt>
                <c:pt idx="1618">
                  <c:v>-0.3534223897136477</c:v>
                </c:pt>
                <c:pt idx="1619">
                  <c:v>-0.35506498051362279</c:v>
                </c:pt>
                <c:pt idx="1620">
                  <c:v>-0.35671525887089672</c:v>
                </c:pt>
                <c:pt idx="1621">
                  <c:v>-0.35837326126816665</c:v>
                </c:pt>
                <c:pt idx="1622">
                  <c:v>-0.36003902436606405</c:v>
                </c:pt>
                <c:pt idx="1623">
                  <c:v>-0.36171258500405506</c:v>
                </c:pt>
                <c:pt idx="1624">
                  <c:v>-0.3633939802013687</c:v>
                </c:pt>
                <c:pt idx="1625">
                  <c:v>-0.36508324715791912</c:v>
                </c:pt>
                <c:pt idx="1626">
                  <c:v>-0.36678042325522842</c:v>
                </c:pt>
                <c:pt idx="1627">
                  <c:v>-0.36848554605737427</c:v>
                </c:pt>
                <c:pt idx="1628">
                  <c:v>-0.37019865331191348</c:v>
                </c:pt>
                <c:pt idx="1629">
                  <c:v>-0.37191978295083894</c:v>
                </c:pt>
                <c:pt idx="1630">
                  <c:v>-0.37364897309152112</c:v>
                </c:pt>
                <c:pt idx="1631">
                  <c:v>-0.37538626203767295</c:v>
                </c:pt>
                <c:pt idx="1632">
                  <c:v>-0.37713168828030852</c:v>
                </c:pt>
                <c:pt idx="1633">
                  <c:v>-0.37888529049869879</c:v>
                </c:pt>
                <c:pt idx="1634">
                  <c:v>-0.38064710756135611</c:v>
                </c:pt>
                <c:pt idx="1635">
                  <c:v>-0.38241717852701079</c:v>
                </c:pt>
                <c:pt idx="1636">
                  <c:v>-0.38419554264558814</c:v>
                </c:pt>
                <c:pt idx="1637">
                  <c:v>-0.38598223935919945</c:v>
                </c:pt>
                <c:pt idx="1638">
                  <c:v>-0.38777730830313112</c:v>
                </c:pt>
                <c:pt idx="1639">
                  <c:v>-0.38958078930686679</c:v>
                </c:pt>
                <c:pt idx="1640">
                  <c:v>-0.39139272239505762</c:v>
                </c:pt>
                <c:pt idx="1641">
                  <c:v>-0.39321314778855804</c:v>
                </c:pt>
                <c:pt idx="1642">
                  <c:v>-0.39504210590544353</c:v>
                </c:pt>
                <c:pt idx="1643">
                  <c:v>-0.3968796373620147</c:v>
                </c:pt>
                <c:pt idx="1644">
                  <c:v>-0.3987257829738492</c:v>
                </c:pt>
                <c:pt idx="1645">
                  <c:v>-0.40058058375681721</c:v>
                </c:pt>
                <c:pt idx="1646">
                  <c:v>-0.40244408092813871</c:v>
                </c:pt>
                <c:pt idx="1647">
                  <c:v>-0.40431631590741313</c:v>
                </c:pt>
                <c:pt idx="1648">
                  <c:v>-0.40619733031767663</c:v>
                </c:pt>
                <c:pt idx="1649">
                  <c:v>-0.40808716598647987</c:v>
                </c:pt>
                <c:pt idx="1650">
                  <c:v>-0.40998586494691686</c:v>
                </c:pt>
                <c:pt idx="1651">
                  <c:v>-0.4118934694387289</c:v>
                </c:pt>
                <c:pt idx="1652">
                  <c:v>-0.41381002190936378</c:v>
                </c:pt>
                <c:pt idx="1653">
                  <c:v>-0.41573556501506231</c:v>
                </c:pt>
                <c:pt idx="1654">
                  <c:v>-0.41767014162194704</c:v>
                </c:pt>
                <c:pt idx="1655">
                  <c:v>-0.41961379480712324</c:v>
                </c:pt>
                <c:pt idx="1656">
                  <c:v>-0.42156656785977104</c:v>
                </c:pt>
                <c:pt idx="1657">
                  <c:v>-0.42352850428226663</c:v>
                </c:pt>
                <c:pt idx="1658">
                  <c:v>-0.42549964779128491</c:v>
                </c:pt>
                <c:pt idx="1659">
                  <c:v>-0.42748004231892267</c:v>
                </c:pt>
                <c:pt idx="1660">
                  <c:v>-0.42946973201383498</c:v>
                </c:pt>
                <c:pt idx="1661">
                  <c:v>-0.43146876124236644</c:v>
                </c:pt>
                <c:pt idx="1662">
                  <c:v>-0.4334771745896725</c:v>
                </c:pt>
                <c:pt idx="1663">
                  <c:v>-0.43549501686090086</c:v>
                </c:pt>
                <c:pt idx="1664">
                  <c:v>-0.43752233308231941</c:v>
                </c:pt>
                <c:pt idx="1665">
                  <c:v>-0.43955916850249332</c:v>
                </c:pt>
                <c:pt idx="1666">
                  <c:v>-0.44160556859343458</c:v>
                </c:pt>
                <c:pt idx="1667">
                  <c:v>-0.44366157905179138</c:v>
                </c:pt>
                <c:pt idx="1668">
                  <c:v>-0.44572724580002882</c:v>
                </c:pt>
                <c:pt idx="1669">
                  <c:v>-0.44780261498760882</c:v>
                </c:pt>
                <c:pt idx="1670">
                  <c:v>-0.44988773299219098</c:v>
                </c:pt>
                <c:pt idx="1671">
                  <c:v>-0.45198264642082742</c:v>
                </c:pt>
                <c:pt idx="1672">
                  <c:v>-0.45408740211118731</c:v>
                </c:pt>
                <c:pt idx="1673">
                  <c:v>-0.45620204713275664</c:v>
                </c:pt>
                <c:pt idx="1674">
                  <c:v>-0.45832662878807556</c:v>
                </c:pt>
                <c:pt idx="1675">
                  <c:v>-0.46046119461395063</c:v>
                </c:pt>
                <c:pt idx="1676">
                  <c:v>-0.46260579238271993</c:v>
                </c:pt>
                <c:pt idx="1677">
                  <c:v>-0.46476047010345961</c:v>
                </c:pt>
                <c:pt idx="1678">
                  <c:v>-0.46692527602328349</c:v>
                </c:pt>
                <c:pt idx="1679">
                  <c:v>-0.46910025862856114</c:v>
                </c:pt>
                <c:pt idx="1680">
                  <c:v>-0.47128546664620991</c:v>
                </c:pt>
                <c:pt idx="1681">
                  <c:v>-0.47348094904496452</c:v>
                </c:pt>
                <c:pt idx="1682">
                  <c:v>-0.47568675503664692</c:v>
                </c:pt>
                <c:pt idx="1683">
                  <c:v>-0.47790293407747886</c:v>
                </c:pt>
                <c:pt idx="1684">
                  <c:v>-0.48012953586935719</c:v>
                </c:pt>
                <c:pt idx="1685">
                  <c:v>-0.48236661036117567</c:v>
                </c:pt>
                <c:pt idx="1686">
                  <c:v>-0.48461420775012781</c:v>
                </c:pt>
                <c:pt idx="1687">
                  <c:v>-0.48687237848303361</c:v>
                </c:pt>
                <c:pt idx="1688">
                  <c:v>-0.4891411732576651</c:v>
                </c:pt>
                <c:pt idx="1689">
                  <c:v>-0.49142064302408373</c:v>
                </c:pt>
                <c:pt idx="1690">
                  <c:v>-0.49371083898598561</c:v>
                </c:pt>
                <c:pt idx="1691">
                  <c:v>-0.49601181260205013</c:v>
                </c:pt>
                <c:pt idx="1692">
                  <c:v>-0.4983236155873173</c:v>
                </c:pt>
                <c:pt idx="1693">
                  <c:v>-0.50064629991453036</c:v>
                </c:pt>
                <c:pt idx="1694">
                  <c:v>-0.50297991781553375</c:v>
                </c:pt>
                <c:pt idx="1695">
                  <c:v>-0.50532452178264453</c:v>
                </c:pt>
                <c:pt idx="1696">
                  <c:v>-0.50768016457006171</c:v>
                </c:pt>
                <c:pt idx="1697">
                  <c:v>-0.51004689919525215</c:v>
                </c:pt>
                <c:pt idx="1698">
                  <c:v>-0.51242477894037153</c:v>
                </c:pt>
                <c:pt idx="1699">
                  <c:v>-0.51481385735368368</c:v>
                </c:pt>
                <c:pt idx="1700">
                  <c:v>-0.51721418825097709</c:v>
                </c:pt>
                <c:pt idx="1701">
                  <c:v>-0.51962582571701588</c:v>
                </c:pt>
                <c:pt idx="1702">
                  <c:v>-0.52204882410697273</c:v>
                </c:pt>
                <c:pt idx="1703">
                  <c:v>-0.5244832380478891</c:v>
                </c:pt>
                <c:pt idx="1704">
                  <c:v>-0.52692912244014212</c:v>
                </c:pt>
                <c:pt idx="1705">
                  <c:v>-0.529386532458896</c:v>
                </c:pt>
                <c:pt idx="1706">
                  <c:v>-0.53185552355561161</c:v>
                </c:pt>
                <c:pt idx="1707">
                  <c:v>-0.53433615145951174</c:v>
                </c:pt>
                <c:pt idx="1708">
                  <c:v>-0.53682847217908569</c:v>
                </c:pt>
                <c:pt idx="1709">
                  <c:v>-0.53933254200360836</c:v>
                </c:pt>
                <c:pt idx="1710">
                  <c:v>-0.54184841750463941</c:v>
                </c:pt>
                <c:pt idx="1711">
                  <c:v>-0.54437615553756158</c:v>
                </c:pt>
                <c:pt idx="1712">
                  <c:v>-0.54691581324310778</c:v>
                </c:pt>
                <c:pt idx="1713">
                  <c:v>-0.54946744804891456</c:v>
                </c:pt>
                <c:pt idx="1714">
                  <c:v>-0.55203111767106583</c:v>
                </c:pt>
                <c:pt idx="1715">
                  <c:v>-0.55460688011566672</c:v>
                </c:pt>
                <c:pt idx="1716">
                  <c:v>-0.55719479368040847</c:v>
                </c:pt>
                <c:pt idx="1717">
                  <c:v>-0.55979491695615857</c:v>
                </c:pt>
                <c:pt idx="1718">
                  <c:v>-0.56240730882854595</c:v>
                </c:pt>
                <c:pt idx="1719">
                  <c:v>-0.56503202847956646</c:v>
                </c:pt>
                <c:pt idx="1720">
                  <c:v>-0.56766913538920138</c:v>
                </c:pt>
                <c:pt idx="1721">
                  <c:v>-0.57031868933702901</c:v>
                </c:pt>
                <c:pt idx="1722">
                  <c:v>-0.5729807504038632</c:v>
                </c:pt>
                <c:pt idx="1723">
                  <c:v>-0.57565537897339691</c:v>
                </c:pt>
                <c:pt idx="1724">
                  <c:v>-0.57834263573384925</c:v>
                </c:pt>
                <c:pt idx="1725">
                  <c:v>-0.58104258167963252</c:v>
                </c:pt>
                <c:pt idx="1726">
                  <c:v>-0.58375527811302552</c:v>
                </c:pt>
                <c:pt idx="1727">
                  <c:v>-0.58648078664585435</c:v>
                </c:pt>
                <c:pt idx="1728">
                  <c:v>-0.58921916920119222</c:v>
                </c:pt>
                <c:pt idx="1729">
                  <c:v>-0.59197048801505658</c:v>
                </c:pt>
                <c:pt idx="1730">
                  <c:v>-0.59473480563812753</c:v>
                </c:pt>
                <c:pt idx="1731">
                  <c:v>-0.59751218493747338</c:v>
                </c:pt>
                <c:pt idx="1732">
                  <c:v>-0.60030268909829088</c:v>
                </c:pt>
                <c:pt idx="1733">
                  <c:v>-0.60310638162564856</c:v>
                </c:pt>
                <c:pt idx="1734">
                  <c:v>-0.60592332634624901</c:v>
                </c:pt>
                <c:pt idx="1735">
                  <c:v>-0.60875358741019103</c:v>
                </c:pt>
                <c:pt idx="1736">
                  <c:v>-0.6115972292927605</c:v>
                </c:pt>
                <c:pt idx="1737">
                  <c:v>-0.61445431679621365</c:v>
                </c:pt>
                <c:pt idx="1738">
                  <c:v>-0.61732491505158704</c:v>
                </c:pt>
                <c:pt idx="1739">
                  <c:v>-0.62020908952050879</c:v>
                </c:pt>
                <c:pt idx="1740">
                  <c:v>-0.62310690599702467</c:v>
                </c:pt>
                <c:pt idx="1741">
                  <c:v>-0.6260184306094364</c:v>
                </c:pt>
                <c:pt idx="1742">
                  <c:v>-0.62894372982214852</c:v>
                </c:pt>
                <c:pt idx="1743">
                  <c:v>-0.63188287043753477</c:v>
                </c:pt>
                <c:pt idx="1744">
                  <c:v>-0.63483591959780483</c:v>
                </c:pt>
                <c:pt idx="1745">
                  <c:v>-0.63780294478689381</c:v>
                </c:pt>
                <c:pt idx="1746">
                  <c:v>-0.64078401383235573</c:v>
                </c:pt>
                <c:pt idx="1747">
                  <c:v>-0.64377919490727364</c:v>
                </c:pt>
                <c:pt idx="1748">
                  <c:v>-0.64678855653218204</c:v>
                </c:pt>
                <c:pt idx="1749">
                  <c:v>-0.64981216757699622</c:v>
                </c:pt>
                <c:pt idx="1750">
                  <c:v>-0.65285009726296239</c:v>
                </c:pt>
                <c:pt idx="1751">
                  <c:v>-0.6559024151646069</c:v>
                </c:pt>
                <c:pt idx="1752">
                  <c:v>-0.6589691912117206</c:v>
                </c:pt>
                <c:pt idx="1753">
                  <c:v>-0.66205049569133434</c:v>
                </c:pt>
                <c:pt idx="1754">
                  <c:v>-0.66514639924971175</c:v>
                </c:pt>
                <c:pt idx="1755">
                  <c:v>-0.66825697289436448</c:v>
                </c:pt>
                <c:pt idx="1756">
                  <c:v>-0.67138228799606781</c:v>
                </c:pt>
                <c:pt idx="1757">
                  <c:v>-0.67452241629090259</c:v>
                </c:pt>
                <c:pt idx="1758">
                  <c:v>-0.67767742988229751</c:v>
                </c:pt>
                <c:pt idx="1759">
                  <c:v>-0.6808474012430914</c:v>
                </c:pt>
                <c:pt idx="1760">
                  <c:v>-0.68403240321761205</c:v>
                </c:pt>
                <c:pt idx="1761">
                  <c:v>-0.68723250902375455</c:v>
                </c:pt>
                <c:pt idx="1762">
                  <c:v>-0.69044779225509656</c:v>
                </c:pt>
                <c:pt idx="1763">
                  <c:v>-0.69367832688299846</c:v>
                </c:pt>
                <c:pt idx="1764">
                  <c:v>-0.69692418725875038</c:v>
                </c:pt>
                <c:pt idx="1765">
                  <c:v>-0.70018544811569083</c:v>
                </c:pt>
                <c:pt idx="1766">
                  <c:v>-0.70346218457139087</c:v>
                </c:pt>
                <c:pt idx="1767">
                  <c:v>-0.70675447212980202</c:v>
                </c:pt>
                <c:pt idx="1768">
                  <c:v>-0.71006238668345545</c:v>
                </c:pt>
                <c:pt idx="1769">
                  <c:v>-0.71338600451565726</c:v>
                </c:pt>
                <c:pt idx="1770">
                  <c:v>-0.71672540230270421</c:v>
                </c:pt>
                <c:pt idx="1771">
                  <c:v>-0.72008065711610092</c:v>
                </c:pt>
                <c:pt idx="1772">
                  <c:v>-0.7234518464248284</c:v>
                </c:pt>
                <c:pt idx="1773">
                  <c:v>-0.72683904809756994</c:v>
                </c:pt>
                <c:pt idx="1774">
                  <c:v>-0.73024234040500913</c:v>
                </c:pt>
                <c:pt idx="1775">
                  <c:v>-0.73366180202210773</c:v>
                </c:pt>
                <c:pt idx="1776">
                  <c:v>-0.73709751203040963</c:v>
                </c:pt>
                <c:pt idx="1777">
                  <c:v>-0.7405495499203596</c:v>
                </c:pt>
                <c:pt idx="1778">
                  <c:v>-0.74401799559363613</c:v>
                </c:pt>
                <c:pt idx="1779">
                  <c:v>-0.74750292936549778</c:v>
                </c:pt>
                <c:pt idx="1780">
                  <c:v>-0.75100443196715561</c:v>
                </c:pt>
                <c:pt idx="1781">
                  <c:v>-0.75452258454814902</c:v>
                </c:pt>
                <c:pt idx="1782">
                  <c:v>-0.75805746867874557</c:v>
                </c:pt>
                <c:pt idx="1783">
                  <c:v>-0.76160916635234055</c:v>
                </c:pt>
                <c:pt idx="1784">
                  <c:v>-0.76517775998790627</c:v>
                </c:pt>
                <c:pt idx="1785">
                  <c:v>-0.76876333243242545</c:v>
                </c:pt>
                <c:pt idx="1786">
                  <c:v>-0.77236596696334403</c:v>
                </c:pt>
                <c:pt idx="1787">
                  <c:v>-0.77598574729107039</c:v>
                </c:pt>
                <c:pt idx="1788">
                  <c:v>-0.77962275756144761</c:v>
                </c:pt>
                <c:pt idx="1789">
                  <c:v>-0.78327708235828553</c:v>
                </c:pt>
                <c:pt idx="1790">
                  <c:v>-0.78694880670586886</c:v>
                </c:pt>
                <c:pt idx="1791">
                  <c:v>-0.79063801607151896</c:v>
                </c:pt>
                <c:pt idx="1792">
                  <c:v>-0.79434479636814737</c:v>
                </c:pt>
                <c:pt idx="1793">
                  <c:v>-0.79806923395683915</c:v>
                </c:pt>
                <c:pt idx="1794">
                  <c:v>-0.80181141564944869</c:v>
                </c:pt>
                <c:pt idx="1795">
                  <c:v>-0.80557142871121634</c:v>
                </c:pt>
                <c:pt idx="1796">
                  <c:v>-0.8093493608634007</c:v>
                </c:pt>
                <c:pt idx="1797">
                  <c:v>-0.8131453002859258</c:v>
                </c:pt>
                <c:pt idx="1798">
                  <c:v>-0.81695933562006506</c:v>
                </c:pt>
                <c:pt idx="1799">
                  <c:v>-0.82079155597110831</c:v>
                </c:pt>
                <c:pt idx="1800">
                  <c:v>-0.82464205091107312</c:v>
                </c:pt>
                <c:pt idx="1801">
                  <c:v>-0.82851091048144299</c:v>
                </c:pt>
                <c:pt idx="1802">
                  <c:v>-0.83239822519589213</c:v>
                </c:pt>
                <c:pt idx="1803">
                  <c:v>-0.83630408604306172</c:v>
                </c:pt>
                <c:pt idx="1804">
                  <c:v>-0.84022858448932536</c:v>
                </c:pt>
                <c:pt idx="1805">
                  <c:v>-0.84417181248160422</c:v>
                </c:pt>
                <c:pt idx="1806">
                  <c:v>-0.84813386245018163</c:v>
                </c:pt>
                <c:pt idx="1807">
                  <c:v>-0.8521148273115331</c:v>
                </c:pt>
                <c:pt idx="1808">
                  <c:v>-0.85611480047119715</c:v>
                </c:pt>
                <c:pt idx="1809">
                  <c:v>-0.86013387582665213</c:v>
                </c:pt>
                <c:pt idx="1810">
                  <c:v>-0.86417214777020113</c:v>
                </c:pt>
                <c:pt idx="1811">
                  <c:v>-0.86822971119191061</c:v>
                </c:pt>
                <c:pt idx="1812">
                  <c:v>-0.87230666148253688</c:v>
                </c:pt>
                <c:pt idx="1813">
                  <c:v>-0.87640309453648524</c:v>
                </c:pt>
                <c:pt idx="1814">
                  <c:v>-0.88051910675479705</c:v>
                </c:pt>
                <c:pt idx="1815">
                  <c:v>-0.88465479504814848</c:v>
                </c:pt>
                <c:pt idx="1816">
                  <c:v>-0.88881025683986103</c:v>
                </c:pt>
                <c:pt idx="1817">
                  <c:v>-0.89298559006897116</c:v>
                </c:pt>
                <c:pt idx="1818">
                  <c:v>-0.89718089319326877</c:v>
                </c:pt>
                <c:pt idx="1819">
                  <c:v>-0.90139626519239102</c:v>
                </c:pt>
                <c:pt idx="1820">
                  <c:v>-0.90563180557094569</c:v>
                </c:pt>
                <c:pt idx="1821">
                  <c:v>-0.90988761436161703</c:v>
                </c:pt>
                <c:pt idx="1822">
                  <c:v>-0.91416379212833765</c:v>
                </c:pt>
                <c:pt idx="1823">
                  <c:v>-0.91846043996945526</c:v>
                </c:pt>
                <c:pt idx="1824">
                  <c:v>-0.92277765952092528</c:v>
                </c:pt>
                <c:pt idx="1825">
                  <c:v>-0.92711555295954584</c:v>
                </c:pt>
                <c:pt idx="1826">
                  <c:v>-0.93147422300618354</c:v>
                </c:pt>
                <c:pt idx="1827">
                  <c:v>-0.93585377292905259</c:v>
                </c:pt>
                <c:pt idx="1828">
                  <c:v>-0.94025430654698949</c:v>
                </c:pt>
                <c:pt idx="1829">
                  <c:v>-0.94467592823279412</c:v>
                </c:pt>
                <c:pt idx="1830">
                  <c:v>-0.9491187429165282</c:v>
                </c:pt>
                <c:pt idx="1831">
                  <c:v>-0.95358285608891191</c:v>
                </c:pt>
                <c:pt idx="1832">
                  <c:v>-0.95806837380468379</c:v>
                </c:pt>
                <c:pt idx="1833">
                  <c:v>-0.96257540268602604</c:v>
                </c:pt>
                <c:pt idx="1834">
                  <c:v>-0.96710404992598631</c:v>
                </c:pt>
                <c:pt idx="1835">
                  <c:v>-0.97165442329194651</c:v>
                </c:pt>
                <c:pt idx="1836">
                  <c:v>-0.97622663112910624</c:v>
                </c:pt>
                <c:pt idx="1837">
                  <c:v>-0.98082078236398185</c:v>
                </c:pt>
                <c:pt idx="1838">
                  <c:v>-0.98543698650795286</c:v>
                </c:pt>
                <c:pt idx="1839">
                  <c:v>-0.99007535366082022</c:v>
                </c:pt>
                <c:pt idx="1840">
                  <c:v>-0.99473599451438188</c:v>
                </c:pt>
                <c:pt idx="1841">
                  <c:v>-0.99941902035606289</c:v>
                </c:pt>
                <c:pt idx="1842">
                  <c:v>-1.0041245430725425</c:v>
                </c:pt>
                <c:pt idx="1843">
                  <c:v>-1.0088526751534239</c:v>
                </c:pt>
                <c:pt idx="1844">
                  <c:v>-1.0136035296949253</c:v>
                </c:pt>
                <c:pt idx="1845">
                  <c:v>-1.0183772204035997</c:v>
                </c:pt>
                <c:pt idx="1846">
                  <c:v>-1.0231738616000943</c:v>
                </c:pt>
                <c:pt idx="1847">
                  <c:v>-1.0279935682228962</c:v>
                </c:pt>
                <c:pt idx="1848">
                  <c:v>-1.0328364558321732</c:v>
                </c:pt>
                <c:pt idx="1849">
                  <c:v>-1.0377026406135685</c:v>
                </c:pt>
                <c:pt idx="1850">
                  <c:v>-1.0425922393820906</c:v>
                </c:pt>
                <c:pt idx="1851">
                  <c:v>-1.0475053695859813</c:v>
                </c:pt>
                <c:pt idx="1852">
                  <c:v>-1.0524421493106424</c:v>
                </c:pt>
                <c:pt idx="1853">
                  <c:v>-1.057402697282581</c:v>
                </c:pt>
                <c:pt idx="1854">
                  <c:v>-1.0623871328733749</c:v>
                </c:pt>
                <c:pt idx="1855">
                  <c:v>-1.0673955761036977</c:v>
                </c:pt>
                <c:pt idx="1856">
                  <c:v>-1.0724281476473398</c:v>
                </c:pt>
                <c:pt idx="1857">
                  <c:v>-1.0774849688352774</c:v>
                </c:pt>
                <c:pt idx="1858">
                  <c:v>-1.082566161659769</c:v>
                </c:pt>
                <c:pt idx="1859">
                  <c:v>-1.0876718487784878</c:v>
                </c:pt>
                <c:pt idx="1860">
                  <c:v>-1.0928021535186687</c:v>
                </c:pt>
                <c:pt idx="1861">
                  <c:v>-1.0979571998813156</c:v>
                </c:pt>
                <c:pt idx="1862">
                  <c:v>-1.1031371125454046</c:v>
                </c:pt>
                <c:pt idx="1863">
                  <c:v>-1.1083420168721516</c:v>
                </c:pt>
                <c:pt idx="1864">
                  <c:v>-1.1135720389092909</c:v>
                </c:pt>
                <c:pt idx="1865">
                  <c:v>-1.1188273053953952</c:v>
                </c:pt>
                <c:pt idx="1866">
                  <c:v>-1.1241079437642312</c:v>
                </c:pt>
                <c:pt idx="1867">
                  <c:v>-1.1294140821491452</c:v>
                </c:pt>
                <c:pt idx="1868">
                  <c:v>-1.1347458493874665</c:v>
                </c:pt>
                <c:pt idx="1869">
                  <c:v>-1.1401033750249812</c:v>
                </c:pt>
                <c:pt idx="1870">
                  <c:v>-1.1454867893204104</c:v>
                </c:pt>
                <c:pt idx="1871">
                  <c:v>-1.1508962232499238</c:v>
                </c:pt>
                <c:pt idx="1872">
                  <c:v>-1.1563318085117082</c:v>
                </c:pt>
                <c:pt idx="1873">
                  <c:v>-1.16179367753055</c:v>
                </c:pt>
                <c:pt idx="1874">
                  <c:v>-1.1672819634624636</c:v>
                </c:pt>
                <c:pt idx="1875">
                  <c:v>-1.1727968001993632</c:v>
                </c:pt>
                <c:pt idx="1876">
                  <c:v>-1.1783383223737454</c:v>
                </c:pt>
                <c:pt idx="1877">
                  <c:v>-1.1839066653634409</c:v>
                </c:pt>
                <c:pt idx="1878">
                  <c:v>-1.1895019652963754</c:v>
                </c:pt>
                <c:pt idx="1879">
                  <c:v>-1.1951243590553835</c:v>
                </c:pt>
                <c:pt idx="1880">
                  <c:v>-1.200773984283062</c:v>
                </c:pt>
                <c:pt idx="1881">
                  <c:v>-1.2064509793866449</c:v>
                </c:pt>
                <c:pt idx="1882">
                  <c:v>-1.2121554835429347</c:v>
                </c:pt>
                <c:pt idx="1883">
                  <c:v>-1.2178876367032596</c:v>
                </c:pt>
                <c:pt idx="1884">
                  <c:v>-1.2236475795984882</c:v>
                </c:pt>
                <c:pt idx="1885">
                  <c:v>-1.2294354537440479</c:v>
                </c:pt>
                <c:pt idx="1886">
                  <c:v>-1.2352514014450282</c:v>
                </c:pt>
                <c:pt idx="1887">
                  <c:v>-1.2410955658012899</c:v>
                </c:pt>
                <c:pt idx="1888">
                  <c:v>-1.2469680907126346</c:v>
                </c:pt>
                <c:pt idx="1889">
                  <c:v>-1.2528691208840028</c:v>
                </c:pt>
                <c:pt idx="1890">
                  <c:v>-1.2587988018307197</c:v>
                </c:pt>
                <c:pt idx="1891">
                  <c:v>-1.2647572798837823</c:v>
                </c:pt>
                <c:pt idx="1892">
                  <c:v>-1.2707447021951928</c:v>
                </c:pt>
                <c:pt idx="1893">
                  <c:v>-1.2767612167433209</c:v>
                </c:pt>
                <c:pt idx="1894">
                  <c:v>-1.2828069723383309</c:v>
                </c:pt>
                <c:pt idx="1895">
                  <c:v>-1.2888821186276336</c:v>
                </c:pt>
                <c:pt idx="1896">
                  <c:v>-1.2949868061013869</c:v>
                </c:pt>
                <c:pt idx="1897">
                  <c:v>-1.3011211860980509</c:v>
                </c:pt>
                <c:pt idx="1898">
                  <c:v>-1.3072854108099712</c:v>
                </c:pt>
                <c:pt idx="1899">
                  <c:v>-1.3134796332890217</c:v>
                </c:pt>
                <c:pt idx="1900">
                  <c:v>-1.3197040074522959</c:v>
                </c:pt>
                <c:pt idx="1901">
                  <c:v>-1.3259586880878158</c:v>
                </c:pt>
                <c:pt idx="1902">
                  <c:v>-1.3322438308603299</c:v>
                </c:pt>
                <c:pt idx="1903">
                  <c:v>-1.3385595923171283</c:v>
                </c:pt>
                <c:pt idx="1904">
                  <c:v>-1.3449061298939062</c:v>
                </c:pt>
                <c:pt idx="1905">
                  <c:v>-1.3512836019207086</c:v>
                </c:pt>
                <c:pt idx="1906">
                  <c:v>-1.3576921676278653</c:v>
                </c:pt>
                <c:pt idx="1907">
                  <c:v>-1.3641319871520377</c:v>
                </c:pt>
                <c:pt idx="1908">
                  <c:v>-1.3706032215422737</c:v>
                </c:pt>
                <c:pt idx="1909">
                  <c:v>-1.3771060327661262</c:v>
                </c:pt>
                <c:pt idx="1910">
                  <c:v>-1.3836405837158186</c:v>
                </c:pt>
                <c:pt idx="1911">
                  <c:v>-1.3902070382144793</c:v>
                </c:pt>
                <c:pt idx="1912">
                  <c:v>-1.3968055610223951</c:v>
                </c:pt>
                <c:pt idx="1913">
                  <c:v>-1.4034363178433482</c:v>
                </c:pt>
                <c:pt idx="1914">
                  <c:v>-1.4100994753309823</c:v>
                </c:pt>
                <c:pt idx="1915">
                  <c:v>-1.4167952010952543</c:v>
                </c:pt>
                <c:pt idx="1916">
                  <c:v>-1.4235236637088904</c:v>
                </c:pt>
                <c:pt idx="1917">
                  <c:v>-1.4302850327139511</c:v>
                </c:pt>
                <c:pt idx="1918">
                  <c:v>-1.4370794786284045</c:v>
                </c:pt>
                <c:pt idx="1919">
                  <c:v>-1.4439071729527968</c:v>
                </c:pt>
                <c:pt idx="1920">
                  <c:v>-1.4507682881769361</c:v>
                </c:pt>
                <c:pt idx="1921">
                  <c:v>-1.4576629977866826</c:v>
                </c:pt>
                <c:pt idx="1922">
                  <c:v>-1.4645914762707444</c:v>
                </c:pt>
                <c:pt idx="1923">
                  <c:v>-1.4715538991275725</c:v>
                </c:pt>
                <c:pt idx="1924">
                  <c:v>-1.4785504428722942</c:v>
                </c:pt>
                <c:pt idx="1925">
                  <c:v>-1.4855812850437091</c:v>
                </c:pt>
                <c:pt idx="1926">
                  <c:v>-1.4926466042113486</c:v>
                </c:pt>
                <c:pt idx="1927">
                  <c:v>-1.4997465799825958</c:v>
                </c:pt>
                <c:pt idx="1928">
                  <c:v>-1.5068813930098517</c:v>
                </c:pt>
                <c:pt idx="1929">
                  <c:v>-1.5140512249978044</c:v>
                </c:pt>
                <c:pt idx="1930">
                  <c:v>-1.521256258710697</c:v>
                </c:pt>
                <c:pt idx="1931">
                  <c:v>-1.5284966779797275</c:v>
                </c:pt>
                <c:pt idx="1932">
                  <c:v>-1.5357726677104622</c:v>
                </c:pt>
                <c:pt idx="1933">
                  <c:v>-1.5430844138903341</c:v>
                </c:pt>
                <c:pt idx="1934">
                  <c:v>-1.5504321035962085</c:v>
                </c:pt>
                <c:pt idx="1935">
                  <c:v>-1.5578159250020096</c:v>
                </c:pt>
                <c:pt idx="1936">
                  <c:v>-1.565236067386411</c:v>
                </c:pt>
                <c:pt idx="1937">
                  <c:v>-1.5726927211406048</c:v>
                </c:pt>
                <c:pt idx="1938">
                  <c:v>-1.5801860777761192</c:v>
                </c:pt>
                <c:pt idx="1939">
                  <c:v>-1.5877163299327426</c:v>
                </c:pt>
                <c:pt idx="1940">
                  <c:v>-1.5952836713864602</c:v>
                </c:pt>
                <c:pt idx="1941">
                  <c:v>-1.6028882970575218</c:v>
                </c:pt>
                <c:pt idx="1942">
                  <c:v>-1.6105304030185374</c:v>
                </c:pt>
                <c:pt idx="1943">
                  <c:v>-1.6182101865026679</c:v>
                </c:pt>
                <c:pt idx="1944">
                  <c:v>-1.6259278459118773</c:v>
                </c:pt>
                <c:pt idx="1945">
                  <c:v>-1.6336835808252697</c:v>
                </c:pt>
                <c:pt idx="1946">
                  <c:v>-1.6414775920074789</c:v>
                </c:pt>
                <c:pt idx="1947">
                  <c:v>-1.6493100814171713</c:v>
                </c:pt>
                <c:pt idx="1948">
                  <c:v>-1.6571812522155824</c:v>
                </c:pt>
                <c:pt idx="1949">
                  <c:v>-1.6650913087751684</c:v>
                </c:pt>
                <c:pt idx="1950">
                  <c:v>-1.6730404566882981</c:v>
                </c:pt>
                <c:pt idx="1951">
                  <c:v>-1.6810289027760605</c:v>
                </c:pt>
                <c:pt idx="1952">
                  <c:v>-1.6890568550971281</c:v>
                </c:pt>
                <c:pt idx="1953">
                  <c:v>-1.6971245229567125</c:v>
                </c:pt>
                <c:pt idx="1954">
                  <c:v>-1.7052321169155904</c:v>
                </c:pt>
                <c:pt idx="1955">
                  <c:v>-1.7133798487992269</c:v>
                </c:pt>
                <c:pt idx="1956">
                  <c:v>-1.721567931706971</c:v>
                </c:pt>
                <c:pt idx="1957">
                  <c:v>-1.7297965800213377</c:v>
                </c:pt>
                <c:pt idx="1958">
                  <c:v>-1.7380660094173759</c:v>
                </c:pt>
                <c:pt idx="1959">
                  <c:v>-1.7463764368721377</c:v>
                </c:pt>
                <c:pt idx="1960">
                  <c:v>-1.7547280806742027</c:v>
                </c:pt>
                <c:pt idx="1961">
                  <c:v>-1.7631211604333203</c:v>
                </c:pt>
                <c:pt idx="1962">
                  <c:v>-1.771555897090122</c:v>
                </c:pt>
                <c:pt idx="1963">
                  <c:v>-1.7800325129259504</c:v>
                </c:pt>
                <c:pt idx="1964">
                  <c:v>-1.7885512315727359</c:v>
                </c:pt>
                <c:pt idx="1965">
                  <c:v>-1.7971122780230204</c:v>
                </c:pt>
                <c:pt idx="1966">
                  <c:v>-1.8057158786400249</c:v>
                </c:pt>
                <c:pt idx="1967">
                  <c:v>-1.8143622611678434</c:v>
                </c:pt>
                <c:pt idx="1968">
                  <c:v>-1.8230516547417195</c:v>
                </c:pt>
                <c:pt idx="1969">
                  <c:v>-1.8317842898984313</c:v>
                </c:pt>
                <c:pt idx="1970">
                  <c:v>-1.8405603985867547</c:v>
                </c:pt>
                <c:pt idx="1971">
                  <c:v>-1.8493802141780544</c:v>
                </c:pt>
                <c:pt idx="1972">
                  <c:v>-1.858243971476929</c:v>
                </c:pt>
                <c:pt idx="1973">
                  <c:v>-1.8671519067320321</c:v>
                </c:pt>
                <c:pt idx="1974">
                  <c:v>-1.8761042576469131</c:v>
                </c:pt>
                <c:pt idx="1975">
                  <c:v>-1.8851012633910211</c:v>
                </c:pt>
                <c:pt idx="1976">
                  <c:v>-1.8941431646107949</c:v>
                </c:pt>
                <c:pt idx="1977">
                  <c:v>-1.9032302034408461</c:v>
                </c:pt>
                <c:pt idx="1978">
                  <c:v>-1.912362623515278</c:v>
                </c:pt>
                <c:pt idx="1979">
                  <c:v>-1.9215406699790936</c:v>
                </c:pt>
                <c:pt idx="1980">
                  <c:v>-1.930764589499721</c:v>
                </c:pt>
                <c:pt idx="1981">
                  <c:v>-1.9400346302786431</c:v>
                </c:pt>
                <c:pt idx="1982">
                  <c:v>-1.9493510420631601</c:v>
                </c:pt>
                <c:pt idx="1983">
                  <c:v>-1.9587140761582411</c:v>
                </c:pt>
                <c:pt idx="1984">
                  <c:v>-1.9681239854385204</c:v>
                </c:pt>
                <c:pt idx="1985">
                  <c:v>-1.9775810243603729</c:v>
                </c:pt>
                <c:pt idx="1986">
                  <c:v>-1.9870854489741512</c:v>
                </c:pt>
                <c:pt idx="1987">
                  <c:v>-1.9966375169365143</c:v>
                </c:pt>
                <c:pt idx="1988">
                  <c:v>-2.0062374875228866</c:v>
                </c:pt>
                <c:pt idx="1989">
                  <c:v>-2.015885621640046</c:v>
                </c:pt>
                <c:pt idx="1990">
                  <c:v>-2.0255821818388355</c:v>
                </c:pt>
                <c:pt idx="1991">
                  <c:v>-2.035327432326973</c:v>
                </c:pt>
                <c:pt idx="1992">
                  <c:v>-2.0451216389820512</c:v>
                </c:pt>
                <c:pt idx="1993">
                  <c:v>-2.0549650693645951</c:v>
                </c:pt>
                <c:pt idx="1994">
                  <c:v>-2.0648579927313122</c:v>
                </c:pt>
                <c:pt idx="1995">
                  <c:v>-2.074800680048436</c:v>
                </c:pt>
                <c:pt idx="1996">
                  <c:v>-2.0847934040052163</c:v>
                </c:pt>
                <c:pt idx="1997">
                  <c:v>-2.0948364390275462</c:v>
                </c:pt>
                <c:pt idx="1998">
                  <c:v>-2.1049300612917459</c:v>
                </c:pt>
                <c:pt idx="1999">
                  <c:v>-2.1150745487384413</c:v>
                </c:pt>
                <c:pt idx="2000">
                  <c:v>-2.1252701810866328</c:v>
                </c:pt>
                <c:pt idx="2001">
                  <c:v>-2.1355172398478679</c:v>
                </c:pt>
                <c:pt idx="2002">
                  <c:v>-2.1458160083405979</c:v>
                </c:pt>
                <c:pt idx="2003">
                  <c:v>-2.1561667717046427</c:v>
                </c:pt>
                <c:pt idx="2004">
                  <c:v>-2.1665698169158336</c:v>
                </c:pt>
                <c:pt idx="2005">
                  <c:v>-2.1770254328007916</c:v>
                </c:pt>
                <c:pt idx="2006">
                  <c:v>-2.187533910051866</c:v>
                </c:pt>
                <c:pt idx="2007">
                  <c:v>-2.1980955412422212</c:v>
                </c:pt>
                <c:pt idx="2008">
                  <c:v>-2.2087106208410918</c:v>
                </c:pt>
                <c:pt idx="2009">
                  <c:v>-2.2193794452291846</c:v>
                </c:pt>
                <c:pt idx="2010">
                  <c:v>-2.2301023127142394</c:v>
                </c:pt>
                <c:pt idx="2011">
                  <c:v>-2.2408795235467762</c:v>
                </c:pt>
                <c:pt idx="2012">
                  <c:v>-2.2517113799359749</c:v>
                </c:pt>
                <c:pt idx="2013">
                  <c:v>-2.2625981860657469</c:v>
                </c:pt>
                <c:pt idx="2014">
                  <c:v>-2.2735402481109706</c:v>
                </c:pt>
                <c:pt idx="2015">
                  <c:v>-2.2845378742538895</c:v>
                </c:pt>
                <c:pt idx="2016">
                  <c:v>-2.2955913747006949</c:v>
                </c:pt>
                <c:pt idx="2017">
                  <c:v>-2.3067010616982802</c:v>
                </c:pt>
                <c:pt idx="2018">
                  <c:v>-2.3178672495511741</c:v>
                </c:pt>
                <c:pt idx="2019">
                  <c:v>-2.3290902546386598</c:v>
                </c:pt>
                <c:pt idx="2020">
                  <c:v>-2.3403703954320716</c:v>
                </c:pt>
                <c:pt idx="2021">
                  <c:v>-2.3517079925122792</c:v>
                </c:pt>
                <c:pt idx="2022">
                  <c:v>-2.3631033685873599</c:v>
                </c:pt>
                <c:pt idx="2023">
                  <c:v>-2.3745568485104767</c:v>
                </c:pt>
                <c:pt idx="2024">
                  <c:v>-2.3860687592979102</c:v>
                </c:pt>
                <c:pt idx="2025">
                  <c:v>-2.3976394301473385</c:v>
                </c:pt>
                <c:pt idx="2026">
                  <c:v>-2.4092691924562843</c:v>
                </c:pt>
                <c:pt idx="2027">
                  <c:v>-2.4209583798407603</c:v>
                </c:pt>
                <c:pt idx="2028">
                  <c:v>-2.4327073281541476</c:v>
                </c:pt>
                <c:pt idx="2029">
                  <c:v>-2.4445163755062453</c:v>
                </c:pt>
                <c:pt idx="2030">
                  <c:v>-2.4563858622825521</c:v>
                </c:pt>
                <c:pt idx="2031">
                  <c:v>-2.4683161311637667</c:v>
                </c:pt>
                <c:pt idx="2032">
                  <c:v>-2.4803075271454875</c:v>
                </c:pt>
                <c:pt idx="2033">
                  <c:v>-2.4923603975581341</c:v>
                </c:pt>
                <c:pt idx="2034">
                  <c:v>-2.5044750920871022</c:v>
                </c:pt>
                <c:pt idx="2035">
                  <c:v>-2.516651962793135</c:v>
                </c:pt>
                <c:pt idx="2036">
                  <c:v>-2.5288913641329138</c:v>
                </c:pt>
                <c:pt idx="2037">
                  <c:v>-2.5411936529799051</c:v>
                </c:pt>
                <c:pt idx="2038">
                  <c:v>-2.5535591886454223</c:v>
                </c:pt>
                <c:pt idx="2039">
                  <c:v>-2.5659883328999205</c:v>
                </c:pt>
                <c:pt idx="2040">
                  <c:v>-2.578481449994559</c:v>
                </c:pt>
                <c:pt idx="2041">
                  <c:v>-2.591038906682984</c:v>
                </c:pt>
                <c:pt idx="2042">
                  <c:v>-2.6036610722433635</c:v>
                </c:pt>
                <c:pt idx="2043">
                  <c:v>-2.6163483185006893</c:v>
                </c:pt>
                <c:pt idx="2044">
                  <c:v>-2.6291010198493145</c:v>
                </c:pt>
                <c:pt idx="2045">
                  <c:v>-2.6419195532757622</c:v>
                </c:pt>
                <c:pt idx="2046">
                  <c:v>-2.6548042983817921</c:v>
                </c:pt>
                <c:pt idx="2047">
                  <c:v>-2.6677556374077409</c:v>
                </c:pt>
                <c:pt idx="2048">
                  <c:v>-2.6807739552561234</c:v>
                </c:pt>
                <c:pt idx="2049">
                  <c:v>-2.6938596395155026</c:v>
                </c:pt>
                <c:pt idx="2050">
                  <c:v>-2.707013080484665</c:v>
                </c:pt>
                <c:pt idx="2051">
                  <c:v>-2.7202346711970478</c:v>
                </c:pt>
                <c:pt idx="2052">
                  <c:v>-2.7335248074454723</c:v>
                </c:pt>
                <c:pt idx="2053">
                  <c:v>-2.746883887807154</c:v>
                </c:pt>
                <c:pt idx="2054">
                  <c:v>-2.7603123136690213</c:v>
                </c:pt>
                <c:pt idx="2055">
                  <c:v>-2.7738104892533211</c:v>
                </c:pt>
                <c:pt idx="2056">
                  <c:v>-2.787378821643542</c:v>
                </c:pt>
                <c:pt idx="2057">
                  <c:v>-2.8010177208106199</c:v>
                </c:pt>
                <c:pt idx="2058">
                  <c:v>-2.814727599639494</c:v>
                </c:pt>
                <c:pt idx="2059">
                  <c:v>-2.8285088739559479</c:v>
                </c:pt>
                <c:pt idx="2060">
                  <c:v>-2.8423619625537864</c:v>
                </c:pt>
                <c:pt idx="2061">
                  <c:v>-2.8562872872223384</c:v>
                </c:pt>
                <c:pt idx="2062">
                  <c:v>-2.8702852727742916</c:v>
                </c:pt>
                <c:pt idx="2063">
                  <c:v>-2.8843563470738576</c:v>
                </c:pt>
                <c:pt idx="2064">
                  <c:v>-2.8985009410652922</c:v>
                </c:pt>
                <c:pt idx="2065">
                  <c:v>-2.9127194888017516</c:v>
                </c:pt>
                <c:pt idx="2066">
                  <c:v>-2.9270124274744984</c:v>
                </c:pt>
                <c:pt idx="2067">
                  <c:v>-2.9413801974424842</c:v>
                </c:pt>
                <c:pt idx="2068">
                  <c:v>-2.9558232422622712</c:v>
                </c:pt>
                <c:pt idx="2069">
                  <c:v>-2.9703420087183319</c:v>
                </c:pt>
                <c:pt idx="2070">
                  <c:v>-2.9849369468537361</c:v>
                </c:pt>
                <c:pt idx="2071">
                  <c:v>-2.9996085100011967</c:v>
                </c:pt>
                <c:pt idx="2072">
                  <c:v>-3.0143571548145203</c:v>
                </c:pt>
                <c:pt idx="2073">
                  <c:v>-3.0291833413004348</c:v>
                </c:pt>
                <c:pt idx="2074">
                  <c:v>-3.0440875328508126</c:v>
                </c:pt>
                <c:pt idx="2075">
                  <c:v>-3.0590701962753348</c:v>
                </c:pt>
                <c:pt idx="2076">
                  <c:v>-3.0741318018345041</c:v>
                </c:pt>
                <c:pt idx="2077">
                  <c:v>-3.0892728232731326</c:v>
                </c:pt>
                <c:pt idx="2078">
                  <c:v>-3.1044937378542237</c:v>
                </c:pt>
                <c:pt idx="2079">
                  <c:v>-3.1197950263932874</c:v>
                </c:pt>
                <c:pt idx="2080">
                  <c:v>-3.1351771732930866</c:v>
                </c:pt>
                <c:pt idx="2081">
                  <c:v>-3.1506406665788567</c:v>
                </c:pt>
                <c:pt idx="2082">
                  <c:v>-3.1661859979339373</c:v>
                </c:pt>
                <c:pt idx="2083">
                  <c:v>-3.1818136627358862</c:v>
                </c:pt>
                <c:pt idx="2084">
                  <c:v>-3.1975241600930575</c:v>
                </c:pt>
                <c:pt idx="2085">
                  <c:v>-3.2133179928816444</c:v>
                </c:pt>
                <c:pt idx="2086">
                  <c:v>-3.2291956677832041</c:v>
                </c:pt>
                <c:pt idx="2087">
                  <c:v>-3.2451576953226731</c:v>
                </c:pt>
                <c:pt idx="2088">
                  <c:v>-3.2612045899068991</c:v>
                </c:pt>
                <c:pt idx="2089">
                  <c:v>-3.2773368698636163</c:v>
                </c:pt>
                <c:pt idx="2090">
                  <c:v>-3.2935550574810213</c:v>
                </c:pt>
                <c:pt idx="2091">
                  <c:v>-3.3098596790477899</c:v>
                </c:pt>
                <c:pt idx="2092">
                  <c:v>-3.3262512648936715</c:v>
                </c:pt>
                <c:pt idx="2093">
                  <c:v>-3.3427303494306093</c:v>
                </c:pt>
                <c:pt idx="2094">
                  <c:v>-3.3592974711943935</c:v>
                </c:pt>
                <c:pt idx="2095">
                  <c:v>-3.3759531728868919</c:v>
                </c:pt>
                <c:pt idx="2096">
                  <c:v>-3.3926980014188315</c:v>
                </c:pt>
                <c:pt idx="2097">
                  <c:v>-3.4095325079531764</c:v>
                </c:pt>
                <c:pt idx="2098">
                  <c:v>-3.4264572479490401</c:v>
                </c:pt>
                <c:pt idx="2099">
                  <c:v>-3.4434727812062587</c:v>
                </c:pt>
                <c:pt idx="2100">
                  <c:v>-3.4605796719105122</c:v>
                </c:pt>
                <c:pt idx="2101">
                  <c:v>-3.4777784886791014</c:v>
                </c:pt>
                <c:pt idx="2102">
                  <c:v>-3.4950698046073168</c:v>
                </c:pt>
                <c:pt idx="2103">
                  <c:v>-3.5124541973154648</c:v>
                </c:pt>
                <c:pt idx="2104">
                  <c:v>-3.5299322489965284</c:v>
                </c:pt>
                <c:pt idx="2105">
                  <c:v>-3.547504546464491</c:v>
                </c:pt>
                <c:pt idx="2106">
                  <c:v>-3.5651716812033252</c:v>
                </c:pt>
                <c:pt idx="2107">
                  <c:v>-3.5829342494166649</c:v>
                </c:pt>
                <c:pt idx="2108">
                  <c:v>-3.6007928520781611</c:v>
                </c:pt>
                <c:pt idx="2109">
                  <c:v>-3.6187480949825606</c:v>
                </c:pt>
                <c:pt idx="2110">
                  <c:v>-3.6368005887974704</c:v>
                </c:pt>
                <c:pt idx="2111">
                  <c:v>-3.6549509491158734</c:v>
                </c:pt>
                <c:pt idx="2112">
                  <c:v>-3.6731997965093783</c:v>
                </c:pt>
                <c:pt idx="2113">
                  <c:v>-3.691547756582223</c:v>
                </c:pt>
                <c:pt idx="2114">
                  <c:v>-3.7099954600260516</c:v>
                </c:pt>
                <c:pt idx="2115">
                  <c:v>-3.7285435426754483</c:v>
                </c:pt>
                <c:pt idx="2116">
                  <c:v>-3.7471926455643025</c:v>
                </c:pt>
                <c:pt idx="2117">
                  <c:v>-3.7659434149829489</c:v>
                </c:pt>
                <c:pt idx="2118">
                  <c:v>-3.7847965025361456</c:v>
                </c:pt>
                <c:pt idx="2119">
                  <c:v>-3.8037525652018962</c:v>
                </c:pt>
                <c:pt idx="2120">
                  <c:v>-3.8228122653911174</c:v>
                </c:pt>
                <c:pt idx="2121">
                  <c:v>-3.8419762710081509</c:v>
                </c:pt>
                <c:pt idx="2122">
                  <c:v>-3.8612452555122112</c:v>
                </c:pt>
                <c:pt idx="2123">
                  <c:v>-3.8806198979796851</c:v>
                </c:pt>
                <c:pt idx="2124">
                  <c:v>-3.9001008831673674</c:v>
                </c:pt>
                <c:pt idx="2125">
                  <c:v>-3.9196889015766185</c:v>
                </c:pt>
                <c:pt idx="2126">
                  <c:v>-3.9393846495185043</c:v>
                </c:pt>
                <c:pt idx="2127">
                  <c:v>-3.9591888291798472</c:v>
                </c:pt>
                <c:pt idx="2128">
                  <c:v>-3.97910214869031</c:v>
                </c:pt>
                <c:pt idx="2129">
                  <c:v>-3.9991253221904461</c:v>
                </c:pt>
                <c:pt idx="2130">
                  <c:v>-4.0192590699008095</c:v>
                </c:pt>
                <c:pt idx="2131">
                  <c:v>-4.039504118192089</c:v>
                </c:pt>
                <c:pt idx="2132">
                  <c:v>-4.059861199656261</c:v>
                </c:pt>
                <c:pt idx="2133">
                  <c:v>-4.0803310531788908</c:v>
                </c:pt>
                <c:pt idx="2134">
                  <c:v>-4.1009144240124931</c:v>
                </c:pt>
                <c:pt idx="2135">
                  <c:v>-4.1216120638510176</c:v>
                </c:pt>
                <c:pt idx="2136">
                  <c:v>-4.1424247309054687</c:v>
                </c:pt>
                <c:pt idx="2137">
                  <c:v>-4.1633531899807252</c:v>
                </c:pt>
                <c:pt idx="2138">
                  <c:v>-4.1843982125534831</c:v>
                </c:pt>
                <c:pt idx="2139">
                  <c:v>-4.2055605768514681</c:v>
                </c:pt>
                <c:pt idx="2140">
                  <c:v>-4.2268410679338384</c:v>
                </c:pt>
                <c:pt idx="2141">
                  <c:v>-4.2482404777728631</c:v>
                </c:pt>
                <c:pt idx="2142">
                  <c:v>-4.2697596053368656</c:v>
                </c:pt>
                <c:pt idx="2143">
                  <c:v>-4.2913992566744721</c:v>
                </c:pt>
                <c:pt idx="2144">
                  <c:v>-4.3131602450002058</c:v>
                </c:pt>
                <c:pt idx="2145">
                  <c:v>-4.3350433907814141</c:v>
                </c:pt>
                <c:pt idx="2146">
                  <c:v>-4.3570495218265837</c:v>
                </c:pt>
                <c:pt idx="2147">
                  <c:v>-4.3791794733750686</c:v>
                </c:pt>
                <c:pt idx="2148">
                  <c:v>-4.4014340881882514</c:v>
                </c:pt>
                <c:pt idx="2149">
                  <c:v>-4.4238142166421719</c:v>
                </c:pt>
                <c:pt idx="2150">
                  <c:v>-4.4463207168216288</c:v>
                </c:pt>
                <c:pt idx="2151">
                  <c:v>-4.4689544546158473</c:v>
                </c:pt>
                <c:pt idx="2152">
                  <c:v>-4.4917163038156405</c:v>
                </c:pt>
                <c:pt idx="2153">
                  <c:v>-4.5146071462122155</c:v>
                </c:pt>
                <c:pt idx="2154">
                  <c:v>-4.5376278716975511</c:v>
                </c:pt>
                <c:pt idx="2155">
                  <c:v>-4.5607793783664432</c:v>
                </c:pt>
                <c:pt idx="2156">
                  <c:v>-4.5840625726202484</c:v>
                </c:pt>
                <c:pt idx="2157">
                  <c:v>-4.6074783692722985</c:v>
                </c:pt>
                <c:pt idx="2158">
                  <c:v>-4.6310276916551052</c:v>
                </c:pt>
                <c:pt idx="2159">
                  <c:v>-4.6547114717293532</c:v>
                </c:pt>
                <c:pt idx="2160">
                  <c:v>-4.6785306501946735</c:v>
                </c:pt>
                <c:pt idx="2161">
                  <c:v>-4.7024861766023438</c:v>
                </c:pt>
                <c:pt idx="2162">
                  <c:v>-4.7265790094698339</c:v>
                </c:pt>
                <c:pt idx="2163">
                  <c:v>-4.7508101163973171</c:v>
                </c:pt>
                <c:pt idx="2164">
                  <c:v>-4.7751804741861461</c:v>
                </c:pt>
                <c:pt idx="2165">
                  <c:v>-4.799691068959385</c:v>
                </c:pt>
                <c:pt idx="2166">
                  <c:v>-4.8243428962843451</c:v>
                </c:pt>
                <c:pt idx="2167">
                  <c:v>-4.8491369612972903</c:v>
                </c:pt>
                <c:pt idx="2168">
                  <c:v>-4.8740742788302551</c:v>
                </c:pt>
                <c:pt idx="2169">
                  <c:v>-4.8991558735400735</c:v>
                </c:pt>
                <c:pt idx="2170">
                  <c:v>-4.9243827800396538</c:v>
                </c:pt>
                <c:pt idx="2171">
                  <c:v>-4.9497560430315373</c:v>
                </c:pt>
                <c:pt idx="2172">
                  <c:v>-4.9752767174438119</c:v>
                </c:pt>
                <c:pt idx="2173">
                  <c:v>-5.0009458685684098</c:v>
                </c:pt>
                <c:pt idx="2174">
                  <c:v>-5.0267645722018406</c:v>
                </c:pt>
                <c:pt idx="2175">
                  <c:v>-5.0527339147884422</c:v>
                </c:pt>
                <c:pt idx="2176">
                  <c:v>-5.0788549935661784</c:v>
                </c:pt>
                <c:pt idx="2177">
                  <c:v>-5.1051289167150085</c:v>
                </c:pt>
                <c:pt idx="2178">
                  <c:v>-5.1315568035079924</c:v>
                </c:pt>
                <c:pt idx="2179">
                  <c:v>-5.1581397844650354</c:v>
                </c:pt>
                <c:pt idx="2180">
                  <c:v>-5.1848790015095005</c:v>
                </c:pt>
                <c:pt idx="2181">
                  <c:v>-5.2117756081275974</c:v>
                </c:pt>
                <c:pt idx="2182">
                  <c:v>-5.2388307695307246</c:v>
                </c:pt>
                <c:pt idx="2183">
                  <c:v>-5.266045662820761</c:v>
                </c:pt>
                <c:pt idx="2184">
                  <c:v>-5.2934214771584092</c:v>
                </c:pt>
                <c:pt idx="2185">
                  <c:v>-5.3209594139346663</c:v>
                </c:pt>
                <c:pt idx="2186">
                  <c:v>-5.3486606869454336</c:v>
                </c:pt>
                <c:pt idx="2187">
                  <c:v>-5.3765265225694154</c:v>
                </c:pt>
                <c:pt idx="2188">
                  <c:v>-5.4045581599493584</c:v>
                </c:pt>
                <c:pt idx="2189">
                  <c:v>-5.4327568511766167</c:v>
                </c:pt>
                <c:pt idx="2190">
                  <c:v>-5.461123861479301</c:v>
                </c:pt>
                <c:pt idx="2191">
                  <c:v>-5.4896604694139306</c:v>
                </c:pt>
                <c:pt idx="2192">
                  <c:v>-5.5183679670607413</c:v>
                </c:pt>
                <c:pt idx="2193">
                  <c:v>-5.5472476602227196</c:v>
                </c:pt>
                <c:pt idx="2194">
                  <c:v>-5.5763008686284765</c:v>
                </c:pt>
                <c:pt idx="2195">
                  <c:v>-5.6055289261390184</c:v>
                </c:pt>
                <c:pt idx="2196">
                  <c:v>-5.634933180958507</c:v>
                </c:pt>
                <c:pt idx="2197">
                  <c:v>-5.6645149958491325</c:v>
                </c:pt>
                <c:pt idx="2198">
                  <c:v>-5.6942757483501429</c:v>
                </c:pt>
                <c:pt idx="2199">
                  <c:v>-5.7242168310012476</c:v>
                </c:pt>
                <c:pt idx="2200">
                  <c:v>-5.7543396515703176</c:v>
                </c:pt>
                <c:pt idx="2201">
                  <c:v>-5.7846456332856615</c:v>
                </c:pt>
                <c:pt idx="2202">
                  <c:v>-5.8151362150728714</c:v>
                </c:pt>
                <c:pt idx="2203">
                  <c:v>-5.8458128517964223</c:v>
                </c:pt>
                <c:pt idx="2204">
                  <c:v>-5.8766770145060718</c:v>
                </c:pt>
                <c:pt idx="2205">
                  <c:v>-5.9077301906882829</c:v>
                </c:pt>
                <c:pt idx="2206">
                  <c:v>-5.9389738845226336</c:v>
                </c:pt>
                <c:pt idx="2207">
                  <c:v>-5.9704096171435239</c:v>
                </c:pt>
                <c:pt idx="2208">
                  <c:v>-6.0020389269071543</c:v>
                </c:pt>
                <c:pt idx="2209">
                  <c:v>-6.0338633696640054</c:v>
                </c:pt>
                <c:pt idx="2210">
                  <c:v>-6.0658845190369073</c:v>
                </c:pt>
                <c:pt idx="2211">
                  <c:v>-6.0981039667048584</c:v>
                </c:pt>
                <c:pt idx="2212">
                  <c:v>-6.1305233226927385</c:v>
                </c:pt>
                <c:pt idx="2213">
                  <c:v>-6.1631442156670566</c:v>
                </c:pt>
                <c:pt idx="2214">
                  <c:v>-6.1959682932379092</c:v>
                </c:pt>
                <c:pt idx="2215">
                  <c:v>-6.2289972222672692</c:v>
                </c:pt>
                <c:pt idx="2216">
                  <c:v>-6.2622326891837989</c:v>
                </c:pt>
                <c:pt idx="2217">
                  <c:v>-6.2956764003043588</c:v>
                </c:pt>
                <c:pt idx="2218">
                  <c:v>-6.3293300821623788</c:v>
                </c:pt>
                <c:pt idx="2219">
                  <c:v>-6.3631954818432366</c:v>
                </c:pt>
                <c:pt idx="2220">
                  <c:v>-6.3972743673269008</c:v>
                </c:pt>
                <c:pt idx="2221">
                  <c:v>-6.4315685278379506</c:v>
                </c:pt>
                <c:pt idx="2222">
                  <c:v>-6.4660797742032212</c:v>
                </c:pt>
                <c:pt idx="2223">
                  <c:v>-6.5008099392172536</c:v>
                </c:pt>
                <c:pt idx="2224">
                  <c:v>-6.5357608780157825</c:v>
                </c:pt>
                <c:pt idx="2225">
                  <c:v>-6.5709344684574242</c:v>
                </c:pt>
                <c:pt idx="2226">
                  <c:v>-6.606332611513829</c:v>
                </c:pt>
                <c:pt idx="2227">
                  <c:v>-6.6419572316685516</c:v>
                </c:pt>
                <c:pt idx="2228">
                  <c:v>-6.6778102773247934</c:v>
                </c:pt>
                <c:pt idx="2229">
                  <c:v>-6.7138937212223464</c:v>
                </c:pt>
                <c:pt idx="2230">
                  <c:v>-6.7502095608639241</c:v>
                </c:pt>
                <c:pt idx="2231">
                  <c:v>-6.7867598189511789</c:v>
                </c:pt>
                <c:pt idx="2232">
                  <c:v>-6.8235465438306662</c:v>
                </c:pt>
                <c:pt idx="2233">
                  <c:v>-6.8605718099500379</c:v>
                </c:pt>
                <c:pt idx="2234">
                  <c:v>-6.8978377183246886</c:v>
                </c:pt>
                <c:pt idx="2235">
                  <c:v>-6.935346397015282</c:v>
                </c:pt>
                <c:pt idx="2236">
                  <c:v>-6.9731000016163129</c:v>
                </c:pt>
                <c:pt idx="2237">
                  <c:v>-7.011100715756112</c:v>
                </c:pt>
                <c:pt idx="2238">
                  <c:v>-7.04935075160863</c:v>
                </c:pt>
                <c:pt idx="2239">
                  <c:v>-7.0878523504172506</c:v>
                </c:pt>
                <c:pt idx="2240">
                  <c:v>-7.126607783031055</c:v>
                </c:pt>
                <c:pt idx="2241">
                  <c:v>-7.1656193504538868</c:v>
                </c:pt>
                <c:pt idx="2242">
                  <c:v>-7.2048893844065685</c:v>
                </c:pt>
                <c:pt idx="2243">
                  <c:v>-7.2444202479026609</c:v>
                </c:pt>
                <c:pt idx="2244">
                  <c:v>-7.2842143358381648</c:v>
                </c:pt>
                <c:pt idx="2245">
                  <c:v>-7.3242740755955893</c:v>
                </c:pt>
                <c:pt idx="2246">
                  <c:v>-7.3646019276628021</c:v>
                </c:pt>
                <c:pt idx="2247">
                  <c:v>-7.4052003862670857</c:v>
                </c:pt>
                <c:pt idx="2248">
                  <c:v>-7.446071980024854</c:v>
                </c:pt>
                <c:pt idx="2249">
                  <c:v>-7.4872192726076081</c:v>
                </c:pt>
                <c:pt idx="2250">
                  <c:v>-7.528644863424411</c:v>
                </c:pt>
                <c:pt idx="2251">
                  <c:v>-7.5703513883215798</c:v>
                </c:pt>
                <c:pt idx="2252">
                  <c:v>-7.6123415203000455</c:v>
                </c:pt>
                <c:pt idx="2253">
                  <c:v>-7.6546179702509187</c:v>
                </c:pt>
                <c:pt idx="2254">
                  <c:v>-7.6971834877098102</c:v>
                </c:pt>
                <c:pt idx="2255">
                  <c:v>-7.7400408616305221</c:v>
                </c:pt>
                <c:pt idx="2256">
                  <c:v>-7.7831929211787525</c:v>
                </c:pt>
                <c:pt idx="2257">
                  <c:v>-7.8266425365463093</c:v>
                </c:pt>
                <c:pt idx="2258">
                  <c:v>-7.8703926197866352</c:v>
                </c:pt>
                <c:pt idx="2259">
                  <c:v>-7.914446125672213</c:v>
                </c:pt>
                <c:pt idx="2260">
                  <c:v>-7.9588060525745998</c:v>
                </c:pt>
                <c:pt idx="2261">
                  <c:v>-8.0034754433678241</c:v>
                </c:pt>
                <c:pt idx="2262">
                  <c:v>-8.0484573863558175</c:v>
                </c:pt>
                <c:pt idx="2263">
                  <c:v>-8.0937550162248044</c:v>
                </c:pt>
                <c:pt idx="2264">
                  <c:v>-8.1393715150213222</c:v>
                </c:pt>
                <c:pt idx="2265">
                  <c:v>-8.1853101131568202</c:v>
                </c:pt>
                <c:pt idx="2266">
                  <c:v>-8.2315740904396026</c:v>
                </c:pt>
                <c:pt idx="2267">
                  <c:v>-8.2781667771351604</c:v>
                </c:pt>
                <c:pt idx="2268">
                  <c:v>-8.3250915550557494</c:v>
                </c:pt>
                <c:pt idx="2269">
                  <c:v>-8.3723518586801706</c:v>
                </c:pt>
                <c:pt idx="2270">
                  <c:v>-8.4199511763048562</c:v>
                </c:pt>
                <c:pt idx="2271">
                  <c:v>-8.4678930512272643</c:v>
                </c:pt>
                <c:pt idx="2272">
                  <c:v>-8.5161810829627651</c:v>
                </c:pt>
                <c:pt idx="2273">
                  <c:v>-8.5648189284959724</c:v>
                </c:pt>
                <c:pt idx="2274">
                  <c:v>-8.6138103035680196</c:v>
                </c:pt>
                <c:pt idx="2275">
                  <c:v>-8.6631589840007042</c:v>
                </c:pt>
                <c:pt idx="2276">
                  <c:v>-8.7128688070590385</c:v>
                </c:pt>
                <c:pt idx="2277">
                  <c:v>-8.7629436728534174</c:v>
                </c:pt>
                <c:pt idx="2278">
                  <c:v>-8.8133875457828523</c:v>
                </c:pt>
                <c:pt idx="2279">
                  <c:v>-8.8642044560207225</c:v>
                </c:pt>
                <c:pt idx="2280">
                  <c:v>-8.91539850104461</c:v>
                </c:pt>
                <c:pt idx="2281">
                  <c:v>-8.9669738472116904</c:v>
                </c:pt>
                <c:pt idx="2282">
                  <c:v>-9.0189347313814636</c:v>
                </c:pt>
                <c:pt idx="2283">
                  <c:v>-9.0712854625875075</c:v>
                </c:pt>
                <c:pt idx="2284">
                  <c:v>-9.1240304237599652</c:v>
                </c:pt>
                <c:pt idx="2285">
                  <c:v>-9.1771740735007672</c:v>
                </c:pt>
                <c:pt idx="2286">
                  <c:v>-9.2307209479135128</c:v>
                </c:pt>
                <c:pt idx="2287">
                  <c:v>-9.284675662489958</c:v>
                </c:pt>
                <c:pt idx="2288">
                  <c:v>-9.3390429140553728</c:v>
                </c:pt>
                <c:pt idx="2289">
                  <c:v>-9.3938274827749346</c:v>
                </c:pt>
                <c:pt idx="2290">
                  <c:v>-9.4490342342234452</c:v>
                </c:pt>
                <c:pt idx="2291">
                  <c:v>-9.5046681215209112</c:v>
                </c:pt>
                <c:pt idx="2292">
                  <c:v>-9.5607341875363634</c:v>
                </c:pt>
                <c:pt idx="2293">
                  <c:v>-9.617237567162789</c:v>
                </c:pt>
                <c:pt idx="2294">
                  <c:v>-9.6741834896656762</c:v>
                </c:pt>
                <c:pt idx="2295">
                  <c:v>-9.7315772811083896</c:v>
                </c:pt>
                <c:pt idx="2296">
                  <c:v>-9.7894243668571121</c:v>
                </c:pt>
                <c:pt idx="2297">
                  <c:v>-9.8477302741687627</c:v>
                </c:pt>
                <c:pt idx="2298">
                  <c:v>-9.9065006348650932</c:v>
                </c:pt>
                <c:pt idx="2299">
                  <c:v>-9.9657411880964766</c:v>
                </c:pt>
                <c:pt idx="2300">
                  <c:v>-10.025457783199091</c:v>
                </c:pt>
                <c:pt idx="2301">
                  <c:v>-10.085656382649223</c:v>
                </c:pt>
                <c:pt idx="2302">
                  <c:v>-10.146343065118831</c:v>
                </c:pt>
                <c:pt idx="2303">
                  <c:v>-10.207524028636444</c:v>
                </c:pt>
                <c:pt idx="2304">
                  <c:v>-10.26920559385789</c:v>
                </c:pt>
                <c:pt idx="2305">
                  <c:v>-10.331394207451496</c:v>
                </c:pt>
                <c:pt idx="2306">
                  <c:v>-10.39409644560256</c:v>
                </c:pt>
                <c:pt idx="2307">
                  <c:v>-10.457319017642151</c:v>
                </c:pt>
                <c:pt idx="2308">
                  <c:v>-10.521068769805826</c:v>
                </c:pt>
                <c:pt idx="2309">
                  <c:v>-10.585352689127575</c:v>
                </c:pt>
                <c:pt idx="2310">
                  <c:v>-10.650177907475154</c:v>
                </c:pt>
                <c:pt idx="2311">
                  <c:v>-10.715551705732922</c:v>
                </c:pt>
                <c:pt idx="2312">
                  <c:v>-10.781481518138705</c:v>
                </c:pt>
                <c:pt idx="2313">
                  <c:v>-10.84797493678172</c:v>
                </c:pt>
                <c:pt idx="2314">
                  <c:v>-10.915039716268533</c:v>
                </c:pt>
                <c:pt idx="2315">
                  <c:v>-10.982683778564992</c:v>
                </c:pt>
                <c:pt idx="2316">
                  <c:v>-11.050915218021938</c:v>
                </c:pt>
                <c:pt idx="2317">
                  <c:v>-11.119742306593313</c:v>
                </c:pt>
                <c:pt idx="2318">
                  <c:v>-11.18917349925545</c:v>
                </c:pt>
                <c:pt idx="2319">
                  <c:v>-11.259217439637121</c:v>
                </c:pt>
                <c:pt idx="2320">
                  <c:v>-11.329882965870183</c:v>
                </c:pt>
                <c:pt idx="2321">
                  <c:v>-11.40117911667129</c:v>
                </c:pt>
                <c:pt idx="2322">
                  <c:v>-11.473115137665847</c:v>
                </c:pt>
                <c:pt idx="2323">
                  <c:v>-11.545700487965778</c:v>
                </c:pt>
                <c:pt idx="2324">
                  <c:v>-11.618944847013562</c:v>
                </c:pt>
                <c:pt idx="2325">
                  <c:v>-11.692858121705605</c:v>
                </c:pt>
                <c:pt idx="2326">
                  <c:v>-11.767450453808683</c:v>
                </c:pt>
                <c:pt idx="2327">
                  <c:v>-11.842732227684261</c:v>
                </c:pt>
                <c:pt idx="2328">
                  <c:v>-11.918714078335931</c:v>
                </c:pt>
                <c:pt idx="2329">
                  <c:v>-11.995406899796707</c:v>
                </c:pt>
                <c:pt idx="2330">
                  <c:v>-12.072821853873252</c:v>
                </c:pt>
                <c:pt idx="2331">
                  <c:v>-12.150970379265647</c:v>
                </c:pt>
                <c:pt idx="2332">
                  <c:v>-12.229864201082282</c:v>
                </c:pt>
                <c:pt idx="2333">
                  <c:v>-12.309515340770565</c:v>
                </c:pt>
                <c:pt idx="2334">
                  <c:v>-12.389936126485445</c:v>
                </c:pt>
                <c:pt idx="2335">
                  <c:v>-12.471139203919378</c:v>
                </c:pt>
                <c:pt idx="2336">
                  <c:v>-12.553137547618377</c:v>
                </c:pt>
                <c:pt idx="2337">
                  <c:v>-12.635944472810827</c:v>
                </c:pt>
                <c:pt idx="2338">
                  <c:v>-12.719573647777205</c:v>
                </c:pt>
                <c:pt idx="2339">
                  <c:v>-12.804039106790539</c:v>
                </c:pt>
                <c:pt idx="2340">
                  <c:v>-12.889355263659928</c:v>
                </c:pt>
                <c:pt idx="2341">
                  <c:v>-12.975536925910848</c:v>
                </c:pt>
                <c:pt idx="2342">
                  <c:v>-13.062599309638792</c:v>
                </c:pt>
                <c:pt idx="2343">
                  <c:v>-13.150558055074942</c:v>
                </c:pt>
                <c:pt idx="2344">
                  <c:v>-13.239429242905405</c:v>
                </c:pt>
                <c:pt idx="2345">
                  <c:v>-13.329229411388228</c:v>
                </c:pt>
                <c:pt idx="2346">
                  <c:v>-13.419975574315394</c:v>
                </c:pt>
                <c:pt idx="2347">
                  <c:v>-13.511685239870705</c:v>
                </c:pt>
                <c:pt idx="2348">
                  <c:v>-13.604376430437533</c:v>
                </c:pt>
                <c:pt idx="2349">
                  <c:v>-13.698067703414679</c:v>
                </c:pt>
                <c:pt idx="2350">
                  <c:v>-13.792778173102541</c:v>
                </c:pt>
                <c:pt idx="2351">
                  <c:v>-13.888527533726418</c:v>
                </c:pt>
                <c:pt idx="2352">
                  <c:v>-13.985336083668731</c:v>
                </c:pt>
                <c:pt idx="2353">
                  <c:v>-14.083224750987181</c:v>
                </c:pt>
                <c:pt idx="2354">
                  <c:v>-14.182215120301629</c:v>
                </c:pt>
                <c:pt idx="2355">
                  <c:v>-14.28232946113922</c:v>
                </c:pt>
                <c:pt idx="2356">
                  <c:v>-14.383590757833124</c:v>
                </c:pt>
                <c:pt idx="2357">
                  <c:v>-14.486022741079115</c:v>
                </c:pt>
                <c:pt idx="2358">
                  <c:v>-14.58964992126104</c:v>
                </c:pt>
                <c:pt idx="2359">
                  <c:v>-14.694497623665864</c:v>
                </c:pt>
                <c:pt idx="2360">
                  <c:v>-14.800592025718576</c:v>
                </c:pt>
                <c:pt idx="2361">
                  <c:v>-14.907960196377415</c:v>
                </c:pt>
                <c:pt idx="2362">
                  <c:v>-15.01663013784202</c:v>
                </c:pt>
                <c:pt idx="2363">
                  <c:v>-15.126630829739318</c:v>
                </c:pt>
                <c:pt idx="2364">
                  <c:v>-15.237992275966235</c:v>
                </c:pt>
                <c:pt idx="2365">
                  <c:v>-15.350745554383238</c:v>
                </c:pt>
                <c:pt idx="2366">
                  <c:v>-15.464922869569742</c:v>
                </c:pt>
                <c:pt idx="2367">
                  <c:v>-15.580557608870755</c:v>
                </c:pt>
                <c:pt idx="2368">
                  <c:v>-15.697684401984331</c:v>
                </c:pt>
                <c:pt idx="2369">
                  <c:v>-15.8163391843621</c:v>
                </c:pt>
                <c:pt idx="2370">
                  <c:v>-15.93655926471939</c:v>
                </c:pt>
                <c:pt idx="2371">
                  <c:v>-16.058383396979224</c:v>
                </c:pt>
                <c:pt idx="2372">
                  <c:v>-16.181851857004329</c:v>
                </c:pt>
                <c:pt idx="2373">
                  <c:v>-16.307006524505095</c:v>
                </c:pt>
                <c:pt idx="2374">
                  <c:v>-16.433890970548159</c:v>
                </c:pt>
                <c:pt idx="2375">
                  <c:v>-16.562550551132059</c:v>
                </c:pt>
                <c:pt idx="2376">
                  <c:v>-16.693032507341769</c:v>
                </c:pt>
                <c:pt idx="2377">
                  <c:v>-16.8253860726456</c:v>
                </c:pt>
                <c:pt idx="2378">
                  <c:v>-16.959662587954696</c:v>
                </c:pt>
                <c:pt idx="2379">
                  <c:v>-17.095915625129038</c:v>
                </c:pt>
                <c:pt idx="2380">
                  <c:v>-17.234201119685871</c:v>
                </c:pt>
                <c:pt idx="2381">
                  <c:v>-17.374577513545585</c:v>
                </c:pt>
                <c:pt idx="2382">
                  <c:v>-17.517105908740838</c:v>
                </c:pt>
                <c:pt idx="2383">
                  <c:v>-17.661850233115231</c:v>
                </c:pt>
                <c:pt idx="2384">
                  <c:v>-17.808877419152019</c:v>
                </c:pt>
                <c:pt idx="2385">
                  <c:v>-17.958257597201762</c:v>
                </c:pt>
                <c:pt idx="2386">
                  <c:v>-18.11006430452354</c:v>
                </c:pt>
                <c:pt idx="2387">
                  <c:v>-18.264374711718979</c:v>
                </c:pt>
                <c:pt idx="2388">
                  <c:v>-18.421269868325322</c:v>
                </c:pt>
                <c:pt idx="2389">
                  <c:v>-18.580834969546999</c:v>
                </c:pt>
                <c:pt idx="2390">
                  <c:v>-18.743159646347948</c:v>
                </c:pt>
                <c:pt idx="2391">
                  <c:v>-18.908338281403829</c:v>
                </c:pt>
                <c:pt idx="2392">
                  <c:v>-19.076470353731409</c:v>
                </c:pt>
                <c:pt idx="2393">
                  <c:v>-19.247660815177237</c:v>
                </c:pt>
                <c:pt idx="2394">
                  <c:v>-19.422020502366728</c:v>
                </c:pt>
                <c:pt idx="2395">
                  <c:v>-19.599666588199472</c:v>
                </c:pt>
                <c:pt idx="2396">
                  <c:v>-19.780723077536582</c:v>
                </c:pt>
                <c:pt idx="2397">
                  <c:v>-19.965321352374904</c:v>
                </c:pt>
                <c:pt idx="2398">
                  <c:v>-20.15360077255859</c:v>
                </c:pt>
                <c:pt idx="2399">
                  <c:v>-20.345709338959409</c:v>
                </c:pt>
                <c:pt idx="2400">
                  <c:v>-20.541804427088167</c:v>
                </c:pt>
                <c:pt idx="2401">
                  <c:v>-20.742053600309021</c:v>
                </c:pt>
                <c:pt idx="2402">
                  <c:v>-20.94663551325311</c:v>
                </c:pt>
                <c:pt idx="2403">
                  <c:v>-21.155740917711189</c:v>
                </c:pt>
                <c:pt idx="2404">
                  <c:v>-21.369573785280352</c:v>
                </c:pt>
                <c:pt idx="2405">
                  <c:v>-21.588352563415416</c:v>
                </c:pt>
                <c:pt idx="2406">
                  <c:v>-21.812311584373347</c:v>
                </c:pt>
                <c:pt idx="2407">
                  <c:v>-22.041702649943581</c:v>
                </c:pt>
                <c:pt idx="2408">
                  <c:v>-22.276796818959077</c:v>
                </c:pt>
                <c:pt idx="2409">
                  <c:v>-22.517886429546181</c:v>
                </c:pt>
                <c:pt idx="2410">
                  <c:v>-22.765287394106917</c:v>
                </c:pt>
                <c:pt idx="2411">
                  <c:v>-23.019341812400469</c:v>
                </c:pt>
                <c:pt idx="2412">
                  <c:v>-23.280420957147253</c:v>
                </c:pt>
                <c:pt idx="2413">
                  <c:v>-23.548928697760253</c:v>
                </c:pt>
                <c:pt idx="2414">
                  <c:v>-23.82530544169876</c:v>
                </c:pt>
                <c:pt idx="2415">
                  <c:v>-24.110032690290435</c:v>
                </c:pt>
                <c:pt idx="2416">
                  <c:v>-24.403638327692875</c:v>
                </c:pt>
                <c:pt idx="2417">
                  <c:v>-24.706702789293278</c:v>
                </c:pt>
                <c:pt idx="2418">
                  <c:v>-25.019866291082277</c:v>
                </c:pt>
                <c:pt idx="2419">
                  <c:v>-25.343837346817324</c:v>
                </c:pt>
                <c:pt idx="2420">
                  <c:v>-25.679402858459145</c:v>
                </c:pt>
                <c:pt idx="2421">
                  <c:v>-26.027440142041897</c:v>
                </c:pt>
                <c:pt idx="2422">
                  <c:v>-26.38893135229349</c:v>
                </c:pt>
                <c:pt idx="2423">
                  <c:v>-26.764980904117046</c:v>
                </c:pt>
                <c:pt idx="2424">
                  <c:v>-27.156836670606257</c:v>
                </c:pt>
                <c:pt idx="2425">
                  <c:v>-27.565915984686828</c:v>
                </c:pt>
                <c:pt idx="2426">
                  <c:v>-27.993837812901951</c:v>
                </c:pt>
                <c:pt idx="2427">
                  <c:v>-28.4424629474961</c:v>
                </c:pt>
                <c:pt idx="2428">
                  <c:v>-28.91394474114464</c:v>
                </c:pt>
                <c:pt idx="2429">
                  <c:v>-29.410793887448769</c:v>
                </c:pt>
                <c:pt idx="2430">
                  <c:v>-29.935962188359593</c:v>
                </c:pt>
                <c:pt idx="2431">
                  <c:v>-30.492952404664454</c:v>
                </c:pt>
                <c:pt idx="2432">
                  <c:v>-31.085964586509959</c:v>
                </c:pt>
                <c:pt idx="2433">
                  <c:v>-31.720094462241999</c:v>
                </c:pt>
                <c:pt idx="2434">
                  <c:v>-32.401607823839839</c:v>
                </c:pt>
                <c:pt idx="2435">
                  <c:v>-33.138328763318711</c:v>
                </c:pt>
                <c:pt idx="2436">
                  <c:v>-33.940203620286752</c:v>
                </c:pt>
                <c:pt idx="2437">
                  <c:v>-34.820145653805781</c:v>
                </c:pt>
                <c:pt idx="2438">
                  <c:v>-35.795346854233522</c:v>
                </c:pt>
                <c:pt idx="2439">
                  <c:v>-36.889405910476839</c:v>
                </c:pt>
                <c:pt idx="2440">
                  <c:v>-38.135969410411896</c:v>
                </c:pt>
                <c:pt idx="2441">
                  <c:v>-39.585395044519778</c:v>
                </c:pt>
                <c:pt idx="2442">
                  <c:v>-41.318057085337962</c:v>
                </c:pt>
                <c:pt idx="2443">
                  <c:v>-43.474267640977466</c:v>
                </c:pt>
                <c:pt idx="2444">
                  <c:v>-46.334291623445338</c:v>
                </c:pt>
                <c:pt idx="2445">
                  <c:v>-50.602691419363801</c:v>
                </c:pt>
                <c:pt idx="2446">
                  <c:v>-59.280854533812438</c:v>
                </c:pt>
                <c:pt idx="2447">
                  <c:v>-62.279471368856541</c:v>
                </c:pt>
                <c:pt idx="2448">
                  <c:v>-51.646952838384465</c:v>
                </c:pt>
                <c:pt idx="2449">
                  <c:v>-47.024394220075784</c:v>
                </c:pt>
                <c:pt idx="2450">
                  <c:v>-44.035645392729577</c:v>
                </c:pt>
                <c:pt idx="2451">
                  <c:v>-41.825736507685662</c:v>
                </c:pt>
                <c:pt idx="2452">
                  <c:v>-40.073468667720292</c:v>
                </c:pt>
                <c:pt idx="2453">
                  <c:v>-38.62279942545721</c:v>
                </c:pt>
                <c:pt idx="2454">
                  <c:v>-37.386017974006897</c:v>
                </c:pt>
                <c:pt idx="2455">
                  <c:v>-36.308884835048715</c:v>
                </c:pt>
                <c:pt idx="2456">
                  <c:v>-35.355507673066526</c:v>
                </c:pt>
                <c:pt idx="2457">
                  <c:v>-34.500898886405835</c:v>
                </c:pt>
                <c:pt idx="2458">
                  <c:v>-33.726961817896765</c:v>
                </c:pt>
                <c:pt idx="2459">
                  <c:v>-33.020169068081309</c:v>
                </c:pt>
                <c:pt idx="2460">
                  <c:v>-32.37014307220624</c:v>
                </c:pt>
                <c:pt idx="2461">
                  <c:v>-31.768748350757122</c:v>
                </c:pt>
                <c:pt idx="2462">
                  <c:v>-31.209488903764505</c:v>
                </c:pt>
                <c:pt idx="2463">
                  <c:v>-30.687095375005519</c:v>
                </c:pt>
                <c:pt idx="2464">
                  <c:v>-30.19723450196123</c:v>
                </c:pt>
                <c:pt idx="2465">
                  <c:v>-29.736299805390853</c:v>
                </c:pt>
                <c:pt idx="2466">
                  <c:v>-29.301257698018116</c:v>
                </c:pt>
                <c:pt idx="2467">
                  <c:v>-28.889532286397209</c:v>
                </c:pt>
                <c:pt idx="2468">
                  <c:v>-28.49891774838823</c:v>
                </c:pt>
                <c:pt idx="2469">
                  <c:v>-28.127510725744457</c:v>
                </c:pt>
                <c:pt idx="2470">
                  <c:v>-27.773657484366389</c:v>
                </c:pt>
                <c:pt idx="2471">
                  <c:v>-27.435912132839068</c:v>
                </c:pt>
                <c:pt idx="2472">
                  <c:v>-27.113003233355045</c:v>
                </c:pt>
                <c:pt idx="2473">
                  <c:v>-26.803806860049868</c:v>
                </c:pt>
                <c:pt idx="2474">
                  <c:v>-26.507324666163488</c:v>
                </c:pt>
                <c:pt idx="2475">
                  <c:v>-26.222665882535697</c:v>
                </c:pt>
                <c:pt idx="2476">
                  <c:v>-25.94903243102971</c:v>
                </c:pt>
                <c:pt idx="2477">
                  <c:v>-25.685706527677262</c:v>
                </c:pt>
                <c:pt idx="2478">
                  <c:v>-25.432040292013063</c:v>
                </c:pt>
                <c:pt idx="2479">
                  <c:v>-25.18744698519944</c:v>
                </c:pt>
                <c:pt idx="2480">
                  <c:v>-24.951393579858056</c:v>
                </c:pt>
                <c:pt idx="2481">
                  <c:v>-24.723394425883409</c:v>
                </c:pt>
                <c:pt idx="2482">
                  <c:v>-24.503005823801047</c:v>
                </c:pt>
                <c:pt idx="2483">
                  <c:v>-24.289821353981583</c:v>
                </c:pt>
                <c:pt idx="2484">
                  <c:v>-24.083467838801532</c:v>
                </c:pt>
                <c:pt idx="2485">
                  <c:v>-23.883601837545598</c:v>
                </c:pt>
                <c:pt idx="2486">
                  <c:v>-23.689906591877907</c:v>
                </c:pt>
                <c:pt idx="2487">
                  <c:v>-23.502089354128231</c:v>
                </c:pt>
                <c:pt idx="2488">
                  <c:v>-23.31987904223487</c:v>
                </c:pt>
                <c:pt idx="2489">
                  <c:v>-23.143024174569994</c:v>
                </c:pt>
                <c:pt idx="2490">
                  <c:v>-22.971291045503865</c:v>
                </c:pt>
                <c:pt idx="2491">
                  <c:v>-22.804462108808501</c:v>
                </c:pt>
                <c:pt idx="2492">
                  <c:v>-22.642334541127962</c:v>
                </c:pt>
                <c:pt idx="2493">
                  <c:v>-22.484718961980718</c:v>
                </c:pt>
                <c:pt idx="2494">
                  <c:v>-22.331438290269805</c:v>
                </c:pt>
                <c:pt idx="2495">
                  <c:v>-22.182326720204991</c:v>
                </c:pt>
                <c:pt idx="2496">
                  <c:v>-22.037228801986743</c:v>
                </c:pt>
                <c:pt idx="2497">
                  <c:v>-21.895998614657806</c:v>
                </c:pt>
                <c:pt idx="2498">
                  <c:v>-21.758499020260395</c:v>
                </c:pt>
                <c:pt idx="2499">
                  <c:v>-21.624600989901065</c:v>
                </c:pt>
                <c:pt idx="2500">
                  <c:v>-21.49418299357016</c:v>
                </c:pt>
                <c:pt idx="2501">
                  <c:v>-21.367130446620671</c:v>
                </c:pt>
                <c:pt idx="2502">
                  <c:v>-21.24333520671637</c:v>
                </c:pt>
                <c:pt idx="2503">
                  <c:v>-21.122695115834325</c:v>
                </c:pt>
                <c:pt idx="2504">
                  <c:v>-21.005113582572843</c:v>
                </c:pt>
                <c:pt idx="2505">
                  <c:v>-20.890499200590451</c:v>
                </c:pt>
                <c:pt idx="2506">
                  <c:v>-20.778765399497022</c:v>
                </c:pt>
                <c:pt idx="2507">
                  <c:v>-20.669830124948973</c:v>
                </c:pt>
                <c:pt idx="2508">
                  <c:v>-20.563615545072977</c:v>
                </c:pt>
                <c:pt idx="2509">
                  <c:v>-20.460047780668475</c:v>
                </c:pt>
                <c:pt idx="2510">
                  <c:v>-20.359056656922839</c:v>
                </c:pt>
                <c:pt idx="2511">
                  <c:v>-20.260575474621145</c:v>
                </c:pt>
                <c:pt idx="2512">
                  <c:v>-20.164540799050847</c:v>
                </c:pt>
                <c:pt idx="2513">
                  <c:v>-20.070892264991937</c:v>
                </c:pt>
                <c:pt idx="2514">
                  <c:v>-19.979572396352577</c:v>
                </c:pt>
                <c:pt idx="2515">
                  <c:v>-19.89052643915819</c:v>
                </c:pt>
                <c:pt idx="2516">
                  <c:v>-19.803702206733071</c:v>
                </c:pt>
                <c:pt idx="2517">
                  <c:v>-19.719049936030736</c:v>
                </c:pt>
                <c:pt idx="2518">
                  <c:v>-19.636522154171683</c:v>
                </c:pt>
                <c:pt idx="2519">
                  <c:v>-19.556073554338941</c:v>
                </c:pt>
                <c:pt idx="2520">
                  <c:v>-19.477660880264008</c:v>
                </c:pt>
                <c:pt idx="2521">
                  <c:v>-19.401242818607717</c:v>
                </c:pt>
                <c:pt idx="2522">
                  <c:v>-19.326779898606755</c:v>
                </c:pt>
                <c:pt idx="2523">
                  <c:v>-19.254234398413306</c:v>
                </c:pt>
                <c:pt idx="2524">
                  <c:v>-19.183570257608761</c:v>
                </c:pt>
                <c:pt idx="2525">
                  <c:v>-19.114752995418463</c:v>
                </c:pt>
                <c:pt idx="2526">
                  <c:v>-19.047749634196585</c:v>
                </c:pt>
                <c:pt idx="2527">
                  <c:v>-18.982528627788394</c:v>
                </c:pt>
                <c:pt idx="2528">
                  <c:v>-18.919059794410828</c:v>
                </c:pt>
                <c:pt idx="2529">
                  <c:v>-18.85731425372348</c:v>
                </c:pt>
                <c:pt idx="2530">
                  <c:v>-18.797264367789634</c:v>
                </c:pt>
                <c:pt idx="2531">
                  <c:v>-18.738883685652219</c:v>
                </c:pt>
                <c:pt idx="2532">
                  <c:v>-18.682146891272549</c:v>
                </c:pt>
                <c:pt idx="2533">
                  <c:v>-18.627029754599874</c:v>
                </c:pt>
                <c:pt idx="2534">
                  <c:v>-18.573509085559376</c:v>
                </c:pt>
                <c:pt idx="2535">
                  <c:v>-18.521562690762352</c:v>
                </c:pt>
                <c:pt idx="2536">
                  <c:v>-18.471169332758826</c:v>
                </c:pt>
                <c:pt idx="2537">
                  <c:v>-18.422308691666029</c:v>
                </c:pt>
                <c:pt idx="2538">
                  <c:v>-18.374961329020255</c:v>
                </c:pt>
                <c:pt idx="2539">
                  <c:v>-18.329108653710179</c:v>
                </c:pt>
                <c:pt idx="2540">
                  <c:v>-18.284732889861509</c:v>
                </c:pt>
                <c:pt idx="2541">
                  <c:v>-18.241817046552239</c:v>
                </c:pt>
                <c:pt idx="2542">
                  <c:v>-18.20034488924691</c:v>
                </c:pt>
                <c:pt idx="2543">
                  <c:v>-18.160300912846747</c:v>
                </c:pt>
                <c:pt idx="2544">
                  <c:v>-18.121670316259952</c:v>
                </c:pt>
                <c:pt idx="2545">
                  <c:v>-18.084438978403494</c:v>
                </c:pt>
                <c:pt idx="2546">
                  <c:v>-18.048593435554604</c:v>
                </c:pt>
                <c:pt idx="2547">
                  <c:v>-18.01412085997541</c:v>
                </c:pt>
                <c:pt idx="2548">
                  <c:v>-17.981009039740247</c:v>
                </c:pt>
                <c:pt idx="2549">
                  <c:v>-17.949246359699913</c:v>
                </c:pt>
                <c:pt idx="2550">
                  <c:v>-17.918821783522205</c:v>
                </c:pt>
                <c:pt idx="2551">
                  <c:v>-17.889724836751718</c:v>
                </c:pt>
                <c:pt idx="2552">
                  <c:v>-17.861945590836655</c:v>
                </c:pt>
                <c:pt idx="2553">
                  <c:v>-17.835474648073774</c:v>
                </c:pt>
                <c:pt idx="2554">
                  <c:v>-17.810303127426018</c:v>
                </c:pt>
                <c:pt idx="2555">
                  <c:v>-17.786422651170533</c:v>
                </c:pt>
                <c:pt idx="2556">
                  <c:v>-17.763825332338151</c:v>
                </c:pt>
                <c:pt idx="2557">
                  <c:v>-17.742503762907909</c:v>
                </c:pt>
                <c:pt idx="2558">
                  <c:v>-17.722451002722593</c:v>
                </c:pt>
                <c:pt idx="2559">
                  <c:v>-17.703660569094215</c:v>
                </c:pt>
                <c:pt idx="2560">
                  <c:v>-17.686126427070313</c:v>
                </c:pt>
                <c:pt idx="2561">
                  <c:v>-17.669842980334074</c:v>
                </c:pt>
                <c:pt idx="2562">
                  <c:v>-17.654805062713386</c:v>
                </c:pt>
                <c:pt idx="2563">
                  <c:v>-17.641007930275833</c:v>
                </c:pt>
                <c:pt idx="2564">
                  <c:v>-17.628447253988462</c:v>
                </c:pt>
                <c:pt idx="2565">
                  <c:v>-17.61711911292241</c:v>
                </c:pt>
                <c:pt idx="2566">
                  <c:v>-17.607019987985019</c:v>
                </c:pt>
                <c:pt idx="2567">
                  <c:v>-17.598146756162304</c:v>
                </c:pt>
                <c:pt idx="2568">
                  <c:v>-17.590496685257332</c:v>
                </c:pt>
                <c:pt idx="2569">
                  <c:v>-17.58406742911032</c:v>
                </c:pt>
                <c:pt idx="2570">
                  <c:v>-17.578857023288702</c:v>
                </c:pt>
                <c:pt idx="2571">
                  <c:v>-17.57486388123543</c:v>
                </c:pt>
                <c:pt idx="2572">
                  <c:v>-17.572086790866166</c:v>
                </c:pt>
                <c:pt idx="2573">
                  <c:v>-17.570524911606281</c:v>
                </c:pt>
                <c:pt idx="2574">
                  <c:v>-17.570177771860095</c:v>
                </c:pt>
                <c:pt idx="2575">
                  <c:v>-17.571045266906285</c:v>
                </c:pt>
                <c:pt idx="2576">
                  <c:v>-17.573127657213128</c:v>
                </c:pt>
                <c:pt idx="2577">
                  <c:v>-17.576425567170265</c:v>
                </c:pt>
                <c:pt idx="2578">
                  <c:v>-17.580939984232607</c:v>
                </c:pt>
                <c:pt idx="2579">
                  <c:v>-17.586672258474795</c:v>
                </c:pt>
                <c:pt idx="2580">
                  <c:v>-17.593624102554251</c:v>
                </c:pt>
                <c:pt idx="2581">
                  <c:v>-17.601797592082832</c:v>
                </c:pt>
                <c:pt idx="2582">
                  <c:v>-17.611195166407686</c:v>
                </c:pt>
                <c:pt idx="2583">
                  <c:v>-17.621819629802399</c:v>
                </c:pt>
                <c:pt idx="2584">
                  <c:v>-17.633674153071926</c:v>
                </c:pt>
                <c:pt idx="2585">
                  <c:v>-17.646762275574101</c:v>
                </c:pt>
                <c:pt idx="2586">
                  <c:v>-17.661087907662782</c:v>
                </c:pt>
                <c:pt idx="2587">
                  <c:v>-17.676655333558354</c:v>
                </c:pt>
                <c:pt idx="2588">
                  <c:v>-17.69346921465209</c:v>
                </c:pt>
                <c:pt idx="2589">
                  <c:v>-17.711534593252502</c:v>
                </c:pt>
                <c:pt idx="2590">
                  <c:v>-17.730856896782356</c:v>
                </c:pt>
                <c:pt idx="2591">
                  <c:v>-17.75144194243698</c:v>
                </c:pt>
                <c:pt idx="2592">
                  <c:v>-17.773295942314718</c:v>
                </c:pt>
                <c:pt idx="2593">
                  <c:v>-17.796425509032453</c:v>
                </c:pt>
                <c:pt idx="2594">
                  <c:v>-17.820837661840176</c:v>
                </c:pt>
                <c:pt idx="2595">
                  <c:v>-17.84653983324975</c:v>
                </c:pt>
                <c:pt idx="2596">
                  <c:v>-17.873539876194862</c:v>
                </c:pt>
                <c:pt idx="2597">
                  <c:v>-17.901846071740216</c:v>
                </c:pt>
                <c:pt idx="2598">
                  <c:v>-17.931467137360183</c:v>
                </c:pt>
                <c:pt idx="2599">
                  <c:v>-17.962412235808102</c:v>
                </c:pt>
                <c:pt idx="2600">
                  <c:v>-17.994690984600275</c:v>
                </c:pt>
                <c:pt idx="2601">
                  <c:v>-18.028313466139075</c:v>
                </c:pt>
                <c:pt idx="2602">
                  <c:v>-18.06329023850348</c:v>
                </c:pt>
                <c:pt idx="2603">
                  <c:v>-18.099632346935628</c:v>
                </c:pt>
                <c:pt idx="2604">
                  <c:v>-18.137351336056028</c:v>
                </c:pt>
                <c:pt idx="2605">
                  <c:v>-18.176459262841046</c:v>
                </c:pt>
                <c:pt idx="2606">
                  <c:v>-18.216968710399779</c:v>
                </c:pt>
                <c:pt idx="2607">
                  <c:v>-18.258892802590459</c:v>
                </c:pt>
                <c:pt idx="2608">
                  <c:v>-18.302245219518223</c:v>
                </c:pt>
                <c:pt idx="2609">
                  <c:v>-18.347040213961321</c:v>
                </c:pt>
                <c:pt idx="2610">
                  <c:v>-18.39329262877445</c:v>
                </c:pt>
                <c:pt idx="2611">
                  <c:v>-18.441017915322913</c:v>
                </c:pt>
                <c:pt idx="2612">
                  <c:v>-18.490232153004911</c:v>
                </c:pt>
                <c:pt idx="2613">
                  <c:v>-18.540952069923645</c:v>
                </c:pt>
                <c:pt idx="2614">
                  <c:v>-18.593195064775738</c:v>
                </c:pt>
                <c:pt idx="2615">
                  <c:v>-18.646979230027586</c:v>
                </c:pt>
                <c:pt idx="2616">
                  <c:v>-18.702323376456889</c:v>
                </c:pt>
                <c:pt idx="2617">
                  <c:v>-18.759247059142645</c:v>
                </c:pt>
                <c:pt idx="2618">
                  <c:v>-18.817770604993122</c:v>
                </c:pt>
                <c:pt idx="2619">
                  <c:v>-18.877915141909071</c:v>
                </c:pt>
                <c:pt idx="2620">
                  <c:v>-18.939702629686376</c:v>
                </c:pt>
                <c:pt idx="2621">
                  <c:v>-19.003155892771638</c:v>
                </c:pt>
                <c:pt idx="2622">
                  <c:v>-19.068298654992773</c:v>
                </c:pt>
                <c:pt idx="2623">
                  <c:v>-19.135155576396585</c:v>
                </c:pt>
                <c:pt idx="2624">
                  <c:v>-19.203752292337089</c:v>
                </c:pt>
                <c:pt idx="2625">
                  <c:v>-19.274115454969596</c:v>
                </c:pt>
                <c:pt idx="2626">
                  <c:v>-19.346272777318514</c:v>
                </c:pt>
                <c:pt idx="2627">
                  <c:v>-19.420253080102427</c:v>
                </c:pt>
                <c:pt idx="2628">
                  <c:v>-19.496086341513823</c:v>
                </c:pt>
                <c:pt idx="2629">
                  <c:v>-19.573803750170615</c:v>
                </c:pt>
                <c:pt idx="2630">
                  <c:v>-19.653437761473249</c:v>
                </c:pt>
                <c:pt idx="2631">
                  <c:v>-19.735022157623749</c:v>
                </c:pt>
                <c:pt idx="2632">
                  <c:v>-19.818592111586135</c:v>
                </c:pt>
                <c:pt idx="2633">
                  <c:v>-19.904184255292265</c:v>
                </c:pt>
                <c:pt idx="2634">
                  <c:v>-19.991836752426259</c:v>
                </c:pt>
                <c:pt idx="2635">
                  <c:v>-20.081589376151694</c:v>
                </c:pt>
                <c:pt idx="2636">
                  <c:v>-20.17348359218073</c:v>
                </c:pt>
                <c:pt idx="2637">
                  <c:v>-20.267562647621741</c:v>
                </c:pt>
                <c:pt idx="2638">
                  <c:v>-20.363871666086311</c:v>
                </c:pt>
                <c:pt idx="2639">
                  <c:v>-20.462457749583063</c:v>
                </c:pt>
                <c:pt idx="2640">
                  <c:v>-20.56337008777853</c:v>
                </c:pt>
                <c:pt idx="2641">
                  <c:v>-20.666660075266222</c:v>
                </c:pt>
                <c:pt idx="2642">
                  <c:v>-20.772381437548514</c:v>
                </c:pt>
                <c:pt idx="2643">
                  <c:v>-20.880590366513097</c:v>
                </c:pt>
                <c:pt idx="2644">
                  <c:v>-20.991345666266419</c:v>
                </c:pt>
                <c:pt idx="2645">
                  <c:v>-21.104708910281531</c:v>
                </c:pt>
                <c:pt idx="2646">
                  <c:v>-21.220744610922139</c:v>
                </c:pt>
                <c:pt idx="2647">
                  <c:v>-21.339520402523231</c:v>
                </c:pt>
                <c:pt idx="2648">
                  <c:v>-21.461107239343523</c:v>
                </c:pt>
                <c:pt idx="2649">
                  <c:v>-21.585579609854445</c:v>
                </c:pt>
                <c:pt idx="2650">
                  <c:v>-21.713015769004784</c:v>
                </c:pt>
                <c:pt idx="2651">
                  <c:v>-21.843497990292903</c:v>
                </c:pt>
                <c:pt idx="2652">
                  <c:v>-21.977112839702627</c:v>
                </c:pt>
                <c:pt idx="2653">
                  <c:v>-22.113951473810943</c:v>
                </c:pt>
                <c:pt idx="2654">
                  <c:v>-22.254109964667023</c:v>
                </c:pt>
                <c:pt idx="2655">
                  <c:v>-22.397689654373028</c:v>
                </c:pt>
                <c:pt idx="2656">
                  <c:v>-22.544797542680147</c:v>
                </c:pt>
                <c:pt idx="2657">
                  <c:v>-22.695546711352179</c:v>
                </c:pt>
                <c:pt idx="2658">
                  <c:v>-22.850056789557492</c:v>
                </c:pt>
                <c:pt idx="2659">
                  <c:v>-23.008454465137092</c:v>
                </c:pt>
                <c:pt idx="2660">
                  <c:v>-23.170874047278922</c:v>
                </c:pt>
                <c:pt idx="2661">
                  <c:v>-23.337458086923597</c:v>
                </c:pt>
                <c:pt idx="2662">
                  <c:v>-23.508358062153299</c:v>
                </c:pt>
                <c:pt idx="2663">
                  <c:v>-23.683735136900722</c:v>
                </c:pt>
                <c:pt idx="2664">
                  <c:v>-23.863761002594188</c:v>
                </c:pt>
                <c:pt idx="2665">
                  <c:v>-24.048618813853956</c:v>
                </c:pt>
                <c:pt idx="2666">
                  <c:v>-24.238504231139316</c:v>
                </c:pt>
                <c:pt idx="2667">
                  <c:v>-24.433626585354613</c:v>
                </c:pt>
                <c:pt idx="2668">
                  <c:v>-24.634210181940194</c:v>
                </c:pt>
                <c:pt idx="2669">
                  <c:v>-24.840495764987843</c:v>
                </c:pt>
                <c:pt idx="2670">
                  <c:v>-25.052742165532731</c:v>
                </c:pt>
                <c:pt idx="2671">
                  <c:v>-25.271228162544091</c:v>
                </c:pt>
                <c:pt idx="2672">
                  <c:v>-25.496254590423316</c:v>
                </c:pt>
                <c:pt idx="2673">
                  <c:v>-25.728146733259038</c:v>
                </c:pt>
                <c:pt idx="2674">
                  <c:v>-25.967257053975846</c:v>
                </c:pt>
                <c:pt idx="2675">
                  <c:v>-26.213968316208014</c:v>
                </c:pt>
                <c:pt idx="2676">
                  <c:v>-26.46869716873276</c:v>
                </c:pt>
                <c:pt idx="2677">
                  <c:v>-26.731898277225387</c:v>
                </c:pt>
                <c:pt idx="2678">
                  <c:v>-27.004069106796997</c:v>
                </c:pt>
                <c:pt idx="2679">
                  <c:v>-27.285755482334171</c:v>
                </c:pt>
                <c:pt idx="2680">
                  <c:v>-27.577558083563538</c:v>
                </c:pt>
                <c:pt idx="2681">
                  <c:v>-27.880140069986101</c:v>
                </c:pt>
                <c:pt idx="2682">
                  <c:v>-28.194236080082828</c:v>
                </c:pt>
                <c:pt idx="2683">
                  <c:v>-28.520662913179905</c:v>
                </c:pt>
                <c:pt idx="2684">
                  <c:v>-28.860332286253904</c:v>
                </c:pt>
                <c:pt idx="2685">
                  <c:v>-29.214266168975954</c:v>
                </c:pt>
                <c:pt idx="2686">
                  <c:v>-29.583615348751348</c:v>
                </c:pt>
                <c:pt idx="2687">
                  <c:v>-29.969682078213481</c:v>
                </c:pt>
                <c:pt idx="2688">
                  <c:v>-30.373947932238412</c:v>
                </c:pt>
                <c:pt idx="2689">
                  <c:v>-30.798108382145799</c:v>
                </c:pt>
                <c:pt idx="2690">
                  <c:v>-31.244116129715103</c:v>
                </c:pt>
                <c:pt idx="2691">
                  <c:v>-31.714236007183686</c:v>
                </c:pt>
                <c:pt idx="2692">
                  <c:v>-32.211115357609224</c:v>
                </c:pt>
                <c:pt idx="2693">
                  <c:v>-32.737875448441102</c:v>
                </c:pt>
                <c:pt idx="2694">
                  <c:v>-33.298231943515738</c:v>
                </c:pt>
                <c:pt idx="2695">
                  <c:v>-33.896656275114253</c:v>
                </c:pt>
                <c:pt idx="2696">
                  <c:v>-34.538595800480017</c:v>
                </c:pt>
                <c:pt idx="2697">
                  <c:v>-35.230780473104261</c:v>
                </c:pt>
                <c:pt idx="2698">
                  <c:v>-35.981660332680093</c:v>
                </c:pt>
                <c:pt idx="2699">
                  <c:v>-36.802047077449501</c:v>
                </c:pt>
                <c:pt idx="2700">
                  <c:v>-37.706085825752005</c:v>
                </c:pt>
                <c:pt idx="2701">
                  <c:v>-38.712784631878819</c:v>
                </c:pt>
                <c:pt idx="2702">
                  <c:v>-39.84853632686422</c:v>
                </c:pt>
                <c:pt idx="2703">
                  <c:v>-41.151522052114736</c:v>
                </c:pt>
                <c:pt idx="2704">
                  <c:v>-42.679981814827286</c:v>
                </c:pt>
                <c:pt idx="2705">
                  <c:v>-44.529313373455935</c:v>
                </c:pt>
                <c:pt idx="2706">
                  <c:v>-46.872461719334737</c:v>
                </c:pt>
                <c:pt idx="2707">
                  <c:v>-50.076495078459985</c:v>
                </c:pt>
                <c:pt idx="2708">
                  <c:v>-55.179984125628309</c:v>
                </c:pt>
                <c:pt idx="2709">
                  <c:v>-68.994985851110414</c:v>
                </c:pt>
                <c:pt idx="2710">
                  <c:v>-59.781339031958389</c:v>
                </c:pt>
                <c:pt idx="2711">
                  <c:v>-52.397965500626277</c:v>
                </c:pt>
                <c:pt idx="2712">
                  <c:v>-48.481578601426662</c:v>
                </c:pt>
                <c:pt idx="2713">
                  <c:v>-45.804363457258518</c:v>
                </c:pt>
                <c:pt idx="2714">
                  <c:v>-43.771023570983004</c:v>
                </c:pt>
                <c:pt idx="2715">
                  <c:v>-42.133354359847672</c:v>
                </c:pt>
                <c:pt idx="2716">
                  <c:v>-40.763857643096408</c:v>
                </c:pt>
                <c:pt idx="2717">
                  <c:v>-39.588287481850173</c:v>
                </c:pt>
                <c:pt idx="2718">
                  <c:v>-38.5595881943348</c:v>
                </c:pt>
                <c:pt idx="2719">
                  <c:v>-37.646051497266001</c:v>
                </c:pt>
                <c:pt idx="2720">
                  <c:v>-36.825292842909484</c:v>
                </c:pt>
                <c:pt idx="2721">
                  <c:v>-36.08092073111753</c:v>
                </c:pt>
                <c:pt idx="2722">
                  <c:v>-35.400572122779366</c:v>
                </c:pt>
                <c:pt idx="2723">
                  <c:v>-34.774692260931445</c:v>
                </c:pt>
                <c:pt idx="2724">
                  <c:v>-34.19574413706809</c:v>
                </c:pt>
                <c:pt idx="2725">
                  <c:v>-33.657677944288451</c:v>
                </c:pt>
                <c:pt idx="2726">
                  <c:v>-33.155564215945304</c:v>
                </c:pt>
                <c:pt idx="2727">
                  <c:v>-32.685333555558046</c:v>
                </c:pt>
                <c:pt idx="2728">
                  <c:v>-32.243587826590854</c:v>
                </c:pt>
                <c:pt idx="2729">
                  <c:v>-31.827460478929162</c:v>
                </c:pt>
                <c:pt idx="2730">
                  <c:v>-31.434511423574211</c:v>
                </c:pt>
                <c:pt idx="2731">
                  <c:v>-31.062646682845198</c:v>
                </c:pt>
                <c:pt idx="2732">
                  <c:v>-30.710056123875166</c:v>
                </c:pt>
                <c:pt idx="2733">
                  <c:v>-30.375164601587766</c:v>
                </c:pt>
                <c:pt idx="2734">
                  <c:v>-30.056593188672526</c:v>
                </c:pt>
                <c:pt idx="2735">
                  <c:v>-29.753128092544028</c:v>
                </c:pt>
                <c:pt idx="2736">
                  <c:v>-29.463695500153889</c:v>
                </c:pt>
                <c:pt idx="2737">
                  <c:v>-29.187341044003794</c:v>
                </c:pt>
                <c:pt idx="2738">
                  <c:v>-28.923212906863789</c:v>
                </c:pt>
                <c:pt idx="2739">
                  <c:v>-28.670547818095926</c:v>
                </c:pt>
                <c:pt idx="2740">
                  <c:v>-28.42865936755225</c:v>
                </c:pt>
                <c:pt idx="2741">
                  <c:v>-28.196928191722982</c:v>
                </c:pt>
                <c:pt idx="2742">
                  <c:v>-27.974793683570361</c:v>
                </c:pt>
                <c:pt idx="2743">
                  <c:v>-27.761746950923989</c:v>
                </c:pt>
                <c:pt idx="2744">
                  <c:v>-27.557324804600512</c:v>
                </c:pt>
                <c:pt idx="2745">
                  <c:v>-27.361104600899179</c:v>
                </c:pt>
                <c:pt idx="2746">
                  <c:v>-27.17269979701382</c:v>
                </c:pt>
                <c:pt idx="2747">
                  <c:v>-26.991756104510788</c:v>
                </c:pt>
                <c:pt idx="2748">
                  <c:v>-26.817948147051005</c:v>
                </c:pt>
                <c:pt idx="2749">
                  <c:v>-26.650976545286596</c:v>
                </c:pt>
                <c:pt idx="2750">
                  <c:v>-26.490565365273689</c:v>
                </c:pt>
                <c:pt idx="2751">
                  <c:v>-26.336459877557957</c:v>
                </c:pt>
                <c:pt idx="2752">
                  <c:v>-26.188424582848562</c:v>
                </c:pt>
                <c:pt idx="2753">
                  <c:v>-26.046241467345133</c:v>
                </c:pt>
                <c:pt idx="2754">
                  <c:v>-25.909708456624433</c:v>
                </c:pt>
                <c:pt idx="2755">
                  <c:v>-25.778638041816329</c:v>
                </c:pt>
                <c:pt idx="2756">
                  <c:v>-25.652856055774876</c:v>
                </c:pt>
                <c:pt idx="2757">
                  <c:v>-25.532200580264451</c:v>
                </c:pt>
                <c:pt idx="2758">
                  <c:v>-25.416520967933032</c:v>
                </c:pt>
                <c:pt idx="2759">
                  <c:v>-25.305676965165791</c:v>
                </c:pt>
                <c:pt idx="2760">
                  <c:v>-25.199537923845003</c:v>
                </c:pt>
                <c:pt idx="2761">
                  <c:v>-25.097982091692369</c:v>
                </c:pt>
                <c:pt idx="2762">
                  <c:v>-25.000895972251939</c:v>
                </c:pt>
                <c:pt idx="2763">
                  <c:v>-24.90817374675779</c:v>
                </c:pt>
                <c:pt idx="2764">
                  <c:v>-24.819716751135779</c:v>
                </c:pt>
                <c:pt idx="2765">
                  <c:v>-24.735433002248868</c:v>
                </c:pt>
                <c:pt idx="2766">
                  <c:v>-24.655236768240268</c:v>
                </c:pt>
                <c:pt idx="2767">
                  <c:v>-24.579340101730864</c:v>
                </c:pt>
                <c:pt idx="2768">
                  <c:v>-24.507081223165585</c:v>
                </c:pt>
                <c:pt idx="2769">
                  <c:v>-24.438686470735913</c:v>
                </c:pt>
                <c:pt idx="2770">
                  <c:v>-24.374091555148361</c:v>
                </c:pt>
                <c:pt idx="2771">
                  <c:v>-24.313236811133532</c:v>
                </c:pt>
                <c:pt idx="2772">
                  <c:v>-24.256066954470032</c:v>
                </c:pt>
                <c:pt idx="2773">
                  <c:v>-24.202530860831985</c:v>
                </c:pt>
                <c:pt idx="2774">
                  <c:v>-24.152581364578573</c:v>
                </c:pt>
                <c:pt idx="2775">
                  <c:v>-24.106175075817291</c:v>
                </c:pt>
                <c:pt idx="2776">
                  <c:v>-24.063272214260898</c:v>
                </c:pt>
                <c:pt idx="2777">
                  <c:v>-24.023836458564855</c:v>
                </c:pt>
                <c:pt idx="2778">
                  <c:v>-23.98783480998037</c:v>
                </c:pt>
                <c:pt idx="2779">
                  <c:v>-23.95523746929074</c:v>
                </c:pt>
                <c:pt idx="2780">
                  <c:v>-23.926017726117152</c:v>
                </c:pt>
                <c:pt idx="2781">
                  <c:v>-23.900151859786671</c:v>
                </c:pt>
                <c:pt idx="2782">
                  <c:v>-23.87761905105171</c:v>
                </c:pt>
                <c:pt idx="2783">
                  <c:v>-23.858401304037375</c:v>
                </c:pt>
                <c:pt idx="2784">
                  <c:v>-23.842483377873108</c:v>
                </c:pt>
                <c:pt idx="2785">
                  <c:v>-23.829852727538029</c:v>
                </c:pt>
                <c:pt idx="2786">
                  <c:v>-23.820499453517094</c:v>
                </c:pt>
                <c:pt idx="2787">
                  <c:v>-23.814416259928134</c:v>
                </c:pt>
                <c:pt idx="2788">
                  <c:v>-23.811598420838532</c:v>
                </c:pt>
                <c:pt idx="2789">
                  <c:v>-23.812043754546359</c:v>
                </c:pt>
                <c:pt idx="2790">
                  <c:v>-23.815752605653771</c:v>
                </c:pt>
                <c:pt idx="2791">
                  <c:v>-23.822727834811847</c:v>
                </c:pt>
                <c:pt idx="2792">
                  <c:v>-23.832974816065786</c:v>
                </c:pt>
                <c:pt idx="2793">
                  <c:v>-23.846501441778734</c:v>
                </c:pt>
                <c:pt idx="2794">
                  <c:v>-23.863318135161112</c:v>
                </c:pt>
                <c:pt idx="2795">
                  <c:v>-23.883437870481696</c:v>
                </c:pt>
                <c:pt idx="2796">
                  <c:v>-23.906876201086519</c:v>
                </c:pt>
                <c:pt idx="2797">
                  <c:v>-23.933651295403134</c:v>
                </c:pt>
                <c:pt idx="2798">
                  <c:v>-23.963783981161274</c:v>
                </c:pt>
                <c:pt idx="2799">
                  <c:v>-23.99729779811663</c:v>
                </c:pt>
                <c:pt idx="2800">
                  <c:v>-24.034219059624103</c:v>
                </c:pt>
                <c:pt idx="2801">
                  <c:v>-24.074576923469806</c:v>
                </c:pt>
                <c:pt idx="2802">
                  <c:v>-24.118403472439422</c:v>
                </c:pt>
                <c:pt idx="2803">
                  <c:v>-24.165733805173943</c:v>
                </c:pt>
                <c:pt idx="2804">
                  <c:v>-24.216606137944364</c:v>
                </c:pt>
                <c:pt idx="2805">
                  <c:v>-24.271061918064998</c:v>
                </c:pt>
                <c:pt idx="2806">
                  <c:v>-24.329145949762054</c:v>
                </c:pt>
                <c:pt idx="2807">
                  <c:v>-24.390906533421905</c:v>
                </c:pt>
                <c:pt idx="2808">
                  <c:v>-24.456395619262963</c:v>
                </c:pt>
                <c:pt idx="2809">
                  <c:v>-24.52566897660882</c:v>
                </c:pt>
                <c:pt idx="2810">
                  <c:v>-24.598786380090196</c:v>
                </c:pt>
                <c:pt idx="2811">
                  <c:v>-24.675811814271459</c:v>
                </c:pt>
                <c:pt idx="2812">
                  <c:v>-24.756813698388271</c:v>
                </c:pt>
                <c:pt idx="2813">
                  <c:v>-24.841865133097549</c:v>
                </c:pt>
                <c:pt idx="2814">
                  <c:v>-24.931044171385967</c:v>
                </c:pt>
                <c:pt idx="2815">
                  <c:v>-25.024434116061251</c:v>
                </c:pt>
                <c:pt idx="2816">
                  <c:v>-25.122123846568837</c:v>
                </c:pt>
                <c:pt idx="2817">
                  <c:v>-25.22420817824014</c:v>
                </c:pt>
                <c:pt idx="2818">
                  <c:v>-25.330788257497456</c:v>
                </c:pt>
                <c:pt idx="2819">
                  <c:v>-25.441971997021579</c:v>
                </c:pt>
                <c:pt idx="2820">
                  <c:v>-25.557874555445018</c:v>
                </c:pt>
                <c:pt idx="2821">
                  <c:v>-25.678618866778177</c:v>
                </c:pt>
                <c:pt idx="2822">
                  <c:v>-25.804336225524281</c:v>
                </c:pt>
                <c:pt idx="2823">
                  <c:v>-25.935166934312221</c:v>
                </c:pt>
                <c:pt idx="2824">
                  <c:v>-26.071261021896145</c:v>
                </c:pt>
                <c:pt idx="2825">
                  <c:v>-26.212779040567838</c:v>
                </c:pt>
                <c:pt idx="2826">
                  <c:v>-26.359892953435846</c:v>
                </c:pt>
                <c:pt idx="2827">
                  <c:v>-26.512787123688803</c:v>
                </c:pt>
                <c:pt idx="2828">
                  <c:v>-26.671659419930943</c:v>
                </c:pt>
                <c:pt idx="2829">
                  <c:v>-26.83672245402321</c:v>
                </c:pt>
                <c:pt idx="2830">
                  <c:v>-27.008204970663137</c:v>
                </c:pt>
                <c:pt idx="2831">
                  <c:v>-27.186353411294974</c:v>
                </c:pt>
                <c:pt idx="2832">
                  <c:v>-27.371433678985856</c:v>
                </c:pt>
                <c:pt idx="2833">
                  <c:v>-27.563733135794749</c:v>
                </c:pt>
                <c:pt idx="2834">
                  <c:v>-27.763562870107158</c:v>
                </c:pt>
                <c:pt idx="2835">
                  <c:v>-27.971260278668368</c:v>
                </c:pt>
                <c:pt idx="2836">
                  <c:v>-28.18719201696198</c:v>
                </c:pt>
                <c:pt idx="2837">
                  <c:v>-28.411757382581694</c:v>
                </c:pt>
                <c:pt idx="2838">
                  <c:v>-28.645392209901239</c:v>
                </c:pt>
                <c:pt idx="2839">
                  <c:v>-28.888573371404146</c:v>
                </c:pt>
                <c:pt idx="2840">
                  <c:v>-29.141824002470976</c:v>
                </c:pt>
                <c:pt idx="2841">
                  <c:v>-29.405719593550597</c:v>
                </c:pt>
                <c:pt idx="2842">
                  <c:v>-29.68089512821587</c:v>
                </c:pt>
                <c:pt idx="2843">
                  <c:v>-29.968053490009353</c:v>
                </c:pt>
                <c:pt idx="2844">
                  <c:v>-30.267975418478464</c:v>
                </c:pt>
                <c:pt idx="2845">
                  <c:v>-30.581531369892858</c:v>
                </c:pt>
                <c:pt idx="2846">
                  <c:v>-30.909695737127542</c:v>
                </c:pt>
                <c:pt idx="2847">
                  <c:v>-31.253564015001597</c:v>
                </c:pt>
                <c:pt idx="2848">
                  <c:v>-31.614373674743355</c:v>
                </c:pt>
                <c:pt idx="2849">
                  <c:v>-31.993529752756373</c:v>
                </c:pt>
                <c:pt idx="2850">
                  <c:v>-32.392636491783222</c:v>
                </c:pt>
                <c:pt idx="2851">
                  <c:v>-32.813536837800427</c:v>
                </c:pt>
                <c:pt idx="2852">
                  <c:v>-33.25836225577784</c:v>
                </c:pt>
                <c:pt idx="2853">
                  <c:v>-33.729596278417013</c:v>
                </c:pt>
                <c:pt idx="2854">
                  <c:v>-34.230156597198885</c:v>
                </c:pt>
                <c:pt idx="2855">
                  <c:v>-34.763502592527054</c:v>
                </c:pt>
                <c:pt idx="2856">
                  <c:v>-35.33377839154052</c:v>
                </c:pt>
                <c:pt idx="2857">
                  <c:v>-35.946006542365275</c:v>
                </c:pt>
                <c:pt idx="2858">
                  <c:v>-36.606355443341037</c:v>
                </c:pt>
                <c:pt idx="2859">
                  <c:v>-37.322517031395186</c:v>
                </c:pt>
                <c:pt idx="2860">
                  <c:v>-38.104254222741567</c:v>
                </c:pt>
                <c:pt idx="2861">
                  <c:v>-38.964218784233573</c:v>
                </c:pt>
                <c:pt idx="2862">
                  <c:v>-39.919217694579416</c:v>
                </c:pt>
                <c:pt idx="2863">
                  <c:v>-40.992259884530569</c:v>
                </c:pt>
                <c:pt idx="2864">
                  <c:v>-42.216042620005851</c:v>
                </c:pt>
                <c:pt idx="2865">
                  <c:v>-43.639294683966277</c:v>
                </c:pt>
                <c:pt idx="2866">
                  <c:v>-45.339346470500502</c:v>
                </c:pt>
                <c:pt idx="2867">
                  <c:v>-47.450097897702655</c:v>
                </c:pt>
                <c:pt idx="2868">
                  <c:v>-50.235611173444099</c:v>
                </c:pt>
                <c:pt idx="2869">
                  <c:v>-54.344281945913536</c:v>
                </c:pt>
                <c:pt idx="2870">
                  <c:v>-62.359960889748471</c:v>
                </c:pt>
                <c:pt idx="2871">
                  <c:v>-68.208507550508088</c:v>
                </c:pt>
                <c:pt idx="2872">
                  <c:v>-56.283999793919328</c:v>
                </c:pt>
                <c:pt idx="2873">
                  <c:v>-51.459859774819734</c:v>
                </c:pt>
                <c:pt idx="2874">
                  <c:v>-48.391821765092828</c:v>
                </c:pt>
                <c:pt idx="2875">
                  <c:v>-46.142035852761353</c:v>
                </c:pt>
                <c:pt idx="2876">
                  <c:v>-44.368100764677038</c:v>
                </c:pt>
                <c:pt idx="2877">
                  <c:v>-42.906080260215347</c:v>
                </c:pt>
                <c:pt idx="2878">
                  <c:v>-41.664657050809822</c:v>
                </c:pt>
                <c:pt idx="2879">
                  <c:v>-40.587713516076775</c:v>
                </c:pt>
                <c:pt idx="2880">
                  <c:v>-39.638286108405865</c:v>
                </c:pt>
                <c:pt idx="2881">
                  <c:v>-38.79073434509484</c:v>
                </c:pt>
                <c:pt idx="2882">
                  <c:v>-38.026543380220325</c:v>
                </c:pt>
                <c:pt idx="2883">
                  <c:v>-37.331907713893798</c:v>
                </c:pt>
                <c:pt idx="2884">
                  <c:v>-36.696259607211758</c:v>
                </c:pt>
                <c:pt idx="2885">
                  <c:v>-36.111330947580917</c:v>
                </c:pt>
                <c:pt idx="2886">
                  <c:v>-35.570532121258289</c:v>
                </c:pt>
                <c:pt idx="2887">
                  <c:v>-35.068527448662138</c:v>
                </c:pt>
                <c:pt idx="2888">
                  <c:v>-34.600936962241761</c:v>
                </c:pt>
                <c:pt idx="2889">
                  <c:v>-34.164121935846168</c:v>
                </c:pt>
                <c:pt idx="2890">
                  <c:v>-33.755027438048671</c:v>
                </c:pt>
                <c:pt idx="2891">
                  <c:v>-33.371064632597431</c:v>
                </c:pt>
                <c:pt idx="2892">
                  <c:v>-33.010021363720867</c:v>
                </c:pt>
                <c:pt idx="2893">
                  <c:v>-32.669993244354998</c:v>
                </c:pt>
                <c:pt idx="2894">
                  <c:v>-32.349329854222105</c:v>
                </c:pt>
                <c:pt idx="2895">
                  <c:v>-32.046592240574938</c:v>
                </c:pt>
                <c:pt idx="2896">
                  <c:v>-31.760518988769721</c:v>
                </c:pt>
                <c:pt idx="2897">
                  <c:v>-31.489998871093803</c:v>
                </c:pt>
                <c:pt idx="2898">
                  <c:v>-31.23404860231037</c:v>
                </c:pt>
                <c:pt idx="2899">
                  <c:v>-30.991794600805651</c:v>
                </c:pt>
                <c:pt idx="2900">
                  <c:v>-30.762457921781056</c:v>
                </c:pt>
                <c:pt idx="2901">
                  <c:v>-30.545341724690083</c:v>
                </c:pt>
                <c:pt idx="2902">
                  <c:v>-30.339820782047333</c:v>
                </c:pt>
                <c:pt idx="2903">
                  <c:v>-30.145332645225121</c:v>
                </c:pt>
                <c:pt idx="2904">
                  <c:v>-29.96137016489055</c:v>
                </c:pt>
                <c:pt idx="2905">
                  <c:v>-29.787475126370772</c:v>
                </c:pt>
                <c:pt idx="2906">
                  <c:v>-29.623232808478591</c:v>
                </c:pt>
                <c:pt idx="2907">
                  <c:v>-29.468267311804293</c:v>
                </c:pt>
                <c:pt idx="2908">
                  <c:v>-29.322237531814309</c:v>
                </c:pt>
                <c:pt idx="2909">
                  <c:v>-29.184833675233776</c:v>
                </c:pt>
                <c:pt idx="2910">
                  <c:v>-29.055774236561863</c:v>
                </c:pt>
                <c:pt idx="2911">
                  <c:v>-28.934803366258571</c:v>
                </c:pt>
                <c:pt idx="2912">
                  <c:v>-28.82168857395737</c:v>
                </c:pt>
                <c:pt idx="2913">
                  <c:v>-28.716218719623011</c:v>
                </c:pt>
                <c:pt idx="2914">
                  <c:v>-28.618202253359584</c:v>
                </c:pt>
                <c:pt idx="2915">
                  <c:v>-28.527465670947947</c:v>
                </c:pt>
                <c:pt idx="2916">
                  <c:v>-28.443852157438677</c:v>
                </c:pt>
                <c:pt idx="2917">
                  <c:v>-28.367220395468763</c:v>
                </c:pt>
                <c:pt idx="2918">
                  <c:v>-28.297443518583812</c:v>
                </c:pt>
                <c:pt idx="2919">
                  <c:v>-28.234408192869932</c:v>
                </c:pt>
                <c:pt idx="2920">
                  <c:v>-28.178013812742947</c:v>
                </c:pt>
                <c:pt idx="2921">
                  <c:v>-28.128171798894712</c:v>
                </c:pt>
                <c:pt idx="2922">
                  <c:v>-28.084804988228878</c:v>
                </c:pt>
                <c:pt idx="2923">
                  <c:v>-28.04784710719014</c:v>
                </c:pt>
                <c:pt idx="2924">
                  <c:v>-28.017242321248418</c:v>
                </c:pt>
                <c:pt idx="2925">
                  <c:v>-27.992944854482346</c:v>
                </c:pt>
                <c:pt idx="2926">
                  <c:v>-27.974918674247149</c:v>
                </c:pt>
                <c:pt idx="2927">
                  <c:v>-27.96313723683777</c:v>
                </c:pt>
                <c:pt idx="2928">
                  <c:v>-27.957583290892117</c:v>
                </c:pt>
                <c:pt idx="2929">
                  <c:v>-27.958248736042073</c:v>
                </c:pt>
                <c:pt idx="2930">
                  <c:v>-27.965134535027975</c:v>
                </c:pt>
                <c:pt idx="2931">
                  <c:v>-27.978250678162809</c:v>
                </c:pt>
                <c:pt idx="2932">
                  <c:v>-27.997616199678635</c:v>
                </c:pt>
                <c:pt idx="2933">
                  <c:v>-28.023259246124461</c:v>
                </c:pt>
                <c:pt idx="2934">
                  <c:v>-28.055217197624778</c:v>
                </c:pt>
                <c:pt idx="2935">
                  <c:v>-28.093536843465053</c:v>
                </c:pt>
                <c:pt idx="2936">
                  <c:v>-28.138274614158902</c:v>
                </c:pt>
                <c:pt idx="2937">
                  <c:v>-28.189496872886085</c:v>
                </c:pt>
                <c:pt idx="2938">
                  <c:v>-28.247280269988181</c:v>
                </c:pt>
                <c:pt idx="2939">
                  <c:v>-28.311712165087975</c:v>
                </c:pt>
                <c:pt idx="2940">
                  <c:v>-28.382891122381295</c:v>
                </c:pt>
                <c:pt idx="2941">
                  <c:v>-28.460927485761228</c:v>
                </c:pt>
                <c:pt idx="2942">
                  <c:v>-28.545944041704182</c:v>
                </c:pt>
                <c:pt idx="2943">
                  <c:v>-28.638076779311131</c:v>
                </c:pt>
                <c:pt idx="2944">
                  <c:v>-28.737475758598684</c:v>
                </c:pt>
                <c:pt idx="2945">
                  <c:v>-28.844306100125728</c:v>
                </c:pt>
                <c:pt idx="2946">
                  <c:v>-28.958749111387991</c:v>
                </c:pt>
                <c:pt idx="2947">
                  <c:v>-29.081003568193402</c:v>
                </c:pt>
                <c:pt idx="2948">
                  <c:v>-29.211287172546786</c:v>
                </c:pt>
                <c:pt idx="2949">
                  <c:v>-29.349838212546029</c:v>
                </c:pt>
                <c:pt idx="2950">
                  <c:v>-29.496917454581506</c:v>
                </c:pt>
                <c:pt idx="2951">
                  <c:v>-29.652810303933215</c:v>
                </c:pt>
                <c:pt idx="2952">
                  <c:v>-29.817829276930699</c:v>
                </c:pt>
                <c:pt idx="2953">
                  <c:v>-29.992316836500976</c:v>
                </c:pt>
                <c:pt idx="2954">
                  <c:v>-30.176648653601212</c:v>
                </c:pt>
                <c:pt idx="2955">
                  <c:v>-30.371237370257628</c:v>
                </c:pt>
                <c:pt idx="2956">
                  <c:v>-30.576536956424757</c:v>
                </c:pt>
                <c:pt idx="2957">
                  <c:v>-30.793047773578969</c:v>
                </c:pt>
                <c:pt idx="2958">
                  <c:v>-31.021322484118787</c:v>
                </c:pt>
                <c:pt idx="2959">
                  <c:v>-31.261972978940268</c:v>
                </c:pt>
                <c:pt idx="2960">
                  <c:v>-31.51567853825771</c:v>
                </c:pt>
                <c:pt idx="2961">
                  <c:v>-31.783195495954239</c:v>
                </c:pt>
                <c:pt idx="2962">
                  <c:v>-32.06536874975329</c:v>
                </c:pt>
                <c:pt idx="2963">
                  <c:v>-32.363145554281438</c:v>
                </c:pt>
                <c:pt idx="2964">
                  <c:v>-32.677592160080692</c:v>
                </c:pt>
                <c:pt idx="2965">
                  <c:v>-33.009914030889533</c:v>
                </c:pt>
                <c:pt idx="2966">
                  <c:v>-33.361480601519375</c:v>
                </c:pt>
                <c:pt idx="2967">
                  <c:v>-33.733855855096579</c:v>
                </c:pt>
                <c:pt idx="2968">
                  <c:v>-34.128836439669229</c:v>
                </c:pt>
                <c:pt idx="2969">
                  <c:v>-34.548499668441394</c:v>
                </c:pt>
                <c:pt idx="2970">
                  <c:v>-34.995264645307486</c:v>
                </c:pt>
                <c:pt idx="2971">
                  <c:v>-35.471971070191223</c:v>
                </c:pt>
                <c:pt idx="2972">
                  <c:v>-35.981982236655597</c:v>
                </c:pt>
                <c:pt idx="2973">
                  <c:v>-36.529321717458608</c:v>
                </c:pt>
                <c:pt idx="2974">
                  <c:v>-37.118857888711318</c:v>
                </c:pt>
                <c:pt idx="2975">
                  <c:v>-37.756557903922157</c:v>
                </c:pt>
                <c:pt idx="2976">
                  <c:v>-38.449845054017622</c:v>
                </c:pt>
                <c:pt idx="2977">
                  <c:v>-39.208114525227984</c:v>
                </c:pt>
                <c:pt idx="2978">
                  <c:v>-40.043500070469527</c:v>
                </c:pt>
                <c:pt idx="2979">
                  <c:v>-40.972054017493818</c:v>
                </c:pt>
                <c:pt idx="2980">
                  <c:v>-42.015640701417368</c:v>
                </c:pt>
                <c:pt idx="2981">
                  <c:v>-43.205133024775229</c:v>
                </c:pt>
                <c:pt idx="2982">
                  <c:v>-44.586162749159854</c:v>
                </c:pt>
                <c:pt idx="2983">
                  <c:v>-46.230346815931341</c:v>
                </c:pt>
                <c:pt idx="2984">
                  <c:v>-48.259754084561379</c:v>
                </c:pt>
                <c:pt idx="2985">
                  <c:v>-50.90932081293338</c:v>
                </c:pt>
                <c:pt idx="2986">
                  <c:v>-54.731207885598046</c:v>
                </c:pt>
                <c:pt idx="2987">
                  <c:v>-61.688516604376098</c:v>
                </c:pt>
                <c:pt idx="2988">
                  <c:v>-74.720922773980774</c:v>
                </c:pt>
                <c:pt idx="2989">
                  <c:v>-58.519776553351655</c:v>
                </c:pt>
                <c:pt idx="2990">
                  <c:v>-53.221951860614539</c:v>
                </c:pt>
                <c:pt idx="2991">
                  <c:v>-49.973251413060773</c:v>
                </c:pt>
                <c:pt idx="2992">
                  <c:v>-47.630143512642924</c:v>
                </c:pt>
                <c:pt idx="2993">
                  <c:v>-45.801069168774646</c:v>
                </c:pt>
                <c:pt idx="2994">
                  <c:v>-44.304363748804391</c:v>
                </c:pt>
                <c:pt idx="2995">
                  <c:v>-43.040758502015308</c:v>
                </c:pt>
                <c:pt idx="2996">
                  <c:v>-41.950042240282372</c:v>
                </c:pt>
                <c:pt idx="2997">
                  <c:v>-40.992932808636617</c:v>
                </c:pt>
                <c:pt idx="2998">
                  <c:v>-40.142381447569861</c:v>
                </c:pt>
                <c:pt idx="2999">
                  <c:v>-39.378971535975666</c:v>
                </c:pt>
                <c:pt idx="3000">
                  <c:v>-38.68829614165179</c:v>
                </c:pt>
                <c:pt idx="3001">
                  <c:v>-38.059373588529198</c:v>
                </c:pt>
                <c:pt idx="3002">
                  <c:v>-37.483643978629637</c:v>
                </c:pt>
                <c:pt idx="3003">
                  <c:v>-36.954308434967501</c:v>
                </c:pt>
                <c:pt idx="3004">
                  <c:v>-36.465879552272618</c:v>
                </c:pt>
                <c:pt idx="3005">
                  <c:v>-36.01386689740103</c:v>
                </c:pt>
                <c:pt idx="3006">
                  <c:v>-35.594551632225134</c:v>
                </c:pt>
                <c:pt idx="3007">
                  <c:v>-35.204821581263893</c:v>
                </c:pt>
                <c:pt idx="3008">
                  <c:v>-34.842048287292954</c:v>
                </c:pt>
                <c:pt idx="3009">
                  <c:v>-34.503993856934947</c:v>
                </c:pt>
                <c:pt idx="3010">
                  <c:v>-34.188739343183173</c:v>
                </c:pt>
                <c:pt idx="3011">
                  <c:v>-33.894628962926518</c:v>
                </c:pt>
                <c:pt idx="3012">
                  <c:v>-33.620226135510215</c:v>
                </c:pt>
                <c:pt idx="3013">
                  <c:v>-33.364278468449719</c:v>
                </c:pt>
                <c:pt idx="3014">
                  <c:v>-33.125689600916189</c:v>
                </c:pt>
                <c:pt idx="3015">
                  <c:v>-32.903496364640745</c:v>
                </c:pt>
                <c:pt idx="3016">
                  <c:v>-32.696850112102943</c:v>
                </c:pt>
                <c:pt idx="3017">
                  <c:v>-32.505001343172054</c:v>
                </c:pt>
                <c:pt idx="3018">
                  <c:v>-32.327286966827145</c:v>
                </c:pt>
                <c:pt idx="3019">
                  <c:v>-32.163119686466104</c:v>
                </c:pt>
                <c:pt idx="3020">
                  <c:v>-32.011979110870726</c:v>
                </c:pt>
                <c:pt idx="3021">
                  <c:v>-31.873404278690153</c:v>
                </c:pt>
                <c:pt idx="3022">
                  <c:v>-31.746987349778145</c:v>
                </c:pt>
                <c:pt idx="3023">
                  <c:v>-31.632368267153204</c:v>
                </c:pt>
                <c:pt idx="3024">
                  <c:v>-31.529230232556298</c:v>
                </c:pt>
                <c:pt idx="3025">
                  <c:v>-31.437295869326874</c:v>
                </c:pt>
                <c:pt idx="3026">
                  <c:v>-31.356323970642606</c:v>
                </c:pt>
                <c:pt idx="3027">
                  <c:v>-31.286106750583645</c:v>
                </c:pt>
                <c:pt idx="3028">
                  <c:v>-31.22646753112415</c:v>
                </c:pt>
                <c:pt idx="3029">
                  <c:v>-31.177258810881355</c:v>
                </c:pt>
                <c:pt idx="3030">
                  <c:v>-31.138360671923504</c:v>
                </c:pt>
                <c:pt idx="3031">
                  <c:v>-31.109679489662657</c:v>
                </c:pt>
                <c:pt idx="3032">
                  <c:v>-31.091146918234827</c:v>
                </c:pt>
                <c:pt idx="3033">
                  <c:v>-31.082719130117859</c:v>
                </c:pt>
                <c:pt idx="3034">
                  <c:v>-31.084376294313621</c:v>
                </c:pt>
                <c:pt idx="3035">
                  <c:v>-31.096122282441669</c:v>
                </c:pt>
                <c:pt idx="3036">
                  <c:v>-31.117984596739603</c:v>
                </c:pt>
                <c:pt idx="3037">
                  <c:v>-31.150014518406614</c:v>
                </c:pt>
                <c:pt idx="3038">
                  <c:v>-31.192287479113343</c:v>
                </c:pt>
                <c:pt idx="3039">
                  <c:v>-31.244903662984758</c:v>
                </c:pt>
                <c:pt idx="3040">
                  <c:v>-31.307988851097942</c:v>
                </c:pt>
                <c:pt idx="3041">
                  <c:v>-31.381695525693512</c:v>
                </c:pt>
                <c:pt idx="3042">
                  <c:v>-31.466204257068565</c:v>
                </c:pt>
                <c:pt idx="3043">
                  <c:v>-31.561725402727006</c:v>
                </c:pt>
                <c:pt idx="3044">
                  <c:v>-31.668501156082577</c:v>
                </c:pt>
                <c:pt idx="3045">
                  <c:v>-31.786807991179561</c:v>
                </c:pt>
                <c:pt idx="3046">
                  <c:v>-31.916959560942235</c:v>
                </c:pt>
                <c:pt idx="3047">
                  <c:v>-32.059310119934764</c:v>
                </c:pt>
                <c:pt idx="3048">
                  <c:v>-32.214258559214755</c:v>
                </c:pt>
                <c:pt idx="3049">
                  <c:v>-32.382253161525959</c:v>
                </c:pt>
                <c:pt idx="3050">
                  <c:v>-32.5637972110259</c:v>
                </c:pt>
                <c:pt idx="3051">
                  <c:v>-32.759455624627087</c:v>
                </c:pt>
                <c:pt idx="3052">
                  <c:v>-32.969862814061187</c:v>
                </c:pt>
                <c:pt idx="3053">
                  <c:v>-33.195732041981998</c:v>
                </c:pt>
                <c:pt idx="3054">
                  <c:v>-33.437866605972587</c:v>
                </c:pt>
                <c:pt idx="3055">
                  <c:v>-33.697173277024952</c:v>
                </c:pt>
                <c:pt idx="3056">
                  <c:v>-33.974678542110219</c:v>
                </c:pt>
                <c:pt idx="3057">
                  <c:v>-34.271548365547851</c:v>
                </c:pt>
                <c:pt idx="3058">
                  <c:v>-34.589112407936739</c:v>
                </c:pt>
                <c:pt idx="3059">
                  <c:v>-34.928893949269884</c:v>
                </c:pt>
                <c:pt idx="3060">
                  <c:v>-35.292647191554572</c:v>
                </c:pt>
                <c:pt idx="3061">
                  <c:v>-35.682404221959629</c:v>
                </c:pt>
                <c:pt idx="3062">
                  <c:v>-36.100534786958391</c:v>
                </c:pt>
                <c:pt idx="3063">
                  <c:v>-36.549823297828212</c:v>
                </c:pt>
                <c:pt idx="3064">
                  <c:v>-37.033569378482845</c:v>
                </c:pt>
                <c:pt idx="3065">
                  <c:v>-37.555721141644476</c:v>
                </c:pt>
                <c:pt idx="3066">
                  <c:v>-38.121054855877418</c:v>
                </c:pt>
                <c:pt idx="3067">
                  <c:v>-38.735421823236557</c:v>
                </c:pt>
                <c:pt idx="3068">
                  <c:v>-39.406095078402558</c:v>
                </c:pt>
                <c:pt idx="3069">
                  <c:v>-40.142268619971702</c:v>
                </c:pt>
                <c:pt idx="3070">
                  <c:v>-40.955797521356175</c:v>
                </c:pt>
                <c:pt idx="3071">
                  <c:v>-41.862333412870221</c:v>
                </c:pt>
                <c:pt idx="3072">
                  <c:v>-42.883139417763616</c:v>
                </c:pt>
                <c:pt idx="3073">
                  <c:v>-44.04813957499077</c:v>
                </c:pt>
                <c:pt idx="3074">
                  <c:v>-45.401371347169118</c:v>
                </c:pt>
                <c:pt idx="3075">
                  <c:v>-47.011546501516825</c:v>
                </c:pt>
                <c:pt idx="3076">
                  <c:v>-48.994817903493086</c:v>
                </c:pt>
                <c:pt idx="3077">
                  <c:v>-51.57192784366552</c:v>
                </c:pt>
                <c:pt idx="3078">
                  <c:v>-55.250298373291386</c:v>
                </c:pt>
                <c:pt idx="3079">
                  <c:v>-61.739838904700889</c:v>
                </c:pt>
                <c:pt idx="3080">
                  <c:v>-81.130364329258668</c:v>
                </c:pt>
                <c:pt idx="3081">
                  <c:v>-60.089192836130749</c:v>
                </c:pt>
                <c:pt idx="3082">
                  <c:v>-54.488256019319827</c:v>
                </c:pt>
                <c:pt idx="3083">
                  <c:v>-51.1323642768292</c:v>
                </c:pt>
                <c:pt idx="3084">
                  <c:v>-48.737043283669976</c:v>
                </c:pt>
                <c:pt idx="3085">
                  <c:v>-46.879516563667536</c:v>
                </c:pt>
                <c:pt idx="3086">
                  <c:v>-45.367253825829756</c:v>
                </c:pt>
                <c:pt idx="3087">
                  <c:v>-44.096219578461515</c:v>
                </c:pt>
                <c:pt idx="3088">
                  <c:v>-43.003789238050956</c:v>
                </c:pt>
                <c:pt idx="3089">
                  <c:v>-42.049334123334091</c:v>
                </c:pt>
                <c:pt idx="3090">
                  <c:v>-41.205000679258063</c:v>
                </c:pt>
                <c:pt idx="3091">
                  <c:v>-40.450866990545016</c:v>
                </c:pt>
                <c:pt idx="3092">
                  <c:v>-39.772197880586447</c:v>
                </c:pt>
                <c:pt idx="3093">
                  <c:v>-39.157793998927986</c:v>
                </c:pt>
                <c:pt idx="3094">
                  <c:v>-38.598950131337844</c:v>
                </c:pt>
                <c:pt idx="3095">
                  <c:v>-38.088771434754754</c:v>
                </c:pt>
                <c:pt idx="3096">
                  <c:v>-37.621709496274761</c:v>
                </c:pt>
                <c:pt idx="3097">
                  <c:v>-37.193238545925134</c:v>
                </c:pt>
                <c:pt idx="3098">
                  <c:v>-36.799623933612075</c:v>
                </c:pt>
                <c:pt idx="3099">
                  <c:v>-36.437753051195756</c:v>
                </c:pt>
                <c:pt idx="3100">
                  <c:v>-36.105009555907074</c:v>
                </c:pt>
                <c:pt idx="3101">
                  <c:v>-35.799178271087975</c:v>
                </c:pt>
                <c:pt idx="3102">
                  <c:v>-35.518372240245654</c:v>
                </c:pt>
                <c:pt idx="3103">
                  <c:v>-35.260976056436427</c:v>
                </c:pt>
                <c:pt idx="3104">
                  <c:v>-35.02560133667653</c:v>
                </c:pt>
                <c:pt idx="3105">
                  <c:v>-34.811051389710748</c:v>
                </c:pt>
                <c:pt idx="3106">
                  <c:v>-34.616292935486356</c:v>
                </c:pt>
                <c:pt idx="3107">
                  <c:v>-34.440433301043839</c:v>
                </c:pt>
                <c:pt idx="3108">
                  <c:v>-34.282701919857232</c:v>
                </c:pt>
                <c:pt idx="3109">
                  <c:v>-34.142435251695694</c:v>
                </c:pt>
                <c:pt idx="3110">
                  <c:v>-34.019064452081004</c:v>
                </c:pt>
                <c:pt idx="3111">
                  <c:v>-33.91210527745109</c:v>
                </c:pt>
                <c:pt idx="3112">
                  <c:v>-33.821149829977699</c:v>
                </c:pt>
                <c:pt idx="3113">
                  <c:v>-33.745859835581371</c:v>
                </c:pt>
                <c:pt idx="3114">
                  <c:v>-33.685961217753515</c:v>
                </c:pt>
                <c:pt idx="3115">
                  <c:v>-33.641239783854211</c:v>
                </c:pt>
                <c:pt idx="3116">
                  <c:v>-33.611537883612968</c:v>
                </c:pt>
                <c:pt idx="3117">
                  <c:v>-33.596751934582535</c:v>
                </c:pt>
                <c:pt idx="3118">
                  <c:v>-33.596830738525171</c:v>
                </c:pt>
                <c:pt idx="3119">
                  <c:v>-33.611774537888635</c:v>
                </c:pt>
                <c:pt idx="3120">
                  <c:v>-33.64163478406293</c:v>
                </c:pt>
                <c:pt idx="3121">
                  <c:v>-33.686514610193527</c:v>
                </c:pt>
                <c:pt idx="3122">
                  <c:v>-33.74657002204313</c:v>
                </c:pt>
                <c:pt idx="3123">
                  <c:v>-33.822011841793376</c:v>
                </c:pt>
                <c:pt idx="3124">
                  <c:v>-33.913108462865878</c:v>
                </c:pt>
                <c:pt idx="3125">
                  <c:v>-34.02018950006542</c:v>
                </c:pt>
                <c:pt idx="3126">
                  <c:v>-34.143650450099265</c:v>
                </c:pt>
                <c:pt idx="3127">
                  <c:v>-34.283958514677721</c:v>
                </c:pt>
                <c:pt idx="3128">
                  <c:v>-34.441659784380448</c:v>
                </c:pt>
                <c:pt idx="3129">
                  <c:v>-34.617388039516896</c:v>
                </c:pt>
                <c:pt idx="3130">
                  <c:v>-34.811875498719083</c:v>
                </c:pt>
                <c:pt idx="3131">
                  <c:v>-35.025965943064676</c:v>
                </c:pt>
                <c:pt idx="3132">
                  <c:v>-35.260630771691588</c:v>
                </c:pt>
                <c:pt idx="3133">
                  <c:v>-35.516988716313243</c:v>
                </c:pt>
                <c:pt idx="3134">
                  <c:v>-35.79633017441418</c:v>
                </c:pt>
                <c:pt idx="3135">
                  <c:v>-36.100147440081102</c:v>
                </c:pt>
                <c:pt idx="3136">
                  <c:v>-36.430172556068854</c:v>
                </c:pt>
                <c:pt idx="3137">
                  <c:v>-36.788425139501165</c:v>
                </c:pt>
                <c:pt idx="3138">
                  <c:v>-37.177273437399066</c:v>
                </c:pt>
                <c:pt idx="3139">
                  <c:v>-37.599513190456598</c:v>
                </c:pt>
                <c:pt idx="3140">
                  <c:v>-38.058470855815337</c:v>
                </c:pt>
                <c:pt idx="3141">
                  <c:v>-38.558140745572551</c:v>
                </c:pt>
                <c:pt idx="3142">
                  <c:v>-39.103370330036952</c:v>
                </c:pt>
                <c:pt idx="3143">
                  <c:v>-39.700115478599514</c:v>
                </c:pt>
                <c:pt idx="3144">
                  <c:v>-40.35579984701981</c:v>
                </c:pt>
                <c:pt idx="3145">
                  <c:v>-41.07983389913813</c:v>
                </c:pt>
                <c:pt idx="3146">
                  <c:v>-41.884386944556255</c:v>
                </c:pt>
                <c:pt idx="3147">
                  <c:v>-42.78557626926662</c:v>
                </c:pt>
                <c:pt idx="3148">
                  <c:v>-43.805376796096468</c:v>
                </c:pt>
                <c:pt idx="3149">
                  <c:v>-44.974848263880524</c:v>
                </c:pt>
                <c:pt idx="3150">
                  <c:v>-46.339947850744707</c:v>
                </c:pt>
                <c:pt idx="3151">
                  <c:v>-47.972896678344483</c:v>
                </c:pt>
                <c:pt idx="3152">
                  <c:v>-49.997007641046743</c:v>
                </c:pt>
                <c:pt idx="3153">
                  <c:v>-52.650233413533698</c:v>
                </c:pt>
                <c:pt idx="3154">
                  <c:v>-56.494413299477458</c:v>
                </c:pt>
                <c:pt idx="3155">
                  <c:v>-63.55016049873128</c:v>
                </c:pt>
                <c:pt idx="3156">
                  <c:v>-75.612101169648028</c:v>
                </c:pt>
                <c:pt idx="3157">
                  <c:v>-60.071541765292267</c:v>
                </c:pt>
                <c:pt idx="3158">
                  <c:v>-54.836641293318465</c:v>
                </c:pt>
                <c:pt idx="3159">
                  <c:v>-51.61811229348519</c:v>
                </c:pt>
                <c:pt idx="3160">
                  <c:v>-49.298218808135857</c:v>
                </c:pt>
                <c:pt idx="3161">
                  <c:v>-47.491351012003875</c:v>
                </c:pt>
                <c:pt idx="3162">
                  <c:v>-46.017978359894414</c:v>
                </c:pt>
                <c:pt idx="3163">
                  <c:v>-44.779806959051172</c:v>
                </c:pt>
                <c:pt idx="3164">
                  <c:v>-43.717151888004054</c:v>
                </c:pt>
                <c:pt idx="3165">
                  <c:v>-42.791055571891548</c:v>
                </c:pt>
                <c:pt idx="3166">
                  <c:v>-41.974693857903944</c:v>
                </c:pt>
                <c:pt idx="3167">
                  <c:v>-41.24882211671995</c:v>
                </c:pt>
                <c:pt idx="3168">
                  <c:v>-40.599177028383153</c:v>
                </c:pt>
                <c:pt idx="3169">
                  <c:v>-40.014905555138903</c:v>
                </c:pt>
                <c:pt idx="3170">
                  <c:v>-39.487569405221997</c:v>
                </c:pt>
                <c:pt idx="3171">
                  <c:v>-39.010489296956109</c:v>
                </c:pt>
                <c:pt idx="3172">
                  <c:v>-38.578298799896473</c:v>
                </c:pt>
                <c:pt idx="3173">
                  <c:v>-38.186632288103425</c:v>
                </c:pt>
                <c:pt idx="3174">
                  <c:v>-37.831901470700934</c:v>
                </c:pt>
                <c:pt idx="3175">
                  <c:v>-37.511132055246492</c:v>
                </c:pt>
                <c:pt idx="3176">
                  <c:v>-37.221842233004253</c:v>
                </c:pt>
                <c:pt idx="3177">
                  <c:v>-36.961950884565589</c:v>
                </c:pt>
                <c:pt idx="3178">
                  <c:v>-36.729707320858076</c:v>
                </c:pt>
                <c:pt idx="3179">
                  <c:v>-36.52363690952636</c:v>
                </c:pt>
                <c:pt idx="3180">
                  <c:v>-36.342498615857991</c:v>
                </c:pt>
                <c:pt idx="3181">
                  <c:v>-36.185251623490544</c:v>
                </c:pt>
                <c:pt idx="3182">
                  <c:v>-36.051028983917597</c:v>
                </c:pt>
                <c:pt idx="3183">
                  <c:v>-35.939116794645621</c:v>
                </c:pt>
                <c:pt idx="3184">
                  <c:v>-35.848937800042229</c:v>
                </c:pt>
                <c:pt idx="3185">
                  <c:v>-35.780038596278224</c:v>
                </c:pt>
                <c:pt idx="3186">
                  <c:v>-35.732079835496428</c:v>
                </c:pt>
                <c:pt idx="3187">
                  <c:v>-35.704828987041324</c:v>
                </c:pt>
                <c:pt idx="3188">
                  <c:v>-35.698155341005112</c:v>
                </c:pt>
                <c:pt idx="3189">
                  <c:v>-35.712027042801765</c:v>
                </c:pt>
                <c:pt idx="3190">
                  <c:v>-35.74651003542251</c:v>
                </c:pt>
                <c:pt idx="3191">
                  <c:v>-35.801768865135728</c:v>
                </c:pt>
                <c:pt idx="3192">
                  <c:v>-35.87806938237344</c:v>
                </c:pt>
                <c:pt idx="3193">
                  <c:v>-35.975783447757124</c:v>
                </c:pt>
                <c:pt idx="3194">
                  <c:v>-36.09539583925973</c:v>
                </c:pt>
                <c:pt idx="3195">
                  <c:v>-36.23751365684992</c:v>
                </c:pt>
                <c:pt idx="3196">
                  <c:v>-36.402878643707474</c:v>
                </c:pt>
                <c:pt idx="3197">
                  <c:v>-36.592382998980405</c:v>
                </c:pt>
                <c:pt idx="3198">
                  <c:v>-36.807089460946834</c:v>
                </c:pt>
                <c:pt idx="3199">
                  <c:v>-37.048256712589762</c:v>
                </c:pt>
                <c:pt idx="3200">
                  <c:v>-37.317371535083296</c:v>
                </c:pt>
                <c:pt idx="3201">
                  <c:v>-37.616189655013379</c:v>
                </c:pt>
                <c:pt idx="3202">
                  <c:v>-37.94678796928892</c:v>
                </c:pt>
                <c:pt idx="3203">
                  <c:v>-38.311631898233159</c:v>
                </c:pt>
                <c:pt idx="3204">
                  <c:v>-38.71366318848029</c:v>
                </c:pt>
                <c:pt idx="3205">
                  <c:v>-39.15641585047296</c:v>
                </c:pt>
                <c:pt idx="3206">
                  <c:v>-39.644171551861326</c:v>
                </c:pt>
                <c:pt idx="3207">
                  <c:v>-40.182171527497403</c:v>
                </c:pt>
                <c:pt idx="3208">
                  <c:v>-40.776911385873589</c:v>
                </c:pt>
                <c:pt idx="3209">
                  <c:v>-41.436560818055639</c:v>
                </c:pt>
                <c:pt idx="3210">
                  <c:v>-42.171577399313435</c:v>
                </c:pt>
                <c:pt idx="3211">
                  <c:v>-42.99563302339628</c:v>
                </c:pt>
                <c:pt idx="3212">
                  <c:v>-43.927065690094082</c:v>
                </c:pt>
                <c:pt idx="3213">
                  <c:v>-44.99126013426293</c:v>
                </c:pt>
                <c:pt idx="3214">
                  <c:v>-46.224776184619138</c:v>
                </c:pt>
                <c:pt idx="3215">
                  <c:v>-47.683033534972488</c:v>
                </c:pt>
                <c:pt idx="3216">
                  <c:v>-49.456009746942335</c:v>
                </c:pt>
                <c:pt idx="3217">
                  <c:v>-51.704690037316865</c:v>
                </c:pt>
                <c:pt idx="3218">
                  <c:v>-54.763471168488202</c:v>
                </c:pt>
                <c:pt idx="3219">
                  <c:v>-59.538430118272913</c:v>
                </c:pt>
                <c:pt idx="3220">
                  <c:v>-70.980661603208702</c:v>
                </c:pt>
                <c:pt idx="3221">
                  <c:v>-66.251777061678382</c:v>
                </c:pt>
                <c:pt idx="3222">
                  <c:v>-58.052575331661664</c:v>
                </c:pt>
                <c:pt idx="3223">
                  <c:v>-53.941177183226365</c:v>
                </c:pt>
                <c:pt idx="3224">
                  <c:v>-51.190444040739671</c:v>
                </c:pt>
                <c:pt idx="3225">
                  <c:v>-49.132102833265463</c:v>
                </c:pt>
                <c:pt idx="3226">
                  <c:v>-47.496369192876962</c:v>
                </c:pt>
                <c:pt idx="3227">
                  <c:v>-46.147136919195866</c:v>
                </c:pt>
                <c:pt idx="3228">
                  <c:v>-45.006093641614029</c:v>
                </c:pt>
                <c:pt idx="3229">
                  <c:v>-44.024051749266377</c:v>
                </c:pt>
                <c:pt idx="3230">
                  <c:v>-43.168113643222583</c:v>
                </c:pt>
                <c:pt idx="3231">
                  <c:v>-42.415213494053049</c:v>
                </c:pt>
                <c:pt idx="3232">
                  <c:v>-41.748575550967317</c:v>
                </c:pt>
                <c:pt idx="3233">
                  <c:v>-41.155638841805981</c:v>
                </c:pt>
                <c:pt idx="3234">
                  <c:v>-40.626775351122866</c:v>
                </c:pt>
                <c:pt idx="3235">
                  <c:v>-40.154463603036646</c:v>
                </c:pt>
                <c:pt idx="3236">
                  <c:v>-39.732736578476171</c:v>
                </c:pt>
                <c:pt idx="3237">
                  <c:v>-39.356801737081192</c:v>
                </c:pt>
                <c:pt idx="3238">
                  <c:v>-39.022772816940233</c:v>
                </c:pt>
                <c:pt idx="3239">
                  <c:v>-38.727476448574926</c:v>
                </c:pt>
                <c:pt idx="3240">
                  <c:v>-38.468310191401244</c:v>
                </c:pt>
                <c:pt idx="3241">
                  <c:v>-38.243136770979376</c:v>
                </c:pt>
                <c:pt idx="3242">
                  <c:v>-38.050204370651031</c:v>
                </c:pt>
                <c:pt idx="3243">
                  <c:v>-37.888086073974627</c:v>
                </c:pt>
                <c:pt idx="3244">
                  <c:v>-37.755633680452945</c:v>
                </c:pt>
                <c:pt idx="3245">
                  <c:v>-37.651942545394718</c:v>
                </c:pt>
                <c:pt idx="3246">
                  <c:v>-37.576325077887638</c:v>
                </c:pt>
                <c:pt idx="3247">
                  <c:v>-37.528291225244907</c:v>
                </c:pt>
                <c:pt idx="3248">
                  <c:v>-37.507534777589697</c:v>
                </c:pt>
                <c:pt idx="3249">
                  <c:v>-37.513924707947822</c:v>
                </c:pt>
                <c:pt idx="3250">
                  <c:v>-37.547501066064079</c:v>
                </c:pt>
                <c:pt idx="3251">
                  <c:v>-37.608475200431982</c:v>
                </c:pt>
                <c:pt idx="3252">
                  <c:v>-37.697234318005059</c:v>
                </c:pt>
                <c:pt idx="3253">
                  <c:v>-37.814350626900037</c:v>
                </c:pt>
                <c:pt idx="3254">
                  <c:v>-37.960595566391746</c:v>
                </c:pt>
                <c:pt idx="3255">
                  <c:v>-38.136959936313758</c:v>
                </c:pt>
                <c:pt idx="3256">
                  <c:v>-38.344681127665936</c:v>
                </c:pt>
                <c:pt idx="3257">
                  <c:v>-38.585279173823977</c:v>
                </c:pt>
                <c:pt idx="3258">
                  <c:v>-38.860604054861113</c:v>
                </c:pt>
                <c:pt idx="3259">
                  <c:v>-39.172897699322768</c:v>
                </c:pt>
                <c:pt idx="3260">
                  <c:v>-39.524875600695523</c:v>
                </c:pt>
                <c:pt idx="3261">
                  <c:v>-39.919835162391038</c:v>
                </c:pt>
                <c:pt idx="3262">
                  <c:v>-40.36180124202663</c:v>
                </c:pt>
                <c:pt idx="3263">
                  <c:v>-40.855724630929558</c:v>
                </c:pt>
                <c:pt idx="3264">
                  <c:v>-41.407757700505968</c:v>
                </c:pt>
                <c:pt idx="3265">
                  <c:v>-42.025645597429985</c:v>
                </c:pt>
                <c:pt idx="3266">
                  <c:v>-42.719295802824213</c:v>
                </c:pt>
                <c:pt idx="3267">
                  <c:v>-43.501632847327045</c:v>
                </c:pt>
                <c:pt idx="3268">
                  <c:v>-44.389928060280546</c:v>
                </c:pt>
                <c:pt idx="3269">
                  <c:v>-45.407960512081885</c:v>
                </c:pt>
                <c:pt idx="3270">
                  <c:v>-46.589722090533314</c:v>
                </c:pt>
                <c:pt idx="3271">
                  <c:v>-47.986214149677899</c:v>
                </c:pt>
                <c:pt idx="3272">
                  <c:v>-49.679062390899126</c:v>
                </c:pt>
                <c:pt idx="3273">
                  <c:v>-51.811268325046029</c:v>
                </c:pt>
                <c:pt idx="3274">
                  <c:v>-54.669993863310218</c:v>
                </c:pt>
                <c:pt idx="3275">
                  <c:v>-58.984265423993875</c:v>
                </c:pt>
                <c:pt idx="3276">
                  <c:v>-67.951686461540334</c:v>
                </c:pt>
                <c:pt idx="3277">
                  <c:v>-69.856729341125913</c:v>
                </c:pt>
                <c:pt idx="3278">
                  <c:v>-59.669023311191026</c:v>
                </c:pt>
                <c:pt idx="3279">
                  <c:v>-55.143284920705369</c:v>
                </c:pt>
                <c:pt idx="3280">
                  <c:v>-52.216724510988321</c:v>
                </c:pt>
                <c:pt idx="3281">
                  <c:v>-50.064907985352022</c:v>
                </c:pt>
                <c:pt idx="3282">
                  <c:v>-48.374781771370635</c:v>
                </c:pt>
                <c:pt idx="3283">
                  <c:v>-46.993482147289527</c:v>
                </c:pt>
                <c:pt idx="3284">
                  <c:v>-45.834865340121659</c:v>
                </c:pt>
                <c:pt idx="3285">
                  <c:v>-44.845615238476164</c:v>
                </c:pt>
                <c:pt idx="3286">
                  <c:v>-43.99047222461526</c:v>
                </c:pt>
                <c:pt idx="3287">
                  <c:v>-43.244941659289083</c:v>
                </c:pt>
                <c:pt idx="3288">
                  <c:v>-42.591352793741947</c:v>
                </c:pt>
                <c:pt idx="3289">
                  <c:v>-42.016575786252808</c:v>
                </c:pt>
                <c:pt idx="3290">
                  <c:v>-41.510624879739154</c:v>
                </c:pt>
                <c:pt idx="3291">
                  <c:v>-41.065765154305858</c:v>
                </c:pt>
                <c:pt idx="3292">
                  <c:v>-40.675920213438836</c:v>
                </c:pt>
                <c:pt idx="3293">
                  <c:v>-40.33626746481378</c:v>
                </c:pt>
                <c:pt idx="3294">
                  <c:v>-40.042954659008615</c:v>
                </c:pt>
                <c:pt idx="3295">
                  <c:v>-39.792897344341</c:v>
                </c:pt>
                <c:pt idx="3296">
                  <c:v>-39.58363189730602</c:v>
                </c:pt>
                <c:pt idx="3297">
                  <c:v>-39.413207773731862</c:v>
                </c:pt>
                <c:pt idx="3298">
                  <c:v>-39.280108191689735</c:v>
                </c:pt>
                <c:pt idx="3299">
                  <c:v>-39.183192015003257</c:v>
                </c:pt>
                <c:pt idx="3300">
                  <c:v>-39.121651953089383</c:v>
                </c:pt>
                <c:pt idx="3301">
                  <c:v>-39.094985795366441</c:v>
                </c:pt>
                <c:pt idx="3302">
                  <c:v>-39.102978539864992</c:v>
                </c:pt>
                <c:pt idx="3303">
                  <c:v>-39.145694135653713</c:v>
                </c:pt>
                <c:pt idx="3304">
                  <c:v>-39.223476258385936</c:v>
                </c:pt>
                <c:pt idx="3305">
                  <c:v>-39.336958167383372</c:v>
                </c:pt>
                <c:pt idx="3306">
                  <c:v>-39.487082327550723</c:v>
                </c:pt>
                <c:pt idx="3307">
                  <c:v>-39.67513119748476</c:v>
                </c:pt>
                <c:pt idx="3308">
                  <c:v>-39.902771479627511</c:v>
                </c:pt>
                <c:pt idx="3309">
                  <c:v>-40.172115327309299</c:v>
                </c:pt>
                <c:pt idx="3310">
                  <c:v>-40.485803699155042</c:v>
                </c:pt>
                <c:pt idx="3311">
                  <c:v>-40.847119548773428</c:v>
                </c:pt>
                <c:pt idx="3312">
                  <c:v>-41.260142342538614</c:v>
                </c:pt>
                <c:pt idx="3313">
                  <c:v>-41.729961379317295</c:v>
                </c:pt>
                <c:pt idx="3314">
                  <c:v>-42.262975090174905</c:v>
                </c:pt>
                <c:pt idx="3315">
                  <c:v>-42.867319785787174</c:v>
                </c:pt>
                <c:pt idx="3316">
                  <c:v>-43.553499721960776</c:v>
                </c:pt>
                <c:pt idx="3317">
                  <c:v>-44.33534207766526</c:v>
                </c:pt>
                <c:pt idx="3318">
                  <c:v>-45.231499543202574</c:v>
                </c:pt>
                <c:pt idx="3319">
                  <c:v>-46.267924935781231</c:v>
                </c:pt>
                <c:pt idx="3320">
                  <c:v>-47.482184172894186</c:v>
                </c:pt>
                <c:pt idx="3321">
                  <c:v>-48.931535008838367</c:v>
                </c:pt>
                <c:pt idx="3322">
                  <c:v>-50.709566555227816</c:v>
                </c:pt>
                <c:pt idx="3323">
                  <c:v>-52.985289292549417</c:v>
                </c:pt>
                <c:pt idx="3324">
                  <c:v>-56.114984636013787</c:v>
                </c:pt>
                <c:pt idx="3325">
                  <c:v>-61.09259783620611</c:v>
                </c:pt>
                <c:pt idx="3326">
                  <c:v>-74.032728677656877</c:v>
                </c:pt>
                <c:pt idx="3327">
                  <c:v>-66.339177145420962</c:v>
                </c:pt>
                <c:pt idx="3328">
                  <c:v>-58.729766269871966</c:v>
                </c:pt>
                <c:pt idx="3329">
                  <c:v>-54.776426101968056</c:v>
                </c:pt>
                <c:pt idx="3330">
                  <c:v>-52.10919009384871</c:v>
                </c:pt>
                <c:pt idx="3331">
                  <c:v>-50.111076535759466</c:v>
                </c:pt>
                <c:pt idx="3332">
                  <c:v>-48.527486335353828</c:v>
                </c:pt>
                <c:pt idx="3333">
                  <c:v>-47.228471862209048</c:v>
                </c:pt>
                <c:pt idx="3334">
                  <c:v>-46.138749967763644</c:v>
                </c:pt>
                <c:pt idx="3335">
                  <c:v>-45.210850407413133</c:v>
                </c:pt>
                <c:pt idx="3336">
                  <c:v>-44.412972244639178</c:v>
                </c:pt>
                <c:pt idx="3337">
                  <c:v>-43.72282957788353</c:v>
                </c:pt>
                <c:pt idx="3338">
                  <c:v>-43.124259149197385</c:v>
                </c:pt>
                <c:pt idx="3339">
                  <c:v>-42.605225434216948</c:v>
                </c:pt>
                <c:pt idx="3340">
                  <c:v>-42.156585937390261</c:v>
                </c:pt>
                <c:pt idx="3341">
                  <c:v>-41.771294898191101</c:v>
                </c:pt>
                <c:pt idx="3342">
                  <c:v>-41.443872396898165</c:v>
                </c:pt>
                <c:pt idx="3343">
                  <c:v>-41.170040931606209</c:v>
                </c:pt>
                <c:pt idx="3344">
                  <c:v>-40.946471628369551</c:v>
                </c:pt>
                <c:pt idx="3345">
                  <c:v>-40.770604710255498</c:v>
                </c:pt>
                <c:pt idx="3346">
                  <c:v>-40.640521986019579</c:v>
                </c:pt>
                <c:pt idx="3347">
                  <c:v>-40.554857109129486</c:v>
                </c:pt>
                <c:pt idx="3348">
                  <c:v>-40.51273441607939</c:v>
                </c:pt>
                <c:pt idx="3349">
                  <c:v>-40.513730503971068</c:v>
                </c:pt>
                <c:pt idx="3350">
                  <c:v>-40.557855062160996</c:v>
                </c:pt>
                <c:pt idx="3351">
                  <c:v>-40.645549270492083</c:v>
                </c:pt>
                <c:pt idx="3352">
                  <c:v>-40.777701615591944</c:v>
                </c:pt>
                <c:pt idx="3353">
                  <c:v>-40.955682493139932</c:v>
                </c:pt>
                <c:pt idx="3354">
                  <c:v>-41.181400688788784</c:v>
                </c:pt>
                <c:pt idx="3355">
                  <c:v>-41.457387044172748</c:v>
                </c:pt>
                <c:pt idx="3356">
                  <c:v>-41.786913719745165</c:v>
                </c:pt>
                <c:pt idx="3357">
                  <c:v>-42.174162104790931</c:v>
                </c:pt>
                <c:pt idx="3358">
                  <c:v>-42.624459690299872</c:v>
                </c:pt>
                <c:pt idx="3359">
                  <c:v>-43.144618070524871</c:v>
                </c:pt>
                <c:pt idx="3360">
                  <c:v>-43.743424342094784</c:v>
                </c:pt>
                <c:pt idx="3361">
                  <c:v>-44.432373727473461</c:v>
                </c:pt>
                <c:pt idx="3362">
                  <c:v>-45.226797164313048</c:v>
                </c:pt>
                <c:pt idx="3363">
                  <c:v>-46.147666642690417</c:v>
                </c:pt>
                <c:pt idx="3364">
                  <c:v>-47.224630700991305</c:v>
                </c:pt>
                <c:pt idx="3365">
                  <c:v>-48.501442674539845</c:v>
                </c:pt>
                <c:pt idx="3366">
                  <c:v>-50.046471348428405</c:v>
                </c:pt>
                <c:pt idx="3367">
                  <c:v>-51.975344048452442</c:v>
                </c:pt>
                <c:pt idx="3368">
                  <c:v>-54.507719670782194</c:v>
                </c:pt>
                <c:pt idx="3369">
                  <c:v>-58.147826629736599</c:v>
                </c:pt>
                <c:pt idx="3370">
                  <c:v>-64.588444963369895</c:v>
                </c:pt>
                <c:pt idx="3371">
                  <c:v>-84.632809416990838</c:v>
                </c:pt>
                <c:pt idx="3372">
                  <c:v>-63.052873761298677</c:v>
                </c:pt>
                <c:pt idx="3373">
                  <c:v>-57.446271112012198</c:v>
                </c:pt>
                <c:pt idx="3374">
                  <c:v>-54.112503695602776</c:v>
                </c:pt>
                <c:pt idx="3375">
                  <c:v>-51.755687030705843</c:v>
                </c:pt>
                <c:pt idx="3376">
                  <c:v>-49.950765457089204</c:v>
                </c:pt>
                <c:pt idx="3377">
                  <c:v>-48.504601328523265</c:v>
                </c:pt>
                <c:pt idx="3378">
                  <c:v>-47.313075927074244</c:v>
                </c:pt>
                <c:pt idx="3379">
                  <c:v>-46.313711358245726</c:v>
                </c:pt>
                <c:pt idx="3380">
                  <c:v>-45.466158404460586</c:v>
                </c:pt>
                <c:pt idx="3381">
                  <c:v>-44.742939615359312</c:v>
                </c:pt>
                <c:pt idx="3382">
                  <c:v>-44.12459286322747</c:v>
                </c:pt>
                <c:pt idx="3383">
                  <c:v>-43.596923988509289</c:v>
                </c:pt>
                <c:pt idx="3384">
                  <c:v>-43.149359171121517</c:v>
                </c:pt>
                <c:pt idx="3385">
                  <c:v>-42.773910395587826</c:v>
                </c:pt>
                <c:pt idx="3386">
                  <c:v>-42.464502074347564</c:v>
                </c:pt>
                <c:pt idx="3387">
                  <c:v>-42.216520703695096</c:v>
                </c:pt>
                <c:pt idx="3388">
                  <c:v>-42.026508240724837</c:v>
                </c:pt>
                <c:pt idx="3389">
                  <c:v>-41.891951984964741</c:v>
                </c:pt>
                <c:pt idx="3390">
                  <c:v>-41.811142148041363</c:v>
                </c:pt>
                <c:pt idx="3391">
                  <c:v>-41.78307937243688</c:v>
                </c:pt>
                <c:pt idx="3392">
                  <c:v>-41.807421515725089</c:v>
                </c:pt>
                <c:pt idx="3393">
                  <c:v>-41.884463862907289</c:v>
                </c:pt>
                <c:pt idx="3394">
                  <c:v>-42.015150646461166</c:v>
                </c:pt>
                <c:pt idx="3395">
                  <c:v>-42.201119075231773</c:v>
                </c:pt>
                <c:pt idx="3396">
                  <c:v>-42.444780617312702</c:v>
                </c:pt>
                <c:pt idx="3397">
                  <c:v>-42.74944873132489</c:v>
                </c:pt>
                <c:pt idx="3398">
                  <c:v>-43.119528550679355</c:v>
                </c:pt>
                <c:pt idx="3399">
                  <c:v>-43.560793754799718</c:v>
                </c:pt>
                <c:pt idx="3400">
                  <c:v>-44.080791792233434</c:v>
                </c:pt>
                <c:pt idx="3401">
                  <c:v>-44.689446044943956</c:v>
                </c:pt>
                <c:pt idx="3402">
                  <c:v>-45.399973086016672</c:v>
                </c:pt>
                <c:pt idx="3403">
                  <c:v>-46.230327599136572</c:v>
                </c:pt>
                <c:pt idx="3404">
                  <c:v>-47.205578647730455</c:v>
                </c:pt>
                <c:pt idx="3405">
                  <c:v>-48.362037085655452</c:v>
                </c:pt>
                <c:pt idx="3406">
                  <c:v>-49.754945450998946</c:v>
                </c:pt>
                <c:pt idx="3407">
                  <c:v>-51.474195074696397</c:v>
                </c:pt>
                <c:pt idx="3408">
                  <c:v>-53.680836052600391</c:v>
                </c:pt>
                <c:pt idx="3409">
                  <c:v>-56.709701523536047</c:v>
                </c:pt>
                <c:pt idx="3410">
                  <c:v>-61.468874385283819</c:v>
                </c:pt>
                <c:pt idx="3411">
                  <c:v>-72.933903816103467</c:v>
                </c:pt>
                <c:pt idx="3412">
                  <c:v>-68.136689851186247</c:v>
                </c:pt>
                <c:pt idx="3413">
                  <c:v>-59.965927844352549</c:v>
                </c:pt>
                <c:pt idx="3414">
                  <c:v>-55.882501410941231</c:v>
                </c:pt>
                <c:pt idx="3415">
                  <c:v>-53.169239483116783</c:v>
                </c:pt>
                <c:pt idx="3416">
                  <c:v>-51.159428618571411</c:v>
                </c:pt>
                <c:pt idx="3417">
                  <c:v>-49.583942588485911</c:v>
                </c:pt>
                <c:pt idx="3418">
                  <c:v>-48.307153256166764</c:v>
                </c:pt>
                <c:pt idx="3419">
                  <c:v>-47.251204806986877</c:v>
                </c:pt>
                <c:pt idx="3420">
                  <c:v>-46.367397680485851</c:v>
                </c:pt>
                <c:pt idx="3421">
                  <c:v>-45.623379020844858</c:v>
                </c:pt>
                <c:pt idx="3422">
                  <c:v>-44.996701319547242</c:v>
                </c:pt>
                <c:pt idx="3423">
                  <c:v>-44.471295660216882</c:v>
                </c:pt>
                <c:pt idx="3424">
                  <c:v>-44.03541207654186</c:v>
                </c:pt>
                <c:pt idx="3425">
                  <c:v>-43.680355633603185</c:v>
                </c:pt>
                <c:pt idx="3426">
                  <c:v>-43.399681377861221</c:v>
                </c:pt>
                <c:pt idx="3427">
                  <c:v>-43.188668356180102</c:v>
                </c:pt>
                <c:pt idx="3428">
                  <c:v>-43.043972012339736</c:v>
                </c:pt>
                <c:pt idx="3429">
                  <c:v>-42.963396636383607</c:v>
                </c:pt>
                <c:pt idx="3430">
                  <c:v>-42.945753609922875</c:v>
                </c:pt>
                <c:pt idx="3431">
                  <c:v>-42.990785805904785</c:v>
                </c:pt>
                <c:pt idx="3432">
                  <c:v>-43.099148224200334</c:v>
                </c:pt>
                <c:pt idx="3433">
                  <c:v>-43.272442365641353</c:v>
                </c:pt>
                <c:pt idx="3434">
                  <c:v>-43.51330870801813</c:v>
                </c:pt>
                <c:pt idx="3435">
                  <c:v>-43.825589490992257</c:v>
                </c:pt>
                <c:pt idx="3436">
                  <c:v>-44.214584735681612</c:v>
                </c:pt>
                <c:pt idx="3437">
                  <c:v>-44.687440993725687</c:v>
                </c:pt>
                <c:pt idx="3438">
                  <c:v>-45.253740138274104</c:v>
                </c:pt>
                <c:pt idx="3439">
                  <c:v>-45.926405264564202</c:v>
                </c:pt>
                <c:pt idx="3440">
                  <c:v>-46.723135150957205</c:v>
                </c:pt>
                <c:pt idx="3441">
                  <c:v>-47.66876944504218</c:v>
                </c:pt>
                <c:pt idx="3442">
                  <c:v>-48.799401598827345</c:v>
                </c:pt>
                <c:pt idx="3443">
                  <c:v>-50.17004457497741</c:v>
                </c:pt>
                <c:pt idx="3444">
                  <c:v>-51.870296672077394</c:v>
                </c:pt>
                <c:pt idx="3445">
                  <c:v>-54.060714912951831</c:v>
                </c:pt>
                <c:pt idx="3446">
                  <c:v>-57.074962994035729</c:v>
                </c:pt>
                <c:pt idx="3447">
                  <c:v>-61.816718735357583</c:v>
                </c:pt>
                <c:pt idx="3448">
                  <c:v>-73.209478586190045</c:v>
                </c:pt>
                <c:pt idx="3449">
                  <c:v>-68.561802866493082</c:v>
                </c:pt>
                <c:pt idx="3450">
                  <c:v>-60.36152649229458</c:v>
                </c:pt>
                <c:pt idx="3451">
                  <c:v>-56.277649535926486</c:v>
                </c:pt>
                <c:pt idx="3452">
                  <c:v>-53.572070269225549</c:v>
                </c:pt>
                <c:pt idx="3453">
                  <c:v>-51.575299000888364</c:v>
                </c:pt>
                <c:pt idx="3454">
                  <c:v>-50.017497158629958</c:v>
                </c:pt>
                <c:pt idx="3455">
                  <c:v>-48.76285453074545</c:v>
                </c:pt>
                <c:pt idx="3456">
                  <c:v>-47.73353825906586</c:v>
                </c:pt>
                <c:pt idx="3457">
                  <c:v>-46.880980951575665</c:v>
                </c:pt>
                <c:pt idx="3458">
                  <c:v>-46.173038950856622</c:v>
                </c:pt>
                <c:pt idx="3459">
                  <c:v>-45.587541630521883</c:v>
                </c:pt>
                <c:pt idx="3460">
                  <c:v>-45.108765708267796</c:v>
                </c:pt>
                <c:pt idx="3461">
                  <c:v>-44.725382946684931</c:v>
                </c:pt>
                <c:pt idx="3462">
                  <c:v>-44.429208688400351</c:v>
                </c:pt>
                <c:pt idx="3463">
                  <c:v>-44.214414575717605</c:v>
                </c:pt>
                <c:pt idx="3464">
                  <c:v>-44.077026755576995</c:v>
                </c:pt>
                <c:pt idx="3465">
                  <c:v>-44.014610844243293</c:v>
                </c:pt>
                <c:pt idx="3466">
                  <c:v>-44.026088388949809</c:v>
                </c:pt>
                <c:pt idx="3467">
                  <c:v>-44.111655217473221</c:v>
                </c:pt>
                <c:pt idx="3468">
                  <c:v>-44.27278912966878</c:v>
                </c:pt>
                <c:pt idx="3469">
                  <c:v>-44.512348038354112</c:v>
                </c:pt>
                <c:pt idx="3470">
                  <c:v>-44.834773613895784</c:v>
                </c:pt>
                <c:pt idx="3471">
                  <c:v>-45.246433554729599</c:v>
                </c:pt>
                <c:pt idx="3472">
                  <c:v>-45.756163425754892</c:v>
                </c:pt>
                <c:pt idx="3473">
                  <c:v>-46.376116875819534</c:v>
                </c:pt>
                <c:pt idx="3474">
                  <c:v>-47.123122200467336</c:v>
                </c:pt>
                <c:pt idx="3475">
                  <c:v>-48.020921392902181</c:v>
                </c:pt>
                <c:pt idx="3476">
                  <c:v>-49.104051833894232</c:v>
                </c:pt>
                <c:pt idx="3477">
                  <c:v>-50.425036073297662</c:v>
                </c:pt>
                <c:pt idx="3478">
                  <c:v>-52.068935755826821</c:v>
                </c:pt>
                <c:pt idx="3479">
                  <c:v>-54.186670370347628</c:v>
                </c:pt>
                <c:pt idx="3480">
                  <c:v>-57.086533770495095</c:v>
                </c:pt>
                <c:pt idx="3481">
                  <c:v>-61.575403074680253</c:v>
                </c:pt>
                <c:pt idx="3482">
                  <c:v>-71.544183852306688</c:v>
                </c:pt>
                <c:pt idx="3483">
                  <c:v>-70.328947027734785</c:v>
                </c:pt>
                <c:pt idx="3484">
                  <c:v>-61.227000129665043</c:v>
                </c:pt>
                <c:pt idx="3485">
                  <c:v>-56.945394244999584</c:v>
                </c:pt>
                <c:pt idx="3486">
                  <c:v>-54.159666366629715</c:v>
                </c:pt>
                <c:pt idx="3487">
                  <c:v>-52.126062945999827</c:v>
                </c:pt>
                <c:pt idx="3488">
                  <c:v>-50.553805409108406</c:v>
                </c:pt>
                <c:pt idx="3489">
                  <c:v>-49.298988602978341</c:v>
                </c:pt>
                <c:pt idx="3490">
                  <c:v>-48.280088448890538</c:v>
                </c:pt>
                <c:pt idx="3491">
                  <c:v>-47.446715147726991</c:v>
                </c:pt>
                <c:pt idx="3492">
                  <c:v>-46.765829698772421</c:v>
                </c:pt>
                <c:pt idx="3493">
                  <c:v>-46.214892588019424</c:v>
                </c:pt>
                <c:pt idx="3494">
                  <c:v>-45.778153856363375</c:v>
                </c:pt>
                <c:pt idx="3495">
                  <c:v>-45.444515444821008</c:v>
                </c:pt>
                <c:pt idx="3496">
                  <c:v>-45.206246085761194</c:v>
                </c:pt>
                <c:pt idx="3497">
                  <c:v>-45.058192338448578</c:v>
                </c:pt>
                <c:pt idx="3498">
                  <c:v>-44.997299666749356</c:v>
                </c:pt>
                <c:pt idx="3499">
                  <c:v>-45.022344241189884</c:v>
                </c:pt>
                <c:pt idx="3500">
                  <c:v>-45.133824762931113</c:v>
                </c:pt>
                <c:pt idx="3501">
                  <c:v>-45.333994881591366</c:v>
                </c:pt>
                <c:pt idx="3502">
                  <c:v>-45.627041854899744</c:v>
                </c:pt>
                <c:pt idx="3503">
                  <c:v>-46.019443945577542</c:v>
                </c:pt>
                <c:pt idx="3504">
                  <c:v>-46.520576528296075</c:v>
                </c:pt>
                <c:pt idx="3505">
                  <c:v>-47.143699466427321</c:v>
                </c:pt>
                <c:pt idx="3506">
                  <c:v>-47.907575364997079</c:v>
                </c:pt>
                <c:pt idx="3507">
                  <c:v>-48.839206980756302</c:v>
                </c:pt>
                <c:pt idx="3508">
                  <c:v>-49.97871215947378</c:v>
                </c:pt>
                <c:pt idx="3509">
                  <c:v>-51.388655104025602</c:v>
                </c:pt>
                <c:pt idx="3510">
                  <c:v>-53.173773573484844</c:v>
                </c:pt>
                <c:pt idx="3511">
                  <c:v>-55.529021037085833</c:v>
                </c:pt>
                <c:pt idx="3512">
                  <c:v>-58.88507445286757</c:v>
                </c:pt>
                <c:pt idx="3513">
                  <c:v>-64.564343185978544</c:v>
                </c:pt>
                <c:pt idx="3514">
                  <c:v>-87.565837305647008</c:v>
                </c:pt>
                <c:pt idx="3515">
                  <c:v>-65.925960969886162</c:v>
                </c:pt>
                <c:pt idx="3516">
                  <c:v>-59.618401509677163</c:v>
                </c:pt>
                <c:pt idx="3517">
                  <c:v>-56.07812096960339</c:v>
                </c:pt>
                <c:pt idx="3518">
                  <c:v>-53.650364022179239</c:v>
                </c:pt>
                <c:pt idx="3519">
                  <c:v>-51.838576886538341</c:v>
                </c:pt>
                <c:pt idx="3520">
                  <c:v>-50.426187647200194</c:v>
                </c:pt>
                <c:pt idx="3521">
                  <c:v>-49.299498021454006</c:v>
                </c:pt>
                <c:pt idx="3522">
                  <c:v>-48.391758961068554</c:v>
                </c:pt>
                <c:pt idx="3523">
                  <c:v>-47.660826602616247</c:v>
                </c:pt>
                <c:pt idx="3524">
                  <c:v>-47.07879522189144</c:v>
                </c:pt>
                <c:pt idx="3525">
                  <c:v>-46.626664457731401</c:v>
                </c:pt>
                <c:pt idx="3526">
                  <c:v>-46.291389065787556</c:v>
                </c:pt>
                <c:pt idx="3527">
                  <c:v>-46.064166633190993</c:v>
                </c:pt>
                <c:pt idx="3528">
                  <c:v>-45.939423508230277</c:v>
                </c:pt>
                <c:pt idx="3529">
                  <c:v>-45.914229180589459</c:v>
                </c:pt>
                <c:pt idx="3530">
                  <c:v>-45.988002346726404</c:v>
                </c:pt>
                <c:pt idx="3531">
                  <c:v>-46.162445704331169</c:v>
                </c:pt>
                <c:pt idx="3532">
                  <c:v>-46.441695962306319</c:v>
                </c:pt>
                <c:pt idx="3533">
                  <c:v>-46.832720031782046</c:v>
                </c:pt>
                <c:pt idx="3534">
                  <c:v>-47.346044347600504</c:v>
                </c:pt>
                <c:pt idx="3535">
                  <c:v>-47.996995142324892</c:v>
                </c:pt>
                <c:pt idx="3536">
                  <c:v>-48.807799742785612</c:v>
                </c:pt>
                <c:pt idx="3537">
                  <c:v>-49.811262223674674</c:v>
                </c:pt>
                <c:pt idx="3538">
                  <c:v>-51.057572641435137</c:v>
                </c:pt>
                <c:pt idx="3539">
                  <c:v>-52.628017883502821</c:v>
                </c:pt>
                <c:pt idx="3540">
                  <c:v>-54.666054888618625</c:v>
                </c:pt>
                <c:pt idx="3541">
                  <c:v>-57.461239753389037</c:v>
                </c:pt>
                <c:pt idx="3542">
                  <c:v>-61.752590073907243</c:v>
                </c:pt>
                <c:pt idx="3543">
                  <c:v>-70.823086657007735</c:v>
                </c:pt>
                <c:pt idx="3544">
                  <c:v>-72.286278119197505</c:v>
                </c:pt>
                <c:pt idx="3545">
                  <c:v>-62.289038037995191</c:v>
                </c:pt>
                <c:pt idx="3546">
                  <c:v>-57.843464816531522</c:v>
                </c:pt>
                <c:pt idx="3547">
                  <c:v>-55.005153688885216</c:v>
                </c:pt>
                <c:pt idx="3548">
                  <c:v>-52.962318369379851</c:v>
                </c:pt>
                <c:pt idx="3549">
                  <c:v>-51.405966097306376</c:v>
                </c:pt>
                <c:pt idx="3550">
                  <c:v>-50.185537491575751</c:v>
                </c:pt>
                <c:pt idx="3551">
                  <c:v>-49.216794112955426</c:v>
                </c:pt>
                <c:pt idx="3552">
                  <c:v>-48.448351579313965</c:v>
                </c:pt>
                <c:pt idx="3553">
                  <c:v>-47.847101914436067</c:v>
                </c:pt>
                <c:pt idx="3554">
                  <c:v>-47.391051269806212</c:v>
                </c:pt>
                <c:pt idx="3555">
                  <c:v>-47.065498843599826</c:v>
                </c:pt>
                <c:pt idx="3556">
                  <c:v>-46.860890651832896</c:v>
                </c:pt>
                <c:pt idx="3557">
                  <c:v>-46.771595737409854</c:v>
                </c:pt>
                <c:pt idx="3558">
                  <c:v>-46.795244213963734</c:v>
                </c:pt>
                <c:pt idx="3559">
                  <c:v>-46.932455314087811</c:v>
                </c:pt>
                <c:pt idx="3560">
                  <c:v>-47.186889879889684</c:v>
                </c:pt>
                <c:pt idx="3561">
                  <c:v>-47.5656394804288</c:v>
                </c:pt>
                <c:pt idx="3562">
                  <c:v>-48.080047242626776</c:v>
                </c:pt>
                <c:pt idx="3563">
                  <c:v>-48.747180763617365</c:v>
                </c:pt>
                <c:pt idx="3564">
                  <c:v>-49.592413499580616</c:v>
                </c:pt>
                <c:pt idx="3565">
                  <c:v>-50.654080659188345</c:v>
                </c:pt>
                <c:pt idx="3566">
                  <c:v>-51.992409894531605</c:v>
                </c:pt>
                <c:pt idx="3567">
                  <c:v>-53.708329445823352</c:v>
                </c:pt>
                <c:pt idx="3568">
                  <c:v>-55.988878289606738</c:v>
                </c:pt>
                <c:pt idx="3569">
                  <c:v>-59.242643886684839</c:v>
                </c:pt>
                <c:pt idx="3570">
                  <c:v>-64.691068868044084</c:v>
                </c:pt>
                <c:pt idx="3571">
                  <c:v>-83.266256718167227</c:v>
                </c:pt>
                <c:pt idx="3572">
                  <c:v>-67.053032288960736</c:v>
                </c:pt>
                <c:pt idx="3573">
                  <c:v>-60.463010109525079</c:v>
                </c:pt>
                <c:pt idx="3574">
                  <c:v>-56.852500769848156</c:v>
                </c:pt>
                <c:pt idx="3575">
                  <c:v>-54.410869264743511</c:v>
                </c:pt>
                <c:pt idx="3576">
                  <c:v>-52.613417576685187</c:v>
                </c:pt>
                <c:pt idx="3577">
                  <c:v>-51.234922353481508</c:v>
                </c:pt>
                <c:pt idx="3578">
                  <c:v>-50.158503788677997</c:v>
                </c:pt>
                <c:pt idx="3579">
                  <c:v>-49.316359935806055</c:v>
                </c:pt>
                <c:pt idx="3580">
                  <c:v>-48.666365552749951</c:v>
                </c:pt>
                <c:pt idx="3581">
                  <c:v>-48.181327676233707</c:v>
                </c:pt>
                <c:pt idx="3582">
                  <c:v>-47.843533820104298</c:v>
                </c:pt>
                <c:pt idx="3583">
                  <c:v>-47.641810274640918</c:v>
                </c:pt>
                <c:pt idx="3584">
                  <c:v>-47.569907105040407</c:v>
                </c:pt>
                <c:pt idx="3585">
                  <c:v>-47.625670459577691</c:v>
                </c:pt>
                <c:pt idx="3586">
                  <c:v>-47.810759806153278</c:v>
                </c:pt>
                <c:pt idx="3587">
                  <c:v>-48.130832860028306</c:v>
                </c:pt>
                <c:pt idx="3588">
                  <c:v>-48.596247905974849</c:v>
                </c:pt>
                <c:pt idx="3589">
                  <c:v>-49.223484492661669</c:v>
                </c:pt>
                <c:pt idx="3590">
                  <c:v>-50.037741200837445</c:v>
                </c:pt>
                <c:pt idx="3591">
                  <c:v>-51.077710291440859</c:v>
                </c:pt>
                <c:pt idx="3592">
                  <c:v>-52.404836033138935</c:v>
                </c:pt>
                <c:pt idx="3593">
                  <c:v>-54.122988218749626</c:v>
                </c:pt>
                <c:pt idx="3594">
                  <c:v>-56.426463708401968</c:v>
                </c:pt>
                <c:pt idx="3595">
                  <c:v>-59.745458446775913</c:v>
                </c:pt>
                <c:pt idx="3596">
                  <c:v>-65.402003320502672</c:v>
                </c:pt>
                <c:pt idx="3597">
                  <c:v>-88.390502543060734</c:v>
                </c:pt>
                <c:pt idx="3598">
                  <c:v>-66.762249721737817</c:v>
                </c:pt>
                <c:pt idx="3599">
                  <c:v>-60.475040307006296</c:v>
                </c:pt>
                <c:pt idx="3600">
                  <c:v>-56.970067254781199</c:v>
                </c:pt>
                <c:pt idx="3601">
                  <c:v>-54.592950889025516</c:v>
                </c:pt>
                <c:pt idx="3602">
                  <c:v>-52.847795425823492</c:v>
                </c:pt>
                <c:pt idx="3603">
                  <c:v>-51.518919100611726</c:v>
                </c:pt>
                <c:pt idx="3604">
                  <c:v>-50.493775410114964</c:v>
                </c:pt>
                <c:pt idx="3605">
                  <c:v>-49.707081373122541</c:v>
                </c:pt>
                <c:pt idx="3606">
                  <c:v>-49.118548745565001</c:v>
                </c:pt>
                <c:pt idx="3607">
                  <c:v>-48.702622188859507</c:v>
                </c:pt>
                <c:pt idx="3608">
                  <c:v>-48.443294477514314</c:v>
                </c:pt>
                <c:pt idx="3609">
                  <c:v>-48.331367554587729</c:v>
                </c:pt>
                <c:pt idx="3610">
                  <c:v>-48.363048169303511</c:v>
                </c:pt>
                <c:pt idx="3611">
                  <c:v>-48.539393906508394</c:v>
                </c:pt>
                <c:pt idx="3612">
                  <c:v>-48.866435987144492</c:v>
                </c:pt>
                <c:pt idx="3613">
                  <c:v>-49.356015937032119</c:v>
                </c:pt>
                <c:pt idx="3614">
                  <c:v>-50.02760456850217</c:v>
                </c:pt>
                <c:pt idx="3615">
                  <c:v>-50.911763198492153</c:v>
                </c:pt>
                <c:pt idx="3616">
                  <c:v>-52.056760035631697</c:v>
                </c:pt>
                <c:pt idx="3617">
                  <c:v>-53.542041445003782</c:v>
                </c:pt>
                <c:pt idx="3618">
                  <c:v>-55.508841950265463</c:v>
                </c:pt>
                <c:pt idx="3619">
                  <c:v>-58.242733138364841</c:v>
                </c:pt>
                <c:pt idx="3620">
                  <c:v>-62.470453682175844</c:v>
                </c:pt>
                <c:pt idx="3621">
                  <c:v>-71.37680707847322</c:v>
                </c:pt>
                <c:pt idx="3622">
                  <c:v>-73.345080255326451</c:v>
                </c:pt>
                <c:pt idx="3623">
                  <c:v>-63.170304283489116</c:v>
                </c:pt>
                <c:pt idx="3624">
                  <c:v>-58.71900680697248</c:v>
                </c:pt>
                <c:pt idx="3625">
                  <c:v>-55.911451379895027</c:v>
                </c:pt>
                <c:pt idx="3626">
                  <c:v>-53.922776569182787</c:v>
                </c:pt>
                <c:pt idx="3627">
                  <c:v>-52.441266235988103</c:v>
                </c:pt>
                <c:pt idx="3628">
                  <c:v>-51.31620676468286</c:v>
                </c:pt>
                <c:pt idx="3629">
                  <c:v>-50.464315699904922</c:v>
                </c:pt>
                <c:pt idx="3630">
                  <c:v>-49.835925315176482</c:v>
                </c:pt>
                <c:pt idx="3631">
                  <c:v>-49.400374586071322</c:v>
                </c:pt>
                <c:pt idx="3632">
                  <c:v>-49.138965932594793</c:v>
                </c:pt>
                <c:pt idx="3633">
                  <c:v>-49.041385383552445</c:v>
                </c:pt>
                <c:pt idx="3634">
                  <c:v>-49.10394863282459</c:v>
                </c:pt>
                <c:pt idx="3635">
                  <c:v>-49.328996987840448</c:v>
                </c:pt>
                <c:pt idx="3636">
                  <c:v>-49.725231245619177</c:v>
                </c:pt>
                <c:pt idx="3637">
                  <c:v>-50.309098368284481</c:v>
                </c:pt>
                <c:pt idx="3638">
                  <c:v>-51.107745732805313</c:v>
                </c:pt>
                <c:pt idx="3639">
                  <c:v>-52.164819054329783</c:v>
                </c:pt>
                <c:pt idx="3640">
                  <c:v>-53.552231742922672</c:v>
                </c:pt>
                <c:pt idx="3641">
                  <c:v>-55.396411701054397</c:v>
                </c:pt>
                <c:pt idx="3642">
                  <c:v>-57.946697505337013</c:v>
                </c:pt>
                <c:pt idx="3643">
                  <c:v>-61.806300941084665</c:v>
                </c:pt>
                <c:pt idx="3644">
                  <c:v>-69.260221460883585</c:v>
                </c:pt>
                <c:pt idx="3645">
                  <c:v>-77.853810981639754</c:v>
                </c:pt>
                <c:pt idx="3646">
                  <c:v>-64.498762656830124</c:v>
                </c:pt>
                <c:pt idx="3647">
                  <c:v>-59.578390324367746</c:v>
                </c:pt>
                <c:pt idx="3648">
                  <c:v>-56.588018323486551</c:v>
                </c:pt>
                <c:pt idx="3649">
                  <c:v>-54.509735314429335</c:v>
                </c:pt>
                <c:pt idx="3650">
                  <c:v>-52.983307377852029</c:v>
                </c:pt>
                <c:pt idx="3651">
                  <c:v>-51.840384297110589</c:v>
                </c:pt>
                <c:pt idx="3652">
                  <c:v>-50.990053689574033</c:v>
                </c:pt>
                <c:pt idx="3653">
                  <c:v>-50.379181633582775</c:v>
                </c:pt>
                <c:pt idx="3654">
                  <c:v>-49.975763114726377</c:v>
                </c:pt>
                <c:pt idx="3655">
                  <c:v>-49.761097186670568</c:v>
                </c:pt>
                <c:pt idx="3656">
                  <c:v>-49.725953072450835</c:v>
                </c:pt>
                <c:pt idx="3657">
                  <c:v>-49.868863324798795</c:v>
                </c:pt>
                <c:pt idx="3658">
                  <c:v>-50.195835608290515</c:v>
                </c:pt>
                <c:pt idx="3659">
                  <c:v>-50.721370861603312</c:v>
                </c:pt>
                <c:pt idx="3660">
                  <c:v>-51.471191245481826</c:v>
                </c:pt>
                <c:pt idx="3661">
                  <c:v>-52.487896943059098</c:v>
                </c:pt>
                <c:pt idx="3662">
                  <c:v>-53.842651518481532</c:v>
                </c:pt>
                <c:pt idx="3663">
                  <c:v>-55.661396388947026</c:v>
                </c:pt>
                <c:pt idx="3664">
                  <c:v>-58.193306448272281</c:v>
                </c:pt>
                <c:pt idx="3665">
                  <c:v>-62.04218427440118</c:v>
                </c:pt>
                <c:pt idx="3666">
                  <c:v>-69.498615746478805</c:v>
                </c:pt>
                <c:pt idx="3667">
                  <c:v>-78.028775140164896</c:v>
                </c:pt>
                <c:pt idx="3668">
                  <c:v>-64.714032960161276</c:v>
                </c:pt>
                <c:pt idx="3669">
                  <c:v>-59.808775182921174</c:v>
                </c:pt>
                <c:pt idx="3670">
                  <c:v>-56.837269380131886</c:v>
                </c:pt>
                <c:pt idx="3671">
                  <c:v>-54.783779207023585</c:v>
                </c:pt>
                <c:pt idx="3672">
                  <c:v>-53.289002159040052</c:v>
                </c:pt>
                <c:pt idx="3673">
                  <c:v>-52.185415686295336</c:v>
                </c:pt>
                <c:pt idx="3674">
                  <c:v>-51.383075654959441</c:v>
                </c:pt>
                <c:pt idx="3675">
                  <c:v>-50.83008603200814</c:v>
                </c:pt>
                <c:pt idx="3676">
                  <c:v>-50.496082885367272</c:v>
                </c:pt>
                <c:pt idx="3677">
                  <c:v>-50.364594960721895</c:v>
                </c:pt>
                <c:pt idx="3678">
                  <c:v>-50.429496782837475</c:v>
                </c:pt>
                <c:pt idx="3679">
                  <c:v>-50.69377335238697</c:v>
                </c:pt>
                <c:pt idx="3680">
                  <c:v>-51.170048906329633</c:v>
                </c:pt>
                <c:pt idx="3681">
                  <c:v>-51.883107683245832</c:v>
                </c:pt>
                <c:pt idx="3682">
                  <c:v>-52.875595013271877</c:v>
                </c:pt>
                <c:pt idx="3683">
                  <c:v>-54.220134105560248</c:v>
                </c:pt>
                <c:pt idx="3684">
                  <c:v>-56.0469250620826</c:v>
                </c:pt>
                <c:pt idx="3685">
                  <c:v>-58.616880834113552</c:v>
                </c:pt>
                <c:pt idx="3686">
                  <c:v>-62.574477268852149</c:v>
                </c:pt>
                <c:pt idx="3687">
                  <c:v>-70.48688030302722</c:v>
                </c:pt>
                <c:pt idx="3688">
                  <c:v>-76.450745936803514</c:v>
                </c:pt>
                <c:pt idx="3689">
                  <c:v>-64.519594893716544</c:v>
                </c:pt>
                <c:pt idx="3690">
                  <c:v>-59.810549531711537</c:v>
                </c:pt>
                <c:pt idx="3691">
                  <c:v>-56.93281213875818</c:v>
                </c:pt>
                <c:pt idx="3692">
                  <c:v>-54.947281299805695</c:v>
                </c:pt>
                <c:pt idx="3693">
                  <c:v>-53.514007321224682</c:v>
                </c:pt>
                <c:pt idx="3694">
                  <c:v>-52.4731694077078</c:v>
                </c:pt>
                <c:pt idx="3695">
                  <c:v>-51.739081133062221</c:v>
                </c:pt>
                <c:pt idx="3696">
                  <c:v>-51.263028540598043</c:v>
                </c:pt>
                <c:pt idx="3697">
                  <c:v>-51.017729669958385</c:v>
                </c:pt>
                <c:pt idx="3698">
                  <c:v>-50.990308782116898</c:v>
                </c:pt>
                <c:pt idx="3699">
                  <c:v>-51.179370073670441</c:v>
                </c:pt>
                <c:pt idx="3700">
                  <c:v>-51.594650111258666</c:v>
                </c:pt>
                <c:pt idx="3701">
                  <c:v>-52.259080696561419</c:v>
                </c:pt>
                <c:pt idx="3702">
                  <c:v>-53.214293521917774</c:v>
                </c:pt>
                <c:pt idx="3703">
                  <c:v>-54.532791282884375</c:v>
                </c:pt>
                <c:pt idx="3704">
                  <c:v>-56.346062710066249</c:v>
                </c:pt>
                <c:pt idx="3705">
                  <c:v>-58.919709605049277</c:v>
                </c:pt>
                <c:pt idx="3706">
                  <c:v>-62.915821850757645</c:v>
                </c:pt>
                <c:pt idx="3707">
                  <c:v>-71.029759143614029</c:v>
                </c:pt>
                <c:pt idx="3708">
                  <c:v>-76.009812743807629</c:v>
                </c:pt>
                <c:pt idx="3709">
                  <c:v>-64.56267459505456</c:v>
                </c:pt>
                <c:pt idx="3710">
                  <c:v>-59.938502765293279</c:v>
                </c:pt>
                <c:pt idx="3711">
                  <c:v>-57.110632497959848</c:v>
                </c:pt>
                <c:pt idx="3712">
                  <c:v>-55.169548231272074</c:v>
                </c:pt>
                <c:pt idx="3713">
                  <c:v>-53.78334024301963</c:v>
                </c:pt>
                <c:pt idx="3714">
                  <c:v>-52.79588168407291</c:v>
                </c:pt>
                <c:pt idx="3715">
                  <c:v>-52.124073478199847</c:v>
                </c:pt>
                <c:pt idx="3716">
                  <c:v>-51.721716573652571</c:v>
                </c:pt>
                <c:pt idx="3717">
                  <c:v>-51.564528691393299</c:v>
                </c:pt>
                <c:pt idx="3718">
                  <c:v>-51.643651222055297</c:v>
                </c:pt>
                <c:pt idx="3719">
                  <c:v>-51.963480308633272</c:v>
                </c:pt>
                <c:pt idx="3720">
                  <c:v>-52.542629874349124</c:v>
                </c:pt>
                <c:pt idx="3721">
                  <c:v>-53.4185400453459</c:v>
                </c:pt>
                <c:pt idx="3722">
                  <c:v>-54.658476297350482</c:v>
                </c:pt>
                <c:pt idx="3723">
                  <c:v>-56.385180998852313</c:v>
                </c:pt>
                <c:pt idx="3724">
                  <c:v>-58.844524608707346</c:v>
                </c:pt>
                <c:pt idx="3725">
                  <c:v>-62.634263404730262</c:v>
                </c:pt>
                <c:pt idx="3726">
                  <c:v>-70.013311627377178</c:v>
                </c:pt>
                <c:pt idx="3727">
                  <c:v>-78.876226049758884</c:v>
                </c:pt>
                <c:pt idx="3728">
                  <c:v>-65.381495703544473</c:v>
                </c:pt>
                <c:pt idx="3729">
                  <c:v>-60.488196649927445</c:v>
                </c:pt>
                <c:pt idx="3730">
                  <c:v>-57.563932869749515</c:v>
                </c:pt>
                <c:pt idx="3731">
                  <c:v>-55.584427012465582</c:v>
                </c:pt>
                <c:pt idx="3732">
                  <c:v>-54.189979280373073</c:v>
                </c:pt>
                <c:pt idx="3733">
                  <c:v>-53.214984101632979</c:v>
                </c:pt>
                <c:pt idx="3734">
                  <c:v>-52.572955025671845</c:v>
                </c:pt>
                <c:pt idx="3735">
                  <c:v>-52.217138580289472</c:v>
                </c:pt>
                <c:pt idx="3736">
                  <c:v>-52.124592637153484</c:v>
                </c:pt>
                <c:pt idx="3737">
                  <c:v>-52.289667746317221</c:v>
                </c:pt>
                <c:pt idx="3738">
                  <c:v>-52.722479195692443</c:v>
                </c:pt>
                <c:pt idx="3739">
                  <c:v>-53.451459639936232</c:v>
                </c:pt>
                <c:pt idx="3740">
                  <c:v>-54.531533440947129</c:v>
                </c:pt>
                <c:pt idx="3741">
                  <c:v>-56.063731461383014</c:v>
                </c:pt>
                <c:pt idx="3742">
                  <c:v>-58.245061058019331</c:v>
                </c:pt>
                <c:pt idx="3743">
                  <c:v>-61.523147794907729</c:v>
                </c:pt>
                <c:pt idx="3744">
                  <c:v>-67.315897601249162</c:v>
                </c:pt>
                <c:pt idx="3745">
                  <c:v>-99.121684473646994</c:v>
                </c:pt>
                <c:pt idx="3746">
                  <c:v>-67.808059222400729</c:v>
                </c:pt>
                <c:pt idx="3747">
                  <c:v>-61.823646288999996</c:v>
                </c:pt>
                <c:pt idx="3748">
                  <c:v>-58.508578603099451</c:v>
                </c:pt>
                <c:pt idx="3749">
                  <c:v>-56.33207762287833</c:v>
                </c:pt>
                <c:pt idx="3750">
                  <c:v>-54.825197993080224</c:v>
                </c:pt>
                <c:pt idx="3751">
                  <c:v>-53.785104887143795</c:v>
                </c:pt>
                <c:pt idx="3752">
                  <c:v>-53.109698449380012</c:v>
                </c:pt>
                <c:pt idx="3753">
                  <c:v>-52.745243435069689</c:v>
                </c:pt>
                <c:pt idx="3754">
                  <c:v>-52.666206052382392</c:v>
                </c:pt>
                <c:pt idx="3755">
                  <c:v>-52.867339432437703</c:v>
                </c:pt>
                <c:pt idx="3756">
                  <c:v>-53.362121984256717</c:v>
                </c:pt>
                <c:pt idx="3757">
                  <c:v>-54.186526140836115</c:v>
                </c:pt>
                <c:pt idx="3758">
                  <c:v>-55.410656052621292</c:v>
                </c:pt>
                <c:pt idx="3759">
                  <c:v>-57.167775553423176</c:v>
                </c:pt>
                <c:pt idx="3760">
                  <c:v>-59.734241420126949</c:v>
                </c:pt>
                <c:pt idx="3761">
                  <c:v>-63.816292139992839</c:v>
                </c:pt>
                <c:pt idx="3762">
                  <c:v>-72.454914329576326</c:v>
                </c:pt>
                <c:pt idx="3763">
                  <c:v>-75.203225800935328</c:v>
                </c:pt>
                <c:pt idx="3764">
                  <c:v>-64.759608731742645</c:v>
                </c:pt>
                <c:pt idx="3765">
                  <c:v>-60.342393776382288</c:v>
                </c:pt>
                <c:pt idx="3766">
                  <c:v>-57.651000315822927</c:v>
                </c:pt>
                <c:pt idx="3767">
                  <c:v>-55.842287698589431</c:v>
                </c:pt>
                <c:pt idx="3768">
                  <c:v>-54.603846867968791</c:v>
                </c:pt>
                <c:pt idx="3769">
                  <c:v>-53.789877935433061</c:v>
                </c:pt>
                <c:pt idx="3770">
                  <c:v>-53.325987328958384</c:v>
                </c:pt>
                <c:pt idx="3771">
                  <c:v>-53.175925949128562</c:v>
                </c:pt>
                <c:pt idx="3772">
                  <c:v>-53.328819520805595</c:v>
                </c:pt>
                <c:pt idx="3773">
                  <c:v>-53.795699669699452</c:v>
                </c:pt>
                <c:pt idx="3774">
                  <c:v>-54.612799864171038</c:v>
                </c:pt>
                <c:pt idx="3775">
                  <c:v>-55.854011501742029</c:v>
                </c:pt>
                <c:pt idx="3776">
                  <c:v>-57.663330615284934</c:v>
                </c:pt>
                <c:pt idx="3777">
                  <c:v>-60.347252085430227</c:v>
                </c:pt>
                <c:pt idx="3778">
                  <c:v>-64.724314986645084</c:v>
                </c:pt>
                <c:pt idx="3779">
                  <c:v>-74.835823869422455</c:v>
                </c:pt>
                <c:pt idx="3780">
                  <c:v>-73.046613733227858</c:v>
                </c:pt>
                <c:pt idx="3781">
                  <c:v>-64.198573902836159</c:v>
                </c:pt>
                <c:pt idx="3782">
                  <c:v>-60.116973075353997</c:v>
                </c:pt>
                <c:pt idx="3783">
                  <c:v>-57.594833230123228</c:v>
                </c:pt>
                <c:pt idx="3784">
                  <c:v>-55.907609841224676</c:v>
                </c:pt>
                <c:pt idx="3785">
                  <c:v>-54.776284082254932</c:v>
                </c:pt>
                <c:pt idx="3786">
                  <c:v>-54.069525548720677</c:v>
                </c:pt>
                <c:pt idx="3787">
                  <c:v>-53.721947043941228</c:v>
                </c:pt>
                <c:pt idx="3788">
                  <c:v>-53.705303558176823</c:v>
                </c:pt>
                <c:pt idx="3789">
                  <c:v>-54.018289931492987</c:v>
                </c:pt>
                <c:pt idx="3790">
                  <c:v>-54.68598406192627</c:v>
                </c:pt>
                <c:pt idx="3791">
                  <c:v>-55.768494966713789</c:v>
                </c:pt>
                <c:pt idx="3792">
                  <c:v>-57.38619164782569</c:v>
                </c:pt>
                <c:pt idx="3793">
                  <c:v>-59.790045433811812</c:v>
                </c:pt>
                <c:pt idx="3794">
                  <c:v>-63.606008691805009</c:v>
                </c:pt>
                <c:pt idx="3795">
                  <c:v>-71.296564916986384</c:v>
                </c:pt>
                <c:pt idx="3796">
                  <c:v>-78.119092899465315</c:v>
                </c:pt>
                <c:pt idx="3797">
                  <c:v>-65.779122816860237</c:v>
                </c:pt>
                <c:pt idx="3798">
                  <c:v>-61.088399774391995</c:v>
                </c:pt>
                <c:pt idx="3799">
                  <c:v>-58.314168464331253</c:v>
                </c:pt>
                <c:pt idx="3800">
                  <c:v>-56.495487115770658</c:v>
                </c:pt>
                <c:pt idx="3801">
                  <c:v>-55.291868189471778</c:v>
                </c:pt>
                <c:pt idx="3802">
                  <c:v>-54.549640305412829</c:v>
                </c:pt>
                <c:pt idx="3803">
                  <c:v>-54.194364553057248</c:v>
                </c:pt>
                <c:pt idx="3804">
                  <c:v>-54.194923633624782</c:v>
                </c:pt>
                <c:pt idx="3805">
                  <c:v>-54.551347442940553</c:v>
                </c:pt>
                <c:pt idx="3806">
                  <c:v>-55.294678009548413</c:v>
                </c:pt>
                <c:pt idx="3807">
                  <c:v>-56.498751407384759</c:v>
                </c:pt>
                <c:pt idx="3808">
                  <c:v>-58.315133154130862</c:v>
                </c:pt>
                <c:pt idx="3809">
                  <c:v>-61.077269585508908</c:v>
                </c:pt>
                <c:pt idx="3810">
                  <c:v>-65.71516761523786</c:v>
                </c:pt>
                <c:pt idx="3811">
                  <c:v>-77.539035034381271</c:v>
                </c:pt>
                <c:pt idx="3812">
                  <c:v>-71.831558051158652</c:v>
                </c:pt>
                <c:pt idx="3813">
                  <c:v>-63.978718351475415</c:v>
                </c:pt>
                <c:pt idx="3814">
                  <c:v>-60.169259258018037</c:v>
                </c:pt>
                <c:pt idx="3815">
                  <c:v>-57.81468509095096</c:v>
                </c:pt>
                <c:pt idx="3816">
                  <c:v>-56.2736706690673</c:v>
                </c:pt>
                <c:pt idx="3817">
                  <c:v>-55.293937035995299</c:v>
                </c:pt>
                <c:pt idx="3818">
                  <c:v>-54.758650265360416</c:v>
                </c:pt>
                <c:pt idx="3819">
                  <c:v>-54.614910789022815</c:v>
                </c:pt>
                <c:pt idx="3820">
                  <c:v>-54.849656085800895</c:v>
                </c:pt>
                <c:pt idx="3821">
                  <c:v>-55.4843519206241</c:v>
                </c:pt>
                <c:pt idx="3822">
                  <c:v>-56.583396834384658</c:v>
                </c:pt>
                <c:pt idx="3823">
                  <c:v>-58.284463790374588</c:v>
                </c:pt>
                <c:pt idx="3824">
                  <c:v>-60.889637960969836</c:v>
                </c:pt>
                <c:pt idx="3825">
                  <c:v>-65.213656755800741</c:v>
                </c:pt>
                <c:pt idx="3826">
                  <c:v>-75.28468046820106</c:v>
                </c:pt>
                <c:pt idx="3827">
                  <c:v>-73.539586251865202</c:v>
                </c:pt>
                <c:pt idx="3828">
                  <c:v>-64.705805365862176</c:v>
                </c:pt>
                <c:pt idx="3829">
                  <c:v>-60.674788143076277</c:v>
                </c:pt>
                <c:pt idx="3830">
                  <c:v>-58.233398120747559</c:v>
                </c:pt>
                <c:pt idx="3831">
                  <c:v>-56.659421535306222</c:v>
                </c:pt>
                <c:pt idx="3832">
                  <c:v>-55.678639087781434</c:v>
                </c:pt>
                <c:pt idx="3833">
                  <c:v>-55.167301213553692</c:v>
                </c:pt>
                <c:pt idx="3834">
                  <c:v>-55.071825222701619</c:v>
                </c:pt>
                <c:pt idx="3835">
                  <c:v>-55.382924177778499</c:v>
                </c:pt>
                <c:pt idx="3836">
                  <c:v>-56.131491144530763</c:v>
                </c:pt>
                <c:pt idx="3837">
                  <c:v>-57.401985157734444</c:v>
                </c:pt>
                <c:pt idx="3838">
                  <c:v>-59.378082302960387</c:v>
                </c:pt>
                <c:pt idx="3839">
                  <c:v>-62.491021373396904</c:v>
                </c:pt>
                <c:pt idx="3840">
                  <c:v>-68.107061794988212</c:v>
                </c:pt>
                <c:pt idx="3841">
                  <c:v>-94.504462148597781</c:v>
                </c:pt>
                <c:pt idx="3842">
                  <c:v>-69.001841276841731</c:v>
                </c:pt>
                <c:pt idx="3843">
                  <c:v>-62.979463535532233</c:v>
                </c:pt>
                <c:pt idx="3844">
                  <c:v>-59.753417916034117</c:v>
                </c:pt>
                <c:pt idx="3845">
                  <c:v>-57.742027951254109</c:v>
                </c:pt>
                <c:pt idx="3846">
                  <c:v>-56.473053491258241</c:v>
                </c:pt>
                <c:pt idx="3847">
                  <c:v>-55.751458367992143</c:v>
                </c:pt>
                <c:pt idx="3848">
                  <c:v>-55.490870199440572</c:v>
                </c:pt>
                <c:pt idx="3849">
                  <c:v>-55.663691802030677</c:v>
                </c:pt>
                <c:pt idx="3850">
                  <c:v>-56.287943490117044</c:v>
                </c:pt>
                <c:pt idx="3851">
                  <c:v>-57.435300080534844</c:v>
                </c:pt>
                <c:pt idx="3852">
                  <c:v>-59.26947329842762</c:v>
                </c:pt>
                <c:pt idx="3853">
                  <c:v>-62.17191171808129</c:v>
                </c:pt>
                <c:pt idx="3854">
                  <c:v>-67.288875628227359</c:v>
                </c:pt>
                <c:pt idx="3855">
                  <c:v>-83.718488474911197</c:v>
                </c:pt>
                <c:pt idx="3856">
                  <c:v>-70.361711202927523</c:v>
                </c:pt>
                <c:pt idx="3857">
                  <c:v>-63.679560549348359</c:v>
                </c:pt>
                <c:pt idx="3858">
                  <c:v>-60.256783120523053</c:v>
                </c:pt>
                <c:pt idx="3859">
                  <c:v>-58.161890872818212</c:v>
                </c:pt>
                <c:pt idx="3860">
                  <c:v>-56.86039181250684</c:v>
                </c:pt>
                <c:pt idx="3861">
                  <c:v>-56.138899685723501</c:v>
                </c:pt>
                <c:pt idx="3862">
                  <c:v>-55.905774253758047</c:v>
                </c:pt>
                <c:pt idx="3863">
                  <c:v>-56.134736687984969</c:v>
                </c:pt>
                <c:pt idx="3864">
                  <c:v>-56.851462144921257</c:v>
                </c:pt>
                <c:pt idx="3865">
                  <c:v>-58.146110263129493</c:v>
                </c:pt>
                <c:pt idx="3866">
                  <c:v>-60.227599790033878</c:v>
                </c:pt>
                <c:pt idx="3867">
                  <c:v>-63.614309339943247</c:v>
                </c:pt>
                <c:pt idx="3868">
                  <c:v>-70.1396374300151</c:v>
                </c:pt>
                <c:pt idx="3869">
                  <c:v>-85.617620699340208</c:v>
                </c:pt>
                <c:pt idx="3870">
                  <c:v>-67.714393074040387</c:v>
                </c:pt>
                <c:pt idx="3871">
                  <c:v>-62.540122755102558</c:v>
                </c:pt>
                <c:pt idx="3872">
                  <c:v>-59.666303287789461</c:v>
                </c:pt>
                <c:pt idx="3873">
                  <c:v>-57.899640790128984</c:v>
                </c:pt>
                <c:pt idx="3874">
                  <c:v>-56.85264478525017</c:v>
                </c:pt>
                <c:pt idx="3875">
                  <c:v>-56.365444122492541</c:v>
                </c:pt>
                <c:pt idx="3876">
                  <c:v>-56.376724938424275</c:v>
                </c:pt>
                <c:pt idx="3877">
                  <c:v>-56.887788604493082</c:v>
                </c:pt>
                <c:pt idx="3878">
                  <c:v>-57.962935783958429</c:v>
                </c:pt>
                <c:pt idx="3879">
                  <c:v>-59.766663934849483</c:v>
                </c:pt>
                <c:pt idx="3880">
                  <c:v>-62.696921048664038</c:v>
                </c:pt>
                <c:pt idx="3881">
                  <c:v>-67.989103109244425</c:v>
                </c:pt>
                <c:pt idx="3882">
                  <c:v>-87.350061794189543</c:v>
                </c:pt>
                <c:pt idx="3883">
                  <c:v>-70.072149495089917</c:v>
                </c:pt>
                <c:pt idx="3884">
                  <c:v>-63.73654424248106</c:v>
                </c:pt>
                <c:pt idx="3885">
                  <c:v>-60.464533260337063</c:v>
                </c:pt>
                <c:pt idx="3886">
                  <c:v>-58.497019117639283</c:v>
                </c:pt>
                <c:pt idx="3887">
                  <c:v>-57.333901667612267</c:v>
                </c:pt>
                <c:pt idx="3888">
                  <c:v>-56.778644737733963</c:v>
                </c:pt>
                <c:pt idx="3889">
                  <c:v>-56.75579665686486</c:v>
                </c:pt>
                <c:pt idx="3890">
                  <c:v>-57.262438516405673</c:v>
                </c:pt>
                <c:pt idx="3891">
                  <c:v>-58.366204973885857</c:v>
                </c:pt>
                <c:pt idx="3892">
                  <c:v>-60.247002816410273</c:v>
                </c:pt>
                <c:pt idx="3893">
                  <c:v>-63.354233125242409</c:v>
                </c:pt>
                <c:pt idx="3894">
                  <c:v>-69.176636919050679</c:v>
                </c:pt>
                <c:pt idx="3895">
                  <c:v>-108.2720778587361</c:v>
                </c:pt>
                <c:pt idx="3896">
                  <c:v>-69.031705684195757</c:v>
                </c:pt>
                <c:pt idx="3897">
                  <c:v>-63.350822229512133</c:v>
                </c:pt>
                <c:pt idx="3898">
                  <c:v>-60.32747265751884</c:v>
                </c:pt>
                <c:pt idx="3899">
                  <c:v>-58.523587062006222</c:v>
                </c:pt>
                <c:pt idx="3900">
                  <c:v>-57.503564687762264</c:v>
                </c:pt>
                <c:pt idx="3901">
                  <c:v>-57.096775754268677</c:v>
                </c:pt>
                <c:pt idx="3902">
                  <c:v>-57.246452501948411</c:v>
                </c:pt>
                <c:pt idx="3903">
                  <c:v>-57.972716520151806</c:v>
                </c:pt>
                <c:pt idx="3904">
                  <c:v>-59.384404347903683</c:v>
                </c:pt>
                <c:pt idx="3905">
                  <c:v>-61.758449277838835</c:v>
                </c:pt>
                <c:pt idx="3906">
                  <c:v>-65.863774089305522</c:v>
                </c:pt>
                <c:pt idx="3907">
                  <c:v>-75.375824167214049</c:v>
                </c:pt>
                <c:pt idx="3908">
                  <c:v>-74.996343545852284</c:v>
                </c:pt>
                <c:pt idx="3909">
                  <c:v>-65.797960943274148</c:v>
                </c:pt>
                <c:pt idx="3910">
                  <c:v>-61.796271030259604</c:v>
                </c:pt>
                <c:pt idx="3911">
                  <c:v>-59.502787946182345</c:v>
                </c:pt>
                <c:pt idx="3912">
                  <c:v>-58.173110450778651</c:v>
                </c:pt>
                <c:pt idx="3913">
                  <c:v>-57.541532776716025</c:v>
                </c:pt>
                <c:pt idx="3914">
                  <c:v>-57.509951325021078</c:v>
                </c:pt>
                <c:pt idx="3915">
                  <c:v>-58.07381744646203</c:v>
                </c:pt>
                <c:pt idx="3916">
                  <c:v>-59.318768016606931</c:v>
                </c:pt>
                <c:pt idx="3917">
                  <c:v>-61.48215614201699</c:v>
                </c:pt>
                <c:pt idx="3918">
                  <c:v>-65.209252110641017</c:v>
                </c:pt>
                <c:pt idx="3919">
                  <c:v>-73.191479130655907</c:v>
                </c:pt>
                <c:pt idx="3920">
                  <c:v>-78.108233052739266</c:v>
                </c:pt>
                <c:pt idx="3921">
                  <c:v>-66.79088607921328</c:v>
                </c:pt>
                <c:pt idx="3922">
                  <c:v>-62.408338585543497</c:v>
                </c:pt>
                <c:pt idx="3923">
                  <c:v>-59.961142112670487</c:v>
                </c:pt>
                <c:pt idx="3924">
                  <c:v>-58.559439628912926</c:v>
                </c:pt>
                <c:pt idx="3925">
                  <c:v>-57.900989504937421</c:v>
                </c:pt>
                <c:pt idx="3926">
                  <c:v>-57.87701204104215</c:v>
                </c:pt>
                <c:pt idx="3927">
                  <c:v>-58.483829694614883</c:v>
                </c:pt>
                <c:pt idx="3928">
                  <c:v>-59.819838784043526</c:v>
                </c:pt>
                <c:pt idx="3929">
                  <c:v>-62.162159000230801</c:v>
                </c:pt>
                <c:pt idx="3930">
                  <c:v>-66.304318133005623</c:v>
                </c:pt>
                <c:pt idx="3931">
                  <c:v>-76.193834969159468</c:v>
                </c:pt>
                <c:pt idx="3932">
                  <c:v>-74.724694888423912</c:v>
                </c:pt>
                <c:pt idx="3933">
                  <c:v>-65.895079954655557</c:v>
                </c:pt>
                <c:pt idx="3934">
                  <c:v>-62.017670042051698</c:v>
                </c:pt>
                <c:pt idx="3935">
                  <c:v>-59.835831374740621</c:v>
                </c:pt>
                <c:pt idx="3936">
                  <c:v>-58.637599590283557</c:v>
                </c:pt>
                <c:pt idx="3937">
                  <c:v>-58.174617222226566</c:v>
                </c:pt>
                <c:pt idx="3938">
                  <c:v>-58.369458727661403</c:v>
                </c:pt>
                <c:pt idx="3939">
                  <c:v>-59.253458376584035</c:v>
                </c:pt>
                <c:pt idx="3940">
                  <c:v>-60.98949816047984</c:v>
                </c:pt>
                <c:pt idx="3941">
                  <c:v>-64.026727383834398</c:v>
                </c:pt>
                <c:pt idx="3942">
                  <c:v>-69.907219049914488</c:v>
                </c:pt>
                <c:pt idx="3943">
                  <c:v>-98.074678951975883</c:v>
                </c:pt>
                <c:pt idx="3944">
                  <c:v>-69.317093111057773</c:v>
                </c:pt>
                <c:pt idx="3945">
                  <c:v>-63.821106463339603</c:v>
                </c:pt>
                <c:pt idx="3946">
                  <c:v>-60.960268260229775</c:v>
                </c:pt>
                <c:pt idx="3947">
                  <c:v>-59.359565121956379</c:v>
                </c:pt>
                <c:pt idx="3948">
                  <c:v>-58.609324448573695</c:v>
                </c:pt>
                <c:pt idx="3949">
                  <c:v>-58.568559001783896</c:v>
                </c:pt>
                <c:pt idx="3950">
                  <c:v>-59.2302966071247</c:v>
                </c:pt>
                <c:pt idx="3951">
                  <c:v>-60.715474744257449</c:v>
                </c:pt>
                <c:pt idx="3952">
                  <c:v>-63.381941846883734</c:v>
                </c:pt>
                <c:pt idx="3953">
                  <c:v>-68.367860894674664</c:v>
                </c:pt>
                <c:pt idx="3954">
                  <c:v>-84.918446380159168</c:v>
                </c:pt>
                <c:pt idx="3955">
                  <c:v>-71.337795090965642</c:v>
                </c:pt>
                <c:pt idx="3956">
                  <c:v>-64.796435909298097</c:v>
                </c:pt>
                <c:pt idx="3957">
                  <c:v>-61.592602859149423</c:v>
                </c:pt>
                <c:pt idx="3958">
                  <c:v>-59.821987590349586</c:v>
                </c:pt>
                <c:pt idx="3959">
                  <c:v>-58.976296818376504</c:v>
                </c:pt>
                <c:pt idx="3960">
                  <c:v>-58.88407092541847</c:v>
                </c:pt>
                <c:pt idx="3961">
                  <c:v>-59.52870657654519</c:v>
                </c:pt>
                <c:pt idx="3962">
                  <c:v>-61.033807452779378</c:v>
                </c:pt>
                <c:pt idx="3963">
                  <c:v>-63.780621851464389</c:v>
                </c:pt>
                <c:pt idx="3964">
                  <c:v>-69.027226022757461</c:v>
                </c:pt>
                <c:pt idx="3965">
                  <c:v>-89.863794943613314</c:v>
                </c:pt>
                <c:pt idx="3966">
                  <c:v>-70.732422858058271</c:v>
                </c:pt>
                <c:pt idx="3967">
                  <c:v>-64.621016277830194</c:v>
                </c:pt>
                <c:pt idx="3968">
                  <c:v>-61.586662871291232</c:v>
                </c:pt>
                <c:pt idx="3969">
                  <c:v>-59.942621228037808</c:v>
                </c:pt>
                <c:pt idx="3970">
                  <c:v>-59.224818865878973</c:v>
                </c:pt>
                <c:pt idx="3971">
                  <c:v>-59.285242688035751</c:v>
                </c:pt>
                <c:pt idx="3972">
                  <c:v>-60.135222984470794</c:v>
                </c:pt>
                <c:pt idx="3973">
                  <c:v>-61.954757555638913</c:v>
                </c:pt>
                <c:pt idx="3974">
                  <c:v>-65.292050184445685</c:v>
                </c:pt>
                <c:pt idx="3975">
                  <c:v>-72.300471817770131</c:v>
                </c:pt>
                <c:pt idx="3976">
                  <c:v>-82.11715989984755</c:v>
                </c:pt>
                <c:pt idx="3977">
                  <c:v>-68.157117736955982</c:v>
                </c:pt>
                <c:pt idx="3978">
                  <c:v>-63.511671445812979</c:v>
                </c:pt>
                <c:pt idx="3979">
                  <c:v>-61.079039869832677</c:v>
                </c:pt>
                <c:pt idx="3980">
                  <c:v>-59.8376279937048</c:v>
                </c:pt>
                <c:pt idx="3981">
                  <c:v>-59.474765167312654</c:v>
                </c:pt>
                <c:pt idx="3982">
                  <c:v>-59.916489573673246</c:v>
                </c:pt>
                <c:pt idx="3983">
                  <c:v>-61.253322356264796</c:v>
                </c:pt>
                <c:pt idx="3984">
                  <c:v>-63.83057419022164</c:v>
                </c:pt>
                <c:pt idx="3985">
                  <c:v>-68.795419379981212</c:v>
                </c:pt>
                <c:pt idx="3986">
                  <c:v>-85.840234204482016</c:v>
                </c:pt>
                <c:pt idx="3987">
                  <c:v>-71.553748542591208</c:v>
                </c:pt>
                <c:pt idx="3988">
                  <c:v>-65.131451874907341</c:v>
                </c:pt>
                <c:pt idx="3989">
                  <c:v>-62.043494919730399</c:v>
                </c:pt>
                <c:pt idx="3990">
                  <c:v>-60.430101277800304</c:v>
                </c:pt>
                <c:pt idx="3991">
                  <c:v>-59.8049478030903</c:v>
                </c:pt>
                <c:pt idx="3992">
                  <c:v>-60.028512186784184</c:v>
                </c:pt>
                <c:pt idx="3993">
                  <c:v>-61.147891086495882</c:v>
                </c:pt>
                <c:pt idx="3994">
                  <c:v>-63.44408297415071</c:v>
                </c:pt>
                <c:pt idx="3995">
                  <c:v>-67.837991969093622</c:v>
                </c:pt>
                <c:pt idx="3996">
                  <c:v>-79.935758210080479</c:v>
                </c:pt>
                <c:pt idx="3997">
                  <c:v>-73.455388046814264</c:v>
                </c:pt>
                <c:pt idx="3998">
                  <c:v>-65.95976213242723</c:v>
                </c:pt>
                <c:pt idx="3999">
                  <c:v>-62.567512454320337</c:v>
                </c:pt>
                <c:pt idx="4000">
                  <c:v>-60.813625430850365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8-4D11-B9F8-D1260336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0928"/>
        <c:axId val="72044544"/>
      </c:scatterChart>
      <c:valAx>
        <c:axId val="71500928"/>
        <c:scaling>
          <c:logBase val="10"/>
          <c:orientation val="minMax"/>
          <c:max val="20000"/>
          <c:min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Beaming - power gain (dB) at</a:t>
                </a:r>
                <a:r>
                  <a:rPr lang="en-US" sz="2400" baseline="0"/>
                  <a:t> specified listening angle (</a:t>
                </a:r>
                <a:r>
                  <a:rPr lang="el-GR" sz="2400" b="1" i="0" u="none" strike="noStrike" baseline="0">
                    <a:effectLst/>
                  </a:rPr>
                  <a:t>θ</a:t>
                </a:r>
                <a:r>
                  <a:rPr lang="en-GB" sz="2400" b="1" i="0" u="none" strike="noStrike" baseline="0">
                    <a:effectLst/>
                  </a:rPr>
                  <a:t>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14043702061004457"/>
              <c:y val="5.0748709755543808E-3"/>
            </c:manualLayout>
          </c:layout>
          <c:overlay val="0"/>
        </c:title>
        <c:numFmt formatCode="#,##0" sourceLinked="0"/>
        <c:majorTickMark val="cross"/>
        <c:minorTickMark val="cross"/>
        <c:tickLblPos val="low"/>
        <c:crossAx val="72044544"/>
        <c:crosses val="autoZero"/>
        <c:crossBetween val="midCat"/>
      </c:valAx>
      <c:valAx>
        <c:axId val="72044544"/>
        <c:scaling>
          <c:orientation val="minMax"/>
          <c:max val="0"/>
          <c:min val="-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dB</a:t>
                </a:r>
              </a:p>
            </c:rich>
          </c:tx>
          <c:layout>
            <c:manualLayout>
              <c:xMode val="edge"/>
              <c:yMode val="edge"/>
              <c:x val="1.0919431149224989E-2"/>
              <c:y val="0.50196346445937889"/>
            </c:manualLayout>
          </c:layout>
          <c:overlay val="0"/>
        </c:title>
        <c:numFmt formatCode="0.00\ &quot;dB&quot;" sourceLinked="1"/>
        <c:majorTickMark val="out"/>
        <c:minorTickMark val="out"/>
        <c:tickLblPos val="nextTo"/>
        <c:crossAx val="71500928"/>
        <c:crossesAt val="100"/>
        <c:crossBetween val="midCat"/>
        <c:majorUnit val="1"/>
        <c:minorUnit val="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Hz</a:t>
            </a:r>
          </a:p>
        </c:rich>
      </c:tx>
      <c:layout>
        <c:manualLayout>
          <c:xMode val="edge"/>
          <c:yMode val="edge"/>
          <c:x val="0.50922058694488936"/>
          <c:y val="0.92737904103927504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dB</c:v>
          </c:tx>
          <c:marker>
            <c:symbol val="none"/>
          </c:marker>
          <c:xVal>
            <c:numRef>
              <c:f>Input!$A$35:$A$4035</c:f>
              <c:numCache>
                <c:formatCode>#,##0.00\ "Hz"</c:formatCode>
                <c:ptCount val="4001"/>
                <c:pt idx="0">
                  <c:v>10</c:v>
                </c:pt>
                <c:pt idx="1">
                  <c:v>10.023052380778996</c:v>
                </c:pt>
                <c:pt idx="2">
                  <c:v>10.04615790278395</c:v>
                </c:pt>
                <c:pt idx="3">
                  <c:v>10.06931668851804</c:v>
                </c:pt>
                <c:pt idx="4">
                  <c:v>10.092528860766841</c:v>
                </c:pt>
                <c:pt idx="5">
                  <c:v>10.115794542598982</c:v>
                </c:pt>
                <c:pt idx="6">
                  <c:v>10.139113857366791</c:v>
                </c:pt>
                <c:pt idx="7">
                  <c:v>10.162486928706953</c:v>
                </c:pt>
                <c:pt idx="8">
                  <c:v>10.185913880541165</c:v>
                </c:pt>
                <c:pt idx="9">
                  <c:v>10.209394837076795</c:v>
                </c:pt>
                <c:pt idx="10">
                  <c:v>10.232929922807536</c:v>
                </c:pt>
                <c:pt idx="11">
                  <c:v>10.25651926251407</c:v>
                </c:pt>
                <c:pt idx="12">
                  <c:v>10.280162981264729</c:v>
                </c:pt>
                <c:pt idx="13">
                  <c:v>10.303861204416155</c:v>
                </c:pt>
                <c:pt idx="14">
                  <c:v>10.327614057613967</c:v>
                </c:pt>
                <c:pt idx="15">
                  <c:v>10.351421666793431</c:v>
                </c:pt>
                <c:pt idx="16">
                  <c:v>10.375284158180119</c:v>
                </c:pt>
                <c:pt idx="17">
                  <c:v>10.399201658290584</c:v>
                </c:pt>
                <c:pt idx="18">
                  <c:v>10.423174293933032</c:v>
                </c:pt>
                <c:pt idx="19">
                  <c:v>10.447202192207991</c:v>
                </c:pt>
                <c:pt idx="20">
                  <c:v>10.471285480508985</c:v>
                </c:pt>
                <c:pt idx="21">
                  <c:v>10.495424286523212</c:v>
                </c:pt>
                <c:pt idx="22">
                  <c:v>10.519618738232218</c:v>
                </c:pt>
                <c:pt idx="23">
                  <c:v>10.543868963912578</c:v>
                </c:pt>
                <c:pt idx="24">
                  <c:v>10.568175092136574</c:v>
                </c:pt>
                <c:pt idx="25">
                  <c:v>10.592537251772878</c:v>
                </c:pt>
                <c:pt idx="26">
                  <c:v>10.616955571987235</c:v>
                </c:pt>
                <c:pt idx="27">
                  <c:v>10.641430182243148</c:v>
                </c:pt>
                <c:pt idx="28">
                  <c:v>10.665961212302566</c:v>
                </c:pt>
                <c:pt idx="29">
                  <c:v>10.690548792226567</c:v>
                </c:pt>
                <c:pt idx="30">
                  <c:v>10.715193052376051</c:v>
                </c:pt>
                <c:pt idx="31">
                  <c:v>10.739894123412434</c:v>
                </c:pt>
                <c:pt idx="32">
                  <c:v>10.764652136298334</c:v>
                </c:pt>
                <c:pt idx="33">
                  <c:v>10.789467222298272</c:v>
                </c:pt>
                <c:pt idx="34">
                  <c:v>10.814339512979364</c:v>
                </c:pt>
                <c:pt idx="35">
                  <c:v>10.839269140212018</c:v>
                </c:pt>
                <c:pt idx="36">
                  <c:v>10.864256236170636</c:v>
                </c:pt>
                <c:pt idx="37">
                  <c:v>10.889300933334315</c:v>
                </c:pt>
                <c:pt idx="38">
                  <c:v>10.914403364487546</c:v>
                </c:pt>
                <c:pt idx="39">
                  <c:v>10.939563662720918</c:v>
                </c:pt>
                <c:pt idx="40">
                  <c:v>10.964781961431829</c:v>
                </c:pt>
                <c:pt idx="41">
                  <c:v>10.990058394325189</c:v>
                </c:pt>
                <c:pt idx="42">
                  <c:v>11.015393095414128</c:v>
                </c:pt>
                <c:pt idx="43">
                  <c:v>11.040786199020708</c:v>
                </c:pt>
                <c:pt idx="44">
                  <c:v>11.066237839776639</c:v>
                </c:pt>
                <c:pt idx="45">
                  <c:v>11.091748152623985</c:v>
                </c:pt>
                <c:pt idx="46">
                  <c:v>11.117317272815887</c:v>
                </c:pt>
                <c:pt idx="47">
                  <c:v>11.142945335917274</c:v>
                </c:pt>
                <c:pt idx="48">
                  <c:v>11.168632477805584</c:v>
                </c:pt>
                <c:pt idx="49">
                  <c:v>11.194378834671488</c:v>
                </c:pt>
                <c:pt idx="50">
                  <c:v>11.220184543019606</c:v>
                </c:pt>
                <c:pt idx="51">
                  <c:v>11.246049739669235</c:v>
                </c:pt>
                <c:pt idx="52">
                  <c:v>11.271974561755075</c:v>
                </c:pt>
                <c:pt idx="53">
                  <c:v>11.297959146727948</c:v>
                </c:pt>
                <c:pt idx="54">
                  <c:v>11.32400363235554</c:v>
                </c:pt>
                <c:pt idx="55">
                  <c:v>11.350108156723119</c:v>
                </c:pt>
                <c:pt idx="56">
                  <c:v>11.376272858234275</c:v>
                </c:pt>
                <c:pt idx="57">
                  <c:v>11.402497875611653</c:v>
                </c:pt>
                <c:pt idx="58">
                  <c:v>11.428783347897681</c:v>
                </c:pt>
                <c:pt idx="59">
                  <c:v>11.455129414455321</c:v>
                </c:pt>
                <c:pt idx="60">
                  <c:v>11.481536214968791</c:v>
                </c:pt>
                <c:pt idx="61">
                  <c:v>11.508003889444321</c:v>
                </c:pt>
                <c:pt idx="62">
                  <c:v>11.534532578210886</c:v>
                </c:pt>
                <c:pt idx="63">
                  <c:v>11.561122421920951</c:v>
                </c:pt>
                <c:pt idx="64">
                  <c:v>11.587773561551222</c:v>
                </c:pt>
                <c:pt idx="65">
                  <c:v>11.614486138403388</c:v>
                </c:pt>
                <c:pt idx="66">
                  <c:v>11.641260294104873</c:v>
                </c:pt>
                <c:pt idx="67">
                  <c:v>11.668096170609584</c:v>
                </c:pt>
                <c:pt idx="68">
                  <c:v>11.694993910198667</c:v>
                </c:pt>
                <c:pt idx="69">
                  <c:v>11.721953655481261</c:v>
                </c:pt>
                <c:pt idx="70">
                  <c:v>11.748975549395251</c:v>
                </c:pt>
                <c:pt idx="71">
                  <c:v>11.776059735208028</c:v>
                </c:pt>
                <c:pt idx="72">
                  <c:v>11.803206356517251</c:v>
                </c:pt>
                <c:pt idx="73">
                  <c:v>11.830415557251602</c:v>
                </c:pt>
                <c:pt idx="74">
                  <c:v>11.857687481671555</c:v>
                </c:pt>
                <c:pt idx="75">
                  <c:v>11.885022274370137</c:v>
                </c:pt>
                <c:pt idx="76">
                  <c:v>11.9124200802737</c:v>
                </c:pt>
                <c:pt idx="77">
                  <c:v>11.939881044642682</c:v>
                </c:pt>
                <c:pt idx="78">
                  <c:v>11.967405313072385</c:v>
                </c:pt>
                <c:pt idx="79">
                  <c:v>11.994993031493738</c:v>
                </c:pt>
                <c:pt idx="80">
                  <c:v>12.022644346174078</c:v>
                </c:pt>
                <c:pt idx="81">
                  <c:v>12.050359403717923</c:v>
                </c:pt>
                <c:pt idx="82">
                  <c:v>12.07813835106775</c:v>
                </c:pt>
                <c:pt idx="83">
                  <c:v>12.105981335504771</c:v>
                </c:pt>
                <c:pt idx="84">
                  <c:v>12.133888504649718</c:v>
                </c:pt>
                <c:pt idx="85">
                  <c:v>12.161860006463625</c:v>
                </c:pt>
                <c:pt idx="86">
                  <c:v>12.18989598924861</c:v>
                </c:pt>
                <c:pt idx="87">
                  <c:v>12.217996601648661</c:v>
                </c:pt>
                <c:pt idx="88">
                  <c:v>12.24616199265043</c:v>
                </c:pt>
                <c:pt idx="89">
                  <c:v>12.274392311584014</c:v>
                </c:pt>
                <c:pt idx="90">
                  <c:v>12.302687708123756</c:v>
                </c:pt>
                <c:pt idx="91">
                  <c:v>12.331048332289031</c:v>
                </c:pt>
                <c:pt idx="92">
                  <c:v>12.359474334445045</c:v>
                </c:pt>
                <c:pt idx="93">
                  <c:v>12.387965865303631</c:v>
                </c:pt>
                <c:pt idx="94">
                  <c:v>12.416523075924049</c:v>
                </c:pt>
                <c:pt idx="95">
                  <c:v>12.445146117713788</c:v>
                </c:pt>
                <c:pt idx="96">
                  <c:v>12.473835142429367</c:v>
                </c:pt>
                <c:pt idx="97">
                  <c:v>12.502590302177138</c:v>
                </c:pt>
                <c:pt idx="98">
                  <c:v>12.531411749414096</c:v>
                </c:pt>
                <c:pt idx="99">
                  <c:v>12.560299636948683</c:v>
                </c:pt>
                <c:pt idx="100">
                  <c:v>12.589254117941605</c:v>
                </c:pt>
                <c:pt idx="101">
                  <c:v>12.618275345906639</c:v>
                </c:pt>
                <c:pt idx="102">
                  <c:v>12.647363474711446</c:v>
                </c:pt>
                <c:pt idx="103">
                  <c:v>12.676518658578388</c:v>
                </c:pt>
                <c:pt idx="104">
                  <c:v>12.705741052085347</c:v>
                </c:pt>
                <c:pt idx="105">
                  <c:v>12.735030810166547</c:v>
                </c:pt>
                <c:pt idx="106">
                  <c:v>12.764388088113368</c:v>
                </c:pt>
                <c:pt idx="107">
                  <c:v>12.793813041575175</c:v>
                </c:pt>
                <c:pt idx="108">
                  <c:v>12.823305826560143</c:v>
                </c:pt>
                <c:pt idx="109">
                  <c:v>12.852866599436082</c:v>
                </c:pt>
                <c:pt idx="110">
                  <c:v>12.882495516931266</c:v>
                </c:pt>
                <c:pt idx="111">
                  <c:v>12.912192736135268</c:v>
                </c:pt>
                <c:pt idx="112">
                  <c:v>12.941958414499785</c:v>
                </c:pt>
                <c:pt idx="113">
                  <c:v>12.971792709839484</c:v>
                </c:pt>
                <c:pt idx="114">
                  <c:v>13.001695780332826</c:v>
                </c:pt>
                <c:pt idx="115">
                  <c:v>13.031667784522917</c:v>
                </c:pt>
                <c:pt idx="116">
                  <c:v>13.061708881318337</c:v>
                </c:pt>
                <c:pt idx="117">
                  <c:v>13.091819229993991</c:v>
                </c:pt>
                <c:pt idx="118">
                  <c:v>13.121998990191951</c:v>
                </c:pt>
                <c:pt idx="119">
                  <c:v>13.152248321922302</c:v>
                </c:pt>
                <c:pt idx="120">
                  <c:v>13.182567385563988</c:v>
                </c:pt>
                <c:pt idx="121">
                  <c:v>13.212956341865668</c:v>
                </c:pt>
                <c:pt idx="122">
                  <c:v>13.243415351946563</c:v>
                </c:pt>
                <c:pt idx="123">
                  <c:v>13.273944577297311</c:v>
                </c:pt>
                <c:pt idx="124">
                  <c:v>13.304544179780825</c:v>
                </c:pt>
                <c:pt idx="125">
                  <c:v>13.335214321633153</c:v>
                </c:pt>
                <c:pt idx="126">
                  <c:v>13.365955165464333</c:v>
                </c:pt>
                <c:pt idx="127">
                  <c:v>13.39676687425926</c:v>
                </c:pt>
                <c:pt idx="128">
                  <c:v>13.427649611378547</c:v>
                </c:pt>
                <c:pt idx="129">
                  <c:v>13.458603540559391</c:v>
                </c:pt>
                <c:pt idx="130">
                  <c:v>13.489628825916443</c:v>
                </c:pt>
                <c:pt idx="131">
                  <c:v>13.520725631942678</c:v>
                </c:pt>
                <c:pt idx="132">
                  <c:v>13.551894123510266</c:v>
                </c:pt>
                <c:pt idx="133">
                  <c:v>13.583134465871446</c:v>
                </c:pt>
                <c:pt idx="134">
                  <c:v>13.614446824659403</c:v>
                </c:pt>
                <c:pt idx="135">
                  <c:v>13.645831365889148</c:v>
                </c:pt>
                <c:pt idx="136">
                  <c:v>13.677288255958393</c:v>
                </c:pt>
                <c:pt idx="137">
                  <c:v>13.708817661648437</c:v>
                </c:pt>
                <c:pt idx="138">
                  <c:v>13.740419750125051</c:v>
                </c:pt>
                <c:pt idx="139">
                  <c:v>13.772094688939363</c:v>
                </c:pt>
                <c:pt idx="140">
                  <c:v>13.803842646028745</c:v>
                </c:pt>
                <c:pt idx="141">
                  <c:v>13.835663789717705</c:v>
                </c:pt>
                <c:pt idx="142">
                  <c:v>13.867558288718779</c:v>
                </c:pt>
                <c:pt idx="143">
                  <c:v>13.899526312133426</c:v>
                </c:pt>
                <c:pt idx="144">
                  <c:v>13.931568029452924</c:v>
                </c:pt>
                <c:pt idx="145">
                  <c:v>13.963683610559269</c:v>
                </c:pt>
                <c:pt idx="146">
                  <c:v>13.995873225726072</c:v>
                </c:pt>
                <c:pt idx="147">
                  <c:v>14.028137045619472</c:v>
                </c:pt>
                <c:pt idx="148">
                  <c:v>14.060475241299027</c:v>
                </c:pt>
                <c:pt idx="149">
                  <c:v>14.092887984218635</c:v>
                </c:pt>
                <c:pt idx="150">
                  <c:v>14.12537544622743</c:v>
                </c:pt>
                <c:pt idx="151">
                  <c:v>14.157937799570702</c:v>
                </c:pt>
                <c:pt idx="152">
                  <c:v>14.190575216890807</c:v>
                </c:pt>
                <c:pt idx="153">
                  <c:v>14.223287871228083</c:v>
                </c:pt>
                <c:pt idx="154">
                  <c:v>14.256075936021766</c:v>
                </c:pt>
                <c:pt idx="155">
                  <c:v>14.288939585110912</c:v>
                </c:pt>
                <c:pt idx="156">
                  <c:v>14.321878992735316</c:v>
                </c:pt>
                <c:pt idx="157">
                  <c:v>14.354894333536441</c:v>
                </c:pt>
                <c:pt idx="158">
                  <c:v>14.387985782558335</c:v>
                </c:pt>
                <c:pt idx="159">
                  <c:v>14.421153515248568</c:v>
                </c:pt>
                <c:pt idx="160">
                  <c:v>14.454397707459155</c:v>
                </c:pt>
                <c:pt idx="161">
                  <c:v>14.487718535447494</c:v>
                </c:pt>
                <c:pt idx="162">
                  <c:v>14.5211161758773</c:v>
                </c:pt>
                <c:pt idx="163">
                  <c:v>14.554590805819537</c:v>
                </c:pt>
                <c:pt idx="164">
                  <c:v>14.58814260275336</c:v>
                </c:pt>
                <c:pt idx="165">
                  <c:v>14.621771744567056</c:v>
                </c:pt>
                <c:pt idx="166">
                  <c:v>14.655478409558988</c:v>
                </c:pt>
                <c:pt idx="167">
                  <c:v>14.68926277643854</c:v>
                </c:pt>
                <c:pt idx="168">
                  <c:v>14.723125024327059</c:v>
                </c:pt>
                <c:pt idx="169">
                  <c:v>14.757065332758815</c:v>
                </c:pt>
                <c:pt idx="170">
                  <c:v>14.791083881681944</c:v>
                </c:pt>
                <c:pt idx="171">
                  <c:v>14.825180851459404</c:v>
                </c:pt>
                <c:pt idx="172">
                  <c:v>14.859356422869936</c:v>
                </c:pt>
                <c:pt idx="173">
                  <c:v>14.893610777109018</c:v>
                </c:pt>
                <c:pt idx="174">
                  <c:v>14.927944095789826</c:v>
                </c:pt>
                <c:pt idx="175">
                  <c:v>14.962356560944198</c:v>
                </c:pt>
                <c:pt idx="176">
                  <c:v>14.996848355023598</c:v>
                </c:pt>
                <c:pt idx="177">
                  <c:v>15.031419660900085</c:v>
                </c:pt>
                <c:pt idx="178">
                  <c:v>15.066070661867281</c:v>
                </c:pt>
                <c:pt idx="179">
                  <c:v>15.100801541641344</c:v>
                </c:pt>
                <c:pt idx="180">
                  <c:v>15.135612484361941</c:v>
                </c:pt>
                <c:pt idx="181">
                  <c:v>15.170503674593224</c:v>
                </c:pt>
                <c:pt idx="182">
                  <c:v>15.205475297324812</c:v>
                </c:pt>
                <c:pt idx="183">
                  <c:v>15.240527537972767</c:v>
                </c:pt>
                <c:pt idx="184">
                  <c:v>15.27566058238058</c:v>
                </c:pt>
                <c:pt idx="185">
                  <c:v>15.310874616820154</c:v>
                </c:pt>
                <c:pt idx="186">
                  <c:v>15.346169827992794</c:v>
                </c:pt>
                <c:pt idx="187">
                  <c:v>15.381546403030198</c:v>
                </c:pt>
                <c:pt idx="188">
                  <c:v>15.417004529495443</c:v>
                </c:pt>
                <c:pt idx="189">
                  <c:v>15.452544395383986</c:v>
                </c:pt>
                <c:pt idx="190">
                  <c:v>15.48816618912466</c:v>
                </c:pt>
                <c:pt idx="191">
                  <c:v>15.523870099580668</c:v>
                </c:pt>
                <c:pt idx="192">
                  <c:v>15.559656316050589</c:v>
                </c:pt>
                <c:pt idx="193">
                  <c:v>15.59552502826938</c:v>
                </c:pt>
                <c:pt idx="194">
                  <c:v>15.631476426409384</c:v>
                </c:pt>
                <c:pt idx="195">
                  <c:v>15.667510701081333</c:v>
                </c:pt>
                <c:pt idx="196">
                  <c:v>15.703628043335366</c:v>
                </c:pt>
                <c:pt idx="197">
                  <c:v>15.739828644662035</c:v>
                </c:pt>
                <c:pt idx="198">
                  <c:v>15.776112696993325</c:v>
                </c:pt>
                <c:pt idx="199">
                  <c:v>15.812480392703669</c:v>
                </c:pt>
                <c:pt idx="200">
                  <c:v>15.848931924610971</c:v>
                </c:pt>
                <c:pt idx="201">
                  <c:v>15.885467485977623</c:v>
                </c:pt>
                <c:pt idx="202">
                  <c:v>15.922087270511534</c:v>
                </c:pt>
                <c:pt idx="203">
                  <c:v>15.958791472367158</c:v>
                </c:pt>
                <c:pt idx="204">
                  <c:v>15.995580286146518</c:v>
                </c:pt>
                <c:pt idx="205">
                  <c:v>16.032453906900244</c:v>
                </c:pt>
                <c:pt idx="206">
                  <c:v>16.069412530128602</c:v>
                </c:pt>
                <c:pt idx="207">
                  <c:v>16.106456351782533</c:v>
                </c:pt>
                <c:pt idx="208">
                  <c:v>16.14358556826469</c:v>
                </c:pt>
                <c:pt idx="209">
                  <c:v>16.180800376430486</c:v>
                </c:pt>
                <c:pt idx="210">
                  <c:v>16.218100973589127</c:v>
                </c:pt>
                <c:pt idx="211">
                  <c:v>16.255487557504665</c:v>
                </c:pt>
                <c:pt idx="212">
                  <c:v>16.292960326397047</c:v>
                </c:pt>
                <c:pt idx="213">
                  <c:v>16.330519478943167</c:v>
                </c:pt>
                <c:pt idx="214">
                  <c:v>16.368165214277909</c:v>
                </c:pt>
                <c:pt idx="215">
                  <c:v>16.405897731995214</c:v>
                </c:pt>
                <c:pt idx="216">
                  <c:v>16.443717232149137</c:v>
                </c:pt>
                <c:pt idx="217">
                  <c:v>16.4816239152549</c:v>
                </c:pt>
                <c:pt idx="218">
                  <c:v>16.519617982289965</c:v>
                </c:pt>
                <c:pt idx="219">
                  <c:v>16.557699634695094</c:v>
                </c:pt>
                <c:pt idx="220">
                  <c:v>16.595869074375418</c:v>
                </c:pt>
                <c:pt idx="221">
                  <c:v>16.634126503701506</c:v>
                </c:pt>
                <c:pt idx="222">
                  <c:v>16.672472125510438</c:v>
                </c:pt>
                <c:pt idx="223">
                  <c:v>16.710906143106886</c:v>
                </c:pt>
                <c:pt idx="224">
                  <c:v>16.749428760264184</c:v>
                </c:pt>
                <c:pt idx="225">
                  <c:v>16.788040181225412</c:v>
                </c:pt>
                <c:pt idx="226">
                  <c:v>16.826740610704483</c:v>
                </c:pt>
                <c:pt idx="227">
                  <c:v>16.865530253887218</c:v>
                </c:pt>
                <c:pt idx="228">
                  <c:v>16.904409316432446</c:v>
                </c:pt>
                <c:pt idx="229">
                  <c:v>16.943378004473086</c:v>
                </c:pt>
                <c:pt idx="230">
                  <c:v>16.982436524617246</c:v>
                </c:pt>
                <c:pt idx="231">
                  <c:v>17.021585083949308</c:v>
                </c:pt>
                <c:pt idx="232">
                  <c:v>17.060823890031035</c:v>
                </c:pt>
                <c:pt idx="233">
                  <c:v>17.100153150902674</c:v>
                </c:pt>
                <c:pt idx="234">
                  <c:v>17.139573075084051</c:v>
                </c:pt>
                <c:pt idx="235">
                  <c:v>17.179083871575678</c:v>
                </c:pt>
                <c:pt idx="236">
                  <c:v>17.218685749859866</c:v>
                </c:pt>
                <c:pt idx="237">
                  <c:v>17.25837891990183</c:v>
                </c:pt>
                <c:pt idx="238">
                  <c:v>17.298163592150807</c:v>
                </c:pt>
                <c:pt idx="239">
                  <c:v>17.338039977541172</c:v>
                </c:pt>
                <c:pt idx="240">
                  <c:v>17.378008287493547</c:v>
                </c:pt>
                <c:pt idx="241">
                  <c:v>17.418068733915931</c:v>
                </c:pt>
                <c:pt idx="242">
                  <c:v>17.458221529204828</c:v>
                </c:pt>
                <c:pt idx="243">
                  <c:v>17.498466886246359</c:v>
                </c:pt>
                <c:pt idx="244">
                  <c:v>17.538805018417399</c:v>
                </c:pt>
                <c:pt idx="245">
                  <c:v>17.579236139586712</c:v>
                </c:pt>
                <c:pt idx="246">
                  <c:v>17.619760464116077</c:v>
                </c:pt>
                <c:pt idx="247">
                  <c:v>17.660378206861427</c:v>
                </c:pt>
                <c:pt idx="248">
                  <c:v>17.701089583173992</c:v>
                </c:pt>
                <c:pt idx="249">
                  <c:v>17.741894808901439</c:v>
                </c:pt>
                <c:pt idx="250">
                  <c:v>17.782794100389008</c:v>
                </c:pt>
                <c:pt idx="251">
                  <c:v>17.823787674480673</c:v>
                </c:pt>
                <c:pt idx="252">
                  <c:v>17.864875748520284</c:v>
                </c:pt>
                <c:pt idx="253">
                  <c:v>17.906058540352717</c:v>
                </c:pt>
                <c:pt idx="254">
                  <c:v>17.947336268325039</c:v>
                </c:pt>
                <c:pt idx="255">
                  <c:v>17.988709151287651</c:v>
                </c:pt>
                <c:pt idx="256">
                  <c:v>18.03017740859546</c:v>
                </c:pt>
                <c:pt idx="257">
                  <c:v>18.071741260109039</c:v>
                </c:pt>
                <c:pt idx="258">
                  <c:v>18.113400926195794</c:v>
                </c:pt>
                <c:pt idx="259">
                  <c:v>18.155156627731124</c:v>
                </c:pt>
                <c:pt idx="260">
                  <c:v>18.197008586099603</c:v>
                </c:pt>
                <c:pt idx="261">
                  <c:v>18.238957023196146</c:v>
                </c:pt>
                <c:pt idx="262">
                  <c:v>18.281002161427192</c:v>
                </c:pt>
                <c:pt idx="263">
                  <c:v>18.323144223711878</c:v>
                </c:pt>
                <c:pt idx="264">
                  <c:v>18.365383433483224</c:v>
                </c:pt>
                <c:pt idx="265">
                  <c:v>18.407720014689318</c:v>
                </c:pt>
                <c:pt idx="266">
                  <c:v>18.450154191794493</c:v>
                </c:pt>
                <c:pt idx="267">
                  <c:v>18.492686189780535</c:v>
                </c:pt>
                <c:pt idx="268">
                  <c:v>18.535316234147867</c:v>
                </c:pt>
                <c:pt idx="269">
                  <c:v>18.578044550916736</c:v>
                </c:pt>
                <c:pt idx="270">
                  <c:v>18.620871366628425</c:v>
                </c:pt>
                <c:pt idx="271">
                  <c:v>18.663796908346448</c:v>
                </c:pt>
                <c:pt idx="272">
                  <c:v>18.706821403657752</c:v>
                </c:pt>
                <c:pt idx="273">
                  <c:v>18.749945080673932</c:v>
                </c:pt>
                <c:pt idx="274">
                  <c:v>18.793168168032427</c:v>
                </c:pt>
                <c:pt idx="275">
                  <c:v>18.836490894897747</c:v>
                </c:pt>
                <c:pt idx="276">
                  <c:v>18.879913490962675</c:v>
                </c:pt>
                <c:pt idx="277">
                  <c:v>18.923436186449493</c:v>
                </c:pt>
                <c:pt idx="278">
                  <c:v>18.967059212111199</c:v>
                </c:pt>
                <c:pt idx="279">
                  <c:v>19.010782799232736</c:v>
                </c:pt>
                <c:pt idx="280">
                  <c:v>19.054607179632207</c:v>
                </c:pt>
                <c:pt idx="281">
                  <c:v>19.098532585662113</c:v>
                </c:pt>
                <c:pt idx="282">
                  <c:v>19.142559250210589</c:v>
                </c:pt>
                <c:pt idx="283">
                  <c:v>19.186687406702625</c:v>
                </c:pt>
                <c:pt idx="284">
                  <c:v>19.230917289101313</c:v>
                </c:pt>
                <c:pt idx="285">
                  <c:v>19.275249131909089</c:v>
                </c:pt>
                <c:pt idx="286">
                  <c:v>19.319683170168968</c:v>
                </c:pt>
                <c:pt idx="287">
                  <c:v>19.364219639465798</c:v>
                </c:pt>
                <c:pt idx="288">
                  <c:v>19.408858775927506</c:v>
                </c:pt>
                <c:pt idx="289">
                  <c:v>19.453600816226349</c:v>
                </c:pt>
                <c:pt idx="290">
                  <c:v>19.498445997580173</c:v>
                </c:pt>
                <c:pt idx="291">
                  <c:v>19.543394557753665</c:v>
                </c:pt>
                <c:pt idx="292">
                  <c:v>19.588446735059616</c:v>
                </c:pt>
                <c:pt idx="293">
                  <c:v>19.633602768360184</c:v>
                </c:pt>
                <c:pt idx="294">
                  <c:v>19.678862897068164</c:v>
                </c:pt>
                <c:pt idx="295">
                  <c:v>19.724227361148252</c:v>
                </c:pt>
                <c:pt idx="296">
                  <c:v>19.76969640111832</c:v>
                </c:pt>
                <c:pt idx="297">
                  <c:v>19.815270258050692</c:v>
                </c:pt>
                <c:pt idx="298">
                  <c:v>19.860949173573424</c:v>
                </c:pt>
                <c:pt idx="299">
                  <c:v>19.906733389871576</c:v>
                </c:pt>
                <c:pt idx="300">
                  <c:v>19.952623149688502</c:v>
                </c:pt>
                <c:pt idx="301">
                  <c:v>19.998618696327146</c:v>
                </c:pt>
                <c:pt idx="302">
                  <c:v>20.044720273651315</c:v>
                </c:pt>
                <c:pt idx="303">
                  <c:v>20.090928126086983</c:v>
                </c:pt>
                <c:pt idx="304">
                  <c:v>20.137242498623582</c:v>
                </c:pt>
                <c:pt idx="305">
                  <c:v>20.183663636815307</c:v>
                </c:pt>
                <c:pt idx="306">
                  <c:v>20.230191786782413</c:v>
                </c:pt>
                <c:pt idx="307">
                  <c:v>20.276827195212515</c:v>
                </c:pt>
                <c:pt idx="308">
                  <c:v>20.32357010936191</c:v>
                </c:pt>
                <c:pt idx="309">
                  <c:v>20.370420777056875</c:v>
                </c:pt>
                <c:pt idx="310">
                  <c:v>20.417379446694984</c:v>
                </c:pt>
                <c:pt idx="311">
                  <c:v>20.464446367246431</c:v>
                </c:pt>
                <c:pt idx="312">
                  <c:v>20.511621788255344</c:v>
                </c:pt>
                <c:pt idx="313">
                  <c:v>20.558905959841105</c:v>
                </c:pt>
                <c:pt idx="314">
                  <c:v>20.606299132699689</c:v>
                </c:pt>
                <c:pt idx="315">
                  <c:v>20.653801558104977</c:v>
                </c:pt>
                <c:pt idx="316">
                  <c:v>20.701413487910102</c:v>
                </c:pt>
                <c:pt idx="317">
                  <c:v>20.749135174548776</c:v>
                </c:pt>
                <c:pt idx="318">
                  <c:v>20.796966871036631</c:v>
                </c:pt>
                <c:pt idx="319">
                  <c:v>20.84490883097256</c:v>
                </c:pt>
                <c:pt idx="320">
                  <c:v>20.892961308540063</c:v>
                </c:pt>
                <c:pt idx="321">
                  <c:v>20.941124558508591</c:v>
                </c:pt>
                <c:pt idx="322">
                  <c:v>20.989398836234905</c:v>
                </c:pt>
                <c:pt idx="323">
                  <c:v>21.037784397664417</c:v>
                </c:pt>
                <c:pt idx="324">
                  <c:v>21.086281499332557</c:v>
                </c:pt>
                <c:pt idx="325">
                  <c:v>21.134890398366128</c:v>
                </c:pt>
                <c:pt idx="326">
                  <c:v>21.183611352484675</c:v>
                </c:pt>
                <c:pt idx="327">
                  <c:v>21.23244462000185</c:v>
                </c:pt>
                <c:pt idx="328">
                  <c:v>21.281390459826774</c:v>
                </c:pt>
                <c:pt idx="329">
                  <c:v>21.330449131465418</c:v>
                </c:pt>
                <c:pt idx="330">
                  <c:v>21.379620895021972</c:v>
                </c:pt>
                <c:pt idx="331">
                  <c:v>21.428906011200237</c:v>
                </c:pt>
                <c:pt idx="332">
                  <c:v>21.478304741304989</c:v>
                </c:pt>
                <c:pt idx="333">
                  <c:v>21.527817347243378</c:v>
                </c:pt>
                <c:pt idx="334">
                  <c:v>21.57744409152631</c:v>
                </c:pt>
                <c:pt idx="335">
                  <c:v>21.627185237269845</c:v>
                </c:pt>
                <c:pt idx="336">
                  <c:v>21.677041048196589</c:v>
                </c:pt>
                <c:pt idx="337">
                  <c:v>21.727011788637085</c:v>
                </c:pt>
                <c:pt idx="338">
                  <c:v>21.777097723531227</c:v>
                </c:pt>
                <c:pt idx="339">
                  <c:v>21.827299118429654</c:v>
                </c:pt>
                <c:pt idx="340">
                  <c:v>21.877616239495161</c:v>
                </c:pt>
                <c:pt idx="341">
                  <c:v>21.928049353504122</c:v>
                </c:pt>
                <c:pt idx="342">
                  <c:v>21.978598727847881</c:v>
                </c:pt>
                <c:pt idx="343">
                  <c:v>22.029264630534193</c:v>
                </c:pt>
                <c:pt idx="344">
                  <c:v>22.080047330188627</c:v>
                </c:pt>
                <c:pt idx="345">
                  <c:v>22.130947096056005</c:v>
                </c:pt>
                <c:pt idx="346">
                  <c:v>22.181964198001815</c:v>
                </c:pt>
                <c:pt idx="347">
                  <c:v>22.233098906513654</c:v>
                </c:pt>
                <c:pt idx="348">
                  <c:v>22.284351492702658</c:v>
                </c:pt>
                <c:pt idx="349">
                  <c:v>22.335722228304935</c:v>
                </c:pt>
                <c:pt idx="350">
                  <c:v>22.387211385683013</c:v>
                </c:pt>
                <c:pt idx="351">
                  <c:v>22.438819237827278</c:v>
                </c:pt>
                <c:pt idx="352">
                  <c:v>22.490546058357424</c:v>
                </c:pt>
                <c:pt idx="353">
                  <c:v>22.542392121523903</c:v>
                </c:pt>
                <c:pt idx="354">
                  <c:v>22.594357702209386</c:v>
                </c:pt>
                <c:pt idx="355">
                  <c:v>22.646443075930204</c:v>
                </c:pt>
                <c:pt idx="356">
                  <c:v>22.698648518837825</c:v>
                </c:pt>
                <c:pt idx="357">
                  <c:v>22.750974307720309</c:v>
                </c:pt>
                <c:pt idx="358">
                  <c:v>22.803420720003782</c:v>
                </c:pt>
                <c:pt idx="359">
                  <c:v>22.855988033753899</c:v>
                </c:pt>
                <c:pt idx="360">
                  <c:v>22.908676527677326</c:v>
                </c:pt>
                <c:pt idx="361">
                  <c:v>22.961486481123213</c:v>
                </c:pt>
                <c:pt idx="362">
                  <c:v>23.014418174084675</c:v>
                </c:pt>
                <c:pt idx="363">
                  <c:v>23.067471887200281</c:v>
                </c:pt>
                <c:pt idx="364">
                  <c:v>23.120647901755532</c:v>
                </c:pt>
                <c:pt idx="365">
                  <c:v>23.173946499684369</c:v>
                </c:pt>
                <c:pt idx="366">
                  <c:v>23.22736796357065</c:v>
                </c:pt>
                <c:pt idx="367">
                  <c:v>23.280912576649659</c:v>
                </c:pt>
                <c:pt idx="368">
                  <c:v>23.334580622809604</c:v>
                </c:pt>
                <c:pt idx="369">
                  <c:v>23.388372386593122</c:v>
                </c:pt>
                <c:pt idx="370">
                  <c:v>23.442288153198792</c:v>
                </c:pt>
                <c:pt idx="371">
                  <c:v>23.496328208482641</c:v>
                </c:pt>
                <c:pt idx="372">
                  <c:v>23.550492838959663</c:v>
                </c:pt>
                <c:pt idx="373">
                  <c:v>23.604782331805335</c:v>
                </c:pt>
                <c:pt idx="374">
                  <c:v>23.659196974857146</c:v>
                </c:pt>
                <c:pt idx="375">
                  <c:v>23.713737056616115</c:v>
                </c:pt>
                <c:pt idx="376">
                  <c:v>23.768402866248326</c:v>
                </c:pt>
                <c:pt idx="377">
                  <c:v>23.823194693586462</c:v>
                </c:pt>
                <c:pt idx="378">
                  <c:v>23.878112829131332</c:v>
                </c:pt>
                <c:pt idx="379">
                  <c:v>23.933157564053428</c:v>
                </c:pt>
                <c:pt idx="380">
                  <c:v>23.988329190194456</c:v>
                </c:pt>
                <c:pt idx="381">
                  <c:v>24.043628000068882</c:v>
                </c:pt>
                <c:pt idx="382">
                  <c:v>24.099054286865496</c:v>
                </c:pt>
                <c:pt idx="383">
                  <c:v>24.154608344448949</c:v>
                </c:pt>
                <c:pt idx="384">
                  <c:v>24.210290467361325</c:v>
                </c:pt>
                <c:pt idx="385">
                  <c:v>24.266100950823695</c:v>
                </c:pt>
                <c:pt idx="386">
                  <c:v>24.322040090737691</c:v>
                </c:pt>
                <c:pt idx="387">
                  <c:v>24.378108183687061</c:v>
                </c:pt>
                <c:pt idx="388">
                  <c:v>24.434305526939252</c:v>
                </c:pt>
                <c:pt idx="389">
                  <c:v>24.490632418446985</c:v>
                </c:pt>
                <c:pt idx="390">
                  <c:v>24.547089156849832</c:v>
                </c:pt>
                <c:pt idx="391">
                  <c:v>24.603676041475801</c:v>
                </c:pt>
                <c:pt idx="392">
                  <c:v>24.660393372342917</c:v>
                </c:pt>
                <c:pt idx="393">
                  <c:v>24.717241450160824</c:v>
                </c:pt>
                <c:pt idx="394">
                  <c:v>24.774220576332372</c:v>
                </c:pt>
                <c:pt idx="395">
                  <c:v>24.831331052955218</c:v>
                </c:pt>
                <c:pt idx="396">
                  <c:v>24.888573182823421</c:v>
                </c:pt>
                <c:pt idx="397">
                  <c:v>24.945947269429059</c:v>
                </c:pt>
                <c:pt idx="398">
                  <c:v>25.003453616963824</c:v>
                </c:pt>
                <c:pt idx="399">
                  <c:v>25.061092530320646</c:v>
                </c:pt>
                <c:pt idx="400">
                  <c:v>25.118864315095308</c:v>
                </c:pt>
                <c:pt idx="401">
                  <c:v>25.176769277588061</c:v>
                </c:pt>
                <c:pt idx="402">
                  <c:v>25.23480772480525</c:v>
                </c:pt>
                <c:pt idx="403">
                  <c:v>25.292979964460947</c:v>
                </c:pt>
                <c:pt idx="404">
                  <c:v>25.351286304978576</c:v>
                </c:pt>
                <c:pt idx="405">
                  <c:v>25.409727055492546</c:v>
                </c:pt>
                <c:pt idx="406">
                  <c:v>25.468302525849904</c:v>
                </c:pt>
                <c:pt idx="407">
                  <c:v>25.527013026611961</c:v>
                </c:pt>
                <c:pt idx="408">
                  <c:v>25.585858869055947</c:v>
                </c:pt>
                <c:pt idx="409">
                  <c:v>25.644840365176659</c:v>
                </c:pt>
                <c:pt idx="410">
                  <c:v>25.703957827688122</c:v>
                </c:pt>
                <c:pt idx="411">
                  <c:v>25.763211570025234</c:v>
                </c:pt>
                <c:pt idx="412">
                  <c:v>25.82260190634544</c:v>
                </c:pt>
                <c:pt idx="413">
                  <c:v>25.882129151530393</c:v>
                </c:pt>
                <c:pt idx="414">
                  <c:v>25.941793621187617</c:v>
                </c:pt>
                <c:pt idx="415">
                  <c:v>26.001595631652194</c:v>
                </c:pt>
                <c:pt idx="416">
                  <c:v>26.061535499988427</c:v>
                </c:pt>
                <c:pt idx="417">
                  <c:v>26.121613543991533</c:v>
                </c:pt>
                <c:pt idx="418">
                  <c:v>26.181830082189322</c:v>
                </c:pt>
                <c:pt idx="419">
                  <c:v>26.242185433843883</c:v>
                </c:pt>
                <c:pt idx="420">
                  <c:v>26.302679918953281</c:v>
                </c:pt>
                <c:pt idx="421">
                  <c:v>26.363313858253257</c:v>
                </c:pt>
                <c:pt idx="422">
                  <c:v>26.42408757321892</c:v>
                </c:pt>
                <c:pt idx="423">
                  <c:v>26.485001386066457</c:v>
                </c:pt>
                <c:pt idx="424">
                  <c:v>26.546055619754842</c:v>
                </c:pt>
                <c:pt idx="425">
                  <c:v>26.607250597987541</c:v>
                </c:pt>
                <c:pt idx="426">
                  <c:v>26.668586645214241</c:v>
                </c:pt>
                <c:pt idx="427">
                  <c:v>26.730064086632552</c:v>
                </c:pt>
                <c:pt idx="428">
                  <c:v>26.791683248189756</c:v>
                </c:pt>
                <c:pt idx="429">
                  <c:v>26.853444456584509</c:v>
                </c:pt>
                <c:pt idx="430">
                  <c:v>26.91534803926859</c:v>
                </c:pt>
                <c:pt idx="431">
                  <c:v>26.977394324448632</c:v>
                </c:pt>
                <c:pt idx="432">
                  <c:v>27.039583641087862</c:v>
                </c:pt>
                <c:pt idx="433">
                  <c:v>27.10191631890785</c:v>
                </c:pt>
                <c:pt idx="434">
                  <c:v>27.164392688390247</c:v>
                </c:pt>
                <c:pt idx="435">
                  <c:v>27.227013080778544</c:v>
                </c:pt>
                <c:pt idx="436">
                  <c:v>27.289777828079824</c:v>
                </c:pt>
                <c:pt idx="437">
                  <c:v>27.352687263066535</c:v>
                </c:pt>
                <c:pt idx="438">
                  <c:v>27.415741719278238</c:v>
                </c:pt>
                <c:pt idx="439">
                  <c:v>27.478941531023381</c:v>
                </c:pt>
                <c:pt idx="440">
                  <c:v>27.542287033381072</c:v>
                </c:pt>
                <c:pt idx="441">
                  <c:v>27.605778562202865</c:v>
                </c:pt>
                <c:pt idx="442">
                  <c:v>27.669416454114518</c:v>
                </c:pt>
                <c:pt idx="443">
                  <c:v>27.733201046517806</c:v>
                </c:pt>
                <c:pt idx="444">
                  <c:v>27.797132677592284</c:v>
                </c:pt>
                <c:pt idx="445">
                  <c:v>27.861211686297096</c:v>
                </c:pt>
                <c:pt idx="446">
                  <c:v>27.92543841237277</c:v>
                </c:pt>
                <c:pt idx="447">
                  <c:v>27.989813196343011</c:v>
                </c:pt>
                <c:pt idx="448">
                  <c:v>28.054336379516517</c:v>
                </c:pt>
                <c:pt idx="449">
                  <c:v>28.119008303988782</c:v>
                </c:pt>
                <c:pt idx="450">
                  <c:v>28.183829312643912</c:v>
                </c:pt>
                <c:pt idx="451">
                  <c:v>28.248799749156444</c:v>
                </c:pt>
                <c:pt idx="452">
                  <c:v>28.313919957993161</c:v>
                </c:pt>
                <c:pt idx="453">
                  <c:v>28.379190284414928</c:v>
                </c:pt>
                <c:pt idx="454">
                  <c:v>28.444611074478519</c:v>
                </c:pt>
                <c:pt idx="455">
                  <c:v>28.510182675038454</c:v>
                </c:pt>
                <c:pt idx="456">
                  <c:v>28.575905433748826</c:v>
                </c:pt>
                <c:pt idx="457">
                  <c:v>28.641779699065161</c:v>
                </c:pt>
                <c:pt idx="458">
                  <c:v>28.707805820246257</c:v>
                </c:pt>
                <c:pt idx="459">
                  <c:v>28.773984147356035</c:v>
                </c:pt>
                <c:pt idx="460">
                  <c:v>28.840315031265401</c:v>
                </c:pt>
                <c:pt idx="461">
                  <c:v>28.906798823654096</c:v>
                </c:pt>
                <c:pt idx="462">
                  <c:v>28.973435877012566</c:v>
                </c:pt>
                <c:pt idx="463">
                  <c:v>29.04022654464384</c:v>
                </c:pt>
                <c:pt idx="464">
                  <c:v>29.107171180665386</c:v>
                </c:pt>
                <c:pt idx="465">
                  <c:v>29.174270140010996</c:v>
                </c:pt>
                <c:pt idx="466">
                  <c:v>29.241523778432679</c:v>
                </c:pt>
                <c:pt idx="467">
                  <c:v>29.308932452502528</c:v>
                </c:pt>
                <c:pt idx="468">
                  <c:v>29.376496519614626</c:v>
                </c:pt>
                <c:pt idx="469">
                  <c:v>29.444216337986926</c:v>
                </c:pt>
                <c:pt idx="470">
                  <c:v>29.512092266663167</c:v>
                </c:pt>
                <c:pt idx="471">
                  <c:v>29.580124665514766</c:v>
                </c:pt>
                <c:pt idx="472">
                  <c:v>29.64831389524273</c:v>
                </c:pt>
                <c:pt idx="473">
                  <c:v>29.716660317379564</c:v>
                </c:pt>
                <c:pt idx="474">
                  <c:v>29.785164294291196</c:v>
                </c:pt>
                <c:pt idx="475">
                  <c:v>29.853826189178893</c:v>
                </c:pt>
                <c:pt idx="476">
                  <c:v>29.922646366081185</c:v>
                </c:pt>
                <c:pt idx="477">
                  <c:v>29.991625189875801</c:v>
                </c:pt>
                <c:pt idx="478">
                  <c:v>30.060763026281595</c:v>
                </c:pt>
                <c:pt idx="479">
                  <c:v>30.130060241860498</c:v>
                </c:pt>
                <c:pt idx="480">
                  <c:v>30.199517204019443</c:v>
                </c:pt>
                <c:pt idx="481">
                  <c:v>30.269134281012334</c:v>
                </c:pt>
                <c:pt idx="482">
                  <c:v>30.338911841941982</c:v>
                </c:pt>
                <c:pt idx="483">
                  <c:v>30.408850256762065</c:v>
                </c:pt>
                <c:pt idx="484">
                  <c:v>30.478949896279101</c:v>
                </c:pt>
                <c:pt idx="485">
                  <c:v>30.549211132154397</c:v>
                </c:pt>
                <c:pt idx="486">
                  <c:v>30.619634336906035</c:v>
                </c:pt>
                <c:pt idx="487">
                  <c:v>30.690219883910835</c:v>
                </c:pt>
                <c:pt idx="488">
                  <c:v>30.760968147406338</c:v>
                </c:pt>
                <c:pt idx="489">
                  <c:v>30.831879502492797</c:v>
                </c:pt>
                <c:pt idx="490">
                  <c:v>30.902954325135155</c:v>
                </c:pt>
                <c:pt idx="491">
                  <c:v>30.974192992165051</c:v>
                </c:pt>
                <c:pt idx="492">
                  <c:v>31.0455958812828</c:v>
                </c:pt>
                <c:pt idx="493">
                  <c:v>31.117163371059416</c:v>
                </c:pt>
                <c:pt idx="494">
                  <c:v>31.188895840938606</c:v>
                </c:pt>
                <c:pt idx="495">
                  <c:v>31.260793671238783</c:v>
                </c:pt>
                <c:pt idx="496">
                  <c:v>31.332857243155086</c:v>
                </c:pt>
                <c:pt idx="497">
                  <c:v>31.4050869387614</c:v>
                </c:pt>
                <c:pt idx="498">
                  <c:v>31.477483141012382</c:v>
                </c:pt>
                <c:pt idx="499">
                  <c:v>31.550046233745487</c:v>
                </c:pt>
                <c:pt idx="500">
                  <c:v>31.622776601683011</c:v>
                </c:pt>
                <c:pt idx="501">
                  <c:v>31.695674630434123</c:v>
                </c:pt>
                <c:pt idx="502">
                  <c:v>31.768740706496917</c:v>
                </c:pt>
                <c:pt idx="503">
                  <c:v>31.841975217260455</c:v>
                </c:pt>
                <c:pt idx="504">
                  <c:v>31.915378551006821</c:v>
                </c:pt>
                <c:pt idx="505">
                  <c:v>31.988951096913183</c:v>
                </c:pt>
                <c:pt idx="506">
                  <c:v>32.062693245053858</c:v>
                </c:pt>
                <c:pt idx="507">
                  <c:v>32.136605386402373</c:v>
                </c:pt>
                <c:pt idx="508">
                  <c:v>32.210687912833542</c:v>
                </c:pt>
                <c:pt idx="509">
                  <c:v>32.284941217125549</c:v>
                </c:pt>
                <c:pt idx="510">
                  <c:v>32.359365692962015</c:v>
                </c:pt>
                <c:pt idx="511">
                  <c:v>32.433961734934108</c:v>
                </c:pt>
                <c:pt idx="512">
                  <c:v>32.50872973854262</c:v>
                </c:pt>
                <c:pt idx="513">
                  <c:v>32.583670100200052</c:v>
                </c:pt>
                <c:pt idx="514">
                  <c:v>32.658783217232752</c:v>
                </c:pt>
                <c:pt idx="515">
                  <c:v>32.734069487882984</c:v>
                </c:pt>
                <c:pt idx="516">
                  <c:v>32.809529311311067</c:v>
                </c:pt>
                <c:pt idx="517">
                  <c:v>32.885163087597462</c:v>
                </c:pt>
                <c:pt idx="518">
                  <c:v>32.960971217744934</c:v>
                </c:pt>
                <c:pt idx="519">
                  <c:v>33.036954103680635</c:v>
                </c:pt>
                <c:pt idx="520">
                  <c:v>33.11311214825826</c:v>
                </c:pt>
                <c:pt idx="521">
                  <c:v>33.189445755260188</c:v>
                </c:pt>
                <c:pt idx="522">
                  <c:v>33.265955329399596</c:v>
                </c:pt>
                <c:pt idx="523">
                  <c:v>33.342641276322638</c:v>
                </c:pt>
                <c:pt idx="524">
                  <c:v>33.419504002610566</c:v>
                </c:pt>
                <c:pt idx="525">
                  <c:v>33.496543915781899</c:v>
                </c:pt>
                <c:pt idx="526">
                  <c:v>33.573761424294595</c:v>
                </c:pt>
                <c:pt idx="527">
                  <c:v>33.651156937548194</c:v>
                </c:pt>
                <c:pt idx="528">
                  <c:v>33.728730865886007</c:v>
                </c:pt>
                <c:pt idx="529">
                  <c:v>33.806483620597277</c:v>
                </c:pt>
                <c:pt idx="530">
                  <c:v>33.884415613919366</c:v>
                </c:pt>
                <c:pt idx="531">
                  <c:v>33.962527259039952</c:v>
                </c:pt>
                <c:pt idx="532">
                  <c:v>34.040818970099195</c:v>
                </c:pt>
                <c:pt idx="533">
                  <c:v>34.119291162191956</c:v>
                </c:pt>
                <c:pt idx="534">
                  <c:v>34.197944251369982</c:v>
                </c:pt>
                <c:pt idx="535">
                  <c:v>34.276778654644126</c:v>
                </c:pt>
                <c:pt idx="536">
                  <c:v>34.355794789986547</c:v>
                </c:pt>
                <c:pt idx="537">
                  <c:v>34.43499307633293</c:v>
                </c:pt>
                <c:pt idx="538">
                  <c:v>34.5143739335847</c:v>
                </c:pt>
                <c:pt idx="539">
                  <c:v>34.593937782611263</c:v>
                </c:pt>
                <c:pt idx="540">
                  <c:v>34.673685045252228</c:v>
                </c:pt>
                <c:pt idx="541">
                  <c:v>34.753616144319643</c:v>
                </c:pt>
                <c:pt idx="542">
                  <c:v>34.833731503600234</c:v>
                </c:pt>
                <c:pt idx="543">
                  <c:v>34.914031547857661</c:v>
                </c:pt>
                <c:pt idx="544">
                  <c:v>34.994516702834773</c:v>
                </c:pt>
                <c:pt idx="545">
                  <c:v>35.075187395255838</c:v>
                </c:pt>
                <c:pt idx="546">
                  <c:v>35.156044052828847</c:v>
                </c:pt>
                <c:pt idx="547">
                  <c:v>35.237087104247742</c:v>
                </c:pt>
                <c:pt idx="548">
                  <c:v>35.318316979194719</c:v>
                </c:pt>
                <c:pt idx="549">
                  <c:v>35.399734108342486</c:v>
                </c:pt>
                <c:pt idx="550">
                  <c:v>35.48133892335656</c:v>
                </c:pt>
                <c:pt idx="551">
                  <c:v>35.563131856897542</c:v>
                </c:pt>
                <c:pt idx="552">
                  <c:v>35.645113342623425</c:v>
                </c:pt>
                <c:pt idx="553">
                  <c:v>35.727283815191889</c:v>
                </c:pt>
                <c:pt idx="554">
                  <c:v>35.809643710262598</c:v>
                </c:pt>
                <c:pt idx="555">
                  <c:v>35.892193464499513</c:v>
                </c:pt>
                <c:pt idx="556">
                  <c:v>35.97493351557322</c:v>
                </c:pt>
                <c:pt idx="557">
                  <c:v>36.057864302163225</c:v>
                </c:pt>
                <c:pt idx="558">
                  <c:v>36.140986263960308</c:v>
                </c:pt>
                <c:pt idx="559">
                  <c:v>36.224299841668838</c:v>
                </c:pt>
                <c:pt idx="560">
                  <c:v>36.307805477009104</c:v>
                </c:pt>
                <c:pt idx="561">
                  <c:v>36.391503612719681</c:v>
                </c:pt>
                <c:pt idx="562">
                  <c:v>36.475394692559746</c:v>
                </c:pt>
                <c:pt idx="563">
                  <c:v>36.559479161311451</c:v>
                </c:pt>
                <c:pt idx="564">
                  <c:v>36.643757464782283</c:v>
                </c:pt>
                <c:pt idx="565">
                  <c:v>36.728230049807415</c:v>
                </c:pt>
                <c:pt idx="566">
                  <c:v>36.812897364252088</c:v>
                </c:pt>
                <c:pt idx="567">
                  <c:v>36.897759857013973</c:v>
                </c:pt>
                <c:pt idx="568">
                  <c:v>36.982817978025558</c:v>
                </c:pt>
                <c:pt idx="569">
                  <c:v>37.068072178256536</c:v>
                </c:pt>
                <c:pt idx="570">
                  <c:v>37.153522909716187</c:v>
                </c:pt>
                <c:pt idx="571">
                  <c:v>37.239170625455777</c:v>
                </c:pt>
                <c:pt idx="572">
                  <c:v>37.325015779570982</c:v>
                </c:pt>
                <c:pt idx="573">
                  <c:v>37.411058827204251</c:v>
                </c:pt>
                <c:pt idx="574">
                  <c:v>37.497300224547267</c:v>
                </c:pt>
                <c:pt idx="575">
                  <c:v>37.583740428843328</c:v>
                </c:pt>
                <c:pt idx="576">
                  <c:v>37.67037989838979</c:v>
                </c:pt>
                <c:pt idx="577">
                  <c:v>37.757219092540502</c:v>
                </c:pt>
                <c:pt idx="578">
                  <c:v>37.844258471708223</c:v>
                </c:pt>
                <c:pt idx="579">
                  <c:v>37.93149849736708</c:v>
                </c:pt>
                <c:pt idx="580">
                  <c:v>38.018939632055002</c:v>
                </c:pt>
                <c:pt idx="581">
                  <c:v>38.106582339376182</c:v>
                </c:pt>
                <c:pt idx="582">
                  <c:v>38.194427084003529</c:v>
                </c:pt>
                <c:pt idx="583">
                  <c:v>38.282474331681136</c:v>
                </c:pt>
                <c:pt idx="584">
                  <c:v>38.370724549226743</c:v>
                </c:pt>
                <c:pt idx="585">
                  <c:v>38.459178204534219</c:v>
                </c:pt>
                <c:pt idx="586">
                  <c:v>38.547835766576036</c:v>
                </c:pt>
                <c:pt idx="587">
                  <c:v>38.636697705405766</c:v>
                </c:pt>
                <c:pt idx="588">
                  <c:v>38.725764492160565</c:v>
                </c:pt>
                <c:pt idx="589">
                  <c:v>38.815036599063667</c:v>
                </c:pt>
                <c:pt idx="590">
                  <c:v>38.904514499426895</c:v>
                </c:pt>
                <c:pt idx="591">
                  <c:v>38.994198667653173</c:v>
                </c:pt>
                <c:pt idx="592">
                  <c:v>39.084089579239027</c:v>
                </c:pt>
                <c:pt idx="593">
                  <c:v>39.174187710777126</c:v>
                </c:pt>
                <c:pt idx="594">
                  <c:v>39.264493539958799</c:v>
                </c:pt>
                <c:pt idx="595">
                  <c:v>39.355007545576555</c:v>
                </c:pt>
                <c:pt idx="596">
                  <c:v>39.445730207526644</c:v>
                </c:pt>
                <c:pt idx="597">
                  <c:v>39.536662006811589</c:v>
                </c:pt>
                <c:pt idx="598">
                  <c:v>39.627803425542737</c:v>
                </c:pt>
                <c:pt idx="599">
                  <c:v>39.719154946942822</c:v>
                </c:pt>
                <c:pt idx="600">
                  <c:v>39.810717055348512</c:v>
                </c:pt>
                <c:pt idx="601">
                  <c:v>39.902490236212991</c:v>
                </c:pt>
                <c:pt idx="602">
                  <c:v>39.994474976108528</c:v>
                </c:pt>
                <c:pt idx="603">
                  <c:v>40.086671762729054</c:v>
                </c:pt>
                <c:pt idx="604">
                  <c:v>40.179081084892758</c:v>
                </c:pt>
                <c:pt idx="605">
                  <c:v>40.271703432544669</c:v>
                </c:pt>
                <c:pt idx="606">
                  <c:v>40.364539296759254</c:v>
                </c:pt>
                <c:pt idx="607">
                  <c:v>40.457589169743017</c:v>
                </c:pt>
                <c:pt idx="608">
                  <c:v>40.550853544837125</c:v>
                </c:pt>
                <c:pt idx="609">
                  <c:v>40.644332916520014</c:v>
                </c:pt>
                <c:pt idx="610">
                  <c:v>40.738027780410007</c:v>
                </c:pt>
                <c:pt idx="611">
                  <c:v>40.831938633267939</c:v>
                </c:pt>
                <c:pt idx="612">
                  <c:v>40.926065972999808</c:v>
                </c:pt>
                <c:pt idx="613">
                  <c:v>41.020410298659399</c:v>
                </c:pt>
                <c:pt idx="614">
                  <c:v>41.114972110450935</c:v>
                </c:pt>
                <c:pt idx="615">
                  <c:v>41.209751909731729</c:v>
                </c:pt>
                <c:pt idx="616">
                  <c:v>41.30475019901484</c:v>
                </c:pt>
                <c:pt idx="617">
                  <c:v>41.399967481971743</c:v>
                </c:pt>
                <c:pt idx="618">
                  <c:v>41.495404263434992</c:v>
                </c:pt>
                <c:pt idx="619">
                  <c:v>41.591061049400899</c:v>
                </c:pt>
                <c:pt idx="620">
                  <c:v>41.686938347032225</c:v>
                </c:pt>
                <c:pt idx="621">
                  <c:v>41.783036664660855</c:v>
                </c:pt>
                <c:pt idx="622">
                  <c:v>41.879356511790505</c:v>
                </c:pt>
                <c:pt idx="623">
                  <c:v>41.975898399099421</c:v>
                </c:pt>
                <c:pt idx="624">
                  <c:v>42.072662838443073</c:v>
                </c:pt>
                <c:pt idx="625">
                  <c:v>42.169650342856883</c:v>
                </c:pt>
                <c:pt idx="626">
                  <c:v>42.266861426558947</c:v>
                </c:pt>
                <c:pt idx="627">
                  <c:v>42.364296604952756</c:v>
                </c:pt>
                <c:pt idx="628">
                  <c:v>42.461956394629929</c:v>
                </c:pt>
                <c:pt idx="629">
                  <c:v>42.559841313372942</c:v>
                </c:pt>
                <c:pt idx="630">
                  <c:v>42.657951880157896</c:v>
                </c:pt>
                <c:pt idx="631">
                  <c:v>42.756288615157246</c:v>
                </c:pt>
                <c:pt idx="632">
                  <c:v>42.854852039742575</c:v>
                </c:pt>
                <c:pt idx="633">
                  <c:v>42.953642676487341</c:v>
                </c:pt>
                <c:pt idx="634">
                  <c:v>43.052661049169672</c:v>
                </c:pt>
                <c:pt idx="635">
                  <c:v>43.151907682775125</c:v>
                </c:pt>
                <c:pt idx="636">
                  <c:v>43.251383103499464</c:v>
                </c:pt>
                <c:pt idx="637">
                  <c:v>43.351087838751475</c:v>
                </c:pt>
                <c:pt idx="638">
                  <c:v>43.451022417155734</c:v>
                </c:pt>
                <c:pt idx="639">
                  <c:v>43.551187368555432</c:v>
                </c:pt>
                <c:pt idx="640">
                  <c:v>43.65158322401517</c:v>
                </c:pt>
                <c:pt idx="641">
                  <c:v>43.752210515823776</c:v>
                </c:pt>
                <c:pt idx="642">
                  <c:v>43.853069777497133</c:v>
                </c:pt>
                <c:pt idx="643">
                  <c:v>43.954161543781005</c:v>
                </c:pt>
                <c:pt idx="644">
                  <c:v>44.055486350653879</c:v>
                </c:pt>
                <c:pt idx="645">
                  <c:v>44.157044735329791</c:v>
                </c:pt>
                <c:pt idx="646">
                  <c:v>44.258837236261186</c:v>
                </c:pt>
                <c:pt idx="647">
                  <c:v>44.360864393141775</c:v>
                </c:pt>
                <c:pt idx="648">
                  <c:v>44.463126746909388</c:v>
                </c:pt>
                <c:pt idx="649">
                  <c:v>44.565624839748843</c:v>
                </c:pt>
                <c:pt idx="650">
                  <c:v>44.668359215094817</c:v>
                </c:pt>
                <c:pt idx="651">
                  <c:v>44.771330417634751</c:v>
                </c:pt>
                <c:pt idx="652">
                  <c:v>44.87453899331171</c:v>
                </c:pt>
                <c:pt idx="653">
                  <c:v>44.977985489327281</c:v>
                </c:pt>
                <c:pt idx="654">
                  <c:v>45.081670454144493</c:v>
                </c:pt>
                <c:pt idx="655">
                  <c:v>45.185594437490707</c:v>
                </c:pt>
                <c:pt idx="656">
                  <c:v>45.289757990360542</c:v>
                </c:pt>
                <c:pt idx="657">
                  <c:v>45.394161665018778</c:v>
                </c:pt>
                <c:pt idx="658">
                  <c:v>45.498806015003311</c:v>
                </c:pt>
                <c:pt idx="659">
                  <c:v>45.603691595128062</c:v>
                </c:pt>
                <c:pt idx="660">
                  <c:v>45.708818961485939</c:v>
                </c:pt>
                <c:pt idx="661">
                  <c:v>45.814188671451774</c:v>
                </c:pt>
                <c:pt idx="662">
                  <c:v>45.919801283685281</c:v>
                </c:pt>
                <c:pt idx="663">
                  <c:v>46.025657358134019</c:v>
                </c:pt>
                <c:pt idx="664">
                  <c:v>46.131757456036354</c:v>
                </c:pt>
                <c:pt idx="665">
                  <c:v>46.238102139924436</c:v>
                </c:pt>
                <c:pt idx="666">
                  <c:v>46.344691973627199</c:v>
                </c:pt>
                <c:pt idx="667">
                  <c:v>46.451527522273331</c:v>
                </c:pt>
                <c:pt idx="668">
                  <c:v>46.558609352294276</c:v>
                </c:pt>
                <c:pt idx="669">
                  <c:v>46.665938031427238</c:v>
                </c:pt>
                <c:pt idx="670">
                  <c:v>46.77351412871819</c:v>
                </c:pt>
                <c:pt idx="671">
                  <c:v>46.881338214524888</c:v>
                </c:pt>
                <c:pt idx="672">
                  <c:v>46.989410860519904</c:v>
                </c:pt>
                <c:pt idx="673">
                  <c:v>47.097732639693646</c:v>
                </c:pt>
                <c:pt idx="674">
                  <c:v>47.206304126357402</c:v>
                </c:pt>
                <c:pt idx="675">
                  <c:v>47.315125896146391</c:v>
                </c:pt>
                <c:pt idx="676">
                  <c:v>47.424198526022799</c:v>
                </c:pt>
                <c:pt idx="677">
                  <c:v>47.533522594278857</c:v>
                </c:pt>
                <c:pt idx="678">
                  <c:v>47.643098680539893</c:v>
                </c:pt>
                <c:pt idx="679">
                  <c:v>47.752927365767405</c:v>
                </c:pt>
                <c:pt idx="680">
                  <c:v>47.863009232262144</c:v>
                </c:pt>
                <c:pt idx="681">
                  <c:v>47.973344863667215</c:v>
                </c:pt>
                <c:pt idx="682">
                  <c:v>48.083934844971154</c:v>
                </c:pt>
                <c:pt idx="683">
                  <c:v>48.194779762511025</c:v>
                </c:pt>
                <c:pt idx="684">
                  <c:v>48.305880203975555</c:v>
                </c:pt>
                <c:pt idx="685">
                  <c:v>48.417236758408215</c:v>
                </c:pt>
                <c:pt idx="686">
                  <c:v>48.528850016210377</c:v>
                </c:pt>
                <c:pt idx="687">
                  <c:v>48.640720569144428</c:v>
                </c:pt>
                <c:pt idx="688">
                  <c:v>48.752849010336895</c:v>
                </c:pt>
                <c:pt idx="689">
                  <c:v>48.865235934281614</c:v>
                </c:pt>
                <c:pt idx="690">
                  <c:v>48.97788193684287</c:v>
                </c:pt>
                <c:pt idx="691">
                  <c:v>49.090787615258549</c:v>
                </c:pt>
                <c:pt idx="692">
                  <c:v>49.203953568143326</c:v>
                </c:pt>
                <c:pt idx="693">
                  <c:v>49.317380395491817</c:v>
                </c:pt>
                <c:pt idx="694">
                  <c:v>49.431068698681763</c:v>
                </c:pt>
                <c:pt idx="695">
                  <c:v>49.545019080477239</c:v>
                </c:pt>
                <c:pt idx="696">
                  <c:v>49.659232145031815</c:v>
                </c:pt>
                <c:pt idx="697">
                  <c:v>49.773708497891796</c:v>
                </c:pt>
                <c:pt idx="698">
                  <c:v>49.888448745999412</c:v>
                </c:pt>
                <c:pt idx="699">
                  <c:v>50.003453497696036</c:v>
                </c:pt>
                <c:pt idx="700">
                  <c:v>50.118723362725405</c:v>
                </c:pt>
                <c:pt idx="701">
                  <c:v>50.234258952236878</c:v>
                </c:pt>
                <c:pt idx="702">
                  <c:v>50.350060878788646</c:v>
                </c:pt>
                <c:pt idx="703">
                  <c:v>50.466129756350995</c:v>
                </c:pt>
                <c:pt idx="704">
                  <c:v>50.582466200309561</c:v>
                </c:pt>
                <c:pt idx="705">
                  <c:v>50.699070827468589</c:v>
                </c:pt>
                <c:pt idx="706">
                  <c:v>50.815944256054202</c:v>
                </c:pt>
                <c:pt idx="707">
                  <c:v>50.933087105717682</c:v>
                </c:pt>
                <c:pt idx="708">
                  <c:v>51.050499997538758</c:v>
                </c:pt>
                <c:pt idx="709">
                  <c:v>51.1681835540289</c:v>
                </c:pt>
                <c:pt idx="710">
                  <c:v>51.286138399134607</c:v>
                </c:pt>
                <c:pt idx="711">
                  <c:v>51.404365158240722</c:v>
                </c:pt>
                <c:pt idx="712">
                  <c:v>51.522864458173757</c:v>
                </c:pt>
                <c:pt idx="713">
                  <c:v>51.641636927205198</c:v>
                </c:pt>
                <c:pt idx="714">
                  <c:v>51.76068319505486</c:v>
                </c:pt>
                <c:pt idx="715">
                  <c:v>51.880003892894202</c:v>
                </c:pt>
                <c:pt idx="716">
                  <c:v>51.999599653349684</c:v>
                </c:pt>
                <c:pt idx="717">
                  <c:v>52.119471110506119</c:v>
                </c:pt>
                <c:pt idx="718">
                  <c:v>52.239618899910049</c:v>
                </c:pt>
                <c:pt idx="719">
                  <c:v>52.360043658573083</c:v>
                </c:pt>
                <c:pt idx="720">
                  <c:v>52.480746024975311</c:v>
                </c:pt>
                <c:pt idx="721">
                  <c:v>52.601726639068666</c:v>
                </c:pt>
                <c:pt idx="722">
                  <c:v>52.722986142280313</c:v>
                </c:pt>
                <c:pt idx="723">
                  <c:v>52.844525177516068</c:v>
                </c:pt>
                <c:pt idx="724">
                  <c:v>52.966344389163801</c:v>
                </c:pt>
                <c:pt idx="725">
                  <c:v>53.088444423096846</c:v>
                </c:pt>
                <c:pt idx="726">
                  <c:v>53.210825926677423</c:v>
                </c:pt>
                <c:pt idx="727">
                  <c:v>53.333489548760085</c:v>
                </c:pt>
                <c:pt idx="728">
                  <c:v>53.456435939695147</c:v>
                </c:pt>
                <c:pt idx="729">
                  <c:v>53.579665751332136</c:v>
                </c:pt>
                <c:pt idx="730">
                  <c:v>53.70317963702324</c:v>
                </c:pt>
                <c:pt idx="731">
                  <c:v>53.826978251626791</c:v>
                </c:pt>
                <c:pt idx="732">
                  <c:v>53.951062251510713</c:v>
                </c:pt>
                <c:pt idx="733">
                  <c:v>54.07543229455603</c:v>
                </c:pt>
                <c:pt idx="734">
                  <c:v>54.200089040160321</c:v>
                </c:pt>
                <c:pt idx="735">
                  <c:v>54.32503314924125</c:v>
                </c:pt>
                <c:pt idx="736">
                  <c:v>54.450265284240039</c:v>
                </c:pt>
                <c:pt idx="737">
                  <c:v>54.575786109125005</c:v>
                </c:pt>
                <c:pt idx="738">
                  <c:v>54.701596289395063</c:v>
                </c:pt>
                <c:pt idx="739">
                  <c:v>54.82769649208327</c:v>
                </c:pt>
                <c:pt idx="740">
                  <c:v>54.954087385760346</c:v>
                </c:pt>
                <c:pt idx="741">
                  <c:v>55.080769640538222</c:v>
                </c:pt>
                <c:pt idx="742">
                  <c:v>55.207743928073604</c:v>
                </c:pt>
                <c:pt idx="743">
                  <c:v>55.335010921571531</c:v>
                </c:pt>
                <c:pt idx="744">
                  <c:v>55.462571295788926</c:v>
                </c:pt>
                <c:pt idx="745">
                  <c:v>55.590425727038202</c:v>
                </c:pt>
                <c:pt idx="746">
                  <c:v>55.718574893190819</c:v>
                </c:pt>
                <c:pt idx="747">
                  <c:v>55.847019473680902</c:v>
                </c:pt>
                <c:pt idx="748">
                  <c:v>55.975760149508829</c:v>
                </c:pt>
                <c:pt idx="749">
                  <c:v>56.104797603244855</c:v>
                </c:pt>
                <c:pt idx="750">
                  <c:v>56.234132519032705</c:v>
                </c:pt>
                <c:pt idx="751">
                  <c:v>56.363765582593231</c:v>
                </c:pt>
                <c:pt idx="752">
                  <c:v>56.493697481228033</c:v>
                </c:pt>
                <c:pt idx="753">
                  <c:v>56.623928903823099</c:v>
                </c:pt>
                <c:pt idx="754">
                  <c:v>56.75446054085247</c:v>
                </c:pt>
                <c:pt idx="755">
                  <c:v>56.885293084381892</c:v>
                </c:pt>
                <c:pt idx="756">
                  <c:v>57.016427228072487</c:v>
                </c:pt>
                <c:pt idx="757">
                  <c:v>57.147863667184431</c:v>
                </c:pt>
                <c:pt idx="758">
                  <c:v>57.279603098580644</c:v>
                </c:pt>
                <c:pt idx="759">
                  <c:v>57.411646220730468</c:v>
                </c:pt>
                <c:pt idx="760">
                  <c:v>57.5439937337134</c:v>
                </c:pt>
                <c:pt idx="761">
                  <c:v>57.676646339222771</c:v>
                </c:pt>
                <c:pt idx="762">
                  <c:v>57.809604740569497</c:v>
                </c:pt>
                <c:pt idx="763">
                  <c:v>57.942869642685785</c:v>
                </c:pt>
                <c:pt idx="764">
                  <c:v>58.076441752128879</c:v>
                </c:pt>
                <c:pt idx="765">
                  <c:v>58.210321777084808</c:v>
                </c:pt>
                <c:pt idx="766">
                  <c:v>58.344510427372136</c:v>
                </c:pt>
                <c:pt idx="767">
                  <c:v>58.479008414445723</c:v>
                </c:pt>
                <c:pt idx="768">
                  <c:v>58.613816451400517</c:v>
                </c:pt>
                <c:pt idx="769">
                  <c:v>58.748935252975308</c:v>
                </c:pt>
                <c:pt idx="770">
                  <c:v>58.884365535556526</c:v>
                </c:pt>
                <c:pt idx="771">
                  <c:v>59.020108017182054</c:v>
                </c:pt>
                <c:pt idx="772">
                  <c:v>59.15616341754501</c:v>
                </c:pt>
                <c:pt idx="773">
                  <c:v>59.292532457997588</c:v>
                </c:pt>
                <c:pt idx="774">
                  <c:v>59.429215861554866</c:v>
                </c:pt>
                <c:pt idx="775">
                  <c:v>59.566214352898641</c:v>
                </c:pt>
                <c:pt idx="776">
                  <c:v>59.703528658381273</c:v>
                </c:pt>
                <c:pt idx="777">
                  <c:v>59.841159506029548</c:v>
                </c:pt>
                <c:pt idx="778">
                  <c:v>59.979107625548515</c:v>
                </c:pt>
                <c:pt idx="779">
                  <c:v>60.11737374832537</c:v>
                </c:pt>
                <c:pt idx="780">
                  <c:v>60.255958607433335</c:v>
                </c:pt>
                <c:pt idx="781">
                  <c:v>60.394862937635537</c:v>
                </c:pt>
                <c:pt idx="782">
                  <c:v>60.534087475388901</c:v>
                </c:pt>
                <c:pt idx="783">
                  <c:v>60.673632958848074</c:v>
                </c:pt>
                <c:pt idx="784">
                  <c:v>60.813500127869318</c:v>
                </c:pt>
                <c:pt idx="785">
                  <c:v>60.953689724014438</c:v>
                </c:pt>
                <c:pt idx="786">
                  <c:v>61.094202490554714</c:v>
                </c:pt>
                <c:pt idx="787">
                  <c:v>61.235039172474849</c:v>
                </c:pt>
                <c:pt idx="788">
                  <c:v>61.376200516476914</c:v>
                </c:pt>
                <c:pt idx="789">
                  <c:v>61.517687270984297</c:v>
                </c:pt>
                <c:pt idx="790">
                  <c:v>61.659500186145692</c:v>
                </c:pt>
                <c:pt idx="791">
                  <c:v>61.801640013839055</c:v>
                </c:pt>
                <c:pt idx="792">
                  <c:v>61.944107507675604</c:v>
                </c:pt>
                <c:pt idx="793">
                  <c:v>62.086903423003804</c:v>
                </c:pt>
                <c:pt idx="794">
                  <c:v>62.230028516913386</c:v>
                </c:pt>
                <c:pt idx="795">
                  <c:v>62.373483548239356</c:v>
                </c:pt>
                <c:pt idx="796">
                  <c:v>62.517269277566001</c:v>
                </c:pt>
                <c:pt idx="797">
                  <c:v>62.661386467230948</c:v>
                </c:pt>
                <c:pt idx="798">
                  <c:v>62.805835881329195</c:v>
                </c:pt>
                <c:pt idx="799">
                  <c:v>62.950618285717148</c:v>
                </c:pt>
                <c:pt idx="800">
                  <c:v>63.095734448016707</c:v>
                </c:pt>
                <c:pt idx="801">
                  <c:v>63.241185137619318</c:v>
                </c:pt>
                <c:pt idx="802">
                  <c:v>63.38697112569006</c:v>
                </c:pt>
                <c:pt idx="803">
                  <c:v>63.533093185171722</c:v>
                </c:pt>
                <c:pt idx="804">
                  <c:v>63.679552090788924</c:v>
                </c:pt>
                <c:pt idx="805">
                  <c:v>63.826348619052204</c:v>
                </c:pt>
                <c:pt idx="806">
                  <c:v>63.973483548262138</c:v>
                </c:pt>
                <c:pt idx="807">
                  <c:v>64.120957658513476</c:v>
                </c:pt>
                <c:pt idx="808">
                  <c:v>64.268771731699275</c:v>
                </c:pt>
                <c:pt idx="809">
                  <c:v>64.416926551515033</c:v>
                </c:pt>
                <c:pt idx="810">
                  <c:v>64.565422903462846</c:v>
                </c:pt>
                <c:pt idx="811">
                  <c:v>64.714261574855598</c:v>
                </c:pt>
                <c:pt idx="812">
                  <c:v>64.863443354821115</c:v>
                </c:pt>
                <c:pt idx="813">
                  <c:v>65.012969034306337</c:v>
                </c:pt>
                <c:pt idx="814">
                  <c:v>65.162839406081531</c:v>
                </c:pt>
                <c:pt idx="815">
                  <c:v>65.313055264744492</c:v>
                </c:pt>
                <c:pt idx="816">
                  <c:v>65.463617406724737</c:v>
                </c:pt>
                <c:pt idx="817">
                  <c:v>65.61452663028777</c:v>
                </c:pt>
                <c:pt idx="818">
                  <c:v>65.765783735539273</c:v>
                </c:pt>
                <c:pt idx="819">
                  <c:v>65.917389524429353</c:v>
                </c:pt>
                <c:pt idx="820">
                  <c:v>66.069344800756809</c:v>
                </c:pt>
                <c:pt idx="821">
                  <c:v>66.221650370173393</c:v>
                </c:pt>
                <c:pt idx="822">
                  <c:v>66.374307040188071</c:v>
                </c:pt>
                <c:pt idx="823">
                  <c:v>66.527315620171308</c:v>
                </c:pt>
                <c:pt idx="824">
                  <c:v>66.680676921359378</c:v>
                </c:pt>
                <c:pt idx="825">
                  <c:v>66.834391756858622</c:v>
                </c:pt>
                <c:pt idx="826">
                  <c:v>66.988460941649791</c:v>
                </c:pt>
                <c:pt idx="827">
                  <c:v>67.142885292592368</c:v>
                </c:pt>
                <c:pt idx="828">
                  <c:v>67.297665628428902</c:v>
                </c:pt>
                <c:pt idx="829">
                  <c:v>67.452802769789315</c:v>
                </c:pt>
                <c:pt idx="830">
                  <c:v>67.608297539195291</c:v>
                </c:pt>
                <c:pt idx="831">
                  <c:v>67.764150761064613</c:v>
                </c:pt>
                <c:pt idx="832">
                  <c:v>67.920363261715551</c:v>
                </c:pt>
                <c:pt idx="833">
                  <c:v>68.076935869371226</c:v>
                </c:pt>
                <c:pt idx="834">
                  <c:v>68.233869414164033</c:v>
                </c:pt>
                <c:pt idx="835">
                  <c:v>68.391164728139998</c:v>
                </c:pt>
                <c:pt idx="836">
                  <c:v>68.548822645263215</c:v>
                </c:pt>
                <c:pt idx="837">
                  <c:v>68.706844001420265</c:v>
                </c:pt>
                <c:pt idx="838">
                  <c:v>68.865229634424651</c:v>
                </c:pt>
                <c:pt idx="839">
                  <c:v>69.023980384021229</c:v>
                </c:pt>
                <c:pt idx="840">
                  <c:v>69.183097091890673</c:v>
                </c:pt>
                <c:pt idx="841">
                  <c:v>69.342580601653921</c:v>
                </c:pt>
                <c:pt idx="842">
                  <c:v>69.502431758876682</c:v>
                </c:pt>
                <c:pt idx="843">
                  <c:v>69.662651411073867</c:v>
                </c:pt>
                <c:pt idx="844">
                  <c:v>69.823240407714124</c:v>
                </c:pt>
                <c:pt idx="845">
                  <c:v>69.984199600224329</c:v>
                </c:pt>
                <c:pt idx="846">
                  <c:v>70.14552984199409</c:v>
                </c:pt>
                <c:pt idx="847">
                  <c:v>70.307231988380295</c:v>
                </c:pt>
                <c:pt idx="848">
                  <c:v>70.469306896711629</c:v>
                </c:pt>
                <c:pt idx="849">
                  <c:v>70.631755426293125</c:v>
                </c:pt>
                <c:pt idx="850">
                  <c:v>70.79457843841071</c:v>
                </c:pt>
                <c:pt idx="851">
                  <c:v>70.957776796335779</c:v>
                </c:pt>
                <c:pt idx="852">
                  <c:v>71.121351365329801</c:v>
                </c:pt>
                <c:pt idx="853">
                  <c:v>71.285303012648839</c:v>
                </c:pt>
                <c:pt idx="854">
                  <c:v>71.44963260754821</c:v>
                </c:pt>
                <c:pt idx="855">
                  <c:v>71.614341021287075</c:v>
                </c:pt>
                <c:pt idx="856">
                  <c:v>71.779429127133028</c:v>
                </c:pt>
                <c:pt idx="857">
                  <c:v>71.944897800366789</c:v>
                </c:pt>
                <c:pt idx="858">
                  <c:v>72.110747918286791</c:v>
                </c:pt>
                <c:pt idx="859">
                  <c:v>72.276980360213841</c:v>
                </c:pt>
                <c:pt idx="860">
                  <c:v>72.443596007495813</c:v>
                </c:pt>
                <c:pt idx="861">
                  <c:v>72.610595743512263</c:v>
                </c:pt>
                <c:pt idx="862">
                  <c:v>72.777980453679177</c:v>
                </c:pt>
                <c:pt idx="863">
                  <c:v>72.945751025453632</c:v>
                </c:pt>
                <c:pt idx="864">
                  <c:v>73.113908348338498</c:v>
                </c:pt>
                <c:pt idx="865">
                  <c:v>73.282453313887146</c:v>
                </c:pt>
                <c:pt idx="866">
                  <c:v>73.451386815708219</c:v>
                </c:pt>
                <c:pt idx="867">
                  <c:v>73.620709749470322</c:v>
                </c:pt>
                <c:pt idx="868">
                  <c:v>73.7904230129068</c:v>
                </c:pt>
                <c:pt idx="869">
                  <c:v>73.96052750582048</c:v>
                </c:pt>
                <c:pt idx="870">
                  <c:v>74.131024130088434</c:v>
                </c:pt>
                <c:pt idx="871">
                  <c:v>74.301913789666813</c:v>
                </c:pt>
                <c:pt idx="872">
                  <c:v>74.473197390595573</c:v>
                </c:pt>
                <c:pt idx="873">
                  <c:v>74.644875841003312</c:v>
                </c:pt>
                <c:pt idx="874">
                  <c:v>74.816950051112087</c:v>
                </c:pt>
                <c:pt idx="875">
                  <c:v>74.989420933242229</c:v>
                </c:pt>
                <c:pt idx="876">
                  <c:v>75.162289401817176</c:v>
                </c:pt>
                <c:pt idx="877">
                  <c:v>75.335556373368362</c:v>
                </c:pt>
                <c:pt idx="878">
                  <c:v>75.509222766540006</c:v>
                </c:pt>
                <c:pt idx="879">
                  <c:v>75.683289502094041</c:v>
                </c:pt>
                <c:pt idx="880">
                  <c:v>75.857757502914964</c:v>
                </c:pt>
                <c:pt idx="881">
                  <c:v>76.032627694014764</c:v>
                </c:pt>
                <c:pt idx="882">
                  <c:v>76.207901002537767</c:v>
                </c:pt>
                <c:pt idx="883">
                  <c:v>76.383578357765629</c:v>
                </c:pt>
                <c:pt idx="884">
                  <c:v>76.559660691122176</c:v>
                </c:pt>
                <c:pt idx="885">
                  <c:v>76.736148936178424</c:v>
                </c:pt>
                <c:pt idx="886">
                  <c:v>76.913044028657481</c:v>
                </c:pt>
                <c:pt idx="887">
                  <c:v>77.090346906439507</c:v>
                </c:pt>
                <c:pt idx="888">
                  <c:v>77.268058509566728</c:v>
                </c:pt>
                <c:pt idx="889">
                  <c:v>77.446179780248357</c:v>
                </c:pt>
                <c:pt idx="890">
                  <c:v>77.62471166286565</c:v>
                </c:pt>
                <c:pt idx="891">
                  <c:v>77.803655103976865</c:v>
                </c:pt>
                <c:pt idx="892">
                  <c:v>77.983011052322325</c:v>
                </c:pt>
                <c:pt idx="893">
                  <c:v>78.162780458829403</c:v>
                </c:pt>
                <c:pt idx="894">
                  <c:v>78.342964276617607</c:v>
                </c:pt>
                <c:pt idx="895">
                  <c:v>78.52356346100359</c:v>
                </c:pt>
                <c:pt idx="896">
                  <c:v>78.704578969506258</c:v>
                </c:pt>
                <c:pt idx="897">
                  <c:v>78.886011761851819</c:v>
                </c:pt>
                <c:pt idx="898">
                  <c:v>79.067862799978883</c:v>
                </c:pt>
                <c:pt idx="899">
                  <c:v>79.250133048043537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79.799468726793975</c:v>
                </c:pt>
                <c:pt idx="903">
                  <c:v>79.983425500699141</c:v>
                </c:pt>
                <c:pt idx="904">
                  <c:v>80.167806338764194</c:v>
                </c:pt>
                <c:pt idx="905">
                  <c:v>80.352612218557994</c:v>
                </c:pt>
                <c:pt idx="906">
                  <c:v>80.537844119902914</c:v>
                </c:pt>
                <c:pt idx="907">
                  <c:v>80.72350302488006</c:v>
                </c:pt>
                <c:pt idx="908">
                  <c:v>80.909589917834452</c:v>
                </c:pt>
                <c:pt idx="909">
                  <c:v>81.096105785380288</c:v>
                </c:pt>
                <c:pt idx="910">
                  <c:v>81.283051616406127</c:v>
                </c:pt>
                <c:pt idx="911">
                  <c:v>81.470428402080145</c:v>
                </c:pt>
                <c:pt idx="912">
                  <c:v>81.658237135855416</c:v>
                </c:pt>
                <c:pt idx="913">
                  <c:v>81.846478813475144</c:v>
                </c:pt>
                <c:pt idx="914">
                  <c:v>82.035154432977976</c:v>
                </c:pt>
                <c:pt idx="915">
                  <c:v>82.224264994703248</c:v>
                </c:pt>
                <c:pt idx="916">
                  <c:v>82.413811501296351</c:v>
                </c:pt>
                <c:pt idx="917">
                  <c:v>82.603794957713987</c:v>
                </c:pt>
                <c:pt idx="918">
                  <c:v>82.794216371229524</c:v>
                </c:pt>
                <c:pt idx="919">
                  <c:v>82.985076751438342</c:v>
                </c:pt>
                <c:pt idx="920">
                  <c:v>83.176377110263175</c:v>
                </c:pt>
                <c:pt idx="921">
                  <c:v>83.368118461959497</c:v>
                </c:pt>
                <c:pt idx="922">
                  <c:v>83.560301823120852</c:v>
                </c:pt>
                <c:pt idx="923">
                  <c:v>83.752928212684296</c:v>
                </c:pt>
                <c:pt idx="924">
                  <c:v>83.945998651935767</c:v>
                </c:pt>
                <c:pt idx="925">
                  <c:v>84.139514164515518</c:v>
                </c:pt>
                <c:pt idx="926">
                  <c:v>84.333475776423526</c:v>
                </c:pt>
                <c:pt idx="927">
                  <c:v>84.527884516024969</c:v>
                </c:pt>
                <c:pt idx="928">
                  <c:v>84.722741414055605</c:v>
                </c:pt>
                <c:pt idx="929">
                  <c:v>84.918047503627335</c:v>
                </c:pt>
                <c:pt idx="930">
                  <c:v>85.113803820233585</c:v>
                </c:pt>
                <c:pt idx="931">
                  <c:v>85.310011401754863</c:v>
                </c:pt>
                <c:pt idx="932">
                  <c:v>85.506671288464233</c:v>
                </c:pt>
                <c:pt idx="933">
                  <c:v>85.703784523032851</c:v>
                </c:pt>
                <c:pt idx="934">
                  <c:v>85.901352150535445</c:v>
                </c:pt>
                <c:pt idx="935">
                  <c:v>86.099375218455918</c:v>
                </c:pt>
                <c:pt idx="936">
                  <c:v>86.297854776692873</c:v>
                </c:pt>
                <c:pt idx="937">
                  <c:v>86.496791877565158</c:v>
                </c:pt>
                <c:pt idx="938">
                  <c:v>86.696187575817476</c:v>
                </c:pt>
                <c:pt idx="939">
                  <c:v>86.896042928625974</c:v>
                </c:pt>
                <c:pt idx="940">
                  <c:v>87.096358995603836</c:v>
                </c:pt>
                <c:pt idx="941">
                  <c:v>87.297136838806921</c:v>
                </c:pt>
                <c:pt idx="942">
                  <c:v>87.498377522739347</c:v>
                </c:pt>
                <c:pt idx="943">
                  <c:v>87.700082114359205</c:v>
                </c:pt>
                <c:pt idx="944">
                  <c:v>87.902251683084145</c:v>
                </c:pt>
                <c:pt idx="945">
                  <c:v>88.104887300797103</c:v>
                </c:pt>
                <c:pt idx="946">
                  <c:v>88.307990041851951</c:v>
                </c:pt>
                <c:pt idx="947">
                  <c:v>88.511560983079207</c:v>
                </c:pt>
                <c:pt idx="948">
                  <c:v>88.715601203791735</c:v>
                </c:pt>
                <c:pt idx="949">
                  <c:v>88.920111785790468</c:v>
                </c:pt>
                <c:pt idx="950">
                  <c:v>89.125093813370157</c:v>
                </c:pt>
                <c:pt idx="951">
                  <c:v>89.330548373325115</c:v>
                </c:pt>
                <c:pt idx="952">
                  <c:v>89.536476554954959</c:v>
                </c:pt>
                <c:pt idx="953">
                  <c:v>89.742879450070404</c:v>
                </c:pt>
                <c:pt idx="954">
                  <c:v>89.949758152999067</c:v>
                </c:pt>
                <c:pt idx="955">
                  <c:v>90.157113760591216</c:v>
                </c:pt>
                <c:pt idx="956">
                  <c:v>90.364947372225657</c:v>
                </c:pt>
                <c:pt idx="957">
                  <c:v>90.573260089815506</c:v>
                </c:pt>
                <c:pt idx="958">
                  <c:v>90.78205301781405</c:v>
                </c:pt>
                <c:pt idx="959">
                  <c:v>90.991327263220612</c:v>
                </c:pt>
                <c:pt idx="960">
                  <c:v>91.201083935586411</c:v>
                </c:pt>
                <c:pt idx="961">
                  <c:v>91.411324147020437</c:v>
                </c:pt>
                <c:pt idx="962">
                  <c:v>91.622049012195376</c:v>
                </c:pt>
                <c:pt idx="963">
                  <c:v>91.833259648353476</c:v>
                </c:pt>
                <c:pt idx="964">
                  <c:v>92.044957175312504</c:v>
                </c:pt>
                <c:pt idx="965">
                  <c:v>92.257142715471673</c:v>
                </c:pt>
                <c:pt idx="966">
                  <c:v>92.469817393817593</c:v>
                </c:pt>
                <c:pt idx="967">
                  <c:v>92.682982337930241</c:v>
                </c:pt>
                <c:pt idx="968">
                  <c:v>92.896638677988932</c:v>
                </c:pt>
                <c:pt idx="969">
                  <c:v>93.110787546778312</c:v>
                </c:pt>
                <c:pt idx="970">
                  <c:v>93.325430079694371</c:v>
                </c:pt>
                <c:pt idx="971">
                  <c:v>93.540567414750441</c:v>
                </c:pt>
                <c:pt idx="972">
                  <c:v>93.756200692583263</c:v>
                </c:pt>
                <c:pt idx="973">
                  <c:v>93.972331056458998</c:v>
                </c:pt>
                <c:pt idx="974">
                  <c:v>94.188959652279337</c:v>
                </c:pt>
                <c:pt idx="975">
                  <c:v>94.406087628587528</c:v>
                </c:pt>
                <c:pt idx="976">
                  <c:v>94.623716136574473</c:v>
                </c:pt>
                <c:pt idx="977">
                  <c:v>94.841846330084863</c:v>
                </c:pt>
                <c:pt idx="978">
                  <c:v>95.06047936562328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95.719407129479535</c:v>
                </c:pt>
                <c:pt idx="982">
                  <c:v>95.94006315158839</c:v>
                </c:pt>
                <c:pt idx="983">
                  <c:v>96.161227838361526</c:v>
                </c:pt>
                <c:pt idx="984">
                  <c:v>96.382902362392102</c:v>
                </c:pt>
                <c:pt idx="985">
                  <c:v>96.605087898976365</c:v>
                </c:pt>
                <c:pt idx="986">
                  <c:v>96.827785626119919</c:v>
                </c:pt>
                <c:pt idx="987">
                  <c:v>97.05099672454395</c:v>
                </c:pt>
                <c:pt idx="988">
                  <c:v>97.274722377691475</c:v>
                </c:pt>
                <c:pt idx="989">
                  <c:v>97.498963771733642</c:v>
                </c:pt>
                <c:pt idx="990">
                  <c:v>97.723722095575994</c:v>
                </c:pt>
                <c:pt idx="991">
                  <c:v>97.948998540864793</c:v>
                </c:pt>
                <c:pt idx="992">
                  <c:v>98.17479430199333</c:v>
                </c:pt>
                <c:pt idx="993">
                  <c:v>98.401110576108252</c:v>
                </c:pt>
                <c:pt idx="994">
                  <c:v>98.627948563115908</c:v>
                </c:pt>
                <c:pt idx="995">
                  <c:v>98.855309465688734</c:v>
                </c:pt>
                <c:pt idx="996">
                  <c:v>99.083194489271591</c:v>
                </c:pt>
                <c:pt idx="997">
                  <c:v>99.311604842088187</c:v>
                </c:pt>
                <c:pt idx="998">
                  <c:v>99.540541735147485</c:v>
                </c:pt>
                <c:pt idx="999">
                  <c:v>99.770006382250102</c:v>
                </c:pt>
                <c:pt idx="1000">
                  <c:v>99.999999999994756</c:v>
                </c:pt>
                <c:pt idx="1001">
                  <c:v>100.23052380778471</c:v>
                </c:pt>
                <c:pt idx="1002">
                  <c:v>100.46157902783423</c:v>
                </c:pt>
                <c:pt idx="1003">
                  <c:v>100.69316688517512</c:v>
                </c:pt>
                <c:pt idx="1004">
                  <c:v>100.92528860766312</c:v>
                </c:pt>
                <c:pt idx="1005">
                  <c:v>101.15794542598451</c:v>
                </c:pt>
                <c:pt idx="1006">
                  <c:v>101.39113857366257</c:v>
                </c:pt>
                <c:pt idx="1007">
                  <c:v>101.62486928706417</c:v>
                </c:pt>
                <c:pt idx="1008">
                  <c:v>101.85913880540629</c:v>
                </c:pt>
                <c:pt idx="1009">
                  <c:v>102.09394837076258</c:v>
                </c:pt>
                <c:pt idx="1010">
                  <c:v>102.32929922806997</c:v>
                </c:pt>
                <c:pt idx="1011">
                  <c:v>102.5651926251353</c:v>
                </c:pt>
                <c:pt idx="1012">
                  <c:v>102.80162981264186</c:v>
                </c:pt>
                <c:pt idx="1013">
                  <c:v>103.03861204415611</c:v>
                </c:pt>
                <c:pt idx="1014">
                  <c:v>103.27614057613422</c:v>
                </c:pt>
                <c:pt idx="1015">
                  <c:v>103.51421666792885</c:v>
                </c:pt>
                <c:pt idx="1016">
                  <c:v>103.75284158179571</c:v>
                </c:pt>
                <c:pt idx="1017">
                  <c:v>103.99201658290035</c:v>
                </c:pt>
                <c:pt idx="1018">
                  <c:v>104.23174293932482</c:v>
                </c:pt>
                <c:pt idx="1019">
                  <c:v>104.47202192207439</c:v>
                </c:pt>
                <c:pt idx="1020">
                  <c:v>104.71285480508432</c:v>
                </c:pt>
                <c:pt idx="1021">
                  <c:v>104.95424286522658</c:v>
                </c:pt>
                <c:pt idx="1022">
                  <c:v>105.19618738231662</c:v>
                </c:pt>
                <c:pt idx="1023">
                  <c:v>105.4386896391202</c:v>
                </c:pt>
                <c:pt idx="1024">
                  <c:v>105.68175092136013</c:v>
                </c:pt>
                <c:pt idx="1025">
                  <c:v>105.92537251772316</c:v>
                </c:pt>
                <c:pt idx="1026">
                  <c:v>106.16955571986672</c:v>
                </c:pt>
                <c:pt idx="1027">
                  <c:v>106.41430182242584</c:v>
                </c:pt>
                <c:pt idx="1028">
                  <c:v>106.65961212302</c:v>
                </c:pt>
                <c:pt idx="1029">
                  <c:v>106.90548792225998</c:v>
                </c:pt>
                <c:pt idx="1030">
                  <c:v>107.15193052375481</c:v>
                </c:pt>
                <c:pt idx="1031">
                  <c:v>107.39894123411862</c:v>
                </c:pt>
                <c:pt idx="1032">
                  <c:v>107.64652136297762</c:v>
                </c:pt>
                <c:pt idx="1033">
                  <c:v>107.89467222297699</c:v>
                </c:pt>
                <c:pt idx="1034">
                  <c:v>108.1433951297879</c:v>
                </c:pt>
                <c:pt idx="1035">
                  <c:v>108.39269140211444</c:v>
                </c:pt>
                <c:pt idx="1036">
                  <c:v>108.64256236170061</c:v>
                </c:pt>
                <c:pt idx="1037">
                  <c:v>108.89300933333739</c:v>
                </c:pt>
                <c:pt idx="1038">
                  <c:v>109.14403364486968</c:v>
                </c:pt>
                <c:pt idx="1039">
                  <c:v>109.39563662720339</c:v>
                </c:pt>
                <c:pt idx="1040">
                  <c:v>109.64781961431248</c:v>
                </c:pt>
                <c:pt idx="1041">
                  <c:v>109.90058394324606</c:v>
                </c:pt>
                <c:pt idx="1042">
                  <c:v>110.15393095413543</c:v>
                </c:pt>
                <c:pt idx="1043">
                  <c:v>110.40786199020123</c:v>
                </c:pt>
                <c:pt idx="1044">
                  <c:v>110.66237839776052</c:v>
                </c:pt>
                <c:pt idx="1045">
                  <c:v>110.91748152623397</c:v>
                </c:pt>
                <c:pt idx="1046">
                  <c:v>111.17317272815298</c:v>
                </c:pt>
                <c:pt idx="1047">
                  <c:v>111.42945335916683</c:v>
                </c:pt>
                <c:pt idx="1048">
                  <c:v>111.68632477804992</c:v>
                </c:pt>
                <c:pt idx="1049">
                  <c:v>111.94378834670894</c:v>
                </c:pt>
                <c:pt idx="1050">
                  <c:v>112.2018454301901</c:v>
                </c:pt>
                <c:pt idx="1051">
                  <c:v>112.46049739668639</c:v>
                </c:pt>
                <c:pt idx="1052">
                  <c:v>112.71974561754476</c:v>
                </c:pt>
                <c:pt idx="1053">
                  <c:v>112.97959146727348</c:v>
                </c:pt>
                <c:pt idx="1054">
                  <c:v>113.24003632354938</c:v>
                </c:pt>
                <c:pt idx="1055">
                  <c:v>113.50108156722516</c:v>
                </c:pt>
                <c:pt idx="1056">
                  <c:v>113.76272858233672</c:v>
                </c:pt>
                <c:pt idx="1057">
                  <c:v>114.02497875611049</c:v>
                </c:pt>
                <c:pt idx="1058">
                  <c:v>114.28783347897077</c:v>
                </c:pt>
                <c:pt idx="1059">
                  <c:v>114.55129414454714</c:v>
                </c:pt>
                <c:pt idx="1060">
                  <c:v>114.81536214968183</c:v>
                </c:pt>
                <c:pt idx="1061">
                  <c:v>115.08003889443711</c:v>
                </c:pt>
                <c:pt idx="1062">
                  <c:v>115.34532578210273</c:v>
                </c:pt>
                <c:pt idx="1063">
                  <c:v>115.61122421920338</c:v>
                </c:pt>
                <c:pt idx="1064">
                  <c:v>115.87773561550608</c:v>
                </c:pt>
                <c:pt idx="1065">
                  <c:v>116.14486138402773</c:v>
                </c:pt>
                <c:pt idx="1066">
                  <c:v>116.41260294104256</c:v>
                </c:pt>
                <c:pt idx="1067">
                  <c:v>116.68096170608966</c:v>
                </c:pt>
                <c:pt idx="1068">
                  <c:v>116.94993910198049</c:v>
                </c:pt>
                <c:pt idx="1069">
                  <c:v>117.21953655480641</c:v>
                </c:pt>
                <c:pt idx="1070">
                  <c:v>117.48975549394629</c:v>
                </c:pt>
                <c:pt idx="1071">
                  <c:v>117.76059735207406</c:v>
                </c:pt>
                <c:pt idx="1072">
                  <c:v>118.03206356516627</c:v>
                </c:pt>
                <c:pt idx="1073">
                  <c:v>118.30415557250976</c:v>
                </c:pt>
                <c:pt idx="1074">
                  <c:v>118.57687481670926</c:v>
                </c:pt>
                <c:pt idx="1075">
                  <c:v>118.85022274369508</c:v>
                </c:pt>
                <c:pt idx="1076">
                  <c:v>119.1242008027307</c:v>
                </c:pt>
                <c:pt idx="1077">
                  <c:v>119.39881044642051</c:v>
                </c:pt>
                <c:pt idx="1078">
                  <c:v>119.67405313071752</c:v>
                </c:pt>
                <c:pt idx="1079">
                  <c:v>119.94993031493104</c:v>
                </c:pt>
                <c:pt idx="1080">
                  <c:v>120.22644346173442</c:v>
                </c:pt>
                <c:pt idx="1081">
                  <c:v>120.50359403717286</c:v>
                </c:pt>
                <c:pt idx="1082">
                  <c:v>120.78138351067111</c:v>
                </c:pt>
                <c:pt idx="1083">
                  <c:v>121.0598133550413</c:v>
                </c:pt>
                <c:pt idx="1084">
                  <c:v>121.33888504649076</c:v>
                </c:pt>
                <c:pt idx="1085">
                  <c:v>121.61860006462982</c:v>
                </c:pt>
                <c:pt idx="1086">
                  <c:v>121.89895989247965</c:v>
                </c:pt>
                <c:pt idx="1087">
                  <c:v>122.17996601648015</c:v>
                </c:pt>
                <c:pt idx="1088">
                  <c:v>122.46161992649782</c:v>
                </c:pt>
                <c:pt idx="1089">
                  <c:v>122.74392311583365</c:v>
                </c:pt>
                <c:pt idx="1090">
                  <c:v>123.02687708123105</c:v>
                </c:pt>
                <c:pt idx="1091">
                  <c:v>123.31048332288378</c:v>
                </c:pt>
                <c:pt idx="1092">
                  <c:v>123.5947433444439</c:v>
                </c:pt>
                <c:pt idx="1093">
                  <c:v>123.87965865302974</c:v>
                </c:pt>
                <c:pt idx="1094">
                  <c:v>124.16523075923391</c:v>
                </c:pt>
                <c:pt idx="1095">
                  <c:v>124.45146117713129</c:v>
                </c:pt>
                <c:pt idx="1096">
                  <c:v>124.73835142428706</c:v>
                </c:pt>
                <c:pt idx="1097">
                  <c:v>125.02590302176475</c:v>
                </c:pt>
                <c:pt idx="1098">
                  <c:v>125.31411749413431</c:v>
                </c:pt>
                <c:pt idx="1099">
                  <c:v>125.60299636948017</c:v>
                </c:pt>
                <c:pt idx="1100">
                  <c:v>125.89254117940938</c:v>
                </c:pt>
                <c:pt idx="1101">
                  <c:v>126.1827534590597</c:v>
                </c:pt>
                <c:pt idx="1102">
                  <c:v>126.47363474710774</c:v>
                </c:pt>
                <c:pt idx="1103">
                  <c:v>126.76518658577714</c:v>
                </c:pt>
                <c:pt idx="1104">
                  <c:v>127.05741052084673</c:v>
                </c:pt>
                <c:pt idx="1105">
                  <c:v>127.35030810165871</c:v>
                </c:pt>
                <c:pt idx="1106">
                  <c:v>127.6438808811269</c:v>
                </c:pt>
                <c:pt idx="1107">
                  <c:v>127.93813041574496</c:v>
                </c:pt>
                <c:pt idx="1108">
                  <c:v>128.23305826559462</c:v>
                </c:pt>
                <c:pt idx="1109">
                  <c:v>128.52866599435399</c:v>
                </c:pt>
                <c:pt idx="1110">
                  <c:v>128.82495516930581</c:v>
                </c:pt>
                <c:pt idx="1111">
                  <c:v>129.1219273613458</c:v>
                </c:pt>
                <c:pt idx="1112">
                  <c:v>129.41958414499095</c:v>
                </c:pt>
                <c:pt idx="1113">
                  <c:v>129.71792709838792</c:v>
                </c:pt>
                <c:pt idx="1114">
                  <c:v>130.01695780332133</c:v>
                </c:pt>
                <c:pt idx="1115">
                  <c:v>130.31667784522222</c:v>
                </c:pt>
                <c:pt idx="1116">
                  <c:v>130.61708881317639</c:v>
                </c:pt>
                <c:pt idx="1117">
                  <c:v>130.91819229993291</c:v>
                </c:pt>
                <c:pt idx="1118">
                  <c:v>131.2199899019125</c:v>
                </c:pt>
                <c:pt idx="1119">
                  <c:v>131.52248321921599</c:v>
                </c:pt>
                <c:pt idx="1120">
                  <c:v>131.82567385563283</c:v>
                </c:pt>
                <c:pt idx="1121">
                  <c:v>132.12956341864961</c:v>
                </c:pt>
                <c:pt idx="1122">
                  <c:v>132.43415351945853</c:v>
                </c:pt>
                <c:pt idx="1123">
                  <c:v>132.73944577296598</c:v>
                </c:pt>
                <c:pt idx="1124">
                  <c:v>133.04544179780112</c:v>
                </c:pt>
                <c:pt idx="1125">
                  <c:v>133.35214321632438</c:v>
                </c:pt>
                <c:pt idx="1126">
                  <c:v>133.65955165463618</c:v>
                </c:pt>
                <c:pt idx="1127">
                  <c:v>133.96766874258543</c:v>
                </c:pt>
                <c:pt idx="1128">
                  <c:v>134.27649611377828</c:v>
                </c:pt>
                <c:pt idx="1129">
                  <c:v>134.5860354055867</c:v>
                </c:pt>
                <c:pt idx="1130">
                  <c:v>134.89628825915722</c:v>
                </c:pt>
                <c:pt idx="1131">
                  <c:v>135.20725631941954</c:v>
                </c:pt>
                <c:pt idx="1132">
                  <c:v>135.51894123509541</c:v>
                </c:pt>
                <c:pt idx="1133">
                  <c:v>135.8313446587072</c:v>
                </c:pt>
                <c:pt idx="1134">
                  <c:v>136.14446824658674</c:v>
                </c:pt>
                <c:pt idx="1135">
                  <c:v>136.45831365888418</c:v>
                </c:pt>
                <c:pt idx="1136">
                  <c:v>136.7728825595766</c:v>
                </c:pt>
                <c:pt idx="1137">
                  <c:v>137.08817661647703</c:v>
                </c:pt>
                <c:pt idx="1138">
                  <c:v>137.40419750124315</c:v>
                </c:pt>
                <c:pt idx="1139">
                  <c:v>137.72094688938625</c:v>
                </c:pt>
                <c:pt idx="1140">
                  <c:v>138.03842646028005</c:v>
                </c:pt>
                <c:pt idx="1141">
                  <c:v>138.35663789716963</c:v>
                </c:pt>
                <c:pt idx="1142">
                  <c:v>138.67558288718035</c:v>
                </c:pt>
                <c:pt idx="1143">
                  <c:v>138.99526312132681</c:v>
                </c:pt>
                <c:pt idx="1144">
                  <c:v>139.31568029452177</c:v>
                </c:pt>
                <c:pt idx="1145">
                  <c:v>139.63683610558519</c:v>
                </c:pt>
                <c:pt idx="1146">
                  <c:v>139.95873225725322</c:v>
                </c:pt>
                <c:pt idx="1147">
                  <c:v>140.2813704561872</c:v>
                </c:pt>
                <c:pt idx="1148">
                  <c:v>140.60475241298275</c:v>
                </c:pt>
                <c:pt idx="1149">
                  <c:v>140.92887984217882</c:v>
                </c:pt>
                <c:pt idx="1150">
                  <c:v>141.25375446226676</c:v>
                </c:pt>
                <c:pt idx="1151">
                  <c:v>141.57937799569945</c:v>
                </c:pt>
                <c:pt idx="1152">
                  <c:v>141.90575216890048</c:v>
                </c:pt>
                <c:pt idx="1153">
                  <c:v>142.23287871227322</c:v>
                </c:pt>
                <c:pt idx="1154">
                  <c:v>142.56075936021003</c:v>
                </c:pt>
                <c:pt idx="1155">
                  <c:v>142.88939585110145</c:v>
                </c:pt>
                <c:pt idx="1156">
                  <c:v>143.21878992734548</c:v>
                </c:pt>
                <c:pt idx="1157">
                  <c:v>143.54894333535671</c:v>
                </c:pt>
                <c:pt idx="1158">
                  <c:v>143.87985782557564</c:v>
                </c:pt>
                <c:pt idx="1159">
                  <c:v>144.21153515247795</c:v>
                </c:pt>
                <c:pt idx="1160">
                  <c:v>144.54397707458381</c:v>
                </c:pt>
                <c:pt idx="1161">
                  <c:v>144.8771853544672</c:v>
                </c:pt>
                <c:pt idx="1162">
                  <c:v>145.21116175876523</c:v>
                </c:pt>
                <c:pt idx="1163">
                  <c:v>145.54590805818756</c:v>
                </c:pt>
                <c:pt idx="1164">
                  <c:v>145.88142602752578</c:v>
                </c:pt>
                <c:pt idx="1165">
                  <c:v>146.21771744566271</c:v>
                </c:pt>
                <c:pt idx="1166">
                  <c:v>146.55478409558202</c:v>
                </c:pt>
                <c:pt idx="1167">
                  <c:v>146.89262776437752</c:v>
                </c:pt>
                <c:pt idx="1168">
                  <c:v>147.23125024326271</c:v>
                </c:pt>
                <c:pt idx="1169">
                  <c:v>147.57065332758023</c:v>
                </c:pt>
                <c:pt idx="1170">
                  <c:v>147.91083881681149</c:v>
                </c:pt>
                <c:pt idx="1171">
                  <c:v>148.25180851458609</c:v>
                </c:pt>
                <c:pt idx="1172">
                  <c:v>148.59356422869141</c:v>
                </c:pt>
                <c:pt idx="1173">
                  <c:v>148.93610777108222</c:v>
                </c:pt>
                <c:pt idx="1174">
                  <c:v>149.27944095789027</c:v>
                </c:pt>
                <c:pt idx="1175">
                  <c:v>149.62356560943397</c:v>
                </c:pt>
                <c:pt idx="1176">
                  <c:v>149.96848355022794</c:v>
                </c:pt>
                <c:pt idx="1177">
                  <c:v>150.3141966089928</c:v>
                </c:pt>
                <c:pt idx="1178">
                  <c:v>150.66070661866473</c:v>
                </c:pt>
                <c:pt idx="1179">
                  <c:v>151.00801541640533</c:v>
                </c:pt>
                <c:pt idx="1180">
                  <c:v>151.35612484361127</c:v>
                </c:pt>
                <c:pt idx="1181">
                  <c:v>151.7050367459241</c:v>
                </c:pt>
                <c:pt idx="1182">
                  <c:v>152.05475297323997</c:v>
                </c:pt>
                <c:pt idx="1183">
                  <c:v>152.40527537971951</c:v>
                </c:pt>
                <c:pt idx="1184">
                  <c:v>152.75660582379763</c:v>
                </c:pt>
                <c:pt idx="1185">
                  <c:v>153.10874616819333</c:v>
                </c:pt>
                <c:pt idx="1186">
                  <c:v>153.46169827991972</c:v>
                </c:pt>
                <c:pt idx="1187">
                  <c:v>153.81546403029373</c:v>
                </c:pt>
                <c:pt idx="1188">
                  <c:v>154.17004529494616</c:v>
                </c:pt>
                <c:pt idx="1189">
                  <c:v>154.52544395383157</c:v>
                </c:pt>
                <c:pt idx="1190">
                  <c:v>154.88166189123828</c:v>
                </c:pt>
                <c:pt idx="1191">
                  <c:v>155.23870099579833</c:v>
                </c:pt>
                <c:pt idx="1192">
                  <c:v>155.59656316049751</c:v>
                </c:pt>
                <c:pt idx="1193">
                  <c:v>155.9552502826854</c:v>
                </c:pt>
                <c:pt idx="1194">
                  <c:v>156.3147642640854</c:v>
                </c:pt>
                <c:pt idx="1195">
                  <c:v>156.67510701080488</c:v>
                </c:pt>
                <c:pt idx="1196">
                  <c:v>157.03628043334518</c:v>
                </c:pt>
                <c:pt idx="1197">
                  <c:v>157.39828644661185</c:v>
                </c:pt>
                <c:pt idx="1198">
                  <c:v>157.76112696992473</c:v>
                </c:pt>
                <c:pt idx="1199">
                  <c:v>158.12480392702815</c:v>
                </c:pt>
                <c:pt idx="1200">
                  <c:v>158.48931924610116</c:v>
                </c:pt>
                <c:pt idx="1201">
                  <c:v>158.85467485976767</c:v>
                </c:pt>
                <c:pt idx="1202">
                  <c:v>159.22087270510676</c:v>
                </c:pt>
                <c:pt idx="1203">
                  <c:v>159.58791472366298</c:v>
                </c:pt>
                <c:pt idx="1204">
                  <c:v>159.95580286145656</c:v>
                </c:pt>
                <c:pt idx="1205">
                  <c:v>160.3245390689938</c:v>
                </c:pt>
                <c:pt idx="1206">
                  <c:v>160.69412530127735</c:v>
                </c:pt>
                <c:pt idx="1207">
                  <c:v>161.06456351781662</c:v>
                </c:pt>
                <c:pt idx="1208">
                  <c:v>161.43585568263816</c:v>
                </c:pt>
                <c:pt idx="1209">
                  <c:v>161.80800376429607</c:v>
                </c:pt>
                <c:pt idx="1210">
                  <c:v>162.18100973588244</c:v>
                </c:pt>
                <c:pt idx="1211">
                  <c:v>162.55487557503781</c:v>
                </c:pt>
                <c:pt idx="1212">
                  <c:v>162.92960326396161</c:v>
                </c:pt>
                <c:pt idx="1213">
                  <c:v>163.30519478942279</c:v>
                </c:pt>
                <c:pt idx="1214">
                  <c:v>163.68165214277019</c:v>
                </c:pt>
                <c:pt idx="1215">
                  <c:v>164.05897731994321</c:v>
                </c:pt>
                <c:pt idx="1216">
                  <c:v>164.43717232148242</c:v>
                </c:pt>
                <c:pt idx="1217">
                  <c:v>164.81623915254005</c:v>
                </c:pt>
                <c:pt idx="1218">
                  <c:v>165.19617982289068</c:v>
                </c:pt>
                <c:pt idx="1219">
                  <c:v>165.57699634694197</c:v>
                </c:pt>
                <c:pt idx="1220">
                  <c:v>165.95869074374519</c:v>
                </c:pt>
                <c:pt idx="1221">
                  <c:v>166.34126503700605</c:v>
                </c:pt>
                <c:pt idx="1222">
                  <c:v>166.72472125509535</c:v>
                </c:pt>
                <c:pt idx="1223">
                  <c:v>167.10906143105979</c:v>
                </c:pt>
                <c:pt idx="1224">
                  <c:v>167.49428760263274</c:v>
                </c:pt>
                <c:pt idx="1225">
                  <c:v>167.880401812245</c:v>
                </c:pt>
                <c:pt idx="1226">
                  <c:v>168.26740610703567</c:v>
                </c:pt>
                <c:pt idx="1227">
                  <c:v>168.655302538863</c:v>
                </c:pt>
                <c:pt idx="1228">
                  <c:v>169.04409316431526</c:v>
                </c:pt>
                <c:pt idx="1229">
                  <c:v>169.43378004472166</c:v>
                </c:pt>
                <c:pt idx="1230">
                  <c:v>169.82436524616321</c:v>
                </c:pt>
                <c:pt idx="1231">
                  <c:v>170.21585083948381</c:v>
                </c:pt>
                <c:pt idx="1232">
                  <c:v>170.60823890030107</c:v>
                </c:pt>
                <c:pt idx="1233">
                  <c:v>171.00153150901744</c:v>
                </c:pt>
                <c:pt idx="1234">
                  <c:v>171.39573075083118</c:v>
                </c:pt>
                <c:pt idx="1235">
                  <c:v>171.79083871574741</c:v>
                </c:pt>
                <c:pt idx="1236">
                  <c:v>172.18685749858926</c:v>
                </c:pt>
                <c:pt idx="1237">
                  <c:v>172.58378919900889</c:v>
                </c:pt>
                <c:pt idx="1238">
                  <c:v>172.98163592149865</c:v>
                </c:pt>
                <c:pt idx="1239">
                  <c:v>173.38039977540225</c:v>
                </c:pt>
                <c:pt idx="1240">
                  <c:v>173.78008287492597</c:v>
                </c:pt>
                <c:pt idx="1241">
                  <c:v>174.18068733914978</c:v>
                </c:pt>
                <c:pt idx="1242">
                  <c:v>174.58221529203871</c:v>
                </c:pt>
                <c:pt idx="1243">
                  <c:v>174.98466886245399</c:v>
                </c:pt>
                <c:pt idx="1244">
                  <c:v>175.38805018416437</c:v>
                </c:pt>
                <c:pt idx="1245">
                  <c:v>175.79236139585748</c:v>
                </c:pt>
                <c:pt idx="1246">
                  <c:v>176.19760464115112</c:v>
                </c:pt>
                <c:pt idx="1247">
                  <c:v>176.6037820686046</c:v>
                </c:pt>
                <c:pt idx="1248">
                  <c:v>177.01089583173024</c:v>
                </c:pt>
                <c:pt idx="1249">
                  <c:v>177.41894808900466</c:v>
                </c:pt>
                <c:pt idx="1250">
                  <c:v>177.82794100388034</c:v>
                </c:pt>
                <c:pt idx="1251">
                  <c:v>178.23787674479698</c:v>
                </c:pt>
                <c:pt idx="1252">
                  <c:v>178.64875748519307</c:v>
                </c:pt>
                <c:pt idx="1253">
                  <c:v>179.06058540351739</c:v>
                </c:pt>
                <c:pt idx="1254">
                  <c:v>179.47336268324057</c:v>
                </c:pt>
                <c:pt idx="1255">
                  <c:v>179.88709151286665</c:v>
                </c:pt>
                <c:pt idx="1256">
                  <c:v>180.30177408594471</c:v>
                </c:pt>
                <c:pt idx="1257">
                  <c:v>180.7174126010805</c:v>
                </c:pt>
                <c:pt idx="1258">
                  <c:v>181.13400926194799</c:v>
                </c:pt>
                <c:pt idx="1259">
                  <c:v>181.55156627730125</c:v>
                </c:pt>
                <c:pt idx="1260">
                  <c:v>181.97008586098599</c:v>
                </c:pt>
                <c:pt idx="1261">
                  <c:v>182.38957023195141</c:v>
                </c:pt>
                <c:pt idx="1262">
                  <c:v>182.81002161426184</c:v>
                </c:pt>
                <c:pt idx="1263">
                  <c:v>183.23144223710869</c:v>
                </c:pt>
                <c:pt idx="1264">
                  <c:v>183.65383433482214</c:v>
                </c:pt>
                <c:pt idx="1265">
                  <c:v>184.07720014688303</c:v>
                </c:pt>
                <c:pt idx="1266">
                  <c:v>184.50154191793479</c:v>
                </c:pt>
                <c:pt idx="1267">
                  <c:v>184.92686189779519</c:v>
                </c:pt>
                <c:pt idx="1268">
                  <c:v>185.35316234146848</c:v>
                </c:pt>
                <c:pt idx="1269">
                  <c:v>185.78044550915715</c:v>
                </c:pt>
                <c:pt idx="1270">
                  <c:v>186.20871366627401</c:v>
                </c:pt>
                <c:pt idx="1271">
                  <c:v>186.63796908345421</c:v>
                </c:pt>
                <c:pt idx="1272">
                  <c:v>187.06821403656724</c:v>
                </c:pt>
                <c:pt idx="1273">
                  <c:v>187.49945080672902</c:v>
                </c:pt>
                <c:pt idx="1274">
                  <c:v>187.93168168031394</c:v>
                </c:pt>
                <c:pt idx="1275">
                  <c:v>188.36490894896713</c:v>
                </c:pt>
                <c:pt idx="1276">
                  <c:v>188.79913490961638</c:v>
                </c:pt>
                <c:pt idx="1277">
                  <c:v>189.23436186448453</c:v>
                </c:pt>
                <c:pt idx="1278">
                  <c:v>189.67059212110158</c:v>
                </c:pt>
                <c:pt idx="1279">
                  <c:v>190.10782799231691</c:v>
                </c:pt>
                <c:pt idx="1280">
                  <c:v>190.54607179631159</c:v>
                </c:pt>
                <c:pt idx="1281">
                  <c:v>190.98532585661064</c:v>
                </c:pt>
                <c:pt idx="1282">
                  <c:v>191.42559250209536</c:v>
                </c:pt>
                <c:pt idx="1283">
                  <c:v>191.86687406701569</c:v>
                </c:pt>
                <c:pt idx="1284">
                  <c:v>192.30917289100253</c:v>
                </c:pt>
                <c:pt idx="1285">
                  <c:v>192.75249131908026</c:v>
                </c:pt>
                <c:pt idx="1286">
                  <c:v>193.19683170167903</c:v>
                </c:pt>
                <c:pt idx="1287">
                  <c:v>193.6421963946473</c:v>
                </c:pt>
                <c:pt idx="1288">
                  <c:v>194.08858775926436</c:v>
                </c:pt>
                <c:pt idx="1289">
                  <c:v>194.53600816225278</c:v>
                </c:pt>
                <c:pt idx="1290">
                  <c:v>194.984459975791</c:v>
                </c:pt>
                <c:pt idx="1291">
                  <c:v>195.43394557752589</c:v>
                </c:pt>
                <c:pt idx="1292">
                  <c:v>195.88446735058537</c:v>
                </c:pt>
                <c:pt idx="1293">
                  <c:v>196.33602768359103</c:v>
                </c:pt>
                <c:pt idx="1294">
                  <c:v>196.7886289706708</c:v>
                </c:pt>
                <c:pt idx="1295">
                  <c:v>197.24227361147166</c:v>
                </c:pt>
                <c:pt idx="1296">
                  <c:v>197.69696401117233</c:v>
                </c:pt>
                <c:pt idx="1297">
                  <c:v>198.15270258049603</c:v>
                </c:pt>
                <c:pt idx="1298">
                  <c:v>198.60949173572331</c:v>
                </c:pt>
                <c:pt idx="1299">
                  <c:v>199.06733389870479</c:v>
                </c:pt>
                <c:pt idx="1300">
                  <c:v>199.52623149687403</c:v>
                </c:pt>
                <c:pt idx="1301">
                  <c:v>199.98618696326045</c:v>
                </c:pt>
                <c:pt idx="1302">
                  <c:v>200.44720273650211</c:v>
                </c:pt>
                <c:pt idx="1303">
                  <c:v>200.90928126085876</c:v>
                </c:pt>
                <c:pt idx="1304">
                  <c:v>201.37242498622473</c:v>
                </c:pt>
                <c:pt idx="1305">
                  <c:v>201.83663636814197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203.2357010936079</c:v>
                </c:pt>
                <c:pt idx="1309">
                  <c:v>203.7042077705575</c:v>
                </c:pt>
                <c:pt idx="1310">
                  <c:v>204.17379446693857</c:v>
                </c:pt>
                <c:pt idx="1311">
                  <c:v>204.64446367245301</c:v>
                </c:pt>
                <c:pt idx="1312">
                  <c:v>205.11621788254209</c:v>
                </c:pt>
                <c:pt idx="1313">
                  <c:v>205.58905959839967</c:v>
                </c:pt>
                <c:pt idx="1314">
                  <c:v>206.06299132698547</c:v>
                </c:pt>
                <c:pt idx="1315">
                  <c:v>206.53801558103834</c:v>
                </c:pt>
                <c:pt idx="1316">
                  <c:v>207.01413487908957</c:v>
                </c:pt>
                <c:pt idx="1317">
                  <c:v>207.49135174547629</c:v>
                </c:pt>
                <c:pt idx="1318">
                  <c:v>207.96966871035482</c:v>
                </c:pt>
                <c:pt idx="1319">
                  <c:v>208.44908830971411</c:v>
                </c:pt>
                <c:pt idx="1320">
                  <c:v>208.92961308538912</c:v>
                </c:pt>
                <c:pt idx="1321">
                  <c:v>209.4112455850744</c:v>
                </c:pt>
                <c:pt idx="1322">
                  <c:v>209.8939883623375</c:v>
                </c:pt>
                <c:pt idx="1323">
                  <c:v>210.37784397663256</c:v>
                </c:pt>
                <c:pt idx="1324">
                  <c:v>210.86281499331392</c:v>
                </c:pt>
                <c:pt idx="1325">
                  <c:v>211.34890398364962</c:v>
                </c:pt>
                <c:pt idx="1326">
                  <c:v>211.83611352483507</c:v>
                </c:pt>
                <c:pt idx="1327">
                  <c:v>212.32444620000678</c:v>
                </c:pt>
                <c:pt idx="1328">
                  <c:v>212.81390459825599</c:v>
                </c:pt>
                <c:pt idx="1329">
                  <c:v>213.30449131464238</c:v>
                </c:pt>
                <c:pt idx="1330">
                  <c:v>213.7962089502079</c:v>
                </c:pt>
                <c:pt idx="1331">
                  <c:v>214.28906011199049</c:v>
                </c:pt>
                <c:pt idx="1332">
                  <c:v>214.78304741303796</c:v>
                </c:pt>
                <c:pt idx="1333">
                  <c:v>215.27817347242183</c:v>
                </c:pt>
                <c:pt idx="1334">
                  <c:v>215.77444091525112</c:v>
                </c:pt>
                <c:pt idx="1335">
                  <c:v>216.27185237268645</c:v>
                </c:pt>
                <c:pt idx="1336">
                  <c:v>216.77041048195386</c:v>
                </c:pt>
                <c:pt idx="1337">
                  <c:v>217.2701178863588</c:v>
                </c:pt>
                <c:pt idx="1338">
                  <c:v>217.77097723530017</c:v>
                </c:pt>
                <c:pt idx="1339">
                  <c:v>218.27299118428439</c:v>
                </c:pt>
                <c:pt idx="1340">
                  <c:v>218.77616239493946</c:v>
                </c:pt>
                <c:pt idx="1341">
                  <c:v>219.28049353502902</c:v>
                </c:pt>
                <c:pt idx="1342">
                  <c:v>219.78598727846659</c:v>
                </c:pt>
                <c:pt idx="1343">
                  <c:v>220.29264630532967</c:v>
                </c:pt>
                <c:pt idx="1344">
                  <c:v>220.80047330187398</c:v>
                </c:pt>
                <c:pt idx="1345">
                  <c:v>221.30947096054771</c:v>
                </c:pt>
                <c:pt idx="1346">
                  <c:v>221.8196419800058</c:v>
                </c:pt>
                <c:pt idx="1347">
                  <c:v>222.33098906512416</c:v>
                </c:pt>
                <c:pt idx="1348">
                  <c:v>222.84351492701416</c:v>
                </c:pt>
                <c:pt idx="1349">
                  <c:v>223.35722228303689</c:v>
                </c:pt>
                <c:pt idx="1350">
                  <c:v>223.87211385681763</c:v>
                </c:pt>
                <c:pt idx="1351">
                  <c:v>224.38819237826024</c:v>
                </c:pt>
                <c:pt idx="1352">
                  <c:v>224.90546058356168</c:v>
                </c:pt>
                <c:pt idx="1353">
                  <c:v>225.42392121522644</c:v>
                </c:pt>
                <c:pt idx="1354">
                  <c:v>225.94357702208123</c:v>
                </c:pt>
                <c:pt idx="1355">
                  <c:v>226.46443075928937</c:v>
                </c:pt>
                <c:pt idx="1356">
                  <c:v>226.98648518836555</c:v>
                </c:pt>
                <c:pt idx="1357">
                  <c:v>227.50974307719036</c:v>
                </c:pt>
                <c:pt idx="1358">
                  <c:v>228.03420720002507</c:v>
                </c:pt>
                <c:pt idx="1359">
                  <c:v>228.55988033752621</c:v>
                </c:pt>
                <c:pt idx="1360">
                  <c:v>229.08676527676045</c:v>
                </c:pt>
                <c:pt idx="1361">
                  <c:v>229.61486481121929</c:v>
                </c:pt>
                <c:pt idx="1362">
                  <c:v>230.14418174083389</c:v>
                </c:pt>
                <c:pt idx="1363">
                  <c:v>230.67471887198991</c:v>
                </c:pt>
                <c:pt idx="1364">
                  <c:v>231.20647901754242</c:v>
                </c:pt>
                <c:pt idx="1365">
                  <c:v>231.73946499683075</c:v>
                </c:pt>
                <c:pt idx="1366">
                  <c:v>232.27367963569353</c:v>
                </c:pt>
                <c:pt idx="1367">
                  <c:v>232.80912576648359</c:v>
                </c:pt>
                <c:pt idx="1368">
                  <c:v>233.34580622808301</c:v>
                </c:pt>
                <c:pt idx="1369">
                  <c:v>233.88372386591817</c:v>
                </c:pt>
                <c:pt idx="1370">
                  <c:v>234.42288153197484</c:v>
                </c:pt>
                <c:pt idx="1371">
                  <c:v>234.9632820848133</c:v>
                </c:pt>
                <c:pt idx="1372">
                  <c:v>235.50492838958348</c:v>
                </c:pt>
                <c:pt idx="1373">
                  <c:v>236.04782331804017</c:v>
                </c:pt>
                <c:pt idx="1374">
                  <c:v>236.59196974855823</c:v>
                </c:pt>
                <c:pt idx="1375">
                  <c:v>237.13737056614787</c:v>
                </c:pt>
                <c:pt idx="1376">
                  <c:v>237.68402866246993</c:v>
                </c:pt>
                <c:pt idx="1377">
                  <c:v>238.23194693585123</c:v>
                </c:pt>
                <c:pt idx="1378">
                  <c:v>238.78112829129992</c:v>
                </c:pt>
                <c:pt idx="1379">
                  <c:v>239.33157564052087</c:v>
                </c:pt>
                <c:pt idx="1380">
                  <c:v>239.8832919019311</c:v>
                </c:pt>
                <c:pt idx="1381">
                  <c:v>240.43628000067534</c:v>
                </c:pt>
                <c:pt idx="1382">
                  <c:v>240.99054286864143</c:v>
                </c:pt>
                <c:pt idx="1383">
                  <c:v>241.54608344447593</c:v>
                </c:pt>
                <c:pt idx="1384">
                  <c:v>242.10290467359965</c:v>
                </c:pt>
                <c:pt idx="1385">
                  <c:v>242.66100950822334</c:v>
                </c:pt>
                <c:pt idx="1386">
                  <c:v>243.22040090736326</c:v>
                </c:pt>
                <c:pt idx="1387">
                  <c:v>243.78108183685691</c:v>
                </c:pt>
                <c:pt idx="1388">
                  <c:v>244.34305526937879</c:v>
                </c:pt>
                <c:pt idx="1389">
                  <c:v>244.90632418445611</c:v>
                </c:pt>
                <c:pt idx="1390">
                  <c:v>245.47089156848455</c:v>
                </c:pt>
                <c:pt idx="1391">
                  <c:v>246.03676041474418</c:v>
                </c:pt>
                <c:pt idx="1392">
                  <c:v>246.60393372341531</c:v>
                </c:pt>
                <c:pt idx="1393">
                  <c:v>247.17241450159435</c:v>
                </c:pt>
                <c:pt idx="1394">
                  <c:v>247.74220576330981</c:v>
                </c:pt>
                <c:pt idx="1395">
                  <c:v>248.31331052953823</c:v>
                </c:pt>
                <c:pt idx="1396">
                  <c:v>248.88573182822023</c:v>
                </c:pt>
                <c:pt idx="1397">
                  <c:v>249.45947269427657</c:v>
                </c:pt>
                <c:pt idx="1398">
                  <c:v>250.03453616962418</c:v>
                </c:pt>
                <c:pt idx="1399">
                  <c:v>250.61092530319237</c:v>
                </c:pt>
                <c:pt idx="1400">
                  <c:v>251.18864315093896</c:v>
                </c:pt>
                <c:pt idx="1401">
                  <c:v>251.76769277586644</c:v>
                </c:pt>
                <c:pt idx="1402">
                  <c:v>252.34807724803829</c:v>
                </c:pt>
                <c:pt idx="1403">
                  <c:v>252.92979964459522</c:v>
                </c:pt>
                <c:pt idx="1404">
                  <c:v>253.51286304977145</c:v>
                </c:pt>
                <c:pt idx="1405">
                  <c:v>254.09727055491115</c:v>
                </c:pt>
                <c:pt idx="1406">
                  <c:v>254.68302525848469</c:v>
                </c:pt>
                <c:pt idx="1407">
                  <c:v>255.27013026610521</c:v>
                </c:pt>
                <c:pt idx="1408">
                  <c:v>255.85858869054505</c:v>
                </c:pt>
                <c:pt idx="1409">
                  <c:v>256.44840365175213</c:v>
                </c:pt>
                <c:pt idx="1410">
                  <c:v>257.03957827686673</c:v>
                </c:pt>
                <c:pt idx="1411">
                  <c:v>257.63211570023782</c:v>
                </c:pt>
                <c:pt idx="1412">
                  <c:v>258.22601906343982</c:v>
                </c:pt>
                <c:pt idx="1413">
                  <c:v>258.82129151528932</c:v>
                </c:pt>
                <c:pt idx="1414">
                  <c:v>259.4179362118615</c:v>
                </c:pt>
                <c:pt idx="1415">
                  <c:v>260.01595631650724</c:v>
                </c:pt>
                <c:pt idx="1416">
                  <c:v>260.61535499986957</c:v>
                </c:pt>
                <c:pt idx="1417">
                  <c:v>261.2161354399006</c:v>
                </c:pt>
                <c:pt idx="1418">
                  <c:v>261.81830082187844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263.63313858251774</c:v>
                </c:pt>
                <c:pt idx="1422">
                  <c:v>264.24087573217435</c:v>
                </c:pt>
                <c:pt idx="1423">
                  <c:v>264.85001386064971</c:v>
                </c:pt>
                <c:pt idx="1424">
                  <c:v>265.46055619753355</c:v>
                </c:pt>
                <c:pt idx="1425">
                  <c:v>266.07250597986052</c:v>
                </c:pt>
                <c:pt idx="1426">
                  <c:v>266.68586645212747</c:v>
                </c:pt>
                <c:pt idx="1427">
                  <c:v>267.30064086631057</c:v>
                </c:pt>
                <c:pt idx="1428">
                  <c:v>267.91683248188258</c:v>
                </c:pt>
                <c:pt idx="1429">
                  <c:v>268.53444456583009</c:v>
                </c:pt>
                <c:pt idx="1430">
                  <c:v>269.15348039267087</c:v>
                </c:pt>
                <c:pt idx="1431">
                  <c:v>269.77394324447124</c:v>
                </c:pt>
                <c:pt idx="1432">
                  <c:v>270.39583641086352</c:v>
                </c:pt>
                <c:pt idx="1433">
                  <c:v>271.01916318906336</c:v>
                </c:pt>
                <c:pt idx="1434">
                  <c:v>271.64392688388727</c:v>
                </c:pt>
                <c:pt idx="1435">
                  <c:v>272.27013080777022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274.78941531021837</c:v>
                </c:pt>
                <c:pt idx="1440">
                  <c:v>275.42287033379529</c:v>
                </c:pt>
                <c:pt idx="1441">
                  <c:v>276.05778562201317</c:v>
                </c:pt>
                <c:pt idx="1442">
                  <c:v>276.69416454112968</c:v>
                </c:pt>
                <c:pt idx="1443">
                  <c:v>277.33201046516251</c:v>
                </c:pt>
                <c:pt idx="1444">
                  <c:v>277.97132677590724</c:v>
                </c:pt>
                <c:pt idx="1445">
                  <c:v>278.61211686295536</c:v>
                </c:pt>
                <c:pt idx="1446">
                  <c:v>279.25438412371204</c:v>
                </c:pt>
                <c:pt idx="1447">
                  <c:v>279.89813196341441</c:v>
                </c:pt>
                <c:pt idx="1448">
                  <c:v>280.54336379514945</c:v>
                </c:pt>
                <c:pt idx="1449">
                  <c:v>281.19008303987209</c:v>
                </c:pt>
                <c:pt idx="1450">
                  <c:v>281.83829312642337</c:v>
                </c:pt>
                <c:pt idx="1451">
                  <c:v>282.48799749154864</c:v>
                </c:pt>
                <c:pt idx="1452">
                  <c:v>283.13919957991578</c:v>
                </c:pt>
                <c:pt idx="1453">
                  <c:v>283.7919028441334</c:v>
                </c:pt>
                <c:pt idx="1454">
                  <c:v>284.44611074476927</c:v>
                </c:pt>
                <c:pt idx="1455">
                  <c:v>285.10182675036856</c:v>
                </c:pt>
                <c:pt idx="1456">
                  <c:v>285.75905433747226</c:v>
                </c:pt>
                <c:pt idx="1457">
                  <c:v>286.41779699063557</c:v>
                </c:pt>
                <c:pt idx="1458">
                  <c:v>287.07805820244653</c:v>
                </c:pt>
                <c:pt idx="1459">
                  <c:v>287.73984147354429</c:v>
                </c:pt>
                <c:pt idx="1460">
                  <c:v>288.40315031263788</c:v>
                </c:pt>
                <c:pt idx="1461">
                  <c:v>289.0679882365248</c:v>
                </c:pt>
                <c:pt idx="1462">
                  <c:v>289.73435877010945</c:v>
                </c:pt>
                <c:pt idx="1463">
                  <c:v>290.40226544642212</c:v>
                </c:pt>
                <c:pt idx="1464">
                  <c:v>291.07171180663755</c:v>
                </c:pt>
                <c:pt idx="1465">
                  <c:v>291.74270140009367</c:v>
                </c:pt>
                <c:pt idx="1466">
                  <c:v>292.41523778431048</c:v>
                </c:pt>
                <c:pt idx="1467">
                  <c:v>293.08932452500892</c:v>
                </c:pt>
                <c:pt idx="1468">
                  <c:v>293.76496519612982</c:v>
                </c:pt>
                <c:pt idx="1469">
                  <c:v>294.44216337985279</c:v>
                </c:pt>
                <c:pt idx="1470">
                  <c:v>295.12092266661517</c:v>
                </c:pt>
                <c:pt idx="1471">
                  <c:v>295.80124665513114</c:v>
                </c:pt>
                <c:pt idx="1472">
                  <c:v>296.48313895241074</c:v>
                </c:pt>
                <c:pt idx="1473">
                  <c:v>297.16660317377904</c:v>
                </c:pt>
                <c:pt idx="1474">
                  <c:v>297.8516429428953</c:v>
                </c:pt>
                <c:pt idx="1475">
                  <c:v>298.53826189177221</c:v>
                </c:pt>
                <c:pt idx="1476">
                  <c:v>299.2264636607951</c:v>
                </c:pt>
                <c:pt idx="1477">
                  <c:v>299.91625189874122</c:v>
                </c:pt>
                <c:pt idx="1478">
                  <c:v>300.60763026279915</c:v>
                </c:pt>
                <c:pt idx="1479">
                  <c:v>301.30060241858814</c:v>
                </c:pt>
                <c:pt idx="1480">
                  <c:v>301.99517204017758</c:v>
                </c:pt>
                <c:pt idx="1481">
                  <c:v>302.69134281010645</c:v>
                </c:pt>
                <c:pt idx="1482">
                  <c:v>303.38911841940285</c:v>
                </c:pt>
                <c:pt idx="1483">
                  <c:v>304.08850256760365</c:v>
                </c:pt>
                <c:pt idx="1484">
                  <c:v>304.78949896277396</c:v>
                </c:pt>
                <c:pt idx="1485">
                  <c:v>305.49211132152692</c:v>
                </c:pt>
                <c:pt idx="1486">
                  <c:v>306.19634336904323</c:v>
                </c:pt>
                <c:pt idx="1487">
                  <c:v>306.90219883909117</c:v>
                </c:pt>
                <c:pt idx="1488">
                  <c:v>307.60968147404617</c:v>
                </c:pt>
                <c:pt idx="1489">
                  <c:v>308.31879502491074</c:v>
                </c:pt>
                <c:pt idx="1490">
                  <c:v>309.0295432513343</c:v>
                </c:pt>
                <c:pt idx="1491">
                  <c:v>309.74192992163319</c:v>
                </c:pt>
                <c:pt idx="1492">
                  <c:v>310.45595881281065</c:v>
                </c:pt>
                <c:pt idx="1493">
                  <c:v>311.17163371057677</c:v>
                </c:pt>
                <c:pt idx="1494">
                  <c:v>311.88895840936863</c:v>
                </c:pt>
                <c:pt idx="1495">
                  <c:v>312.60793671237036</c:v>
                </c:pt>
                <c:pt idx="1496">
                  <c:v>313.32857243153336</c:v>
                </c:pt>
                <c:pt idx="1497">
                  <c:v>314.05086938759644</c:v>
                </c:pt>
                <c:pt idx="1498">
                  <c:v>314.77483141010623</c:v>
                </c:pt>
                <c:pt idx="1499">
                  <c:v>315.50046233743723</c:v>
                </c:pt>
                <c:pt idx="1500">
                  <c:v>316.22776601681244</c:v>
                </c:pt>
                <c:pt idx="1501">
                  <c:v>316.95674630432353</c:v>
                </c:pt>
                <c:pt idx="1502">
                  <c:v>317.6874070649514</c:v>
                </c:pt>
                <c:pt idx="1503">
                  <c:v>318.4197521725867</c:v>
                </c:pt>
                <c:pt idx="1504">
                  <c:v>319.15378551005028</c:v>
                </c:pt>
                <c:pt idx="1505">
                  <c:v>319.88951096911387</c:v>
                </c:pt>
                <c:pt idx="1506">
                  <c:v>320.62693245052054</c:v>
                </c:pt>
                <c:pt idx="1507">
                  <c:v>321.36605386400561</c:v>
                </c:pt>
                <c:pt idx="1508">
                  <c:v>322.10687912831725</c:v>
                </c:pt>
                <c:pt idx="1509">
                  <c:v>322.84941217123725</c:v>
                </c:pt>
                <c:pt idx="1510">
                  <c:v>323.59365692960188</c:v>
                </c:pt>
                <c:pt idx="1511">
                  <c:v>324.33961734932279</c:v>
                </c:pt>
                <c:pt idx="1512">
                  <c:v>325.08729738540785</c:v>
                </c:pt>
                <c:pt idx="1513">
                  <c:v>325.83670100198219</c:v>
                </c:pt>
                <c:pt idx="1514">
                  <c:v>326.58783217230916</c:v>
                </c:pt>
                <c:pt idx="1515">
                  <c:v>327.34069487881146</c:v>
                </c:pt>
                <c:pt idx="1516">
                  <c:v>328.09529311309223</c:v>
                </c:pt>
                <c:pt idx="1517">
                  <c:v>328.85163087595618</c:v>
                </c:pt>
                <c:pt idx="1518">
                  <c:v>329.60971217743082</c:v>
                </c:pt>
                <c:pt idx="1519">
                  <c:v>330.36954103678778</c:v>
                </c:pt>
                <c:pt idx="1520">
                  <c:v>331.13112148256403</c:v>
                </c:pt>
                <c:pt idx="1521">
                  <c:v>331.89445755258322</c:v>
                </c:pt>
                <c:pt idx="1522">
                  <c:v>332.6595532939773</c:v>
                </c:pt>
                <c:pt idx="1523">
                  <c:v>333.42641276320762</c:v>
                </c:pt>
                <c:pt idx="1524">
                  <c:v>334.19504002608687</c:v>
                </c:pt>
                <c:pt idx="1525">
                  <c:v>334.96543915780018</c:v>
                </c:pt>
                <c:pt idx="1526">
                  <c:v>335.73761424292712</c:v>
                </c:pt>
                <c:pt idx="1527">
                  <c:v>336.51156937546307</c:v>
                </c:pt>
                <c:pt idx="1528">
                  <c:v>337.28730865884114</c:v>
                </c:pt>
                <c:pt idx="1529">
                  <c:v>338.06483620595378</c:v>
                </c:pt>
                <c:pt idx="1530">
                  <c:v>338.84415613917463</c:v>
                </c:pt>
                <c:pt idx="1531">
                  <c:v>339.6252725903804</c:v>
                </c:pt>
                <c:pt idx="1532">
                  <c:v>340.4081897009728</c:v>
                </c:pt>
                <c:pt idx="1533">
                  <c:v>341.19291162190035</c:v>
                </c:pt>
                <c:pt idx="1534">
                  <c:v>341.97944251368057</c:v>
                </c:pt>
                <c:pt idx="1535">
                  <c:v>342.76778654642197</c:v>
                </c:pt>
                <c:pt idx="1536">
                  <c:v>343.55794789984617</c:v>
                </c:pt>
                <c:pt idx="1537">
                  <c:v>344.34993076330994</c:v>
                </c:pt>
                <c:pt idx="1538">
                  <c:v>345.1437393358276</c:v>
                </c:pt>
                <c:pt idx="1539">
                  <c:v>345.93937782609322</c:v>
                </c:pt>
                <c:pt idx="1540">
                  <c:v>346.73685045250284</c:v>
                </c:pt>
                <c:pt idx="1541">
                  <c:v>347.53616144317692</c:v>
                </c:pt>
                <c:pt idx="1542">
                  <c:v>348.33731503598278</c:v>
                </c:pt>
                <c:pt idx="1543">
                  <c:v>349.14031547855706</c:v>
                </c:pt>
                <c:pt idx="1544">
                  <c:v>349.94516702832811</c:v>
                </c:pt>
                <c:pt idx="1545">
                  <c:v>350.75187395253874</c:v>
                </c:pt>
                <c:pt idx="1546">
                  <c:v>351.56044052826877</c:v>
                </c:pt>
                <c:pt idx="1547">
                  <c:v>352.37087104245768</c:v>
                </c:pt>
                <c:pt idx="1548">
                  <c:v>353.18316979192741</c:v>
                </c:pt>
                <c:pt idx="1549">
                  <c:v>353.99734108340505</c:v>
                </c:pt>
                <c:pt idx="1550">
                  <c:v>354.81338923354571</c:v>
                </c:pt>
                <c:pt idx="1551">
                  <c:v>355.63131856895552</c:v>
                </c:pt>
                <c:pt idx="1552">
                  <c:v>356.45113342621431</c:v>
                </c:pt>
                <c:pt idx="1553">
                  <c:v>357.2728381518989</c:v>
                </c:pt>
                <c:pt idx="1554">
                  <c:v>358.09643710260593</c:v>
                </c:pt>
                <c:pt idx="1555">
                  <c:v>358.92193464497507</c:v>
                </c:pt>
                <c:pt idx="1556">
                  <c:v>359.74933515571206</c:v>
                </c:pt>
                <c:pt idx="1557">
                  <c:v>360.57864302161209</c:v>
                </c:pt>
                <c:pt idx="1558">
                  <c:v>361.40986263958291</c:v>
                </c:pt>
                <c:pt idx="1559">
                  <c:v>362.24299841666817</c:v>
                </c:pt>
                <c:pt idx="1560">
                  <c:v>363.07805477007082</c:v>
                </c:pt>
                <c:pt idx="1561">
                  <c:v>363.91503612717651</c:v>
                </c:pt>
                <c:pt idx="1562">
                  <c:v>364.75394692557711</c:v>
                </c:pt>
                <c:pt idx="1563">
                  <c:v>365.59479161309412</c:v>
                </c:pt>
                <c:pt idx="1564">
                  <c:v>366.43757464780242</c:v>
                </c:pt>
                <c:pt idx="1565">
                  <c:v>367.2823004980537</c:v>
                </c:pt>
                <c:pt idx="1566">
                  <c:v>368.1289736425004</c:v>
                </c:pt>
                <c:pt idx="1567">
                  <c:v>368.9775985701192</c:v>
                </c:pt>
                <c:pt idx="1568">
                  <c:v>369.82817978023502</c:v>
                </c:pt>
                <c:pt idx="1569">
                  <c:v>370.68072178254471</c:v>
                </c:pt>
                <c:pt idx="1570">
                  <c:v>371.53522909714115</c:v>
                </c:pt>
                <c:pt idx="1571">
                  <c:v>372.39170625453704</c:v>
                </c:pt>
                <c:pt idx="1572">
                  <c:v>373.25015779568901</c:v>
                </c:pt>
                <c:pt idx="1573">
                  <c:v>374.11058827202169</c:v>
                </c:pt>
                <c:pt idx="1574">
                  <c:v>374.97300224545177</c:v>
                </c:pt>
                <c:pt idx="1575">
                  <c:v>375.8374042884123</c:v>
                </c:pt>
                <c:pt idx="1576">
                  <c:v>376.70379898387688</c:v>
                </c:pt>
                <c:pt idx="1577">
                  <c:v>377.57219092538395</c:v>
                </c:pt>
                <c:pt idx="1578">
                  <c:v>378.44258471706115</c:v>
                </c:pt>
                <c:pt idx="1579">
                  <c:v>379.3149849736497</c:v>
                </c:pt>
                <c:pt idx="1580">
                  <c:v>380.18939632052889</c:v>
                </c:pt>
                <c:pt idx="1581">
                  <c:v>381.06582339374063</c:v>
                </c:pt>
                <c:pt idx="1582">
                  <c:v>381.94427084001404</c:v>
                </c:pt>
                <c:pt idx="1583">
                  <c:v>382.82474331679003</c:v>
                </c:pt>
                <c:pt idx="1584">
                  <c:v>383.70724549224605</c:v>
                </c:pt>
                <c:pt idx="1585">
                  <c:v>384.59178204532077</c:v>
                </c:pt>
                <c:pt idx="1586">
                  <c:v>385.47835766573894</c:v>
                </c:pt>
                <c:pt idx="1587">
                  <c:v>386.36697705403623</c:v>
                </c:pt>
                <c:pt idx="1588">
                  <c:v>387.25764492158413</c:v>
                </c:pt>
                <c:pt idx="1589">
                  <c:v>388.15036599061511</c:v>
                </c:pt>
                <c:pt idx="1590">
                  <c:v>389.04514499424738</c:v>
                </c:pt>
                <c:pt idx="1591">
                  <c:v>389.94198667651011</c:v>
                </c:pt>
                <c:pt idx="1592">
                  <c:v>390.84089579236866</c:v>
                </c:pt>
                <c:pt idx="1593">
                  <c:v>391.74187710774964</c:v>
                </c:pt>
                <c:pt idx="1594">
                  <c:v>392.64493539956629</c:v>
                </c:pt>
                <c:pt idx="1595">
                  <c:v>393.55007545574381</c:v>
                </c:pt>
                <c:pt idx="1596">
                  <c:v>394.45730207524468</c:v>
                </c:pt>
                <c:pt idx="1597">
                  <c:v>395.36662006809411</c:v>
                </c:pt>
                <c:pt idx="1598">
                  <c:v>396.27803425540554</c:v>
                </c:pt>
                <c:pt idx="1599">
                  <c:v>397.19154946940631</c:v>
                </c:pt>
                <c:pt idx="1600">
                  <c:v>398.10717055346316</c:v>
                </c:pt>
                <c:pt idx="1601">
                  <c:v>399.02490236210787</c:v>
                </c:pt>
                <c:pt idx="1602">
                  <c:v>399.94474976106318</c:v>
                </c:pt>
                <c:pt idx="1603">
                  <c:v>400.86671762726843</c:v>
                </c:pt>
                <c:pt idx="1604">
                  <c:v>401.79081084890544</c:v>
                </c:pt>
                <c:pt idx="1605">
                  <c:v>402.71703432542449</c:v>
                </c:pt>
                <c:pt idx="1606">
                  <c:v>403.64539296757027</c:v>
                </c:pt>
                <c:pt idx="1607">
                  <c:v>404.57589169740788</c:v>
                </c:pt>
                <c:pt idx="1608">
                  <c:v>405.50853544834894</c:v>
                </c:pt>
                <c:pt idx="1609">
                  <c:v>406.44332916517777</c:v>
                </c:pt>
                <c:pt idx="1610">
                  <c:v>407.38027780407765</c:v>
                </c:pt>
                <c:pt idx="1611">
                  <c:v>408.31938633265696</c:v>
                </c:pt>
                <c:pt idx="1612">
                  <c:v>409.2606597299756</c:v>
                </c:pt>
                <c:pt idx="1613">
                  <c:v>410.20410298657146</c:v>
                </c:pt>
                <c:pt idx="1614">
                  <c:v>411.14972110448673</c:v>
                </c:pt>
                <c:pt idx="1615">
                  <c:v>412.09751909729459</c:v>
                </c:pt>
                <c:pt idx="1616">
                  <c:v>413.04750199012562</c:v>
                </c:pt>
                <c:pt idx="1617">
                  <c:v>413.99967481969458</c:v>
                </c:pt>
                <c:pt idx="1618">
                  <c:v>414.95404263432698</c:v>
                </c:pt>
                <c:pt idx="1619">
                  <c:v>415.91061049398604</c:v>
                </c:pt>
                <c:pt idx="1620">
                  <c:v>416.86938347029928</c:v>
                </c:pt>
                <c:pt idx="1621">
                  <c:v>417.83036664658556</c:v>
                </c:pt>
                <c:pt idx="1622">
                  <c:v>418.79356511788205</c:v>
                </c:pt>
                <c:pt idx="1623">
                  <c:v>419.7589839909711</c:v>
                </c:pt>
                <c:pt idx="1624">
                  <c:v>420.72662838440755</c:v>
                </c:pt>
                <c:pt idx="1625">
                  <c:v>421.69650342854561</c:v>
                </c:pt>
                <c:pt idx="1626">
                  <c:v>422.66861426556625</c:v>
                </c:pt>
                <c:pt idx="1627">
                  <c:v>423.64296604950431</c:v>
                </c:pt>
                <c:pt idx="1628">
                  <c:v>424.61956394627595</c:v>
                </c:pt>
                <c:pt idx="1629">
                  <c:v>425.59841313370606</c:v>
                </c:pt>
                <c:pt idx="1630">
                  <c:v>426.57951880155554</c:v>
                </c:pt>
                <c:pt idx="1631">
                  <c:v>427.56288615154898</c:v>
                </c:pt>
                <c:pt idx="1632">
                  <c:v>428.54852039740217</c:v>
                </c:pt>
                <c:pt idx="1633">
                  <c:v>429.53642676484981</c:v>
                </c:pt>
                <c:pt idx="1634">
                  <c:v>430.52661049167307</c:v>
                </c:pt>
                <c:pt idx="1635">
                  <c:v>431.51907682772753</c:v>
                </c:pt>
                <c:pt idx="1636">
                  <c:v>432.51383103497091</c:v>
                </c:pt>
                <c:pt idx="1637">
                  <c:v>433.51087838749095</c:v>
                </c:pt>
                <c:pt idx="1638">
                  <c:v>434.51022417153348</c:v>
                </c:pt>
                <c:pt idx="1639">
                  <c:v>435.51187368553042</c:v>
                </c:pt>
                <c:pt idx="1640">
                  <c:v>436.51583224012774</c:v>
                </c:pt>
                <c:pt idx="1641">
                  <c:v>437.52210515821372</c:v>
                </c:pt>
                <c:pt idx="1642">
                  <c:v>438.53069777494721</c:v>
                </c:pt>
                <c:pt idx="1643">
                  <c:v>439.54161543778594</c:v>
                </c:pt>
                <c:pt idx="1644">
                  <c:v>440.55486350651461</c:v>
                </c:pt>
                <c:pt idx="1645">
                  <c:v>441.57044735327372</c:v>
                </c:pt>
                <c:pt idx="1646">
                  <c:v>442.58837236258768</c:v>
                </c:pt>
                <c:pt idx="1647">
                  <c:v>443.60864393139354</c:v>
                </c:pt>
                <c:pt idx="1648">
                  <c:v>444.6312674690696</c:v>
                </c:pt>
                <c:pt idx="1649">
                  <c:v>445.65624839746408</c:v>
                </c:pt>
                <c:pt idx="1650">
                  <c:v>446.6835921509238</c:v>
                </c:pt>
                <c:pt idx="1651">
                  <c:v>447.71330417632311</c:v>
                </c:pt>
                <c:pt idx="1652">
                  <c:v>448.74538993309261</c:v>
                </c:pt>
                <c:pt idx="1653">
                  <c:v>449.77985489324828</c:v>
                </c:pt>
                <c:pt idx="1654">
                  <c:v>450.81670454142039</c:v>
                </c:pt>
                <c:pt idx="1655">
                  <c:v>451.85594437488248</c:v>
                </c:pt>
                <c:pt idx="1656">
                  <c:v>452.89757990358078</c:v>
                </c:pt>
                <c:pt idx="1657">
                  <c:v>453.9416166501631</c:v>
                </c:pt>
                <c:pt idx="1658">
                  <c:v>454.98806015000838</c:v>
                </c:pt>
                <c:pt idx="1659">
                  <c:v>456.03691595125588</c:v>
                </c:pt>
                <c:pt idx="1660">
                  <c:v>457.08818961483462</c:v>
                </c:pt>
                <c:pt idx="1661">
                  <c:v>458.14188671449295</c:v>
                </c:pt>
                <c:pt idx="1662">
                  <c:v>459.19801283682796</c:v>
                </c:pt>
                <c:pt idx="1663">
                  <c:v>460.25657358131525</c:v>
                </c:pt>
                <c:pt idx="1664">
                  <c:v>461.31757456033853</c:v>
                </c:pt>
                <c:pt idx="1665">
                  <c:v>462.38102139921932</c:v>
                </c:pt>
                <c:pt idx="1666">
                  <c:v>463.44691973624691</c:v>
                </c:pt>
                <c:pt idx="1667">
                  <c:v>464.51527522270817</c:v>
                </c:pt>
                <c:pt idx="1668">
                  <c:v>465.58609352291757</c:v>
                </c:pt>
                <c:pt idx="1669">
                  <c:v>466.65938031424713</c:v>
                </c:pt>
                <c:pt idx="1670">
                  <c:v>467.73514128715658</c:v>
                </c:pt>
                <c:pt idx="1671">
                  <c:v>468.8133821452235</c:v>
                </c:pt>
                <c:pt idx="1672">
                  <c:v>469.89410860517359</c:v>
                </c:pt>
                <c:pt idx="1673">
                  <c:v>470.97732639691094</c:v>
                </c:pt>
                <c:pt idx="1674">
                  <c:v>472.06304126354843</c:v>
                </c:pt>
                <c:pt idx="1675">
                  <c:v>473.15125896143826</c:v>
                </c:pt>
                <c:pt idx="1676">
                  <c:v>474.24198526020228</c:v>
                </c:pt>
                <c:pt idx="1677">
                  <c:v>475.3352259427628</c:v>
                </c:pt>
                <c:pt idx="1678">
                  <c:v>476.4309868053731</c:v>
                </c:pt>
                <c:pt idx="1679">
                  <c:v>477.5292736576481</c:v>
                </c:pt>
                <c:pt idx="1680">
                  <c:v>478.63009232259549</c:v>
                </c:pt>
                <c:pt idx="1681">
                  <c:v>479.73344863664613</c:v>
                </c:pt>
                <c:pt idx="1682">
                  <c:v>480.83934844968542</c:v>
                </c:pt>
                <c:pt idx="1683">
                  <c:v>481.94779762508409</c:v>
                </c:pt>
                <c:pt idx="1684">
                  <c:v>483.0588020397293</c:v>
                </c:pt>
                <c:pt idx="1685">
                  <c:v>484.17236758405585</c:v>
                </c:pt>
                <c:pt idx="1686">
                  <c:v>485.28850016207741</c:v>
                </c:pt>
                <c:pt idx="1687">
                  <c:v>486.4072056914178</c:v>
                </c:pt>
                <c:pt idx="1688">
                  <c:v>487.52849010334239</c:v>
                </c:pt>
                <c:pt idx="1689">
                  <c:v>488.65235934278951</c:v>
                </c:pt>
                <c:pt idx="1690">
                  <c:v>489.77881936840197</c:v>
                </c:pt>
                <c:pt idx="1691">
                  <c:v>490.90787615255874</c:v>
                </c:pt>
                <c:pt idx="1692">
                  <c:v>492.03953568140645</c:v>
                </c:pt>
                <c:pt idx="1693">
                  <c:v>493.1738039548913</c:v>
                </c:pt>
                <c:pt idx="1694">
                  <c:v>494.3106869867907</c:v>
                </c:pt>
                <c:pt idx="1695">
                  <c:v>495.45019080474538</c:v>
                </c:pt>
                <c:pt idx="1696">
                  <c:v>496.59232145029108</c:v>
                </c:pt>
                <c:pt idx="1697">
                  <c:v>497.73708497889083</c:v>
                </c:pt>
                <c:pt idx="1698">
                  <c:v>498.88448745996692</c:v>
                </c:pt>
                <c:pt idx="1699">
                  <c:v>500.03453497693306</c:v>
                </c:pt>
                <c:pt idx="1700">
                  <c:v>501.1872336272267</c:v>
                </c:pt>
                <c:pt idx="1701">
                  <c:v>502.34258952234137</c:v>
                </c:pt>
                <c:pt idx="1702">
                  <c:v>503.50060878785899</c:v>
                </c:pt>
                <c:pt idx="1703">
                  <c:v>504.66129756348238</c:v>
                </c:pt>
                <c:pt idx="1704">
                  <c:v>505.82466200306794</c:v>
                </c:pt>
                <c:pt idx="1705">
                  <c:v>506.99070827465812</c:v>
                </c:pt>
                <c:pt idx="1706">
                  <c:v>508.15944256051415</c:v>
                </c:pt>
                <c:pt idx="1707">
                  <c:v>509.3308710571489</c:v>
                </c:pt>
                <c:pt idx="1708">
                  <c:v>510.50499997535962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514.04365158237908</c:v>
                </c:pt>
                <c:pt idx="1712">
                  <c:v>515.22864458170932</c:v>
                </c:pt>
                <c:pt idx="1713">
                  <c:v>516.41636927202364</c:v>
                </c:pt>
                <c:pt idx="1714">
                  <c:v>517.60683195052013</c:v>
                </c:pt>
                <c:pt idx="1715">
                  <c:v>518.80003892891341</c:v>
                </c:pt>
                <c:pt idx="1716">
                  <c:v>519.9959965334682</c:v>
                </c:pt>
                <c:pt idx="1717">
                  <c:v>521.19471110503252</c:v>
                </c:pt>
                <c:pt idx="1718">
                  <c:v>522.39618899907168</c:v>
                </c:pt>
                <c:pt idx="1719">
                  <c:v>523.60043658570203</c:v>
                </c:pt>
                <c:pt idx="1720">
                  <c:v>524.80746024972427</c:v>
                </c:pt>
                <c:pt idx="1721">
                  <c:v>526.01726639065771</c:v>
                </c:pt>
                <c:pt idx="1722">
                  <c:v>527.22986142277409</c:v>
                </c:pt>
                <c:pt idx="1723">
                  <c:v>528.44525177513162</c:v>
                </c:pt>
                <c:pt idx="1724">
                  <c:v>529.66344389160895</c:v>
                </c:pt>
                <c:pt idx="1725">
                  <c:v>530.88444423093938</c:v>
                </c:pt>
                <c:pt idx="1726">
                  <c:v>532.10825926674511</c:v>
                </c:pt>
                <c:pt idx="1727">
                  <c:v>533.33489548757166</c:v>
                </c:pt>
                <c:pt idx="1728">
                  <c:v>534.56435939692221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538.26978251623837</c:v>
                </c:pt>
                <c:pt idx="1732">
                  <c:v>539.51062251507756</c:v>
                </c:pt>
                <c:pt idx="1733">
                  <c:v>540.75432294553059</c:v>
                </c:pt>
                <c:pt idx="1734">
                  <c:v>542.00089040157343</c:v>
                </c:pt>
                <c:pt idx="1735">
                  <c:v>543.25033149238266</c:v>
                </c:pt>
                <c:pt idx="1736">
                  <c:v>544.50265284237048</c:v>
                </c:pt>
                <c:pt idx="1737">
                  <c:v>545.75786109122009</c:v>
                </c:pt>
                <c:pt idx="1738">
                  <c:v>547.01596289392057</c:v>
                </c:pt>
                <c:pt idx="1739">
                  <c:v>548.27696492080258</c:v>
                </c:pt>
                <c:pt idx="1740">
                  <c:v>549.54087385757327</c:v>
                </c:pt>
                <c:pt idx="1741">
                  <c:v>550.80769640535198</c:v>
                </c:pt>
                <c:pt idx="1742">
                  <c:v>552.07743928070579</c:v>
                </c:pt>
                <c:pt idx="1743">
                  <c:v>553.35010921568494</c:v>
                </c:pt>
                <c:pt idx="1744">
                  <c:v>554.62571295785881</c:v>
                </c:pt>
                <c:pt idx="1745">
                  <c:v>555.90425727035154</c:v>
                </c:pt>
                <c:pt idx="1746">
                  <c:v>557.1857489318777</c:v>
                </c:pt>
                <c:pt idx="1747">
                  <c:v>558.47019473677847</c:v>
                </c:pt>
                <c:pt idx="1748">
                  <c:v>559.75760149505766</c:v>
                </c:pt>
                <c:pt idx="1749">
                  <c:v>561.04797603241786</c:v>
                </c:pt>
                <c:pt idx="1750">
                  <c:v>562.34132519029629</c:v>
                </c:pt>
                <c:pt idx="1751">
                  <c:v>563.63765582590145</c:v>
                </c:pt>
                <c:pt idx="1752">
                  <c:v>564.93697481224945</c:v>
                </c:pt>
                <c:pt idx="1753">
                  <c:v>566.23928903820001</c:v>
                </c:pt>
                <c:pt idx="1754">
                  <c:v>567.54460540849368</c:v>
                </c:pt>
                <c:pt idx="1755">
                  <c:v>568.85293084378782</c:v>
                </c:pt>
                <c:pt idx="1756">
                  <c:v>570.16427228069369</c:v>
                </c:pt>
                <c:pt idx="1757">
                  <c:v>571.47863667181309</c:v>
                </c:pt>
                <c:pt idx="1758">
                  <c:v>572.79603098577513</c:v>
                </c:pt>
                <c:pt idx="1759">
                  <c:v>574.11646220727334</c:v>
                </c:pt>
                <c:pt idx="1760">
                  <c:v>575.43993733710261</c:v>
                </c:pt>
                <c:pt idx="1761">
                  <c:v>576.76646339219621</c:v>
                </c:pt>
                <c:pt idx="1762">
                  <c:v>578.0960474056634</c:v>
                </c:pt>
                <c:pt idx="1763">
                  <c:v>579.42869642682615</c:v>
                </c:pt>
                <c:pt idx="1764">
                  <c:v>580.76441752125697</c:v>
                </c:pt>
                <c:pt idx="1765">
                  <c:v>582.10321777081617</c:v>
                </c:pt>
                <c:pt idx="1766">
                  <c:v>583.44510427368937</c:v>
                </c:pt>
                <c:pt idx="1767">
                  <c:v>584.79008414442524</c:v>
                </c:pt>
                <c:pt idx="1768">
                  <c:v>586.13816451397304</c:v>
                </c:pt>
                <c:pt idx="1769">
                  <c:v>587.4893525297208</c:v>
                </c:pt>
                <c:pt idx="1770">
                  <c:v>588.84365535553286</c:v>
                </c:pt>
                <c:pt idx="1771">
                  <c:v>590.20108017178802</c:v>
                </c:pt>
                <c:pt idx="1772">
                  <c:v>591.56163417541757</c:v>
                </c:pt>
                <c:pt idx="1773">
                  <c:v>592.92532457994321</c:v>
                </c:pt>
                <c:pt idx="1774">
                  <c:v>594.29215861551586</c:v>
                </c:pt>
                <c:pt idx="1775">
                  <c:v>595.66214352895349</c:v>
                </c:pt>
                <c:pt idx="1776">
                  <c:v>597.03528658377979</c:v>
                </c:pt>
                <c:pt idx="1777">
                  <c:v>598.41159506026247</c:v>
                </c:pt>
                <c:pt idx="1778">
                  <c:v>599.79107625545203</c:v>
                </c:pt>
                <c:pt idx="1779">
                  <c:v>601.17373748322052</c:v>
                </c:pt>
                <c:pt idx="1780">
                  <c:v>602.55958607430011</c:v>
                </c:pt>
                <c:pt idx="1781">
                  <c:v>603.94862937632206</c:v>
                </c:pt>
                <c:pt idx="1782">
                  <c:v>605.34087475385559</c:v>
                </c:pt>
                <c:pt idx="1783">
                  <c:v>606.73632958844723</c:v>
                </c:pt>
                <c:pt idx="1784">
                  <c:v>608.13500127865962</c:v>
                </c:pt>
                <c:pt idx="1785">
                  <c:v>609.53689724011076</c:v>
                </c:pt>
                <c:pt idx="1786">
                  <c:v>610.94202490551345</c:v>
                </c:pt>
                <c:pt idx="1787">
                  <c:v>612.35039172471477</c:v>
                </c:pt>
                <c:pt idx="1788">
                  <c:v>613.76200516473534</c:v>
                </c:pt>
                <c:pt idx="1789">
                  <c:v>615.17687270980912</c:v>
                </c:pt>
                <c:pt idx="1790">
                  <c:v>616.59500186142293</c:v>
                </c:pt>
                <c:pt idx="1791">
                  <c:v>618.01640013835652</c:v>
                </c:pt>
                <c:pt idx="1792">
                  <c:v>619.44107507672186</c:v>
                </c:pt>
                <c:pt idx="1793">
                  <c:v>620.86903423000376</c:v>
                </c:pt>
                <c:pt idx="1794">
                  <c:v>622.30028516909954</c:v>
                </c:pt>
                <c:pt idx="1795">
                  <c:v>623.73483548235913</c:v>
                </c:pt>
                <c:pt idx="1796">
                  <c:v>625.17269277562548</c:v>
                </c:pt>
                <c:pt idx="1797">
                  <c:v>626.61386467227487</c:v>
                </c:pt>
                <c:pt idx="1798">
                  <c:v>628.0583588132572</c:v>
                </c:pt>
                <c:pt idx="1799">
                  <c:v>629.50618285713665</c:v>
                </c:pt>
                <c:pt idx="1800">
                  <c:v>630.95734448013218</c:v>
                </c:pt>
                <c:pt idx="1801">
                  <c:v>632.41185137615821</c:v>
                </c:pt>
                <c:pt idx="1802">
                  <c:v>633.86971125686557</c:v>
                </c:pt>
                <c:pt idx="1803">
                  <c:v>635.33093185168218</c:v>
                </c:pt>
                <c:pt idx="1804">
                  <c:v>636.7955209078541</c:v>
                </c:pt>
                <c:pt idx="1805">
                  <c:v>638.26348619048679</c:v>
                </c:pt>
                <c:pt idx="1806">
                  <c:v>639.73483548258605</c:v>
                </c:pt>
                <c:pt idx="1807">
                  <c:v>641.2095765850994</c:v>
                </c:pt>
                <c:pt idx="1808">
                  <c:v>642.68771731695722</c:v>
                </c:pt>
                <c:pt idx="1809">
                  <c:v>644.1692655151146</c:v>
                </c:pt>
                <c:pt idx="1810">
                  <c:v>645.65422903459273</c:v>
                </c:pt>
                <c:pt idx="1811">
                  <c:v>647.14261574852014</c:v>
                </c:pt>
                <c:pt idx="1812">
                  <c:v>648.63443354817514</c:v>
                </c:pt>
                <c:pt idx="1813">
                  <c:v>650.12969034302728</c:v>
                </c:pt>
                <c:pt idx="1814">
                  <c:v>651.6283940607791</c:v>
                </c:pt>
                <c:pt idx="1815">
                  <c:v>653.13055264740854</c:v>
                </c:pt>
                <c:pt idx="1816">
                  <c:v>654.63617406721096</c:v>
                </c:pt>
                <c:pt idx="1817">
                  <c:v>656.14526630284126</c:v>
                </c:pt>
                <c:pt idx="1818">
                  <c:v>657.65783735535615</c:v>
                </c:pt>
                <c:pt idx="1819">
                  <c:v>659.17389524425687</c:v>
                </c:pt>
                <c:pt idx="1820">
                  <c:v>660.69344800753129</c:v>
                </c:pt>
                <c:pt idx="1821">
                  <c:v>662.21650370169709</c:v>
                </c:pt>
                <c:pt idx="1822">
                  <c:v>663.74307040184385</c:v>
                </c:pt>
                <c:pt idx="1823">
                  <c:v>665.27315620167622</c:v>
                </c:pt>
                <c:pt idx="1824">
                  <c:v>666.80676921355678</c:v>
                </c:pt>
                <c:pt idx="1825">
                  <c:v>668.34391756854905</c:v>
                </c:pt>
                <c:pt idx="1826">
                  <c:v>669.88460941646065</c:v>
                </c:pt>
                <c:pt idx="1827">
                  <c:v>671.42885292588642</c:v>
                </c:pt>
                <c:pt idx="1828">
                  <c:v>672.97665628425159</c:v>
                </c:pt>
                <c:pt idx="1829">
                  <c:v>674.52802769785558</c:v>
                </c:pt>
                <c:pt idx="1830">
                  <c:v>676.08297539191517</c:v>
                </c:pt>
                <c:pt idx="1831">
                  <c:v>677.6415076106083</c:v>
                </c:pt>
                <c:pt idx="1832">
                  <c:v>679.20363261711759</c:v>
                </c:pt>
                <c:pt idx="1833">
                  <c:v>680.76935869367435</c:v>
                </c:pt>
                <c:pt idx="1834">
                  <c:v>682.33869414160233</c:v>
                </c:pt>
                <c:pt idx="1835">
                  <c:v>683.91164728136187</c:v>
                </c:pt>
                <c:pt idx="1836">
                  <c:v>685.48822645259395</c:v>
                </c:pt>
                <c:pt idx="1837">
                  <c:v>687.06844001416437</c:v>
                </c:pt>
                <c:pt idx="1838">
                  <c:v>688.65229634420814</c:v>
                </c:pt>
                <c:pt idx="1839">
                  <c:v>690.23980384017386</c:v>
                </c:pt>
                <c:pt idx="1840">
                  <c:v>691.83097091886816</c:v>
                </c:pt>
                <c:pt idx="1841">
                  <c:v>693.42580601650059</c:v>
                </c:pt>
                <c:pt idx="1842">
                  <c:v>695.02431758872808</c:v>
                </c:pt>
                <c:pt idx="1843">
                  <c:v>696.62651411069976</c:v>
                </c:pt>
                <c:pt idx="1844">
                  <c:v>698.23240407710227</c:v>
                </c:pt>
                <c:pt idx="1845">
                  <c:v>699.84199600220416</c:v>
                </c:pt>
                <c:pt idx="1846">
                  <c:v>701.45529841990174</c:v>
                </c:pt>
                <c:pt idx="1847">
                  <c:v>703.07231988376373</c:v>
                </c:pt>
                <c:pt idx="1848">
                  <c:v>704.69306896707701</c:v>
                </c:pt>
                <c:pt idx="1849">
                  <c:v>706.3175542628918</c:v>
                </c:pt>
                <c:pt idx="1850">
                  <c:v>707.94578438406757</c:v>
                </c:pt>
                <c:pt idx="1851">
                  <c:v>709.57776796331825</c:v>
                </c:pt>
                <c:pt idx="1852">
                  <c:v>711.21351365325836</c:v>
                </c:pt>
                <c:pt idx="1853">
                  <c:v>712.85303012644863</c:v>
                </c:pt>
                <c:pt idx="1854">
                  <c:v>714.4963260754422</c:v>
                </c:pt>
                <c:pt idx="1855">
                  <c:v>716.14341021283064</c:v>
                </c:pt>
                <c:pt idx="1856">
                  <c:v>717.79429127129015</c:v>
                </c:pt>
                <c:pt idx="1857">
                  <c:v>719.44897800362764</c:v>
                </c:pt>
                <c:pt idx="1858">
                  <c:v>721.10747918282755</c:v>
                </c:pt>
                <c:pt idx="1859">
                  <c:v>722.76980360209802</c:v>
                </c:pt>
                <c:pt idx="1860">
                  <c:v>724.4359600749176</c:v>
                </c:pt>
                <c:pt idx="1861">
                  <c:v>726.10595743508202</c:v>
                </c:pt>
                <c:pt idx="1862">
                  <c:v>727.77980453675116</c:v>
                </c:pt>
                <c:pt idx="1863">
                  <c:v>729.45751025449567</c:v>
                </c:pt>
                <c:pt idx="1864">
                  <c:v>731.13908348334417</c:v>
                </c:pt>
                <c:pt idx="1865">
                  <c:v>732.82453313883059</c:v>
                </c:pt>
                <c:pt idx="1866">
                  <c:v>734.5138681570412</c:v>
                </c:pt>
                <c:pt idx="1867">
                  <c:v>736.20709749466221</c:v>
                </c:pt>
                <c:pt idx="1868">
                  <c:v>737.90423012902681</c:v>
                </c:pt>
                <c:pt idx="1869">
                  <c:v>739.60527505816344</c:v>
                </c:pt>
                <c:pt idx="1870">
                  <c:v>741.3102413008429</c:v>
                </c:pt>
                <c:pt idx="1871">
                  <c:v>743.0191378966266</c:v>
                </c:pt>
                <c:pt idx="1872">
                  <c:v>744.73197390591406</c:v>
                </c:pt>
                <c:pt idx="1873">
                  <c:v>746.44875840999134</c:v>
                </c:pt>
                <c:pt idx="1874">
                  <c:v>748.16950051107892</c:v>
                </c:pt>
                <c:pt idx="1875">
                  <c:v>749.89420933238023</c:v>
                </c:pt>
                <c:pt idx="1876">
                  <c:v>751.62289401812961</c:v>
                </c:pt>
                <c:pt idx="1877">
                  <c:v>753.35556373364136</c:v>
                </c:pt>
                <c:pt idx="1878">
                  <c:v>755.09222766535765</c:v>
                </c:pt>
                <c:pt idx="1879">
                  <c:v>756.83289502089792</c:v>
                </c:pt>
                <c:pt idx="1880">
                  <c:v>758.57757502910715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763.83578357761348</c:v>
                </c:pt>
                <c:pt idx="1884">
                  <c:v>765.59660691117892</c:v>
                </c:pt>
                <c:pt idx="1885">
                  <c:v>767.36148936174129</c:v>
                </c:pt>
                <c:pt idx="1886">
                  <c:v>769.13044028653178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774.46179780244017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779.83011052317954</c:v>
                </c:pt>
                <c:pt idx="1893">
                  <c:v>781.62780458825023</c:v>
                </c:pt>
                <c:pt idx="1894">
                  <c:v>783.42964276613213</c:v>
                </c:pt>
                <c:pt idx="1895">
                  <c:v>785.23563460999196</c:v>
                </c:pt>
                <c:pt idx="1896">
                  <c:v>787.04578969501858</c:v>
                </c:pt>
                <c:pt idx="1897">
                  <c:v>788.86011761847408</c:v>
                </c:pt>
                <c:pt idx="1898">
                  <c:v>790.67862799974455</c:v>
                </c:pt>
                <c:pt idx="1899">
                  <c:v>792.50133048039095</c:v>
                </c:pt>
                <c:pt idx="1900">
                  <c:v>794.32823472420046</c:v>
                </c:pt>
                <c:pt idx="1901">
                  <c:v>796.15935041723742</c:v>
                </c:pt>
                <c:pt idx="1902">
                  <c:v>797.99468726789507</c:v>
                </c:pt>
                <c:pt idx="1903">
                  <c:v>799.83425500694659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805.37844119898409</c:v>
                </c:pt>
                <c:pt idx="1907">
                  <c:v>807.23503024875538</c:v>
                </c:pt>
                <c:pt idx="1908">
                  <c:v>809.09589917829931</c:v>
                </c:pt>
                <c:pt idx="1909">
                  <c:v>810.96105785375755</c:v>
                </c:pt>
                <c:pt idx="1910">
                  <c:v>812.83051616401576</c:v>
                </c:pt>
                <c:pt idx="1911">
                  <c:v>814.70428402075584</c:v>
                </c:pt>
                <c:pt idx="1912">
                  <c:v>816.58237135850845</c:v>
                </c:pt>
                <c:pt idx="1913">
                  <c:v>818.4647881347056</c:v>
                </c:pt>
                <c:pt idx="1914">
                  <c:v>820.35154432973377</c:v>
                </c:pt>
                <c:pt idx="1915">
                  <c:v>822.24264994698638</c:v>
                </c:pt>
                <c:pt idx="1916">
                  <c:v>824.1381150129173</c:v>
                </c:pt>
                <c:pt idx="1917">
                  <c:v>826.03794957709351</c:v>
                </c:pt>
                <c:pt idx="1918">
                  <c:v>827.94216371224877</c:v>
                </c:pt>
                <c:pt idx="1919">
                  <c:v>829.85076751433689</c:v>
                </c:pt>
                <c:pt idx="1920">
                  <c:v>831.76377110258522</c:v>
                </c:pt>
                <c:pt idx="1921">
                  <c:v>833.68118461954828</c:v>
                </c:pt>
                <c:pt idx="1922">
                  <c:v>835.60301823116174</c:v>
                </c:pt>
                <c:pt idx="1923">
                  <c:v>837.52928212679603</c:v>
                </c:pt>
                <c:pt idx="1924">
                  <c:v>839.45998651931063</c:v>
                </c:pt>
                <c:pt idx="1925">
                  <c:v>841.39514164510808</c:v>
                </c:pt>
                <c:pt idx="1926">
                  <c:v>843.33475776418811</c:v>
                </c:pt>
                <c:pt idx="1927">
                  <c:v>845.27884516020242</c:v>
                </c:pt>
                <c:pt idx="1928">
                  <c:v>847.2274141405087</c:v>
                </c:pt>
                <c:pt idx="1929">
                  <c:v>849.18047503622586</c:v>
                </c:pt>
                <c:pt idx="1930">
                  <c:v>851.13803820228827</c:v>
                </c:pt>
                <c:pt idx="1931">
                  <c:v>853.10011401750091</c:v>
                </c:pt>
                <c:pt idx="1932">
                  <c:v>855.06671288459461</c:v>
                </c:pt>
                <c:pt idx="1933">
                  <c:v>857.0378452302806</c:v>
                </c:pt>
                <c:pt idx="1934">
                  <c:v>859.01352150530647</c:v>
                </c:pt>
                <c:pt idx="1935">
                  <c:v>860.9937521845111</c:v>
                </c:pt>
                <c:pt idx="1936">
                  <c:v>862.97854776688052</c:v>
                </c:pt>
                <c:pt idx="1937">
                  <c:v>864.96791877560327</c:v>
                </c:pt>
                <c:pt idx="1938">
                  <c:v>866.96187575812633</c:v>
                </c:pt>
                <c:pt idx="1939">
                  <c:v>868.96042928621125</c:v>
                </c:pt>
                <c:pt idx="1940">
                  <c:v>870.96358995598985</c:v>
                </c:pt>
                <c:pt idx="1941">
                  <c:v>872.97136838802055</c:v>
                </c:pt>
                <c:pt idx="1942">
                  <c:v>874.98377522734472</c:v>
                </c:pt>
                <c:pt idx="1943">
                  <c:v>877.00082114354313</c:v>
                </c:pt>
                <c:pt idx="1944">
                  <c:v>879.02251683079248</c:v>
                </c:pt>
                <c:pt idx="1945">
                  <c:v>881.048873007922</c:v>
                </c:pt>
                <c:pt idx="1946">
                  <c:v>883.0799004184704</c:v>
                </c:pt>
                <c:pt idx="1947">
                  <c:v>885.11560983074287</c:v>
                </c:pt>
                <c:pt idx="1948">
                  <c:v>887.15601203786809</c:v>
                </c:pt>
                <c:pt idx="1949">
                  <c:v>889.20111785785537</c:v>
                </c:pt>
                <c:pt idx="1950">
                  <c:v>891.2509381336522</c:v>
                </c:pt>
                <c:pt idx="1951">
                  <c:v>893.30548373320164</c:v>
                </c:pt>
                <c:pt idx="1952">
                  <c:v>895.36476554949991</c:v>
                </c:pt>
                <c:pt idx="1953">
                  <c:v>897.42879450065425</c:v>
                </c:pt>
                <c:pt idx="1954">
                  <c:v>899.4975815299407</c:v>
                </c:pt>
                <c:pt idx="1955">
                  <c:v>901.57113760586219</c:v>
                </c:pt>
                <c:pt idx="1956">
                  <c:v>903.64947372220649</c:v>
                </c:pt>
                <c:pt idx="1957">
                  <c:v>905.73260089810492</c:v>
                </c:pt>
                <c:pt idx="1958">
                  <c:v>907.82053017809028</c:v>
                </c:pt>
                <c:pt idx="1959">
                  <c:v>909.91327263215578</c:v>
                </c:pt>
                <c:pt idx="1960">
                  <c:v>912.01083935581369</c:v>
                </c:pt>
                <c:pt idx="1961">
                  <c:v>914.11324147015387</c:v>
                </c:pt>
                <c:pt idx="1962">
                  <c:v>916.22049012190314</c:v>
                </c:pt>
                <c:pt idx="1963">
                  <c:v>918.33259648348405</c:v>
                </c:pt>
                <c:pt idx="1964">
                  <c:v>920.44957175307422</c:v>
                </c:pt>
                <c:pt idx="1965">
                  <c:v>922.5714271546658</c:v>
                </c:pt>
                <c:pt idx="1966">
                  <c:v>924.69817393812491</c:v>
                </c:pt>
                <c:pt idx="1967">
                  <c:v>926.82982337925137</c:v>
                </c:pt>
                <c:pt idx="1968">
                  <c:v>928.96638677983822</c:v>
                </c:pt>
                <c:pt idx="1969">
                  <c:v>931.1078754677319</c:v>
                </c:pt>
                <c:pt idx="1970">
                  <c:v>933.25430079689238</c:v>
                </c:pt>
                <c:pt idx="1971">
                  <c:v>935.40567414745294</c:v>
                </c:pt>
                <c:pt idx="1972">
                  <c:v>937.56200692578102</c:v>
                </c:pt>
                <c:pt idx="1973">
                  <c:v>939.72331056453834</c:v>
                </c:pt>
                <c:pt idx="1974">
                  <c:v>941.88959652274161</c:v>
                </c:pt>
                <c:pt idx="1975">
                  <c:v>944.06087628582338</c:v>
                </c:pt>
                <c:pt idx="1976">
                  <c:v>946.23716136569271</c:v>
                </c:pt>
                <c:pt idx="1977">
                  <c:v>948.41846330079659</c:v>
                </c:pt>
                <c:pt idx="1978">
                  <c:v>950.60479365618062</c:v>
                </c:pt>
                <c:pt idx="1979">
                  <c:v>952.79616402355077</c:v>
                </c:pt>
                <c:pt idx="1980">
                  <c:v>954.99258602133455</c:v>
                </c:pt>
                <c:pt idx="1981">
                  <c:v>957.1940712947428</c:v>
                </c:pt>
                <c:pt idx="1982">
                  <c:v>959.40063151583115</c:v>
                </c:pt>
                <c:pt idx="1983">
                  <c:v>961.6122783835624</c:v>
                </c:pt>
                <c:pt idx="1984">
                  <c:v>963.82902362386801</c:v>
                </c:pt>
                <c:pt idx="1985">
                  <c:v>966.05087898971055</c:v>
                </c:pt>
                <c:pt idx="1986">
                  <c:v>968.27785626114598</c:v>
                </c:pt>
                <c:pt idx="1987">
                  <c:v>970.50996724538618</c:v>
                </c:pt>
                <c:pt idx="1988">
                  <c:v>972.74722377686135</c:v>
                </c:pt>
                <c:pt idx="1989">
                  <c:v>974.9896377172829</c:v>
                </c:pt>
                <c:pt idx="1990">
                  <c:v>977.23722095570633</c:v>
                </c:pt>
                <c:pt idx="1991">
                  <c:v>979.48998540859418</c:v>
                </c:pt>
                <c:pt idx="1992">
                  <c:v>981.74794301987936</c:v>
                </c:pt>
                <c:pt idx="1993">
                  <c:v>984.01110576102838</c:v>
                </c:pt>
                <c:pt idx="1994">
                  <c:v>986.27948563110476</c:v>
                </c:pt>
                <c:pt idx="1995">
                  <c:v>988.55309465683285</c:v>
                </c:pt>
                <c:pt idx="1996">
                  <c:v>990.83194489266134</c:v>
                </c:pt>
                <c:pt idx="1997">
                  <c:v>993.11604842082727</c:v>
                </c:pt>
                <c:pt idx="1998">
                  <c:v>995.40541735142017</c:v>
                </c:pt>
                <c:pt idx="1999">
                  <c:v>997.70006382244617</c:v>
                </c:pt>
                <c:pt idx="2000">
                  <c:v>999.99999999989257</c:v>
                </c:pt>
                <c:pt idx="2001">
                  <c:v>1002.305238077792</c:v>
                </c:pt>
                <c:pt idx="2002">
                  <c:v>1004.6157902782871</c:v>
                </c:pt>
                <c:pt idx="2003">
                  <c:v>1006.9316688516959</c:v>
                </c:pt>
                <c:pt idx="2004">
                  <c:v>1009.2528860765758</c:v>
                </c:pt>
                <c:pt idx="2005">
                  <c:v>1011.5794542597896</c:v>
                </c:pt>
                <c:pt idx="2006">
                  <c:v>1013.9113857365702</c:v>
                </c:pt>
                <c:pt idx="2007">
                  <c:v>1016.2486928705861</c:v>
                </c:pt>
                <c:pt idx="2008">
                  <c:v>1018.5913880540071</c:v>
                </c:pt>
                <c:pt idx="2009">
                  <c:v>1020.9394837075698</c:v>
                </c:pt>
                <c:pt idx="2010">
                  <c:v>1023.2929922806437</c:v>
                </c:pt>
                <c:pt idx="2011">
                  <c:v>1025.6519262512968</c:v>
                </c:pt>
                <c:pt idx="2012">
                  <c:v>1028.0162981263625</c:v>
                </c:pt>
                <c:pt idx="2013">
                  <c:v>1030.3861204415048</c:v>
                </c:pt>
                <c:pt idx="2014">
                  <c:v>1032.7614057612857</c:v>
                </c:pt>
                <c:pt idx="2015">
                  <c:v>1035.1421666792317</c:v>
                </c:pt>
                <c:pt idx="2016">
                  <c:v>1037.5284158179002</c:v>
                </c:pt>
                <c:pt idx="2017">
                  <c:v>1039.9201658289464</c:v>
                </c:pt>
                <c:pt idx="2018">
                  <c:v>1042.3174293931911</c:v>
                </c:pt>
                <c:pt idx="2019">
                  <c:v>1044.7202192206867</c:v>
                </c:pt>
                <c:pt idx="2020">
                  <c:v>1047.1285480507859</c:v>
                </c:pt>
                <c:pt idx="2021">
                  <c:v>1049.5424286522082</c:v>
                </c:pt>
                <c:pt idx="2022">
                  <c:v>1051.9618738231086</c:v>
                </c:pt>
                <c:pt idx="2023">
                  <c:v>1054.3868963911443</c:v>
                </c:pt>
                <c:pt idx="2024">
                  <c:v>1056.8175092135436</c:v>
                </c:pt>
                <c:pt idx="2025">
                  <c:v>1059.2537251771737</c:v>
                </c:pt>
                <c:pt idx="2026">
                  <c:v>1061.6955571986091</c:v>
                </c:pt>
                <c:pt idx="2027">
                  <c:v>1064.1430182242002</c:v>
                </c:pt>
                <c:pt idx="2028">
                  <c:v>1066.5961212301418</c:v>
                </c:pt>
                <c:pt idx="2029">
                  <c:v>1069.0548792225416</c:v>
                </c:pt>
                <c:pt idx="2030">
                  <c:v>1071.5193052374898</c:v>
                </c:pt>
                <c:pt idx="2031">
                  <c:v>1073.9894123411277</c:v>
                </c:pt>
                <c:pt idx="2032">
                  <c:v>1076.4652136297175</c:v>
                </c:pt>
                <c:pt idx="2033">
                  <c:v>1078.946722229711</c:v>
                </c:pt>
                <c:pt idx="2034">
                  <c:v>1081.4339512978199</c:v>
                </c:pt>
                <c:pt idx="2035">
                  <c:v>1083.9269140210852</c:v>
                </c:pt>
                <c:pt idx="2036">
                  <c:v>1086.4256236169467</c:v>
                </c:pt>
                <c:pt idx="2037">
                  <c:v>1088.9300933333143</c:v>
                </c:pt>
                <c:pt idx="2038">
                  <c:v>1091.440336448637</c:v>
                </c:pt>
                <c:pt idx="2039">
                  <c:v>1093.956366271974</c:v>
                </c:pt>
                <c:pt idx="2040">
                  <c:v>1096.4781961430649</c:v>
                </c:pt>
                <c:pt idx="2041">
                  <c:v>1099.0058394324005</c:v>
                </c:pt>
                <c:pt idx="2042">
                  <c:v>1101.5393095412942</c:v>
                </c:pt>
                <c:pt idx="2043">
                  <c:v>1104.0786199019519</c:v>
                </c:pt>
                <c:pt idx="2044">
                  <c:v>1106.6237839775447</c:v>
                </c:pt>
                <c:pt idx="2045">
                  <c:v>1109.174815262279</c:v>
                </c:pt>
                <c:pt idx="2046">
                  <c:v>1111.7317272814689</c:v>
                </c:pt>
                <c:pt idx="2047">
                  <c:v>1114.2945335916072</c:v>
                </c:pt>
                <c:pt idx="2048">
                  <c:v>1116.8632477804381</c:v>
                </c:pt>
                <c:pt idx="2049">
                  <c:v>1119.4378834670281</c:v>
                </c:pt>
                <c:pt idx="2050">
                  <c:v>1122.0184543018397</c:v>
                </c:pt>
                <c:pt idx="2051">
                  <c:v>1124.6049739668024</c:v>
                </c:pt>
                <c:pt idx="2052">
                  <c:v>1127.1974561753859</c:v>
                </c:pt>
                <c:pt idx="2053">
                  <c:v>1129.795914672673</c:v>
                </c:pt>
                <c:pt idx="2054">
                  <c:v>1132.4003632354318</c:v>
                </c:pt>
                <c:pt idx="2055">
                  <c:v>1135.0108156721894</c:v>
                </c:pt>
                <c:pt idx="2056">
                  <c:v>1137.6272858233049</c:v>
                </c:pt>
                <c:pt idx="2057">
                  <c:v>1140.2497875610422</c:v>
                </c:pt>
                <c:pt idx="2058">
                  <c:v>1142.8783347896449</c:v>
                </c:pt>
                <c:pt idx="2059">
                  <c:v>1145.5129414454084</c:v>
                </c:pt>
                <c:pt idx="2060">
                  <c:v>1148.1536214967552</c:v>
                </c:pt>
                <c:pt idx="2061">
                  <c:v>1150.800388944308</c:v>
                </c:pt>
                <c:pt idx="2062">
                  <c:v>1153.4532578209642</c:v>
                </c:pt>
                <c:pt idx="2063">
                  <c:v>1156.1122421919704</c:v>
                </c:pt>
                <c:pt idx="2064">
                  <c:v>1158.7773561549973</c:v>
                </c:pt>
                <c:pt idx="2065">
                  <c:v>1161.4486138402137</c:v>
                </c:pt>
                <c:pt idx="2066">
                  <c:v>1164.126029410362</c:v>
                </c:pt>
                <c:pt idx="2067">
                  <c:v>1166.8096170608328</c:v>
                </c:pt>
                <c:pt idx="2068">
                  <c:v>1169.4993910197409</c:v>
                </c:pt>
                <c:pt idx="2069">
                  <c:v>1172.1953655479999</c:v>
                </c:pt>
                <c:pt idx="2070">
                  <c:v>1174.8975549393986</c:v>
                </c:pt>
                <c:pt idx="2071">
                  <c:v>1177.6059735206761</c:v>
                </c:pt>
                <c:pt idx="2072">
                  <c:v>1180.320635651598</c:v>
                </c:pt>
                <c:pt idx="2073">
                  <c:v>1183.0415557250328</c:v>
                </c:pt>
                <c:pt idx="2074">
                  <c:v>1185.7687481670278</c:v>
                </c:pt>
                <c:pt idx="2075">
                  <c:v>1188.5022274368857</c:v>
                </c:pt>
                <c:pt idx="2076">
                  <c:v>1191.2420080272418</c:v>
                </c:pt>
                <c:pt idx="2077">
                  <c:v>1193.9881044641397</c:v>
                </c:pt>
                <c:pt idx="2078">
                  <c:v>1196.7405313071097</c:v>
                </c:pt>
                <c:pt idx="2079">
                  <c:v>1199.4993031492447</c:v>
                </c:pt>
                <c:pt idx="2080">
                  <c:v>1202.2644346172783</c:v>
                </c:pt>
                <c:pt idx="2081">
                  <c:v>1205.0359403716625</c:v>
                </c:pt>
                <c:pt idx="2082">
                  <c:v>1207.8138351066448</c:v>
                </c:pt>
                <c:pt idx="2083">
                  <c:v>1210.5981335503466</c:v>
                </c:pt>
                <c:pt idx="2084">
                  <c:v>1213.388850464841</c:v>
                </c:pt>
                <c:pt idx="2085">
                  <c:v>1216.1860006462314</c:v>
                </c:pt>
                <c:pt idx="2086">
                  <c:v>1218.9895989247295</c:v>
                </c:pt>
                <c:pt idx="2087">
                  <c:v>1221.7996601647344</c:v>
                </c:pt>
                <c:pt idx="2088">
                  <c:v>1224.6161992649111</c:v>
                </c:pt>
                <c:pt idx="2089">
                  <c:v>1227.4392311582692</c:v>
                </c:pt>
                <c:pt idx="2090">
                  <c:v>1230.268770812243</c:v>
                </c:pt>
                <c:pt idx="2091">
                  <c:v>1233.1048332287701</c:v>
                </c:pt>
                <c:pt idx="2092">
                  <c:v>1235.9474334443712</c:v>
                </c:pt>
                <c:pt idx="2093">
                  <c:v>1238.7965865302294</c:v>
                </c:pt>
                <c:pt idx="2094">
                  <c:v>1241.652307592271</c:v>
                </c:pt>
                <c:pt idx="2095">
                  <c:v>1244.5146117712445</c:v>
                </c:pt>
                <c:pt idx="2096">
                  <c:v>1247.383514242802</c:v>
                </c:pt>
                <c:pt idx="2097">
                  <c:v>1250.2590302175788</c:v>
                </c:pt>
                <c:pt idx="2098">
                  <c:v>1253.1411749412741</c:v>
                </c:pt>
                <c:pt idx="2099">
                  <c:v>1256.0299636947327</c:v>
                </c:pt>
                <c:pt idx="2100">
                  <c:v>1258.9254117940247</c:v>
                </c:pt>
                <c:pt idx="2101">
                  <c:v>1261.8275345905279</c:v>
                </c:pt>
                <c:pt idx="2102">
                  <c:v>1264.7363474710082</c:v>
                </c:pt>
                <c:pt idx="2103">
                  <c:v>1267.651865857702</c:v>
                </c:pt>
                <c:pt idx="2104">
                  <c:v>1270.5741052083977</c:v>
                </c:pt>
                <c:pt idx="2105">
                  <c:v>1273.5030810165174</c:v>
                </c:pt>
                <c:pt idx="2106">
                  <c:v>1276.4388088111991</c:v>
                </c:pt>
                <c:pt idx="2107">
                  <c:v>1279.3813041573794</c:v>
                </c:pt>
                <c:pt idx="2108">
                  <c:v>1282.3305826558758</c:v>
                </c:pt>
                <c:pt idx="2109">
                  <c:v>1285.2866599434692</c:v>
                </c:pt>
                <c:pt idx="2110">
                  <c:v>1288.2495516929873</c:v>
                </c:pt>
                <c:pt idx="2111">
                  <c:v>1291.219273613387</c:v>
                </c:pt>
                <c:pt idx="2112">
                  <c:v>1294.1958414498386</c:v>
                </c:pt>
                <c:pt idx="2113">
                  <c:v>1297.179270983808</c:v>
                </c:pt>
                <c:pt idx="2114">
                  <c:v>1300.169578033142</c:v>
                </c:pt>
                <c:pt idx="2115">
                  <c:v>1303.1667784521508</c:v>
                </c:pt>
                <c:pt idx="2116">
                  <c:v>1306.1708881316924</c:v>
                </c:pt>
                <c:pt idx="2117">
                  <c:v>1309.1819229992575</c:v>
                </c:pt>
                <c:pt idx="2118">
                  <c:v>1312.1998990190532</c:v>
                </c:pt>
                <c:pt idx="2119">
                  <c:v>1315.2248321920879</c:v>
                </c:pt>
                <c:pt idx="2120">
                  <c:v>1318.2567385562563</c:v>
                </c:pt>
                <c:pt idx="2121">
                  <c:v>1321.295634186424</c:v>
                </c:pt>
                <c:pt idx="2122">
                  <c:v>1324.341535194513</c:v>
                </c:pt>
                <c:pt idx="2123">
                  <c:v>1327.3944577295874</c:v>
                </c:pt>
                <c:pt idx="2124">
                  <c:v>1330.4544179779386</c:v>
                </c:pt>
                <c:pt idx="2125">
                  <c:v>1333.5214321631711</c:v>
                </c:pt>
                <c:pt idx="2126">
                  <c:v>1336.5955165462888</c:v>
                </c:pt>
                <c:pt idx="2127">
                  <c:v>1339.6766874257812</c:v>
                </c:pt>
                <c:pt idx="2128">
                  <c:v>1342.7649611377096</c:v>
                </c:pt>
                <c:pt idx="2129">
                  <c:v>1345.8603540557938</c:v>
                </c:pt>
                <c:pt idx="2130">
                  <c:v>1348.9628825914986</c:v>
                </c:pt>
                <c:pt idx="2131">
                  <c:v>1352.0725631941218</c:v>
                </c:pt>
                <c:pt idx="2132">
                  <c:v>1355.1894123508803</c:v>
                </c:pt>
                <c:pt idx="2133">
                  <c:v>1358.313446586998</c:v>
                </c:pt>
                <c:pt idx="2134">
                  <c:v>1361.4446824657934</c:v>
                </c:pt>
                <c:pt idx="2135">
                  <c:v>1364.5831365887675</c:v>
                </c:pt>
                <c:pt idx="2136">
                  <c:v>1367.7288255956917</c:v>
                </c:pt>
                <c:pt idx="2137">
                  <c:v>1370.8817661646958</c:v>
                </c:pt>
                <c:pt idx="2138">
                  <c:v>1374.0419750123569</c:v>
                </c:pt>
                <c:pt idx="2139">
                  <c:v>1377.2094688937877</c:v>
                </c:pt>
                <c:pt idx="2140">
                  <c:v>1380.3842646027256</c:v>
                </c:pt>
                <c:pt idx="2141">
                  <c:v>1383.5663789716211</c:v>
                </c:pt>
                <c:pt idx="2142">
                  <c:v>1386.7558288717282</c:v>
                </c:pt>
                <c:pt idx="2143">
                  <c:v>1389.9526312131925</c:v>
                </c:pt>
                <c:pt idx="2144">
                  <c:v>1393.1568029451419</c:v>
                </c:pt>
                <c:pt idx="2145">
                  <c:v>1396.3683610557759</c:v>
                </c:pt>
                <c:pt idx="2146">
                  <c:v>1399.5873225724561</c:v>
                </c:pt>
                <c:pt idx="2147">
                  <c:v>1402.8137045617957</c:v>
                </c:pt>
                <c:pt idx="2148">
                  <c:v>1406.0475241297511</c:v>
                </c:pt>
                <c:pt idx="2149">
                  <c:v>1409.2887984217114</c:v>
                </c:pt>
                <c:pt idx="2150">
                  <c:v>1412.5375446225905</c:v>
                </c:pt>
                <c:pt idx="2151">
                  <c:v>1415.7937799569174</c:v>
                </c:pt>
                <c:pt idx="2152">
                  <c:v>1419.0575216889276</c:v>
                </c:pt>
                <c:pt idx="2153">
                  <c:v>1422.3287871226548</c:v>
                </c:pt>
                <c:pt idx="2154">
                  <c:v>1425.6075936020227</c:v>
                </c:pt>
                <c:pt idx="2155">
                  <c:v>1428.893958510937</c:v>
                </c:pt>
                <c:pt idx="2156">
                  <c:v>1432.1878992733771</c:v>
                </c:pt>
                <c:pt idx="2157">
                  <c:v>1435.4894333534892</c:v>
                </c:pt>
                <c:pt idx="2158">
                  <c:v>1438.7985782556782</c:v>
                </c:pt>
                <c:pt idx="2159">
                  <c:v>1442.1153515247011</c:v>
                </c:pt>
                <c:pt idx="2160">
                  <c:v>1445.4397707457595</c:v>
                </c:pt>
                <c:pt idx="2161">
                  <c:v>1448.7718535445931</c:v>
                </c:pt>
                <c:pt idx="2162">
                  <c:v>1452.1116175875734</c:v>
                </c:pt>
                <c:pt idx="2163">
                  <c:v>1455.4590805817966</c:v>
                </c:pt>
                <c:pt idx="2164">
                  <c:v>1458.8142602751784</c:v>
                </c:pt>
                <c:pt idx="2165">
                  <c:v>1462.1771744565476</c:v>
                </c:pt>
                <c:pt idx="2166">
                  <c:v>1465.5478409557404</c:v>
                </c:pt>
                <c:pt idx="2167">
                  <c:v>1468.9262776436951</c:v>
                </c:pt>
                <c:pt idx="2168">
                  <c:v>1472.3125024325468</c:v>
                </c:pt>
                <c:pt idx="2169">
                  <c:v>1475.706533275722</c:v>
                </c:pt>
                <c:pt idx="2170">
                  <c:v>1479.1083881680345</c:v>
                </c:pt>
                <c:pt idx="2171">
                  <c:v>1482.5180851457801</c:v>
                </c:pt>
                <c:pt idx="2172">
                  <c:v>1485.9356422868329</c:v>
                </c:pt>
                <c:pt idx="2173">
                  <c:v>1489.3610777107408</c:v>
                </c:pt>
                <c:pt idx="2174">
                  <c:v>1492.7944095788212</c:v>
                </c:pt>
                <c:pt idx="2175">
                  <c:v>1496.235656094258</c:v>
                </c:pt>
                <c:pt idx="2176">
                  <c:v>1499.6848355021978</c:v>
                </c:pt>
                <c:pt idx="2177">
                  <c:v>1503.1419660898459</c:v>
                </c:pt>
                <c:pt idx="2178">
                  <c:v>1506.6070661865651</c:v>
                </c:pt>
                <c:pt idx="2179">
                  <c:v>1510.080154163971</c:v>
                </c:pt>
                <c:pt idx="2180">
                  <c:v>1513.5612484360304</c:v>
                </c:pt>
                <c:pt idx="2181">
                  <c:v>1517.0503674591585</c:v>
                </c:pt>
                <c:pt idx="2182">
                  <c:v>1520.5475297323169</c:v>
                </c:pt>
                <c:pt idx="2183">
                  <c:v>1524.052753797112</c:v>
                </c:pt>
                <c:pt idx="2184">
                  <c:v>1527.566058237893</c:v>
                </c:pt>
                <c:pt idx="2185">
                  <c:v>1531.0874616818501</c:v>
                </c:pt>
                <c:pt idx="2186">
                  <c:v>1534.6169827991137</c:v>
                </c:pt>
                <c:pt idx="2187">
                  <c:v>1538.1546403028535</c:v>
                </c:pt>
                <c:pt idx="2188">
                  <c:v>1541.7004529493777</c:v>
                </c:pt>
                <c:pt idx="2189">
                  <c:v>1545.2544395382317</c:v>
                </c:pt>
                <c:pt idx="2190">
                  <c:v>1548.8166189122987</c:v>
                </c:pt>
                <c:pt idx="2191">
                  <c:v>1552.3870099578992</c:v>
                </c:pt>
                <c:pt idx="2192">
                  <c:v>1555.9656316048909</c:v>
                </c:pt>
                <c:pt idx="2193">
                  <c:v>1559.5525028267696</c:v>
                </c:pt>
                <c:pt idx="2194">
                  <c:v>1563.1476426407694</c:v>
                </c:pt>
                <c:pt idx="2195">
                  <c:v>1566.7510701079639</c:v>
                </c:pt>
                <c:pt idx="2196">
                  <c:v>1570.3628043333667</c:v>
                </c:pt>
                <c:pt idx="2197">
                  <c:v>1573.9828644660333</c:v>
                </c:pt>
                <c:pt idx="2198">
                  <c:v>1577.611269699162</c:v>
                </c:pt>
                <c:pt idx="2199">
                  <c:v>1581.2480392701962</c:v>
                </c:pt>
                <c:pt idx="2200">
                  <c:v>1584.893192460926</c:v>
                </c:pt>
                <c:pt idx="2201">
                  <c:v>1588.5467485975907</c:v>
                </c:pt>
                <c:pt idx="2202">
                  <c:v>1592.2087270509815</c:v>
                </c:pt>
                <c:pt idx="2203">
                  <c:v>1595.8791472365435</c:v>
                </c:pt>
                <c:pt idx="2204">
                  <c:v>1599.5580286144791</c:v>
                </c:pt>
                <c:pt idx="2205">
                  <c:v>1603.2453906898513</c:v>
                </c:pt>
                <c:pt idx="2206">
                  <c:v>1606.9412530126865</c:v>
                </c:pt>
                <c:pt idx="2207">
                  <c:v>1610.6456351780791</c:v>
                </c:pt>
                <c:pt idx="2208">
                  <c:v>1614.3585568262945</c:v>
                </c:pt>
                <c:pt idx="2209">
                  <c:v>1618.0800376428735</c:v>
                </c:pt>
                <c:pt idx="2210">
                  <c:v>1621.810097358737</c:v>
                </c:pt>
                <c:pt idx="2211">
                  <c:v>1625.5487557502904</c:v>
                </c:pt>
                <c:pt idx="2212">
                  <c:v>1629.2960326395282</c:v>
                </c:pt>
                <c:pt idx="2213">
                  <c:v>1633.0519478941396</c:v>
                </c:pt>
                <c:pt idx="2214">
                  <c:v>1636.8165214276135</c:v>
                </c:pt>
                <c:pt idx="2215">
                  <c:v>1640.5897731993437</c:v>
                </c:pt>
                <c:pt idx="2216">
                  <c:v>1644.3717232147355</c:v>
                </c:pt>
                <c:pt idx="2217">
                  <c:v>1648.1623915253115</c:v>
                </c:pt>
                <c:pt idx="2218">
                  <c:v>1651.9617982288178</c:v>
                </c:pt>
                <c:pt idx="2219">
                  <c:v>1655.7699634693304</c:v>
                </c:pt>
                <c:pt idx="2220">
                  <c:v>1659.5869074373622</c:v>
                </c:pt>
                <c:pt idx="2221">
                  <c:v>1663.4126503699706</c:v>
                </c:pt>
                <c:pt idx="2222">
                  <c:v>1667.2472125508634</c:v>
                </c:pt>
                <c:pt idx="2223">
                  <c:v>1671.0906143105076</c:v>
                </c:pt>
                <c:pt idx="2224">
                  <c:v>1674.9428760262369</c:v>
                </c:pt>
                <c:pt idx="2225">
                  <c:v>1678.8040181223594</c:v>
                </c:pt>
                <c:pt idx="2226">
                  <c:v>1682.6740610702659</c:v>
                </c:pt>
                <c:pt idx="2227">
                  <c:v>1686.553025388539</c:v>
                </c:pt>
                <c:pt idx="2228">
                  <c:v>1690.4409316430615</c:v>
                </c:pt>
                <c:pt idx="2229">
                  <c:v>1694.3378004471251</c:v>
                </c:pt>
                <c:pt idx="2230">
                  <c:v>1698.2436524615405</c:v>
                </c:pt>
                <c:pt idx="2231">
                  <c:v>1702.1585083947461</c:v>
                </c:pt>
                <c:pt idx="2232">
                  <c:v>1706.0823890029185</c:v>
                </c:pt>
                <c:pt idx="2233">
                  <c:v>1710.0153150900819</c:v>
                </c:pt>
                <c:pt idx="2234">
                  <c:v>1713.9573075082192</c:v>
                </c:pt>
                <c:pt idx="2235">
                  <c:v>1717.9083871573814</c:v>
                </c:pt>
                <c:pt idx="2236">
                  <c:v>1721.8685749857998</c:v>
                </c:pt>
                <c:pt idx="2237">
                  <c:v>1725.8378919899958</c:v>
                </c:pt>
                <c:pt idx="2238">
                  <c:v>1729.8163592148931</c:v>
                </c:pt>
                <c:pt idx="2239">
                  <c:v>1733.8039977539288</c:v>
                </c:pt>
                <c:pt idx="2240">
                  <c:v>1737.8008287491657</c:v>
                </c:pt>
                <c:pt idx="2241">
                  <c:v>1741.8068733914038</c:v>
                </c:pt>
                <c:pt idx="2242">
                  <c:v>1745.8221529202929</c:v>
                </c:pt>
                <c:pt idx="2243">
                  <c:v>1749.8466886244455</c:v>
                </c:pt>
                <c:pt idx="2244">
                  <c:v>1753.8805018415492</c:v>
                </c:pt>
                <c:pt idx="2245">
                  <c:v>1757.92361395848</c:v>
                </c:pt>
                <c:pt idx="2246">
                  <c:v>1761.9760464114161</c:v>
                </c:pt>
                <c:pt idx="2247">
                  <c:v>1766.0378206859507</c:v>
                </c:pt>
                <c:pt idx="2248">
                  <c:v>1770.1089583172068</c:v>
                </c:pt>
                <c:pt idx="2249">
                  <c:v>1774.1894808899508</c:v>
                </c:pt>
                <c:pt idx="2250">
                  <c:v>1778.2794100387073</c:v>
                </c:pt>
                <c:pt idx="2251">
                  <c:v>1782.3787674478733</c:v>
                </c:pt>
                <c:pt idx="2252">
                  <c:v>1786.4875748518339</c:v>
                </c:pt>
                <c:pt idx="2253">
                  <c:v>1790.6058540350768</c:v>
                </c:pt>
                <c:pt idx="2254">
                  <c:v>1794.7336268323086</c:v>
                </c:pt>
                <c:pt idx="2255">
                  <c:v>1798.8709151285693</c:v>
                </c:pt>
                <c:pt idx="2256">
                  <c:v>1803.0177408593499</c:v>
                </c:pt>
                <c:pt idx="2257">
                  <c:v>1807.1741260107074</c:v>
                </c:pt>
                <c:pt idx="2258">
                  <c:v>1811.3400926193822</c:v>
                </c:pt>
                <c:pt idx="2259">
                  <c:v>1815.5156627729145</c:v>
                </c:pt>
                <c:pt idx="2260">
                  <c:v>1819.7008586097618</c:v>
                </c:pt>
                <c:pt idx="2261">
                  <c:v>1823.8957023194157</c:v>
                </c:pt>
                <c:pt idx="2262">
                  <c:v>1828.1002161425199</c:v>
                </c:pt>
                <c:pt idx="2263">
                  <c:v>1832.3144223709883</c:v>
                </c:pt>
                <c:pt idx="2264">
                  <c:v>1836.5383433481225</c:v>
                </c:pt>
                <c:pt idx="2265">
                  <c:v>1840.7720014687313</c:v>
                </c:pt>
                <c:pt idx="2266">
                  <c:v>1845.0154191792485</c:v>
                </c:pt>
                <c:pt idx="2267">
                  <c:v>1849.2686189778524</c:v>
                </c:pt>
                <c:pt idx="2268">
                  <c:v>1853.5316234145851</c:v>
                </c:pt>
                <c:pt idx="2269">
                  <c:v>1857.8044550914715</c:v>
                </c:pt>
                <c:pt idx="2270">
                  <c:v>1862.08713666264</c:v>
                </c:pt>
                <c:pt idx="2271">
                  <c:v>1866.3796908344418</c:v>
                </c:pt>
                <c:pt idx="2272">
                  <c:v>1870.682140365572</c:v>
                </c:pt>
                <c:pt idx="2273">
                  <c:v>1874.9945080671894</c:v>
                </c:pt>
                <c:pt idx="2274">
                  <c:v>1879.3168168030386</c:v>
                </c:pt>
                <c:pt idx="2275">
                  <c:v>1883.6490894895701</c:v>
                </c:pt>
                <c:pt idx="2276">
                  <c:v>1887.9913490960623</c:v>
                </c:pt>
                <c:pt idx="2277">
                  <c:v>1892.3436186447436</c:v>
                </c:pt>
                <c:pt idx="2278">
                  <c:v>1896.7059212109139</c:v>
                </c:pt>
                <c:pt idx="2279">
                  <c:v>1901.0782799230669</c:v>
                </c:pt>
                <c:pt idx="2280">
                  <c:v>1905.4607179630134</c:v>
                </c:pt>
                <c:pt idx="2281">
                  <c:v>1909.8532585660037</c:v>
                </c:pt>
                <c:pt idx="2282">
                  <c:v>1914.2559250208508</c:v>
                </c:pt>
                <c:pt idx="2283">
                  <c:v>1918.6687406700537</c:v>
                </c:pt>
                <c:pt idx="2284">
                  <c:v>1923.091728909922</c:v>
                </c:pt>
                <c:pt idx="2285">
                  <c:v>1927.524913190699</c:v>
                </c:pt>
                <c:pt idx="2286">
                  <c:v>1931.9683170166863</c:v>
                </c:pt>
                <c:pt idx="2287">
                  <c:v>1936.4219639463688</c:v>
                </c:pt>
                <c:pt idx="2288">
                  <c:v>1940.8858775925391</c:v>
                </c:pt>
                <c:pt idx="2289">
                  <c:v>1945.3600816224232</c:v>
                </c:pt>
                <c:pt idx="2290">
                  <c:v>1949.8445997578051</c:v>
                </c:pt>
                <c:pt idx="2291">
                  <c:v>1954.3394557751537</c:v>
                </c:pt>
                <c:pt idx="2292">
                  <c:v>1958.8446735057482</c:v>
                </c:pt>
                <c:pt idx="2293">
                  <c:v>1963.3602768358046</c:v>
                </c:pt>
                <c:pt idx="2294">
                  <c:v>1967.8862897066019</c:v>
                </c:pt>
                <c:pt idx="2295">
                  <c:v>1972.4227361146102</c:v>
                </c:pt>
                <c:pt idx="2296">
                  <c:v>1976.9696401116166</c:v>
                </c:pt>
                <c:pt idx="2297">
                  <c:v>1981.5270258048533</c:v>
                </c:pt>
                <c:pt idx="2298">
                  <c:v>1986.094917357126</c:v>
                </c:pt>
                <c:pt idx="2299">
                  <c:v>1990.6733389869405</c:v>
                </c:pt>
                <c:pt idx="2300">
                  <c:v>1995.2623149686328</c:v>
                </c:pt>
                <c:pt idx="2301">
                  <c:v>1999.8618696324966</c:v>
                </c:pt>
                <c:pt idx="2302">
                  <c:v>2004.4720273649129</c:v>
                </c:pt>
                <c:pt idx="2303">
                  <c:v>2009.0928126084791</c:v>
                </c:pt>
                <c:pt idx="2304">
                  <c:v>2013.7242498621385</c:v>
                </c:pt>
                <c:pt idx="2305">
                  <c:v>2018.3663636813105</c:v>
                </c:pt>
                <c:pt idx="2306">
                  <c:v>2023.0191786780206</c:v>
                </c:pt>
                <c:pt idx="2307">
                  <c:v>2027.6827195210303</c:v>
                </c:pt>
                <c:pt idx="2308">
                  <c:v>2032.3570109359694</c:v>
                </c:pt>
                <c:pt idx="2309">
                  <c:v>2037.0420777054653</c:v>
                </c:pt>
                <c:pt idx="2310">
                  <c:v>2041.7379446692757</c:v>
                </c:pt>
                <c:pt idx="2311">
                  <c:v>2046.44463672442</c:v>
                </c:pt>
                <c:pt idx="2312">
                  <c:v>2051.1621788253105</c:v>
                </c:pt>
                <c:pt idx="2313">
                  <c:v>2055.8905959838862</c:v>
                </c:pt>
                <c:pt idx="2314">
                  <c:v>2060.6299132697441</c:v>
                </c:pt>
                <c:pt idx="2315">
                  <c:v>2065.3801558102723</c:v>
                </c:pt>
                <c:pt idx="2316">
                  <c:v>2070.1413487907844</c:v>
                </c:pt>
                <c:pt idx="2317">
                  <c:v>2074.9135174546514</c:v>
                </c:pt>
                <c:pt idx="2318">
                  <c:v>2079.6966871034365</c:v>
                </c:pt>
                <c:pt idx="2319">
                  <c:v>2084.4908830970289</c:v>
                </c:pt>
                <c:pt idx="2320">
                  <c:v>2089.2961308537788</c:v>
                </c:pt>
                <c:pt idx="2321">
                  <c:v>2094.1124558506312</c:v>
                </c:pt>
                <c:pt idx="2322">
                  <c:v>2098.9398836232622</c:v>
                </c:pt>
                <c:pt idx="2323">
                  <c:v>2103.7784397662126</c:v>
                </c:pt>
                <c:pt idx="2324">
                  <c:v>2108.6281499330257</c:v>
                </c:pt>
                <c:pt idx="2325">
                  <c:v>2113.4890398363823</c:v>
                </c:pt>
                <c:pt idx="2326">
                  <c:v>2118.3611352482367</c:v>
                </c:pt>
                <c:pt idx="2327">
                  <c:v>2123.2444619999537</c:v>
                </c:pt>
                <c:pt idx="2328">
                  <c:v>2128.1390459824456</c:v>
                </c:pt>
                <c:pt idx="2329">
                  <c:v>2133.0449131463092</c:v>
                </c:pt>
                <c:pt idx="2330">
                  <c:v>2137.9620895019643</c:v>
                </c:pt>
                <c:pt idx="2331">
                  <c:v>2142.8906011197901</c:v>
                </c:pt>
                <c:pt idx="2332">
                  <c:v>2147.8304741302645</c:v>
                </c:pt>
                <c:pt idx="2333">
                  <c:v>2152.781734724103</c:v>
                </c:pt>
                <c:pt idx="2334">
                  <c:v>2157.7444091523957</c:v>
                </c:pt>
                <c:pt idx="2335">
                  <c:v>2162.718523726749</c:v>
                </c:pt>
                <c:pt idx="2336">
                  <c:v>2167.7041048194228</c:v>
                </c:pt>
                <c:pt idx="2337">
                  <c:v>2172.7011788634718</c:v>
                </c:pt>
                <c:pt idx="2338">
                  <c:v>2177.7097723528855</c:v>
                </c:pt>
                <c:pt idx="2339">
                  <c:v>2182.7299118427272</c:v>
                </c:pt>
                <c:pt idx="2340">
                  <c:v>2187.7616239492777</c:v>
                </c:pt>
                <c:pt idx="2341">
                  <c:v>2192.8049353501729</c:v>
                </c:pt>
                <c:pt idx="2342">
                  <c:v>2197.8598727845483</c:v>
                </c:pt>
                <c:pt idx="2343">
                  <c:v>2202.9264630531788</c:v>
                </c:pt>
                <c:pt idx="2344">
                  <c:v>2208.0047330186217</c:v>
                </c:pt>
                <c:pt idx="2345">
                  <c:v>2213.0947096053587</c:v>
                </c:pt>
                <c:pt idx="2346">
                  <c:v>2218.1964197999391</c:v>
                </c:pt>
                <c:pt idx="2347">
                  <c:v>2223.3098906511227</c:v>
                </c:pt>
                <c:pt idx="2348">
                  <c:v>2228.4351492700225</c:v>
                </c:pt>
                <c:pt idx="2349">
                  <c:v>2233.5722228302498</c:v>
                </c:pt>
                <c:pt idx="2350">
                  <c:v>2238.7211385680571</c:v>
                </c:pt>
                <c:pt idx="2351">
                  <c:v>2243.8819237824828</c:v>
                </c:pt>
                <c:pt idx="2352">
                  <c:v>2249.0546058354967</c:v>
                </c:pt>
                <c:pt idx="2353">
                  <c:v>2254.2392121521443</c:v>
                </c:pt>
                <c:pt idx="2354">
                  <c:v>2259.4357702206917</c:v>
                </c:pt>
                <c:pt idx="2355">
                  <c:v>2264.6443075927727</c:v>
                </c:pt>
                <c:pt idx="2356">
                  <c:v>2269.8648518835344</c:v>
                </c:pt>
                <c:pt idx="2357">
                  <c:v>2275.0974307717825</c:v>
                </c:pt>
                <c:pt idx="2358">
                  <c:v>2280.3420720001291</c:v>
                </c:pt>
                <c:pt idx="2359">
                  <c:v>2285.5988033751401</c:v>
                </c:pt>
                <c:pt idx="2360">
                  <c:v>2290.867652767482</c:v>
                </c:pt>
                <c:pt idx="2361">
                  <c:v>2296.1486481120701</c:v>
                </c:pt>
                <c:pt idx="2362">
                  <c:v>2301.4418174082157</c:v>
                </c:pt>
                <c:pt idx="2363">
                  <c:v>2306.7471887197757</c:v>
                </c:pt>
                <c:pt idx="2364">
                  <c:v>2312.0647901753005</c:v>
                </c:pt>
                <c:pt idx="2365">
                  <c:v>2317.3946499681833</c:v>
                </c:pt>
                <c:pt idx="2366">
                  <c:v>2322.7367963568108</c:v>
                </c:pt>
                <c:pt idx="2367">
                  <c:v>2328.0912576647111</c:v>
                </c:pt>
                <c:pt idx="2368">
                  <c:v>2333.4580622807048</c:v>
                </c:pt>
                <c:pt idx="2369">
                  <c:v>2338.8372386590563</c:v>
                </c:pt>
                <c:pt idx="2370">
                  <c:v>2344.2288153196228</c:v>
                </c:pt>
                <c:pt idx="2371">
                  <c:v>2349.6328208480072</c:v>
                </c:pt>
                <c:pt idx="2372">
                  <c:v>2355.0492838957089</c:v>
                </c:pt>
                <c:pt idx="2373">
                  <c:v>2360.4782331802753</c:v>
                </c:pt>
                <c:pt idx="2374">
                  <c:v>2365.9196974854558</c:v>
                </c:pt>
                <c:pt idx="2375">
                  <c:v>2371.3737056613522</c:v>
                </c:pt>
                <c:pt idx="2376">
                  <c:v>2376.8402866245729</c:v>
                </c:pt>
                <c:pt idx="2377">
                  <c:v>2382.3194693583855</c:v>
                </c:pt>
                <c:pt idx="2378">
                  <c:v>2387.8112829128722</c:v>
                </c:pt>
                <c:pt idx="2379">
                  <c:v>2393.3157564050812</c:v>
                </c:pt>
                <c:pt idx="2380">
                  <c:v>2398.8329190191835</c:v>
                </c:pt>
                <c:pt idx="2381">
                  <c:v>2404.3628000066255</c:v>
                </c:pt>
                <c:pt idx="2382">
                  <c:v>2409.9054286862861</c:v>
                </c:pt>
                <c:pt idx="2383">
                  <c:v>2415.4608344446306</c:v>
                </c:pt>
                <c:pt idx="2384">
                  <c:v>2421.0290467358677</c:v>
                </c:pt>
                <c:pt idx="2385">
                  <c:v>2426.6100950821042</c:v>
                </c:pt>
                <c:pt idx="2386">
                  <c:v>2432.2040090735031</c:v>
                </c:pt>
                <c:pt idx="2387">
                  <c:v>2437.8108183684394</c:v>
                </c:pt>
                <c:pt idx="2388">
                  <c:v>2443.4305526936578</c:v>
                </c:pt>
                <c:pt idx="2389">
                  <c:v>2449.0632418444306</c:v>
                </c:pt>
                <c:pt idx="2390">
                  <c:v>2454.7089156847146</c:v>
                </c:pt>
                <c:pt idx="2391">
                  <c:v>2460.3676041473109</c:v>
                </c:pt>
                <c:pt idx="2392">
                  <c:v>2466.0393372340218</c:v>
                </c:pt>
                <c:pt idx="2393">
                  <c:v>2471.7241450158122</c:v>
                </c:pt>
                <c:pt idx="2394">
                  <c:v>2477.4220576329667</c:v>
                </c:pt>
                <c:pt idx="2395">
                  <c:v>2483.1331052952505</c:v>
                </c:pt>
                <c:pt idx="2396">
                  <c:v>2488.8573182820701</c:v>
                </c:pt>
                <c:pt idx="2397">
                  <c:v>2494.5947269426329</c:v>
                </c:pt>
                <c:pt idx="2398">
                  <c:v>2500.3453616961087</c:v>
                </c:pt>
                <c:pt idx="2399">
                  <c:v>2506.1092530317901</c:v>
                </c:pt>
                <c:pt idx="2400">
                  <c:v>2511.8864315092555</c:v>
                </c:pt>
                <c:pt idx="2401">
                  <c:v>2517.6769277585299</c:v>
                </c:pt>
                <c:pt idx="2402">
                  <c:v>2523.4807724802481</c:v>
                </c:pt>
                <c:pt idx="2403">
                  <c:v>2529.2979964458173</c:v>
                </c:pt>
                <c:pt idx="2404">
                  <c:v>2535.1286304975793</c:v>
                </c:pt>
                <c:pt idx="2405">
                  <c:v>2540.9727055489757</c:v>
                </c:pt>
                <c:pt idx="2406">
                  <c:v>2546.8302525847107</c:v>
                </c:pt>
                <c:pt idx="2407">
                  <c:v>2552.7013026609156</c:v>
                </c:pt>
                <c:pt idx="2408">
                  <c:v>2558.5858869053136</c:v>
                </c:pt>
                <c:pt idx="2409">
                  <c:v>2564.4840365173841</c:v>
                </c:pt>
                <c:pt idx="2410">
                  <c:v>2570.3957827685299</c:v>
                </c:pt>
                <c:pt idx="2411">
                  <c:v>2576.3211570022404</c:v>
                </c:pt>
                <c:pt idx="2412">
                  <c:v>2582.2601906342602</c:v>
                </c:pt>
                <c:pt idx="2413">
                  <c:v>2588.2129151527547</c:v>
                </c:pt>
                <c:pt idx="2414">
                  <c:v>2594.1793621184765</c:v>
                </c:pt>
                <c:pt idx="2415">
                  <c:v>2600.1595631649334</c:v>
                </c:pt>
                <c:pt idx="2416">
                  <c:v>2606.1535499985562</c:v>
                </c:pt>
                <c:pt idx="2417">
                  <c:v>2612.161354398866</c:v>
                </c:pt>
                <c:pt idx="2418">
                  <c:v>2618.1830082186443</c:v>
                </c:pt>
                <c:pt idx="2419">
                  <c:v>2624.2185433840996</c:v>
                </c:pt>
                <c:pt idx="2420">
                  <c:v>2630.2679918950389</c:v>
                </c:pt>
                <c:pt idx="2421">
                  <c:v>2636.3313858250358</c:v>
                </c:pt>
                <c:pt idx="2422">
                  <c:v>2642.4087573216016</c:v>
                </c:pt>
                <c:pt idx="2423">
                  <c:v>2648.5001386063545</c:v>
                </c:pt>
                <c:pt idx="2424">
                  <c:v>2654.6055619751924</c:v>
                </c:pt>
                <c:pt idx="2425">
                  <c:v>2660.7250597984616</c:v>
                </c:pt>
                <c:pt idx="2426">
                  <c:v>2666.8586645211308</c:v>
                </c:pt>
                <c:pt idx="2427">
                  <c:v>2673.0064086629613</c:v>
                </c:pt>
                <c:pt idx="2428">
                  <c:v>2679.168324818681</c:v>
                </c:pt>
                <c:pt idx="2429">
                  <c:v>2685.3444456581556</c:v>
                </c:pt>
                <c:pt idx="2430">
                  <c:v>2691.5348039265632</c:v>
                </c:pt>
                <c:pt idx="2431">
                  <c:v>2697.7394324445668</c:v>
                </c:pt>
                <c:pt idx="2432">
                  <c:v>2703.9583641084891</c:v>
                </c:pt>
                <c:pt idx="2433">
                  <c:v>2710.1916318904873</c:v>
                </c:pt>
                <c:pt idx="2434">
                  <c:v>2716.4392688387261</c:v>
                </c:pt>
                <c:pt idx="2435">
                  <c:v>2722.701308077555</c:v>
                </c:pt>
                <c:pt idx="2436">
                  <c:v>2728.9777828076826</c:v>
                </c:pt>
                <c:pt idx="2437">
                  <c:v>2735.2687263063531</c:v>
                </c:pt>
                <c:pt idx="2438">
                  <c:v>2741.5741719275225</c:v>
                </c:pt>
                <c:pt idx="2439">
                  <c:v>2747.8941531020359</c:v>
                </c:pt>
                <c:pt idx="2440">
                  <c:v>2754.2287033378043</c:v>
                </c:pt>
                <c:pt idx="2441">
                  <c:v>2760.5778562199826</c:v>
                </c:pt>
                <c:pt idx="2442">
                  <c:v>2766.9416454111474</c:v>
                </c:pt>
                <c:pt idx="2443">
                  <c:v>2773.3201046514755</c:v>
                </c:pt>
                <c:pt idx="2444">
                  <c:v>2779.7132677589225</c:v>
                </c:pt>
                <c:pt idx="2445">
                  <c:v>2786.1211686294032</c:v>
                </c:pt>
                <c:pt idx="2446">
                  <c:v>2792.5438412369699</c:v>
                </c:pt>
                <c:pt idx="2447">
                  <c:v>2798.9813196339933</c:v>
                </c:pt>
                <c:pt idx="2448">
                  <c:v>2805.4336379513434</c:v>
                </c:pt>
                <c:pt idx="2449">
                  <c:v>2811.9008303985693</c:v>
                </c:pt>
                <c:pt idx="2450">
                  <c:v>2818.3829312640814</c:v>
                </c:pt>
                <c:pt idx="2451">
                  <c:v>2824.8799749153336</c:v>
                </c:pt>
                <c:pt idx="2452">
                  <c:v>2831.3919957990047</c:v>
                </c:pt>
                <c:pt idx="2453">
                  <c:v>2837.9190284411807</c:v>
                </c:pt>
                <c:pt idx="2454">
                  <c:v>2844.4611074475392</c:v>
                </c:pt>
                <c:pt idx="2455">
                  <c:v>2851.0182675035317</c:v>
                </c:pt>
                <c:pt idx="2456">
                  <c:v>2857.5905433745684</c:v>
                </c:pt>
                <c:pt idx="2457">
                  <c:v>2864.1779699062013</c:v>
                </c:pt>
                <c:pt idx="2458">
                  <c:v>2870.7805820243102</c:v>
                </c:pt>
                <c:pt idx="2459">
                  <c:v>2877.3984147352876</c:v>
                </c:pt>
                <c:pt idx="2460">
                  <c:v>2884.0315031262235</c:v>
                </c:pt>
                <c:pt idx="2461">
                  <c:v>2890.679882365092</c:v>
                </c:pt>
                <c:pt idx="2462">
                  <c:v>2897.3435877009383</c:v>
                </c:pt>
                <c:pt idx="2463">
                  <c:v>2904.022654464065</c:v>
                </c:pt>
                <c:pt idx="2464">
                  <c:v>2910.7171180662185</c:v>
                </c:pt>
                <c:pt idx="2465">
                  <c:v>2917.4270140007789</c:v>
                </c:pt>
                <c:pt idx="2466">
                  <c:v>2924.1523778429464</c:v>
                </c:pt>
                <c:pt idx="2467">
                  <c:v>2930.8932452499307</c:v>
                </c:pt>
                <c:pt idx="2468">
                  <c:v>2937.6496519611396</c:v>
                </c:pt>
                <c:pt idx="2469">
                  <c:v>2944.4216337983689</c:v>
                </c:pt>
                <c:pt idx="2470">
                  <c:v>2951.2092266659924</c:v>
                </c:pt>
                <c:pt idx="2471">
                  <c:v>2958.0124665511516</c:v>
                </c:pt>
                <c:pt idx="2472">
                  <c:v>2964.8313895239471</c:v>
                </c:pt>
                <c:pt idx="2473">
                  <c:v>2971.66603173763</c:v>
                </c:pt>
                <c:pt idx="2474">
                  <c:v>2978.5164294287924</c:v>
                </c:pt>
                <c:pt idx="2475">
                  <c:v>2985.3826189175611</c:v>
                </c:pt>
                <c:pt idx="2476">
                  <c:v>2992.2646366077897</c:v>
                </c:pt>
                <c:pt idx="2477">
                  <c:v>2999.1625189872507</c:v>
                </c:pt>
                <c:pt idx="2478">
                  <c:v>3006.0763026278296</c:v>
                </c:pt>
                <c:pt idx="2479">
                  <c:v>3013.0060241857191</c:v>
                </c:pt>
                <c:pt idx="2480">
                  <c:v>3019.9517204016129</c:v>
                </c:pt>
                <c:pt idx="2481">
                  <c:v>3026.913428100901</c:v>
                </c:pt>
                <c:pt idx="2482">
                  <c:v>3033.8911841938648</c:v>
                </c:pt>
                <c:pt idx="2483">
                  <c:v>3040.8850256758724</c:v>
                </c:pt>
                <c:pt idx="2484">
                  <c:v>3047.8949896275753</c:v>
                </c:pt>
                <c:pt idx="2485">
                  <c:v>3054.9211132151045</c:v>
                </c:pt>
                <c:pt idx="2486">
                  <c:v>3061.9634336902673</c:v>
                </c:pt>
                <c:pt idx="2487">
                  <c:v>3069.0219883907462</c:v>
                </c:pt>
                <c:pt idx="2488">
                  <c:v>3076.0968147402959</c:v>
                </c:pt>
                <c:pt idx="2489">
                  <c:v>3083.187950248941</c:v>
                </c:pt>
                <c:pt idx="2490">
                  <c:v>3090.2954325131759</c:v>
                </c:pt>
                <c:pt idx="2491">
                  <c:v>3097.4192992161647</c:v>
                </c:pt>
                <c:pt idx="2492">
                  <c:v>3104.5595881279392</c:v>
                </c:pt>
                <c:pt idx="2493">
                  <c:v>3111.7163371055999</c:v>
                </c:pt>
                <c:pt idx="2494">
                  <c:v>3118.8895840935179</c:v>
                </c:pt>
                <c:pt idx="2495">
                  <c:v>3126.0793671235347</c:v>
                </c:pt>
                <c:pt idx="2496">
                  <c:v>3133.2857243151643</c:v>
                </c:pt>
                <c:pt idx="2497">
                  <c:v>3140.508693875795</c:v>
                </c:pt>
                <c:pt idx="2498">
                  <c:v>3147.7483141008925</c:v>
                </c:pt>
                <c:pt idx="2499">
                  <c:v>3155.0046233742023</c:v>
                </c:pt>
                <c:pt idx="2500">
                  <c:v>3162.2776601679539</c:v>
                </c:pt>
                <c:pt idx="2501">
                  <c:v>3169.5674630430644</c:v>
                </c:pt>
                <c:pt idx="2502">
                  <c:v>3176.8740706493431</c:v>
                </c:pt>
                <c:pt idx="2503">
                  <c:v>3184.1975217256959</c:v>
                </c:pt>
                <c:pt idx="2504">
                  <c:v>3191.5378551003314</c:v>
                </c:pt>
                <c:pt idx="2505">
                  <c:v>3198.8951096909668</c:v>
                </c:pt>
                <c:pt idx="2506">
                  <c:v>3206.2693245050332</c:v>
                </c:pt>
                <c:pt idx="2507">
                  <c:v>3213.6605386398837</c:v>
                </c:pt>
                <c:pt idx="2508">
                  <c:v>3221.0687912829999</c:v>
                </c:pt>
                <c:pt idx="2509">
                  <c:v>3228.4941217121996</c:v>
                </c:pt>
                <c:pt idx="2510">
                  <c:v>3235.9365692958454</c:v>
                </c:pt>
                <c:pt idx="2511">
                  <c:v>3243.396173493054</c:v>
                </c:pt>
                <c:pt idx="2512">
                  <c:v>3250.8729738539041</c:v>
                </c:pt>
                <c:pt idx="2513">
                  <c:v>3258.3670100196468</c:v>
                </c:pt>
                <c:pt idx="2514">
                  <c:v>3265.8783217229161</c:v>
                </c:pt>
                <c:pt idx="2515">
                  <c:v>3273.4069487879387</c:v>
                </c:pt>
                <c:pt idx="2516">
                  <c:v>3280.952931130746</c:v>
                </c:pt>
                <c:pt idx="2517">
                  <c:v>3288.5163087593851</c:v>
                </c:pt>
                <c:pt idx="2518">
                  <c:v>3296.0971217741312</c:v>
                </c:pt>
                <c:pt idx="2519">
                  <c:v>3303.6954103677003</c:v>
                </c:pt>
                <c:pt idx="2520">
                  <c:v>3311.3112148254622</c:v>
                </c:pt>
                <c:pt idx="2521">
                  <c:v>3318.9445755256538</c:v>
                </c:pt>
                <c:pt idx="2522">
                  <c:v>3326.5955329395938</c:v>
                </c:pt>
                <c:pt idx="2523">
                  <c:v>3334.2641276318968</c:v>
                </c:pt>
                <c:pt idx="2524">
                  <c:v>3341.9504002606886</c:v>
                </c:pt>
                <c:pt idx="2525">
                  <c:v>3349.6543915778216</c:v>
                </c:pt>
                <c:pt idx="2526">
                  <c:v>3357.3761424290906</c:v>
                </c:pt>
                <c:pt idx="2527">
                  <c:v>3365.1156937544497</c:v>
                </c:pt>
                <c:pt idx="2528">
                  <c:v>3372.8730865882299</c:v>
                </c:pt>
                <c:pt idx="2529">
                  <c:v>3380.6483620593558</c:v>
                </c:pt>
                <c:pt idx="2530">
                  <c:v>3388.4415613915639</c:v>
                </c:pt>
                <c:pt idx="2531">
                  <c:v>3396.2527259036215</c:v>
                </c:pt>
                <c:pt idx="2532">
                  <c:v>3404.0818970095447</c:v>
                </c:pt>
                <c:pt idx="2533">
                  <c:v>3411.9291162188197</c:v>
                </c:pt>
                <c:pt idx="2534">
                  <c:v>3419.7944251366216</c:v>
                </c:pt>
                <c:pt idx="2535">
                  <c:v>3427.6778654640352</c:v>
                </c:pt>
                <c:pt idx="2536">
                  <c:v>3435.5794789982765</c:v>
                </c:pt>
                <c:pt idx="2537">
                  <c:v>3443.4993076329138</c:v>
                </c:pt>
                <c:pt idx="2538">
                  <c:v>3451.43739335809</c:v>
                </c:pt>
                <c:pt idx="2539">
                  <c:v>3459.3937782607459</c:v>
                </c:pt>
                <c:pt idx="2540">
                  <c:v>3467.3685045248417</c:v>
                </c:pt>
                <c:pt idx="2541">
                  <c:v>3475.361614431582</c:v>
                </c:pt>
                <c:pt idx="2542">
                  <c:v>3483.3731503596405</c:v>
                </c:pt>
                <c:pt idx="2543">
                  <c:v>3491.4031547853829</c:v>
                </c:pt>
                <c:pt idx="2544">
                  <c:v>3499.4516702830929</c:v>
                </c:pt>
                <c:pt idx="2545">
                  <c:v>3507.5187395251987</c:v>
                </c:pt>
                <c:pt idx="2546">
                  <c:v>3515.6044052824986</c:v>
                </c:pt>
                <c:pt idx="2547">
                  <c:v>3523.7087104243874</c:v>
                </c:pt>
                <c:pt idx="2548">
                  <c:v>3531.831697919084</c:v>
                </c:pt>
                <c:pt idx="2549">
                  <c:v>3539.9734108338598</c:v>
                </c:pt>
                <c:pt idx="2550">
                  <c:v>3548.1338923352664</c:v>
                </c:pt>
                <c:pt idx="2551">
                  <c:v>3556.3131856893638</c:v>
                </c:pt>
                <c:pt idx="2552">
                  <c:v>3564.5113342619516</c:v>
                </c:pt>
                <c:pt idx="2553">
                  <c:v>3572.7283815187971</c:v>
                </c:pt>
                <c:pt idx="2554">
                  <c:v>3580.964371025867</c:v>
                </c:pt>
                <c:pt idx="2555">
                  <c:v>3589.2193464495576</c:v>
                </c:pt>
                <c:pt idx="2556">
                  <c:v>3597.4933515569273</c:v>
                </c:pt>
                <c:pt idx="2557">
                  <c:v>3605.7864302159269</c:v>
                </c:pt>
                <c:pt idx="2558">
                  <c:v>3614.0986263956343</c:v>
                </c:pt>
                <c:pt idx="2559">
                  <c:v>3622.4299841664861</c:v>
                </c:pt>
                <c:pt idx="2560">
                  <c:v>3630.7805477005118</c:v>
                </c:pt>
                <c:pt idx="2561">
                  <c:v>3639.1503612715683</c:v>
                </c:pt>
                <c:pt idx="2562">
                  <c:v>3647.5394692555737</c:v>
                </c:pt>
                <c:pt idx="2563">
                  <c:v>3655.9479161307436</c:v>
                </c:pt>
                <c:pt idx="2564">
                  <c:v>3664.3757464778259</c:v>
                </c:pt>
                <c:pt idx="2565">
                  <c:v>3672.8230049803383</c:v>
                </c:pt>
                <c:pt idx="2566">
                  <c:v>3681.2897364248047</c:v>
                </c:pt>
                <c:pt idx="2567">
                  <c:v>3689.7759857009924</c:v>
                </c:pt>
                <c:pt idx="2568">
                  <c:v>3698.2817978021499</c:v>
                </c:pt>
                <c:pt idx="2569">
                  <c:v>3706.8072178252464</c:v>
                </c:pt>
                <c:pt idx="2570">
                  <c:v>3715.3522909712106</c:v>
                </c:pt>
                <c:pt idx="2571">
                  <c:v>3723.9170625451688</c:v>
                </c:pt>
                <c:pt idx="2572">
                  <c:v>3732.5015779566879</c:v>
                </c:pt>
                <c:pt idx="2573">
                  <c:v>3741.1058827200141</c:v>
                </c:pt>
                <c:pt idx="2574">
                  <c:v>3749.7300224543146</c:v>
                </c:pt>
                <c:pt idx="2575">
                  <c:v>3758.3740428839196</c:v>
                </c:pt>
                <c:pt idx="2576">
                  <c:v>3767.037989838565</c:v>
                </c:pt>
                <c:pt idx="2577">
                  <c:v>3775.7219092536352</c:v>
                </c:pt>
                <c:pt idx="2578">
                  <c:v>3784.4258471704065</c:v>
                </c:pt>
                <c:pt idx="2579">
                  <c:v>3793.1498497362913</c:v>
                </c:pt>
                <c:pt idx="2580">
                  <c:v>3801.8939632050829</c:v>
                </c:pt>
                <c:pt idx="2581">
                  <c:v>3810.6582339371998</c:v>
                </c:pt>
                <c:pt idx="2582">
                  <c:v>3819.4427083999335</c:v>
                </c:pt>
                <c:pt idx="2583">
                  <c:v>3828.2474331676931</c:v>
                </c:pt>
                <c:pt idx="2584">
                  <c:v>3837.0724549222527</c:v>
                </c:pt>
                <c:pt idx="2585">
                  <c:v>3845.9178204529994</c:v>
                </c:pt>
                <c:pt idx="2586">
                  <c:v>3854.7835766571802</c:v>
                </c:pt>
                <c:pt idx="2587">
                  <c:v>3863.6697705401525</c:v>
                </c:pt>
                <c:pt idx="2588">
                  <c:v>3872.5764492156313</c:v>
                </c:pt>
                <c:pt idx="2589">
                  <c:v>3881.5036599059404</c:v>
                </c:pt>
                <c:pt idx="2590">
                  <c:v>3890.4514499422621</c:v>
                </c:pt>
                <c:pt idx="2591">
                  <c:v>3899.4198667648889</c:v>
                </c:pt>
                <c:pt idx="2592">
                  <c:v>3908.4089579234737</c:v>
                </c:pt>
                <c:pt idx="2593">
                  <c:v>3917.4187710772831</c:v>
                </c:pt>
                <c:pt idx="2594">
                  <c:v>3926.4493539954492</c:v>
                </c:pt>
                <c:pt idx="2595">
                  <c:v>3935.5007545572239</c:v>
                </c:pt>
                <c:pt idx="2596">
                  <c:v>3944.573020752232</c:v>
                </c:pt>
                <c:pt idx="2597">
                  <c:v>3953.6662006807255</c:v>
                </c:pt>
                <c:pt idx="2598">
                  <c:v>3962.7803425538395</c:v>
                </c:pt>
                <c:pt idx="2599">
                  <c:v>3971.9154946938465</c:v>
                </c:pt>
                <c:pt idx="2600">
                  <c:v>3981.0717055344144</c:v>
                </c:pt>
                <c:pt idx="2601">
                  <c:v>3990.249023620861</c:v>
                </c:pt>
                <c:pt idx="2602">
                  <c:v>3999.4474976104134</c:v>
                </c:pt>
                <c:pt idx="2603">
                  <c:v>4008.6671762724654</c:v>
                </c:pt>
                <c:pt idx="2604">
                  <c:v>4017.9081084888353</c:v>
                </c:pt>
                <c:pt idx="2605">
                  <c:v>4027.1703432540253</c:v>
                </c:pt>
                <c:pt idx="2606">
                  <c:v>4036.4539296754824</c:v>
                </c:pt>
                <c:pt idx="2607">
                  <c:v>4045.758916973858</c:v>
                </c:pt>
                <c:pt idx="2608">
                  <c:v>4055.085354483268</c:v>
                </c:pt>
                <c:pt idx="2609">
                  <c:v>4064.4332916515559</c:v>
                </c:pt>
                <c:pt idx="2610">
                  <c:v>4073.8027780405541</c:v>
                </c:pt>
                <c:pt idx="2611">
                  <c:v>4083.1938633263467</c:v>
                </c:pt>
                <c:pt idx="2612">
                  <c:v>4092.6065972995325</c:v>
                </c:pt>
                <c:pt idx="2613">
                  <c:v>4102.0410298654906</c:v>
                </c:pt>
                <c:pt idx="2614">
                  <c:v>4111.4972110446433</c:v>
                </c:pt>
                <c:pt idx="2615">
                  <c:v>4120.975190972722</c:v>
                </c:pt>
                <c:pt idx="2616">
                  <c:v>4130.4750199010323</c:v>
                </c:pt>
                <c:pt idx="2617">
                  <c:v>4139.9967481967215</c:v>
                </c:pt>
                <c:pt idx="2618">
                  <c:v>4149.5404263430455</c:v>
                </c:pt>
                <c:pt idx="2619">
                  <c:v>4159.1061049396358</c:v>
                </c:pt>
                <c:pt idx="2620">
                  <c:v>4168.6938347027672</c:v>
                </c:pt>
                <c:pt idx="2621">
                  <c:v>4178.3036664656292</c:v>
                </c:pt>
                <c:pt idx="2622">
                  <c:v>4187.9356511785936</c:v>
                </c:pt>
                <c:pt idx="2623">
                  <c:v>4197.589839909484</c:v>
                </c:pt>
                <c:pt idx="2624">
                  <c:v>4207.2662838438482</c:v>
                </c:pt>
                <c:pt idx="2625">
                  <c:v>4216.9650342852283</c:v>
                </c:pt>
                <c:pt idx="2626">
                  <c:v>4226.6861426554342</c:v>
                </c:pt>
                <c:pt idx="2627">
                  <c:v>4236.429660494814</c:v>
                </c:pt>
                <c:pt idx="2628">
                  <c:v>4246.1956394625304</c:v>
                </c:pt>
                <c:pt idx="2629">
                  <c:v>4255.9841313368306</c:v>
                </c:pt>
                <c:pt idx="2630">
                  <c:v>4265.795188015325</c:v>
                </c:pt>
                <c:pt idx="2631">
                  <c:v>4275.6288615152589</c:v>
                </c:pt>
                <c:pt idx="2632">
                  <c:v>4285.4852039737907</c:v>
                </c:pt>
                <c:pt idx="2633">
                  <c:v>4295.3642676482668</c:v>
                </c:pt>
                <c:pt idx="2634">
                  <c:v>4305.266104916499</c:v>
                </c:pt>
                <c:pt idx="2635">
                  <c:v>4315.1907682770434</c:v>
                </c:pt>
                <c:pt idx="2636">
                  <c:v>4325.1383103494763</c:v>
                </c:pt>
                <c:pt idx="2637">
                  <c:v>4335.1087838746762</c:v>
                </c:pt>
                <c:pt idx="2638">
                  <c:v>4345.1022417151016</c:v>
                </c:pt>
                <c:pt idx="2639">
                  <c:v>4355.11873685507</c:v>
                </c:pt>
                <c:pt idx="2640">
                  <c:v>4365.1583224010428</c:v>
                </c:pt>
                <c:pt idx="2641">
                  <c:v>4375.2210515819024</c:v>
                </c:pt>
                <c:pt idx="2642">
                  <c:v>4385.3069777492374</c:v>
                </c:pt>
                <c:pt idx="2643">
                  <c:v>4395.4161543776236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4425.8837236256386</c:v>
                </c:pt>
                <c:pt idx="2647">
                  <c:v>4436.0864393136962</c:v>
                </c:pt>
                <c:pt idx="2648">
                  <c:v>4446.3126746904563</c:v>
                </c:pt>
                <c:pt idx="2649">
                  <c:v>4456.5624839744005</c:v>
                </c:pt>
                <c:pt idx="2650">
                  <c:v>4466.8359215089968</c:v>
                </c:pt>
                <c:pt idx="2651">
                  <c:v>4477.1330417629888</c:v>
                </c:pt>
                <c:pt idx="2652">
                  <c:v>4487.4538993306833</c:v>
                </c:pt>
                <c:pt idx="2653">
                  <c:v>4497.7985489322391</c:v>
                </c:pt>
                <c:pt idx="2654">
                  <c:v>4508.1670454139594</c:v>
                </c:pt>
                <c:pt idx="2655">
                  <c:v>4518.5594437485797</c:v>
                </c:pt>
                <c:pt idx="2656">
                  <c:v>4528.975799035562</c:v>
                </c:pt>
                <c:pt idx="2657">
                  <c:v>4539.4161665013844</c:v>
                </c:pt>
                <c:pt idx="2658">
                  <c:v>4549.8806014998363</c:v>
                </c:pt>
                <c:pt idx="2659">
                  <c:v>4560.3691595123109</c:v>
                </c:pt>
                <c:pt idx="2660">
                  <c:v>4570.8818961480974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4602.5657358129019</c:v>
                </c:pt>
                <c:pt idx="2664">
                  <c:v>4613.1757456031337</c:v>
                </c:pt>
                <c:pt idx="2665">
                  <c:v>4623.8102139919411</c:v>
                </c:pt>
                <c:pt idx="2666">
                  <c:v>4634.4691973622166</c:v>
                </c:pt>
                <c:pt idx="2667">
                  <c:v>4645.1527522268289</c:v>
                </c:pt>
                <c:pt idx="2668">
                  <c:v>4655.8609352289222</c:v>
                </c:pt>
                <c:pt idx="2669">
                  <c:v>4666.5938031422174</c:v>
                </c:pt>
                <c:pt idx="2670">
                  <c:v>4677.3514128713114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4709.7732639688529</c:v>
                </c:pt>
                <c:pt idx="2674">
                  <c:v>4720.6304126352279</c:v>
                </c:pt>
                <c:pt idx="2675">
                  <c:v>4731.5125896141253</c:v>
                </c:pt>
                <c:pt idx="2676">
                  <c:v>4742.4198526017653</c:v>
                </c:pt>
                <c:pt idx="2677">
                  <c:v>4753.35225942737</c:v>
                </c:pt>
                <c:pt idx="2678">
                  <c:v>4764.3098680534722</c:v>
                </c:pt>
                <c:pt idx="2679">
                  <c:v>4775.2927365762216</c:v>
                </c:pt>
                <c:pt idx="2680">
                  <c:v>4786.3009232256945</c:v>
                </c:pt>
                <c:pt idx="2681">
                  <c:v>4797.3344863662005</c:v>
                </c:pt>
                <c:pt idx="2682">
                  <c:v>4808.3934844965925</c:v>
                </c:pt>
                <c:pt idx="2683">
                  <c:v>4819.4779762505786</c:v>
                </c:pt>
                <c:pt idx="2684">
                  <c:v>4830.58802039703</c:v>
                </c:pt>
                <c:pt idx="2685">
                  <c:v>4841.7236758402951</c:v>
                </c:pt>
                <c:pt idx="2686">
                  <c:v>4852.8850016205106</c:v>
                </c:pt>
                <c:pt idx="2687">
                  <c:v>4864.0720569139139</c:v>
                </c:pt>
                <c:pt idx="2688">
                  <c:v>4875.2849010331593</c:v>
                </c:pt>
                <c:pt idx="2689">
                  <c:v>4886.5235934276297</c:v>
                </c:pt>
                <c:pt idx="2690">
                  <c:v>4897.7881936837539</c:v>
                </c:pt>
                <c:pt idx="2691">
                  <c:v>4909.0787615253212</c:v>
                </c:pt>
                <c:pt idx="2692">
                  <c:v>4920.3953568137977</c:v>
                </c:pt>
                <c:pt idx="2693">
                  <c:v>4931.7380395486452</c:v>
                </c:pt>
                <c:pt idx="2694">
                  <c:v>4943.106869867639</c:v>
                </c:pt>
                <c:pt idx="2695">
                  <c:v>4954.5019080471848</c:v>
                </c:pt>
                <c:pt idx="2696">
                  <c:v>4965.9232145026417</c:v>
                </c:pt>
                <c:pt idx="2697">
                  <c:v>4977.3708497886391</c:v>
                </c:pt>
                <c:pt idx="2698">
                  <c:v>4988.8448745993992</c:v>
                </c:pt>
                <c:pt idx="2699">
                  <c:v>5000.3453497690598</c:v>
                </c:pt>
                <c:pt idx="2700">
                  <c:v>5011.8723362719957</c:v>
                </c:pt>
                <c:pt idx="2701">
                  <c:v>5023.4258952231412</c:v>
                </c:pt>
                <c:pt idx="2702">
                  <c:v>5035.006087878317</c:v>
                </c:pt>
                <c:pt idx="2703">
                  <c:v>5046.6129756345508</c:v>
                </c:pt>
                <c:pt idx="2704">
                  <c:v>5058.2466200304061</c:v>
                </c:pt>
                <c:pt idx="2705">
                  <c:v>5069.9070827463074</c:v>
                </c:pt>
                <c:pt idx="2706">
                  <c:v>5081.594425604867</c:v>
                </c:pt>
                <c:pt idx="2707">
                  <c:v>5093.3087105712139</c:v>
                </c:pt>
                <c:pt idx="2708">
                  <c:v>5105.0499997533207</c:v>
                </c:pt>
                <c:pt idx="2709">
                  <c:v>5116.8183554023335</c:v>
                </c:pt>
                <c:pt idx="2710">
                  <c:v>5128.6138399129022</c:v>
                </c:pt>
                <c:pt idx="2711">
                  <c:v>5140.4365158235123</c:v>
                </c:pt>
                <c:pt idx="2712">
                  <c:v>5152.2864458168142</c:v>
                </c:pt>
                <c:pt idx="2713">
                  <c:v>5164.163692719957</c:v>
                </c:pt>
                <c:pt idx="2714">
                  <c:v>5176.0683195049214</c:v>
                </c:pt>
                <c:pt idx="2715">
                  <c:v>5188.0003892888544</c:v>
                </c:pt>
                <c:pt idx="2716">
                  <c:v>5199.9599653344012</c:v>
                </c:pt>
                <c:pt idx="2717">
                  <c:v>5211.9471110500435</c:v>
                </c:pt>
                <c:pt idx="2718">
                  <c:v>5223.9618899904353</c:v>
                </c:pt>
                <c:pt idx="2719">
                  <c:v>5236.0043658567374</c:v>
                </c:pt>
                <c:pt idx="2720">
                  <c:v>5248.0746024969594</c:v>
                </c:pt>
                <c:pt idx="2721">
                  <c:v>5260.1726639062936</c:v>
                </c:pt>
                <c:pt idx="2722">
                  <c:v>5272.2986142274567</c:v>
                </c:pt>
                <c:pt idx="2723">
                  <c:v>5284.4525177510313</c:v>
                </c:pt>
                <c:pt idx="2724">
                  <c:v>5296.6344389158039</c:v>
                </c:pt>
                <c:pt idx="2725">
                  <c:v>5308.8444423091069</c:v>
                </c:pt>
                <c:pt idx="2726">
                  <c:v>5321.0825926671632</c:v>
                </c:pt>
                <c:pt idx="2727">
                  <c:v>5333.3489548754287</c:v>
                </c:pt>
                <c:pt idx="2728">
                  <c:v>5345.6435939689336</c:v>
                </c:pt>
                <c:pt idx="2729">
                  <c:v>5357.9665751326311</c:v>
                </c:pt>
                <c:pt idx="2730">
                  <c:v>5370.3179637017402</c:v>
                </c:pt>
                <c:pt idx="2731">
                  <c:v>5382.697825162094</c:v>
                </c:pt>
                <c:pt idx="2732">
                  <c:v>5395.1062251504854</c:v>
                </c:pt>
                <c:pt idx="2733">
                  <c:v>5407.5432294550155</c:v>
                </c:pt>
                <c:pt idx="2734">
                  <c:v>5420.0089040154435</c:v>
                </c:pt>
                <c:pt idx="2735">
                  <c:v>5432.5033149235351</c:v>
                </c:pt>
                <c:pt idx="2736">
                  <c:v>5445.0265284234129</c:v>
                </c:pt>
                <c:pt idx="2737">
                  <c:v>5457.5786109119081</c:v>
                </c:pt>
                <c:pt idx="2738">
                  <c:v>5470.1596289389126</c:v>
                </c:pt>
                <c:pt idx="2739">
                  <c:v>5482.7696492077321</c:v>
                </c:pt>
                <c:pt idx="2740">
                  <c:v>5495.4087385754383</c:v>
                </c:pt>
                <c:pt idx="2741">
                  <c:v>5508.0769640532244</c:v>
                </c:pt>
                <c:pt idx="2742">
                  <c:v>5520.7743928067612</c:v>
                </c:pt>
                <c:pt idx="2743">
                  <c:v>5533.5010921565527</c:v>
                </c:pt>
                <c:pt idx="2744">
                  <c:v>5546.2571295782909</c:v>
                </c:pt>
                <c:pt idx="2745">
                  <c:v>5559.042572703217</c:v>
                </c:pt>
                <c:pt idx="2746">
                  <c:v>5571.8574893184777</c:v>
                </c:pt>
                <c:pt idx="2747">
                  <c:v>5584.7019473674845</c:v>
                </c:pt>
                <c:pt idx="2748">
                  <c:v>5597.5760149502767</c:v>
                </c:pt>
                <c:pt idx="2749">
                  <c:v>5610.4797603238776</c:v>
                </c:pt>
                <c:pt idx="2750">
                  <c:v>5623.4132519026616</c:v>
                </c:pt>
                <c:pt idx="2751">
                  <c:v>5636.376558258713</c:v>
                </c:pt>
                <c:pt idx="2752">
                  <c:v>5649.3697481221916</c:v>
                </c:pt>
                <c:pt idx="2753">
                  <c:v>5662.3928903816968</c:v>
                </c:pt>
                <c:pt idx="2754">
                  <c:v>5675.446054084633</c:v>
                </c:pt>
                <c:pt idx="2755">
                  <c:v>5688.5293084375744</c:v>
                </c:pt>
                <c:pt idx="2756">
                  <c:v>5701.6427228066323</c:v>
                </c:pt>
                <c:pt idx="2757">
                  <c:v>5714.7863667178253</c:v>
                </c:pt>
                <c:pt idx="2758">
                  <c:v>5727.9603098574453</c:v>
                </c:pt>
                <c:pt idx="2759">
                  <c:v>5741.164622072426</c:v>
                </c:pt>
                <c:pt idx="2760">
                  <c:v>5754.3993733707175</c:v>
                </c:pt>
                <c:pt idx="2761">
                  <c:v>5767.6646339216531</c:v>
                </c:pt>
                <c:pt idx="2762">
                  <c:v>5780.9604740563245</c:v>
                </c:pt>
                <c:pt idx="2763">
                  <c:v>5794.2869642679516</c:v>
                </c:pt>
                <c:pt idx="2764">
                  <c:v>5807.6441752122591</c:v>
                </c:pt>
                <c:pt idx="2765">
                  <c:v>5821.0321777078507</c:v>
                </c:pt>
                <c:pt idx="2766">
                  <c:v>5834.4510427365822</c:v>
                </c:pt>
                <c:pt idx="2767">
                  <c:v>5847.9008414439395</c:v>
                </c:pt>
                <c:pt idx="2768">
                  <c:v>5861.3816451394168</c:v>
                </c:pt>
                <c:pt idx="2769">
                  <c:v>5874.893525296894</c:v>
                </c:pt>
                <c:pt idx="2770">
                  <c:v>5888.4365535550141</c:v>
                </c:pt>
                <c:pt idx="2771">
                  <c:v>5902.0108017175653</c:v>
                </c:pt>
                <c:pt idx="2772">
                  <c:v>5915.6163417538592</c:v>
                </c:pt>
                <c:pt idx="2773">
                  <c:v>5929.2532457991156</c:v>
                </c:pt>
                <c:pt idx="2774">
                  <c:v>5942.9215861548419</c:v>
                </c:pt>
                <c:pt idx="2775">
                  <c:v>5956.6214352892175</c:v>
                </c:pt>
                <c:pt idx="2776">
                  <c:v>5970.3528658374789</c:v>
                </c:pt>
                <c:pt idx="2777">
                  <c:v>5984.115950602305</c:v>
                </c:pt>
                <c:pt idx="2778">
                  <c:v>5997.9107625542001</c:v>
                </c:pt>
                <c:pt idx="2779">
                  <c:v>6011.7373748318842</c:v>
                </c:pt>
                <c:pt idx="2780">
                  <c:v>6025.5958607426792</c:v>
                </c:pt>
                <c:pt idx="2781">
                  <c:v>6039.4862937628977</c:v>
                </c:pt>
                <c:pt idx="2782">
                  <c:v>6053.408747538233</c:v>
                </c:pt>
                <c:pt idx="2783">
                  <c:v>6067.363295884149</c:v>
                </c:pt>
                <c:pt idx="2784">
                  <c:v>6081.3500127862717</c:v>
                </c:pt>
                <c:pt idx="2785">
                  <c:v>6095.3689724007818</c:v>
                </c:pt>
                <c:pt idx="2786">
                  <c:v>6109.4202490548078</c:v>
                </c:pt>
                <c:pt idx="2787">
                  <c:v>6123.5039172468196</c:v>
                </c:pt>
                <c:pt idx="2788">
                  <c:v>6137.6200516470244</c:v>
                </c:pt>
                <c:pt idx="2789">
                  <c:v>6151.7687270977613</c:v>
                </c:pt>
                <c:pt idx="2790">
                  <c:v>6165.9500186138994</c:v>
                </c:pt>
                <c:pt idx="2791">
                  <c:v>6180.1640013832339</c:v>
                </c:pt>
                <c:pt idx="2792">
                  <c:v>6194.4107507668868</c:v>
                </c:pt>
                <c:pt idx="2793">
                  <c:v>6208.6903422997057</c:v>
                </c:pt>
                <c:pt idx="2794">
                  <c:v>6223.0028516906623</c:v>
                </c:pt>
                <c:pt idx="2795">
                  <c:v>6237.3483548232571</c:v>
                </c:pt>
                <c:pt idx="2796">
                  <c:v>6251.7269277559199</c:v>
                </c:pt>
                <c:pt idx="2797">
                  <c:v>6266.1386467224129</c:v>
                </c:pt>
                <c:pt idx="2798">
                  <c:v>6280.5835881322355</c:v>
                </c:pt>
                <c:pt idx="2799">
                  <c:v>6295.0618285710298</c:v>
                </c:pt>
                <c:pt idx="2800">
                  <c:v>6309.5734448009844</c:v>
                </c:pt>
                <c:pt idx="2801">
                  <c:v>6324.1185137612438</c:v>
                </c:pt>
                <c:pt idx="2802">
                  <c:v>6338.6971125683158</c:v>
                </c:pt>
                <c:pt idx="2803">
                  <c:v>6353.3093185164807</c:v>
                </c:pt>
                <c:pt idx="2804">
                  <c:v>6367.955209078199</c:v>
                </c:pt>
                <c:pt idx="2805">
                  <c:v>6382.6348619045257</c:v>
                </c:pt>
                <c:pt idx="2806">
                  <c:v>6397.3483548255172</c:v>
                </c:pt>
                <c:pt idx="2807">
                  <c:v>6412.0957658506495</c:v>
                </c:pt>
                <c:pt idx="2808">
                  <c:v>6426.8771731692277</c:v>
                </c:pt>
                <c:pt idx="2809">
                  <c:v>6441.6926551508013</c:v>
                </c:pt>
                <c:pt idx="2810">
                  <c:v>6456.542290345581</c:v>
                </c:pt>
                <c:pt idx="2811">
                  <c:v>6471.4261574848551</c:v>
                </c:pt>
                <c:pt idx="2812">
                  <c:v>6486.3443354814044</c:v>
                </c:pt>
                <c:pt idx="2813">
                  <c:v>6501.2969034299249</c:v>
                </c:pt>
                <c:pt idx="2814">
                  <c:v>6516.2839406074427</c:v>
                </c:pt>
                <c:pt idx="2815">
                  <c:v>6531.3055264737368</c:v>
                </c:pt>
                <c:pt idx="2816">
                  <c:v>6546.3617406717603</c:v>
                </c:pt>
                <c:pt idx="2817">
                  <c:v>6561.4526630280625</c:v>
                </c:pt>
                <c:pt idx="2818">
                  <c:v>6576.5783735532104</c:v>
                </c:pt>
                <c:pt idx="2819">
                  <c:v>6591.738952442216</c:v>
                </c:pt>
                <c:pt idx="2820">
                  <c:v>6606.9344800749595</c:v>
                </c:pt>
                <c:pt idx="2821">
                  <c:v>6622.1650370166162</c:v>
                </c:pt>
                <c:pt idx="2822">
                  <c:v>6637.4307040180829</c:v>
                </c:pt>
                <c:pt idx="2823">
                  <c:v>6652.7315620164054</c:v>
                </c:pt>
                <c:pt idx="2824">
                  <c:v>6668.0676921352106</c:v>
                </c:pt>
                <c:pt idx="2825">
                  <c:v>6683.4391756851328</c:v>
                </c:pt>
                <c:pt idx="2826">
                  <c:v>6698.8460941642479</c:v>
                </c:pt>
                <c:pt idx="2827">
                  <c:v>6714.2885292585042</c:v>
                </c:pt>
                <c:pt idx="2828">
                  <c:v>6729.7665628421555</c:v>
                </c:pt>
                <c:pt idx="2829">
                  <c:v>6745.2802769781947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6792.0363261708117</c:v>
                </c:pt>
                <c:pt idx="2833">
                  <c:v>6807.6935869363779</c:v>
                </c:pt>
                <c:pt idx="2834">
                  <c:v>6823.386941415657</c:v>
                </c:pt>
                <c:pt idx="2835">
                  <c:v>6839.1164728132517</c:v>
                </c:pt>
                <c:pt idx="2836">
                  <c:v>6854.8822645255714</c:v>
                </c:pt>
                <c:pt idx="2837">
                  <c:v>6870.6844001412746</c:v>
                </c:pt>
                <c:pt idx="2838">
                  <c:v>6886.522963441711</c:v>
                </c:pt>
                <c:pt idx="2839">
                  <c:v>6902.3980384013666</c:v>
                </c:pt>
                <c:pt idx="2840">
                  <c:v>6918.3097091883092</c:v>
                </c:pt>
                <c:pt idx="2841">
                  <c:v>6934.2580601646323</c:v>
                </c:pt>
                <c:pt idx="2842">
                  <c:v>6950.2431758869061</c:v>
                </c:pt>
                <c:pt idx="2843">
                  <c:v>6966.2651411066227</c:v>
                </c:pt>
                <c:pt idx="2844">
                  <c:v>6982.3240407706462</c:v>
                </c:pt>
                <c:pt idx="2845">
                  <c:v>6998.4199600216643</c:v>
                </c:pt>
                <c:pt idx="2846">
                  <c:v>7014.552984198639</c:v>
                </c:pt>
                <c:pt idx="2847">
                  <c:v>7030.7231988372578</c:v>
                </c:pt>
                <c:pt idx="2848">
                  <c:v>7046.9306896703893</c:v>
                </c:pt>
                <c:pt idx="2849">
                  <c:v>7063.1755426285372</c:v>
                </c:pt>
                <c:pt idx="2850">
                  <c:v>7079.4578438402941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7128.5303012641016</c:v>
                </c:pt>
                <c:pt idx="2854">
                  <c:v>7144.963260754037</c:v>
                </c:pt>
                <c:pt idx="2855">
                  <c:v>7161.4341021279215</c:v>
                </c:pt>
                <c:pt idx="2856">
                  <c:v>7177.9429127125159</c:v>
                </c:pt>
                <c:pt idx="2857">
                  <c:v>7194.4897800358904</c:v>
                </c:pt>
                <c:pt idx="2858">
                  <c:v>7211.0747918278885</c:v>
                </c:pt>
                <c:pt idx="2859">
                  <c:v>7227.6980360205926</c:v>
                </c:pt>
                <c:pt idx="2860">
                  <c:v>7244.3596007487877</c:v>
                </c:pt>
                <c:pt idx="2861">
                  <c:v>7261.0595743504318</c:v>
                </c:pt>
                <c:pt idx="2862">
                  <c:v>7277.7980453671216</c:v>
                </c:pt>
                <c:pt idx="2863">
                  <c:v>7294.5751025445652</c:v>
                </c:pt>
                <c:pt idx="2864">
                  <c:v>7311.3908348330497</c:v>
                </c:pt>
                <c:pt idx="2865">
                  <c:v>7328.2453313879132</c:v>
                </c:pt>
                <c:pt idx="2866">
                  <c:v>7345.1386815700189</c:v>
                </c:pt>
                <c:pt idx="2867">
                  <c:v>7362.0709749462276</c:v>
                </c:pt>
                <c:pt idx="2868">
                  <c:v>7379.0423012898727</c:v>
                </c:pt>
                <c:pt idx="2869">
                  <c:v>7396.0527505812379</c:v>
                </c:pt>
                <c:pt idx="2870">
                  <c:v>7413.1024130080323</c:v>
                </c:pt>
                <c:pt idx="2871">
                  <c:v>7430.1913789658684</c:v>
                </c:pt>
                <c:pt idx="2872">
                  <c:v>7447.319739058742</c:v>
                </c:pt>
                <c:pt idx="2873">
                  <c:v>7464.4875840995137</c:v>
                </c:pt>
                <c:pt idx="2874">
                  <c:v>7481.6950051103886</c:v>
                </c:pt>
                <c:pt idx="2875">
                  <c:v>7498.9420933234005</c:v>
                </c:pt>
                <c:pt idx="2876">
                  <c:v>7516.2289401808939</c:v>
                </c:pt>
                <c:pt idx="2877">
                  <c:v>7533.5556373360096</c:v>
                </c:pt>
                <c:pt idx="2878">
                  <c:v>7550.922276653172</c:v>
                </c:pt>
                <c:pt idx="2879">
                  <c:v>7568.3289502085736</c:v>
                </c:pt>
                <c:pt idx="2880">
                  <c:v>7585.7757502906643</c:v>
                </c:pt>
                <c:pt idx="2881">
                  <c:v>7603.2627694006414</c:v>
                </c:pt>
                <c:pt idx="2882">
                  <c:v>7620.7901002529406</c:v>
                </c:pt>
                <c:pt idx="2883">
                  <c:v>7638.3578357757242</c:v>
                </c:pt>
                <c:pt idx="2884">
                  <c:v>7655.9660691113777</c:v>
                </c:pt>
                <c:pt idx="2885">
                  <c:v>7673.6148936170011</c:v>
                </c:pt>
                <c:pt idx="2886">
                  <c:v>7691.3044028649047</c:v>
                </c:pt>
                <c:pt idx="2887">
                  <c:v>7709.0346906431059</c:v>
                </c:pt>
                <c:pt idx="2888">
                  <c:v>7726.8058509558259</c:v>
                </c:pt>
                <c:pt idx="2889">
                  <c:v>7744.6179780239872</c:v>
                </c:pt>
                <c:pt idx="2890">
                  <c:v>7762.4711662857144</c:v>
                </c:pt>
                <c:pt idx="2891">
                  <c:v>7780.365510396834</c:v>
                </c:pt>
                <c:pt idx="2892">
                  <c:v>7798.3011052313777</c:v>
                </c:pt>
                <c:pt idx="2893">
                  <c:v>7816.2780458820835</c:v>
                </c:pt>
                <c:pt idx="2894">
                  <c:v>7834.2964276609018</c:v>
                </c:pt>
                <c:pt idx="2895">
                  <c:v>7852.3563460994983</c:v>
                </c:pt>
                <c:pt idx="2896">
                  <c:v>7870.4578969497634</c:v>
                </c:pt>
                <c:pt idx="2897">
                  <c:v>7888.6011761843174</c:v>
                </c:pt>
                <c:pt idx="2898">
                  <c:v>7906.7862799970217</c:v>
                </c:pt>
                <c:pt idx="2899">
                  <c:v>7925.013304803485</c:v>
                </c:pt>
                <c:pt idx="2900">
                  <c:v>7943.2823472415794</c:v>
                </c:pt>
                <c:pt idx="2901">
                  <c:v>7961.5935041719486</c:v>
                </c:pt>
                <c:pt idx="2902">
                  <c:v>7979.9468726785244</c:v>
                </c:pt>
                <c:pt idx="2903">
                  <c:v>7998.3425500690391</c:v>
                </c:pt>
                <c:pt idx="2904">
                  <c:v>8016.7806338755427</c:v>
                </c:pt>
                <c:pt idx="2905">
                  <c:v>8035.2612218549211</c:v>
                </c:pt>
                <c:pt idx="2906">
                  <c:v>8053.7844119894116</c:v>
                </c:pt>
                <c:pt idx="2907">
                  <c:v>8072.3503024871243</c:v>
                </c:pt>
                <c:pt idx="2908">
                  <c:v>8090.9589917825624</c:v>
                </c:pt>
                <c:pt idx="2909">
                  <c:v>8109.6105785371437</c:v>
                </c:pt>
                <c:pt idx="2910">
                  <c:v>8128.3051616397252</c:v>
                </c:pt>
                <c:pt idx="2911">
                  <c:v>8147.0428402071248</c:v>
                </c:pt>
                <c:pt idx="2912">
                  <c:v>8165.8237135846493</c:v>
                </c:pt>
                <c:pt idx="2913">
                  <c:v>8184.6478813466201</c:v>
                </c:pt>
                <c:pt idx="2914">
                  <c:v>8203.5154432969011</c:v>
                </c:pt>
                <c:pt idx="2915">
                  <c:v>8222.4264994694258</c:v>
                </c:pt>
                <c:pt idx="2916">
                  <c:v>8241.3811501287328</c:v>
                </c:pt>
                <c:pt idx="2917">
                  <c:v>8260.379495770494</c:v>
                </c:pt>
                <c:pt idx="2918">
                  <c:v>8279.4216371220446</c:v>
                </c:pt>
                <c:pt idx="2919">
                  <c:v>8298.5076751429242</c:v>
                </c:pt>
                <c:pt idx="2920">
                  <c:v>8317.6377110254052</c:v>
                </c:pt>
                <c:pt idx="2921">
                  <c:v>8336.8118461950344</c:v>
                </c:pt>
                <c:pt idx="2922">
                  <c:v>8356.0301823111677</c:v>
                </c:pt>
                <c:pt idx="2923">
                  <c:v>8375.2928212675106</c:v>
                </c:pt>
                <c:pt idx="2924">
                  <c:v>8394.5998651926566</c:v>
                </c:pt>
                <c:pt idx="2925">
                  <c:v>8413.951416450629</c:v>
                </c:pt>
                <c:pt idx="2926">
                  <c:v>8433.3475776414289</c:v>
                </c:pt>
                <c:pt idx="2927">
                  <c:v>8452.7884516015711</c:v>
                </c:pt>
                <c:pt idx="2928">
                  <c:v>8472.2741414046341</c:v>
                </c:pt>
                <c:pt idx="2929">
                  <c:v>8491.8047503618036</c:v>
                </c:pt>
                <c:pt idx="2930">
                  <c:v>8511.3803820224257</c:v>
                </c:pt>
                <c:pt idx="2931">
                  <c:v>8531.0011401745523</c:v>
                </c:pt>
                <c:pt idx="2932">
                  <c:v>8550.6671288454872</c:v>
                </c:pt>
                <c:pt idx="2933">
                  <c:v>8570.378452302346</c:v>
                </c:pt>
                <c:pt idx="2934">
                  <c:v>8590.1352150526036</c:v>
                </c:pt>
                <c:pt idx="2935">
                  <c:v>8609.9375218446494</c:v>
                </c:pt>
                <c:pt idx="2936">
                  <c:v>8629.7854776683416</c:v>
                </c:pt>
                <c:pt idx="2937">
                  <c:v>8649.6791877555679</c:v>
                </c:pt>
                <c:pt idx="2938">
                  <c:v>8669.618757580798</c:v>
                </c:pt>
                <c:pt idx="2939">
                  <c:v>8689.6042928616462</c:v>
                </c:pt>
                <c:pt idx="2940">
                  <c:v>8709.635899559431</c:v>
                </c:pt>
                <c:pt idx="2941">
                  <c:v>8729.713683879736</c:v>
                </c:pt>
                <c:pt idx="2942">
                  <c:v>8749.837752272977</c:v>
                </c:pt>
                <c:pt idx="2943">
                  <c:v>8770.0082114349607</c:v>
                </c:pt>
                <c:pt idx="2944">
                  <c:v>8790.2251683074537</c:v>
                </c:pt>
                <c:pt idx="2945">
                  <c:v>8810.4887300787468</c:v>
                </c:pt>
                <c:pt idx="2946">
                  <c:v>8830.7990041842295</c:v>
                </c:pt>
                <c:pt idx="2947">
                  <c:v>8851.1560983069521</c:v>
                </c:pt>
                <c:pt idx="2948">
                  <c:v>8871.5601203782026</c:v>
                </c:pt>
                <c:pt idx="2949">
                  <c:v>8892.0111785780737</c:v>
                </c:pt>
                <c:pt idx="2950">
                  <c:v>8912.5093813360418</c:v>
                </c:pt>
                <c:pt idx="2951">
                  <c:v>8933.054837331536</c:v>
                </c:pt>
                <c:pt idx="2952">
                  <c:v>8953.6476554945184</c:v>
                </c:pt>
                <c:pt idx="2953">
                  <c:v>8974.2879450060609</c:v>
                </c:pt>
                <c:pt idx="2954">
                  <c:v>8994.9758152989252</c:v>
                </c:pt>
                <c:pt idx="2955">
                  <c:v>9015.7113760581378</c:v>
                </c:pt>
                <c:pt idx="2956">
                  <c:v>9036.4947372215793</c:v>
                </c:pt>
                <c:pt idx="2957">
                  <c:v>9057.3260089805626</c:v>
                </c:pt>
                <c:pt idx="2958">
                  <c:v>9078.2053017804155</c:v>
                </c:pt>
                <c:pt idx="2959">
                  <c:v>9099.1327263210696</c:v>
                </c:pt>
                <c:pt idx="2960">
                  <c:v>9120.108393557648</c:v>
                </c:pt>
                <c:pt idx="2961">
                  <c:v>9141.1324147010491</c:v>
                </c:pt>
                <c:pt idx="2962">
                  <c:v>9162.2049012185398</c:v>
                </c:pt>
                <c:pt idx="2963">
                  <c:v>9183.3259648343465</c:v>
                </c:pt>
                <c:pt idx="2964">
                  <c:v>9204.4957175302461</c:v>
                </c:pt>
                <c:pt idx="2965">
                  <c:v>9225.7142715461614</c:v>
                </c:pt>
                <c:pt idx="2966">
                  <c:v>9246.9817393807516</c:v>
                </c:pt>
                <c:pt idx="2967">
                  <c:v>9268.2982337920148</c:v>
                </c:pt>
                <c:pt idx="2968">
                  <c:v>9289.6638677978826</c:v>
                </c:pt>
                <c:pt idx="2969">
                  <c:v>9311.0787546768188</c:v>
                </c:pt>
                <c:pt idx="2970">
                  <c:v>9332.5430079684211</c:v>
                </c:pt>
                <c:pt idx="2971">
                  <c:v>9354.0567414740253</c:v>
                </c:pt>
                <c:pt idx="2972">
                  <c:v>9375.6200692573057</c:v>
                </c:pt>
                <c:pt idx="2973">
                  <c:v>9397.2331056448766</c:v>
                </c:pt>
                <c:pt idx="2974">
                  <c:v>9418.8959652269077</c:v>
                </c:pt>
                <c:pt idx="2975">
                  <c:v>9440.6087628577243</c:v>
                </c:pt>
                <c:pt idx="2976">
                  <c:v>9462.3716136564162</c:v>
                </c:pt>
                <c:pt idx="2977">
                  <c:v>9484.1846330074532</c:v>
                </c:pt>
                <c:pt idx="2978">
                  <c:v>9506.0479365612919</c:v>
                </c:pt>
                <c:pt idx="2979">
                  <c:v>9527.961640234993</c:v>
                </c:pt>
                <c:pt idx="2980">
                  <c:v>9549.9258602128302</c:v>
                </c:pt>
                <c:pt idx="2981">
                  <c:v>9571.9407129469109</c:v>
                </c:pt>
                <c:pt idx="2982">
                  <c:v>9594.0063151577942</c:v>
                </c:pt>
                <c:pt idx="2983">
                  <c:v>9616.122783835106</c:v>
                </c:pt>
                <c:pt idx="2984">
                  <c:v>9638.290236238161</c:v>
                </c:pt>
                <c:pt idx="2985">
                  <c:v>9660.5087898965849</c:v>
                </c:pt>
                <c:pt idx="2986">
                  <c:v>9682.778562610938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9749.8963771723047</c:v>
                </c:pt>
                <c:pt idx="2990">
                  <c:v>9772.3722095565372</c:v>
                </c:pt>
                <c:pt idx="2991">
                  <c:v>9794.8998540854154</c:v>
                </c:pt>
                <c:pt idx="2992">
                  <c:v>9817.4794301982674</c:v>
                </c:pt>
                <c:pt idx="2993">
                  <c:v>9840.1110576097562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9908.3194489260841</c:v>
                </c:pt>
                <c:pt idx="2997">
                  <c:v>9931.1604842077413</c:v>
                </c:pt>
                <c:pt idx="2998">
                  <c:v>9954.0541735136685</c:v>
                </c:pt>
                <c:pt idx="2999">
                  <c:v>9977.000638223928</c:v>
                </c:pt>
                <c:pt idx="3000">
                  <c:v>9999.9999999983902</c:v>
                </c:pt>
                <c:pt idx="3001">
                  <c:v>10023.052380777382</c:v>
                </c:pt>
                <c:pt idx="3002">
                  <c:v>10046.157902782334</c:v>
                </c:pt>
                <c:pt idx="3003">
                  <c:v>10069.316688516419</c:v>
                </c:pt>
                <c:pt idx="3004">
                  <c:v>10092.528860765216</c:v>
                </c:pt>
                <c:pt idx="3005">
                  <c:v>10115.794542597354</c:v>
                </c:pt>
                <c:pt idx="3006">
                  <c:v>10139.113857365159</c:v>
                </c:pt>
                <c:pt idx="3007">
                  <c:v>10162.486928705317</c:v>
                </c:pt>
                <c:pt idx="3008">
                  <c:v>10185.913880539525</c:v>
                </c:pt>
                <c:pt idx="3009">
                  <c:v>10209.394837075151</c:v>
                </c:pt>
                <c:pt idx="3010">
                  <c:v>10232.929922805888</c:v>
                </c:pt>
                <c:pt idx="3011">
                  <c:v>10256.519262512418</c:v>
                </c:pt>
                <c:pt idx="3012">
                  <c:v>10280.162981263073</c:v>
                </c:pt>
                <c:pt idx="3013">
                  <c:v>10303.861204414494</c:v>
                </c:pt>
                <c:pt idx="3014">
                  <c:v>10327.614057612303</c:v>
                </c:pt>
                <c:pt idx="3015">
                  <c:v>10351.421666791763</c:v>
                </c:pt>
                <c:pt idx="3016">
                  <c:v>10375.284158178447</c:v>
                </c:pt>
                <c:pt idx="3017">
                  <c:v>10399.201658288908</c:v>
                </c:pt>
                <c:pt idx="3018">
                  <c:v>10423.174293931354</c:v>
                </c:pt>
                <c:pt idx="3019">
                  <c:v>10447.202192206309</c:v>
                </c:pt>
                <c:pt idx="3020">
                  <c:v>10471.285480507298</c:v>
                </c:pt>
                <c:pt idx="3021">
                  <c:v>10495.424286521522</c:v>
                </c:pt>
                <c:pt idx="3022">
                  <c:v>10519.618738230523</c:v>
                </c:pt>
                <c:pt idx="3023">
                  <c:v>10543.868963910878</c:v>
                </c:pt>
                <c:pt idx="3024">
                  <c:v>10568.175092134868</c:v>
                </c:pt>
                <c:pt idx="3025">
                  <c:v>10592.537251771168</c:v>
                </c:pt>
                <c:pt idx="3026">
                  <c:v>10616.95557198552</c:v>
                </c:pt>
                <c:pt idx="3027">
                  <c:v>10641.430182241429</c:v>
                </c:pt>
                <c:pt idx="3028">
                  <c:v>10665.961212300843</c:v>
                </c:pt>
                <c:pt idx="3029">
                  <c:v>10690.548792224839</c:v>
                </c:pt>
                <c:pt idx="3030">
                  <c:v>10715.193052374319</c:v>
                </c:pt>
                <c:pt idx="3031">
                  <c:v>10739.894123410699</c:v>
                </c:pt>
                <c:pt idx="3032">
                  <c:v>10764.652136296596</c:v>
                </c:pt>
                <c:pt idx="3033">
                  <c:v>10789.467222296531</c:v>
                </c:pt>
                <c:pt idx="3034">
                  <c:v>10814.339512977618</c:v>
                </c:pt>
                <c:pt idx="3035">
                  <c:v>10839.269140210268</c:v>
                </c:pt>
                <c:pt idx="3036">
                  <c:v>10864.256236168883</c:v>
                </c:pt>
                <c:pt idx="3037">
                  <c:v>10889.300933332559</c:v>
                </c:pt>
                <c:pt idx="3038">
                  <c:v>10914.403364485785</c:v>
                </c:pt>
                <c:pt idx="3039">
                  <c:v>10939.563662719152</c:v>
                </c:pt>
                <c:pt idx="3040">
                  <c:v>10964.781961430059</c:v>
                </c:pt>
                <c:pt idx="3041">
                  <c:v>10990.058394323414</c:v>
                </c:pt>
                <c:pt idx="3042">
                  <c:v>11015.393095412348</c:v>
                </c:pt>
                <c:pt idx="3043">
                  <c:v>11040.786199018925</c:v>
                </c:pt>
                <c:pt idx="3044">
                  <c:v>11066.237839774853</c:v>
                </c:pt>
                <c:pt idx="3045">
                  <c:v>11091.748152622195</c:v>
                </c:pt>
                <c:pt idx="3046">
                  <c:v>11117.317272814093</c:v>
                </c:pt>
                <c:pt idx="3047">
                  <c:v>11142.945335915474</c:v>
                </c:pt>
                <c:pt idx="3048">
                  <c:v>11168.63247780378</c:v>
                </c:pt>
                <c:pt idx="3049">
                  <c:v>11194.37883466968</c:v>
                </c:pt>
                <c:pt idx="3050">
                  <c:v>11220.184543017795</c:v>
                </c:pt>
                <c:pt idx="3051">
                  <c:v>11246.04973966742</c:v>
                </c:pt>
                <c:pt idx="3052">
                  <c:v>11271.974561753255</c:v>
                </c:pt>
                <c:pt idx="3053">
                  <c:v>11297.959146726125</c:v>
                </c:pt>
                <c:pt idx="3054">
                  <c:v>11324.003632353713</c:v>
                </c:pt>
                <c:pt idx="3055">
                  <c:v>11350.10815672129</c:v>
                </c:pt>
                <c:pt idx="3056">
                  <c:v>11376.272858232442</c:v>
                </c:pt>
                <c:pt idx="3057">
                  <c:v>11402.497875609815</c:v>
                </c:pt>
                <c:pt idx="3058">
                  <c:v>11428.78334789584</c:v>
                </c:pt>
                <c:pt idx="3059">
                  <c:v>11455.129414453475</c:v>
                </c:pt>
                <c:pt idx="3060">
                  <c:v>11481.536214966942</c:v>
                </c:pt>
                <c:pt idx="3061">
                  <c:v>11508.003889442467</c:v>
                </c:pt>
                <c:pt idx="3062">
                  <c:v>11534.532578209026</c:v>
                </c:pt>
                <c:pt idx="3063">
                  <c:v>11561.122421919086</c:v>
                </c:pt>
                <c:pt idx="3064">
                  <c:v>11587.773561549353</c:v>
                </c:pt>
                <c:pt idx="3065">
                  <c:v>11614.486138401515</c:v>
                </c:pt>
                <c:pt idx="3066">
                  <c:v>11641.260294102995</c:v>
                </c:pt>
                <c:pt idx="3067">
                  <c:v>11668.096170607701</c:v>
                </c:pt>
                <c:pt idx="3068">
                  <c:v>11694.993910196781</c:v>
                </c:pt>
                <c:pt idx="3069">
                  <c:v>11721.95365547937</c:v>
                </c:pt>
                <c:pt idx="3070">
                  <c:v>11748.975549393355</c:v>
                </c:pt>
                <c:pt idx="3071">
                  <c:v>11776.059735206129</c:v>
                </c:pt>
                <c:pt idx="3072">
                  <c:v>11803.206356515346</c:v>
                </c:pt>
                <c:pt idx="3073">
                  <c:v>11830.415557249691</c:v>
                </c:pt>
                <c:pt idx="3074">
                  <c:v>11857.68748166964</c:v>
                </c:pt>
                <c:pt idx="3075">
                  <c:v>11885.022274368219</c:v>
                </c:pt>
                <c:pt idx="3076">
                  <c:v>11912.420080271777</c:v>
                </c:pt>
                <c:pt idx="3077">
                  <c:v>11939.881044640755</c:v>
                </c:pt>
                <c:pt idx="3078">
                  <c:v>11967.405313070452</c:v>
                </c:pt>
                <c:pt idx="3079">
                  <c:v>11994.9930314918</c:v>
                </c:pt>
                <c:pt idx="3080">
                  <c:v>12022.644346172136</c:v>
                </c:pt>
                <c:pt idx="3081">
                  <c:v>12050.359403715976</c:v>
                </c:pt>
                <c:pt idx="3082">
                  <c:v>12078.138351065798</c:v>
                </c:pt>
                <c:pt idx="3083">
                  <c:v>12105.981335502815</c:v>
                </c:pt>
                <c:pt idx="3084">
                  <c:v>12133.888504647757</c:v>
                </c:pt>
                <c:pt idx="3085">
                  <c:v>12161.86000646166</c:v>
                </c:pt>
                <c:pt idx="3086">
                  <c:v>12189.895989246641</c:v>
                </c:pt>
                <c:pt idx="3087">
                  <c:v>12217.996601646688</c:v>
                </c:pt>
                <c:pt idx="3088">
                  <c:v>12246.161992648453</c:v>
                </c:pt>
                <c:pt idx="3089">
                  <c:v>12274.392311582033</c:v>
                </c:pt>
                <c:pt idx="3090">
                  <c:v>12302.68770812177</c:v>
                </c:pt>
                <c:pt idx="3091">
                  <c:v>12331.04833228704</c:v>
                </c:pt>
                <c:pt idx="3092">
                  <c:v>12359.47433444305</c:v>
                </c:pt>
                <c:pt idx="3093">
                  <c:v>12387.96586530163</c:v>
                </c:pt>
                <c:pt idx="3094">
                  <c:v>12416.523075922045</c:v>
                </c:pt>
                <c:pt idx="3095">
                  <c:v>12445.14611771178</c:v>
                </c:pt>
                <c:pt idx="3096">
                  <c:v>12473.835142427353</c:v>
                </c:pt>
                <c:pt idx="3097">
                  <c:v>12502.59030217512</c:v>
                </c:pt>
                <c:pt idx="3098">
                  <c:v>12531.411749412073</c:v>
                </c:pt>
                <c:pt idx="3099">
                  <c:v>12560.299636946656</c:v>
                </c:pt>
                <c:pt idx="3100">
                  <c:v>12589.254117939574</c:v>
                </c:pt>
                <c:pt idx="3101">
                  <c:v>12618.275345904603</c:v>
                </c:pt>
                <c:pt idx="3102">
                  <c:v>12647.363474709404</c:v>
                </c:pt>
                <c:pt idx="3103">
                  <c:v>12676.51865857634</c:v>
                </c:pt>
                <c:pt idx="3104">
                  <c:v>12705.741052083296</c:v>
                </c:pt>
                <c:pt idx="3105">
                  <c:v>12735.030810164491</c:v>
                </c:pt>
                <c:pt idx="3106">
                  <c:v>12764.388088111307</c:v>
                </c:pt>
                <c:pt idx="3107">
                  <c:v>12793.81304157311</c:v>
                </c:pt>
                <c:pt idx="3108">
                  <c:v>12823.305826558073</c:v>
                </c:pt>
                <c:pt idx="3109">
                  <c:v>12852.866599434006</c:v>
                </c:pt>
                <c:pt idx="3110">
                  <c:v>12882.495516929186</c:v>
                </c:pt>
                <c:pt idx="3111">
                  <c:v>12912.192736133182</c:v>
                </c:pt>
                <c:pt idx="3112">
                  <c:v>12941.958414497694</c:v>
                </c:pt>
                <c:pt idx="3113">
                  <c:v>12971.792709837388</c:v>
                </c:pt>
                <c:pt idx="3114">
                  <c:v>13001.695780330725</c:v>
                </c:pt>
                <c:pt idx="3115">
                  <c:v>13031.667784520811</c:v>
                </c:pt>
                <c:pt idx="3116">
                  <c:v>13061.708881316226</c:v>
                </c:pt>
                <c:pt idx="3117">
                  <c:v>13091.819229991876</c:v>
                </c:pt>
                <c:pt idx="3118">
                  <c:v>13121.998990189832</c:v>
                </c:pt>
                <c:pt idx="3119">
                  <c:v>13152.248321920177</c:v>
                </c:pt>
                <c:pt idx="3120">
                  <c:v>13182.567385561859</c:v>
                </c:pt>
                <c:pt idx="3121">
                  <c:v>13212.956341863533</c:v>
                </c:pt>
                <c:pt idx="3122">
                  <c:v>13243.415351944423</c:v>
                </c:pt>
                <c:pt idx="3123">
                  <c:v>13273.944577295166</c:v>
                </c:pt>
                <c:pt idx="3124">
                  <c:v>13304.544179778675</c:v>
                </c:pt>
                <c:pt idx="3125">
                  <c:v>13335.214321631</c:v>
                </c:pt>
                <c:pt idx="3126">
                  <c:v>13365.955165462176</c:v>
                </c:pt>
                <c:pt idx="3127">
                  <c:v>13396.766874257099</c:v>
                </c:pt>
                <c:pt idx="3128">
                  <c:v>13427.649611376381</c:v>
                </c:pt>
                <c:pt idx="3129">
                  <c:v>13458.60354055722</c:v>
                </c:pt>
                <c:pt idx="3130">
                  <c:v>13489.628825914268</c:v>
                </c:pt>
                <c:pt idx="3131">
                  <c:v>13520.725631940497</c:v>
                </c:pt>
                <c:pt idx="3132">
                  <c:v>13551.89412350808</c:v>
                </c:pt>
                <c:pt idx="3133">
                  <c:v>13583.134465869254</c:v>
                </c:pt>
                <c:pt idx="3134">
                  <c:v>13614.446824657207</c:v>
                </c:pt>
                <c:pt idx="3135">
                  <c:v>13645.831365886947</c:v>
                </c:pt>
                <c:pt idx="3136">
                  <c:v>13677.288255956186</c:v>
                </c:pt>
                <c:pt idx="3137">
                  <c:v>13708.817661646226</c:v>
                </c:pt>
                <c:pt idx="3138">
                  <c:v>13740.419750122835</c:v>
                </c:pt>
                <c:pt idx="3139">
                  <c:v>13772.094688937143</c:v>
                </c:pt>
                <c:pt idx="3140">
                  <c:v>13803.84264602652</c:v>
                </c:pt>
                <c:pt idx="3141">
                  <c:v>13835.663789715474</c:v>
                </c:pt>
                <c:pt idx="3142">
                  <c:v>13867.558288716544</c:v>
                </c:pt>
                <c:pt idx="3143">
                  <c:v>13899.526312131185</c:v>
                </c:pt>
                <c:pt idx="3144">
                  <c:v>13931.568029450678</c:v>
                </c:pt>
                <c:pt idx="3145">
                  <c:v>13963.683610557016</c:v>
                </c:pt>
                <c:pt idx="3146">
                  <c:v>13995.873225723815</c:v>
                </c:pt>
                <c:pt idx="3147">
                  <c:v>14028.13704561721</c:v>
                </c:pt>
                <c:pt idx="3148">
                  <c:v>14060.475241296761</c:v>
                </c:pt>
                <c:pt idx="3149">
                  <c:v>14092.887984216362</c:v>
                </c:pt>
                <c:pt idx="3150">
                  <c:v>14125.375446225153</c:v>
                </c:pt>
                <c:pt idx="3151">
                  <c:v>14157.937799568419</c:v>
                </c:pt>
                <c:pt idx="3152">
                  <c:v>14190.575216888519</c:v>
                </c:pt>
                <c:pt idx="3153">
                  <c:v>14223.28787122579</c:v>
                </c:pt>
                <c:pt idx="3154">
                  <c:v>14256.075936019468</c:v>
                </c:pt>
                <c:pt idx="3155">
                  <c:v>14288.939585108608</c:v>
                </c:pt>
                <c:pt idx="3156">
                  <c:v>14321.878992733007</c:v>
                </c:pt>
                <c:pt idx="3157">
                  <c:v>14354.894333534126</c:v>
                </c:pt>
                <c:pt idx="3158">
                  <c:v>14387.985782556014</c:v>
                </c:pt>
                <c:pt idx="3159">
                  <c:v>14421.15351524624</c:v>
                </c:pt>
                <c:pt idx="3160">
                  <c:v>14454.397707456821</c:v>
                </c:pt>
                <c:pt idx="3161">
                  <c:v>14487.718535445156</c:v>
                </c:pt>
                <c:pt idx="3162">
                  <c:v>14521.116175874957</c:v>
                </c:pt>
                <c:pt idx="3163">
                  <c:v>14554.590805817188</c:v>
                </c:pt>
                <c:pt idx="3164">
                  <c:v>14588.142602751006</c:v>
                </c:pt>
                <c:pt idx="3165">
                  <c:v>14621.771744564698</c:v>
                </c:pt>
                <c:pt idx="3166">
                  <c:v>14655.478409556625</c:v>
                </c:pt>
                <c:pt idx="3167">
                  <c:v>14689.26277643617</c:v>
                </c:pt>
                <c:pt idx="3168">
                  <c:v>14723.125024324683</c:v>
                </c:pt>
                <c:pt idx="3169">
                  <c:v>14757.065332756432</c:v>
                </c:pt>
                <c:pt idx="3170">
                  <c:v>14791.083881679555</c:v>
                </c:pt>
                <c:pt idx="3171">
                  <c:v>14825.180851457009</c:v>
                </c:pt>
                <c:pt idx="3172">
                  <c:v>14859.356422867537</c:v>
                </c:pt>
                <c:pt idx="3173">
                  <c:v>14893.610777106613</c:v>
                </c:pt>
                <c:pt idx="3174">
                  <c:v>14927.944095787416</c:v>
                </c:pt>
                <c:pt idx="3175">
                  <c:v>14962.356560941782</c:v>
                </c:pt>
                <c:pt idx="3176">
                  <c:v>14996.848355021177</c:v>
                </c:pt>
                <c:pt idx="3177">
                  <c:v>15031.419660897658</c:v>
                </c:pt>
                <c:pt idx="3178">
                  <c:v>15066.070661864849</c:v>
                </c:pt>
                <c:pt idx="3179">
                  <c:v>15100.801541638906</c:v>
                </c:pt>
                <c:pt idx="3180">
                  <c:v>15135.612484359497</c:v>
                </c:pt>
                <c:pt idx="3181">
                  <c:v>15170.503674590775</c:v>
                </c:pt>
                <c:pt idx="3182">
                  <c:v>15205.475297322357</c:v>
                </c:pt>
                <c:pt idx="3183">
                  <c:v>15240.527537970307</c:v>
                </c:pt>
                <c:pt idx="3184">
                  <c:v>15275.660582378114</c:v>
                </c:pt>
                <c:pt idx="3185">
                  <c:v>15310.874616817682</c:v>
                </c:pt>
                <c:pt idx="3186">
                  <c:v>15346.169827990318</c:v>
                </c:pt>
                <c:pt idx="3187">
                  <c:v>15381.546403027714</c:v>
                </c:pt>
                <c:pt idx="3188">
                  <c:v>15417.004529492953</c:v>
                </c:pt>
                <c:pt idx="3189">
                  <c:v>15452.544395381492</c:v>
                </c:pt>
                <c:pt idx="3190">
                  <c:v>15488.166189122159</c:v>
                </c:pt>
                <c:pt idx="3191">
                  <c:v>15523.870099578162</c:v>
                </c:pt>
                <c:pt idx="3192">
                  <c:v>15559.656316048076</c:v>
                </c:pt>
                <c:pt idx="3193">
                  <c:v>15595.525028266862</c:v>
                </c:pt>
                <c:pt idx="3194">
                  <c:v>15631.47642640686</c:v>
                </c:pt>
                <c:pt idx="3195">
                  <c:v>15667.510701078803</c:v>
                </c:pt>
                <c:pt idx="3196">
                  <c:v>15703.62804333283</c:v>
                </c:pt>
                <c:pt idx="3197">
                  <c:v>15739.828644659494</c:v>
                </c:pt>
                <c:pt idx="3198">
                  <c:v>15776.112696990778</c:v>
                </c:pt>
                <c:pt idx="3199">
                  <c:v>15812.480392701116</c:v>
                </c:pt>
                <c:pt idx="3200">
                  <c:v>15848.931924608412</c:v>
                </c:pt>
                <c:pt idx="3201">
                  <c:v>15885.467485975059</c:v>
                </c:pt>
                <c:pt idx="3202">
                  <c:v>15922.087270508966</c:v>
                </c:pt>
                <c:pt idx="3203">
                  <c:v>15958.791472364584</c:v>
                </c:pt>
                <c:pt idx="3204">
                  <c:v>15995.580286143939</c:v>
                </c:pt>
                <c:pt idx="3205">
                  <c:v>16032.453906897659</c:v>
                </c:pt>
                <c:pt idx="3206">
                  <c:v>16069.41253012601</c:v>
                </c:pt>
                <c:pt idx="3207">
                  <c:v>16106.456351779934</c:v>
                </c:pt>
                <c:pt idx="3208">
                  <c:v>16143.585568262086</c:v>
                </c:pt>
                <c:pt idx="3209">
                  <c:v>16180.800376427875</c:v>
                </c:pt>
                <c:pt idx="3210">
                  <c:v>16218.100973586508</c:v>
                </c:pt>
                <c:pt idx="3211">
                  <c:v>16255.487557502041</c:v>
                </c:pt>
                <c:pt idx="3212">
                  <c:v>16292.960326394419</c:v>
                </c:pt>
                <c:pt idx="3213">
                  <c:v>16330.51947894053</c:v>
                </c:pt>
                <c:pt idx="3214">
                  <c:v>16368.165214275266</c:v>
                </c:pt>
                <c:pt idx="3215">
                  <c:v>16405.897731992565</c:v>
                </c:pt>
                <c:pt idx="3216">
                  <c:v>16443.717232146482</c:v>
                </c:pt>
                <c:pt idx="3217">
                  <c:v>16481.623915252239</c:v>
                </c:pt>
                <c:pt idx="3218">
                  <c:v>16519.617982287298</c:v>
                </c:pt>
                <c:pt idx="3219">
                  <c:v>16557.699634692421</c:v>
                </c:pt>
                <c:pt idx="3220">
                  <c:v>16595.869074372738</c:v>
                </c:pt>
                <c:pt idx="3221">
                  <c:v>16634.126503698819</c:v>
                </c:pt>
                <c:pt idx="3222">
                  <c:v>16672.472125507746</c:v>
                </c:pt>
                <c:pt idx="3223">
                  <c:v>16710.906143104185</c:v>
                </c:pt>
                <c:pt idx="3224">
                  <c:v>16749.428760261475</c:v>
                </c:pt>
                <c:pt idx="3225">
                  <c:v>16788.040181222696</c:v>
                </c:pt>
                <c:pt idx="3226">
                  <c:v>16826.74061070176</c:v>
                </c:pt>
                <c:pt idx="3227">
                  <c:v>16865.530253884488</c:v>
                </c:pt>
                <c:pt idx="3228">
                  <c:v>16904.409316429712</c:v>
                </c:pt>
                <c:pt idx="3229">
                  <c:v>16943.378004470345</c:v>
                </c:pt>
                <c:pt idx="3230">
                  <c:v>16982.436524614499</c:v>
                </c:pt>
                <c:pt idx="3231">
                  <c:v>17021.585083946553</c:v>
                </c:pt>
                <c:pt idx="3232">
                  <c:v>17060.823890028274</c:v>
                </c:pt>
                <c:pt idx="3233">
                  <c:v>17100.153150899907</c:v>
                </c:pt>
                <c:pt idx="3234">
                  <c:v>17139.573075081276</c:v>
                </c:pt>
                <c:pt idx="3235">
                  <c:v>17179.083871572897</c:v>
                </c:pt>
                <c:pt idx="3236">
                  <c:v>17218.685749857079</c:v>
                </c:pt>
                <c:pt idx="3237">
                  <c:v>17258.378919899038</c:v>
                </c:pt>
                <c:pt idx="3238">
                  <c:v>17298.163592148008</c:v>
                </c:pt>
                <c:pt idx="3239">
                  <c:v>17338.039977538363</c:v>
                </c:pt>
                <c:pt idx="3240">
                  <c:v>17378.008287490731</c:v>
                </c:pt>
                <c:pt idx="3241">
                  <c:v>17418.068733913111</c:v>
                </c:pt>
                <c:pt idx="3242">
                  <c:v>17458.221529202001</c:v>
                </c:pt>
                <c:pt idx="3243">
                  <c:v>17498.466886243525</c:v>
                </c:pt>
                <c:pt idx="3244">
                  <c:v>17538.805018414558</c:v>
                </c:pt>
                <c:pt idx="3245">
                  <c:v>17579.236139583863</c:v>
                </c:pt>
                <c:pt idx="3246">
                  <c:v>17619.76046411322</c:v>
                </c:pt>
                <c:pt idx="3247">
                  <c:v>17660.378206858564</c:v>
                </c:pt>
                <c:pt idx="3248">
                  <c:v>17701.089583171124</c:v>
                </c:pt>
                <c:pt idx="3249">
                  <c:v>17741.894808898563</c:v>
                </c:pt>
                <c:pt idx="3250">
                  <c:v>17782.794100386127</c:v>
                </c:pt>
                <c:pt idx="3251">
                  <c:v>17823.787674477786</c:v>
                </c:pt>
                <c:pt idx="3252">
                  <c:v>17864.875748517388</c:v>
                </c:pt>
                <c:pt idx="3253">
                  <c:v>17906.058540349815</c:v>
                </c:pt>
                <c:pt idx="3254">
                  <c:v>17947.336268322128</c:v>
                </c:pt>
                <c:pt idx="3255">
                  <c:v>17988.709151284733</c:v>
                </c:pt>
                <c:pt idx="3256">
                  <c:v>18030.177408592535</c:v>
                </c:pt>
                <c:pt idx="3257">
                  <c:v>18071.741260106108</c:v>
                </c:pt>
                <c:pt idx="3258">
                  <c:v>18113.400926192855</c:v>
                </c:pt>
                <c:pt idx="3259">
                  <c:v>18155.156627728178</c:v>
                </c:pt>
                <c:pt idx="3260">
                  <c:v>18197.00858609665</c:v>
                </c:pt>
                <c:pt idx="3261">
                  <c:v>18238.957023193187</c:v>
                </c:pt>
                <c:pt idx="3262">
                  <c:v>18281.002161424225</c:v>
                </c:pt>
                <c:pt idx="3263">
                  <c:v>18323.144223708907</c:v>
                </c:pt>
                <c:pt idx="3264">
                  <c:v>18365.383433480249</c:v>
                </c:pt>
                <c:pt idx="3265">
                  <c:v>18407.720014686332</c:v>
                </c:pt>
                <c:pt idx="3266">
                  <c:v>18450.154191791502</c:v>
                </c:pt>
                <c:pt idx="3267">
                  <c:v>18492.686189777538</c:v>
                </c:pt>
                <c:pt idx="3268">
                  <c:v>18535.316234144862</c:v>
                </c:pt>
                <c:pt idx="3269">
                  <c:v>18578.044550913724</c:v>
                </c:pt>
                <c:pt idx="3270">
                  <c:v>18620.871366625408</c:v>
                </c:pt>
                <c:pt idx="3271">
                  <c:v>18663.796908343422</c:v>
                </c:pt>
                <c:pt idx="3272">
                  <c:v>18706.821403654722</c:v>
                </c:pt>
                <c:pt idx="3273">
                  <c:v>18749.945080670896</c:v>
                </c:pt>
                <c:pt idx="3274">
                  <c:v>18793.168168029384</c:v>
                </c:pt>
                <c:pt idx="3275">
                  <c:v>18836.490894894698</c:v>
                </c:pt>
                <c:pt idx="3276">
                  <c:v>18879.913490959618</c:v>
                </c:pt>
                <c:pt idx="3277">
                  <c:v>18923.43618644643</c:v>
                </c:pt>
                <c:pt idx="3278">
                  <c:v>18967.059212108128</c:v>
                </c:pt>
                <c:pt idx="3279">
                  <c:v>19010.782799229655</c:v>
                </c:pt>
                <c:pt idx="3280">
                  <c:v>19054.607179629118</c:v>
                </c:pt>
                <c:pt idx="3281">
                  <c:v>19098.532585659017</c:v>
                </c:pt>
                <c:pt idx="3282">
                  <c:v>19142.559250207483</c:v>
                </c:pt>
                <c:pt idx="3283">
                  <c:v>19186.687406699511</c:v>
                </c:pt>
                <c:pt idx="3284">
                  <c:v>19230.917289098194</c:v>
                </c:pt>
                <c:pt idx="3285">
                  <c:v>19275.249131905959</c:v>
                </c:pt>
                <c:pt idx="3286">
                  <c:v>19319.68317016583</c:v>
                </c:pt>
                <c:pt idx="3287">
                  <c:v>19364.219639462652</c:v>
                </c:pt>
                <c:pt idx="3288">
                  <c:v>19408.858775924353</c:v>
                </c:pt>
                <c:pt idx="3289">
                  <c:v>19453.600816223188</c:v>
                </c:pt>
                <c:pt idx="3290">
                  <c:v>19498.445997577004</c:v>
                </c:pt>
                <c:pt idx="3291">
                  <c:v>19543.394557750489</c:v>
                </c:pt>
                <c:pt idx="3292">
                  <c:v>19588.44673505643</c:v>
                </c:pt>
                <c:pt idx="3293">
                  <c:v>19633.602768356992</c:v>
                </c:pt>
                <c:pt idx="3294">
                  <c:v>19678.862897064962</c:v>
                </c:pt>
                <c:pt idx="3295">
                  <c:v>19724.227361145044</c:v>
                </c:pt>
                <c:pt idx="3296">
                  <c:v>19769.696401115103</c:v>
                </c:pt>
                <c:pt idx="3297">
                  <c:v>19815.270258047469</c:v>
                </c:pt>
                <c:pt idx="3298">
                  <c:v>19860.949173570192</c:v>
                </c:pt>
                <c:pt idx="3299">
                  <c:v>19906.733389868336</c:v>
                </c:pt>
                <c:pt idx="3300">
                  <c:v>19952.623149685256</c:v>
                </c:pt>
                <c:pt idx="3301">
                  <c:v>19998.618696323891</c:v>
                </c:pt>
                <c:pt idx="3302">
                  <c:v>20044.72027364805</c:v>
                </c:pt>
                <c:pt idx="3303">
                  <c:v>20090.928126083709</c:v>
                </c:pt>
                <c:pt idx="3304">
                  <c:v>20137.2424986203</c:v>
                </c:pt>
                <c:pt idx="3305">
                  <c:v>20183.66363681202</c:v>
                </c:pt>
                <c:pt idx="3306">
                  <c:v>20230.191786779116</c:v>
                </c:pt>
                <c:pt idx="3307">
                  <c:v>20276.827195209211</c:v>
                </c:pt>
                <c:pt idx="3308">
                  <c:v>20323.570109358599</c:v>
                </c:pt>
                <c:pt idx="3309">
                  <c:v>20370.420777053554</c:v>
                </c:pt>
                <c:pt idx="3310">
                  <c:v>20417.379446691655</c:v>
                </c:pt>
                <c:pt idx="3311">
                  <c:v>20464.446367243094</c:v>
                </c:pt>
                <c:pt idx="3312">
                  <c:v>20511.621788251996</c:v>
                </c:pt>
                <c:pt idx="3313">
                  <c:v>20558.90595983775</c:v>
                </c:pt>
                <c:pt idx="3314">
                  <c:v>20606.299132696324</c:v>
                </c:pt>
                <c:pt idx="3315">
                  <c:v>20653.801558101604</c:v>
                </c:pt>
                <c:pt idx="3316">
                  <c:v>20701.413487906724</c:v>
                </c:pt>
                <c:pt idx="3317">
                  <c:v>20749.13517454539</c:v>
                </c:pt>
                <c:pt idx="3318">
                  <c:v>20796.966871033237</c:v>
                </c:pt>
                <c:pt idx="3319">
                  <c:v>20844.908830969161</c:v>
                </c:pt>
                <c:pt idx="3320">
                  <c:v>20892.961308536658</c:v>
                </c:pt>
                <c:pt idx="3321">
                  <c:v>20941.12455850518</c:v>
                </c:pt>
                <c:pt idx="3322">
                  <c:v>20989.398836231485</c:v>
                </c:pt>
                <c:pt idx="3323">
                  <c:v>21037.784397660987</c:v>
                </c:pt>
                <c:pt idx="3324">
                  <c:v>21086.281499329118</c:v>
                </c:pt>
                <c:pt idx="3325">
                  <c:v>21134.890398362681</c:v>
                </c:pt>
                <c:pt idx="3326">
                  <c:v>21183.611352481221</c:v>
                </c:pt>
                <c:pt idx="3327">
                  <c:v>21232.444619998387</c:v>
                </c:pt>
                <c:pt idx="3328">
                  <c:v>21281.390459823302</c:v>
                </c:pt>
                <c:pt idx="3329">
                  <c:v>21330.449131461937</c:v>
                </c:pt>
                <c:pt idx="3330">
                  <c:v>21379.620895018485</c:v>
                </c:pt>
                <c:pt idx="3331">
                  <c:v>21428.906011196741</c:v>
                </c:pt>
                <c:pt idx="3332">
                  <c:v>21478.304741301483</c:v>
                </c:pt>
                <c:pt idx="3333">
                  <c:v>21527.817347239863</c:v>
                </c:pt>
                <c:pt idx="3334">
                  <c:v>21577.44409152279</c:v>
                </c:pt>
                <c:pt idx="3335">
                  <c:v>21627.18523726632</c:v>
                </c:pt>
                <c:pt idx="3336">
                  <c:v>21677.041048193056</c:v>
                </c:pt>
                <c:pt idx="3337">
                  <c:v>21727.011788633543</c:v>
                </c:pt>
                <c:pt idx="3338">
                  <c:v>21777.097723527673</c:v>
                </c:pt>
                <c:pt idx="3339">
                  <c:v>21827.29911842609</c:v>
                </c:pt>
                <c:pt idx="3340">
                  <c:v>21877.616239491592</c:v>
                </c:pt>
                <c:pt idx="3341">
                  <c:v>21928.049353500544</c:v>
                </c:pt>
                <c:pt idx="3342">
                  <c:v>21978.598727844295</c:v>
                </c:pt>
                <c:pt idx="3343">
                  <c:v>22029.264630530597</c:v>
                </c:pt>
                <c:pt idx="3344">
                  <c:v>22080.047330185025</c:v>
                </c:pt>
                <c:pt idx="3345">
                  <c:v>22130.947096052394</c:v>
                </c:pt>
                <c:pt idx="3346">
                  <c:v>22181.964197998197</c:v>
                </c:pt>
                <c:pt idx="3347">
                  <c:v>22233.098906510029</c:v>
                </c:pt>
                <c:pt idx="3348">
                  <c:v>22284.351492699025</c:v>
                </c:pt>
                <c:pt idx="3349">
                  <c:v>22335.722228301292</c:v>
                </c:pt>
                <c:pt idx="3350">
                  <c:v>22387.211385679362</c:v>
                </c:pt>
                <c:pt idx="3351">
                  <c:v>22438.819237823616</c:v>
                </c:pt>
                <c:pt idx="3352">
                  <c:v>22490.546058353753</c:v>
                </c:pt>
                <c:pt idx="3353">
                  <c:v>22542.392121520224</c:v>
                </c:pt>
                <c:pt idx="3354">
                  <c:v>22594.357702205696</c:v>
                </c:pt>
                <c:pt idx="3355">
                  <c:v>22646.443075926505</c:v>
                </c:pt>
                <c:pt idx="3356">
                  <c:v>22698.648518834118</c:v>
                </c:pt>
                <c:pt idx="3357">
                  <c:v>22750.974307716595</c:v>
                </c:pt>
                <c:pt idx="3358">
                  <c:v>22803.42072000006</c:v>
                </c:pt>
                <c:pt idx="3359">
                  <c:v>22855.988033750171</c:v>
                </c:pt>
                <c:pt idx="3360">
                  <c:v>22908.67652767359</c:v>
                </c:pt>
                <c:pt idx="3361">
                  <c:v>22961.486481119467</c:v>
                </c:pt>
                <c:pt idx="3362">
                  <c:v>23014.418174080922</c:v>
                </c:pt>
                <c:pt idx="3363">
                  <c:v>23067.47188719652</c:v>
                </c:pt>
                <c:pt idx="3364">
                  <c:v>23120.647901751763</c:v>
                </c:pt>
                <c:pt idx="3365">
                  <c:v>23173.946499680591</c:v>
                </c:pt>
                <c:pt idx="3366">
                  <c:v>23227.367963566863</c:v>
                </c:pt>
                <c:pt idx="3367">
                  <c:v>23280.912576645864</c:v>
                </c:pt>
                <c:pt idx="3368">
                  <c:v>23334.580622805799</c:v>
                </c:pt>
                <c:pt idx="3369">
                  <c:v>23388.372386589308</c:v>
                </c:pt>
                <c:pt idx="3370">
                  <c:v>23442.288153194968</c:v>
                </c:pt>
                <c:pt idx="3371">
                  <c:v>23496.328208478808</c:v>
                </c:pt>
                <c:pt idx="3372">
                  <c:v>23550.492838955819</c:v>
                </c:pt>
                <c:pt idx="3373">
                  <c:v>23604.782331801482</c:v>
                </c:pt>
                <c:pt idx="3374">
                  <c:v>23659.196974853283</c:v>
                </c:pt>
                <c:pt idx="3375">
                  <c:v>23713.737056612241</c:v>
                </c:pt>
                <c:pt idx="3376">
                  <c:v>23768.402866244443</c:v>
                </c:pt>
                <c:pt idx="3377">
                  <c:v>23823.194693582569</c:v>
                </c:pt>
                <c:pt idx="3378">
                  <c:v>23878.112829127433</c:v>
                </c:pt>
                <c:pt idx="3379">
                  <c:v>23933.157564049521</c:v>
                </c:pt>
                <c:pt idx="3380">
                  <c:v>23988.32919019054</c:v>
                </c:pt>
                <c:pt idx="3381">
                  <c:v>24043.628000064957</c:v>
                </c:pt>
                <c:pt idx="3382">
                  <c:v>24099.054286861559</c:v>
                </c:pt>
                <c:pt idx="3383">
                  <c:v>24154.608344445001</c:v>
                </c:pt>
                <c:pt idx="3384">
                  <c:v>24210.290467357368</c:v>
                </c:pt>
                <c:pt idx="3385">
                  <c:v>24266.100950819731</c:v>
                </c:pt>
                <c:pt idx="3386">
                  <c:v>24322.040090733717</c:v>
                </c:pt>
                <c:pt idx="3387">
                  <c:v>24378.108183683078</c:v>
                </c:pt>
                <c:pt idx="3388">
                  <c:v>24434.305526935259</c:v>
                </c:pt>
                <c:pt idx="3389">
                  <c:v>24490.632418442983</c:v>
                </c:pt>
                <c:pt idx="3390">
                  <c:v>24547.089156845821</c:v>
                </c:pt>
                <c:pt idx="3391">
                  <c:v>24603.676041471779</c:v>
                </c:pt>
                <c:pt idx="3392">
                  <c:v>24660.393372338887</c:v>
                </c:pt>
                <c:pt idx="3393">
                  <c:v>24717.241450156787</c:v>
                </c:pt>
                <c:pt idx="3394">
                  <c:v>24774.220576328327</c:v>
                </c:pt>
                <c:pt idx="3395">
                  <c:v>24831.331052951162</c:v>
                </c:pt>
                <c:pt idx="3396">
                  <c:v>24888.573182819357</c:v>
                </c:pt>
                <c:pt idx="3397">
                  <c:v>24945.947269424982</c:v>
                </c:pt>
                <c:pt idx="3398">
                  <c:v>25003.453616959738</c:v>
                </c:pt>
                <c:pt idx="3399">
                  <c:v>25061.09253031655</c:v>
                </c:pt>
                <c:pt idx="3400">
                  <c:v>25118.864315091199</c:v>
                </c:pt>
                <c:pt idx="3401">
                  <c:v>25176.769277583942</c:v>
                </c:pt>
                <c:pt idx="3402">
                  <c:v>25234.807724801121</c:v>
                </c:pt>
                <c:pt idx="3403">
                  <c:v>25292.979964456808</c:v>
                </c:pt>
                <c:pt idx="3404">
                  <c:v>25351.286304974426</c:v>
                </c:pt>
                <c:pt idx="3405">
                  <c:v>25409.727055488387</c:v>
                </c:pt>
                <c:pt idx="3406">
                  <c:v>25468.302525845735</c:v>
                </c:pt>
                <c:pt idx="3407">
                  <c:v>25527.013026607779</c:v>
                </c:pt>
                <c:pt idx="3408">
                  <c:v>25585.858869051754</c:v>
                </c:pt>
                <c:pt idx="3409">
                  <c:v>25644.840365172458</c:v>
                </c:pt>
                <c:pt idx="3410">
                  <c:v>25703.957827683913</c:v>
                </c:pt>
                <c:pt idx="3411">
                  <c:v>25763.211570021016</c:v>
                </c:pt>
                <c:pt idx="3412">
                  <c:v>25822.601906341213</c:v>
                </c:pt>
                <c:pt idx="3413">
                  <c:v>25882.129151526155</c:v>
                </c:pt>
                <c:pt idx="3414">
                  <c:v>25941.793621183369</c:v>
                </c:pt>
                <c:pt idx="3415">
                  <c:v>26001.595631647935</c:v>
                </c:pt>
                <c:pt idx="3416">
                  <c:v>26061.535499984158</c:v>
                </c:pt>
                <c:pt idx="3417">
                  <c:v>26121.613543987256</c:v>
                </c:pt>
                <c:pt idx="3418">
                  <c:v>26181.830082185035</c:v>
                </c:pt>
                <c:pt idx="3419">
                  <c:v>26242.185433839586</c:v>
                </c:pt>
                <c:pt idx="3420">
                  <c:v>26302.679918948976</c:v>
                </c:pt>
                <c:pt idx="3421">
                  <c:v>26363.313858248941</c:v>
                </c:pt>
                <c:pt idx="3422">
                  <c:v>26424.087573214594</c:v>
                </c:pt>
                <c:pt idx="3423">
                  <c:v>26485.001386062122</c:v>
                </c:pt>
                <c:pt idx="3424">
                  <c:v>26546.055619750496</c:v>
                </c:pt>
                <c:pt idx="3425">
                  <c:v>26607.250597983184</c:v>
                </c:pt>
                <c:pt idx="3426">
                  <c:v>26668.586645209871</c:v>
                </c:pt>
                <c:pt idx="3427">
                  <c:v>26730.064086628176</c:v>
                </c:pt>
                <c:pt idx="3428">
                  <c:v>26791.683248185367</c:v>
                </c:pt>
                <c:pt idx="3429">
                  <c:v>26853.44445658011</c:v>
                </c:pt>
                <c:pt idx="3430">
                  <c:v>26915.34803926418</c:v>
                </c:pt>
                <c:pt idx="3431">
                  <c:v>26977.394324444213</c:v>
                </c:pt>
                <c:pt idx="3432">
                  <c:v>27039.583641083434</c:v>
                </c:pt>
                <c:pt idx="3433">
                  <c:v>27101.916318903412</c:v>
                </c:pt>
                <c:pt idx="3434">
                  <c:v>27164.392688385797</c:v>
                </c:pt>
                <c:pt idx="3435">
                  <c:v>27227.013080774082</c:v>
                </c:pt>
                <c:pt idx="3436">
                  <c:v>27289.777828075356</c:v>
                </c:pt>
                <c:pt idx="3437">
                  <c:v>27352.687263062056</c:v>
                </c:pt>
                <c:pt idx="3438">
                  <c:v>27415.741719273748</c:v>
                </c:pt>
                <c:pt idx="3439">
                  <c:v>27478.941531018878</c:v>
                </c:pt>
                <c:pt idx="3440">
                  <c:v>27542.28703337656</c:v>
                </c:pt>
                <c:pt idx="3441">
                  <c:v>27605.778562198342</c:v>
                </c:pt>
                <c:pt idx="3442">
                  <c:v>27669.416454109985</c:v>
                </c:pt>
                <c:pt idx="3443">
                  <c:v>27733.201046513263</c:v>
                </c:pt>
                <c:pt idx="3444">
                  <c:v>27797.132677587731</c:v>
                </c:pt>
                <c:pt idx="3445">
                  <c:v>27861.211686292536</c:v>
                </c:pt>
                <c:pt idx="3446">
                  <c:v>27925.438412368199</c:v>
                </c:pt>
                <c:pt idx="3447">
                  <c:v>27989.813196338429</c:v>
                </c:pt>
                <c:pt idx="3448">
                  <c:v>28054.336379511926</c:v>
                </c:pt>
                <c:pt idx="3449">
                  <c:v>28119.008303984181</c:v>
                </c:pt>
                <c:pt idx="3450">
                  <c:v>28183.8293126393</c:v>
                </c:pt>
                <c:pt idx="3451">
                  <c:v>28248.799749151818</c:v>
                </c:pt>
                <c:pt idx="3452">
                  <c:v>28313.919957988524</c:v>
                </c:pt>
                <c:pt idx="3453">
                  <c:v>28379.190284410281</c:v>
                </c:pt>
                <c:pt idx="3454">
                  <c:v>28444.611074473862</c:v>
                </c:pt>
                <c:pt idx="3455">
                  <c:v>28510.182675033782</c:v>
                </c:pt>
                <c:pt idx="3456">
                  <c:v>28575.905433744145</c:v>
                </c:pt>
                <c:pt idx="3457">
                  <c:v>28641.779699060469</c:v>
                </c:pt>
                <c:pt idx="3458">
                  <c:v>28707.805820241556</c:v>
                </c:pt>
                <c:pt idx="3459">
                  <c:v>28773.984147351326</c:v>
                </c:pt>
                <c:pt idx="3460">
                  <c:v>28840.315031260681</c:v>
                </c:pt>
                <c:pt idx="3461">
                  <c:v>28906.798823649366</c:v>
                </c:pt>
                <c:pt idx="3462">
                  <c:v>28973.435877007825</c:v>
                </c:pt>
                <c:pt idx="3463">
                  <c:v>29040.226544639085</c:v>
                </c:pt>
                <c:pt idx="3464">
                  <c:v>29107.171180660618</c:v>
                </c:pt>
                <c:pt idx="3465">
                  <c:v>29174.270140006218</c:v>
                </c:pt>
                <c:pt idx="3466">
                  <c:v>29241.523778427891</c:v>
                </c:pt>
                <c:pt idx="3467">
                  <c:v>29308.932452497731</c:v>
                </c:pt>
                <c:pt idx="3468">
                  <c:v>29376.496519609816</c:v>
                </c:pt>
                <c:pt idx="3469">
                  <c:v>29444.216337982107</c:v>
                </c:pt>
                <c:pt idx="3470">
                  <c:v>29512.092266658336</c:v>
                </c:pt>
                <c:pt idx="3471">
                  <c:v>29580.124665509924</c:v>
                </c:pt>
                <c:pt idx="3472">
                  <c:v>29648.313895237876</c:v>
                </c:pt>
                <c:pt idx="3473">
                  <c:v>29716.660317374699</c:v>
                </c:pt>
                <c:pt idx="3474">
                  <c:v>29785.164294286318</c:v>
                </c:pt>
                <c:pt idx="3475">
                  <c:v>29853.826189174004</c:v>
                </c:pt>
                <c:pt idx="3476">
                  <c:v>29922.646366076286</c:v>
                </c:pt>
                <c:pt idx="3477">
                  <c:v>29991.625189870891</c:v>
                </c:pt>
                <c:pt idx="3478">
                  <c:v>30060.763026276676</c:v>
                </c:pt>
                <c:pt idx="3479">
                  <c:v>30130.060241855565</c:v>
                </c:pt>
                <c:pt idx="3480">
                  <c:v>30199.517204014501</c:v>
                </c:pt>
                <c:pt idx="3481">
                  <c:v>30269.13428100738</c:v>
                </c:pt>
                <c:pt idx="3482">
                  <c:v>30338.911841937013</c:v>
                </c:pt>
                <c:pt idx="3483">
                  <c:v>30408.850256757087</c:v>
                </c:pt>
                <c:pt idx="3484">
                  <c:v>30478.949896274109</c:v>
                </c:pt>
                <c:pt idx="3485">
                  <c:v>30549.211132149394</c:v>
                </c:pt>
                <c:pt idx="3486">
                  <c:v>30619.634336901021</c:v>
                </c:pt>
                <c:pt idx="3487">
                  <c:v>30690.219883905807</c:v>
                </c:pt>
                <c:pt idx="3488">
                  <c:v>30760.968147401298</c:v>
                </c:pt>
                <c:pt idx="3489">
                  <c:v>30831.879502487744</c:v>
                </c:pt>
                <c:pt idx="3490">
                  <c:v>30902.954325130089</c:v>
                </c:pt>
                <c:pt idx="3491">
                  <c:v>30974.192992159973</c:v>
                </c:pt>
                <c:pt idx="3492">
                  <c:v>31045.595881277713</c:v>
                </c:pt>
                <c:pt idx="3493">
                  <c:v>31117.163371054317</c:v>
                </c:pt>
                <c:pt idx="3494">
                  <c:v>31188.895840933495</c:v>
                </c:pt>
                <c:pt idx="3495">
                  <c:v>31260.79367123366</c:v>
                </c:pt>
                <c:pt idx="3496">
                  <c:v>31332.857243149952</c:v>
                </c:pt>
                <c:pt idx="3497">
                  <c:v>31405.086938756256</c:v>
                </c:pt>
                <c:pt idx="3498">
                  <c:v>31477.483141007226</c:v>
                </c:pt>
                <c:pt idx="3499">
                  <c:v>31550.046233740319</c:v>
                </c:pt>
                <c:pt idx="3500">
                  <c:v>31622.77660167783</c:v>
                </c:pt>
                <c:pt idx="3501">
                  <c:v>31695.67463042893</c:v>
                </c:pt>
                <c:pt idx="3502">
                  <c:v>31768.740706491713</c:v>
                </c:pt>
                <c:pt idx="3503">
                  <c:v>31841.975217255236</c:v>
                </c:pt>
                <c:pt idx="3504">
                  <c:v>31915.378551001588</c:v>
                </c:pt>
                <c:pt idx="3505">
                  <c:v>31988.951096907938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32210.687912828256</c:v>
                </c:pt>
                <c:pt idx="3509">
                  <c:v>32284.941217120249</c:v>
                </c:pt>
                <c:pt idx="3510">
                  <c:v>32359.365692956704</c:v>
                </c:pt>
                <c:pt idx="3511">
                  <c:v>32433.961734928787</c:v>
                </c:pt>
                <c:pt idx="3512">
                  <c:v>32508.729738537284</c:v>
                </c:pt>
                <c:pt idx="3513">
                  <c:v>32583.670100194708</c:v>
                </c:pt>
                <c:pt idx="3514">
                  <c:v>32658.783217227396</c:v>
                </c:pt>
                <c:pt idx="3515">
                  <c:v>32734.069487877616</c:v>
                </c:pt>
                <c:pt idx="3516">
                  <c:v>32809.529311305683</c:v>
                </c:pt>
                <c:pt idx="3517">
                  <c:v>32885.163087592067</c:v>
                </c:pt>
                <c:pt idx="3518">
                  <c:v>32960.971217739527</c:v>
                </c:pt>
                <c:pt idx="3519">
                  <c:v>33036.954103675213</c:v>
                </c:pt>
                <c:pt idx="3520">
                  <c:v>33113.112148252825</c:v>
                </c:pt>
                <c:pt idx="3521">
                  <c:v>33189.445755254739</c:v>
                </c:pt>
                <c:pt idx="3522">
                  <c:v>33265.955329394135</c:v>
                </c:pt>
                <c:pt idx="3523">
                  <c:v>33342.641276317161</c:v>
                </c:pt>
                <c:pt idx="3524">
                  <c:v>33419.504002605077</c:v>
                </c:pt>
                <c:pt idx="3525">
                  <c:v>33496.543915776405</c:v>
                </c:pt>
                <c:pt idx="3526">
                  <c:v>33573.761424289092</c:v>
                </c:pt>
                <c:pt idx="3527">
                  <c:v>33651.156937542684</c:v>
                </c:pt>
                <c:pt idx="3528">
                  <c:v>33728.730865880483</c:v>
                </c:pt>
                <c:pt idx="3529">
                  <c:v>33806.483620591738</c:v>
                </c:pt>
                <c:pt idx="3530">
                  <c:v>33884.415613913814</c:v>
                </c:pt>
                <c:pt idx="3531">
                  <c:v>33962.527259034381</c:v>
                </c:pt>
                <c:pt idx="3532">
                  <c:v>34040.818970093613</c:v>
                </c:pt>
                <c:pt idx="3533">
                  <c:v>34119.29116218636</c:v>
                </c:pt>
                <c:pt idx="3534">
                  <c:v>34197.944251364373</c:v>
                </c:pt>
                <c:pt idx="3535">
                  <c:v>34276.77865463851</c:v>
                </c:pt>
                <c:pt idx="3536">
                  <c:v>34355.794789980922</c:v>
                </c:pt>
                <c:pt idx="3537">
                  <c:v>34434.993076327293</c:v>
                </c:pt>
                <c:pt idx="3538">
                  <c:v>34514.373933579052</c:v>
                </c:pt>
                <c:pt idx="3539">
                  <c:v>34593.937782605608</c:v>
                </c:pt>
                <c:pt idx="3540">
                  <c:v>34673.685045246559</c:v>
                </c:pt>
                <c:pt idx="3541">
                  <c:v>34753.616144313957</c:v>
                </c:pt>
                <c:pt idx="3542">
                  <c:v>34833.731503594536</c:v>
                </c:pt>
                <c:pt idx="3543">
                  <c:v>34914.031547851955</c:v>
                </c:pt>
                <c:pt idx="3544">
                  <c:v>34994.516702829053</c:v>
                </c:pt>
                <c:pt idx="3545">
                  <c:v>35075.187395250112</c:v>
                </c:pt>
                <c:pt idx="3546">
                  <c:v>35156.044052823105</c:v>
                </c:pt>
                <c:pt idx="3547">
                  <c:v>35237.087104241989</c:v>
                </c:pt>
                <c:pt idx="3548">
                  <c:v>35318.316979188952</c:v>
                </c:pt>
                <c:pt idx="3549">
                  <c:v>35399.734108336706</c:v>
                </c:pt>
                <c:pt idx="3550">
                  <c:v>35481.33892335077</c:v>
                </c:pt>
                <c:pt idx="3551">
                  <c:v>35563.131856891741</c:v>
                </c:pt>
                <c:pt idx="3552">
                  <c:v>35645.113342617617</c:v>
                </c:pt>
                <c:pt idx="3553">
                  <c:v>35727.283815186063</c:v>
                </c:pt>
                <c:pt idx="3554">
                  <c:v>35809.643710256758</c:v>
                </c:pt>
                <c:pt idx="3555">
                  <c:v>35892.193464493663</c:v>
                </c:pt>
                <c:pt idx="3556">
                  <c:v>35974.933515567354</c:v>
                </c:pt>
                <c:pt idx="3557">
                  <c:v>36057.864302157344</c:v>
                </c:pt>
                <c:pt idx="3558">
                  <c:v>36140.986263954415</c:v>
                </c:pt>
                <c:pt idx="3559">
                  <c:v>36224.299841662927</c:v>
                </c:pt>
                <c:pt idx="3560">
                  <c:v>36307.805477003181</c:v>
                </c:pt>
                <c:pt idx="3561">
                  <c:v>36391.503612713743</c:v>
                </c:pt>
                <c:pt idx="3562">
                  <c:v>36475.394692553789</c:v>
                </c:pt>
                <c:pt idx="3563">
                  <c:v>36559.479161305484</c:v>
                </c:pt>
                <c:pt idx="3564">
                  <c:v>36643.757464776303</c:v>
                </c:pt>
                <c:pt idx="3565">
                  <c:v>36728.230049801423</c:v>
                </c:pt>
                <c:pt idx="3566">
                  <c:v>36812.897364246084</c:v>
                </c:pt>
                <c:pt idx="3567">
                  <c:v>36897.759857007957</c:v>
                </c:pt>
                <c:pt idx="3568">
                  <c:v>36982.817978019528</c:v>
                </c:pt>
                <c:pt idx="3569">
                  <c:v>37068.072178250492</c:v>
                </c:pt>
                <c:pt idx="3570">
                  <c:v>37153.522909710126</c:v>
                </c:pt>
                <c:pt idx="3571">
                  <c:v>37239.170625449704</c:v>
                </c:pt>
                <c:pt idx="3572">
                  <c:v>37325.015779564892</c:v>
                </c:pt>
                <c:pt idx="3573">
                  <c:v>37411.058827198147</c:v>
                </c:pt>
                <c:pt idx="3574">
                  <c:v>37497.300224541148</c:v>
                </c:pt>
                <c:pt idx="3575">
                  <c:v>37583.740428837191</c:v>
                </c:pt>
                <c:pt idx="3576">
                  <c:v>37670.379898383639</c:v>
                </c:pt>
                <c:pt idx="3577">
                  <c:v>37757.219092534338</c:v>
                </c:pt>
                <c:pt idx="3578">
                  <c:v>37844.258471702044</c:v>
                </c:pt>
                <c:pt idx="3579">
                  <c:v>37931.498497360888</c:v>
                </c:pt>
                <c:pt idx="3580">
                  <c:v>38018.939632048794</c:v>
                </c:pt>
                <c:pt idx="3581">
                  <c:v>38106.582339369961</c:v>
                </c:pt>
                <c:pt idx="3582">
                  <c:v>38194.427083997296</c:v>
                </c:pt>
                <c:pt idx="3583">
                  <c:v>38282.474331674886</c:v>
                </c:pt>
                <c:pt idx="3584">
                  <c:v>38370.724549220475</c:v>
                </c:pt>
                <c:pt idx="3585">
                  <c:v>38459.178204527932</c:v>
                </c:pt>
                <c:pt idx="3586">
                  <c:v>38547.83576656974</c:v>
                </c:pt>
                <c:pt idx="3587">
                  <c:v>38636.697705399456</c:v>
                </c:pt>
                <c:pt idx="3588">
                  <c:v>38725.764492154238</c:v>
                </c:pt>
                <c:pt idx="3589">
                  <c:v>38815.036599057326</c:v>
                </c:pt>
                <c:pt idx="3590">
                  <c:v>38904.51449942054</c:v>
                </c:pt>
                <c:pt idx="3591">
                  <c:v>38994.1986676468</c:v>
                </c:pt>
                <c:pt idx="3592">
                  <c:v>39084.089579232641</c:v>
                </c:pt>
                <c:pt idx="3593">
                  <c:v>39174.187710770726</c:v>
                </c:pt>
                <c:pt idx="3594">
                  <c:v>39264.493539952382</c:v>
                </c:pt>
                <c:pt idx="3595">
                  <c:v>39355.007545570123</c:v>
                </c:pt>
                <c:pt idx="3596">
                  <c:v>39445.730207520195</c:v>
                </c:pt>
                <c:pt idx="3597">
                  <c:v>39536.662006805127</c:v>
                </c:pt>
                <c:pt idx="3598">
                  <c:v>39627.803425536258</c:v>
                </c:pt>
                <c:pt idx="3599">
                  <c:v>39719.154946936324</c:v>
                </c:pt>
                <c:pt idx="3600">
                  <c:v>39810.717055341993</c:v>
                </c:pt>
                <c:pt idx="3601">
                  <c:v>39902.490236206453</c:v>
                </c:pt>
                <c:pt idx="3602">
                  <c:v>39994.474976101978</c:v>
                </c:pt>
                <c:pt idx="3603">
                  <c:v>40086.671762722493</c:v>
                </c:pt>
                <c:pt idx="3604">
                  <c:v>40179.081084886187</c:v>
                </c:pt>
                <c:pt idx="3605">
                  <c:v>40271.703432538081</c:v>
                </c:pt>
                <c:pt idx="3606">
                  <c:v>40364.53929675265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40644.332916513369</c:v>
                </c:pt>
                <c:pt idx="3610">
                  <c:v>40738.027780403347</c:v>
                </c:pt>
                <c:pt idx="3611">
                  <c:v>40831.938633261263</c:v>
                </c:pt>
                <c:pt idx="3612">
                  <c:v>40926.065972993114</c:v>
                </c:pt>
                <c:pt idx="3613">
                  <c:v>41020.410298652692</c:v>
                </c:pt>
                <c:pt idx="3614">
                  <c:v>41114.972110444214</c:v>
                </c:pt>
                <c:pt idx="3615">
                  <c:v>41209.75190972499</c:v>
                </c:pt>
                <c:pt idx="3616">
                  <c:v>41304.750199008085</c:v>
                </c:pt>
                <c:pt idx="3617">
                  <c:v>41399.967481964974</c:v>
                </c:pt>
                <c:pt idx="3618">
                  <c:v>41495.404263428209</c:v>
                </c:pt>
                <c:pt idx="3619">
                  <c:v>41591.061049394099</c:v>
                </c:pt>
                <c:pt idx="3620">
                  <c:v>41686.938347025411</c:v>
                </c:pt>
                <c:pt idx="3621">
                  <c:v>41783.036664654028</c:v>
                </c:pt>
                <c:pt idx="3622">
                  <c:v>41879.356511783662</c:v>
                </c:pt>
                <c:pt idx="3623">
                  <c:v>41975.898399092563</c:v>
                </c:pt>
                <c:pt idx="3624">
                  <c:v>42072.662838436197</c:v>
                </c:pt>
                <c:pt idx="3625">
                  <c:v>42169.650342849993</c:v>
                </c:pt>
                <c:pt idx="3626">
                  <c:v>42266.861426552045</c:v>
                </c:pt>
                <c:pt idx="3627">
                  <c:v>42364.296604945841</c:v>
                </c:pt>
                <c:pt idx="3628">
                  <c:v>42461.956394622997</c:v>
                </c:pt>
                <c:pt idx="3629">
                  <c:v>42559.841313365992</c:v>
                </c:pt>
                <c:pt idx="3630">
                  <c:v>42657.951880150926</c:v>
                </c:pt>
                <c:pt idx="3631">
                  <c:v>42756.288615150261</c:v>
                </c:pt>
                <c:pt idx="3632">
                  <c:v>42854.852039735568</c:v>
                </c:pt>
                <c:pt idx="3633">
                  <c:v>42953.642676480318</c:v>
                </c:pt>
                <c:pt idx="3634">
                  <c:v>43052.661049162634</c:v>
                </c:pt>
                <c:pt idx="3635">
                  <c:v>43151.907682768069</c:v>
                </c:pt>
                <c:pt idx="3636">
                  <c:v>43251.383103492393</c:v>
                </c:pt>
                <c:pt idx="3637">
                  <c:v>43351.087838744388</c:v>
                </c:pt>
                <c:pt idx="3638">
                  <c:v>43451.022417148633</c:v>
                </c:pt>
                <c:pt idx="3639">
                  <c:v>43551.187368548315</c:v>
                </c:pt>
                <c:pt idx="3640">
                  <c:v>43651.583224008034</c:v>
                </c:pt>
                <c:pt idx="3641">
                  <c:v>43752.210515816623</c:v>
                </c:pt>
                <c:pt idx="3642">
                  <c:v>43853.069777489967</c:v>
                </c:pt>
                <c:pt idx="3643">
                  <c:v>43954.161543773829</c:v>
                </c:pt>
                <c:pt idx="3644">
                  <c:v>44055.486350646686</c:v>
                </c:pt>
                <c:pt idx="3645">
                  <c:v>44157.044735322583</c:v>
                </c:pt>
                <c:pt idx="3646">
                  <c:v>44258.837236253967</c:v>
                </c:pt>
                <c:pt idx="3647">
                  <c:v>44360.864393134543</c:v>
                </c:pt>
                <c:pt idx="3648">
                  <c:v>44463.12674690214</c:v>
                </c:pt>
                <c:pt idx="3649">
                  <c:v>44565.624839741577</c:v>
                </c:pt>
                <c:pt idx="3650">
                  <c:v>44668.359215087541</c:v>
                </c:pt>
                <c:pt idx="3651">
                  <c:v>44771.330417627461</c:v>
                </c:pt>
                <c:pt idx="3652">
                  <c:v>44874.538993304399</c:v>
                </c:pt>
                <c:pt idx="3653">
                  <c:v>44977.985489319959</c:v>
                </c:pt>
                <c:pt idx="3654">
                  <c:v>45081.670454137158</c:v>
                </c:pt>
                <c:pt idx="3655">
                  <c:v>45185.594437483356</c:v>
                </c:pt>
                <c:pt idx="3656">
                  <c:v>45289.757990353173</c:v>
                </c:pt>
                <c:pt idx="3657">
                  <c:v>45394.161665011394</c:v>
                </c:pt>
                <c:pt idx="3658">
                  <c:v>45498.806014995906</c:v>
                </c:pt>
                <c:pt idx="3659">
                  <c:v>45603.691595120639</c:v>
                </c:pt>
                <c:pt idx="3660">
                  <c:v>45708.818961478501</c:v>
                </c:pt>
                <c:pt idx="3661">
                  <c:v>45814.188671444324</c:v>
                </c:pt>
                <c:pt idx="3662">
                  <c:v>45919.801283677814</c:v>
                </c:pt>
                <c:pt idx="3663">
                  <c:v>46025.657358126533</c:v>
                </c:pt>
                <c:pt idx="3664">
                  <c:v>46131.757456028849</c:v>
                </c:pt>
                <c:pt idx="3665">
                  <c:v>46238.102139916919</c:v>
                </c:pt>
                <c:pt idx="3666">
                  <c:v>46344.691973619665</c:v>
                </c:pt>
                <c:pt idx="3667">
                  <c:v>46451.52752226578</c:v>
                </c:pt>
                <c:pt idx="3668">
                  <c:v>46558.609352286709</c:v>
                </c:pt>
                <c:pt idx="3669">
                  <c:v>46665.938031419653</c:v>
                </c:pt>
                <c:pt idx="3670">
                  <c:v>46773.514128710587</c:v>
                </c:pt>
                <c:pt idx="3671">
                  <c:v>46881.338214517265</c:v>
                </c:pt>
                <c:pt idx="3672">
                  <c:v>46989.41086051226</c:v>
                </c:pt>
                <c:pt idx="3673">
                  <c:v>47097.732639685986</c:v>
                </c:pt>
                <c:pt idx="3674">
                  <c:v>47206.304126349729</c:v>
                </c:pt>
                <c:pt idx="3675">
                  <c:v>47315.125896138699</c:v>
                </c:pt>
                <c:pt idx="3676">
                  <c:v>47424.19852601509</c:v>
                </c:pt>
                <c:pt idx="3677">
                  <c:v>47533.522594271133</c:v>
                </c:pt>
                <c:pt idx="3678">
                  <c:v>47643.098680532152</c:v>
                </c:pt>
                <c:pt idx="3679">
                  <c:v>47752.927365759642</c:v>
                </c:pt>
                <c:pt idx="3680">
                  <c:v>47863.009232254364</c:v>
                </c:pt>
                <c:pt idx="3681">
                  <c:v>47973.344863659418</c:v>
                </c:pt>
                <c:pt idx="3682">
                  <c:v>48083.93484496334</c:v>
                </c:pt>
                <c:pt idx="3683">
                  <c:v>48194.779762503196</c:v>
                </c:pt>
                <c:pt idx="3684">
                  <c:v>48305.880203967703</c:v>
                </c:pt>
                <c:pt idx="3685">
                  <c:v>48417.236758400344</c:v>
                </c:pt>
                <c:pt idx="3686">
                  <c:v>48528.850016202487</c:v>
                </c:pt>
                <c:pt idx="3687">
                  <c:v>48640.720569136516</c:v>
                </c:pt>
                <c:pt idx="3688">
                  <c:v>48752.849010328966</c:v>
                </c:pt>
                <c:pt idx="3689">
                  <c:v>48865.235934273667</c:v>
                </c:pt>
                <c:pt idx="3690">
                  <c:v>48977.881936834907</c:v>
                </c:pt>
                <c:pt idx="3691">
                  <c:v>49090.787615250571</c:v>
                </c:pt>
                <c:pt idx="3692">
                  <c:v>49203.95356813533</c:v>
                </c:pt>
                <c:pt idx="3693">
                  <c:v>49317.3803954838</c:v>
                </c:pt>
                <c:pt idx="3694">
                  <c:v>49431.068698673727</c:v>
                </c:pt>
                <c:pt idx="3695">
                  <c:v>49545.019080469181</c:v>
                </c:pt>
                <c:pt idx="3696">
                  <c:v>49659.232145023743</c:v>
                </c:pt>
                <c:pt idx="3697">
                  <c:v>49773.708497883708</c:v>
                </c:pt>
                <c:pt idx="3698">
                  <c:v>49888.448745991307</c:v>
                </c:pt>
                <c:pt idx="3699">
                  <c:v>50003.453497687908</c:v>
                </c:pt>
                <c:pt idx="3700">
                  <c:v>50118.723362717261</c:v>
                </c:pt>
                <c:pt idx="3701">
                  <c:v>50234.258952228716</c:v>
                </c:pt>
                <c:pt idx="3702">
                  <c:v>50350.060878780467</c:v>
                </c:pt>
                <c:pt idx="3703">
                  <c:v>50466.129756342794</c:v>
                </c:pt>
                <c:pt idx="3704">
                  <c:v>50582.466200301336</c:v>
                </c:pt>
                <c:pt idx="3705">
                  <c:v>50699.070827460338</c:v>
                </c:pt>
                <c:pt idx="3706">
                  <c:v>50815.944256045928</c:v>
                </c:pt>
                <c:pt idx="3707">
                  <c:v>50933.08710570939</c:v>
                </c:pt>
                <c:pt idx="3708">
                  <c:v>51050.499997530453</c:v>
                </c:pt>
                <c:pt idx="3709">
                  <c:v>51168.183554020572</c:v>
                </c:pt>
                <c:pt idx="3710">
                  <c:v>51286.138399126256</c:v>
                </c:pt>
                <c:pt idx="3711">
                  <c:v>51404.365158232351</c:v>
                </c:pt>
                <c:pt idx="3712">
                  <c:v>51522.864458165364</c:v>
                </c:pt>
                <c:pt idx="3713">
                  <c:v>51641.636927196785</c:v>
                </c:pt>
                <c:pt idx="3714">
                  <c:v>51760.683195046426</c:v>
                </c:pt>
                <c:pt idx="3715">
                  <c:v>51880.003892885747</c:v>
                </c:pt>
                <c:pt idx="3716">
                  <c:v>51999.599653341211</c:v>
                </c:pt>
                <c:pt idx="3717">
                  <c:v>52119.47111049763</c:v>
                </c:pt>
                <c:pt idx="3718">
                  <c:v>52239.618899901536</c:v>
                </c:pt>
                <c:pt idx="3719">
                  <c:v>52360.043658564551</c:v>
                </c:pt>
                <c:pt idx="3720">
                  <c:v>52480.746024966764</c:v>
                </c:pt>
                <c:pt idx="3721">
                  <c:v>52601.7266390601</c:v>
                </c:pt>
                <c:pt idx="3722">
                  <c:v>52722.986142271729</c:v>
                </c:pt>
                <c:pt idx="3723">
                  <c:v>52844.525177507465</c:v>
                </c:pt>
                <c:pt idx="3724">
                  <c:v>52966.34438915518</c:v>
                </c:pt>
                <c:pt idx="3725">
                  <c:v>53088.444423088207</c:v>
                </c:pt>
                <c:pt idx="3726">
                  <c:v>53210.825926668767</c:v>
                </c:pt>
                <c:pt idx="3727">
                  <c:v>53333.489548751415</c:v>
                </c:pt>
                <c:pt idx="3728">
                  <c:v>53456.43593968646</c:v>
                </c:pt>
                <c:pt idx="3729">
                  <c:v>53579.665751323424</c:v>
                </c:pt>
                <c:pt idx="3730">
                  <c:v>53703.179637014509</c:v>
                </c:pt>
                <c:pt idx="3731">
                  <c:v>53826.978251618042</c:v>
                </c:pt>
                <c:pt idx="3732">
                  <c:v>53951.06225150195</c:v>
                </c:pt>
                <c:pt idx="3733">
                  <c:v>54075.432294547245</c:v>
                </c:pt>
                <c:pt idx="3734">
                  <c:v>54200.089040151521</c:v>
                </c:pt>
                <c:pt idx="3735">
                  <c:v>54325.033149232426</c:v>
                </c:pt>
                <c:pt idx="3736">
                  <c:v>54450.265284231195</c:v>
                </c:pt>
                <c:pt idx="3737">
                  <c:v>54575.786109116139</c:v>
                </c:pt>
                <c:pt idx="3738">
                  <c:v>54701.59628938618</c:v>
                </c:pt>
                <c:pt idx="3739">
                  <c:v>54827.696492074363</c:v>
                </c:pt>
                <c:pt idx="3740">
                  <c:v>54954.087385751416</c:v>
                </c:pt>
                <c:pt idx="3741">
                  <c:v>55080.769640529274</c:v>
                </c:pt>
                <c:pt idx="3742">
                  <c:v>55207.743928064636</c:v>
                </c:pt>
                <c:pt idx="3743">
                  <c:v>55335.010921562542</c:v>
                </c:pt>
                <c:pt idx="3744">
                  <c:v>55462.571295779919</c:v>
                </c:pt>
                <c:pt idx="3745">
                  <c:v>55590.425727029171</c:v>
                </c:pt>
                <c:pt idx="3746">
                  <c:v>55718.574893181772</c:v>
                </c:pt>
                <c:pt idx="3747">
                  <c:v>55847.01947367184</c:v>
                </c:pt>
                <c:pt idx="3748">
                  <c:v>55975.760149499751</c:v>
                </c:pt>
                <c:pt idx="3749">
                  <c:v>56104.797603235755</c:v>
                </c:pt>
                <c:pt idx="3750">
                  <c:v>56234.132519023588</c:v>
                </c:pt>
                <c:pt idx="3751">
                  <c:v>56363.765582584092</c:v>
                </c:pt>
                <c:pt idx="3752">
                  <c:v>56493.697481218871</c:v>
                </c:pt>
                <c:pt idx="3753">
                  <c:v>56623.928903813918</c:v>
                </c:pt>
                <c:pt idx="3754">
                  <c:v>56754.460540843269</c:v>
                </c:pt>
                <c:pt idx="3755">
                  <c:v>56885.293084372672</c:v>
                </c:pt>
                <c:pt idx="3756">
                  <c:v>57016.42722806325</c:v>
                </c:pt>
                <c:pt idx="3757">
                  <c:v>57147.863667175174</c:v>
                </c:pt>
                <c:pt idx="3758">
                  <c:v>57279.603098571359</c:v>
                </c:pt>
                <c:pt idx="3759">
                  <c:v>57411.646220721159</c:v>
                </c:pt>
                <c:pt idx="3760">
                  <c:v>57543.993733704068</c:v>
                </c:pt>
                <c:pt idx="3761">
                  <c:v>57676.646339213417</c:v>
                </c:pt>
                <c:pt idx="3762">
                  <c:v>57809.60474056012</c:v>
                </c:pt>
                <c:pt idx="3763">
                  <c:v>57942.869642676385</c:v>
                </c:pt>
                <c:pt idx="3764">
                  <c:v>58076.441752119455</c:v>
                </c:pt>
                <c:pt idx="3765">
                  <c:v>58210.321777075362</c:v>
                </c:pt>
                <c:pt idx="3766">
                  <c:v>58344.510427362664</c:v>
                </c:pt>
                <c:pt idx="3767">
                  <c:v>58479.008414436234</c:v>
                </c:pt>
                <c:pt idx="3768">
                  <c:v>58613.816451391001</c:v>
                </c:pt>
                <c:pt idx="3769">
                  <c:v>58748.93525296577</c:v>
                </c:pt>
                <c:pt idx="3770">
                  <c:v>58884.365535546967</c:v>
                </c:pt>
                <c:pt idx="3771">
                  <c:v>59020.108017172468</c:v>
                </c:pt>
                <c:pt idx="3772">
                  <c:v>59156.163417535405</c:v>
                </c:pt>
                <c:pt idx="3773">
                  <c:v>59292.53245798796</c:v>
                </c:pt>
                <c:pt idx="3774">
                  <c:v>59429.215861545214</c:v>
                </c:pt>
                <c:pt idx="3775">
                  <c:v>59566.214352888965</c:v>
                </c:pt>
                <c:pt idx="3776">
                  <c:v>59703.528658371572</c:v>
                </c:pt>
                <c:pt idx="3777">
                  <c:v>59841.159506019823</c:v>
                </c:pt>
                <c:pt idx="3778">
                  <c:v>59979.107625538767</c:v>
                </c:pt>
                <c:pt idx="3779">
                  <c:v>60117.3737483156</c:v>
                </c:pt>
                <c:pt idx="3780">
                  <c:v>60255.958607423541</c:v>
                </c:pt>
                <c:pt idx="3781">
                  <c:v>60394.862937625716</c:v>
                </c:pt>
                <c:pt idx="3782">
                  <c:v>60534.087475379056</c:v>
                </c:pt>
                <c:pt idx="3783">
                  <c:v>60673.632958838207</c:v>
                </c:pt>
                <c:pt idx="3784">
                  <c:v>60813.500127859428</c:v>
                </c:pt>
                <c:pt idx="3785">
                  <c:v>60953.689724004522</c:v>
                </c:pt>
                <c:pt idx="3786">
                  <c:v>61094.202490544776</c:v>
                </c:pt>
                <c:pt idx="3787">
                  <c:v>61235.039172464887</c:v>
                </c:pt>
                <c:pt idx="3788">
                  <c:v>61376.200516466924</c:v>
                </c:pt>
                <c:pt idx="3789">
                  <c:v>61517.687270974289</c:v>
                </c:pt>
                <c:pt idx="3790">
                  <c:v>61659.500186135658</c:v>
                </c:pt>
                <c:pt idx="3791">
                  <c:v>61801.640013828997</c:v>
                </c:pt>
                <c:pt idx="3792">
                  <c:v>61944.107507665518</c:v>
                </c:pt>
                <c:pt idx="3793">
                  <c:v>62086.903422993695</c:v>
                </c:pt>
                <c:pt idx="3794">
                  <c:v>62230.028516903258</c:v>
                </c:pt>
                <c:pt idx="3795">
                  <c:v>62373.483548229204</c:v>
                </c:pt>
                <c:pt idx="3796">
                  <c:v>62517.269277555824</c:v>
                </c:pt>
                <c:pt idx="3797">
                  <c:v>62661.386467220749</c:v>
                </c:pt>
                <c:pt idx="3798">
                  <c:v>62805.83588131897</c:v>
                </c:pt>
                <c:pt idx="3799">
                  <c:v>62950.6182857069</c:v>
                </c:pt>
                <c:pt idx="3800">
                  <c:v>63095.734448006435</c:v>
                </c:pt>
                <c:pt idx="3801">
                  <c:v>63241.18513760902</c:v>
                </c:pt>
                <c:pt idx="3802">
                  <c:v>63386.971125679738</c:v>
                </c:pt>
                <c:pt idx="3803">
                  <c:v>63533.093185161379</c:v>
                </c:pt>
                <c:pt idx="3804">
                  <c:v>63679.552090778554</c:v>
                </c:pt>
                <c:pt idx="3805">
                  <c:v>63826.348619041812</c:v>
                </c:pt>
                <c:pt idx="3806">
                  <c:v>63973.483548251723</c:v>
                </c:pt>
                <c:pt idx="3807">
                  <c:v>64120.957658503037</c:v>
                </c:pt>
                <c:pt idx="3808">
                  <c:v>64268.771731688808</c:v>
                </c:pt>
                <c:pt idx="3809">
                  <c:v>64416.926551504534</c:v>
                </c:pt>
                <c:pt idx="3810">
                  <c:v>64565.422903452323</c:v>
                </c:pt>
                <c:pt idx="3811">
                  <c:v>64714.261574845055</c:v>
                </c:pt>
                <c:pt idx="3812">
                  <c:v>64863.443354810544</c:v>
                </c:pt>
                <c:pt idx="3813">
                  <c:v>65012.96903429574</c:v>
                </c:pt>
                <c:pt idx="3814">
                  <c:v>65162.839406070911</c:v>
                </c:pt>
                <c:pt idx="3815">
                  <c:v>65313.055264733841</c:v>
                </c:pt>
                <c:pt idx="3816">
                  <c:v>65463.617406714067</c:v>
                </c:pt>
                <c:pt idx="3817">
                  <c:v>65614.526630277076</c:v>
                </c:pt>
                <c:pt idx="3818">
                  <c:v>65765.783735528545</c:v>
                </c:pt>
                <c:pt idx="3819">
                  <c:v>65917.389524418599</c:v>
                </c:pt>
                <c:pt idx="3820">
                  <c:v>66069.344800746025</c:v>
                </c:pt>
                <c:pt idx="3821">
                  <c:v>66221.650370162577</c:v>
                </c:pt>
                <c:pt idx="3822">
                  <c:v>66374.307040177227</c:v>
                </c:pt>
                <c:pt idx="3823">
                  <c:v>66527.315620160443</c:v>
                </c:pt>
                <c:pt idx="3824">
                  <c:v>66680.67692134848</c:v>
                </c:pt>
                <c:pt idx="3825">
                  <c:v>66834.39175684769</c:v>
                </c:pt>
                <c:pt idx="3826">
                  <c:v>66988.460941638841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67608.297539184248</c:v>
                </c:pt>
                <c:pt idx="3831">
                  <c:v>67764.150761053548</c:v>
                </c:pt>
                <c:pt idx="3832">
                  <c:v>67920.363261704464</c:v>
                </c:pt>
                <c:pt idx="3833">
                  <c:v>68076.935869360124</c:v>
                </c:pt>
                <c:pt idx="3834">
                  <c:v>68233.869414152898</c:v>
                </c:pt>
                <c:pt idx="3835">
                  <c:v>68391.164728128831</c:v>
                </c:pt>
                <c:pt idx="3836">
                  <c:v>68548.822645252018</c:v>
                </c:pt>
                <c:pt idx="3837">
                  <c:v>68706.844001409045</c:v>
                </c:pt>
                <c:pt idx="3838">
                  <c:v>68865.229634413408</c:v>
                </c:pt>
                <c:pt idx="3839">
                  <c:v>69023.980384009963</c:v>
                </c:pt>
                <c:pt idx="3840">
                  <c:v>69183.097091879376</c:v>
                </c:pt>
                <c:pt idx="3841">
                  <c:v>69342.580601642607</c:v>
                </c:pt>
                <c:pt idx="3842">
                  <c:v>69502.431758865336</c:v>
                </c:pt>
                <c:pt idx="3843">
                  <c:v>69662.651411062485</c:v>
                </c:pt>
                <c:pt idx="3844">
                  <c:v>69823.240407702717</c:v>
                </c:pt>
                <c:pt idx="3845">
                  <c:v>69984.199600212887</c:v>
                </c:pt>
                <c:pt idx="3846">
                  <c:v>70145.529841982629</c:v>
                </c:pt>
                <c:pt idx="3847">
                  <c:v>70307.231988368818</c:v>
                </c:pt>
                <c:pt idx="3848">
                  <c:v>70469.306896700131</c:v>
                </c:pt>
                <c:pt idx="3849">
                  <c:v>70631.755426281597</c:v>
                </c:pt>
                <c:pt idx="3850">
                  <c:v>70794.578438399156</c:v>
                </c:pt>
                <c:pt idx="3851">
                  <c:v>70957.776796324208</c:v>
                </c:pt>
                <c:pt idx="3852">
                  <c:v>71121.351365318202</c:v>
                </c:pt>
                <c:pt idx="3853">
                  <c:v>71285.303012637218</c:v>
                </c:pt>
                <c:pt idx="3854">
                  <c:v>71449.632607536565</c:v>
                </c:pt>
                <c:pt idx="3855">
                  <c:v>71614.341021275395</c:v>
                </c:pt>
                <c:pt idx="3856">
                  <c:v>71779.42912712133</c:v>
                </c:pt>
                <c:pt idx="3857">
                  <c:v>71944.897800355073</c:v>
                </c:pt>
                <c:pt idx="3858">
                  <c:v>72110.747918275054</c:v>
                </c:pt>
                <c:pt idx="3859">
                  <c:v>72276.980360202084</c:v>
                </c:pt>
                <c:pt idx="3860">
                  <c:v>72443.596007484026</c:v>
                </c:pt>
                <c:pt idx="3861">
                  <c:v>72610.595743500453</c:v>
                </c:pt>
                <c:pt idx="3862">
                  <c:v>72777.980453667347</c:v>
                </c:pt>
                <c:pt idx="3863">
                  <c:v>72945.751025441772</c:v>
                </c:pt>
                <c:pt idx="3864">
                  <c:v>73113.9083483266</c:v>
                </c:pt>
                <c:pt idx="3865">
                  <c:v>73282.45331387523</c:v>
                </c:pt>
                <c:pt idx="3866">
                  <c:v>73451.386815696271</c:v>
                </c:pt>
                <c:pt idx="3867">
                  <c:v>73620.709749458343</c:v>
                </c:pt>
                <c:pt idx="3868">
                  <c:v>73790.423012894797</c:v>
                </c:pt>
                <c:pt idx="3869">
                  <c:v>73960.527505808437</c:v>
                </c:pt>
                <c:pt idx="3870">
                  <c:v>74131.024130076374</c:v>
                </c:pt>
                <c:pt idx="3871">
                  <c:v>74301.913789654718</c:v>
                </c:pt>
                <c:pt idx="3872">
                  <c:v>74473.197390583446</c:v>
                </c:pt>
                <c:pt idx="3873">
                  <c:v>74644.875840991153</c:v>
                </c:pt>
                <c:pt idx="3874">
                  <c:v>74816.950051099891</c:v>
                </c:pt>
                <c:pt idx="3875">
                  <c:v>74989.420933229994</c:v>
                </c:pt>
                <c:pt idx="3876">
                  <c:v>75162.289401804912</c:v>
                </c:pt>
                <c:pt idx="3877">
                  <c:v>75335.55637335607</c:v>
                </c:pt>
                <c:pt idx="3878">
                  <c:v>75509.222766527688</c:v>
                </c:pt>
                <c:pt idx="3879">
                  <c:v>75683.289502081694</c:v>
                </c:pt>
                <c:pt idx="3880">
                  <c:v>75857.75750290259</c:v>
                </c:pt>
                <c:pt idx="3881">
                  <c:v>76032.627694002353</c:v>
                </c:pt>
                <c:pt idx="3882">
                  <c:v>76207.901002525337</c:v>
                </c:pt>
                <c:pt idx="3883">
                  <c:v>76383.578357753169</c:v>
                </c:pt>
                <c:pt idx="3884">
                  <c:v>76559.66069110969</c:v>
                </c:pt>
                <c:pt idx="3885">
                  <c:v>76736.148936165904</c:v>
                </c:pt>
                <c:pt idx="3886">
                  <c:v>76913.04402864493</c:v>
                </c:pt>
                <c:pt idx="3887">
                  <c:v>77090.34690642693</c:v>
                </c:pt>
                <c:pt idx="3888">
                  <c:v>77268.058509554117</c:v>
                </c:pt>
                <c:pt idx="3889">
                  <c:v>77446.179780235718</c:v>
                </c:pt>
                <c:pt idx="3890">
                  <c:v>77624.711662852977</c:v>
                </c:pt>
                <c:pt idx="3891">
                  <c:v>77803.655103964164</c:v>
                </c:pt>
                <c:pt idx="3892">
                  <c:v>77983.011052309594</c:v>
                </c:pt>
                <c:pt idx="3893">
                  <c:v>78162.780458816647</c:v>
                </c:pt>
                <c:pt idx="3894">
                  <c:v>78342.96427660482</c:v>
                </c:pt>
                <c:pt idx="3895">
                  <c:v>78523.563460990772</c:v>
                </c:pt>
                <c:pt idx="3896">
                  <c:v>78704.578969493421</c:v>
                </c:pt>
                <c:pt idx="3897">
                  <c:v>78886.011761838949</c:v>
                </c:pt>
                <c:pt idx="3898">
                  <c:v>79067.86279996598</c:v>
                </c:pt>
                <c:pt idx="3899">
                  <c:v>79250.133048030606</c:v>
                </c:pt>
                <c:pt idx="3900">
                  <c:v>79432.823472411532</c:v>
                </c:pt>
                <c:pt idx="3901">
                  <c:v>79615.935041715216</c:v>
                </c:pt>
                <c:pt idx="3902">
                  <c:v>79799.468726780964</c:v>
                </c:pt>
                <c:pt idx="3903">
                  <c:v>79983.425500686106</c:v>
                </c:pt>
                <c:pt idx="3904">
                  <c:v>80167.806338751136</c:v>
                </c:pt>
                <c:pt idx="3905">
                  <c:v>80352.612218544906</c:v>
                </c:pt>
                <c:pt idx="3906">
                  <c:v>80537.844119889793</c:v>
                </c:pt>
                <c:pt idx="3907">
                  <c:v>80723.503024866906</c:v>
                </c:pt>
                <c:pt idx="3908">
                  <c:v>80909.589917821271</c:v>
                </c:pt>
                <c:pt idx="3909">
                  <c:v>81096.105785367079</c:v>
                </c:pt>
                <c:pt idx="3910">
                  <c:v>81283.051616392884</c:v>
                </c:pt>
                <c:pt idx="3911">
                  <c:v>81470.428402066871</c:v>
                </c:pt>
                <c:pt idx="3912">
                  <c:v>81658.237135842108</c:v>
                </c:pt>
                <c:pt idx="3913">
                  <c:v>81846.478813461814</c:v>
                </c:pt>
                <c:pt idx="3914">
                  <c:v>82035.154432964613</c:v>
                </c:pt>
                <c:pt idx="3915">
                  <c:v>82224.26499468986</c:v>
                </c:pt>
                <c:pt idx="3916">
                  <c:v>82413.811501282922</c:v>
                </c:pt>
                <c:pt idx="3917">
                  <c:v>82603.79495770052</c:v>
                </c:pt>
                <c:pt idx="3918">
                  <c:v>82794.216371216025</c:v>
                </c:pt>
                <c:pt idx="3919">
                  <c:v>82985.076751424815</c:v>
                </c:pt>
                <c:pt idx="3920">
                  <c:v>83176.377110249625</c:v>
                </c:pt>
                <c:pt idx="3921">
                  <c:v>83368.118461945909</c:v>
                </c:pt>
                <c:pt idx="3922">
                  <c:v>83560.301823107235</c:v>
                </c:pt>
                <c:pt idx="3923">
                  <c:v>83752.928212670653</c:v>
                </c:pt>
                <c:pt idx="3924">
                  <c:v>83945.998651922098</c:v>
                </c:pt>
                <c:pt idx="3925">
                  <c:v>84139.514164501816</c:v>
                </c:pt>
                <c:pt idx="3926">
                  <c:v>84333.475776409803</c:v>
                </c:pt>
                <c:pt idx="3927">
                  <c:v>84527.884516011211</c:v>
                </c:pt>
                <c:pt idx="3928">
                  <c:v>84722.741414041826</c:v>
                </c:pt>
                <c:pt idx="3929">
                  <c:v>84918.047503613518</c:v>
                </c:pt>
                <c:pt idx="3930">
                  <c:v>85113.803820219735</c:v>
                </c:pt>
                <c:pt idx="3931">
                  <c:v>85310.01140174098</c:v>
                </c:pt>
                <c:pt idx="3932">
                  <c:v>85506.671288450321</c:v>
                </c:pt>
                <c:pt idx="3933">
                  <c:v>85703.784523018898</c:v>
                </c:pt>
                <c:pt idx="3934">
                  <c:v>85901.352150521459</c:v>
                </c:pt>
                <c:pt idx="3935">
                  <c:v>86099.375218441899</c:v>
                </c:pt>
                <c:pt idx="3936">
                  <c:v>86297.854776678825</c:v>
                </c:pt>
                <c:pt idx="3937">
                  <c:v>86496.791877551077</c:v>
                </c:pt>
                <c:pt idx="3938">
                  <c:v>86696.187575803371</c:v>
                </c:pt>
                <c:pt idx="3939">
                  <c:v>86896.042928611845</c:v>
                </c:pt>
                <c:pt idx="3940">
                  <c:v>87096.358995589675</c:v>
                </c:pt>
                <c:pt idx="3941">
                  <c:v>87297.136838792721</c:v>
                </c:pt>
                <c:pt idx="3942">
                  <c:v>87498.377522725117</c:v>
                </c:pt>
                <c:pt idx="3943">
                  <c:v>87700.082114344943</c:v>
                </c:pt>
                <c:pt idx="3944">
                  <c:v>87902.251683069859</c:v>
                </c:pt>
                <c:pt idx="3945">
                  <c:v>88104.887300782793</c:v>
                </c:pt>
                <c:pt idx="3946">
                  <c:v>88307.990041837606</c:v>
                </c:pt>
                <c:pt idx="3947">
                  <c:v>88511.560983064832</c:v>
                </c:pt>
                <c:pt idx="3948">
                  <c:v>88715.601203777333</c:v>
                </c:pt>
                <c:pt idx="3949">
                  <c:v>88920.11178577604</c:v>
                </c:pt>
                <c:pt idx="3950">
                  <c:v>89125.093813355707</c:v>
                </c:pt>
                <c:pt idx="3951">
                  <c:v>89330.548373310623</c:v>
                </c:pt>
                <c:pt idx="3952">
                  <c:v>89536.476554940426</c:v>
                </c:pt>
                <c:pt idx="3953">
                  <c:v>89742.879450055843</c:v>
                </c:pt>
                <c:pt idx="3954">
                  <c:v>89949.758152984461</c:v>
                </c:pt>
                <c:pt idx="3955">
                  <c:v>90157.113760576583</c:v>
                </c:pt>
                <c:pt idx="3956">
                  <c:v>90364.947372210998</c:v>
                </c:pt>
                <c:pt idx="3957">
                  <c:v>90573.26008980081</c:v>
                </c:pt>
                <c:pt idx="3958">
                  <c:v>90782.053017799321</c:v>
                </c:pt>
                <c:pt idx="3959">
                  <c:v>90991.327263205851</c:v>
                </c:pt>
                <c:pt idx="3960">
                  <c:v>91201.083935571616</c:v>
                </c:pt>
                <c:pt idx="3961">
                  <c:v>91411.324147005609</c:v>
                </c:pt>
                <c:pt idx="3962">
                  <c:v>91622.049012180505</c:v>
                </c:pt>
                <c:pt idx="3963">
                  <c:v>91833.259648338571</c:v>
                </c:pt>
                <c:pt idx="3964">
                  <c:v>92044.957175297561</c:v>
                </c:pt>
                <c:pt idx="3965">
                  <c:v>92257.142715456692</c:v>
                </c:pt>
                <c:pt idx="3966">
                  <c:v>92469.817393802587</c:v>
                </c:pt>
                <c:pt idx="3967">
                  <c:v>92682.982337915208</c:v>
                </c:pt>
                <c:pt idx="3968">
                  <c:v>92896.638677973868</c:v>
                </c:pt>
                <c:pt idx="3969">
                  <c:v>93110.787546763211</c:v>
                </c:pt>
                <c:pt idx="3970">
                  <c:v>93325.430079679238</c:v>
                </c:pt>
                <c:pt idx="3971">
                  <c:v>93540.567414735269</c:v>
                </c:pt>
                <c:pt idx="3972">
                  <c:v>93756.200692568047</c:v>
                </c:pt>
                <c:pt idx="3973">
                  <c:v>93972.331056443756</c:v>
                </c:pt>
                <c:pt idx="3974">
                  <c:v>94188.959652264064</c:v>
                </c:pt>
                <c:pt idx="3975">
                  <c:v>94406.087628572219</c:v>
                </c:pt>
                <c:pt idx="3976">
                  <c:v>94623.716136559131</c:v>
                </c:pt>
                <c:pt idx="3977">
                  <c:v>94841.846330069486</c:v>
                </c:pt>
                <c:pt idx="3978">
                  <c:v>95060.479365607869</c:v>
                </c:pt>
                <c:pt idx="3979">
                  <c:v>95279.616402344865</c:v>
                </c:pt>
                <c:pt idx="3980">
                  <c:v>95499.258602123213</c:v>
                </c:pt>
                <c:pt idx="3981">
                  <c:v>95719.407129464016</c:v>
                </c:pt>
                <c:pt idx="3982">
                  <c:v>95940.063151572831</c:v>
                </c:pt>
                <c:pt idx="3983">
                  <c:v>96161.227838345934</c:v>
                </c:pt>
                <c:pt idx="3984">
                  <c:v>96382.902362376466</c:v>
                </c:pt>
                <c:pt idx="3985">
                  <c:v>96605.087898960701</c:v>
                </c:pt>
                <c:pt idx="3986">
                  <c:v>96827.785626104218</c:v>
                </c:pt>
                <c:pt idx="3987">
                  <c:v>97050.996724528217</c:v>
                </c:pt>
                <c:pt idx="3988">
                  <c:v>97274.722377675716</c:v>
                </c:pt>
                <c:pt idx="3989">
                  <c:v>97498.963771717856</c:v>
                </c:pt>
                <c:pt idx="3990">
                  <c:v>97723.722095560181</c:v>
                </c:pt>
                <c:pt idx="3991">
                  <c:v>97948.998540848945</c:v>
                </c:pt>
                <c:pt idx="3992">
                  <c:v>98174.794301977439</c:v>
                </c:pt>
                <c:pt idx="3993">
                  <c:v>98401.110576092324</c:v>
                </c:pt>
                <c:pt idx="3994">
                  <c:v>98627.948563099941</c:v>
                </c:pt>
                <c:pt idx="3995">
                  <c:v>98855.309465672719</c:v>
                </c:pt>
                <c:pt idx="3996">
                  <c:v>99083.194489255533</c:v>
                </c:pt>
                <c:pt idx="3997">
                  <c:v>99311.604842072105</c:v>
                </c:pt>
                <c:pt idx="3998">
                  <c:v>99540.541735131366</c:v>
                </c:pt>
                <c:pt idx="3999">
                  <c:v>99770.006382233943</c:v>
                </c:pt>
                <c:pt idx="4000">
                  <c:v>99999.99999997855</c:v>
                </c:pt>
              </c:numCache>
            </c:numRef>
          </c:xVal>
          <c:yVal>
            <c:numRef>
              <c:f>Input!$G$35:$G$4035</c:f>
              <c:numCache>
                <c:formatCode>0\ "°"</c:formatCode>
                <c:ptCount val="4001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180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180</c:v>
                </c:pt>
                <c:pt idx="487">
                  <c:v>180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180</c:v>
                </c:pt>
                <c:pt idx="706">
                  <c:v>180</c:v>
                </c:pt>
                <c:pt idx="707">
                  <c:v>180</c:v>
                </c:pt>
                <c:pt idx="708">
                  <c:v>180</c:v>
                </c:pt>
                <c:pt idx="709">
                  <c:v>180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180</c:v>
                </c:pt>
                <c:pt idx="751">
                  <c:v>180</c:v>
                </c:pt>
                <c:pt idx="752">
                  <c:v>180</c:v>
                </c:pt>
                <c:pt idx="753">
                  <c:v>180</c:v>
                </c:pt>
                <c:pt idx="754">
                  <c:v>180</c:v>
                </c:pt>
                <c:pt idx="755">
                  <c:v>180</c:v>
                </c:pt>
                <c:pt idx="756">
                  <c:v>180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180</c:v>
                </c:pt>
                <c:pt idx="772">
                  <c:v>180</c:v>
                </c:pt>
                <c:pt idx="773">
                  <c:v>180</c:v>
                </c:pt>
                <c:pt idx="774">
                  <c:v>180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180</c:v>
                </c:pt>
                <c:pt idx="779">
                  <c:v>180</c:v>
                </c:pt>
                <c:pt idx="780">
                  <c:v>180</c:v>
                </c:pt>
                <c:pt idx="781">
                  <c:v>180</c:v>
                </c:pt>
                <c:pt idx="782">
                  <c:v>180</c:v>
                </c:pt>
                <c:pt idx="783">
                  <c:v>180</c:v>
                </c:pt>
                <c:pt idx="784">
                  <c:v>180</c:v>
                </c:pt>
                <c:pt idx="785">
                  <c:v>180</c:v>
                </c:pt>
                <c:pt idx="786">
                  <c:v>180</c:v>
                </c:pt>
                <c:pt idx="787">
                  <c:v>180</c:v>
                </c:pt>
                <c:pt idx="788">
                  <c:v>180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180</c:v>
                </c:pt>
                <c:pt idx="801">
                  <c:v>180</c:v>
                </c:pt>
                <c:pt idx="802">
                  <c:v>180</c:v>
                </c:pt>
                <c:pt idx="803">
                  <c:v>180</c:v>
                </c:pt>
                <c:pt idx="804">
                  <c:v>180</c:v>
                </c:pt>
                <c:pt idx="805">
                  <c:v>180</c:v>
                </c:pt>
                <c:pt idx="806">
                  <c:v>180</c:v>
                </c:pt>
                <c:pt idx="807">
                  <c:v>180</c:v>
                </c:pt>
                <c:pt idx="808">
                  <c:v>180</c:v>
                </c:pt>
                <c:pt idx="809">
                  <c:v>180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180</c:v>
                </c:pt>
                <c:pt idx="827">
                  <c:v>180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180</c:v>
                </c:pt>
                <c:pt idx="833">
                  <c:v>180</c:v>
                </c:pt>
                <c:pt idx="834">
                  <c:v>180</c:v>
                </c:pt>
                <c:pt idx="835">
                  <c:v>180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180</c:v>
                </c:pt>
                <c:pt idx="840">
                  <c:v>180</c:v>
                </c:pt>
                <c:pt idx="841">
                  <c:v>180</c:v>
                </c:pt>
                <c:pt idx="842">
                  <c:v>180</c:v>
                </c:pt>
                <c:pt idx="843">
                  <c:v>180</c:v>
                </c:pt>
                <c:pt idx="844">
                  <c:v>180</c:v>
                </c:pt>
                <c:pt idx="845">
                  <c:v>180</c:v>
                </c:pt>
                <c:pt idx="846">
                  <c:v>180</c:v>
                </c:pt>
                <c:pt idx="847">
                  <c:v>180</c:v>
                </c:pt>
                <c:pt idx="848">
                  <c:v>180</c:v>
                </c:pt>
                <c:pt idx="849">
                  <c:v>180</c:v>
                </c:pt>
                <c:pt idx="850">
                  <c:v>180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180</c:v>
                </c:pt>
                <c:pt idx="857">
                  <c:v>180</c:v>
                </c:pt>
                <c:pt idx="858">
                  <c:v>180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180</c:v>
                </c:pt>
                <c:pt idx="870">
                  <c:v>180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180</c:v>
                </c:pt>
                <c:pt idx="886">
                  <c:v>180</c:v>
                </c:pt>
                <c:pt idx="887">
                  <c:v>180</c:v>
                </c:pt>
                <c:pt idx="888">
                  <c:v>180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180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180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180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180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180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180</c:v>
                </c:pt>
                <c:pt idx="1191">
                  <c:v>180</c:v>
                </c:pt>
                <c:pt idx="1192">
                  <c:v>180</c:v>
                </c:pt>
                <c:pt idx="1193">
                  <c:v>180</c:v>
                </c:pt>
                <c:pt idx="1194">
                  <c:v>180</c:v>
                </c:pt>
                <c:pt idx="1195">
                  <c:v>180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180</c:v>
                </c:pt>
                <c:pt idx="1201">
                  <c:v>180</c:v>
                </c:pt>
                <c:pt idx="1202">
                  <c:v>180</c:v>
                </c:pt>
                <c:pt idx="1203">
                  <c:v>180</c:v>
                </c:pt>
                <c:pt idx="1204">
                  <c:v>180</c:v>
                </c:pt>
                <c:pt idx="1205">
                  <c:v>180</c:v>
                </c:pt>
                <c:pt idx="1206">
                  <c:v>180</c:v>
                </c:pt>
                <c:pt idx="1207">
                  <c:v>180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180</c:v>
                </c:pt>
                <c:pt idx="1212">
                  <c:v>180</c:v>
                </c:pt>
                <c:pt idx="1213">
                  <c:v>180</c:v>
                </c:pt>
                <c:pt idx="1214">
                  <c:v>180</c:v>
                </c:pt>
                <c:pt idx="1215">
                  <c:v>180</c:v>
                </c:pt>
                <c:pt idx="1216">
                  <c:v>180</c:v>
                </c:pt>
                <c:pt idx="1217">
                  <c:v>180</c:v>
                </c:pt>
                <c:pt idx="1218">
                  <c:v>180</c:v>
                </c:pt>
                <c:pt idx="1219">
                  <c:v>180</c:v>
                </c:pt>
                <c:pt idx="1220">
                  <c:v>180</c:v>
                </c:pt>
                <c:pt idx="1221">
                  <c:v>180</c:v>
                </c:pt>
                <c:pt idx="1222">
                  <c:v>180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180</c:v>
                </c:pt>
                <c:pt idx="1237">
                  <c:v>180</c:v>
                </c:pt>
                <c:pt idx="1238">
                  <c:v>180</c:v>
                </c:pt>
                <c:pt idx="1239">
                  <c:v>180</c:v>
                </c:pt>
                <c:pt idx="1240">
                  <c:v>180</c:v>
                </c:pt>
                <c:pt idx="1241">
                  <c:v>180</c:v>
                </c:pt>
                <c:pt idx="1242">
                  <c:v>180</c:v>
                </c:pt>
                <c:pt idx="1243">
                  <c:v>180</c:v>
                </c:pt>
                <c:pt idx="1244">
                  <c:v>180</c:v>
                </c:pt>
                <c:pt idx="1245">
                  <c:v>180</c:v>
                </c:pt>
                <c:pt idx="1246">
                  <c:v>180</c:v>
                </c:pt>
                <c:pt idx="1247">
                  <c:v>180</c:v>
                </c:pt>
                <c:pt idx="1248">
                  <c:v>180</c:v>
                </c:pt>
                <c:pt idx="1249">
                  <c:v>180</c:v>
                </c:pt>
                <c:pt idx="1250">
                  <c:v>180</c:v>
                </c:pt>
                <c:pt idx="1251">
                  <c:v>180</c:v>
                </c:pt>
                <c:pt idx="1252">
                  <c:v>180</c:v>
                </c:pt>
                <c:pt idx="1253">
                  <c:v>180</c:v>
                </c:pt>
                <c:pt idx="1254">
                  <c:v>180</c:v>
                </c:pt>
                <c:pt idx="1255">
                  <c:v>180</c:v>
                </c:pt>
                <c:pt idx="1256">
                  <c:v>180</c:v>
                </c:pt>
                <c:pt idx="1257">
                  <c:v>180</c:v>
                </c:pt>
                <c:pt idx="1258">
                  <c:v>180</c:v>
                </c:pt>
                <c:pt idx="1259">
                  <c:v>180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180</c:v>
                </c:pt>
                <c:pt idx="1266">
                  <c:v>180</c:v>
                </c:pt>
                <c:pt idx="1267">
                  <c:v>180</c:v>
                </c:pt>
                <c:pt idx="1268">
                  <c:v>180</c:v>
                </c:pt>
                <c:pt idx="1269">
                  <c:v>180</c:v>
                </c:pt>
                <c:pt idx="1270">
                  <c:v>180</c:v>
                </c:pt>
                <c:pt idx="1271">
                  <c:v>180</c:v>
                </c:pt>
                <c:pt idx="1272">
                  <c:v>180</c:v>
                </c:pt>
                <c:pt idx="1273">
                  <c:v>180</c:v>
                </c:pt>
                <c:pt idx="1274">
                  <c:v>180</c:v>
                </c:pt>
                <c:pt idx="1275">
                  <c:v>180</c:v>
                </c:pt>
                <c:pt idx="1276">
                  <c:v>180</c:v>
                </c:pt>
                <c:pt idx="1277">
                  <c:v>180</c:v>
                </c:pt>
                <c:pt idx="1278">
                  <c:v>180</c:v>
                </c:pt>
                <c:pt idx="1279">
                  <c:v>180</c:v>
                </c:pt>
                <c:pt idx="1280">
                  <c:v>180</c:v>
                </c:pt>
                <c:pt idx="1281">
                  <c:v>180</c:v>
                </c:pt>
                <c:pt idx="1282">
                  <c:v>180</c:v>
                </c:pt>
                <c:pt idx="1283">
                  <c:v>180</c:v>
                </c:pt>
                <c:pt idx="1284">
                  <c:v>180</c:v>
                </c:pt>
                <c:pt idx="1285">
                  <c:v>180</c:v>
                </c:pt>
                <c:pt idx="1286">
                  <c:v>180</c:v>
                </c:pt>
                <c:pt idx="1287">
                  <c:v>180</c:v>
                </c:pt>
                <c:pt idx="1288">
                  <c:v>180</c:v>
                </c:pt>
                <c:pt idx="1289">
                  <c:v>180</c:v>
                </c:pt>
                <c:pt idx="1290">
                  <c:v>180</c:v>
                </c:pt>
                <c:pt idx="1291">
                  <c:v>180</c:v>
                </c:pt>
                <c:pt idx="1292">
                  <c:v>180</c:v>
                </c:pt>
                <c:pt idx="1293">
                  <c:v>180</c:v>
                </c:pt>
                <c:pt idx="1294">
                  <c:v>180</c:v>
                </c:pt>
                <c:pt idx="1295">
                  <c:v>180</c:v>
                </c:pt>
                <c:pt idx="1296">
                  <c:v>180</c:v>
                </c:pt>
                <c:pt idx="1297">
                  <c:v>180</c:v>
                </c:pt>
                <c:pt idx="1298">
                  <c:v>180</c:v>
                </c:pt>
                <c:pt idx="1299">
                  <c:v>180</c:v>
                </c:pt>
                <c:pt idx="1300">
                  <c:v>180</c:v>
                </c:pt>
                <c:pt idx="1301">
                  <c:v>180</c:v>
                </c:pt>
                <c:pt idx="1302">
                  <c:v>180</c:v>
                </c:pt>
                <c:pt idx="1303">
                  <c:v>180</c:v>
                </c:pt>
                <c:pt idx="1304">
                  <c:v>180</c:v>
                </c:pt>
                <c:pt idx="1305">
                  <c:v>180</c:v>
                </c:pt>
                <c:pt idx="1306">
                  <c:v>180</c:v>
                </c:pt>
                <c:pt idx="1307">
                  <c:v>180</c:v>
                </c:pt>
                <c:pt idx="1308">
                  <c:v>180</c:v>
                </c:pt>
                <c:pt idx="1309">
                  <c:v>180</c:v>
                </c:pt>
                <c:pt idx="1310">
                  <c:v>180</c:v>
                </c:pt>
                <c:pt idx="1311">
                  <c:v>180</c:v>
                </c:pt>
                <c:pt idx="1312">
                  <c:v>180</c:v>
                </c:pt>
                <c:pt idx="1313">
                  <c:v>180</c:v>
                </c:pt>
                <c:pt idx="1314">
                  <c:v>180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180</c:v>
                </c:pt>
                <c:pt idx="1319">
                  <c:v>180</c:v>
                </c:pt>
                <c:pt idx="1320">
                  <c:v>180</c:v>
                </c:pt>
                <c:pt idx="1321">
                  <c:v>180</c:v>
                </c:pt>
                <c:pt idx="1322">
                  <c:v>180</c:v>
                </c:pt>
                <c:pt idx="1323">
                  <c:v>180</c:v>
                </c:pt>
                <c:pt idx="1324">
                  <c:v>180</c:v>
                </c:pt>
                <c:pt idx="1325">
                  <c:v>180</c:v>
                </c:pt>
                <c:pt idx="1326">
                  <c:v>180</c:v>
                </c:pt>
                <c:pt idx="1327">
                  <c:v>180</c:v>
                </c:pt>
                <c:pt idx="1328">
                  <c:v>180</c:v>
                </c:pt>
                <c:pt idx="1329">
                  <c:v>180</c:v>
                </c:pt>
                <c:pt idx="1330">
                  <c:v>180</c:v>
                </c:pt>
                <c:pt idx="1331">
                  <c:v>180</c:v>
                </c:pt>
                <c:pt idx="1332">
                  <c:v>180</c:v>
                </c:pt>
                <c:pt idx="1333">
                  <c:v>180</c:v>
                </c:pt>
                <c:pt idx="1334">
                  <c:v>180</c:v>
                </c:pt>
                <c:pt idx="1335">
                  <c:v>180</c:v>
                </c:pt>
                <c:pt idx="1336">
                  <c:v>180</c:v>
                </c:pt>
                <c:pt idx="1337">
                  <c:v>180</c:v>
                </c:pt>
                <c:pt idx="1338">
                  <c:v>180</c:v>
                </c:pt>
                <c:pt idx="1339">
                  <c:v>180</c:v>
                </c:pt>
                <c:pt idx="1340">
                  <c:v>180</c:v>
                </c:pt>
                <c:pt idx="1341">
                  <c:v>180</c:v>
                </c:pt>
                <c:pt idx="1342">
                  <c:v>180</c:v>
                </c:pt>
                <c:pt idx="1343">
                  <c:v>180</c:v>
                </c:pt>
                <c:pt idx="1344">
                  <c:v>180</c:v>
                </c:pt>
                <c:pt idx="1345">
                  <c:v>180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180</c:v>
                </c:pt>
                <c:pt idx="1382">
                  <c:v>180</c:v>
                </c:pt>
                <c:pt idx="1383">
                  <c:v>180</c:v>
                </c:pt>
                <c:pt idx="1384">
                  <c:v>180</c:v>
                </c:pt>
                <c:pt idx="1385">
                  <c:v>180</c:v>
                </c:pt>
                <c:pt idx="1386">
                  <c:v>180</c:v>
                </c:pt>
                <c:pt idx="1387">
                  <c:v>180</c:v>
                </c:pt>
                <c:pt idx="1388">
                  <c:v>180</c:v>
                </c:pt>
                <c:pt idx="1389">
                  <c:v>180</c:v>
                </c:pt>
                <c:pt idx="1390">
                  <c:v>180</c:v>
                </c:pt>
                <c:pt idx="1391">
                  <c:v>180</c:v>
                </c:pt>
                <c:pt idx="1392">
                  <c:v>180</c:v>
                </c:pt>
                <c:pt idx="1393">
                  <c:v>180</c:v>
                </c:pt>
                <c:pt idx="1394">
                  <c:v>180</c:v>
                </c:pt>
                <c:pt idx="1395">
                  <c:v>180</c:v>
                </c:pt>
                <c:pt idx="1396">
                  <c:v>180</c:v>
                </c:pt>
                <c:pt idx="1397">
                  <c:v>180</c:v>
                </c:pt>
                <c:pt idx="1398">
                  <c:v>180</c:v>
                </c:pt>
                <c:pt idx="1399">
                  <c:v>180</c:v>
                </c:pt>
                <c:pt idx="1400">
                  <c:v>180</c:v>
                </c:pt>
                <c:pt idx="1401">
                  <c:v>180</c:v>
                </c:pt>
                <c:pt idx="1402">
                  <c:v>180</c:v>
                </c:pt>
                <c:pt idx="1403">
                  <c:v>180</c:v>
                </c:pt>
                <c:pt idx="1404">
                  <c:v>180</c:v>
                </c:pt>
                <c:pt idx="1405">
                  <c:v>180</c:v>
                </c:pt>
                <c:pt idx="1406">
                  <c:v>180</c:v>
                </c:pt>
                <c:pt idx="1407">
                  <c:v>180</c:v>
                </c:pt>
                <c:pt idx="1408">
                  <c:v>180</c:v>
                </c:pt>
                <c:pt idx="1409">
                  <c:v>180</c:v>
                </c:pt>
                <c:pt idx="1410">
                  <c:v>180</c:v>
                </c:pt>
                <c:pt idx="1411">
                  <c:v>180</c:v>
                </c:pt>
                <c:pt idx="1412">
                  <c:v>180</c:v>
                </c:pt>
                <c:pt idx="1413">
                  <c:v>180</c:v>
                </c:pt>
                <c:pt idx="1414">
                  <c:v>180</c:v>
                </c:pt>
                <c:pt idx="1415">
                  <c:v>180</c:v>
                </c:pt>
                <c:pt idx="1416">
                  <c:v>180</c:v>
                </c:pt>
                <c:pt idx="1417">
                  <c:v>180</c:v>
                </c:pt>
                <c:pt idx="1418">
                  <c:v>180</c:v>
                </c:pt>
                <c:pt idx="1419">
                  <c:v>180</c:v>
                </c:pt>
                <c:pt idx="1420">
                  <c:v>180</c:v>
                </c:pt>
                <c:pt idx="1421">
                  <c:v>180</c:v>
                </c:pt>
                <c:pt idx="1422">
                  <c:v>180</c:v>
                </c:pt>
                <c:pt idx="1423">
                  <c:v>180</c:v>
                </c:pt>
                <c:pt idx="1424">
                  <c:v>180</c:v>
                </c:pt>
                <c:pt idx="1425">
                  <c:v>180</c:v>
                </c:pt>
                <c:pt idx="1426">
                  <c:v>180</c:v>
                </c:pt>
                <c:pt idx="1427">
                  <c:v>180</c:v>
                </c:pt>
                <c:pt idx="1428">
                  <c:v>180</c:v>
                </c:pt>
                <c:pt idx="1429">
                  <c:v>180</c:v>
                </c:pt>
                <c:pt idx="1430">
                  <c:v>180</c:v>
                </c:pt>
                <c:pt idx="1431">
                  <c:v>180</c:v>
                </c:pt>
                <c:pt idx="1432">
                  <c:v>180</c:v>
                </c:pt>
                <c:pt idx="1433">
                  <c:v>180</c:v>
                </c:pt>
                <c:pt idx="1434">
                  <c:v>180</c:v>
                </c:pt>
                <c:pt idx="1435">
                  <c:v>180</c:v>
                </c:pt>
                <c:pt idx="1436">
                  <c:v>180</c:v>
                </c:pt>
                <c:pt idx="1437">
                  <c:v>180</c:v>
                </c:pt>
                <c:pt idx="1438">
                  <c:v>180</c:v>
                </c:pt>
                <c:pt idx="1439">
                  <c:v>180</c:v>
                </c:pt>
                <c:pt idx="1440">
                  <c:v>180</c:v>
                </c:pt>
                <c:pt idx="1441">
                  <c:v>180</c:v>
                </c:pt>
                <c:pt idx="1442">
                  <c:v>180</c:v>
                </c:pt>
                <c:pt idx="1443">
                  <c:v>180</c:v>
                </c:pt>
                <c:pt idx="1444">
                  <c:v>180</c:v>
                </c:pt>
                <c:pt idx="1445">
                  <c:v>180</c:v>
                </c:pt>
                <c:pt idx="1446">
                  <c:v>180</c:v>
                </c:pt>
                <c:pt idx="1447">
                  <c:v>180</c:v>
                </c:pt>
                <c:pt idx="1448">
                  <c:v>180</c:v>
                </c:pt>
                <c:pt idx="1449">
                  <c:v>180</c:v>
                </c:pt>
                <c:pt idx="1450">
                  <c:v>180</c:v>
                </c:pt>
                <c:pt idx="1451">
                  <c:v>180</c:v>
                </c:pt>
                <c:pt idx="1452">
                  <c:v>180</c:v>
                </c:pt>
                <c:pt idx="1453">
                  <c:v>180</c:v>
                </c:pt>
                <c:pt idx="1454">
                  <c:v>180</c:v>
                </c:pt>
                <c:pt idx="1455">
                  <c:v>180</c:v>
                </c:pt>
                <c:pt idx="1456">
                  <c:v>180</c:v>
                </c:pt>
                <c:pt idx="1457">
                  <c:v>180</c:v>
                </c:pt>
                <c:pt idx="1458">
                  <c:v>180</c:v>
                </c:pt>
                <c:pt idx="1459">
                  <c:v>180</c:v>
                </c:pt>
                <c:pt idx="1460">
                  <c:v>180</c:v>
                </c:pt>
                <c:pt idx="1461">
                  <c:v>180</c:v>
                </c:pt>
                <c:pt idx="1462">
                  <c:v>180</c:v>
                </c:pt>
                <c:pt idx="1463">
                  <c:v>180</c:v>
                </c:pt>
                <c:pt idx="1464">
                  <c:v>180</c:v>
                </c:pt>
                <c:pt idx="1465">
                  <c:v>180</c:v>
                </c:pt>
                <c:pt idx="1466">
                  <c:v>180</c:v>
                </c:pt>
                <c:pt idx="1467">
                  <c:v>180</c:v>
                </c:pt>
                <c:pt idx="1468">
                  <c:v>180</c:v>
                </c:pt>
                <c:pt idx="1469">
                  <c:v>180</c:v>
                </c:pt>
                <c:pt idx="1470">
                  <c:v>180</c:v>
                </c:pt>
                <c:pt idx="1471">
                  <c:v>180</c:v>
                </c:pt>
                <c:pt idx="1472">
                  <c:v>180</c:v>
                </c:pt>
                <c:pt idx="1473">
                  <c:v>180</c:v>
                </c:pt>
                <c:pt idx="1474">
                  <c:v>180</c:v>
                </c:pt>
                <c:pt idx="1475">
                  <c:v>180</c:v>
                </c:pt>
                <c:pt idx="1476">
                  <c:v>180</c:v>
                </c:pt>
                <c:pt idx="1477">
                  <c:v>180</c:v>
                </c:pt>
                <c:pt idx="1478">
                  <c:v>180</c:v>
                </c:pt>
                <c:pt idx="1479">
                  <c:v>180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180</c:v>
                </c:pt>
                <c:pt idx="1484">
                  <c:v>180</c:v>
                </c:pt>
                <c:pt idx="1485">
                  <c:v>180</c:v>
                </c:pt>
                <c:pt idx="1486">
                  <c:v>180</c:v>
                </c:pt>
                <c:pt idx="1487">
                  <c:v>180</c:v>
                </c:pt>
                <c:pt idx="1488">
                  <c:v>180</c:v>
                </c:pt>
                <c:pt idx="1489">
                  <c:v>180</c:v>
                </c:pt>
                <c:pt idx="1490">
                  <c:v>180</c:v>
                </c:pt>
                <c:pt idx="1491">
                  <c:v>180</c:v>
                </c:pt>
                <c:pt idx="1492">
                  <c:v>180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177.35015538368276</c:v>
                </c:pt>
                <c:pt idx="1835">
                  <c:v>171.78805560436686</c:v>
                </c:pt>
                <c:pt idx="1836">
                  <c:v>168.69700688919599</c:v>
                </c:pt>
                <c:pt idx="1837">
                  <c:v>166.28917837633639</c:v>
                </c:pt>
                <c:pt idx="1838">
                  <c:v>164.2480780410975</c:v>
                </c:pt>
                <c:pt idx="1839">
                  <c:v>162.44531440407201</c:v>
                </c:pt>
                <c:pt idx="1840">
                  <c:v>160.81358453834133</c:v>
                </c:pt>
                <c:pt idx="1841">
                  <c:v>159.31237599687623</c:v>
                </c:pt>
                <c:pt idx="1842">
                  <c:v>157.91505449141715</c:v>
                </c:pt>
                <c:pt idx="1843">
                  <c:v>156.60299767379246</c:v>
                </c:pt>
                <c:pt idx="1844">
                  <c:v>155.36257781193325</c:v>
                </c:pt>
                <c:pt idx="1845">
                  <c:v>154.18346524406616</c:v>
                </c:pt>
                <c:pt idx="1846">
                  <c:v>153.05760797319806</c:v>
                </c:pt>
                <c:pt idx="1847">
                  <c:v>151.97858457946109</c:v>
                </c:pt>
                <c:pt idx="1848">
                  <c:v>150.94117595077563</c:v>
                </c:pt>
                <c:pt idx="1849">
                  <c:v>149.94107165541999</c:v>
                </c:pt>
                <c:pt idx="1850">
                  <c:v>148.97466256808741</c:v>
                </c:pt>
                <c:pt idx="1851">
                  <c:v>148.03889066247007</c:v>
                </c:pt>
                <c:pt idx="1852">
                  <c:v>147.13113781122695</c:v>
                </c:pt>
                <c:pt idx="1853">
                  <c:v>146.24914188189794</c:v>
                </c:pt>
                <c:pt idx="1854">
                  <c:v>145.39093235934703</c:v>
                </c:pt>
                <c:pt idx="1855">
                  <c:v>144.55478021121161</c:v>
                </c:pt>
                <c:pt idx="1856">
                  <c:v>143.73915832375502</c:v>
                </c:pt>
                <c:pt idx="1857">
                  <c:v>142.94270990494181</c:v>
                </c:pt>
                <c:pt idx="1858">
                  <c:v>142.16422297697409</c:v>
                </c:pt>
                <c:pt idx="1859">
                  <c:v>141.40260958222484</c:v>
                </c:pt>
                <c:pt idx="1860">
                  <c:v>140.65688867960259</c:v>
                </c:pt>
                <c:pt idx="1861">
                  <c:v>139.92617196088474</c:v>
                </c:pt>
                <c:pt idx="1862">
                  <c:v>139.20965199975561</c:v>
                </c:pt>
                <c:pt idx="1863">
                  <c:v>138.5065922809865</c:v>
                </c:pt>
                <c:pt idx="1864">
                  <c:v>137.8163187574531</c:v>
                </c:pt>
                <c:pt idx="1865">
                  <c:v>137.1382126581548</c:v>
                </c:pt>
                <c:pt idx="1866">
                  <c:v>136.47170432780823</c:v>
                </c:pt>
                <c:pt idx="1867">
                  <c:v>135.81626792267892</c:v>
                </c:pt>
                <c:pt idx="1868">
                  <c:v>135.17141682149008</c:v>
                </c:pt>
                <c:pt idx="1869">
                  <c:v>134.53669963695774</c:v>
                </c:pt>
                <c:pt idx="1870">
                  <c:v>133.91169673454388</c:v>
                </c:pt>
                <c:pt idx="1871">
                  <c:v>133.29601718172117</c:v>
                </c:pt>
                <c:pt idx="1872">
                  <c:v>132.68929606438755</c:v>
                </c:pt>
                <c:pt idx="1873">
                  <c:v>132.09119211780634</c:v>
                </c:pt>
                <c:pt idx="1874">
                  <c:v>131.50138562814021</c:v>
                </c:pt>
                <c:pt idx="1875">
                  <c:v>130.91957656771714</c:v>
                </c:pt>
                <c:pt idx="1876">
                  <c:v>130.34548293296402</c:v>
                </c:pt>
                <c:pt idx="1877">
                  <c:v>129.77883925870594</c:v>
                </c:pt>
                <c:pt idx="1878">
                  <c:v>129.21939528647363</c:v>
                </c:pt>
                <c:pt idx="1879">
                  <c:v>128.6669147677348</c:v>
                </c:pt>
                <c:pt idx="1880">
                  <c:v>128.12117438570073</c:v>
                </c:pt>
                <c:pt idx="1881">
                  <c:v>127.58196278165025</c:v>
                </c:pt>
                <c:pt idx="1882">
                  <c:v>127.04907967364186</c:v>
                </c:pt>
                <c:pt idx="1883">
                  <c:v>126.52233505711469</c:v>
                </c:pt>
                <c:pt idx="1884">
                  <c:v>126.00154847826106</c:v>
                </c:pt>
                <c:pt idx="1885">
                  <c:v>125.48654837222945</c:v>
                </c:pt>
                <c:pt idx="1886">
                  <c:v>124.97717145922134</c:v>
                </c:pt>
                <c:pt idx="1887">
                  <c:v>124.47326219240637</c:v>
                </c:pt>
                <c:pt idx="1888">
                  <c:v>123.97467225231921</c:v>
                </c:pt>
                <c:pt idx="1889">
                  <c:v>123.48126008304024</c:v>
                </c:pt>
                <c:pt idx="1890">
                  <c:v>122.99289046601237</c:v>
                </c:pt>
                <c:pt idx="1891">
                  <c:v>122.50943412782595</c:v>
                </c:pt>
                <c:pt idx="1892">
                  <c:v>122.03076737871702</c:v>
                </c:pt>
                <c:pt idx="1893">
                  <c:v>121.55677177888809</c:v>
                </c:pt>
                <c:pt idx="1894">
                  <c:v>121.08733383007687</c:v>
                </c:pt>
                <c:pt idx="1895">
                  <c:v>120.62234469007376</c:v>
                </c:pt>
                <c:pt idx="1896">
                  <c:v>120.16169990813522</c:v>
                </c:pt>
                <c:pt idx="1897">
                  <c:v>119.70529917945035</c:v>
                </c:pt>
                <c:pt idx="1898">
                  <c:v>119.25304611701051</c:v>
                </c:pt>
                <c:pt idx="1899">
                  <c:v>118.80484803939569</c:v>
                </c:pt>
                <c:pt idx="1900">
                  <c:v>118.36061577313995</c:v>
                </c:pt>
                <c:pt idx="1901">
                  <c:v>117.9202634684698</c:v>
                </c:pt>
                <c:pt idx="1902">
                  <c:v>117.4837084273245</c:v>
                </c:pt>
                <c:pt idx="1903">
                  <c:v>117.05087094267178</c:v>
                </c:pt>
                <c:pt idx="1904">
                  <c:v>116.62167414822444</c:v>
                </c:pt>
                <c:pt idx="1905">
                  <c:v>116.19604387774588</c:v>
                </c:pt>
                <c:pt idx="1906">
                  <c:v>115.77390853320688</c:v>
                </c:pt>
                <c:pt idx="1907">
                  <c:v>115.35519896112157</c:v>
                </c:pt>
                <c:pt idx="1908">
                  <c:v>114.93984833645003</c:v>
                </c:pt>
                <c:pt idx="1909">
                  <c:v>114.52779205350998</c:v>
                </c:pt>
                <c:pt idx="1910">
                  <c:v>114.11896762338476</c:v>
                </c:pt>
                <c:pt idx="1911">
                  <c:v>113.71331457736223</c:v>
                </c:pt>
                <c:pt idx="1912">
                  <c:v>113.31077437597602</c:v>
                </c:pt>
                <c:pt idx="1913">
                  <c:v>112.91129032325578</c:v>
                </c:pt>
                <c:pt idx="1914">
                  <c:v>112.51480748582709</c:v>
                </c:pt>
                <c:pt idx="1915">
                  <c:v>112.121272616529</c:v>
                </c:pt>
                <c:pt idx="1916">
                  <c:v>111.73063408224459</c:v>
                </c:pt>
                <c:pt idx="1917">
                  <c:v>111.34284179566363</c:v>
                </c:pt>
                <c:pt idx="1918">
                  <c:v>110.95784715071848</c:v>
                </c:pt>
                <c:pt idx="1919">
                  <c:v>110.5756029614537</c:v>
                </c:pt>
                <c:pt idx="1920">
                  <c:v>110.19606340410949</c:v>
                </c:pt>
                <c:pt idx="1921">
                  <c:v>109.8191839622134</c:v>
                </c:pt>
                <c:pt idx="1922">
                  <c:v>109.44492137449242</c:v>
                </c:pt>
                <c:pt idx="1923">
                  <c:v>109.07323358542958</c:v>
                </c:pt>
                <c:pt idx="1924">
                  <c:v>108.70407969830268</c:v>
                </c:pt>
                <c:pt idx="1925">
                  <c:v>108.33741993055447</c:v>
                </c:pt>
                <c:pt idx="1926">
                  <c:v>107.97321557135447</c:v>
                </c:pt>
                <c:pt idx="1927">
                  <c:v>107.61142894122123</c:v>
                </c:pt>
                <c:pt idx="1928">
                  <c:v>107.25202335358533</c:v>
                </c:pt>
                <c:pt idx="1929">
                  <c:v>106.89496307817879</c:v>
                </c:pt>
                <c:pt idx="1930">
                  <c:v>106.54021330614691</c:v>
                </c:pt>
                <c:pt idx="1931">
                  <c:v>106.18774011678342</c:v>
                </c:pt>
                <c:pt idx="1932">
                  <c:v>105.8375104457986</c:v>
                </c:pt>
                <c:pt idx="1933">
                  <c:v>105.48949205503361</c:v>
                </c:pt>
                <c:pt idx="1934">
                  <c:v>105.14365350354196</c:v>
                </c:pt>
                <c:pt idx="1935">
                  <c:v>104.79996411996332</c:v>
                </c:pt>
                <c:pt idx="1936">
                  <c:v>104.45839397611911</c:v>
                </c:pt>
                <c:pt idx="1937">
                  <c:v>104.11891386176512</c:v>
                </c:pt>
                <c:pt idx="1938">
                  <c:v>103.78149526043914</c:v>
                </c:pt>
                <c:pt idx="1939">
                  <c:v>103.44611032634641</c:v>
                </c:pt>
                <c:pt idx="1940">
                  <c:v>103.11273186222859</c:v>
                </c:pt>
                <c:pt idx="1941">
                  <c:v>102.78133329816571</c:v>
                </c:pt>
                <c:pt idx="1942">
                  <c:v>102.45188867126322</c:v>
                </c:pt>
                <c:pt idx="1943">
                  <c:v>102.12437260617938</c:v>
                </c:pt>
                <c:pt idx="1944">
                  <c:v>101.79876029645115</c:v>
                </c:pt>
                <c:pt idx="1945">
                  <c:v>101.47502748657818</c:v>
                </c:pt>
                <c:pt idx="1946">
                  <c:v>101.15315045482824</c:v>
                </c:pt>
                <c:pt idx="1947">
                  <c:v>100.83310599672859</c:v>
                </c:pt>
                <c:pt idx="1948">
                  <c:v>100.51487140920999</c:v>
                </c:pt>
                <c:pt idx="1949">
                  <c:v>100.19842447537216</c:v>
                </c:pt>
                <c:pt idx="1950">
                  <c:v>99.883743449841162</c:v>
                </c:pt>
                <c:pt idx="1951">
                  <c:v>99.570807044690739</c:v>
                </c:pt>
                <c:pt idx="1952">
                  <c:v>99.259594415901361</c:v>
                </c:pt>
                <c:pt idx="1953">
                  <c:v>98.950085150331716</c:v>
                </c:pt>
                <c:pt idx="1954">
                  <c:v>98.64225925317966</c:v>
                </c:pt>
                <c:pt idx="1955">
                  <c:v>98.336097135909725</c:v>
                </c:pt>
                <c:pt idx="1956">
                  <c:v>98.031579604626558</c:v>
                </c:pt>
                <c:pt idx="1957">
                  <c:v>97.728687848874102</c:v>
                </c:pt>
                <c:pt idx="1958">
                  <c:v>97.427403430841423</c:v>
                </c:pt>
                <c:pt idx="1959">
                  <c:v>97.127708274957783</c:v>
                </c:pt>
                <c:pt idx="1960">
                  <c:v>96.829584657859101</c:v>
                </c:pt>
                <c:pt idx="1961">
                  <c:v>96.533015198710672</c:v>
                </c:pt>
                <c:pt idx="1962">
                  <c:v>96.237982849869837</c:v>
                </c:pt>
                <c:pt idx="1963">
                  <c:v>95.9444708878749</c:v>
                </c:pt>
                <c:pt idx="1964">
                  <c:v>95.652462904745832</c:v>
                </c:pt>
                <c:pt idx="1965">
                  <c:v>95.361942799583986</c:v>
                </c:pt>
                <c:pt idx="1966">
                  <c:v>95.072894770458362</c:v>
                </c:pt>
                <c:pt idx="1967">
                  <c:v>94.785303306566234</c:v>
                </c:pt>
                <c:pt idx="1968">
                  <c:v>94.499153180657302</c:v>
                </c:pt>
                <c:pt idx="1969">
                  <c:v>94.214429441710266</c:v>
                </c:pt>
                <c:pt idx="1970">
                  <c:v>93.931117407851616</c:v>
                </c:pt>
                <c:pt idx="1971">
                  <c:v>93.649202659507282</c:v>
                </c:pt>
                <c:pt idx="1972">
                  <c:v>93.368671032777229</c:v>
                </c:pt>
                <c:pt idx="1973">
                  <c:v>93.089508613024776</c:v>
                </c:pt>
                <c:pt idx="1974">
                  <c:v>92.811701728671679</c:v>
                </c:pt>
                <c:pt idx="1975">
                  <c:v>92.535236945191286</c:v>
                </c:pt>
                <c:pt idx="1976">
                  <c:v>92.260101059292182</c:v>
                </c:pt>
                <c:pt idx="1977">
                  <c:v>91.986281093284177</c:v>
                </c:pt>
                <c:pt idx="1978">
                  <c:v>91.713764289620926</c:v>
                </c:pt>
                <c:pt idx="1979">
                  <c:v>91.442538105611533</c:v>
                </c:pt>
                <c:pt idx="1980">
                  <c:v>91.17259020829475</c:v>
                </c:pt>
                <c:pt idx="1981">
                  <c:v>90.903908469470522</c:v>
                </c:pt>
                <c:pt idx="1982">
                  <c:v>90.636480960882196</c:v>
                </c:pt>
                <c:pt idx="1983">
                  <c:v>90.370295949543888</c:v>
                </c:pt>
                <c:pt idx="1984">
                  <c:v>90.105341893208333</c:v>
                </c:pt>
                <c:pt idx="1985">
                  <c:v>89.841607435969422</c:v>
                </c:pt>
                <c:pt idx="1986">
                  <c:v>89.579081403994707</c:v>
                </c:pt>
                <c:pt idx="1987">
                  <c:v>89.317752801383492</c:v>
                </c:pt>
                <c:pt idx="1988">
                  <c:v>89.057610806145775</c:v>
                </c:pt>
                <c:pt idx="1989">
                  <c:v>88.7986447662974</c:v>
                </c:pt>
                <c:pt idx="1990">
                  <c:v>88.54084419606852</c:v>
                </c:pt>
                <c:pt idx="1991">
                  <c:v>88.284198772219625</c:v>
                </c:pt>
                <c:pt idx="1992">
                  <c:v>88.028698330463087</c:v>
                </c:pt>
                <c:pt idx="1993">
                  <c:v>87.774332861985357</c:v>
                </c:pt>
                <c:pt idx="1994">
                  <c:v>87.521092510067234</c:v>
                </c:pt>
                <c:pt idx="1995">
                  <c:v>87.268967566798011</c:v>
                </c:pt>
                <c:pt idx="1996">
                  <c:v>87.017948469881105</c:v>
                </c:pt>
                <c:pt idx="1997">
                  <c:v>86.768025799527535</c:v>
                </c:pt>
                <c:pt idx="1998">
                  <c:v>86.519190275434539</c:v>
                </c:pt>
                <c:pt idx="1999">
                  <c:v>86.271432753846383</c:v>
                </c:pt>
                <c:pt idx="2000">
                  <c:v>86.024744224694913</c:v>
                </c:pt>
                <c:pt idx="2001">
                  <c:v>85.779115808816599</c:v>
                </c:pt>
                <c:pt idx="2002">
                  <c:v>85.534538755244427</c:v>
                </c:pt>
                <c:pt idx="2003">
                  <c:v>85.291004438571434</c:v>
                </c:pt>
                <c:pt idx="2004">
                  <c:v>85.048504356384157</c:v>
                </c:pt>
                <c:pt idx="2005">
                  <c:v>84.807030126763038</c:v>
                </c:pt>
                <c:pt idx="2006">
                  <c:v>84.566573485848636</c:v>
                </c:pt>
                <c:pt idx="2007">
                  <c:v>84.327126285470555</c:v>
                </c:pt>
                <c:pt idx="2008">
                  <c:v>84.088680490837788</c:v>
                </c:pt>
                <c:pt idx="2009">
                  <c:v>83.851228178288252</c:v>
                </c:pt>
                <c:pt idx="2010">
                  <c:v>83.614761533095674</c:v>
                </c:pt>
                <c:pt idx="2011">
                  <c:v>83.379272847332203</c:v>
                </c:pt>
                <c:pt idx="2012">
                  <c:v>83.144754517784762</c:v>
                </c:pt>
                <c:pt idx="2013">
                  <c:v>82.911199043923872</c:v>
                </c:pt>
                <c:pt idx="2014">
                  <c:v>82.67859902592285</c:v>
                </c:pt>
                <c:pt idx="2015">
                  <c:v>82.44694716272636</c:v>
                </c:pt>
                <c:pt idx="2016">
                  <c:v>82.216236250166418</c:v>
                </c:pt>
                <c:pt idx="2017">
                  <c:v>81.986459179124779</c:v>
                </c:pt>
                <c:pt idx="2018">
                  <c:v>81.757608933739945</c:v>
                </c:pt>
                <c:pt idx="2019">
                  <c:v>81.529678589657721</c:v>
                </c:pt>
                <c:pt idx="2020">
                  <c:v>81.302661312324062</c:v>
                </c:pt>
                <c:pt idx="2021">
                  <c:v>81.07655035531883</c:v>
                </c:pt>
                <c:pt idx="2022">
                  <c:v>80.85133905872911</c:v>
                </c:pt>
                <c:pt idx="2023">
                  <c:v>80.627020847561667</c:v>
                </c:pt>
                <c:pt idx="2024">
                  <c:v>80.403589230192196</c:v>
                </c:pt>
                <c:pt idx="2025">
                  <c:v>80.181037796851541</c:v>
                </c:pt>
                <c:pt idx="2026">
                  <c:v>79.959360218146998</c:v>
                </c:pt>
                <c:pt idx="2027">
                  <c:v>79.738550243618064</c:v>
                </c:pt>
                <c:pt idx="2028">
                  <c:v>79.51860170032559</c:v>
                </c:pt>
                <c:pt idx="2029">
                  <c:v>79.299508491473446</c:v>
                </c:pt>
                <c:pt idx="2030">
                  <c:v>79.081264595061441</c:v>
                </c:pt>
                <c:pt idx="2031">
                  <c:v>78.863864062569306</c:v>
                </c:pt>
                <c:pt idx="2032">
                  <c:v>78.647301017670159</c:v>
                </c:pt>
                <c:pt idx="2033">
                  <c:v>78.431569654973117</c:v>
                </c:pt>
                <c:pt idx="2034">
                  <c:v>78.216664238794166</c:v>
                </c:pt>
                <c:pt idx="2035">
                  <c:v>78.002579101954154</c:v>
                </c:pt>
                <c:pt idx="2036">
                  <c:v>77.789308644603864</c:v>
                </c:pt>
                <c:pt idx="2037">
                  <c:v>77.576847333074667</c:v>
                </c:pt>
                <c:pt idx="2038">
                  <c:v>77.365189698754662</c:v>
                </c:pt>
                <c:pt idx="2039">
                  <c:v>77.15433033698929</c:v>
                </c:pt>
                <c:pt idx="2040">
                  <c:v>76.944263906006043</c:v>
                </c:pt>
                <c:pt idx="2041">
                  <c:v>76.734985125862096</c:v>
                </c:pt>
                <c:pt idx="2042">
                  <c:v>76.526488777415011</c:v>
                </c:pt>
                <c:pt idx="2043">
                  <c:v>76.318769701315276</c:v>
                </c:pt>
                <c:pt idx="2044">
                  <c:v>76.111822797020409</c:v>
                </c:pt>
                <c:pt idx="2045">
                  <c:v>75.905643021830087</c:v>
                </c:pt>
                <c:pt idx="2046">
                  <c:v>75.700225389941437</c:v>
                </c:pt>
                <c:pt idx="2047">
                  <c:v>75.49556497152453</c:v>
                </c:pt>
                <c:pt idx="2048">
                  <c:v>75.291656891816899</c:v>
                </c:pt>
                <c:pt idx="2049">
                  <c:v>75.088496330237319</c:v>
                </c:pt>
                <c:pt idx="2050">
                  <c:v>74.886078519517412</c:v>
                </c:pt>
                <c:pt idx="2051">
                  <c:v>74.684398744851833</c:v>
                </c:pt>
                <c:pt idx="2052">
                  <c:v>74.483452343065423</c:v>
                </c:pt>
                <c:pt idx="2053">
                  <c:v>74.283234701797639</c:v>
                </c:pt>
                <c:pt idx="2054">
                  <c:v>74.083741258703526</c:v>
                </c:pt>
                <c:pt idx="2055">
                  <c:v>73.884967500670825</c:v>
                </c:pt>
                <c:pt idx="2056">
                  <c:v>73.686908963053071</c:v>
                </c:pt>
                <c:pt idx="2057">
                  <c:v>73.489561228917864</c:v>
                </c:pt>
                <c:pt idx="2058">
                  <c:v>73.292919928310354</c:v>
                </c:pt>
                <c:pt idx="2059">
                  <c:v>73.09698073753124</c:v>
                </c:pt>
                <c:pt idx="2060">
                  <c:v>72.901739378429227</c:v>
                </c:pt>
                <c:pt idx="2061">
                  <c:v>72.707191617707295</c:v>
                </c:pt>
                <c:pt idx="2062">
                  <c:v>72.513333266242739</c:v>
                </c:pt>
                <c:pt idx="2063">
                  <c:v>72.320160178420323</c:v>
                </c:pt>
                <c:pt idx="2064">
                  <c:v>72.127668251478724</c:v>
                </c:pt>
                <c:pt idx="2065">
                  <c:v>71.935853424869165</c:v>
                </c:pt>
                <c:pt idx="2066">
                  <c:v>71.744711679627059</c:v>
                </c:pt>
                <c:pt idx="2067">
                  <c:v>71.554239037755082</c:v>
                </c:pt>
                <c:pt idx="2068">
                  <c:v>71.364431561618488</c:v>
                </c:pt>
                <c:pt idx="2069">
                  <c:v>71.175285353351825</c:v>
                </c:pt>
                <c:pt idx="2070">
                  <c:v>70.98679655427685</c:v>
                </c:pt>
                <c:pt idx="2071">
                  <c:v>70.798961344331445</c:v>
                </c:pt>
                <c:pt idx="2072">
                  <c:v>70.611775941509435</c:v>
                </c:pt>
                <c:pt idx="2073">
                  <c:v>70.42523660131063</c:v>
                </c:pt>
                <c:pt idx="2074">
                  <c:v>70.239339616201363</c:v>
                </c:pt>
                <c:pt idx="2075">
                  <c:v>70.054081315084915</c:v>
                </c:pt>
                <c:pt idx="2076">
                  <c:v>69.869458062781817</c:v>
                </c:pt>
                <c:pt idx="2077">
                  <c:v>69.685466259519629</c:v>
                </c:pt>
                <c:pt idx="2078">
                  <c:v>69.502102340432117</c:v>
                </c:pt>
                <c:pt idx="2079">
                  <c:v>69.319362775067745</c:v>
                </c:pt>
                <c:pt idx="2080">
                  <c:v>69.137244066906803</c:v>
                </c:pt>
                <c:pt idx="2081">
                  <c:v>68.955742752887446</c:v>
                </c:pt>
                <c:pt idx="2082">
                  <c:v>68.774855402940403</c:v>
                </c:pt>
                <c:pt idx="2083">
                  <c:v>68.594578619531802</c:v>
                </c:pt>
                <c:pt idx="2084">
                  <c:v>68.414909037214414</c:v>
                </c:pt>
                <c:pt idx="2085">
                  <c:v>68.235843322186653</c:v>
                </c:pt>
                <c:pt idx="2086">
                  <c:v>68.057378171859696</c:v>
                </c:pt>
                <c:pt idx="2087">
                  <c:v>67.879510314431968</c:v>
                </c:pt>
                <c:pt idx="2088">
                  <c:v>67.702236508471373</c:v>
                </c:pt>
                <c:pt idx="2089">
                  <c:v>67.525553542504653</c:v>
                </c:pt>
                <c:pt idx="2090">
                  <c:v>67.349458234614048</c:v>
                </c:pt>
                <c:pt idx="2091">
                  <c:v>67.173947432040933</c:v>
                </c:pt>
                <c:pt idx="2092">
                  <c:v>66.999018010796405</c:v>
                </c:pt>
                <c:pt idx="2093">
                  <c:v>66.82466687527841</c:v>
                </c:pt>
                <c:pt idx="2094">
                  <c:v>66.650890957895683</c:v>
                </c:pt>
                <c:pt idx="2095">
                  <c:v>66.477687218697923</c:v>
                </c:pt>
                <c:pt idx="2096">
                  <c:v>66.305052645012552</c:v>
                </c:pt>
                <c:pt idx="2097">
                  <c:v>66.132984251087251</c:v>
                </c:pt>
                <c:pt idx="2098">
                  <c:v>65.961479077739043</c:v>
                </c:pt>
                <c:pt idx="2099">
                  <c:v>65.790534192008849</c:v>
                </c:pt>
                <c:pt idx="2100">
                  <c:v>65.620146686822167</c:v>
                </c:pt>
                <c:pt idx="2101">
                  <c:v>65.450313680655213</c:v>
                </c:pt>
                <c:pt idx="2102">
                  <c:v>65.281032317206865</c:v>
                </c:pt>
                <c:pt idx="2103">
                  <c:v>65.112299765075861</c:v>
                </c:pt>
                <c:pt idx="2104">
                  <c:v>64.944113217443331</c:v>
                </c:pt>
                <c:pt idx="2105">
                  <c:v>64.776469891760883</c:v>
                </c:pt>
                <c:pt idx="2106">
                  <c:v>64.609367029443348</c:v>
                </c:pt>
                <c:pt idx="2107">
                  <c:v>64.442801895566944</c:v>
                </c:pt>
                <c:pt idx="2108">
                  <c:v>64.27677177857214</c:v>
                </c:pt>
                <c:pt idx="2109">
                  <c:v>64.111273989971494</c:v>
                </c:pt>
                <c:pt idx="2110">
                  <c:v>63.946305864062147</c:v>
                </c:pt>
                <c:pt idx="2111">
                  <c:v>63.78186475764295</c:v>
                </c:pt>
                <c:pt idx="2112">
                  <c:v>63.617948049736157</c:v>
                </c:pt>
                <c:pt idx="2113">
                  <c:v>63.454553141313625</c:v>
                </c:pt>
                <c:pt idx="2114">
                  <c:v>63.29167745502729</c:v>
                </c:pt>
                <c:pt idx="2115">
                  <c:v>63.129318434944082</c:v>
                </c:pt>
                <c:pt idx="2116">
                  <c:v>62.967473546284808</c:v>
                </c:pt>
                <c:pt idx="2117">
                  <c:v>62.806140275167465</c:v>
                </c:pt>
                <c:pt idx="2118">
                  <c:v>62.64531612835426</c:v>
                </c:pt>
                <c:pt idx="2119">
                  <c:v>62.484998633002888</c:v>
                </c:pt>
                <c:pt idx="2120">
                  <c:v>62.325185336421477</c:v>
                </c:pt>
                <c:pt idx="2121">
                  <c:v>62.165873805827616</c:v>
                </c:pt>
                <c:pt idx="2122">
                  <c:v>62.007061628110755</c:v>
                </c:pt>
                <c:pt idx="2123">
                  <c:v>61.848746409598576</c:v>
                </c:pt>
                <c:pt idx="2124">
                  <c:v>61.690925775826898</c:v>
                </c:pt>
                <c:pt idx="2125">
                  <c:v>61.533597371313057</c:v>
                </c:pt>
                <c:pt idx="2126">
                  <c:v>61.376758859332739</c:v>
                </c:pt>
                <c:pt idx="2127">
                  <c:v>61.220407921700335</c:v>
                </c:pt>
                <c:pt idx="2128">
                  <c:v>61.064542258552542</c:v>
                </c:pt>
                <c:pt idx="2129">
                  <c:v>60.909159588135282</c:v>
                </c:pt>
                <c:pt idx="2130">
                  <c:v>60.754257646593715</c:v>
                </c:pt>
                <c:pt idx="2131">
                  <c:v>60.599834187765701</c:v>
                </c:pt>
                <c:pt idx="2132">
                  <c:v>60.445886982977996</c:v>
                </c:pt>
                <c:pt idx="2133">
                  <c:v>60.292413820845816</c:v>
                </c:pt>
                <c:pt idx="2134">
                  <c:v>60.1394125070751</c:v>
                </c:pt>
                <c:pt idx="2135">
                  <c:v>59.986880864268009</c:v>
                </c:pt>
                <c:pt idx="2136">
                  <c:v>59.834816731731088</c:v>
                </c:pt>
                <c:pt idx="2137">
                  <c:v>59.683217965286175</c:v>
                </c:pt>
                <c:pt idx="2138">
                  <c:v>59.532082437084483</c:v>
                </c:pt>
                <c:pt idx="2139">
                  <c:v>59.381408035422979</c:v>
                </c:pt>
                <c:pt idx="2140">
                  <c:v>59.231192664563615</c:v>
                </c:pt>
                <c:pt idx="2141">
                  <c:v>59.081434244555311</c:v>
                </c:pt>
                <c:pt idx="2142">
                  <c:v>58.932130711058328</c:v>
                </c:pt>
                <c:pt idx="2143">
                  <c:v>58.783280015171208</c:v>
                </c:pt>
                <c:pt idx="2144">
                  <c:v>58.634880123260309</c:v>
                </c:pt>
                <c:pt idx="2145">
                  <c:v>58.486929016791784</c:v>
                </c:pt>
                <c:pt idx="2146">
                  <c:v>58.339424692165828</c:v>
                </c:pt>
                <c:pt idx="2147">
                  <c:v>58.1923651605534</c:v>
                </c:pt>
                <c:pt idx="2148">
                  <c:v>58.045748447735271</c:v>
                </c:pt>
                <c:pt idx="2149">
                  <c:v>57.899572593943333</c:v>
                </c:pt>
                <c:pt idx="2150">
                  <c:v>57.753835653704122</c:v>
                </c:pt>
                <c:pt idx="2151">
                  <c:v>57.608535695684559</c:v>
                </c:pt>
                <c:pt idx="2152">
                  <c:v>57.463670802539959</c:v>
                </c:pt>
                <c:pt idx="2153">
                  <c:v>57.319239070763956</c:v>
                </c:pt>
                <c:pt idx="2154">
                  <c:v>57.175238610540752</c:v>
                </c:pt>
                <c:pt idx="2155">
                  <c:v>57.031667545599241</c:v>
                </c:pt>
                <c:pt idx="2156">
                  <c:v>56.888524013069308</c:v>
                </c:pt>
                <c:pt idx="2157">
                  <c:v>56.745806163339971</c:v>
                </c:pt>
                <c:pt idx="2158">
                  <c:v>56.603512159919575</c:v>
                </c:pt>
                <c:pt idx="2159">
                  <c:v>56.461640179297895</c:v>
                </c:pt>
                <c:pt idx="2160">
                  <c:v>56.320188410810083</c:v>
                </c:pt>
                <c:pt idx="2161">
                  <c:v>56.179155056502516</c:v>
                </c:pt>
                <c:pt idx="2162">
                  <c:v>56.038538331000495</c:v>
                </c:pt>
                <c:pt idx="2163">
                  <c:v>55.898336461377632</c:v>
                </c:pt>
                <c:pt idx="2164">
                  <c:v>55.758547687027054</c:v>
                </c:pt>
                <c:pt idx="2165">
                  <c:v>55.619170259534563</c:v>
                </c:pt>
                <c:pt idx="2166">
                  <c:v>55.480202442553029</c:v>
                </c:pt>
                <c:pt idx="2167">
                  <c:v>55.341642511678941</c:v>
                </c:pt>
                <c:pt idx="2168">
                  <c:v>55.203488754330323</c:v>
                </c:pt>
                <c:pt idx="2169">
                  <c:v>55.065739469626379</c:v>
                </c:pt>
                <c:pt idx="2170">
                  <c:v>54.928392968268753</c:v>
                </c:pt>
                <c:pt idx="2171">
                  <c:v>54.79144757242431</c:v>
                </c:pt>
                <c:pt idx="2172">
                  <c:v>54.654901615609425</c:v>
                </c:pt>
                <c:pt idx="2173">
                  <c:v>54.518753442576006</c:v>
                </c:pt>
                <c:pt idx="2174">
                  <c:v>54.383001409198741</c:v>
                </c:pt>
                <c:pt idx="2175">
                  <c:v>54.24764388236396</c:v>
                </c:pt>
                <c:pt idx="2176">
                  <c:v>54.112679239859993</c:v>
                </c:pt>
                <c:pt idx="2177">
                  <c:v>53.978105870268884</c:v>
                </c:pt>
                <c:pt idx="2178">
                  <c:v>53.843922172859443</c:v>
                </c:pt>
                <c:pt idx="2179">
                  <c:v>53.71012655748185</c:v>
                </c:pt>
                <c:pt idx="2180">
                  <c:v>53.576717444463512</c:v>
                </c:pt>
                <c:pt idx="2181">
                  <c:v>53.44369326450628</c:v>
                </c:pt>
                <c:pt idx="2182">
                  <c:v>53.311052458584903</c:v>
                </c:pt>
                <c:pt idx="2183">
                  <c:v>53.17879347784703</c:v>
                </c:pt>
                <c:pt idx="2184">
                  <c:v>53.046914783514119</c:v>
                </c:pt>
                <c:pt idx="2185">
                  <c:v>52.915414846783989</c:v>
                </c:pt>
                <c:pt idx="2186">
                  <c:v>52.784292148734252</c:v>
                </c:pt>
                <c:pt idx="2187">
                  <c:v>52.653545180227312</c:v>
                </c:pt>
                <c:pt idx="2188">
                  <c:v>52.523172441816257</c:v>
                </c:pt>
                <c:pt idx="2189">
                  <c:v>52.39317244365207</c:v>
                </c:pt>
                <c:pt idx="2190">
                  <c:v>52.263543705392138</c:v>
                </c:pt>
                <c:pt idx="2191">
                  <c:v>52.134284756109565</c:v>
                </c:pt>
                <c:pt idx="2192">
                  <c:v>52.005394134203982</c:v>
                </c:pt>
                <c:pt idx="2193">
                  <c:v>51.876870387313225</c:v>
                </c:pt>
                <c:pt idx="2194">
                  <c:v>51.748712072226176</c:v>
                </c:pt>
                <c:pt idx="2195">
                  <c:v>51.6209177547967</c:v>
                </c:pt>
                <c:pt idx="2196">
                  <c:v>51.493486009858643</c:v>
                </c:pt>
                <c:pt idx="2197">
                  <c:v>51.366415421141852</c:v>
                </c:pt>
                <c:pt idx="2198">
                  <c:v>51.239704581189287</c:v>
                </c:pt>
                <c:pt idx="2199">
                  <c:v>51.113352091274997</c:v>
                </c:pt>
                <c:pt idx="2200">
                  <c:v>50.987356561323267</c:v>
                </c:pt>
                <c:pt idx="2201">
                  <c:v>50.861716609828662</c:v>
                </c:pt>
                <c:pt idx="2202">
                  <c:v>50.736430863777052</c:v>
                </c:pt>
                <c:pt idx="2203">
                  <c:v>50.61149795856754</c:v>
                </c:pt>
                <c:pt idx="2204">
                  <c:v>50.486916537935507</c:v>
                </c:pt>
                <c:pt idx="2205">
                  <c:v>50.362685253876379</c:v>
                </c:pt>
                <c:pt idx="2206">
                  <c:v>50.238802766570373</c:v>
                </c:pt>
                <c:pt idx="2207">
                  <c:v>50.115267744308198</c:v>
                </c:pt>
                <c:pt idx="2208">
                  <c:v>49.992078863417611</c:v>
                </c:pt>
                <c:pt idx="2209">
                  <c:v>49.869234808190853</c:v>
                </c:pt>
                <c:pt idx="2210">
                  <c:v>49.746734270812844</c:v>
                </c:pt>
                <c:pt idx="2211">
                  <c:v>49.624575951290446</c:v>
                </c:pt>
                <c:pt idx="2212">
                  <c:v>49.502758557382371</c:v>
                </c:pt>
                <c:pt idx="2213">
                  <c:v>49.381280804529929</c:v>
                </c:pt>
                <c:pt idx="2214">
                  <c:v>49.260141415788709</c:v>
                </c:pt>
                <c:pt idx="2215">
                  <c:v>49.139339121760983</c:v>
                </c:pt>
                <c:pt idx="2216">
                  <c:v>49.018872660528849</c:v>
                </c:pt>
                <c:pt idx="2217">
                  <c:v>48.898740777588309</c:v>
                </c:pt>
                <c:pt idx="2218">
                  <c:v>48.778942225783808</c:v>
                </c:pt>
                <c:pt idx="2219">
                  <c:v>48.659475765244025</c:v>
                </c:pt>
                <c:pt idx="2220">
                  <c:v>48.540340163317879</c:v>
                </c:pt>
                <c:pt idx="2221">
                  <c:v>48.421534194511558</c:v>
                </c:pt>
                <c:pt idx="2222">
                  <c:v>48.303056640426362</c:v>
                </c:pt>
                <c:pt idx="2223">
                  <c:v>48.184906289696904</c:v>
                </c:pt>
                <c:pt idx="2224">
                  <c:v>48.067081937930411</c:v>
                </c:pt>
                <c:pt idx="2225">
                  <c:v>47.949582387646444</c:v>
                </c:pt>
                <c:pt idx="2226">
                  <c:v>47.832406448217441</c:v>
                </c:pt>
                <c:pt idx="2227">
                  <c:v>47.715552935809889</c:v>
                </c:pt>
                <c:pt idx="2228">
                  <c:v>47.599020673326123</c:v>
                </c:pt>
                <c:pt idx="2229">
                  <c:v>47.482808490346898</c:v>
                </c:pt>
                <c:pt idx="2230">
                  <c:v>47.366915223074471</c:v>
                </c:pt>
                <c:pt idx="2231">
                  <c:v>47.251339714276448</c:v>
                </c:pt>
                <c:pt idx="2232">
                  <c:v>47.136080813230151</c:v>
                </c:pt>
                <c:pt idx="2233">
                  <c:v>47.021137375667635</c:v>
                </c:pt>
                <c:pt idx="2234">
                  <c:v>46.906508263721442</c:v>
                </c:pt>
                <c:pt idx="2235">
                  <c:v>46.792192345870738</c:v>
                </c:pt>
                <c:pt idx="2236">
                  <c:v>46.678188496888211</c:v>
                </c:pt>
                <c:pt idx="2237">
                  <c:v>46.56449559778752</c:v>
                </c:pt>
                <c:pt idx="2238">
                  <c:v>46.451112535771315</c:v>
                </c:pt>
                <c:pt idx="2239">
                  <c:v>46.338038204179803</c:v>
                </c:pt>
                <c:pt idx="2240">
                  <c:v>46.225271502439881</c:v>
                </c:pt>
                <c:pt idx="2241">
                  <c:v>46.11281133601495</c:v>
                </c:pt>
                <c:pt idx="2242">
                  <c:v>46.000656616355066</c:v>
                </c:pt>
                <c:pt idx="2243">
                  <c:v>45.888806260847794</c:v>
                </c:pt>
                <c:pt idx="2244">
                  <c:v>45.777259192769534</c:v>
                </c:pt>
                <c:pt idx="2245">
                  <c:v>45.666014341237414</c:v>
                </c:pt>
                <c:pt idx="2246">
                  <c:v>45.555070641161642</c:v>
                </c:pt>
                <c:pt idx="2247">
                  <c:v>45.44442703319843</c:v>
                </c:pt>
                <c:pt idx="2248">
                  <c:v>45.334082463703382</c:v>
                </c:pt>
                <c:pt idx="2249">
                  <c:v>45.224035884685442</c:v>
                </c:pt>
                <c:pt idx="2250">
                  <c:v>45.11428625376125</c:v>
                </c:pt>
                <c:pt idx="2251">
                  <c:v>45.004832534110072</c:v>
                </c:pt>
                <c:pt idx="2252">
                  <c:v>44.895673694429142</c:v>
                </c:pt>
                <c:pt idx="2253">
                  <c:v>44.786808708889517</c:v>
                </c:pt>
                <c:pt idx="2254">
                  <c:v>44.678236557092418</c:v>
                </c:pt>
                <c:pt idx="2255">
                  <c:v>44.569956224025972</c:v>
                </c:pt>
                <c:pt idx="2256">
                  <c:v>44.46196670002243</c:v>
                </c:pt>
                <c:pt idx="2257">
                  <c:v>44.354266980715956</c:v>
                </c:pt>
                <c:pt idx="2258">
                  <c:v>44.246856067000607</c:v>
                </c:pt>
                <c:pt idx="2259">
                  <c:v>44.139732964988987</c:v>
                </c:pt>
                <c:pt idx="2260">
                  <c:v>44.032896685971295</c:v>
                </c:pt>
                <c:pt idx="2261">
                  <c:v>43.926346246374628</c:v>
                </c:pt>
                <c:pt idx="2262">
                  <c:v>43.820080667722912</c:v>
                </c:pt>
                <c:pt idx="2263">
                  <c:v>43.714098976597207</c:v>
                </c:pt>
                <c:pt idx="2264">
                  <c:v>43.608400204596308</c:v>
                </c:pt>
                <c:pt idx="2265">
                  <c:v>43.502983388297856</c:v>
                </c:pt>
                <c:pt idx="2266">
                  <c:v>43.397847569219877</c:v>
                </c:pt>
                <c:pt idx="2267">
                  <c:v>43.292991793782576</c:v>
                </c:pt>
                <c:pt idx="2268">
                  <c:v>43.188415113270693</c:v>
                </c:pt>
                <c:pt idx="2269">
                  <c:v>43.08411658379616</c:v>
                </c:pt>
                <c:pt idx="2270">
                  <c:v>42.980095266261074</c:v>
                </c:pt>
                <c:pt idx="2271">
                  <c:v>42.876350226321186</c:v>
                </c:pt>
                <c:pt idx="2272">
                  <c:v>42.772880534349689</c:v>
                </c:pt>
                <c:pt idx="2273">
                  <c:v>42.669685265401363</c:v>
                </c:pt>
                <c:pt idx="2274">
                  <c:v>42.56676349917705</c:v>
                </c:pt>
                <c:pt idx="2275">
                  <c:v>42.46411431998866</c:v>
                </c:pt>
                <c:pt idx="2276">
                  <c:v>42.361736816724267</c:v>
                </c:pt>
                <c:pt idx="2277">
                  <c:v>42.2596300828138</c:v>
                </c:pt>
                <c:pt idx="2278">
                  <c:v>42.157793216194904</c:v>
                </c:pt>
                <c:pt idx="2279">
                  <c:v>42.056225319279271</c:v>
                </c:pt>
                <c:pt idx="2280">
                  <c:v>41.954925498919167</c:v>
                </c:pt>
                <c:pt idx="2281">
                  <c:v>41.853892866374458</c:v>
                </c:pt>
                <c:pt idx="2282">
                  <c:v>41.753126537279847</c:v>
                </c:pt>
                <c:pt idx="2283">
                  <c:v>41.65262563161243</c:v>
                </c:pt>
                <c:pt idx="2284">
                  <c:v>41.552389273659685</c:v>
                </c:pt>
                <c:pt idx="2285">
                  <c:v>41.452416591987628</c:v>
                </c:pt>
                <c:pt idx="2286">
                  <c:v>41.352706719409419</c:v>
                </c:pt>
                <c:pt idx="2287">
                  <c:v>41.253258792954171</c:v>
                </c:pt>
                <c:pt idx="2288">
                  <c:v>41.154071953836159</c:v>
                </c:pt>
                <c:pt idx="2289">
                  <c:v>41.055145347424194</c:v>
                </c:pt>
                <c:pt idx="2290">
                  <c:v>40.956478123211483</c:v>
                </c:pt>
                <c:pt idx="2291">
                  <c:v>40.858069434785641</c:v>
                </c:pt>
                <c:pt idx="2292">
                  <c:v>40.75991843979898</c:v>
                </c:pt>
                <c:pt idx="2293">
                  <c:v>40.662024299939269</c:v>
                </c:pt>
                <c:pt idx="2294">
                  <c:v>40.564386180900499</c:v>
                </c:pt>
                <c:pt idx="2295">
                  <c:v>40.467003252354225</c:v>
                </c:pt>
                <c:pt idx="2296">
                  <c:v>40.36987468792092</c:v>
                </c:pt>
                <c:pt idx="2297">
                  <c:v>40.272999665141796</c:v>
                </c:pt>
                <c:pt idx="2298">
                  <c:v>40.176377365450804</c:v>
                </c:pt>
                <c:pt idx="2299">
                  <c:v>40.080006974146919</c:v>
                </c:pt>
                <c:pt idx="2300">
                  <c:v>39.98388768036672</c:v>
                </c:pt>
                <c:pt idx="2301">
                  <c:v>39.88801867705714</c:v>
                </c:pt>
                <c:pt idx="2302">
                  <c:v>39.792399160948591</c:v>
                </c:pt>
                <c:pt idx="2303">
                  <c:v>39.697028332528312</c:v>
                </c:pt>
                <c:pt idx="2304">
                  <c:v>39.601905396013855</c:v>
                </c:pt>
                <c:pt idx="2305">
                  <c:v>39.507029559327037</c:v>
                </c:pt>
                <c:pt idx="2306">
                  <c:v>39.412400034067907</c:v>
                </c:pt>
                <c:pt idx="2307">
                  <c:v>39.318016035489173</c:v>
                </c:pt>
                <c:pt idx="2308">
                  <c:v>39.22387678247064</c:v>
                </c:pt>
                <c:pt idx="2309">
                  <c:v>39.129981497494136</c:v>
                </c:pt>
                <c:pt idx="2310">
                  <c:v>39.036329406618457</c:v>
                </c:pt>
                <c:pt idx="2311">
                  <c:v>38.942919739454659</c:v>
                </c:pt>
                <c:pt idx="2312">
                  <c:v>38.849751729141587</c:v>
                </c:pt>
                <c:pt idx="2313">
                  <c:v>38.756824612321566</c:v>
                </c:pt>
                <c:pt idx="2314">
                  <c:v>38.664137629116361</c:v>
                </c:pt>
                <c:pt idx="2315">
                  <c:v>38.571690023103343</c:v>
                </c:pt>
                <c:pt idx="2316">
                  <c:v>38.479481041291919</c:v>
                </c:pt>
                <c:pt idx="2317">
                  <c:v>38.387509934100073</c:v>
                </c:pt>
                <c:pt idx="2318">
                  <c:v>38.295775955331258</c:v>
                </c:pt>
                <c:pt idx="2319">
                  <c:v>38.20427836215142</c:v>
                </c:pt>
                <c:pt idx="2320">
                  <c:v>38.113016415066177</c:v>
                </c:pt>
                <c:pt idx="2321">
                  <c:v>38.021989377898414</c:v>
                </c:pt>
                <c:pt idx="2322">
                  <c:v>37.93119651776577</c:v>
                </c:pt>
                <c:pt idx="2323">
                  <c:v>37.840637105058647</c:v>
                </c:pt>
                <c:pt idx="2324">
                  <c:v>37.750310413418212</c:v>
                </c:pt>
                <c:pt idx="2325">
                  <c:v>37.660215719714664</c:v>
                </c:pt>
                <c:pt idx="2326">
                  <c:v>37.570352304025661</c:v>
                </c:pt>
                <c:pt idx="2327">
                  <c:v>37.480719449615066</c:v>
                </c:pt>
                <c:pt idx="2328">
                  <c:v>37.39131644291168</c:v>
                </c:pt>
                <c:pt idx="2329">
                  <c:v>37.302142573488382</c:v>
                </c:pt>
                <c:pt idx="2330">
                  <c:v>37.213197134041273</c:v>
                </c:pt>
                <c:pt idx="2331">
                  <c:v>37.12447942036912</c:v>
                </c:pt>
                <c:pt idx="2332">
                  <c:v>37.035988731352944</c:v>
                </c:pt>
                <c:pt idx="2333">
                  <c:v>36.947724368935788</c:v>
                </c:pt>
                <c:pt idx="2334">
                  <c:v>36.859685638102683</c:v>
                </c:pt>
                <c:pt idx="2335">
                  <c:v>36.771871846860776</c:v>
                </c:pt>
                <c:pt idx="2336">
                  <c:v>36.684282306219629</c:v>
                </c:pt>
                <c:pt idx="2337">
                  <c:v>36.596916330171723</c:v>
                </c:pt>
                <c:pt idx="2338">
                  <c:v>36.509773235673059</c:v>
                </c:pt>
                <c:pt idx="2339">
                  <c:v>36.422852342624054</c:v>
                </c:pt>
                <c:pt idx="2340">
                  <c:v>36.336152973850467</c:v>
                </c:pt>
                <c:pt idx="2341">
                  <c:v>36.249674455084637</c:v>
                </c:pt>
                <c:pt idx="2342">
                  <c:v>36.163416114946678</c:v>
                </c:pt>
                <c:pt idx="2343">
                  <c:v>36.077377284926101</c:v>
                </c:pt>
                <c:pt idx="2344">
                  <c:v>35.9915572993634</c:v>
                </c:pt>
                <c:pt idx="2345">
                  <c:v>35.90595549543184</c:v>
                </c:pt>
                <c:pt idx="2346">
                  <c:v>35.82057121311945</c:v>
                </c:pt>
                <c:pt idx="2347">
                  <c:v>35.73540379521112</c:v>
                </c:pt>
                <c:pt idx="2348">
                  <c:v>35.650452587270927</c:v>
                </c:pt>
                <c:pt idx="2349">
                  <c:v>35.565716937624494</c:v>
                </c:pt>
                <c:pt idx="2350">
                  <c:v>35.481196197341617</c:v>
                </c:pt>
                <c:pt idx="2351">
                  <c:v>35.396889720218972</c:v>
                </c:pt>
                <c:pt idx="2352">
                  <c:v>35.312796862763001</c:v>
                </c:pt>
                <c:pt idx="2353">
                  <c:v>35.228916984172919</c:v>
                </c:pt>
                <c:pt idx="2354">
                  <c:v>35.145249446323888</c:v>
                </c:pt>
                <c:pt idx="2355">
                  <c:v>35.061793613750332</c:v>
                </c:pt>
                <c:pt idx="2356">
                  <c:v>34.978548853629412</c:v>
                </c:pt>
                <c:pt idx="2357">
                  <c:v>34.895514535764555</c:v>
                </c:pt>
                <c:pt idx="2358">
                  <c:v>34.812690032569257</c:v>
                </c:pt>
                <c:pt idx="2359">
                  <c:v>34.730074719050904</c:v>
                </c:pt>
                <c:pt idx="2360">
                  <c:v>34.647667972794785</c:v>
                </c:pt>
                <c:pt idx="2361">
                  <c:v>34.565469173948237</c:v>
                </c:pt>
                <c:pt idx="2362">
                  <c:v>34.48347770520494</c:v>
                </c:pt>
                <c:pt idx="2363">
                  <c:v>34.401692951789258</c:v>
                </c:pt>
                <c:pt idx="2364">
                  <c:v>34.320114301440874</c:v>
                </c:pt>
                <c:pt idx="2365">
                  <c:v>34.238741144399341</c:v>
                </c:pt>
                <c:pt idx="2366">
                  <c:v>34.157572873388958</c:v>
                </c:pt>
                <c:pt idx="2367">
                  <c:v>34.076608883603633</c:v>
                </c:pt>
                <c:pt idx="2368">
                  <c:v>33.995848572691962</c:v>
                </c:pt>
                <c:pt idx="2369">
                  <c:v>33.915291340742392</c:v>
                </c:pt>
                <c:pt idx="2370">
                  <c:v>33.834936590268462</c:v>
                </c:pt>
                <c:pt idx="2371">
                  <c:v>33.754783726194326</c:v>
                </c:pt>
                <c:pt idx="2372">
                  <c:v>33.674832155840136</c:v>
                </c:pt>
                <c:pt idx="2373">
                  <c:v>33.595081288907821</c:v>
                </c:pt>
                <c:pt idx="2374">
                  <c:v>33.515530537466766</c:v>
                </c:pt>
                <c:pt idx="2375">
                  <c:v>33.436179315939732</c:v>
                </c:pt>
                <c:pt idx="2376">
                  <c:v>33.35702704108887</c:v>
                </c:pt>
                <c:pt idx="2377">
                  <c:v>33.278073132001822</c:v>
                </c:pt>
                <c:pt idx="2378">
                  <c:v>33.19931701007792</c:v>
                </c:pt>
                <c:pt idx="2379">
                  <c:v>33.120758099014552</c:v>
                </c:pt>
                <c:pt idx="2380">
                  <c:v>33.042395824793616</c:v>
                </c:pt>
                <c:pt idx="2381">
                  <c:v>32.96422961566806</c:v>
                </c:pt>
                <c:pt idx="2382">
                  <c:v>32.886258902148562</c:v>
                </c:pt>
                <c:pt idx="2383">
                  <c:v>32.808483116990296</c:v>
                </c:pt>
                <c:pt idx="2384">
                  <c:v>32.730901695179789</c:v>
                </c:pt>
                <c:pt idx="2385">
                  <c:v>32.653514073922004</c:v>
                </c:pt>
                <c:pt idx="2386">
                  <c:v>32.576319692627294</c:v>
                </c:pt>
                <c:pt idx="2387">
                  <c:v>32.499317992898668</c:v>
                </c:pt>
                <c:pt idx="2388">
                  <c:v>32.422508418519136</c:v>
                </c:pt>
                <c:pt idx="2389">
                  <c:v>32.345890415438987</c:v>
                </c:pt>
                <c:pt idx="2390">
                  <c:v>32.26946343176337</c:v>
                </c:pt>
                <c:pt idx="2391">
                  <c:v>32.193226917739892</c:v>
                </c:pt>
                <c:pt idx="2392">
                  <c:v>32.117180325746247</c:v>
                </c:pt>
                <c:pt idx="2393">
                  <c:v>32.041323110278107</c:v>
                </c:pt>
                <c:pt idx="2394">
                  <c:v>31.965654727936904</c:v>
                </c:pt>
                <c:pt idx="2395">
                  <c:v>31.890174637417886</c:v>
                </c:pt>
                <c:pt idx="2396">
                  <c:v>31.814882299498187</c:v>
                </c:pt>
                <c:pt idx="2397">
                  <c:v>31.739777177024973</c:v>
                </c:pt>
                <c:pt idx="2398">
                  <c:v>31.664858734903692</c:v>
                </c:pt>
                <c:pt idx="2399">
                  <c:v>31.590126440086497</c:v>
                </c:pt>
                <c:pt idx="2400">
                  <c:v>31.51557976156063</c:v>
                </c:pt>
                <c:pt idx="2401">
                  <c:v>31.441218170336974</c:v>
                </c:pt>
                <c:pt idx="2402">
                  <c:v>31.367041139438719</c:v>
                </c:pt>
                <c:pt idx="2403">
                  <c:v>31.293048143889983</c:v>
                </c:pt>
                <c:pt idx="2404">
                  <c:v>31.219238660704736</c:v>
                </c:pt>
                <c:pt idx="2405">
                  <c:v>31.145612168875584</c:v>
                </c:pt>
                <c:pt idx="2406">
                  <c:v>31.072168149362792</c:v>
                </c:pt>
                <c:pt idx="2407">
                  <c:v>30.998906085083341</c:v>
                </c:pt>
                <c:pt idx="2408">
                  <c:v>30.92582546090005</c:v>
                </c:pt>
                <c:pt idx="2409">
                  <c:v>30.852925763610841</c:v>
                </c:pt>
                <c:pt idx="2410">
                  <c:v>30.780206481937977</c:v>
                </c:pt>
                <c:pt idx="2411">
                  <c:v>30.707667106517537</c:v>
                </c:pt>
                <c:pt idx="2412">
                  <c:v>30.63530712988883</c:v>
                </c:pt>
                <c:pt idx="2413">
                  <c:v>30.563126046483937</c:v>
                </c:pt>
                <c:pt idx="2414">
                  <c:v>30.491123352617407</c:v>
                </c:pt>
                <c:pt idx="2415">
                  <c:v>30.419298546475922</c:v>
                </c:pt>
                <c:pt idx="2416">
                  <c:v>30.347651128108065</c:v>
                </c:pt>
                <c:pt idx="2417">
                  <c:v>30.276180599414214</c:v>
                </c:pt>
                <c:pt idx="2418">
                  <c:v>30.204886464136464</c:v>
                </c:pt>
                <c:pt idx="2419">
                  <c:v>30.133768227848702</c:v>
                </c:pt>
                <c:pt idx="2420">
                  <c:v>30.062825397946572</c:v>
                </c:pt>
                <c:pt idx="2421">
                  <c:v>29.992057483637804</c:v>
                </c:pt>
                <c:pt idx="2422">
                  <c:v>29.921463995932307</c:v>
                </c:pt>
                <c:pt idx="2423">
                  <c:v>29.851044447632574</c:v>
                </c:pt>
                <c:pt idx="2424">
                  <c:v>29.780798353324023</c:v>
                </c:pt>
                <c:pt idx="2425">
                  <c:v>29.710725229365458</c:v>
                </c:pt>
                <c:pt idx="2426">
                  <c:v>29.640824593879639</c:v>
                </c:pt>
                <c:pt idx="2427">
                  <c:v>29.571095966743801</c:v>
                </c:pt>
                <c:pt idx="2428">
                  <c:v>29.501538869580383</c:v>
                </c:pt>
                <c:pt idx="2429">
                  <c:v>29.43215282574775</c:v>
                </c:pt>
                <c:pt idx="2430">
                  <c:v>29.362937360330985</c:v>
                </c:pt>
                <c:pt idx="2431">
                  <c:v>29.293892000132765</c:v>
                </c:pt>
                <c:pt idx="2432">
                  <c:v>29.225016273664309</c:v>
                </c:pt>
                <c:pt idx="2433">
                  <c:v>29.156309711136362</c:v>
                </c:pt>
                <c:pt idx="2434">
                  <c:v>29.087771844450302</c:v>
                </c:pt>
                <c:pt idx="2435">
                  <c:v>29.019402207189255</c:v>
                </c:pt>
                <c:pt idx="2436">
                  <c:v>28.951200334609268</c:v>
                </c:pt>
                <c:pt idx="2437">
                  <c:v>28.883165763630636</c:v>
                </c:pt>
                <c:pt idx="2438">
                  <c:v>28.815298032829187</c:v>
                </c:pt>
                <c:pt idx="2439">
                  <c:v>28.747596682427687</c:v>
                </c:pt>
                <c:pt idx="2440">
                  <c:v>28.680061254287271</c:v>
                </c:pt>
                <c:pt idx="2441">
                  <c:v>28.612691291899022</c:v>
                </c:pt>
                <c:pt idx="2442">
                  <c:v>28.545486340375454</c:v>
                </c:pt>
                <c:pt idx="2443">
                  <c:v>28.478445946442257</c:v>
                </c:pt>
                <c:pt idx="2444">
                  <c:v>28.411569658429894</c:v>
                </c:pt>
                <c:pt idx="2445">
                  <c:v>28.344857026265426</c:v>
                </c:pt>
                <c:pt idx="2446">
                  <c:v>28.278307601464295</c:v>
                </c:pt>
                <c:pt idx="2447">
                  <c:v>28.211920937122233</c:v>
                </c:pt>
                <c:pt idx="2448">
                  <c:v>28.145696587907146</c:v>
                </c:pt>
                <c:pt idx="2449">
                  <c:v>28.079634110051146</c:v>
                </c:pt>
                <c:pt idx="2450">
                  <c:v>28.013733061342577</c:v>
                </c:pt>
                <c:pt idx="2451">
                  <c:v>27.947993001118125</c:v>
                </c:pt>
                <c:pt idx="2452">
                  <c:v>27.882413490254994</c:v>
                </c:pt>
                <c:pt idx="2453">
                  <c:v>27.816994091163078</c:v>
                </c:pt>
                <c:pt idx="2454">
                  <c:v>27.751734367777278</c:v>
                </c:pt>
                <c:pt idx="2455">
                  <c:v>27.686633885549817</c:v>
                </c:pt>
                <c:pt idx="2456">
                  <c:v>27.621692211442578</c:v>
                </c:pt>
                <c:pt idx="2457">
                  <c:v>27.5569089139196</c:v>
                </c:pt>
                <c:pt idx="2458">
                  <c:v>27.492283562939519</c:v>
                </c:pt>
                <c:pt idx="2459">
                  <c:v>27.427815729948101</c:v>
                </c:pt>
                <c:pt idx="2460">
                  <c:v>27.363504987870886</c:v>
                </c:pt>
                <c:pt idx="2461">
                  <c:v>27.299350911105766</c:v>
                </c:pt>
                <c:pt idx="2462">
                  <c:v>27.235353075515711</c:v>
                </c:pt>
                <c:pt idx="2463">
                  <c:v>27.171511058421505</c:v>
                </c:pt>
                <c:pt idx="2464">
                  <c:v>27.107824438594562</c:v>
                </c:pt>
                <c:pt idx="2465">
                  <c:v>27.044292796249717</c:v>
                </c:pt>
                <c:pt idx="2466">
                  <c:v>26.980915713038179</c:v>
                </c:pt>
                <c:pt idx="2467">
                  <c:v>26.917692772040436</c:v>
                </c:pt>
                <c:pt idx="2468">
                  <c:v>26.85462355775925</c:v>
                </c:pt>
                <c:pt idx="2469">
                  <c:v>26.791707656112727</c:v>
                </c:pt>
                <c:pt idx="2470">
                  <c:v>26.728944654427352</c:v>
                </c:pt>
                <c:pt idx="2471">
                  <c:v>26.666334141431179</c:v>
                </c:pt>
                <c:pt idx="2472">
                  <c:v>26.603875707246964</c:v>
                </c:pt>
                <c:pt idx="2473">
                  <c:v>26.541568943385403</c:v>
                </c:pt>
                <c:pt idx="2474">
                  <c:v>26.479413442738473</c:v>
                </c:pt>
                <c:pt idx="2475">
                  <c:v>26.41740879957262</c:v>
                </c:pt>
                <c:pt idx="2476">
                  <c:v>26.355554609522244</c:v>
                </c:pt>
                <c:pt idx="2477">
                  <c:v>26.293850469583074</c:v>
                </c:pt>
                <c:pt idx="2478">
                  <c:v>26.232295978105579</c:v>
                </c:pt>
                <c:pt idx="2479">
                  <c:v>26.170890734788529</c:v>
                </c:pt>
                <c:pt idx="2480">
                  <c:v>26.109634340672486</c:v>
                </c:pt>
                <c:pt idx="2481">
                  <c:v>26.04852639813344</c:v>
                </c:pt>
                <c:pt idx="2482">
                  <c:v>25.987566510876384</c:v>
                </c:pt>
                <c:pt idx="2483">
                  <c:v>25.926754283929036</c:v>
                </c:pt>
                <c:pt idx="2484">
                  <c:v>25.86608932363551</c:v>
                </c:pt>
                <c:pt idx="2485">
                  <c:v>25.80557123765011</c:v>
                </c:pt>
                <c:pt idx="2486">
                  <c:v>25.745199634931115</c:v>
                </c:pt>
                <c:pt idx="2487">
                  <c:v>25.684974125734591</c:v>
                </c:pt>
                <c:pt idx="2488">
                  <c:v>25.624894321608306</c:v>
                </c:pt>
                <c:pt idx="2489">
                  <c:v>25.56495983538565</c:v>
                </c:pt>
                <c:pt idx="2490">
                  <c:v>25.50517028117957</c:v>
                </c:pt>
                <c:pt idx="2491">
                  <c:v>25.445525274376582</c:v>
                </c:pt>
                <c:pt idx="2492">
                  <c:v>25.386024431630844</c:v>
                </c:pt>
                <c:pt idx="2493">
                  <c:v>25.326667370858164</c:v>
                </c:pt>
                <c:pt idx="2494">
                  <c:v>25.267453711230196</c:v>
                </c:pt>
                <c:pt idx="2495">
                  <c:v>25.208383073168548</c:v>
                </c:pt>
                <c:pt idx="2496">
                  <c:v>25.149455078338992</c:v>
                </c:pt>
                <c:pt idx="2497">
                  <c:v>25.090669349645694</c:v>
                </c:pt>
                <c:pt idx="2498">
                  <c:v>25.032025511225509</c:v>
                </c:pt>
                <c:pt idx="2499">
                  <c:v>24.973523188442236</c:v>
                </c:pt>
                <c:pt idx="2500">
                  <c:v>24.915162007881026</c:v>
                </c:pt>
                <c:pt idx="2501">
                  <c:v>24.856941597342733</c:v>
                </c:pt>
                <c:pt idx="2502">
                  <c:v>24.798861585838317</c:v>
                </c:pt>
                <c:pt idx="2503">
                  <c:v>24.740921603583317</c:v>
                </c:pt>
                <c:pt idx="2504">
                  <c:v>24.683121281992381</c:v>
                </c:pt>
                <c:pt idx="2505">
                  <c:v>24.625460253673701</c:v>
                </c:pt>
                <c:pt idx="2506">
                  <c:v>24.567938152423643</c:v>
                </c:pt>
                <c:pt idx="2507">
                  <c:v>24.510554613221345</c:v>
                </c:pt>
                <c:pt idx="2508">
                  <c:v>24.453309272223308</c:v>
                </c:pt>
                <c:pt idx="2509">
                  <c:v>24.396201766758089</c:v>
                </c:pt>
                <c:pt idx="2510">
                  <c:v>24.339231735321007</c:v>
                </c:pt>
                <c:pt idx="2511">
                  <c:v>24.282398817568843</c:v>
                </c:pt>
                <c:pt idx="2512">
                  <c:v>24.225702654314635</c:v>
                </c:pt>
                <c:pt idx="2513">
                  <c:v>24.169142887522479</c:v>
                </c:pt>
                <c:pt idx="2514">
                  <c:v>24.112719160302351</c:v>
                </c:pt>
                <c:pt idx="2515">
                  <c:v>24.056431116904967</c:v>
                </c:pt>
                <c:pt idx="2516">
                  <c:v>24.000278402716706</c:v>
                </c:pt>
                <c:pt idx="2517">
                  <c:v>23.944260664254518</c:v>
                </c:pt>
                <c:pt idx="2518">
                  <c:v>23.888377549160886</c:v>
                </c:pt>
                <c:pt idx="2519">
                  <c:v>23.832628706198843</c:v>
                </c:pt>
                <c:pt idx="2520">
                  <c:v>23.777013785246982</c:v>
                </c:pt>
                <c:pt idx="2521">
                  <c:v>23.721532437294492</c:v>
                </c:pt>
                <c:pt idx="2522">
                  <c:v>23.666184314436308</c:v>
                </c:pt>
                <c:pt idx="2523">
                  <c:v>23.610969069868144</c:v>
                </c:pt>
                <c:pt idx="2524">
                  <c:v>23.555886357881736</c:v>
                </c:pt>
                <c:pt idx="2525">
                  <c:v>23.500935833859941</c:v>
                </c:pt>
                <c:pt idx="2526">
                  <c:v>23.446117154271978</c:v>
                </c:pt>
                <c:pt idx="2527">
                  <c:v>23.391429976668697</c:v>
                </c:pt>
                <c:pt idx="2528">
                  <c:v>23.336873959677789</c:v>
                </c:pt>
                <c:pt idx="2529">
                  <c:v>23.28244876299912</c:v>
                </c:pt>
                <c:pt idx="2530">
                  <c:v>23.228154047400061</c:v>
                </c:pt>
                <c:pt idx="2531">
                  <c:v>23.173989474710837</c:v>
                </c:pt>
                <c:pt idx="2532">
                  <c:v>23.11995470781989</c:v>
                </c:pt>
                <c:pt idx="2533">
                  <c:v>23.066049410669322</c:v>
                </c:pt>
                <c:pt idx="2534">
                  <c:v>23.012273248250327</c:v>
                </c:pt>
                <c:pt idx="2535">
                  <c:v>22.958625886598654</c:v>
                </c:pt>
                <c:pt idx="2536">
                  <c:v>22.905106992790095</c:v>
                </c:pt>
                <c:pt idx="2537">
                  <c:v>22.851716234936038</c:v>
                </c:pt>
                <c:pt idx="2538">
                  <c:v>22.798453282178976</c:v>
                </c:pt>
                <c:pt idx="2539">
                  <c:v>22.745317804688135</c:v>
                </c:pt>
                <c:pt idx="2540">
                  <c:v>22.692309473655037</c:v>
                </c:pt>
                <c:pt idx="2541">
                  <c:v>22.639427961289158</c:v>
                </c:pt>
                <c:pt idx="2542">
                  <c:v>22.58667294081356</c:v>
                </c:pt>
                <c:pt idx="2543">
                  <c:v>22.534044086460618</c:v>
                </c:pt>
                <c:pt idx="2544">
                  <c:v>22.481541073467668</c:v>
                </c:pt>
                <c:pt idx="2545">
                  <c:v>22.429163578072803</c:v>
                </c:pt>
                <c:pt idx="2546">
                  <c:v>22.376911277510608</c:v>
                </c:pt>
                <c:pt idx="2547">
                  <c:v>22.32478385000794</c:v>
                </c:pt>
                <c:pt idx="2548">
                  <c:v>22.27278097477976</c:v>
                </c:pt>
                <c:pt idx="2549">
                  <c:v>22.220902332024941</c:v>
                </c:pt>
                <c:pt idx="2550">
                  <c:v>22.16914760292217</c:v>
                </c:pt>
                <c:pt idx="2551">
                  <c:v>22.117516469625812</c:v>
                </c:pt>
                <c:pt idx="2552">
                  <c:v>22.066008615261808</c:v>
                </c:pt>
                <c:pt idx="2553">
                  <c:v>22.014623723923634</c:v>
                </c:pt>
                <c:pt idx="2554">
                  <c:v>21.963361480668276</c:v>
                </c:pt>
                <c:pt idx="2555">
                  <c:v>21.912221571512138</c:v>
                </c:pt>
                <c:pt idx="2556">
                  <c:v>21.861203683427142</c:v>
                </c:pt>
                <c:pt idx="2557">
                  <c:v>21.81030750433672</c:v>
                </c:pt>
                <c:pt idx="2558">
                  <c:v>21.759532723111839</c:v>
                </c:pt>
                <c:pt idx="2559">
                  <c:v>21.708879029567115</c:v>
                </c:pt>
                <c:pt idx="2560">
                  <c:v>21.658346114456929</c:v>
                </c:pt>
                <c:pt idx="2561">
                  <c:v>21.607933669471485</c:v>
                </c:pt>
                <c:pt idx="2562">
                  <c:v>21.557641387233033</c:v>
                </c:pt>
                <c:pt idx="2563">
                  <c:v>21.50746896129197</c:v>
                </c:pt>
                <c:pt idx="2564">
                  <c:v>21.457416086123072</c:v>
                </c:pt>
                <c:pt idx="2565">
                  <c:v>21.407482457121713</c:v>
                </c:pt>
                <c:pt idx="2566">
                  <c:v>21.357667770600045</c:v>
                </c:pt>
                <c:pt idx="2567">
                  <c:v>21.307971723783332</c:v>
                </c:pt>
                <c:pt idx="2568">
                  <c:v>21.258394014806168</c:v>
                </c:pt>
                <c:pt idx="2569">
                  <c:v>21.208934342708787</c:v>
                </c:pt>
                <c:pt idx="2570">
                  <c:v>21.159592407433411</c:v>
                </c:pt>
                <c:pt idx="2571">
                  <c:v>21.110367909820564</c:v>
                </c:pt>
                <c:pt idx="2572">
                  <c:v>21.061260551605468</c:v>
                </c:pt>
                <c:pt idx="2573">
                  <c:v>21.012270035414378</c:v>
                </c:pt>
                <c:pt idx="2574">
                  <c:v>20.963396064761017</c:v>
                </c:pt>
                <c:pt idx="2575">
                  <c:v>20.91463834404302</c:v>
                </c:pt>
                <c:pt idx="2576">
                  <c:v>20.86599657853834</c:v>
                </c:pt>
                <c:pt idx="2577">
                  <c:v>20.817470474401741</c:v>
                </c:pt>
                <c:pt idx="2578">
                  <c:v>20.769059738661266</c:v>
                </c:pt>
                <c:pt idx="2579">
                  <c:v>20.72076407921476</c:v>
                </c:pt>
                <c:pt idx="2580">
                  <c:v>20.672583204826381</c:v>
                </c:pt>
                <c:pt idx="2581">
                  <c:v>20.624516825123159</c:v>
                </c:pt>
                <c:pt idx="2582">
                  <c:v>20.576564650591564</c:v>
                </c:pt>
                <c:pt idx="2583">
                  <c:v>20.528726392574058</c:v>
                </c:pt>
                <c:pt idx="2584">
                  <c:v>20.481001763265738</c:v>
                </c:pt>
                <c:pt idx="2585">
                  <c:v>20.433390475710933</c:v>
                </c:pt>
                <c:pt idx="2586">
                  <c:v>20.385892243799866</c:v>
                </c:pt>
                <c:pt idx="2587">
                  <c:v>20.338506782265291</c:v>
                </c:pt>
                <c:pt idx="2588">
                  <c:v>20.291233806679195</c:v>
                </c:pt>
                <c:pt idx="2589">
                  <c:v>20.244073033449482</c:v>
                </c:pt>
                <c:pt idx="2590">
                  <c:v>20.19702417981668</c:v>
                </c:pt>
                <c:pt idx="2591">
                  <c:v>20.150086963850697</c:v>
                </c:pt>
                <c:pt idx="2592">
                  <c:v>20.103261104447576</c:v>
                </c:pt>
                <c:pt idx="2593">
                  <c:v>20.056546321326223</c:v>
                </c:pt>
                <c:pt idx="2594">
                  <c:v>20.009942335025261</c:v>
                </c:pt>
                <c:pt idx="2595">
                  <c:v>19.963448866899771</c:v>
                </c:pt>
                <c:pt idx="2596">
                  <c:v>19.917065639118157</c:v>
                </c:pt>
                <c:pt idx="2597">
                  <c:v>19.870792374658972</c:v>
                </c:pt>
                <c:pt idx="2598">
                  <c:v>19.824628797307795</c:v>
                </c:pt>
                <c:pt idx="2599">
                  <c:v>19.77857463165406</c:v>
                </c:pt>
                <c:pt idx="2600">
                  <c:v>19.732629603088018</c:v>
                </c:pt>
                <c:pt idx="2601">
                  <c:v>19.686793437797565</c:v>
                </c:pt>
                <c:pt idx="2602">
                  <c:v>19.641065862765259</c:v>
                </c:pt>
                <c:pt idx="2603">
                  <c:v>19.595446605765183</c:v>
                </c:pt>
                <c:pt idx="2604">
                  <c:v>19.549935395359949</c:v>
                </c:pt>
                <c:pt idx="2605">
                  <c:v>19.504531960897683</c:v>
                </c:pt>
                <c:pt idx="2606">
                  <c:v>19.459236032508976</c:v>
                </c:pt>
                <c:pt idx="2607">
                  <c:v>19.414047341103913</c:v>
                </c:pt>
                <c:pt idx="2608">
                  <c:v>19.368965618369131</c:v>
                </c:pt>
                <c:pt idx="2609">
                  <c:v>19.323990596764805</c:v>
                </c:pt>
                <c:pt idx="2610">
                  <c:v>19.279122009521746</c:v>
                </c:pt>
                <c:pt idx="2611">
                  <c:v>19.234359590638466</c:v>
                </c:pt>
                <c:pt idx="2612">
                  <c:v>19.189703074878238</c:v>
                </c:pt>
                <c:pt idx="2613">
                  <c:v>19.145152197766258</c:v>
                </c:pt>
                <c:pt idx="2614">
                  <c:v>19.100706695586695</c:v>
                </c:pt>
                <c:pt idx="2615">
                  <c:v>19.056366305379886</c:v>
                </c:pt>
                <c:pt idx="2616">
                  <c:v>19.012130764939464</c:v>
                </c:pt>
                <c:pt idx="2617">
                  <c:v>18.967999812809509</c:v>
                </c:pt>
                <c:pt idx="2618">
                  <c:v>18.923973188281753</c:v>
                </c:pt>
                <c:pt idx="2619">
                  <c:v>18.880050631392763</c:v>
                </c:pt>
                <c:pt idx="2620">
                  <c:v>18.836231882921158</c:v>
                </c:pt>
                <c:pt idx="2621">
                  <c:v>18.792516684384822</c:v>
                </c:pt>
                <c:pt idx="2622">
                  <c:v>18.74890477803816</c:v>
                </c:pt>
                <c:pt idx="2623">
                  <c:v>18.705395906869349</c:v>
                </c:pt>
                <c:pt idx="2624">
                  <c:v>18.661989814597593</c:v>
                </c:pt>
                <c:pt idx="2625">
                  <c:v>18.618686245670428</c:v>
                </c:pt>
                <c:pt idx="2626">
                  <c:v>18.575484945261007</c:v>
                </c:pt>
                <c:pt idx="2627">
                  <c:v>18.532385659265408</c:v>
                </c:pt>
                <c:pt idx="2628">
                  <c:v>18.489388134299972</c:v>
                </c:pt>
                <c:pt idx="2629">
                  <c:v>18.446492117698632</c:v>
                </c:pt>
                <c:pt idx="2630">
                  <c:v>18.403697357510268</c:v>
                </c:pt>
                <c:pt idx="2631">
                  <c:v>18.361003602496094</c:v>
                </c:pt>
                <c:pt idx="2632">
                  <c:v>18.318410602126992</c:v>
                </c:pt>
                <c:pt idx="2633">
                  <c:v>18.275918106580974</c:v>
                </c:pt>
                <c:pt idx="2634">
                  <c:v>18.233525866740525</c:v>
                </c:pt>
                <c:pt idx="2635">
                  <c:v>18.19123363419007</c:v>
                </c:pt>
                <c:pt idx="2636">
                  <c:v>18.149041161213386</c:v>
                </c:pt>
                <c:pt idx="2637">
                  <c:v>18.106948200791045</c:v>
                </c:pt>
                <c:pt idx="2638">
                  <c:v>18.0649545065979</c:v>
                </c:pt>
                <c:pt idx="2639">
                  <c:v>18.023059833000541</c:v>
                </c:pt>
                <c:pt idx="2640">
                  <c:v>17.981263935054784</c:v>
                </c:pt>
                <c:pt idx="2641">
                  <c:v>17.939566568503178</c:v>
                </c:pt>
                <c:pt idx="2642">
                  <c:v>17.897967489772505</c:v>
                </c:pt>
                <c:pt idx="2643">
                  <c:v>17.856466455971315</c:v>
                </c:pt>
                <c:pt idx="2644">
                  <c:v>17.815063224887471</c:v>
                </c:pt>
                <c:pt idx="2645">
                  <c:v>17.773757554985675</c:v>
                </c:pt>
                <c:pt idx="2646">
                  <c:v>17.732549205405057</c:v>
                </c:pt>
                <c:pt idx="2647">
                  <c:v>17.691437935956746</c:v>
                </c:pt>
                <c:pt idx="2648">
                  <c:v>17.65042350712142</c:v>
                </c:pt>
                <c:pt idx="2649">
                  <c:v>17.609505680046979</c:v>
                </c:pt>
                <c:pt idx="2650">
                  <c:v>17.568684216546089</c:v>
                </c:pt>
                <c:pt idx="2651">
                  <c:v>17.527958879093831</c:v>
                </c:pt>
                <c:pt idx="2652">
                  <c:v>17.487329430825337</c:v>
                </c:pt>
                <c:pt idx="2653">
                  <c:v>17.446795635533448</c:v>
                </c:pt>
                <c:pt idx="2654">
                  <c:v>17.406357257666361</c:v>
                </c:pt>
                <c:pt idx="2655">
                  <c:v>17.366014062325281</c:v>
                </c:pt>
                <c:pt idx="2656">
                  <c:v>17.325765815262152</c:v>
                </c:pt>
                <c:pt idx="2657">
                  <c:v>17.285612282877302</c:v>
                </c:pt>
                <c:pt idx="2658">
                  <c:v>17.24555323221718</c:v>
                </c:pt>
                <c:pt idx="2659">
                  <c:v>17.205588430972067</c:v>
                </c:pt>
                <c:pt idx="2660">
                  <c:v>17.16571764747378</c:v>
                </c:pt>
                <c:pt idx="2661">
                  <c:v>17.125940650693455</c:v>
                </c:pt>
                <c:pt idx="2662">
                  <c:v>17.08625721023926</c:v>
                </c:pt>
                <c:pt idx="2663">
                  <c:v>17.04666709635417</c:v>
                </c:pt>
                <c:pt idx="2664">
                  <c:v>17.007170079913745</c:v>
                </c:pt>
                <c:pt idx="2665">
                  <c:v>16.967765932423927</c:v>
                </c:pt>
                <c:pt idx="2666">
                  <c:v>16.928454426018767</c:v>
                </c:pt>
                <c:pt idx="2667">
                  <c:v>16.889235333458334</c:v>
                </c:pt>
                <c:pt idx="2668">
                  <c:v>16.850108428126454</c:v>
                </c:pt>
                <c:pt idx="2669">
                  <c:v>16.811073484028544</c:v>
                </c:pt>
                <c:pt idx="2670">
                  <c:v>16.772130275789504</c:v>
                </c:pt>
                <c:pt idx="2671">
                  <c:v>16.73327857865149</c:v>
                </c:pt>
                <c:pt idx="2672">
                  <c:v>16.694518168471827</c:v>
                </c:pt>
                <c:pt idx="2673">
                  <c:v>16.655848821720856</c:v>
                </c:pt>
                <c:pt idx="2674">
                  <c:v>16.617270315479811</c:v>
                </c:pt>
                <c:pt idx="2675">
                  <c:v>16.578782427438725</c:v>
                </c:pt>
                <c:pt idx="2676">
                  <c:v>16.540384935894302</c:v>
                </c:pt>
                <c:pt idx="2677">
                  <c:v>16.502077619747858</c:v>
                </c:pt>
                <c:pt idx="2678">
                  <c:v>16.46386025850321</c:v>
                </c:pt>
                <c:pt idx="2679">
                  <c:v>16.425732632264641</c:v>
                </c:pt>
                <c:pt idx="2680">
                  <c:v>16.387694521734787</c:v>
                </c:pt>
                <c:pt idx="2681">
                  <c:v>16.349745708212659</c:v>
                </c:pt>
                <c:pt idx="2682">
                  <c:v>16.311885973591526</c:v>
                </c:pt>
                <c:pt idx="2683">
                  <c:v>16.274115100356944</c:v>
                </c:pt>
                <c:pt idx="2684">
                  <c:v>16.236432871584697</c:v>
                </c:pt>
                <c:pt idx="2685">
                  <c:v>16.198839070938799</c:v>
                </c:pt>
                <c:pt idx="2686">
                  <c:v>16.161333482669495</c:v>
                </c:pt>
                <c:pt idx="2687">
                  <c:v>16.123915891611261</c:v>
                </c:pt>
                <c:pt idx="2688">
                  <c:v>16.086586083180833</c:v>
                </c:pt>
                <c:pt idx="2689">
                  <c:v>16.049343843375219</c:v>
                </c:pt>
                <c:pt idx="2690">
                  <c:v>16.012188958769727</c:v>
                </c:pt>
                <c:pt idx="2691">
                  <c:v>15.975121216516031</c:v>
                </c:pt>
                <c:pt idx="2692">
                  <c:v>15.938140404340231</c:v>
                </c:pt>
                <c:pt idx="2693">
                  <c:v>15.901246310540877</c:v>
                </c:pt>
                <c:pt idx="2694">
                  <c:v>15.864438723987071</c:v>
                </c:pt>
                <c:pt idx="2695">
                  <c:v>15.827717434116547</c:v>
                </c:pt>
                <c:pt idx="2696">
                  <c:v>15.791082230933752</c:v>
                </c:pt>
                <c:pt idx="2697">
                  <c:v>15.754532905007949</c:v>
                </c:pt>
                <c:pt idx="2698">
                  <c:v>15.71806924747132</c:v>
                </c:pt>
                <c:pt idx="2699">
                  <c:v>15.681691050017086</c:v>
                </c:pt>
                <c:pt idx="2700">
                  <c:v>15.64539810489765</c:v>
                </c:pt>
                <c:pt idx="2701">
                  <c:v>15.609190204922688</c:v>
                </c:pt>
                <c:pt idx="2702">
                  <c:v>15.573067143457328</c:v>
                </c:pt>
                <c:pt idx="2703">
                  <c:v>15.537028714420282</c:v>
                </c:pt>
                <c:pt idx="2704">
                  <c:v>15.501074712282037</c:v>
                </c:pt>
                <c:pt idx="2705">
                  <c:v>15.465204932062974</c:v>
                </c:pt>
                <c:pt idx="2706">
                  <c:v>15.429419169331593</c:v>
                </c:pt>
                <c:pt idx="2707">
                  <c:v>15.393717220202644</c:v>
                </c:pt>
                <c:pt idx="2708">
                  <c:v>15.358098881335374</c:v>
                </c:pt>
                <c:pt idx="2709">
                  <c:v>15.322563949931713</c:v>
                </c:pt>
                <c:pt idx="2710">
                  <c:v>15.287112223734447</c:v>
                </c:pt>
                <c:pt idx="2711">
                  <c:v>15.251743501025498</c:v>
                </c:pt>
                <c:pt idx="2712">
                  <c:v>15.216457580624084</c:v>
                </c:pt>
                <c:pt idx="2713">
                  <c:v>15.181254261885018</c:v>
                </c:pt>
                <c:pt idx="2714">
                  <c:v>15.146133344696896</c:v>
                </c:pt>
                <c:pt idx="2715">
                  <c:v>15.111094629480364</c:v>
                </c:pt>
                <c:pt idx="2716">
                  <c:v>15.076137917186415</c:v>
                </c:pt>
                <c:pt idx="2717">
                  <c:v>15.041263009294576</c:v>
                </c:pt>
                <c:pt idx="2718">
                  <c:v>15.006469707811261</c:v>
                </c:pt>
                <c:pt idx="2719">
                  <c:v>14.971757815267992</c:v>
                </c:pt>
                <c:pt idx="2720">
                  <c:v>14.937127134719731</c:v>
                </c:pt>
                <c:pt idx="2721">
                  <c:v>14.902577469743152</c:v>
                </c:pt>
                <c:pt idx="2722">
                  <c:v>14.868108624434946</c:v>
                </c:pt>
                <c:pt idx="2723">
                  <c:v>14.833720403410146</c:v>
                </c:pt>
                <c:pt idx="2724">
                  <c:v>14.799412611800442</c:v>
                </c:pt>
                <c:pt idx="2725">
                  <c:v>14.765185055252493</c:v>
                </c:pt>
                <c:pt idx="2726">
                  <c:v>14.731037539926291</c:v>
                </c:pt>
                <c:pt idx="2727">
                  <c:v>14.696969872493471</c:v>
                </c:pt>
                <c:pt idx="2728">
                  <c:v>14.662981860135671</c:v>
                </c:pt>
                <c:pt idx="2729">
                  <c:v>14.629073310542907</c:v>
                </c:pt>
                <c:pt idx="2730">
                  <c:v>14.595244031911923</c:v>
                </c:pt>
                <c:pt idx="2731">
                  <c:v>14.561493832944532</c:v>
                </c:pt>
                <c:pt idx="2732">
                  <c:v>14.527822522846051</c:v>
                </c:pt>
                <c:pt idx="2733">
                  <c:v>14.494229911323648</c:v>
                </c:pt>
                <c:pt idx="2734">
                  <c:v>14.460715808584743</c:v>
                </c:pt>
                <c:pt idx="2735">
                  <c:v>14.427280025335405</c:v>
                </c:pt>
                <c:pt idx="2736">
                  <c:v>14.393922372778768</c:v>
                </c:pt>
                <c:pt idx="2737">
                  <c:v>14.360642662613435</c:v>
                </c:pt>
                <c:pt idx="2738">
                  <c:v>14.327440707031894</c:v>
                </c:pt>
                <c:pt idx="2739">
                  <c:v>14.294316318718966</c:v>
                </c:pt>
                <c:pt idx="2740">
                  <c:v>14.261269310850214</c:v>
                </c:pt>
                <c:pt idx="2741">
                  <c:v>14.228299497090394</c:v>
                </c:pt>
                <c:pt idx="2742">
                  <c:v>14.195406691591915</c:v>
                </c:pt>
                <c:pt idx="2743">
                  <c:v>14.162590708993266</c:v>
                </c:pt>
                <c:pt idx="2744">
                  <c:v>14.129851364417508</c:v>
                </c:pt>
                <c:pt idx="2745">
                  <c:v>14.097188473470707</c:v>
                </c:pt>
                <c:pt idx="2746">
                  <c:v>14.064601852240447</c:v>
                </c:pt>
                <c:pt idx="2747">
                  <c:v>14.032091317294281</c:v>
                </c:pt>
                <c:pt idx="2748">
                  <c:v>13.99965668567822</c:v>
                </c:pt>
                <c:pt idx="2749">
                  <c:v>13.967297774915254</c:v>
                </c:pt>
                <c:pt idx="2750">
                  <c:v>13.935014403003814</c:v>
                </c:pt>
                <c:pt idx="2751">
                  <c:v>13.902806388416314</c:v>
                </c:pt>
                <c:pt idx="2752">
                  <c:v>13.870673550097633</c:v>
                </c:pt>
                <c:pt idx="2753">
                  <c:v>13.83861570746366</c:v>
                </c:pt>
                <c:pt idx="2754">
                  <c:v>13.806632680399801</c:v>
                </c:pt>
                <c:pt idx="2755">
                  <c:v>13.774724289259522</c:v>
                </c:pt>
                <c:pt idx="2756">
                  <c:v>13.742890354862887</c:v>
                </c:pt>
                <c:pt idx="2757">
                  <c:v>13.711130698495086</c:v>
                </c:pt>
                <c:pt idx="2758">
                  <c:v>13.679445141905015</c:v>
                </c:pt>
                <c:pt idx="2759">
                  <c:v>13.647833507303803</c:v>
                </c:pt>
                <c:pt idx="2760">
                  <c:v>13.616295617363397</c:v>
                </c:pt>
                <c:pt idx="2761">
                  <c:v>13.58483129521511</c:v>
                </c:pt>
                <c:pt idx="2762">
                  <c:v>13.553440364448218</c:v>
                </c:pt>
                <c:pt idx="2763">
                  <c:v>13.522122649108523</c:v>
                </c:pt>
                <c:pt idx="2764">
                  <c:v>13.490877973696952</c:v>
                </c:pt>
                <c:pt idx="2765">
                  <c:v>13.45970616316813</c:v>
                </c:pt>
                <c:pt idx="2766">
                  <c:v>13.428607042929015</c:v>
                </c:pt>
                <c:pt idx="2767">
                  <c:v>13.39758043883746</c:v>
                </c:pt>
                <c:pt idx="2768">
                  <c:v>13.366626177200848</c:v>
                </c:pt>
                <c:pt idx="2769">
                  <c:v>13.335744084774714</c:v>
                </c:pt>
                <c:pt idx="2770">
                  <c:v>13.304933988761331</c:v>
                </c:pt>
                <c:pt idx="2771">
                  <c:v>13.274195716808388</c:v>
                </c:pt>
                <c:pt idx="2772">
                  <c:v>13.243529097007578</c:v>
                </c:pt>
                <c:pt idx="2773">
                  <c:v>13.212933957893267</c:v>
                </c:pt>
                <c:pt idx="2774">
                  <c:v>13.182410128441116</c:v>
                </c:pt>
                <c:pt idx="2775">
                  <c:v>13.151957438066749</c:v>
                </c:pt>
                <c:pt idx="2776">
                  <c:v>13.121575716624402</c:v>
                </c:pt>
                <c:pt idx="2777">
                  <c:v>13.091264794405575</c:v>
                </c:pt>
                <c:pt idx="2778">
                  <c:v>13.061024502137707</c:v>
                </c:pt>
                <c:pt idx="2779">
                  <c:v>13.030854670982862</c:v>
                </c:pt>
                <c:pt idx="2780">
                  <c:v>13.000755132536367</c:v>
                </c:pt>
                <c:pt idx="2781">
                  <c:v>12.970725718825545</c:v>
                </c:pt>
                <c:pt idx="2782">
                  <c:v>12.940766262308351</c:v>
                </c:pt>
                <c:pt idx="2783">
                  <c:v>12.910876595872121</c:v>
                </c:pt>
                <c:pt idx="2784">
                  <c:v>12.881056552832213</c:v>
                </c:pt>
                <c:pt idx="2785">
                  <c:v>12.851305966930756</c:v>
                </c:pt>
                <c:pt idx="2786">
                  <c:v>12.821624672335338</c:v>
                </c:pt>
                <c:pt idx="2787">
                  <c:v>12.792012503637729</c:v>
                </c:pt>
                <c:pt idx="2788">
                  <c:v>12.762469295852586</c:v>
                </c:pt>
                <c:pt idx="2789">
                  <c:v>12.732994884416204</c:v>
                </c:pt>
                <c:pt idx="2790">
                  <c:v>12.70358910518522</c:v>
                </c:pt>
                <c:pt idx="2791">
                  <c:v>12.674251794435358</c:v>
                </c:pt>
                <c:pt idx="2792">
                  <c:v>12.644982788860188</c:v>
                </c:pt>
                <c:pt idx="2793">
                  <c:v>12.615781925569824</c:v>
                </c:pt>
                <c:pt idx="2794">
                  <c:v>12.586649042089725</c:v>
                </c:pt>
                <c:pt idx="2795">
                  <c:v>12.557583976359419</c:v>
                </c:pt>
                <c:pt idx="2796">
                  <c:v>12.528586566731278</c:v>
                </c:pt>
                <c:pt idx="2797">
                  <c:v>12.499656651969278</c:v>
                </c:pt>
                <c:pt idx="2798">
                  <c:v>12.470794071247767</c:v>
                </c:pt>
                <c:pt idx="2799">
                  <c:v>12.44199866415023</c:v>
                </c:pt>
                <c:pt idx="2800">
                  <c:v>12.413270270668109</c:v>
                </c:pt>
                <c:pt idx="2801">
                  <c:v>12.384608731199531</c:v>
                </c:pt>
                <c:pt idx="2802">
                  <c:v>12.356013886548146</c:v>
                </c:pt>
                <c:pt idx="2803">
                  <c:v>12.327485577921887</c:v>
                </c:pt>
                <c:pt idx="2804">
                  <c:v>12.299023646931795</c:v>
                </c:pt>
                <c:pt idx="2805">
                  <c:v>12.270627935590795</c:v>
                </c:pt>
                <c:pt idx="2806">
                  <c:v>12.242298286312538</c:v>
                </c:pt>
                <c:pt idx="2807">
                  <c:v>12.214034541910184</c:v>
                </c:pt>
                <c:pt idx="2808">
                  <c:v>12.185836545595235</c:v>
                </c:pt>
                <c:pt idx="2809">
                  <c:v>12.157704140976355</c:v>
                </c:pt>
                <c:pt idx="2810">
                  <c:v>12.129637172058198</c:v>
                </c:pt>
                <c:pt idx="2811">
                  <c:v>12.101635483240234</c:v>
                </c:pt>
                <c:pt idx="2812">
                  <c:v>12.073698919315593</c:v>
                </c:pt>
                <c:pt idx="2813">
                  <c:v>12.045827325469896</c:v>
                </c:pt>
                <c:pt idx="2814">
                  <c:v>12.018020547280107</c:v>
                </c:pt>
                <c:pt idx="2815">
                  <c:v>11.990278430713392</c:v>
                </c:pt>
                <c:pt idx="2816">
                  <c:v>11.962600822125944</c:v>
                </c:pt>
                <c:pt idx="2817">
                  <c:v>11.934987568261871</c:v>
                </c:pt>
                <c:pt idx="2818">
                  <c:v>11.907438516252046</c:v>
                </c:pt>
                <c:pt idx="2819">
                  <c:v>11.879953513612975</c:v>
                </c:pt>
                <c:pt idx="2820">
                  <c:v>11.852532408245679</c:v>
                </c:pt>
                <c:pt idx="2821">
                  <c:v>11.825175048434536</c:v>
                </c:pt>
                <c:pt idx="2822">
                  <c:v>11.797881282846211</c:v>
                </c:pt>
                <c:pt idx="2823">
                  <c:v>11.770650960528508</c:v>
                </c:pt>
                <c:pt idx="2824">
                  <c:v>11.743483930909255</c:v>
                </c:pt>
                <c:pt idx="2825">
                  <c:v>11.716380043795231</c:v>
                </c:pt>
                <c:pt idx="2826">
                  <c:v>11.689339149371015</c:v>
                </c:pt>
                <c:pt idx="2827">
                  <c:v>11.662361098197936</c:v>
                </c:pt>
                <c:pt idx="2828">
                  <c:v>11.635445741212941</c:v>
                </c:pt>
                <c:pt idx="2829">
                  <c:v>11.608592929727529</c:v>
                </c:pt>
                <c:pt idx="2830">
                  <c:v>11.581802515426652</c:v>
                </c:pt>
                <c:pt idx="2831">
                  <c:v>11.555074350367633</c:v>
                </c:pt>
                <c:pt idx="2832">
                  <c:v>11.528408286979101</c:v>
                </c:pt>
                <c:pt idx="2833">
                  <c:v>11.501804178059903</c:v>
                </c:pt>
                <c:pt idx="2834">
                  <c:v>11.475261876778044</c:v>
                </c:pt>
                <c:pt idx="2835">
                  <c:v>11.448781236669618</c:v>
                </c:pt>
                <c:pt idx="2836">
                  <c:v>11.422362111637742</c:v>
                </c:pt>
                <c:pt idx="2837">
                  <c:v>11.396004355951499</c:v>
                </c:pt>
                <c:pt idx="2838">
                  <c:v>11.369707824244896</c:v>
                </c:pt>
                <c:pt idx="2839">
                  <c:v>11.343472371515807</c:v>
                </c:pt>
                <c:pt idx="2840">
                  <c:v>11.317297853124915</c:v>
                </c:pt>
                <c:pt idx="2841">
                  <c:v>11.291184124794695</c:v>
                </c:pt>
                <c:pt idx="2842">
                  <c:v>11.265131042608349</c:v>
                </c:pt>
                <c:pt idx="2843">
                  <c:v>11.239138463008802</c:v>
                </c:pt>
                <c:pt idx="2844">
                  <c:v>11.213206242797636</c:v>
                </c:pt>
                <c:pt idx="2845">
                  <c:v>11.187334239134094</c:v>
                </c:pt>
                <c:pt idx="2846">
                  <c:v>11.161522309534051</c:v>
                </c:pt>
                <c:pt idx="2847">
                  <c:v>11.135770311868981</c:v>
                </c:pt>
                <c:pt idx="2848">
                  <c:v>11.110078104364952</c:v>
                </c:pt>
                <c:pt idx="2849">
                  <c:v>11.084445545601612</c:v>
                </c:pt>
                <c:pt idx="2850">
                  <c:v>11.058872494511196</c:v>
                </c:pt>
                <c:pt idx="2851">
                  <c:v>11.0333588103775</c:v>
                </c:pt>
                <c:pt idx="2852">
                  <c:v>11.00790435283489</c:v>
                </c:pt>
                <c:pt idx="2853">
                  <c:v>10.982508981867303</c:v>
                </c:pt>
                <c:pt idx="2854">
                  <c:v>10.957172557807274</c:v>
                </c:pt>
                <c:pt idx="2855">
                  <c:v>10.931894941334907</c:v>
                </c:pt>
                <c:pt idx="2856">
                  <c:v>10.906675993476929</c:v>
                </c:pt>
                <c:pt idx="2857">
                  <c:v>10.881515575605681</c:v>
                </c:pt>
                <c:pt idx="2858">
                  <c:v>10.856413549438162</c:v>
                </c:pt>
                <c:pt idx="2859">
                  <c:v>10.831369777035032</c:v>
                </c:pt>
                <c:pt idx="2860">
                  <c:v>10.806384120799649</c:v>
                </c:pt>
                <c:pt idx="2861">
                  <c:v>10.781456443477117</c:v>
                </c:pt>
                <c:pt idx="2862">
                  <c:v>10.756586608153297</c:v>
                </c:pt>
                <c:pt idx="2863">
                  <c:v>10.731774478253858</c:v>
                </c:pt>
                <c:pt idx="2864">
                  <c:v>10.70701991754332</c:v>
                </c:pt>
                <c:pt idx="2865">
                  <c:v>10.682322790124108</c:v>
                </c:pt>
                <c:pt idx="2866">
                  <c:v>10.657682960435572</c:v>
                </c:pt>
                <c:pt idx="2867">
                  <c:v>10.633100293253086</c:v>
                </c:pt>
                <c:pt idx="2868">
                  <c:v>10.608574653687068</c:v>
                </c:pt>
                <c:pt idx="2869">
                  <c:v>10.584105907182046</c:v>
                </c:pt>
                <c:pt idx="2870">
                  <c:v>10.559693919515734</c:v>
                </c:pt>
                <c:pt idx="2871">
                  <c:v>10.535338556798088</c:v>
                </c:pt>
                <c:pt idx="2872">
                  <c:v>10.511039685470383</c:v>
                </c:pt>
                <c:pt idx="2873">
                  <c:v>10.486797172304282</c:v>
                </c:pt>
                <c:pt idx="2874">
                  <c:v>10.462610884400906</c:v>
                </c:pt>
                <c:pt idx="2875">
                  <c:v>10.438480689189934</c:v>
                </c:pt>
                <c:pt idx="2876">
                  <c:v>10.41440645442866</c:v>
                </c:pt>
                <c:pt idx="2877">
                  <c:v>10.390388048201094</c:v>
                </c:pt>
                <c:pt idx="2878">
                  <c:v>10.366425338917066</c:v>
                </c:pt>
                <c:pt idx="2879">
                  <c:v>10.342518195311287</c:v>
                </c:pt>
                <c:pt idx="2880">
                  <c:v>10.318666486442462</c:v>
                </c:pt>
                <c:pt idx="2881">
                  <c:v>10.294870081692396</c:v>
                </c:pt>
                <c:pt idx="2882">
                  <c:v>10.271128850765084</c:v>
                </c:pt>
                <c:pt idx="2883">
                  <c:v>10.247442663685828</c:v>
                </c:pt>
                <c:pt idx="2884">
                  <c:v>10.223811390800332</c:v>
                </c:pt>
                <c:pt idx="2885">
                  <c:v>10.200234902773822</c:v>
                </c:pt>
                <c:pt idx="2886">
                  <c:v>10.17671307059017</c:v>
                </c:pt>
                <c:pt idx="2887">
                  <c:v>10.15324576555099</c:v>
                </c:pt>
                <c:pt idx="2888">
                  <c:v>10.12983285927478</c:v>
                </c:pt>
                <c:pt idx="2889">
                  <c:v>10.10647422369604</c:v>
                </c:pt>
                <c:pt idx="2890">
                  <c:v>10.083169731064389</c:v>
                </c:pt>
                <c:pt idx="2891">
                  <c:v>10.059919253943717</c:v>
                </c:pt>
                <c:pt idx="2892">
                  <c:v>10.036722665211288</c:v>
                </c:pt>
                <c:pt idx="2893">
                  <c:v>10.013579838056913</c:v>
                </c:pt>
                <c:pt idx="2894">
                  <c:v>9.9904906459820548</c:v>
                </c:pt>
                <c:pt idx="2895">
                  <c:v>9.9674549627990014</c:v>
                </c:pt>
                <c:pt idx="2896">
                  <c:v>9.944472662629984</c:v>
                </c:pt>
                <c:pt idx="2897">
                  <c:v>9.9215436199063447</c:v>
                </c:pt>
                <c:pt idx="2898">
                  <c:v>9.8986677093676754</c:v>
                </c:pt>
                <c:pt idx="2899">
                  <c:v>9.8758448060609876</c:v>
                </c:pt>
                <c:pt idx="2900">
                  <c:v>9.8530747853398513</c:v>
                </c:pt>
                <c:pt idx="2901">
                  <c:v>9.8303575228635651</c:v>
                </c:pt>
                <c:pt idx="2902">
                  <c:v>9.8076928945963164</c:v>
                </c:pt>
                <c:pt idx="2903">
                  <c:v>9.7850807768063568</c:v>
                </c:pt>
                <c:pt idx="2904">
                  <c:v>9.762521046065153</c:v>
                </c:pt>
                <c:pt idx="2905">
                  <c:v>9.7400135792465719</c:v>
                </c:pt>
                <c:pt idx="2906">
                  <c:v>9.7175582535260574</c:v>
                </c:pt>
                <c:pt idx="2907">
                  <c:v>9.6951549463797857</c:v>
                </c:pt>
                <c:pt idx="2908">
                  <c:v>9.6728035355838795</c:v>
                </c:pt>
                <c:pt idx="2909">
                  <c:v>9.6505038992135646</c:v>
                </c:pt>
                <c:pt idx="2910">
                  <c:v>9.6282559156423559</c:v>
                </c:pt>
                <c:pt idx="2911">
                  <c:v>9.6060594635412642</c:v>
                </c:pt>
                <c:pt idx="2912">
                  <c:v>9.5839144218779797</c:v>
                </c:pt>
                <c:pt idx="2913">
                  <c:v>9.5618206699160471</c:v>
                </c:pt>
                <c:pt idx="2914">
                  <c:v>9.5397780872140956</c:v>
                </c:pt>
                <c:pt idx="2915">
                  <c:v>9.5177865536250081</c:v>
                </c:pt>
                <c:pt idx="2916">
                  <c:v>9.4958459492951484</c:v>
                </c:pt>
                <c:pt idx="2917">
                  <c:v>9.4739561546635382</c:v>
                </c:pt>
                <c:pt idx="2918">
                  <c:v>9.4521170504610907</c:v>
                </c:pt>
                <c:pt idx="2919">
                  <c:v>9.4303285177098104</c:v>
                </c:pt>
                <c:pt idx="2920">
                  <c:v>9.4085904377219975</c:v>
                </c:pt>
                <c:pt idx="2921">
                  <c:v>9.3869026920994845</c:v>
                </c:pt>
                <c:pt idx="2922">
                  <c:v>9.3652651627328236</c:v>
                </c:pt>
                <c:pt idx="2923">
                  <c:v>9.3436777318005415</c:v>
                </c:pt>
                <c:pt idx="2924">
                  <c:v>9.3221402817683394</c:v>
                </c:pt>
                <c:pt idx="2925">
                  <c:v>9.3006526953883277</c:v>
                </c:pt>
                <c:pt idx="2926">
                  <c:v>9.2792148556982497</c:v>
                </c:pt>
                <c:pt idx="2927">
                  <c:v>9.2578266460207139</c:v>
                </c:pt>
                <c:pt idx="2928">
                  <c:v>9.2364879499624362</c:v>
                </c:pt>
                <c:pt idx="2929">
                  <c:v>9.2151986514134681</c:v>
                </c:pt>
                <c:pt idx="2930">
                  <c:v>9.1939586345464281</c:v>
                </c:pt>
                <c:pt idx="2931">
                  <c:v>9.1727677838157629</c:v>
                </c:pt>
                <c:pt idx="2932">
                  <c:v>9.1516259839569702</c:v>
                </c:pt>
                <c:pt idx="2933">
                  <c:v>9.130533119985861</c:v>
                </c:pt>
                <c:pt idx="2934">
                  <c:v>9.1094890771977965</c:v>
                </c:pt>
                <c:pt idx="2935">
                  <c:v>9.0884937411669533</c:v>
                </c:pt>
                <c:pt idx="2936">
                  <c:v>9.0675469977455609</c:v>
                </c:pt>
                <c:pt idx="2937">
                  <c:v>9.0466487330631651</c:v>
                </c:pt>
                <c:pt idx="2938">
                  <c:v>9.0257988335258919</c:v>
                </c:pt>
                <c:pt idx="2939">
                  <c:v>9.0049971858157001</c:v>
                </c:pt>
                <c:pt idx="2940">
                  <c:v>8.9842436768896548</c:v>
                </c:pt>
                <c:pt idx="2941">
                  <c:v>8.9635381939791756</c:v>
                </c:pt>
                <c:pt idx="2942">
                  <c:v>8.9428806245893284</c:v>
                </c:pt>
                <c:pt idx="2943">
                  <c:v>8.9222708564980735</c:v>
                </c:pt>
                <c:pt idx="2944">
                  <c:v>8.9017087777555641</c:v>
                </c:pt>
                <c:pt idx="2945">
                  <c:v>8.881194276683388</c:v>
                </c:pt>
                <c:pt idx="2946">
                  <c:v>8.8607272418738834</c:v>
                </c:pt>
                <c:pt idx="2947">
                  <c:v>8.8403075621893787</c:v>
                </c:pt>
                <c:pt idx="2948">
                  <c:v>8.8199351267615178</c:v>
                </c:pt>
                <c:pt idx="2949">
                  <c:v>8.7996098249905099</c:v>
                </c:pt>
                <c:pt idx="2950">
                  <c:v>8.7793315465444426</c:v>
                </c:pt>
                <c:pt idx="2951">
                  <c:v>8.7591001813585354</c:v>
                </c:pt>
                <c:pt idx="2952">
                  <c:v>8.7389156196344882</c:v>
                </c:pt>
                <c:pt idx="2953">
                  <c:v>8.7187777518397223</c:v>
                </c:pt>
                <c:pt idx="2954">
                  <c:v>8.6986864687066952</c:v>
                </c:pt>
                <c:pt idx="2955">
                  <c:v>8.6786416612322128</c:v>
                </c:pt>
                <c:pt idx="2956">
                  <c:v>8.6586432206767068</c:v>
                </c:pt>
                <c:pt idx="2957">
                  <c:v>8.6386910385635591</c:v>
                </c:pt>
                <c:pt idx="2958">
                  <c:v>8.6187850066783955</c:v>
                </c:pt>
                <c:pt idx="2959">
                  <c:v>8.5989250170683977</c:v>
                </c:pt>
                <c:pt idx="2960">
                  <c:v>8.5791109620415948</c:v>
                </c:pt>
                <c:pt idx="2961">
                  <c:v>8.5593427341662203</c:v>
                </c:pt>
                <c:pt idx="2962">
                  <c:v>8.539620226269971</c:v>
                </c:pt>
                <c:pt idx="2963">
                  <c:v>8.5199433314393698</c:v>
                </c:pt>
                <c:pt idx="2964">
                  <c:v>8.5003119430190512</c:v>
                </c:pt>
                <c:pt idx="2965">
                  <c:v>8.4807259546111027</c:v>
                </c:pt>
                <c:pt idx="2966">
                  <c:v>8.4611852600743784</c:v>
                </c:pt>
                <c:pt idx="2967">
                  <c:v>8.441689753523832</c:v>
                </c:pt>
                <c:pt idx="2968">
                  <c:v>8.4222393293298303</c:v>
                </c:pt>
                <c:pt idx="2969">
                  <c:v>8.4028338821174966</c:v>
                </c:pt>
                <c:pt idx="2970">
                  <c:v>8.383473306766037</c:v>
                </c:pt>
                <c:pt idx="2971">
                  <c:v>8.3641574984080744</c:v>
                </c:pt>
                <c:pt idx="2972">
                  <c:v>8.344886352428972</c:v>
                </c:pt>
                <c:pt idx="2973">
                  <c:v>8.3256597644662005</c:v>
                </c:pt>
                <c:pt idx="2974">
                  <c:v>8.3064776304086507</c:v>
                </c:pt>
                <c:pt idx="2975">
                  <c:v>8.2873398463959891</c:v>
                </c:pt>
                <c:pt idx="2976">
                  <c:v>8.2682463088179947</c:v>
                </c:pt>
                <c:pt idx="2977">
                  <c:v>8.2491969143139112</c:v>
                </c:pt>
                <c:pt idx="2978">
                  <c:v>8.2301915597717947</c:v>
                </c:pt>
                <c:pt idx="2979">
                  <c:v>8.2112301423278584</c:v>
                </c:pt>
                <c:pt idx="2980">
                  <c:v>8.1923125593658295</c:v>
                </c:pt>
                <c:pt idx="2981">
                  <c:v>8.1734387085163078</c:v>
                </c:pt>
                <c:pt idx="2982">
                  <c:v>8.1546084876561089</c:v>
                </c:pt>
                <c:pt idx="2983">
                  <c:v>8.1358217949076383</c:v>
                </c:pt>
                <c:pt idx="2984">
                  <c:v>8.117078528638249</c:v>
                </c:pt>
                <c:pt idx="2985">
                  <c:v>8.0983785874595817</c:v>
                </c:pt>
                <c:pt idx="2986">
                  <c:v>8.0797218702269618</c:v>
                </c:pt>
                <c:pt idx="2987">
                  <c:v>8.0611082760387482</c:v>
                </c:pt>
                <c:pt idx="2988">
                  <c:v>8.0425377042357038</c:v>
                </c:pt>
                <c:pt idx="2989">
                  <c:v>8.0240100544003656</c:v>
                </c:pt>
                <c:pt idx="2990">
                  <c:v>8.0055252263564203</c:v>
                </c:pt>
                <c:pt idx="2991">
                  <c:v>7.9870831201680685</c:v>
                </c:pt>
                <c:pt idx="2992">
                  <c:v>7.9686836361394207</c:v>
                </c:pt>
                <c:pt idx="2993">
                  <c:v>7.9503266748138586</c:v>
                </c:pt>
                <c:pt idx="2994">
                  <c:v>7.9320121369734125</c:v>
                </c:pt>
                <c:pt idx="2995">
                  <c:v>7.9137399236381611</c:v>
                </c:pt>
                <c:pt idx="2996">
                  <c:v>7.8955099360655954</c:v>
                </c:pt>
                <c:pt idx="2997">
                  <c:v>7.8773220757500262</c:v>
                </c:pt>
                <c:pt idx="2998">
                  <c:v>7.8591762444219473</c:v>
                </c:pt>
                <c:pt idx="2999">
                  <c:v>7.8410723440474461</c:v>
                </c:pt>
                <c:pt idx="3000">
                  <c:v>7.8230102768275742</c:v>
                </c:pt>
                <c:pt idx="3001">
                  <c:v>7.8049899451977707</c:v>
                </c:pt>
                <c:pt idx="3002">
                  <c:v>7.7870112518272236</c:v>
                </c:pt>
                <c:pt idx="3003">
                  <c:v>7.7690740996182885</c:v>
                </c:pt>
                <c:pt idx="3004">
                  <c:v>7.7511783917058796</c:v>
                </c:pt>
                <c:pt idx="3005">
                  <c:v>7.7333240314568812</c:v>
                </c:pt>
                <c:pt idx="3006">
                  <c:v>7.7155109224695257</c:v>
                </c:pt>
                <c:pt idx="3007">
                  <c:v>7.6977389685728266</c:v>
                </c:pt>
                <c:pt idx="3008">
                  <c:v>7.6800080738259657</c:v>
                </c:pt>
                <c:pt idx="3009">
                  <c:v>7.6623181425177078</c:v>
                </c:pt>
                <c:pt idx="3010">
                  <c:v>7.6446690791658103</c:v>
                </c:pt>
                <c:pt idx="3011">
                  <c:v>7.6270607885164354</c:v>
                </c:pt>
                <c:pt idx="3012">
                  <c:v>7.6094931755435562</c:v>
                </c:pt>
                <c:pt idx="3013">
                  <c:v>7.5919661454483869</c:v>
                </c:pt>
                <c:pt idx="3014">
                  <c:v>7.57447960365878</c:v>
                </c:pt>
                <c:pt idx="3015">
                  <c:v>7.5570334558286669</c:v>
                </c:pt>
                <c:pt idx="3016">
                  <c:v>7.5396276078374607</c:v>
                </c:pt>
                <c:pt idx="3017">
                  <c:v>7.5222619657894807</c:v>
                </c:pt>
                <c:pt idx="3018">
                  <c:v>7.5049364360133897</c:v>
                </c:pt>
                <c:pt idx="3019">
                  <c:v>7.4876509250616063</c:v>
                </c:pt>
                <c:pt idx="3020">
                  <c:v>7.4704053397097372</c:v>
                </c:pt>
                <c:pt idx="3021">
                  <c:v>7.4531995869559964</c:v>
                </c:pt>
                <c:pt idx="3022">
                  <c:v>7.4360335740206587</c:v>
                </c:pt>
                <c:pt idx="3023">
                  <c:v>7.4189072083454723</c:v>
                </c:pt>
                <c:pt idx="3024">
                  <c:v>7.4018203975930996</c:v>
                </c:pt>
                <c:pt idx="3025">
                  <c:v>7.38477304964655</c:v>
                </c:pt>
                <c:pt idx="3026">
                  <c:v>7.3677650726086226</c:v>
                </c:pt>
                <c:pt idx="3027">
                  <c:v>7.3507963748013472</c:v>
                </c:pt>
                <c:pt idx="3028">
                  <c:v>7.3338668647654179</c:v>
                </c:pt>
                <c:pt idx="3029">
                  <c:v>7.3169764512596407</c:v>
                </c:pt>
                <c:pt idx="3030">
                  <c:v>7.3001250432603699</c:v>
                </c:pt>
                <c:pt idx="3031">
                  <c:v>7.2833125499609723</c:v>
                </c:pt>
                <c:pt idx="3032">
                  <c:v>7.2665388807712583</c:v>
                </c:pt>
                <c:pt idx="3033">
                  <c:v>7.2498039453169287</c:v>
                </c:pt>
                <c:pt idx="3034">
                  <c:v>7.2331076534390437</c:v>
                </c:pt>
                <c:pt idx="3035">
                  <c:v>7.2164499151934596</c:v>
                </c:pt>
                <c:pt idx="3036">
                  <c:v>7.1998306408502843</c:v>
                </c:pt>
                <c:pt idx="3037">
                  <c:v>7.1832497408933493</c:v>
                </c:pt>
                <c:pt idx="3038">
                  <c:v>7.1667071260196424</c:v>
                </c:pt>
                <c:pt idx="3039">
                  <c:v>7.150202707138785</c:v>
                </c:pt>
                <c:pt idx="3040">
                  <c:v>7.1337363953724831</c:v>
                </c:pt>
                <c:pt idx="3041">
                  <c:v>7.1173081020539968</c:v>
                </c:pt>
                <c:pt idx="3042">
                  <c:v>7.1009177387275999</c:v>
                </c:pt>
                <c:pt idx="3043">
                  <c:v>7.084565217148044</c:v>
                </c:pt>
                <c:pt idx="3044">
                  <c:v>7.0682504492800273</c:v>
                </c:pt>
                <c:pt idx="3045">
                  <c:v>7.0519733472976647</c:v>
                </c:pt>
                <c:pt idx="3046">
                  <c:v>7.0357338235839562</c:v>
                </c:pt>
                <c:pt idx="3047">
                  <c:v>7.019531790730257</c:v>
                </c:pt>
                <c:pt idx="3048">
                  <c:v>7.0033671615357553</c:v>
                </c:pt>
                <c:pt idx="3049">
                  <c:v>6.9872398490069392</c:v>
                </c:pt>
                <c:pt idx="3050">
                  <c:v>6.9711497663570841</c:v>
                </c:pt>
                <c:pt idx="3051">
                  <c:v>6.9550968270057174</c:v>
                </c:pt>
                <c:pt idx="3052">
                  <c:v>6.9390809445781096</c:v>
                </c:pt>
                <c:pt idx="3053">
                  <c:v>6.9231020329047492</c:v>
                </c:pt>
                <c:pt idx="3054">
                  <c:v>6.9071600060208258</c:v>
                </c:pt>
                <c:pt idx="3055">
                  <c:v>6.8912547781657123</c:v>
                </c:pt>
                <c:pt idx="3056">
                  <c:v>6.8753862637824597</c:v>
                </c:pt>
                <c:pt idx="3057">
                  <c:v>6.8595543775172638</c:v>
                </c:pt>
                <c:pt idx="3058">
                  <c:v>6.8437590342189774</c:v>
                </c:pt>
                <c:pt idx="3059">
                  <c:v>6.8280001489385844</c:v>
                </c:pt>
                <c:pt idx="3060">
                  <c:v>6.8122776369286946</c:v>
                </c:pt>
                <c:pt idx="3061">
                  <c:v>6.7965914136430436</c:v>
                </c:pt>
                <c:pt idx="3062">
                  <c:v>6.7809413947359749</c:v>
                </c:pt>
                <c:pt idx="3063">
                  <c:v>6.7653274960619436</c:v>
                </c:pt>
                <c:pt idx="3064">
                  <c:v>6.7497496336750169</c:v>
                </c:pt>
                <c:pt idx="3065">
                  <c:v>6.7342077238283578</c:v>
                </c:pt>
                <c:pt idx="3066">
                  <c:v>6.7187016829737489</c:v>
                </c:pt>
                <c:pt idx="3067">
                  <c:v>6.7032314277610681</c:v>
                </c:pt>
                <c:pt idx="3068">
                  <c:v>6.6877968750378081</c:v>
                </c:pt>
                <c:pt idx="3069">
                  <c:v>6.6723979418485797</c:v>
                </c:pt>
                <c:pt idx="3070">
                  <c:v>6.6570345454346107</c:v>
                </c:pt>
                <c:pt idx="3071">
                  <c:v>6.641706603233259</c:v>
                </c:pt>
                <c:pt idx="3072">
                  <c:v>6.6264140328775198</c:v>
                </c:pt>
                <c:pt idx="3073">
                  <c:v>6.6111567521955328</c:v>
                </c:pt>
                <c:pt idx="3074">
                  <c:v>6.5959346792101003</c:v>
                </c:pt>
                <c:pt idx="3075">
                  <c:v>6.5807477321381871</c:v>
                </c:pt>
                <c:pt idx="3076">
                  <c:v>6.5655958293904568</c:v>
                </c:pt>
                <c:pt idx="3077">
                  <c:v>6.5504788895707646</c:v>
                </c:pt>
                <c:pt idx="3078">
                  <c:v>6.5353968314756878</c:v>
                </c:pt>
                <c:pt idx="3079">
                  <c:v>6.5203495740940394</c:v>
                </c:pt>
                <c:pt idx="3080">
                  <c:v>6.5053370366063916</c:v>
                </c:pt>
                <c:pt idx="3081">
                  <c:v>6.490359138384588</c:v>
                </c:pt>
                <c:pt idx="3082">
                  <c:v>6.4754157989912846</c:v>
                </c:pt>
                <c:pt idx="3083">
                  <c:v>6.4605069381794502</c:v>
                </c:pt>
                <c:pt idx="3084">
                  <c:v>6.4456324758919106</c:v>
                </c:pt>
                <c:pt idx="3085">
                  <c:v>6.4307923322608627</c:v>
                </c:pt>
                <c:pt idx="3086">
                  <c:v>6.4159864276074146</c:v>
                </c:pt>
                <c:pt idx="3087">
                  <c:v>6.4012146824411005</c:v>
                </c:pt>
                <c:pt idx="3088">
                  <c:v>6.386477017459427</c:v>
                </c:pt>
                <c:pt idx="3089">
                  <c:v>6.3717733535473906</c:v>
                </c:pt>
                <c:pt idx="3090">
                  <c:v>6.3571036117770188</c:v>
                </c:pt>
                <c:pt idx="3091">
                  <c:v>6.3424677134069096</c:v>
                </c:pt>
                <c:pt idx="3092">
                  <c:v>6.3278655798817507</c:v>
                </c:pt>
                <c:pt idx="3093">
                  <c:v>6.3132971328318774</c:v>
                </c:pt>
                <c:pt idx="3094">
                  <c:v>6.2987622940727945</c:v>
                </c:pt>
                <c:pt idx="3095">
                  <c:v>6.2842609856047273</c:v>
                </c:pt>
                <c:pt idx="3096">
                  <c:v>6.2697931296121556</c:v>
                </c:pt>
                <c:pt idx="3097">
                  <c:v>6.2553586484633596</c:v>
                </c:pt>
                <c:pt idx="3098">
                  <c:v>6.2409574647099619</c:v>
                </c:pt>
                <c:pt idx="3099">
                  <c:v>6.226589501086476</c:v>
                </c:pt>
                <c:pt idx="3100">
                  <c:v>6.2122546805098509</c:v>
                </c:pt>
                <c:pt idx="3101">
                  <c:v>6.1979529260790125</c:v>
                </c:pt>
                <c:pt idx="3102">
                  <c:v>6.1836841610744244</c:v>
                </c:pt>
                <c:pt idx="3103">
                  <c:v>6.1694483089576257</c:v>
                </c:pt>
                <c:pt idx="3104">
                  <c:v>6.1552452933707942</c:v>
                </c:pt>
                <c:pt idx="3105">
                  <c:v>6.1410750381362886</c:v>
                </c:pt>
                <c:pt idx="3106">
                  <c:v>6.1269374672562096</c:v>
                </c:pt>
                <c:pt idx="3107">
                  <c:v>6.1128325049119505</c:v>
                </c:pt>
                <c:pt idx="3108">
                  <c:v>6.0987600754637574</c:v>
                </c:pt>
                <c:pt idx="3109">
                  <c:v>6.0847201034502811</c:v>
                </c:pt>
                <c:pt idx="3110">
                  <c:v>6.0707125135881448</c:v>
                </c:pt>
                <c:pt idx="3111">
                  <c:v>6.0567372307714953</c:v>
                </c:pt>
                <c:pt idx="3112">
                  <c:v>6.0427941800715708</c:v>
                </c:pt>
                <c:pt idx="3113">
                  <c:v>6.0288832867362565</c:v>
                </c:pt>
                <c:pt idx="3114">
                  <c:v>6.0150044761896577</c:v>
                </c:pt>
                <c:pt idx="3115">
                  <c:v>6.0011576740316555</c:v>
                </c:pt>
                <c:pt idx="3116">
                  <c:v>5.9873428060374785</c:v>
                </c:pt>
                <c:pt idx="3117">
                  <c:v>5.9735597981572717</c:v>
                </c:pt>
                <c:pt idx="3118">
                  <c:v>5.9598085765156581</c:v>
                </c:pt>
                <c:pt idx="3119">
                  <c:v>5.9460890674113118</c:v>
                </c:pt>
                <c:pt idx="3120">
                  <c:v>5.9324011973165351</c:v>
                </c:pt>
                <c:pt idx="3121">
                  <c:v>5.9187448928768207</c:v>
                </c:pt>
                <c:pt idx="3122">
                  <c:v>5.9051200809104296</c:v>
                </c:pt>
                <c:pt idx="3123">
                  <c:v>5.8915266884079669</c:v>
                </c:pt>
                <c:pt idx="3124">
                  <c:v>5.8779646425319561</c:v>
                </c:pt>
                <c:pt idx="3125">
                  <c:v>5.8644338706164172</c:v>
                </c:pt>
                <c:pt idx="3126">
                  <c:v>5.8509343001664407</c:v>
                </c:pt>
                <c:pt idx="3127">
                  <c:v>5.8374658588577688</c:v>
                </c:pt>
                <c:pt idx="3128">
                  <c:v>5.8240284745363819</c:v>
                </c:pt>
                <c:pt idx="3129">
                  <c:v>5.8106220752180704</c:v>
                </c:pt>
                <c:pt idx="3130">
                  <c:v>5.7972465890880187</c:v>
                </c:pt>
                <c:pt idx="3131">
                  <c:v>5.7839019445004025</c:v>
                </c:pt>
                <c:pt idx="3132">
                  <c:v>5.7705880699779497</c:v>
                </c:pt>
                <c:pt idx="3133">
                  <c:v>5.7573048942115514</c:v>
                </c:pt>
                <c:pt idx="3134">
                  <c:v>5.7440523460598323</c:v>
                </c:pt>
                <c:pt idx="3135">
                  <c:v>5.7308303545487407</c:v>
                </c:pt>
                <c:pt idx="3136">
                  <c:v>5.7176388488711511</c:v>
                </c:pt>
                <c:pt idx="3137">
                  <c:v>5.7044777583864352</c:v>
                </c:pt>
                <c:pt idx="3138">
                  <c:v>5.6913470126200725</c:v>
                </c:pt>
                <c:pt idx="3139">
                  <c:v>5.6782465412632286</c:v>
                </c:pt>
                <c:pt idx="3140">
                  <c:v>5.6651762741723566</c:v>
                </c:pt>
                <c:pt idx="3141">
                  <c:v>5.6521361413687909</c:v>
                </c:pt>
                <c:pt idx="3142">
                  <c:v>5.6391260730383435</c:v>
                </c:pt>
                <c:pt idx="3143">
                  <c:v>5.6261459995308973</c:v>
                </c:pt>
                <c:pt idx="3144">
                  <c:v>5.6131958513600111</c:v>
                </c:pt>
                <c:pt idx="3145">
                  <c:v>5.6002755592025153</c:v>
                </c:pt>
                <c:pt idx="3146">
                  <c:v>5.5873850538981102</c:v>
                </c:pt>
                <c:pt idx="3147">
                  <c:v>5.5745242664489734</c:v>
                </c:pt>
                <c:pt idx="3148">
                  <c:v>5.5616931280193596</c:v>
                </c:pt>
                <c:pt idx="3149">
                  <c:v>5.5488915699352015</c:v>
                </c:pt>
                <c:pt idx="3150">
                  <c:v>5.5361195236837144</c:v>
                </c:pt>
                <c:pt idx="3151">
                  <c:v>5.5233769209130132</c:v>
                </c:pt>
                <c:pt idx="3152">
                  <c:v>5.510663693431705</c:v>
                </c:pt>
                <c:pt idx="3153">
                  <c:v>5.4979797732085052</c:v>
                </c:pt>
                <c:pt idx="3154">
                  <c:v>5.4853250923718466</c:v>
                </c:pt>
                <c:pt idx="3155">
                  <c:v>5.472699583209482</c:v>
                </c:pt>
                <c:pt idx="3156">
                  <c:v>5.4601031781681071</c:v>
                </c:pt>
                <c:pt idx="3157">
                  <c:v>5.44753580985296</c:v>
                </c:pt>
                <c:pt idx="3158">
                  <c:v>5.4349974110274504</c:v>
                </c:pt>
                <c:pt idx="3159">
                  <c:v>5.4224879146127583</c:v>
                </c:pt>
                <c:pt idx="3160">
                  <c:v>5.4100072536874562</c:v>
                </c:pt>
                <c:pt idx="3161">
                  <c:v>5.3975553614871261</c:v>
                </c:pt>
                <c:pt idx="3162">
                  <c:v>5.3851321714039777</c:v>
                </c:pt>
                <c:pt idx="3163">
                  <c:v>5.3727376169864653</c:v>
                </c:pt>
                <c:pt idx="3164">
                  <c:v>5.360371631938901</c:v>
                </c:pt>
                <c:pt idx="3165">
                  <c:v>5.3480341501210926</c:v>
                </c:pt>
                <c:pt idx="3166">
                  <c:v>5.335725105547942</c:v>
                </c:pt>
                <c:pt idx="3167">
                  <c:v>5.3234444323890902</c:v>
                </c:pt>
                <c:pt idx="3168">
                  <c:v>5.3111920649685249</c:v>
                </c:pt>
                <c:pt idx="3169">
                  <c:v>5.2989679377642105</c:v>
                </c:pt>
                <c:pt idx="3170">
                  <c:v>5.2867719854077162</c:v>
                </c:pt>
                <c:pt idx="3171">
                  <c:v>5.274604142683839</c:v>
                </c:pt>
                <c:pt idx="3172">
                  <c:v>5.2624643445302333</c:v>
                </c:pt>
                <c:pt idx="3173">
                  <c:v>5.2503525260370409</c:v>
                </c:pt>
                <c:pt idx="3174">
                  <c:v>5.2382686224465127</c:v>
                </c:pt>
                <c:pt idx="3175">
                  <c:v>5.2262125691526515</c:v>
                </c:pt>
                <c:pt idx="3176">
                  <c:v>5.2141843017008318</c:v>
                </c:pt>
                <c:pt idx="3177">
                  <c:v>5.2021837557874413</c:v>
                </c:pt>
                <c:pt idx="3178">
                  <c:v>5.1902108672595109</c:v>
                </c:pt>
                <c:pt idx="3179">
                  <c:v>5.1782655721143449</c:v>
                </c:pt>
                <c:pt idx="3180">
                  <c:v>5.166347806499167</c:v>
                </c:pt>
                <c:pt idx="3181">
                  <c:v>5.1544575067107434</c:v>
                </c:pt>
                <c:pt idx="3182">
                  <c:v>5.1425946091950347</c:v>
                </c:pt>
                <c:pt idx="3183">
                  <c:v>5.1307590505468195</c:v>
                </c:pt>
                <c:pt idx="3184">
                  <c:v>5.1189507675093475</c:v>
                </c:pt>
                <c:pt idx="3185">
                  <c:v>5.1071696969739699</c:v>
                </c:pt>
                <c:pt idx="3186">
                  <c:v>5.0954157759797827</c:v>
                </c:pt>
                <c:pt idx="3187">
                  <c:v>5.0836889417132722</c:v>
                </c:pt>
                <c:pt idx="3188">
                  <c:v>5.0719891315079586</c:v>
                </c:pt>
                <c:pt idx="3189">
                  <c:v>5.0603162828440311</c:v>
                </c:pt>
                <c:pt idx="3190">
                  <c:v>5.0486703333480074</c:v>
                </c:pt>
                <c:pt idx="3191">
                  <c:v>5.0370512207923674</c:v>
                </c:pt>
                <c:pt idx="3192">
                  <c:v>5.0254588830952027</c:v>
                </c:pt>
                <c:pt idx="3193">
                  <c:v>5.013893258319869</c:v>
                </c:pt>
                <c:pt idx="3194">
                  <c:v>5.0023542846746363</c:v>
                </c:pt>
                <c:pt idx="3195">
                  <c:v>4.9908419005123221</c:v>
                </c:pt>
                <c:pt idx="3196">
                  <c:v>4.9793560443299691</c:v>
                </c:pt>
                <c:pt idx="3197">
                  <c:v>4.9678966547684711</c:v>
                </c:pt>
                <c:pt idx="3198">
                  <c:v>4.9564636706122398</c:v>
                </c:pt>
                <c:pt idx="3199">
                  <c:v>4.9450570307888571</c:v>
                </c:pt>
                <c:pt idx="3200">
                  <c:v>4.9336766743687219</c:v>
                </c:pt>
                <c:pt idx="3201">
                  <c:v>4.9223225405647151</c:v>
                </c:pt>
                <c:pt idx="3202">
                  <c:v>4.9109945687318479</c:v>
                </c:pt>
                <c:pt idx="3203">
                  <c:v>4.8996926983669242</c:v>
                </c:pt>
                <c:pt idx="3204">
                  <c:v>4.8884168691081937</c:v>
                </c:pt>
                <c:pt idx="3205">
                  <c:v>4.8771670207350164</c:v>
                </c:pt>
                <c:pt idx="3206">
                  <c:v>4.8659430931675152</c:v>
                </c:pt>
                <c:pt idx="3207">
                  <c:v>4.8547450264662402</c:v>
                </c:pt>
                <c:pt idx="3208">
                  <c:v>4.8435727608318366</c:v>
                </c:pt>
                <c:pt idx="3209">
                  <c:v>4.8324262366046931</c:v>
                </c:pt>
                <c:pt idx="3210">
                  <c:v>4.821305394264618</c:v>
                </c:pt>
                <c:pt idx="3211">
                  <c:v>4.8102101744304937</c:v>
                </c:pt>
                <c:pt idx="3212">
                  <c:v>4.7991405178599527</c:v>
                </c:pt>
                <c:pt idx="3213">
                  <c:v>4.7880963654490296</c:v>
                </c:pt>
                <c:pt idx="3214">
                  <c:v>4.7770776582318408</c:v>
                </c:pt>
                <c:pt idx="3215">
                  <c:v>4.7660843373802422</c:v>
                </c:pt>
                <c:pt idx="3216">
                  <c:v>4.7551163442035049</c:v>
                </c:pt>
                <c:pt idx="3217">
                  <c:v>4.7441736201479818</c:v>
                </c:pt>
                <c:pt idx="3218">
                  <c:v>4.7332561067967749</c:v>
                </c:pt>
                <c:pt idx="3219">
                  <c:v>4.7223637458694139</c:v>
                </c:pt>
                <c:pt idx="3220">
                  <c:v>4.7114964792215179</c:v>
                </c:pt>
                <c:pt idx="3221">
                  <c:v>4.7006542488444758</c:v>
                </c:pt>
                <c:pt idx="3222">
                  <c:v>4.6898369968651208</c:v>
                </c:pt>
                <c:pt idx="3223">
                  <c:v>4.6790446655453968</c:v>
                </c:pt>
                <c:pt idx="3224">
                  <c:v>4.6682771972820438</c:v>
                </c:pt>
                <c:pt idx="3225">
                  <c:v>4.6575345346062642</c:v>
                </c:pt>
                <c:pt idx="3226">
                  <c:v>4.6468166201834098</c:v>
                </c:pt>
                <c:pt idx="3227">
                  <c:v>4.6361233968126516</c:v>
                </c:pt>
                <c:pt idx="3228">
                  <c:v>4.6254548074266602</c:v>
                </c:pt>
                <c:pt idx="3229">
                  <c:v>4.61481079509129</c:v>
                </c:pt>
                <c:pt idx="3230">
                  <c:v>4.6041913030052521</c:v>
                </c:pt>
                <c:pt idx="3231">
                  <c:v>4.5935962744998067</c:v>
                </c:pt>
                <c:pt idx="3232">
                  <c:v>4.5830256530384297</c:v>
                </c:pt>
                <c:pt idx="3233">
                  <c:v>4.572479382216506</c:v>
                </c:pt>
                <c:pt idx="3234">
                  <c:v>4.5619574057610146</c:v>
                </c:pt>
                <c:pt idx="3235">
                  <c:v>4.5514596675302084</c:v>
                </c:pt>
                <c:pt idx="3236">
                  <c:v>4.5409861115132939</c:v>
                </c:pt>
                <c:pt idx="3237">
                  <c:v>4.5305366818301334</c:v>
                </c:pt>
                <c:pt idx="3238">
                  <c:v>4.5201113227309175</c:v>
                </c:pt>
                <c:pt idx="3239">
                  <c:v>4.5097099785958568</c:v>
                </c:pt>
                <c:pt idx="3240">
                  <c:v>4.4993325939348701</c:v>
                </c:pt>
                <c:pt idx="3241">
                  <c:v>4.4889791133872841</c:v>
                </c:pt>
                <c:pt idx="3242">
                  <c:v>4.4786494817214999</c:v>
                </c:pt>
                <c:pt idx="3243">
                  <c:v>4.4683436438347108</c:v>
                </c:pt>
                <c:pt idx="3244">
                  <c:v>4.458061544752578</c:v>
                </c:pt>
                <c:pt idx="3245">
                  <c:v>4.4478031296289222</c:v>
                </c:pt>
                <c:pt idx="3246">
                  <c:v>4.4375683437454265</c:v>
                </c:pt>
                <c:pt idx="3247">
                  <c:v>4.4273571325113208</c:v>
                </c:pt>
                <c:pt idx="3248">
                  <c:v>4.417169441463086</c:v>
                </c:pt>
                <c:pt idx="3249">
                  <c:v>4.4070052162641433</c:v>
                </c:pt>
                <c:pt idx="3250">
                  <c:v>4.3968644027045523</c:v>
                </c:pt>
                <c:pt idx="3251">
                  <c:v>4.386746946700705</c:v>
                </c:pt>
                <c:pt idx="3252">
                  <c:v>4.3766527942950315</c:v>
                </c:pt>
                <c:pt idx="3253">
                  <c:v>4.3665818916556907</c:v>
                </c:pt>
                <c:pt idx="3254">
                  <c:v>4.356534185076276</c:v>
                </c:pt>
                <c:pt idx="3255">
                  <c:v>4.3465096209755112</c:v>
                </c:pt>
                <c:pt idx="3256">
                  <c:v>4.3365081458969508</c:v>
                </c:pt>
                <c:pt idx="3257">
                  <c:v>4.3265297065086896</c:v>
                </c:pt>
                <c:pt idx="3258">
                  <c:v>4.3165742496030584</c:v>
                </c:pt>
                <c:pt idx="3259">
                  <c:v>4.3066417220963258</c:v>
                </c:pt>
                <c:pt idx="3260">
                  <c:v>4.296732071028412</c:v>
                </c:pt>
                <c:pt idx="3261">
                  <c:v>4.2868452435625768</c:v>
                </c:pt>
                <c:pt idx="3262">
                  <c:v>4.2769811869851475</c:v>
                </c:pt>
                <c:pt idx="3263">
                  <c:v>4.2671398487052032</c:v>
                </c:pt>
                <c:pt idx="3264">
                  <c:v>4.2573211762543002</c:v>
                </c:pt>
                <c:pt idx="3265">
                  <c:v>4.247525117286167</c:v>
                </c:pt>
                <c:pt idx="3266">
                  <c:v>4.2377516195764171</c:v>
                </c:pt>
                <c:pt idx="3267">
                  <c:v>4.2280006310222609</c:v>
                </c:pt>
                <c:pt idx="3268">
                  <c:v>4.2182720996422152</c:v>
                </c:pt>
                <c:pt idx="3269">
                  <c:v>4.2085659735758085</c:v>
                </c:pt>
                <c:pt idx="3270">
                  <c:v>4.1988822010833005</c:v>
                </c:pt>
                <c:pt idx="3271">
                  <c:v>4.1892207305453892</c:v>
                </c:pt>
                <c:pt idx="3272">
                  <c:v>4.1795815104629259</c:v>
                </c:pt>
                <c:pt idx="3273">
                  <c:v>4.1699644894566266</c:v>
                </c:pt>
                <c:pt idx="3274">
                  <c:v>4.1603696162667925</c:v>
                </c:pt>
                <c:pt idx="3275">
                  <c:v>4.1507968397530144</c:v>
                </c:pt>
                <c:pt idx="3276">
                  <c:v>4.1412461088939025</c:v>
                </c:pt>
                <c:pt idx="3277">
                  <c:v>4.1317173727867891</c:v>
                </c:pt>
                <c:pt idx="3278">
                  <c:v>4.1222105806474598</c:v>
                </c:pt>
                <c:pt idx="3279">
                  <c:v>4.1127256818098576</c:v>
                </c:pt>
                <c:pt idx="3280">
                  <c:v>4.1032626257258142</c:v>
                </c:pt>
                <c:pt idx="3281">
                  <c:v>4.0938213619647597</c:v>
                </c:pt>
                <c:pt idx="3282">
                  <c:v>4.0844018402134497</c:v>
                </c:pt>
                <c:pt idx="3283">
                  <c:v>4.0750040102756824</c:v>
                </c:pt>
                <c:pt idx="3284">
                  <c:v>4.0656278220720212</c:v>
                </c:pt>
                <c:pt idx="3285">
                  <c:v>4.0562732256395204</c:v>
                </c:pt>
                <c:pt idx="3286">
                  <c:v>4.0469401711314408</c:v>
                </c:pt>
                <c:pt idx="3287">
                  <c:v>4.0376286088169779</c:v>
                </c:pt>
                <c:pt idx="3288">
                  <c:v>4.0283384890809915</c:v>
                </c:pt>
                <c:pt idx="3289">
                  <c:v>4.0190697624237206</c:v>
                </c:pt>
                <c:pt idx="3290">
                  <c:v>4.0098223794605135</c:v>
                </c:pt>
                <c:pt idx="3291">
                  <c:v>4.0005962909215613</c:v>
                </c:pt>
                <c:pt idx="3292">
                  <c:v>3.9913914476516101</c:v>
                </c:pt>
                <c:pt idx="3293">
                  <c:v>3.9822078006097059</c:v>
                </c:pt>
                <c:pt idx="3294">
                  <c:v>3.9730453008689115</c:v>
                </c:pt>
                <c:pt idx="3295">
                  <c:v>3.9639038996160343</c:v>
                </c:pt>
                <c:pt idx="3296">
                  <c:v>3.9547835481513696</c:v>
                </c:pt>
                <c:pt idx="3297">
                  <c:v>3.945684197888419</c:v>
                </c:pt>
                <c:pt idx="3298">
                  <c:v>3.936605800353624</c:v>
                </c:pt>
                <c:pt idx="3299">
                  <c:v>3.9275483071861017</c:v>
                </c:pt>
                <c:pt idx="3300">
                  <c:v>3.9185116701373754</c:v>
                </c:pt>
                <c:pt idx="3301">
                  <c:v>3.9094958410711049</c:v>
                </c:pt>
                <c:pt idx="3302">
                  <c:v>3.9005007719628275</c:v>
                </c:pt>
                <c:pt idx="3303">
                  <c:v>3.8915264148996846</c:v>
                </c:pt>
                <c:pt idx="3304">
                  <c:v>3.8825727220801656</c:v>
                </c:pt>
                <c:pt idx="3305">
                  <c:v>3.8736396458138311</c:v>
                </c:pt>
                <c:pt idx="3306">
                  <c:v>3.8647271385210691</c:v>
                </c:pt>
                <c:pt idx="3307">
                  <c:v>3.8558351527328103</c:v>
                </c:pt>
                <c:pt idx="3308">
                  <c:v>3.8469636410902837</c:v>
                </c:pt>
                <c:pt idx="3309">
                  <c:v>3.838112556344746</c:v>
                </c:pt>
                <c:pt idx="3310">
                  <c:v>3.8292818513572211</c:v>
                </c:pt>
                <c:pt idx="3311">
                  <c:v>3.8204714790982459</c:v>
                </c:pt>
                <c:pt idx="3312">
                  <c:v>3.8116813926476052</c:v>
                </c:pt>
                <c:pt idx="3313">
                  <c:v>3.8029115451940743</c:v>
                </c:pt>
                <c:pt idx="3314">
                  <c:v>3.7941618900351606</c:v>
                </c:pt>
                <c:pt idx="3315">
                  <c:v>3.7854323805768497</c:v>
                </c:pt>
                <c:pt idx="3316">
                  <c:v>3.7767229703333438</c:v>
                </c:pt>
                <c:pt idx="3317">
                  <c:v>3.7680336129268097</c:v>
                </c:pt>
                <c:pt idx="3318">
                  <c:v>3.7593642620871175</c:v>
                </c:pt>
                <c:pt idx="3319">
                  <c:v>3.7507148716515912</c:v>
                </c:pt>
                <c:pt idx="3320">
                  <c:v>3.7420853955647537</c:v>
                </c:pt>
                <c:pt idx="3321">
                  <c:v>3.7334757878780702</c:v>
                </c:pt>
                <c:pt idx="3322">
                  <c:v>3.7248860027496971</c:v>
                </c:pt>
                <c:pt idx="3323">
                  <c:v>3.7163159944442321</c:v>
                </c:pt>
                <c:pt idx="3324">
                  <c:v>3.7077657173324545</c:v>
                </c:pt>
                <c:pt idx="3325">
                  <c:v>3.6992351258910872</c:v>
                </c:pt>
                <c:pt idx="3326">
                  <c:v>3.6907241747025306</c:v>
                </c:pt>
                <c:pt idx="3327">
                  <c:v>3.6822328184546236</c:v>
                </c:pt>
                <c:pt idx="3328">
                  <c:v>3.6737610119403938</c:v>
                </c:pt>
                <c:pt idx="3329">
                  <c:v>3.6653087100578028</c:v>
                </c:pt>
                <c:pt idx="3330">
                  <c:v>3.6568758678095041</c:v>
                </c:pt>
                <c:pt idx="3331">
                  <c:v>3.6484624403025911</c:v>
                </c:pt>
                <c:pt idx="3332">
                  <c:v>3.6400683827483569</c:v>
                </c:pt>
                <c:pt idx="3333">
                  <c:v>3.6316936504620387</c:v>
                </c:pt>
                <c:pt idx="3334">
                  <c:v>3.6233381988625806</c:v>
                </c:pt>
                <c:pt idx="3335">
                  <c:v>3.6150019834723843</c:v>
                </c:pt>
                <c:pt idx="3336">
                  <c:v>3.6066849599170672</c:v>
                </c:pt>
                <c:pt idx="3337">
                  <c:v>3.5983870839252163</c:v>
                </c:pt>
                <c:pt idx="3338">
                  <c:v>3.5901083113281467</c:v>
                </c:pt>
                <c:pt idx="3339">
                  <c:v>3.5818485980596564</c:v>
                </c:pt>
                <c:pt idx="3340">
                  <c:v>3.5736079001557908</c:v>
                </c:pt>
                <c:pt idx="3341">
                  <c:v>3.5653861737545935</c:v>
                </c:pt>
                <c:pt idx="3342">
                  <c:v>3.5571833750958706</c:v>
                </c:pt>
                <c:pt idx="3343">
                  <c:v>3.5489994605209496</c:v>
                </c:pt>
                <c:pt idx="3344">
                  <c:v>3.5408343864724374</c:v>
                </c:pt>
                <c:pt idx="3345">
                  <c:v>3.5326881094939866</c:v>
                </c:pt>
                <c:pt idx="3346">
                  <c:v>3.5245605862300513</c:v>
                </c:pt>
                <c:pt idx="3347">
                  <c:v>3.5164517734256524</c:v>
                </c:pt>
                <c:pt idx="3348">
                  <c:v>3.5083616279261411</c:v>
                </c:pt>
                <c:pt idx="3349">
                  <c:v>3.5002901066769616</c:v>
                </c:pt>
                <c:pt idx="3350">
                  <c:v>3.4922371667234109</c:v>
                </c:pt>
                <c:pt idx="3351">
                  <c:v>3.4842027652104131</c:v>
                </c:pt>
                <c:pt idx="3352">
                  <c:v>3.4761868593822745</c:v>
                </c:pt>
                <c:pt idx="3353">
                  <c:v>3.4681894065824532</c:v>
                </c:pt>
                <c:pt idx="3354">
                  <c:v>3.4602103642533297</c:v>
                </c:pt>
                <c:pt idx="3355">
                  <c:v>3.4522496899359654</c:v>
                </c:pt>
                <c:pt idx="3356">
                  <c:v>3.4443073412698761</c:v>
                </c:pt>
                <c:pt idx="3357">
                  <c:v>3.4363832759927999</c:v>
                </c:pt>
                <c:pt idx="3358">
                  <c:v>3.4284774519404624</c:v>
                </c:pt>
                <c:pt idx="3359">
                  <c:v>3.4205898270463493</c:v>
                </c:pt>
                <c:pt idx="3360">
                  <c:v>3.4127203593414723</c:v>
                </c:pt>
                <c:pt idx="3361">
                  <c:v>3.4048690069541463</c:v>
                </c:pt>
                <c:pt idx="3362">
                  <c:v>3.3970357281097505</c:v>
                </c:pt>
                <c:pt idx="3363">
                  <c:v>3.3892204811305096</c:v>
                </c:pt>
                <c:pt idx="3364">
                  <c:v>3.3814232244352564</c:v>
                </c:pt>
                <c:pt idx="3365">
                  <c:v>3.3736439165392156</c:v>
                </c:pt>
                <c:pt idx="3366">
                  <c:v>3.3658825160537669</c:v>
                </c:pt>
                <c:pt idx="3367">
                  <c:v>3.3581389816862206</c:v>
                </c:pt>
                <c:pt idx="3368">
                  <c:v>3.3504132722395985</c:v>
                </c:pt>
                <c:pt idx="3369">
                  <c:v>3.342705346612401</c:v>
                </c:pt>
                <c:pt idx="3370">
                  <c:v>3.3350151637983845</c:v>
                </c:pt>
                <c:pt idx="3371">
                  <c:v>3.3273426828863424</c:v>
                </c:pt>
                <c:pt idx="3372">
                  <c:v>3.3196878630598707</c:v>
                </c:pt>
                <c:pt idx="3373">
                  <c:v>3.3120506635971587</c:v>
                </c:pt>
                <c:pt idx="3374">
                  <c:v>3.3044310438707538</c:v>
                </c:pt>
                <c:pt idx="3375">
                  <c:v>3.2968289633473491</c:v>
                </c:pt>
                <c:pt idx="3376">
                  <c:v>3.2892443815875558</c:v>
                </c:pt>
                <c:pt idx="3377">
                  <c:v>3.2816772582456863</c:v>
                </c:pt>
                <c:pt idx="3378">
                  <c:v>3.2741275530695315</c:v>
                </c:pt>
                <c:pt idx="3379">
                  <c:v>3.2665952259001441</c:v>
                </c:pt>
                <c:pt idx="3380">
                  <c:v>3.2590802366716143</c:v>
                </c:pt>
                <c:pt idx="3381">
                  <c:v>3.2515825454108533</c:v>
                </c:pt>
                <c:pt idx="3382">
                  <c:v>3.2441021122373805</c:v>
                </c:pt>
                <c:pt idx="3383">
                  <c:v>3.2366388973631</c:v>
                </c:pt>
                <c:pt idx="3384">
                  <c:v>3.2291928610920806</c:v>
                </c:pt>
                <c:pt idx="3385">
                  <c:v>3.2217639638203495</c:v>
                </c:pt>
                <c:pt idx="3386">
                  <c:v>3.2143521660356678</c:v>
                </c:pt>
                <c:pt idx="3387">
                  <c:v>3.2069574283173159</c:v>
                </c:pt>
                <c:pt idx="3388">
                  <c:v>3.1995797113358839</c:v>
                </c:pt>
                <c:pt idx="3389">
                  <c:v>3.1922189758530517</c:v>
                </c:pt>
                <c:pt idx="3390">
                  <c:v>3.184875182721377</c:v>
                </c:pt>
                <c:pt idx="3391">
                  <c:v>3.1775482928840804</c:v>
                </c:pt>
                <c:pt idx="3392">
                  <c:v>3.1702382673748373</c:v>
                </c:pt>
                <c:pt idx="3393">
                  <c:v>3.1629450673175601</c:v>
                </c:pt>
                <c:pt idx="3394">
                  <c:v>3.15566865392619</c:v>
                </c:pt>
                <c:pt idx="3395">
                  <c:v>3.148408988504483</c:v>
                </c:pt>
                <c:pt idx="3396">
                  <c:v>3.1411660324458008</c:v>
                </c:pt>
                <c:pt idx="3397">
                  <c:v>3.1339397472329007</c:v>
                </c:pt>
                <c:pt idx="3398">
                  <c:v>3.1267300944377245</c:v>
                </c:pt>
                <c:pt idx="3399">
                  <c:v>3.1195370357211898</c:v>
                </c:pt>
                <c:pt idx="3400">
                  <c:v>3.1123605328329838</c:v>
                </c:pt>
                <c:pt idx="3401">
                  <c:v>3.10520054761135</c:v>
                </c:pt>
                <c:pt idx="3402">
                  <c:v>3.0980570419828846</c:v>
                </c:pt>
                <c:pt idx="3403">
                  <c:v>3.0909299779623276</c:v>
                </c:pt>
                <c:pt idx="3404">
                  <c:v>3.0838193176523574</c:v>
                </c:pt>
                <c:pt idx="3405">
                  <c:v>3.0767250232433825</c:v>
                </c:pt>
                <c:pt idx="3406">
                  <c:v>3.069647057013337</c:v>
                </c:pt>
                <c:pt idx="3407">
                  <c:v>3.0625853813274757</c:v>
                </c:pt>
                <c:pt idx="3408">
                  <c:v>3.0555399586381693</c:v>
                </c:pt>
                <c:pt idx="3409">
                  <c:v>3.0485107514846974</c:v>
                </c:pt>
                <c:pt idx="3410">
                  <c:v>3.0414977224930513</c:v>
                </c:pt>
                <c:pt idx="3411">
                  <c:v>3.0345008343757258</c:v>
                </c:pt>
                <c:pt idx="3412">
                  <c:v>3.0275200499315149</c:v>
                </c:pt>
                <c:pt idx="3413">
                  <c:v>3.0205553320453138</c:v>
                </c:pt>
                <c:pt idx="3414">
                  <c:v>3.0136066436879165</c:v>
                </c:pt>
                <c:pt idx="3415">
                  <c:v>3.0066739479158118</c:v>
                </c:pt>
                <c:pt idx="3416">
                  <c:v>2.9997572078709829</c:v>
                </c:pt>
                <c:pt idx="3417">
                  <c:v>2.9928563867807134</c:v>
                </c:pt>
                <c:pt idx="3418">
                  <c:v>2.9859714479573785</c:v>
                </c:pt>
                <c:pt idx="3419">
                  <c:v>2.9791023547982505</c:v>
                </c:pt>
                <c:pt idx="3420">
                  <c:v>2.9722490707853</c:v>
                </c:pt>
                <c:pt idx="3421">
                  <c:v>2.9654115594849966</c:v>
                </c:pt>
                <c:pt idx="3422">
                  <c:v>2.9585897845481104</c:v>
                </c:pt>
                <c:pt idx="3423">
                  <c:v>2.9517837097095176</c:v>
                </c:pt>
                <c:pt idx="3424">
                  <c:v>2.9449932987879985</c:v>
                </c:pt>
                <c:pt idx="3425">
                  <c:v>2.9382185156860463</c:v>
                </c:pt>
                <c:pt idx="3426">
                  <c:v>2.9314593243896683</c:v>
                </c:pt>
                <c:pt idx="3427">
                  <c:v>2.92471568896819</c:v>
                </c:pt>
                <c:pt idx="3428">
                  <c:v>2.9179875735740635</c:v>
                </c:pt>
                <c:pt idx="3429">
                  <c:v>2.9112749424426689</c:v>
                </c:pt>
                <c:pt idx="3430">
                  <c:v>2.9045777598921205</c:v>
                </c:pt>
                <c:pt idx="3431">
                  <c:v>2.8978959903230779</c:v>
                </c:pt>
                <c:pt idx="3432">
                  <c:v>2.8912295982185472</c:v>
                </c:pt>
                <c:pt idx="3433">
                  <c:v>2.8845785481436912</c:v>
                </c:pt>
                <c:pt idx="3434">
                  <c:v>2.877942804745639</c:v>
                </c:pt>
                <c:pt idx="3435">
                  <c:v>2.8713223327532869</c:v>
                </c:pt>
                <c:pt idx="3436">
                  <c:v>2.8647170969771176</c:v>
                </c:pt>
                <c:pt idx="3437">
                  <c:v>2.858127062309002</c:v>
                </c:pt>
                <c:pt idx="3438">
                  <c:v>2.8515521937220094</c:v>
                </c:pt>
                <c:pt idx="3439">
                  <c:v>2.844992456270222</c:v>
                </c:pt>
                <c:pt idx="3440">
                  <c:v>2.8384478150885402</c:v>
                </c:pt>
                <c:pt idx="3441">
                  <c:v>2.8319182353924979</c:v>
                </c:pt>
                <c:pt idx="3442">
                  <c:v>2.8254036824780702</c:v>
                </c:pt>
                <c:pt idx="3443">
                  <c:v>2.8189041217214896</c:v>
                </c:pt>
                <c:pt idx="3444">
                  <c:v>2.8124195185790541</c:v>
                </c:pt>
                <c:pt idx="3445">
                  <c:v>2.8059498385869417</c:v>
                </c:pt>
                <c:pt idx="3446">
                  <c:v>2.7994950473610283</c:v>
                </c:pt>
                <c:pt idx="3447">
                  <c:v>2.7930551105966908</c:v>
                </c:pt>
                <c:pt idx="3448">
                  <c:v>2.7866299940686319</c:v>
                </c:pt>
                <c:pt idx="3449">
                  <c:v>2.7802196636306902</c:v>
                </c:pt>
                <c:pt idx="3450">
                  <c:v>2.7738240852156544</c:v>
                </c:pt>
                <c:pt idx="3451">
                  <c:v>2.7674432248350804</c:v>
                </c:pt>
                <c:pt idx="3452">
                  <c:v>2.7610770485791067</c:v>
                </c:pt>
                <c:pt idx="3453">
                  <c:v>2.754725522616273</c:v>
                </c:pt>
                <c:pt idx="3454">
                  <c:v>2.7483886131933328</c:v>
                </c:pt>
                <c:pt idx="3455">
                  <c:v>2.7420662866350725</c:v>
                </c:pt>
                <c:pt idx="3456">
                  <c:v>2.7357585093441341</c:v>
                </c:pt>
                <c:pt idx="3457">
                  <c:v>2.7294652478008237</c:v>
                </c:pt>
                <c:pt idx="3458">
                  <c:v>2.7231864685629379</c:v>
                </c:pt>
                <c:pt idx="3459">
                  <c:v>2.7169221382655819</c:v>
                </c:pt>
                <c:pt idx="3460">
                  <c:v>2.7106722236209837</c:v>
                </c:pt>
                <c:pt idx="3461">
                  <c:v>2.7044366914183202</c:v>
                </c:pt>
                <c:pt idx="3462">
                  <c:v>2.6982155085235369</c:v>
                </c:pt>
                <c:pt idx="3463">
                  <c:v>2.6920086418791627</c:v>
                </c:pt>
                <c:pt idx="3464">
                  <c:v>2.6858160585041371</c:v>
                </c:pt>
                <c:pt idx="3465">
                  <c:v>2.6796377254936323</c:v>
                </c:pt>
                <c:pt idx="3466">
                  <c:v>2.6734736100188705</c:v>
                </c:pt>
                <c:pt idx="3467">
                  <c:v>2.6673236793269508</c:v>
                </c:pt>
                <c:pt idx="3468">
                  <c:v>2.6611879007406678</c:v>
                </c:pt>
                <c:pt idx="3469">
                  <c:v>2.6550662416583402</c:v>
                </c:pt>
                <c:pt idx="3470">
                  <c:v>2.6489586695536307</c:v>
                </c:pt>
                <c:pt idx="3471">
                  <c:v>2.6428651519753719</c:v>
                </c:pt>
                <c:pt idx="3472">
                  <c:v>2.6367856565473895</c:v>
                </c:pt>
                <c:pt idx="3473">
                  <c:v>2.6307201509683291</c:v>
                </c:pt>
                <c:pt idx="3474">
                  <c:v>2.6246686030114801</c:v>
                </c:pt>
                <c:pt idx="3475">
                  <c:v>2.6186309805246033</c:v>
                </c:pt>
                <c:pt idx="3476">
                  <c:v>2.6126072514297558</c:v>
                </c:pt>
                <c:pt idx="3477">
                  <c:v>2.6065973837231171</c:v>
                </c:pt>
                <c:pt idx="3478">
                  <c:v>2.6006013454748191</c:v>
                </c:pt>
                <c:pt idx="3479">
                  <c:v>2.5946191048287721</c:v>
                </c:pt>
                <c:pt idx="3480">
                  <c:v>2.5886506300024879</c:v>
                </c:pt>
                <c:pt idx="3481">
                  <c:v>2.5826958892869203</c:v>
                </c:pt>
                <c:pt idx="3482">
                  <c:v>2.576754851046279</c:v>
                </c:pt>
                <c:pt idx="3483">
                  <c:v>2.5708274837178724</c:v>
                </c:pt>
                <c:pt idx="3484">
                  <c:v>2.5649137558119253</c:v>
                </c:pt>
                <c:pt idx="3485">
                  <c:v>2.5590136359114184</c:v>
                </c:pt>
                <c:pt idx="3486">
                  <c:v>2.5531270926719136</c:v>
                </c:pt>
                <c:pt idx="3487">
                  <c:v>2.5472540948213855</c:v>
                </c:pt>
                <c:pt idx="3488">
                  <c:v>2.5413946111600554</c:v>
                </c:pt>
                <c:pt idx="3489">
                  <c:v>2.5355486105602174</c:v>
                </c:pt>
                <c:pt idx="3490">
                  <c:v>2.5297160619660772</c:v>
                </c:pt>
                <c:pt idx="3491">
                  <c:v>2.5238969343935782</c:v>
                </c:pt>
                <c:pt idx="3492">
                  <c:v>2.5180911969302393</c:v>
                </c:pt>
                <c:pt idx="3493">
                  <c:v>2.5122988187349846</c:v>
                </c:pt>
                <c:pt idx="3494">
                  <c:v>2.5065197690379808</c:v>
                </c:pt>
                <c:pt idx="3495">
                  <c:v>2.5007540171404665</c:v>
                </c:pt>
                <c:pt idx="3496">
                  <c:v>2.49500153241459</c:v>
                </c:pt>
                <c:pt idx="3497">
                  <c:v>2.4892622843032428</c:v>
                </c:pt>
                <c:pt idx="3498">
                  <c:v>2.4835362423198961</c:v>
                </c:pt>
                <c:pt idx="3499">
                  <c:v>2.4778233760484345</c:v>
                </c:pt>
                <c:pt idx="3500">
                  <c:v>2.4721236551429948</c:v>
                </c:pt>
                <c:pt idx="3501">
                  <c:v>2.4664370493277978</c:v>
                </c:pt>
                <c:pt idx="3502">
                  <c:v>2.4607635283969906</c:v>
                </c:pt>
                <c:pt idx="3503">
                  <c:v>2.4551030622144796</c:v>
                </c:pt>
                <c:pt idx="3504">
                  <c:v>2.4494556207137697</c:v>
                </c:pt>
                <c:pt idx="3505">
                  <c:v>2.4438211738978022</c:v>
                </c:pt>
                <c:pt idx="3506">
                  <c:v>2.4381996918387934</c:v>
                </c:pt>
                <c:pt idx="3507">
                  <c:v>2.4325911446780717</c:v>
                </c:pt>
                <c:pt idx="3508">
                  <c:v>2.4269955026259193</c:v>
                </c:pt>
                <c:pt idx="3509">
                  <c:v>2.421412735961411</c:v>
                </c:pt>
                <c:pt idx="3510">
                  <c:v>2.4158428150322515</c:v>
                </c:pt>
                <c:pt idx="3511">
                  <c:v>2.4102857102546169</c:v>
                </c:pt>
                <c:pt idx="3512">
                  <c:v>2.404741392112999</c:v>
                </c:pt>
                <c:pt idx="3513">
                  <c:v>2.3992098311600412</c:v>
                </c:pt>
                <c:pt idx="3514">
                  <c:v>2.3936909980163827</c:v>
                </c:pt>
                <c:pt idx="3515">
                  <c:v>2.3881848633704994</c:v>
                </c:pt>
                <c:pt idx="3516">
                  <c:v>2.382691397978546</c:v>
                </c:pt>
                <c:pt idx="3517">
                  <c:v>2.3772105726641986</c:v>
                </c:pt>
                <c:pt idx="3518">
                  <c:v>2.3717423583184978</c:v>
                </c:pt>
                <c:pt idx="3519">
                  <c:v>2.3662867258996925</c:v>
                </c:pt>
                <c:pt idx="3520">
                  <c:v>2.3608436464330831</c:v>
                </c:pt>
                <c:pt idx="3521">
                  <c:v>2.3554130910108628</c:v>
                </c:pt>
                <c:pt idx="3522">
                  <c:v>2.3499950307919679</c:v>
                </c:pt>
                <c:pt idx="3523">
                  <c:v>2.3445894370019178</c:v>
                </c:pt>
                <c:pt idx="3524">
                  <c:v>2.339196280932661</c:v>
                </c:pt>
                <c:pt idx="3525">
                  <c:v>2.3338155339424218</c:v>
                </c:pt>
                <c:pt idx="3526">
                  <c:v>2.3284471674555438</c:v>
                </c:pt>
                <c:pt idx="3527">
                  <c:v>2.3230911529623404</c:v>
                </c:pt>
                <c:pt idx="3528">
                  <c:v>2.317747462018938</c:v>
                </c:pt>
                <c:pt idx="3529">
                  <c:v>2.3124160662471231</c:v>
                </c:pt>
                <c:pt idx="3530">
                  <c:v>2.307096937334189</c:v>
                </c:pt>
                <c:pt idx="3531">
                  <c:v>2.3017900470327879</c:v>
                </c:pt>
                <c:pt idx="3532">
                  <c:v>2.2964953671607726</c:v>
                </c:pt>
                <c:pt idx="3533">
                  <c:v>2.2912128696010496</c:v>
                </c:pt>
                <c:pt idx="3534">
                  <c:v>2.2859425263014281</c:v>
                </c:pt>
                <c:pt idx="3535">
                  <c:v>2.2806843092744633</c:v>
                </c:pt>
                <c:pt idx="3536">
                  <c:v>2.275438190597312</c:v>
                </c:pt>
                <c:pt idx="3537">
                  <c:v>2.2702041424115826</c:v>
                </c:pt>
                <c:pt idx="3538">
                  <c:v>2.2649821369231788</c:v>
                </c:pt>
                <c:pt idx="3539">
                  <c:v>2.2597721464021583</c:v>
                </c:pt>
                <c:pt idx="3540">
                  <c:v>2.2545741431825772</c:v>
                </c:pt>
                <c:pt idx="3541">
                  <c:v>2.2493880996623452</c:v>
                </c:pt>
                <c:pt idx="3542">
                  <c:v>2.2442139883030756</c:v>
                </c:pt>
                <c:pt idx="3543">
                  <c:v>2.2390517816299367</c:v>
                </c:pt>
                <c:pt idx="3544">
                  <c:v>2.2339014522315073</c:v>
                </c:pt>
                <c:pt idx="3545">
                  <c:v>2.2287629727596241</c:v>
                </c:pt>
                <c:pt idx="3546">
                  <c:v>2.22363631592924</c:v>
                </c:pt>
                <c:pt idx="3547">
                  <c:v>2.2185214545182737</c:v>
                </c:pt>
                <c:pt idx="3548">
                  <c:v>2.2134183613674665</c:v>
                </c:pt>
                <c:pt idx="3549">
                  <c:v>2.2083270093802327</c:v>
                </c:pt>
                <c:pt idx="3550">
                  <c:v>2.2032473715225156</c:v>
                </c:pt>
                <c:pt idx="3551">
                  <c:v>2.1981794208226462</c:v>
                </c:pt>
                <c:pt idx="3552">
                  <c:v>2.1931231303711916</c:v>
                </c:pt>
                <c:pt idx="3553">
                  <c:v>2.1880784733208127</c:v>
                </c:pt>
                <c:pt idx="3554">
                  <c:v>2.1830454228861251</c:v>
                </c:pt>
                <c:pt idx="3555">
                  <c:v>2.1780239523435467</c:v>
                </c:pt>
                <c:pt idx="3556">
                  <c:v>2.1730140350311604</c:v>
                </c:pt>
                <c:pt idx="3557">
                  <c:v>2.1680156443485687</c:v>
                </c:pt>
                <c:pt idx="3558">
                  <c:v>2.1630287537567505</c:v>
                </c:pt>
                <c:pt idx="3559">
                  <c:v>2.1580533367779209</c:v>
                </c:pt>
                <c:pt idx="3560">
                  <c:v>2.1530893669953834</c:v>
                </c:pt>
                <c:pt idx="3561">
                  <c:v>2.1481368180533966</c:v>
                </c:pt>
                <c:pt idx="3562">
                  <c:v>2.1431956636570244</c:v>
                </c:pt>
                <c:pt idx="3563">
                  <c:v>2.138265877572</c:v>
                </c:pt>
                <c:pt idx="3564">
                  <c:v>2.1333474336245835</c:v>
                </c:pt>
                <c:pt idx="3565">
                  <c:v>2.1284403057014201</c:v>
                </c:pt>
                <c:pt idx="3566">
                  <c:v>2.1235444677494022</c:v>
                </c:pt>
                <c:pt idx="3567">
                  <c:v>2.1186598937755283</c:v>
                </c:pt>
                <c:pt idx="3568">
                  <c:v>2.1137865578467636</c:v>
                </c:pt>
                <c:pt idx="3569">
                  <c:v>2.1089244340899018</c:v>
                </c:pt>
                <c:pt idx="3570">
                  <c:v>2.1040734966914223</c:v>
                </c:pt>
                <c:pt idx="3571">
                  <c:v>2.0992337198973585</c:v>
                </c:pt>
                <c:pt idx="3572">
                  <c:v>2.0944050780131533</c:v>
                </c:pt>
                <c:pt idx="3573">
                  <c:v>2.0895875454035244</c:v>
                </c:pt>
                <c:pt idx="3574">
                  <c:v>2.0847810964923261</c:v>
                </c:pt>
                <c:pt idx="3575">
                  <c:v>2.0799857057624123</c:v>
                </c:pt>
                <c:pt idx="3576">
                  <c:v>2.075201347755498</c:v>
                </c:pt>
                <c:pt idx="3577">
                  <c:v>2.0704279970720258</c:v>
                </c:pt>
                <c:pt idx="3578">
                  <c:v>2.065665628371026</c:v>
                </c:pt>
                <c:pt idx="3579">
                  <c:v>2.0609142163699841</c:v>
                </c:pt>
                <c:pt idx="3580">
                  <c:v>2.0561737358447032</c:v>
                </c:pt>
                <c:pt idx="3581">
                  <c:v>2.0514441616291688</c:v>
                </c:pt>
                <c:pt idx="3582">
                  <c:v>2.0467254686154135</c:v>
                </c:pt>
                <c:pt idx="3583">
                  <c:v>2.0420176317533842</c:v>
                </c:pt>
                <c:pt idx="3584">
                  <c:v>2.0373206260508061</c:v>
                </c:pt>
                <c:pt idx="3585">
                  <c:v>2.0326344265730492</c:v>
                </c:pt>
                <c:pt idx="3586">
                  <c:v>2.0279590084429935</c:v>
                </c:pt>
                <c:pt idx="3587">
                  <c:v>2.0232943468408977</c:v>
                </c:pt>
                <c:pt idx="3588">
                  <c:v>2.0186404170042653</c:v>
                </c:pt>
                <c:pt idx="3589">
                  <c:v>2.0139971942277097</c:v>
                </c:pt>
                <c:pt idx="3590">
                  <c:v>2.0093646538628254</c:v>
                </c:pt>
                <c:pt idx="3591">
                  <c:v>2.0047427713180532</c:v>
                </c:pt>
                <c:pt idx="3592">
                  <c:v>2.0001315220585494</c:v>
                </c:pt>
                <c:pt idx="3593">
                  <c:v>1.9955308816060549</c:v>
                </c:pt>
                <c:pt idx="3594">
                  <c:v>1.9909408255387617</c:v>
                </c:pt>
                <c:pt idx="3595">
                  <c:v>1.9863613294911844</c:v>
                </c:pt>
                <c:pt idx="3596">
                  <c:v>1.9817923691540285</c:v>
                </c:pt>
                <c:pt idx="3597">
                  <c:v>1.9772339202740603</c:v>
                </c:pt>
                <c:pt idx="3598">
                  <c:v>1.9726859586539773</c:v>
                </c:pt>
                <c:pt idx="3599">
                  <c:v>1.9681484601522767</c:v>
                </c:pt>
                <c:pt idx="3600">
                  <c:v>1.9636214006831316</c:v>
                </c:pt>
                <c:pt idx="3601">
                  <c:v>1.9591047562162518</c:v>
                </c:pt>
                <c:pt idx="3602">
                  <c:v>1.9545985027767647</c:v>
                </c:pt>
                <c:pt idx="3603">
                  <c:v>1.9501026164450836</c:v>
                </c:pt>
                <c:pt idx="3604">
                  <c:v>1.9456170733567792</c:v>
                </c:pt>
                <c:pt idx="3605">
                  <c:v>1.9411418497024486</c:v>
                </c:pt>
                <c:pt idx="3606">
                  <c:v>1.9366769217275952</c:v>
                </c:pt>
                <c:pt idx="3607">
                  <c:v>1.9322222657324939</c:v>
                </c:pt>
                <c:pt idx="3608">
                  <c:v>1.9277778580720686</c:v>
                </c:pt>
                <c:pt idx="3609">
                  <c:v>1.9233436751557649</c:v>
                </c:pt>
                <c:pt idx="3610">
                  <c:v>1.9189196934474224</c:v>
                </c:pt>
                <c:pt idx="3611">
                  <c:v>1.9145058894651497</c:v>
                </c:pt>
                <c:pt idx="3612">
                  <c:v>1.910102239781198</c:v>
                </c:pt>
                <c:pt idx="3613">
                  <c:v>1.9057087210218364</c:v>
                </c:pt>
                <c:pt idx="3614">
                  <c:v>1.901325309867226</c:v>
                </c:pt>
                <c:pt idx="3615">
                  <c:v>1.8969519830512964</c:v>
                </c:pt>
                <c:pt idx="3616">
                  <c:v>1.8925887173616185</c:v>
                </c:pt>
                <c:pt idx="3617">
                  <c:v>1.8882354896392823</c:v>
                </c:pt>
                <c:pt idx="3618">
                  <c:v>1.883892276778774</c:v>
                </c:pt>
                <c:pt idx="3619">
                  <c:v>1.879559055727849</c:v>
                </c:pt>
                <c:pt idx="3620">
                  <c:v>1.8752358034874101</c:v>
                </c:pt>
                <c:pt idx="3621">
                  <c:v>1.8709224971113851</c:v>
                </c:pt>
                <c:pt idx="3622">
                  <c:v>1.8666191137066033</c:v>
                </c:pt>
                <c:pt idx="3623">
                  <c:v>1.8623256304326727</c:v>
                </c:pt>
                <c:pt idx="3624">
                  <c:v>1.8580420245018581</c:v>
                </c:pt>
                <c:pt idx="3625">
                  <c:v>1.8537682731789593</c:v>
                </c:pt>
                <c:pt idx="3626">
                  <c:v>1.849504353781189</c:v>
                </c:pt>
                <c:pt idx="3627">
                  <c:v>1.8452502436780518</c:v>
                </c:pt>
                <c:pt idx="3628">
                  <c:v>1.8410059202912226</c:v>
                </c:pt>
                <c:pt idx="3629">
                  <c:v>1.8367713610944256</c:v>
                </c:pt>
                <c:pt idx="3630">
                  <c:v>1.8325465436133155</c:v>
                </c:pt>
                <c:pt idx="3631">
                  <c:v>1.8283314454253548</c:v>
                </c:pt>
                <c:pt idx="3632">
                  <c:v>1.8241260441596943</c:v>
                </c:pt>
                <c:pt idx="3633">
                  <c:v>1.8199303174970565</c:v>
                </c:pt>
                <c:pt idx="3634">
                  <c:v>1.8157442431696118</c:v>
                </c:pt>
                <c:pt idx="3635">
                  <c:v>1.8115677989608605</c:v>
                </c:pt>
                <c:pt idx="3636">
                  <c:v>1.8074009627055174</c:v>
                </c:pt>
                <c:pt idx="3637">
                  <c:v>1.8032437122893883</c:v>
                </c:pt>
                <c:pt idx="3638">
                  <c:v>1.7990960256492559</c:v>
                </c:pt>
                <c:pt idx="3639">
                  <c:v>1.7949578807727578</c:v>
                </c:pt>
                <c:pt idx="3640">
                  <c:v>1.7908292556982712</c:v>
                </c:pt>
                <c:pt idx="3641">
                  <c:v>1.7867101285147966</c:v>
                </c:pt>
                <c:pt idx="3642">
                  <c:v>1.7826004773618374</c:v>
                </c:pt>
                <c:pt idx="3643">
                  <c:v>1.7785002804292853</c:v>
                </c:pt>
                <c:pt idx="3644">
                  <c:v>1.7744095159573035</c:v>
                </c:pt>
                <c:pt idx="3645">
                  <c:v>1.7703281622362081</c:v>
                </c:pt>
                <c:pt idx="3646">
                  <c:v>1.7662561976063551</c:v>
                </c:pt>
                <c:pt idx="3647">
                  <c:v>1.762193600458023</c:v>
                </c:pt>
                <c:pt idx="3648">
                  <c:v>1.7581403492312973</c:v>
                </c:pt>
                <c:pt idx="3649">
                  <c:v>1.7540964224159543</c:v>
                </c:pt>
                <c:pt idx="3650">
                  <c:v>1.7500617985513494</c:v>
                </c:pt>
                <c:pt idx="3651">
                  <c:v>1.7460364562262978</c:v>
                </c:pt>
                <c:pt idx="3652">
                  <c:v>1.7420203740789637</c:v>
                </c:pt>
                <c:pt idx="3653">
                  <c:v>1.7380135307967435</c:v>
                </c:pt>
                <c:pt idx="3654">
                  <c:v>1.7340159051161546</c:v>
                </c:pt>
                <c:pt idx="3655">
                  <c:v>1.7300274758227188</c:v>
                </c:pt>
                <c:pt idx="3656">
                  <c:v>1.7260482217508506</c:v>
                </c:pt>
                <c:pt idx="3657">
                  <c:v>1.7220781217837444</c:v>
                </c:pt>
                <c:pt idx="3658">
                  <c:v>1.7181171548532603</c:v>
                </c:pt>
                <c:pt idx="3659">
                  <c:v>1.7141652999398125</c:v>
                </c:pt>
                <c:pt idx="3660">
                  <c:v>1.710222536072256</c:v>
                </c:pt>
                <c:pt idx="3661">
                  <c:v>1.7062888423277747</c:v>
                </c:pt>
                <c:pt idx="3662">
                  <c:v>1.7023641978317727</c:v>
                </c:pt>
                <c:pt idx="3663">
                  <c:v>1.6984485817577566</c:v>
                </c:pt>
                <c:pt idx="3664">
                  <c:v>1.6945419733272293</c:v>
                </c:pt>
                <c:pt idx="3665">
                  <c:v>1.6906443518095777</c:v>
                </c:pt>
                <c:pt idx="3666">
                  <c:v>1.6867556965219606</c:v>
                </c:pt>
                <c:pt idx="3667">
                  <c:v>1.6828759868291994</c:v>
                </c:pt>
                <c:pt idx="3668">
                  <c:v>1.6790052021436674</c:v>
                </c:pt>
                <c:pt idx="3669">
                  <c:v>1.6751433219251792</c:v>
                </c:pt>
                <c:pt idx="3670">
                  <c:v>1.6712903256808849</c:v>
                </c:pt>
                <c:pt idx="3671">
                  <c:v>1.6674461929651518</c:v>
                </c:pt>
                <c:pt idx="3672">
                  <c:v>1.6636109033794664</c:v>
                </c:pt>
                <c:pt idx="3673">
                  <c:v>1.659784436572316</c:v>
                </c:pt>
                <c:pt idx="3674">
                  <c:v>1.6559667722390856</c:v>
                </c:pt>
                <c:pt idx="3675">
                  <c:v>1.6521578901219471</c:v>
                </c:pt>
                <c:pt idx="3676">
                  <c:v>1.6483577700097511</c:v>
                </c:pt>
                <c:pt idx="3677">
                  <c:v>1.6445663917379201</c:v>
                </c:pt>
                <c:pt idx="3678">
                  <c:v>1.6407837351883394</c:v>
                </c:pt>
                <c:pt idx="3679">
                  <c:v>1.6370097802892516</c:v>
                </c:pt>
                <c:pt idx="3680">
                  <c:v>1.6332445070151469</c:v>
                </c:pt>
                <c:pt idx="3681">
                  <c:v>1.6294878953866569</c:v>
                </c:pt>
                <c:pt idx="3682">
                  <c:v>1.6257399254704501</c:v>
                </c:pt>
                <c:pt idx="3683">
                  <c:v>1.6220005773791228</c:v>
                </c:pt>
                <c:pt idx="3684">
                  <c:v>1.6182698312710937</c:v>
                </c:pt>
                <c:pt idx="3685">
                  <c:v>1.6145476673504982</c:v>
                </c:pt>
                <c:pt idx="3686">
                  <c:v>1.610834065867083</c:v>
                </c:pt>
                <c:pt idx="3687">
                  <c:v>1.6071290071160986</c:v>
                </c:pt>
                <c:pt idx="3688">
                  <c:v>1.6034324714381978</c:v>
                </c:pt>
                <c:pt idx="3689">
                  <c:v>1.5997444392193276</c:v>
                </c:pt>
                <c:pt idx="3690">
                  <c:v>1.596064890890625</c:v>
                </c:pt>
                <c:pt idx="3691">
                  <c:v>1.5923938069283132</c:v>
                </c:pt>
                <c:pt idx="3692">
                  <c:v>1.588731167853598</c:v>
                </c:pt>
                <c:pt idx="3693">
                  <c:v>1.5850769542325622</c:v>
                </c:pt>
                <c:pt idx="3694">
                  <c:v>1.5814311466760618</c:v>
                </c:pt>
                <c:pt idx="3695">
                  <c:v>1.5777937258396257</c:v>
                </c:pt>
                <c:pt idx="3696">
                  <c:v>1.5741646724233473</c:v>
                </c:pt>
                <c:pt idx="3697">
                  <c:v>1.570543967171786</c:v>
                </c:pt>
                <c:pt idx="3698">
                  <c:v>1.5669315908738617</c:v>
                </c:pt>
                <c:pt idx="3699">
                  <c:v>1.5633275243627534</c:v>
                </c:pt>
                <c:pt idx="3700">
                  <c:v>1.5597317485157964</c:v>
                </c:pt>
                <c:pt idx="3701">
                  <c:v>1.5561442442543818</c:v>
                </c:pt>
                <c:pt idx="3702">
                  <c:v>1.5525649925438512</c:v>
                </c:pt>
                <c:pt idx="3703">
                  <c:v>1.5489939743933996</c:v>
                </c:pt>
                <c:pt idx="3704">
                  <c:v>1.5454311708559696</c:v>
                </c:pt>
                <c:pt idx="3705">
                  <c:v>1.5418765630281539</c:v>
                </c:pt>
                <c:pt idx="3706">
                  <c:v>1.5383301320500917</c:v>
                </c:pt>
                <c:pt idx="3707">
                  <c:v>1.5347918591053706</c:v>
                </c:pt>
                <c:pt idx="3708">
                  <c:v>1.5312617254209235</c:v>
                </c:pt>
                <c:pt idx="3709">
                  <c:v>1.5277397122669307</c:v>
                </c:pt>
                <c:pt idx="3710">
                  <c:v>1.5242258009567193</c:v>
                </c:pt>
                <c:pt idx="3711">
                  <c:v>1.5207199728466614</c:v>
                </c:pt>
                <c:pt idx="3712">
                  <c:v>1.517222209336079</c:v>
                </c:pt>
                <c:pt idx="3713">
                  <c:v>1.5137324918671404</c:v>
                </c:pt>
                <c:pt idx="3714">
                  <c:v>1.5102508019247629</c:v>
                </c:pt>
                <c:pt idx="3715">
                  <c:v>1.5067771210365157</c:v>
                </c:pt>
                <c:pt idx="3716">
                  <c:v>1.5033114307725182</c:v>
                </c:pt>
                <c:pt idx="3717">
                  <c:v>1.4998537127453435</c:v>
                </c:pt>
                <c:pt idx="3718">
                  <c:v>1.4964039486099214</c:v>
                </c:pt>
                <c:pt idx="3719">
                  <c:v>1.4929621200634369</c:v>
                </c:pt>
                <c:pt idx="3720">
                  <c:v>1.4895282088452366</c:v>
                </c:pt>
                <c:pt idx="3721">
                  <c:v>1.4861021967367287</c:v>
                </c:pt>
                <c:pt idx="3722">
                  <c:v>1.4826840655612867</c:v>
                </c:pt>
                <c:pt idx="3723">
                  <c:v>1.4792737971841534</c:v>
                </c:pt>
                <c:pt idx="3724">
                  <c:v>1.4758713735123408</c:v>
                </c:pt>
                <c:pt idx="3725">
                  <c:v>1.4724767764945386</c:v>
                </c:pt>
                <c:pt idx="3726">
                  <c:v>1.4690899881210135</c:v>
                </c:pt>
                <c:pt idx="3727">
                  <c:v>1.4657109904235159</c:v>
                </c:pt>
                <c:pt idx="3728">
                  <c:v>1.4623397654751824</c:v>
                </c:pt>
                <c:pt idx="3729">
                  <c:v>1.4589762953904413</c:v>
                </c:pt>
                <c:pt idx="3730">
                  <c:v>1.4556205623249163</c:v>
                </c:pt>
                <c:pt idx="3731">
                  <c:v>1.4522725484753327</c:v>
                </c:pt>
                <c:pt idx="3732">
                  <c:v>1.448932236079421</c:v>
                </c:pt>
                <c:pt idx="3733">
                  <c:v>1.4455996074158224</c:v>
                </c:pt>
                <c:pt idx="3734">
                  <c:v>1.4422746448039956</c:v>
                </c:pt>
                <c:pt idx="3735">
                  <c:v>1.4389573306041206</c:v>
                </c:pt>
                <c:pt idx="3736">
                  <c:v>1.4356476472170063</c:v>
                </c:pt>
                <c:pt idx="3737">
                  <c:v>1.4323455770839957</c:v>
                </c:pt>
                <c:pt idx="3738">
                  <c:v>1.4290511026868733</c:v>
                </c:pt>
                <c:pt idx="3739">
                  <c:v>1.4257642065477694</c:v>
                </c:pt>
                <c:pt idx="3740">
                  <c:v>1.4224848712290699</c:v>
                </c:pt>
                <c:pt idx="3741">
                  <c:v>1.4192130793333215</c:v>
                </c:pt>
                <c:pt idx="3742">
                  <c:v>1.4159488135031391</c:v>
                </c:pt>
                <c:pt idx="3743">
                  <c:v>1.4126920564211138</c:v>
                </c:pt>
                <c:pt idx="3744">
                  <c:v>1.4094427908097202</c:v>
                </c:pt>
                <c:pt idx="3745">
                  <c:v>1.4062009994312237</c:v>
                </c:pt>
                <c:pt idx="3746">
                  <c:v>1.4029666650875905</c:v>
                </c:pt>
                <c:pt idx="3747">
                  <c:v>1.3997397706203945</c:v>
                </c:pt>
                <c:pt idx="3748">
                  <c:v>1.3965202989107253</c:v>
                </c:pt>
                <c:pt idx="3749">
                  <c:v>1.3933082328790984</c:v>
                </c:pt>
                <c:pt idx="3750">
                  <c:v>1.3901035554853636</c:v>
                </c:pt>
                <c:pt idx="3751">
                  <c:v>1.3869062497286131</c:v>
                </c:pt>
                <c:pt idx="3752">
                  <c:v>1.3837162986470923</c:v>
                </c:pt>
                <c:pt idx="3753">
                  <c:v>1.3805336853181092</c:v>
                </c:pt>
                <c:pt idx="3754">
                  <c:v>1.3773583928579438</c:v>
                </c:pt>
                <c:pt idx="3755">
                  <c:v>1.3741904044217592</c:v>
                </c:pt>
                <c:pt idx="3756">
                  <c:v>1.3710297032035073</c:v>
                </c:pt>
                <c:pt idx="3757">
                  <c:v>1.3678762724358473</c:v>
                </c:pt>
                <c:pt idx="3758">
                  <c:v>1.3647300953900501</c:v>
                </c:pt>
                <c:pt idx="3759">
                  <c:v>1.3615911553759092</c:v>
                </c:pt>
                <c:pt idx="3760">
                  <c:v>1.358459435741656</c:v>
                </c:pt>
                <c:pt idx="3761">
                  <c:v>1.3553349198738676</c:v>
                </c:pt>
                <c:pt idx="3762">
                  <c:v>1.3522175911973777</c:v>
                </c:pt>
                <c:pt idx="3763">
                  <c:v>1.3491074331751924</c:v>
                </c:pt>
                <c:pt idx="3764">
                  <c:v>1.3460044293083979</c:v>
                </c:pt>
                <c:pt idx="3765">
                  <c:v>1.3429085631360733</c:v>
                </c:pt>
                <c:pt idx="3766">
                  <c:v>1.3398198182352061</c:v>
                </c:pt>
                <c:pt idx="3767">
                  <c:v>1.3367381782206003</c:v>
                </c:pt>
                <c:pt idx="3768">
                  <c:v>1.3336636267447914</c:v>
                </c:pt>
                <c:pt idx="3769">
                  <c:v>1.3305961474979604</c:v>
                </c:pt>
                <c:pt idx="3770">
                  <c:v>1.3275357242078436</c:v>
                </c:pt>
                <c:pt idx="3771">
                  <c:v>1.3244823406396491</c:v>
                </c:pt>
                <c:pt idx="3772">
                  <c:v>1.3214359805959686</c:v>
                </c:pt>
                <c:pt idx="3773">
                  <c:v>1.3183966279166921</c:v>
                </c:pt>
                <c:pt idx="3774">
                  <c:v>1.3153642664789202</c:v>
                </c:pt>
                <c:pt idx="3775">
                  <c:v>1.3123388801968794</c:v>
                </c:pt>
                <c:pt idx="3776">
                  <c:v>1.3093204530218374</c:v>
                </c:pt>
                <c:pt idx="3777">
                  <c:v>1.306308968942016</c:v>
                </c:pt>
                <c:pt idx="3778">
                  <c:v>1.303304411982505</c:v>
                </c:pt>
                <c:pt idx="3779">
                  <c:v>1.3003067662051802</c:v>
                </c:pt>
                <c:pt idx="3780">
                  <c:v>1.2973160157086161</c:v>
                </c:pt>
                <c:pt idx="3781">
                  <c:v>1.2943321446280007</c:v>
                </c:pt>
                <c:pt idx="3782">
                  <c:v>1.2913551371350549</c:v>
                </c:pt>
                <c:pt idx="3783">
                  <c:v>1.2883849774379412</c:v>
                </c:pt>
                <c:pt idx="3784">
                  <c:v>1.2854216497811868</c:v>
                </c:pt>
                <c:pt idx="3785">
                  <c:v>1.2824651384455967</c:v>
                </c:pt>
                <c:pt idx="3786">
                  <c:v>1.2795154277481688</c:v>
                </c:pt>
                <c:pt idx="3787">
                  <c:v>1.2765725020420118</c:v>
                </c:pt>
                <c:pt idx="3788">
                  <c:v>1.2736363457162616</c:v>
                </c:pt>
                <c:pt idx="3789">
                  <c:v>1.2707069431959983</c:v>
                </c:pt>
                <c:pt idx="3790">
                  <c:v>1.2677842789421629</c:v>
                </c:pt>
                <c:pt idx="3791">
                  <c:v>1.2648683374514751</c:v>
                </c:pt>
                <c:pt idx="3792">
                  <c:v>1.2619591032563497</c:v>
                </c:pt>
                <c:pt idx="3793">
                  <c:v>1.2590565609248161</c:v>
                </c:pt>
                <c:pt idx="3794">
                  <c:v>1.2561606950604329</c:v>
                </c:pt>
                <c:pt idx="3795">
                  <c:v>1.2532714903022111</c:v>
                </c:pt>
                <c:pt idx="3796">
                  <c:v>1.2503889313245258</c:v>
                </c:pt>
                <c:pt idx="3797">
                  <c:v>1.2475130028370405</c:v>
                </c:pt>
                <c:pt idx="3798">
                  <c:v>1.2446436895846211</c:v>
                </c:pt>
                <c:pt idx="3799">
                  <c:v>1.2417809763472585</c:v>
                </c:pt>
                <c:pt idx="3800">
                  <c:v>1.2389248479399853</c:v>
                </c:pt>
                <c:pt idx="3801">
                  <c:v>1.236075289212794</c:v>
                </c:pt>
                <c:pt idx="3802">
                  <c:v>1.2332322850505595</c:v>
                </c:pt>
                <c:pt idx="3803">
                  <c:v>1.2303958203729566</c:v>
                </c:pt>
                <c:pt idx="3804">
                  <c:v>1.2275658801343792</c:v>
                </c:pt>
                <c:pt idx="3805">
                  <c:v>1.2247424493238619</c:v>
                </c:pt>
                <c:pt idx="3806">
                  <c:v>1.221925512964998</c:v>
                </c:pt>
                <c:pt idx="3807">
                  <c:v>1.2191150561158619</c:v>
                </c:pt>
                <c:pt idx="3808">
                  <c:v>1.216311063868929</c:v>
                </c:pt>
                <c:pt idx="3809">
                  <c:v>1.2135135213509949</c:v>
                </c:pt>
                <c:pt idx="3810">
                  <c:v>1.2107224137230976</c:v>
                </c:pt>
                <c:pt idx="3811">
                  <c:v>1.2079377261804385</c:v>
                </c:pt>
                <c:pt idx="3812">
                  <c:v>1.2051594439523026</c:v>
                </c:pt>
                <c:pt idx="3813">
                  <c:v>1.2023875523019811</c:v>
                </c:pt>
                <c:pt idx="3814">
                  <c:v>1.1996220365266927</c:v>
                </c:pt>
                <c:pt idx="3815">
                  <c:v>1.1968628819575045</c:v>
                </c:pt>
                <c:pt idx="3816">
                  <c:v>1.1941100739592536</c:v>
                </c:pt>
                <c:pt idx="3817">
                  <c:v>1.191363597930472</c:v>
                </c:pt>
                <c:pt idx="3818">
                  <c:v>1.1886234393033057</c:v>
                </c:pt>
                <c:pt idx="3819">
                  <c:v>1.1858895835434375</c:v>
                </c:pt>
                <c:pt idx="3820">
                  <c:v>1.1831620161500134</c:v>
                </c:pt>
                <c:pt idx="3821">
                  <c:v>1.1804407226555593</c:v>
                </c:pt>
                <c:pt idx="3822">
                  <c:v>1.1777256886259091</c:v>
                </c:pt>
                <c:pt idx="3823">
                  <c:v>1.1750168996601262</c:v>
                </c:pt>
                <c:pt idx="3824">
                  <c:v>1.1723143413904251</c:v>
                </c:pt>
                <c:pt idx="3825">
                  <c:v>1.1696179994820988</c:v>
                </c:pt>
                <c:pt idx="3826">
                  <c:v>1.1669278596334374</c:v>
                </c:pt>
                <c:pt idx="3827">
                  <c:v>1.1642439075756574</c:v>
                </c:pt>
                <c:pt idx="3828">
                  <c:v>1.1615661290728221</c:v>
                </c:pt>
                <c:pt idx="3829">
                  <c:v>1.1588945099217669</c:v>
                </c:pt>
                <c:pt idx="3830">
                  <c:v>1.156229035952024</c:v>
                </c:pt>
                <c:pt idx="3831">
                  <c:v>1.153569693025746</c:v>
                </c:pt>
                <c:pt idx="3832">
                  <c:v>1.1509164670376326</c:v>
                </c:pt>
                <c:pt idx="3833">
                  <c:v>1.1482693439148535</c:v>
                </c:pt>
                <c:pt idx="3834">
                  <c:v>1.1456283096169746</c:v>
                </c:pt>
                <c:pt idx="3835">
                  <c:v>1.1429933501358831</c:v>
                </c:pt>
                <c:pt idx="3836">
                  <c:v>1.140364451495713</c:v>
                </c:pt>
                <c:pt idx="3837">
                  <c:v>1.1377415997527696</c:v>
                </c:pt>
                <c:pt idx="3838">
                  <c:v>1.1351247809954581</c:v>
                </c:pt>
                <c:pt idx="3839">
                  <c:v>1.1325139813442071</c:v>
                </c:pt>
                <c:pt idx="3840">
                  <c:v>1.1299091869513951</c:v>
                </c:pt>
                <c:pt idx="3841">
                  <c:v>1.1273103840012775</c:v>
                </c:pt>
                <c:pt idx="3842">
                  <c:v>1.1247175587099123</c:v>
                </c:pt>
                <c:pt idx="3843">
                  <c:v>1.1221306973250889</c:v>
                </c:pt>
                <c:pt idx="3844">
                  <c:v>1.1195497861262507</c:v>
                </c:pt>
                <c:pt idx="3845">
                  <c:v>1.1169748114244269</c:v>
                </c:pt>
                <c:pt idx="3846">
                  <c:v>1.1144057595621568</c:v>
                </c:pt>
                <c:pt idx="3847">
                  <c:v>1.1118426169134175</c:v>
                </c:pt>
                <c:pt idx="3848">
                  <c:v>1.1092853698835519</c:v>
                </c:pt>
                <c:pt idx="3849">
                  <c:v>1.1067340049091969</c:v>
                </c:pt>
                <c:pt idx="3850">
                  <c:v>1.104188508458209</c:v>
                </c:pt>
                <c:pt idx="3851">
                  <c:v>1.1016488670295954</c:v>
                </c:pt>
                <c:pt idx="3852">
                  <c:v>1.0991150671534398</c:v>
                </c:pt>
                <c:pt idx="3853">
                  <c:v>1.0965870953908319</c:v>
                </c:pt>
                <c:pt idx="3854">
                  <c:v>1.0940649383337953</c:v>
                </c:pt>
                <c:pt idx="3855">
                  <c:v>1.0915485826052165</c:v>
                </c:pt>
                <c:pt idx="3856">
                  <c:v>1.0890380148587746</c:v>
                </c:pt>
                <c:pt idx="3857">
                  <c:v>1.0865332217788681</c:v>
                </c:pt>
                <c:pt idx="3858">
                  <c:v>1.0840341900805461</c:v>
                </c:pt>
                <c:pt idx="3859">
                  <c:v>1.0815409065094372</c:v>
                </c:pt>
                <c:pt idx="3860">
                  <c:v>1.0790533578416781</c:v>
                </c:pt>
                <c:pt idx="3861">
                  <c:v>1.0765715308838439</c:v>
                </c:pt>
                <c:pt idx="3862">
                  <c:v>1.0740954124728785</c:v>
                </c:pt>
                <c:pt idx="3863">
                  <c:v>1.0716249894760237</c:v>
                </c:pt>
                <c:pt idx="3864">
                  <c:v>1.0691602487907499</c:v>
                </c:pt>
                <c:pt idx="3865">
                  <c:v>1.0667011773446857</c:v>
                </c:pt>
                <c:pt idx="3866">
                  <c:v>1.0642477620955486</c:v>
                </c:pt>
                <c:pt idx="3867">
                  <c:v>1.0617999900310771</c:v>
                </c:pt>
                <c:pt idx="3868">
                  <c:v>1.0593578481689589</c:v>
                </c:pt>
                <c:pt idx="3869">
                  <c:v>1.0569213235567645</c:v>
                </c:pt>
                <c:pt idx="3870">
                  <c:v>1.0544904032718758</c:v>
                </c:pt>
                <c:pt idx="3871">
                  <c:v>1.0520650744214197</c:v>
                </c:pt>
                <c:pt idx="3872">
                  <c:v>1.0496453241421984</c:v>
                </c:pt>
                <c:pt idx="3873">
                  <c:v>1.0472311396006191</c:v>
                </c:pt>
                <c:pt idx="3874">
                  <c:v>1.0448225079926308</c:v>
                </c:pt>
                <c:pt idx="3875">
                  <c:v>1.0424194165436511</c:v>
                </c:pt>
                <c:pt idx="3876">
                  <c:v>1.0400218525085005</c:v>
                </c:pt>
                <c:pt idx="3877">
                  <c:v>1.0376298031713347</c:v>
                </c:pt>
                <c:pt idx="3878">
                  <c:v>1.0352432558455771</c:v>
                </c:pt>
                <c:pt idx="3879">
                  <c:v>1.0328621978738497</c:v>
                </c:pt>
                <c:pt idx="3880">
                  <c:v>1.0304866166279085</c:v>
                </c:pt>
                <c:pt idx="3881">
                  <c:v>1.0281164995085741</c:v>
                </c:pt>
                <c:pt idx="3882">
                  <c:v>1.0257518339456648</c:v>
                </c:pt>
                <c:pt idx="3883">
                  <c:v>1.0233926073979314</c:v>
                </c:pt>
                <c:pt idx="3884">
                  <c:v>1.0210388073529899</c:v>
                </c:pt>
                <c:pt idx="3885">
                  <c:v>1.0186904213272536</c:v>
                </c:pt>
                <c:pt idx="3886">
                  <c:v>1.016347436865868</c:v>
                </c:pt>
                <c:pt idx="3887">
                  <c:v>1.0140098415426446</c:v>
                </c:pt>
                <c:pt idx="3888">
                  <c:v>1.0116776229599949</c:v>
                </c:pt>
                <c:pt idx="3889">
                  <c:v>1.009350768748863</c:v>
                </c:pt>
                <c:pt idx="3890">
                  <c:v>1.0070292665686618</c:v>
                </c:pt>
                <c:pt idx="3891">
                  <c:v>1.0047131041072068</c:v>
                </c:pt>
                <c:pt idx="3892">
                  <c:v>1.0024022690806498</c:v>
                </c:pt>
                <c:pt idx="3893">
                  <c:v>1.0000967492334136</c:v>
                </c:pt>
                <c:pt idx="3894">
                  <c:v>0.99779653233812937</c:v>
                </c:pt>
                <c:pt idx="3895">
                  <c:v>0.99550160619556805</c:v>
                </c:pt>
                <c:pt idx="3896">
                  <c:v>0.9932119586345779</c:v>
                </c:pt>
                <c:pt idx="3897">
                  <c:v>0.9909275775120181</c:v>
                </c:pt>
                <c:pt idx="3898">
                  <c:v>0.98864845071269647</c:v>
                </c:pt>
                <c:pt idx="3899">
                  <c:v>0.98637456614930297</c:v>
                </c:pt>
                <c:pt idx="3900">
                  <c:v>0.9841059117623463</c:v>
                </c:pt>
                <c:pt idx="3901">
                  <c:v>0.9818424755200893</c:v>
                </c:pt>
                <c:pt idx="3902">
                  <c:v>0.97958424541848665</c:v>
                </c:pt>
                <c:pt idx="3903">
                  <c:v>0.97733120948111807</c:v>
                </c:pt>
                <c:pt idx="3904">
                  <c:v>0.97508335575912786</c:v>
                </c:pt>
                <c:pt idx="3905">
                  <c:v>0.97284067233115912</c:v>
                </c:pt>
                <c:pt idx="3906">
                  <c:v>0.97060314730329111</c:v>
                </c:pt>
                <c:pt idx="3907">
                  <c:v>0.96837076880897643</c:v>
                </c:pt>
                <c:pt idx="3908">
                  <c:v>0.96614352500897782</c:v>
                </c:pt>
                <c:pt idx="3909">
                  <c:v>0.96392140409130389</c:v>
                </c:pt>
                <c:pt idx="3910">
                  <c:v>0.96170439427114851</c:v>
                </c:pt>
                <c:pt idx="3911">
                  <c:v>0.95949248379082663</c:v>
                </c:pt>
                <c:pt idx="3912">
                  <c:v>0.95728566091971234</c:v>
                </c:pt>
                <c:pt idx="3913">
                  <c:v>0.95508391395417702</c:v>
                </c:pt>
                <c:pt idx="3914">
                  <c:v>0.95288723121752461</c:v>
                </c:pt>
                <c:pt idx="3915">
                  <c:v>0.95069560105993411</c:v>
                </c:pt>
                <c:pt idx="3916">
                  <c:v>0.94850901185839365</c:v>
                </c:pt>
                <c:pt idx="3917">
                  <c:v>0.94632745201663959</c:v>
                </c:pt>
                <c:pt idx="3918">
                  <c:v>0.94415090996509565</c:v>
                </c:pt>
                <c:pt idx="3919">
                  <c:v>0.94197937416081212</c:v>
                </c:pt>
                <c:pt idx="3920">
                  <c:v>0.93981283308740293</c:v>
                </c:pt>
                <c:pt idx="3921">
                  <c:v>0.9376512752549846</c:v>
                </c:pt>
                <c:pt idx="3922">
                  <c:v>0.93549468920011603</c:v>
                </c:pt>
                <c:pt idx="3923">
                  <c:v>0.93334306348573703</c:v>
                </c:pt>
                <c:pt idx="3924">
                  <c:v>0.93119638670110838</c:v>
                </c:pt>
                <c:pt idx="3925">
                  <c:v>0.92905464746174959</c:v>
                </c:pt>
                <c:pt idx="3926">
                  <c:v>0.92691783440937936</c:v>
                </c:pt>
                <c:pt idx="3927">
                  <c:v>0.92478593621185623</c:v>
                </c:pt>
                <c:pt idx="3928">
                  <c:v>0.92265894156311534</c:v>
                </c:pt>
                <c:pt idx="3929">
                  <c:v>0.92053683918311202</c:v>
                </c:pt>
                <c:pt idx="3930">
                  <c:v>0.91841961781775938</c:v>
                </c:pt>
                <c:pt idx="3931">
                  <c:v>0.91630726623886916</c:v>
                </c:pt>
                <c:pt idx="3932">
                  <c:v>0.91419977324409274</c:v>
                </c:pt>
                <c:pt idx="3933">
                  <c:v>0.91209712765686013</c:v>
                </c:pt>
                <c:pt idx="3934">
                  <c:v>0.90999931832632175</c:v>
                </c:pt>
                <c:pt idx="3935">
                  <c:v>0.90790633412728916</c:v>
                </c:pt>
                <c:pt idx="3936">
                  <c:v>0.90581816396017556</c:v>
                </c:pt>
                <c:pt idx="3937">
                  <c:v>0.90373479675093615</c:v>
                </c:pt>
                <c:pt idx="3938">
                  <c:v>0.90165622145101154</c:v>
                </c:pt>
                <c:pt idx="3939">
                  <c:v>0.89958242703726632</c:v>
                </c:pt>
                <c:pt idx="3940">
                  <c:v>0.89751340251193201</c:v>
                </c:pt>
                <c:pt idx="3941">
                  <c:v>0.89544913690254857</c:v>
                </c:pt>
                <c:pt idx="3942">
                  <c:v>0.8933896192619053</c:v>
                </c:pt>
                <c:pt idx="3943">
                  <c:v>0.89133483866798358</c:v>
                </c:pt>
                <c:pt idx="3944">
                  <c:v>0.88928478422389834</c:v>
                </c:pt>
                <c:pt idx="3945">
                  <c:v>0.88723944505784047</c:v>
                </c:pt>
                <c:pt idx="3946">
                  <c:v>0.88519881032301884</c:v>
                </c:pt>
                <c:pt idx="3947">
                  <c:v>0.88316286919760223</c:v>
                </c:pt>
                <c:pt idx="3948">
                  <c:v>0.88113161088466296</c:v>
                </c:pt>
                <c:pt idx="3949">
                  <c:v>0.87910502461211815</c:v>
                </c:pt>
                <c:pt idx="3950">
                  <c:v>0.87708309963267417</c:v>
                </c:pt>
                <c:pt idx="3951">
                  <c:v>0.8750658252237673</c:v>
                </c:pt>
                <c:pt idx="3952">
                  <c:v>0.87305319068750931</c:v>
                </c:pt>
                <c:pt idx="3953">
                  <c:v>0.87104518535062825</c:v>
                </c:pt>
                <c:pt idx="3954">
                  <c:v>0.86904179856441366</c:v>
                </c:pt>
                <c:pt idx="3955">
                  <c:v>0.86704301970465825</c:v>
                </c:pt>
                <c:pt idx="3956">
                  <c:v>0.86504883817160316</c:v>
                </c:pt>
                <c:pt idx="3957">
                  <c:v>0.86305924338988083</c:v>
                </c:pt>
                <c:pt idx="3958">
                  <c:v>0.86107422480845819</c:v>
                </c:pt>
                <c:pt idx="3959">
                  <c:v>0.85909377190058178</c:v>
                </c:pt>
                <c:pt idx="3960">
                  <c:v>0.85711787416372109</c:v>
                </c:pt>
                <c:pt idx="3961">
                  <c:v>0.85514652111951317</c:v>
                </c:pt>
                <c:pt idx="3962">
                  <c:v>0.8531797023137061</c:v>
                </c:pt>
                <c:pt idx="3963">
                  <c:v>0.85121740731610518</c:v>
                </c:pt>
                <c:pt idx="3964">
                  <c:v>0.8492596257205155</c:v>
                </c:pt>
                <c:pt idx="3965">
                  <c:v>0.84730634714468833</c:v>
                </c:pt>
                <c:pt idx="3966">
                  <c:v>0.84535756123026451</c:v>
                </c:pt>
                <c:pt idx="3967">
                  <c:v>0.84341325764272068</c:v>
                </c:pt>
                <c:pt idx="3968">
                  <c:v>0.84147342607131381</c:v>
                </c:pt>
                <c:pt idx="3969">
                  <c:v>0.83953805622902633</c:v>
                </c:pt>
                <c:pt idx="3970">
                  <c:v>0.83760713785251129</c:v>
                </c:pt>
                <c:pt idx="3971">
                  <c:v>0.83568066070203884</c:v>
                </c:pt>
                <c:pt idx="3972">
                  <c:v>0.83375861456144118</c:v>
                </c:pt>
                <c:pt idx="3973">
                  <c:v>0.8318409892380576</c:v>
                </c:pt>
                <c:pt idx="3974">
                  <c:v>0.82992777456268096</c:v>
                </c:pt>
                <c:pt idx="3975">
                  <c:v>0.82801896038950462</c:v>
                </c:pt>
                <c:pt idx="3976">
                  <c:v>0.82611453659606759</c:v>
                </c:pt>
                <c:pt idx="3977">
                  <c:v>0.82421449308320005</c:v>
                </c:pt>
                <c:pt idx="3978">
                  <c:v>0.82231881977497023</c:v>
                </c:pt>
                <c:pt idx="3979">
                  <c:v>0.82042750661863229</c:v>
                </c:pt>
                <c:pt idx="3980">
                  <c:v>0.81854054358457162</c:v>
                </c:pt>
                <c:pt idx="3981">
                  <c:v>0.8166579206662502</c:v>
                </c:pt>
                <c:pt idx="3982">
                  <c:v>0.81477962788015701</c:v>
                </c:pt>
                <c:pt idx="3983">
                  <c:v>0.81290565526575176</c:v>
                </c:pt>
                <c:pt idx="3984">
                  <c:v>0.81103599288541361</c:v>
                </c:pt>
                <c:pt idx="3985">
                  <c:v>0.80917063082438712</c:v>
                </c:pt>
                <c:pt idx="3986">
                  <c:v>0.80730955919073188</c:v>
                </c:pt>
                <c:pt idx="3987">
                  <c:v>0.805452768115267</c:v>
                </c:pt>
                <c:pt idx="3988">
                  <c:v>0.8036002477515215</c:v>
                </c:pt>
                <c:pt idx="3989">
                  <c:v>0.80175198827567973</c:v>
                </c:pt>
                <c:pt idx="3990">
                  <c:v>0.79990797988653095</c:v>
                </c:pt>
                <c:pt idx="3991">
                  <c:v>0.79806821280541573</c:v>
                </c:pt>
                <c:pt idx="3992">
                  <c:v>0.79623267727617553</c:v>
                </c:pt>
                <c:pt idx="3993">
                  <c:v>0.79440136356509938</c:v>
                </c:pt>
                <c:pt idx="3994">
                  <c:v>0.79257426196087366</c:v>
                </c:pt>
                <c:pt idx="3995">
                  <c:v>0.7907513627745294</c:v>
                </c:pt>
                <c:pt idx="3996">
                  <c:v>0.78893265633939114</c:v>
                </c:pt>
                <c:pt idx="3997">
                  <c:v>0.78711813301102596</c:v>
                </c:pt>
                <c:pt idx="3998">
                  <c:v>0.78530778316719196</c:v>
                </c:pt>
                <c:pt idx="3999">
                  <c:v>0.78350159720778689</c:v>
                </c:pt>
                <c:pt idx="4000">
                  <c:v>0.78169956555479814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7-4125-83F7-8F92BC6E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2176"/>
        <c:axId val="72084096"/>
      </c:scatterChart>
      <c:valAx>
        <c:axId val="72082176"/>
        <c:scaling>
          <c:logBase val="10"/>
          <c:orientation val="minMax"/>
          <c:max val="20000"/>
          <c:min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Beam Width (BW) for specified source width (cm)</a:t>
                </a:r>
              </a:p>
            </c:rich>
          </c:tx>
          <c:layout>
            <c:manualLayout>
              <c:xMode val="edge"/>
              <c:yMode val="edge"/>
              <c:x val="0.18258483816317736"/>
              <c:y val="9.2567332510241854E-3"/>
            </c:manualLayout>
          </c:layout>
          <c:overlay val="0"/>
        </c:title>
        <c:numFmt formatCode="#,##0" sourceLinked="0"/>
        <c:majorTickMark val="cross"/>
        <c:minorTickMark val="cross"/>
        <c:tickLblPos val="low"/>
        <c:crossAx val="72084096"/>
        <c:crosses val="autoZero"/>
        <c:crossBetween val="midCat"/>
      </c:valAx>
      <c:valAx>
        <c:axId val="72084096"/>
        <c:scaling>
          <c:orientation val="minMax"/>
          <c:max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Degrees</a:t>
                </a:r>
              </a:p>
            </c:rich>
          </c:tx>
          <c:layout>
            <c:manualLayout>
              <c:xMode val="edge"/>
              <c:yMode val="edge"/>
              <c:x val="1.0919385597982076E-2"/>
              <c:y val="0.42250803403245618"/>
            </c:manualLayout>
          </c:layout>
          <c:overlay val="0"/>
        </c:title>
        <c:numFmt formatCode="0\ &quot;°&quot;" sourceLinked="1"/>
        <c:majorTickMark val="out"/>
        <c:minorTickMark val="out"/>
        <c:tickLblPos val="nextTo"/>
        <c:crossAx val="72082176"/>
        <c:crossesAt val="100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Hz</a:t>
            </a:r>
          </a:p>
        </c:rich>
      </c:tx>
      <c:layout>
        <c:manualLayout>
          <c:xMode val="edge"/>
          <c:yMode val="edge"/>
          <c:x val="0.50922058694488936"/>
          <c:y val="0.92737904103927504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dB</c:v>
          </c:tx>
          <c:marker>
            <c:symbol val="none"/>
          </c:marker>
          <c:xVal>
            <c:numRef>
              <c:f>Input!$A$35:$A$4035</c:f>
              <c:numCache>
                <c:formatCode>#,##0.00\ "Hz"</c:formatCode>
                <c:ptCount val="4001"/>
                <c:pt idx="0">
                  <c:v>10</c:v>
                </c:pt>
                <c:pt idx="1">
                  <c:v>10.023052380778996</c:v>
                </c:pt>
                <c:pt idx="2">
                  <c:v>10.04615790278395</c:v>
                </c:pt>
                <c:pt idx="3">
                  <c:v>10.06931668851804</c:v>
                </c:pt>
                <c:pt idx="4">
                  <c:v>10.092528860766841</c:v>
                </c:pt>
                <c:pt idx="5">
                  <c:v>10.115794542598982</c:v>
                </c:pt>
                <c:pt idx="6">
                  <c:v>10.139113857366791</c:v>
                </c:pt>
                <c:pt idx="7">
                  <c:v>10.162486928706953</c:v>
                </c:pt>
                <c:pt idx="8">
                  <c:v>10.185913880541165</c:v>
                </c:pt>
                <c:pt idx="9">
                  <c:v>10.209394837076795</c:v>
                </c:pt>
                <c:pt idx="10">
                  <c:v>10.232929922807536</c:v>
                </c:pt>
                <c:pt idx="11">
                  <c:v>10.25651926251407</c:v>
                </c:pt>
                <c:pt idx="12">
                  <c:v>10.280162981264729</c:v>
                </c:pt>
                <c:pt idx="13">
                  <c:v>10.303861204416155</c:v>
                </c:pt>
                <c:pt idx="14">
                  <c:v>10.327614057613967</c:v>
                </c:pt>
                <c:pt idx="15">
                  <c:v>10.351421666793431</c:v>
                </c:pt>
                <c:pt idx="16">
                  <c:v>10.375284158180119</c:v>
                </c:pt>
                <c:pt idx="17">
                  <c:v>10.399201658290584</c:v>
                </c:pt>
                <c:pt idx="18">
                  <c:v>10.423174293933032</c:v>
                </c:pt>
                <c:pt idx="19">
                  <c:v>10.447202192207991</c:v>
                </c:pt>
                <c:pt idx="20">
                  <c:v>10.471285480508985</c:v>
                </c:pt>
                <c:pt idx="21">
                  <c:v>10.495424286523212</c:v>
                </c:pt>
                <c:pt idx="22">
                  <c:v>10.519618738232218</c:v>
                </c:pt>
                <c:pt idx="23">
                  <c:v>10.543868963912578</c:v>
                </c:pt>
                <c:pt idx="24">
                  <c:v>10.568175092136574</c:v>
                </c:pt>
                <c:pt idx="25">
                  <c:v>10.592537251772878</c:v>
                </c:pt>
                <c:pt idx="26">
                  <c:v>10.616955571987235</c:v>
                </c:pt>
                <c:pt idx="27">
                  <c:v>10.641430182243148</c:v>
                </c:pt>
                <c:pt idx="28">
                  <c:v>10.665961212302566</c:v>
                </c:pt>
                <c:pt idx="29">
                  <c:v>10.690548792226567</c:v>
                </c:pt>
                <c:pt idx="30">
                  <c:v>10.715193052376051</c:v>
                </c:pt>
                <c:pt idx="31">
                  <c:v>10.739894123412434</c:v>
                </c:pt>
                <c:pt idx="32">
                  <c:v>10.764652136298334</c:v>
                </c:pt>
                <c:pt idx="33">
                  <c:v>10.789467222298272</c:v>
                </c:pt>
                <c:pt idx="34">
                  <c:v>10.814339512979364</c:v>
                </c:pt>
                <c:pt idx="35">
                  <c:v>10.839269140212018</c:v>
                </c:pt>
                <c:pt idx="36">
                  <c:v>10.864256236170636</c:v>
                </c:pt>
                <c:pt idx="37">
                  <c:v>10.889300933334315</c:v>
                </c:pt>
                <c:pt idx="38">
                  <c:v>10.914403364487546</c:v>
                </c:pt>
                <c:pt idx="39">
                  <c:v>10.939563662720918</c:v>
                </c:pt>
                <c:pt idx="40">
                  <c:v>10.964781961431829</c:v>
                </c:pt>
                <c:pt idx="41">
                  <c:v>10.990058394325189</c:v>
                </c:pt>
                <c:pt idx="42">
                  <c:v>11.015393095414128</c:v>
                </c:pt>
                <c:pt idx="43">
                  <c:v>11.040786199020708</c:v>
                </c:pt>
                <c:pt idx="44">
                  <c:v>11.066237839776639</c:v>
                </c:pt>
                <c:pt idx="45">
                  <c:v>11.091748152623985</c:v>
                </c:pt>
                <c:pt idx="46">
                  <c:v>11.117317272815887</c:v>
                </c:pt>
                <c:pt idx="47">
                  <c:v>11.142945335917274</c:v>
                </c:pt>
                <c:pt idx="48">
                  <c:v>11.168632477805584</c:v>
                </c:pt>
                <c:pt idx="49">
                  <c:v>11.194378834671488</c:v>
                </c:pt>
                <c:pt idx="50">
                  <c:v>11.220184543019606</c:v>
                </c:pt>
                <c:pt idx="51">
                  <c:v>11.246049739669235</c:v>
                </c:pt>
                <c:pt idx="52">
                  <c:v>11.271974561755075</c:v>
                </c:pt>
                <c:pt idx="53">
                  <c:v>11.297959146727948</c:v>
                </c:pt>
                <c:pt idx="54">
                  <c:v>11.32400363235554</c:v>
                </c:pt>
                <c:pt idx="55">
                  <c:v>11.350108156723119</c:v>
                </c:pt>
                <c:pt idx="56">
                  <c:v>11.376272858234275</c:v>
                </c:pt>
                <c:pt idx="57">
                  <c:v>11.402497875611653</c:v>
                </c:pt>
                <c:pt idx="58">
                  <c:v>11.428783347897681</c:v>
                </c:pt>
                <c:pt idx="59">
                  <c:v>11.455129414455321</c:v>
                </c:pt>
                <c:pt idx="60">
                  <c:v>11.481536214968791</c:v>
                </c:pt>
                <c:pt idx="61">
                  <c:v>11.508003889444321</c:v>
                </c:pt>
                <c:pt idx="62">
                  <c:v>11.534532578210886</c:v>
                </c:pt>
                <c:pt idx="63">
                  <c:v>11.561122421920951</c:v>
                </c:pt>
                <c:pt idx="64">
                  <c:v>11.587773561551222</c:v>
                </c:pt>
                <c:pt idx="65">
                  <c:v>11.614486138403388</c:v>
                </c:pt>
                <c:pt idx="66">
                  <c:v>11.641260294104873</c:v>
                </c:pt>
                <c:pt idx="67">
                  <c:v>11.668096170609584</c:v>
                </c:pt>
                <c:pt idx="68">
                  <c:v>11.694993910198667</c:v>
                </c:pt>
                <c:pt idx="69">
                  <c:v>11.721953655481261</c:v>
                </c:pt>
                <c:pt idx="70">
                  <c:v>11.748975549395251</c:v>
                </c:pt>
                <c:pt idx="71">
                  <c:v>11.776059735208028</c:v>
                </c:pt>
                <c:pt idx="72">
                  <c:v>11.803206356517251</c:v>
                </c:pt>
                <c:pt idx="73">
                  <c:v>11.830415557251602</c:v>
                </c:pt>
                <c:pt idx="74">
                  <c:v>11.857687481671555</c:v>
                </c:pt>
                <c:pt idx="75">
                  <c:v>11.885022274370137</c:v>
                </c:pt>
                <c:pt idx="76">
                  <c:v>11.9124200802737</c:v>
                </c:pt>
                <c:pt idx="77">
                  <c:v>11.939881044642682</c:v>
                </c:pt>
                <c:pt idx="78">
                  <c:v>11.967405313072385</c:v>
                </c:pt>
                <c:pt idx="79">
                  <c:v>11.994993031493738</c:v>
                </c:pt>
                <c:pt idx="80">
                  <c:v>12.022644346174078</c:v>
                </c:pt>
                <c:pt idx="81">
                  <c:v>12.050359403717923</c:v>
                </c:pt>
                <c:pt idx="82">
                  <c:v>12.07813835106775</c:v>
                </c:pt>
                <c:pt idx="83">
                  <c:v>12.105981335504771</c:v>
                </c:pt>
                <c:pt idx="84">
                  <c:v>12.133888504649718</c:v>
                </c:pt>
                <c:pt idx="85">
                  <c:v>12.161860006463625</c:v>
                </c:pt>
                <c:pt idx="86">
                  <c:v>12.18989598924861</c:v>
                </c:pt>
                <c:pt idx="87">
                  <c:v>12.217996601648661</c:v>
                </c:pt>
                <c:pt idx="88">
                  <c:v>12.24616199265043</c:v>
                </c:pt>
                <c:pt idx="89">
                  <c:v>12.274392311584014</c:v>
                </c:pt>
                <c:pt idx="90">
                  <c:v>12.302687708123756</c:v>
                </c:pt>
                <c:pt idx="91">
                  <c:v>12.331048332289031</c:v>
                </c:pt>
                <c:pt idx="92">
                  <c:v>12.359474334445045</c:v>
                </c:pt>
                <c:pt idx="93">
                  <c:v>12.387965865303631</c:v>
                </c:pt>
                <c:pt idx="94">
                  <c:v>12.416523075924049</c:v>
                </c:pt>
                <c:pt idx="95">
                  <c:v>12.445146117713788</c:v>
                </c:pt>
                <c:pt idx="96">
                  <c:v>12.473835142429367</c:v>
                </c:pt>
                <c:pt idx="97">
                  <c:v>12.502590302177138</c:v>
                </c:pt>
                <c:pt idx="98">
                  <c:v>12.531411749414096</c:v>
                </c:pt>
                <c:pt idx="99">
                  <c:v>12.560299636948683</c:v>
                </c:pt>
                <c:pt idx="100">
                  <c:v>12.589254117941605</c:v>
                </c:pt>
                <c:pt idx="101">
                  <c:v>12.618275345906639</c:v>
                </c:pt>
                <c:pt idx="102">
                  <c:v>12.647363474711446</c:v>
                </c:pt>
                <c:pt idx="103">
                  <c:v>12.676518658578388</c:v>
                </c:pt>
                <c:pt idx="104">
                  <c:v>12.705741052085347</c:v>
                </c:pt>
                <c:pt idx="105">
                  <c:v>12.735030810166547</c:v>
                </c:pt>
                <c:pt idx="106">
                  <c:v>12.764388088113368</c:v>
                </c:pt>
                <c:pt idx="107">
                  <c:v>12.793813041575175</c:v>
                </c:pt>
                <c:pt idx="108">
                  <c:v>12.823305826560143</c:v>
                </c:pt>
                <c:pt idx="109">
                  <c:v>12.852866599436082</c:v>
                </c:pt>
                <c:pt idx="110">
                  <c:v>12.882495516931266</c:v>
                </c:pt>
                <c:pt idx="111">
                  <c:v>12.912192736135268</c:v>
                </c:pt>
                <c:pt idx="112">
                  <c:v>12.941958414499785</c:v>
                </c:pt>
                <c:pt idx="113">
                  <c:v>12.971792709839484</c:v>
                </c:pt>
                <c:pt idx="114">
                  <c:v>13.001695780332826</c:v>
                </c:pt>
                <c:pt idx="115">
                  <c:v>13.031667784522917</c:v>
                </c:pt>
                <c:pt idx="116">
                  <c:v>13.061708881318337</c:v>
                </c:pt>
                <c:pt idx="117">
                  <c:v>13.091819229993991</c:v>
                </c:pt>
                <c:pt idx="118">
                  <c:v>13.121998990191951</c:v>
                </c:pt>
                <c:pt idx="119">
                  <c:v>13.152248321922302</c:v>
                </c:pt>
                <c:pt idx="120">
                  <c:v>13.182567385563988</c:v>
                </c:pt>
                <c:pt idx="121">
                  <c:v>13.212956341865668</c:v>
                </c:pt>
                <c:pt idx="122">
                  <c:v>13.243415351946563</c:v>
                </c:pt>
                <c:pt idx="123">
                  <c:v>13.273944577297311</c:v>
                </c:pt>
                <c:pt idx="124">
                  <c:v>13.304544179780825</c:v>
                </c:pt>
                <c:pt idx="125">
                  <c:v>13.335214321633153</c:v>
                </c:pt>
                <c:pt idx="126">
                  <c:v>13.365955165464333</c:v>
                </c:pt>
                <c:pt idx="127">
                  <c:v>13.39676687425926</c:v>
                </c:pt>
                <c:pt idx="128">
                  <c:v>13.427649611378547</c:v>
                </c:pt>
                <c:pt idx="129">
                  <c:v>13.458603540559391</c:v>
                </c:pt>
                <c:pt idx="130">
                  <c:v>13.489628825916443</c:v>
                </c:pt>
                <c:pt idx="131">
                  <c:v>13.520725631942678</c:v>
                </c:pt>
                <c:pt idx="132">
                  <c:v>13.551894123510266</c:v>
                </c:pt>
                <c:pt idx="133">
                  <c:v>13.583134465871446</c:v>
                </c:pt>
                <c:pt idx="134">
                  <c:v>13.614446824659403</c:v>
                </c:pt>
                <c:pt idx="135">
                  <c:v>13.645831365889148</c:v>
                </c:pt>
                <c:pt idx="136">
                  <c:v>13.677288255958393</c:v>
                </c:pt>
                <c:pt idx="137">
                  <c:v>13.708817661648437</c:v>
                </c:pt>
                <c:pt idx="138">
                  <c:v>13.740419750125051</c:v>
                </c:pt>
                <c:pt idx="139">
                  <c:v>13.772094688939363</c:v>
                </c:pt>
                <c:pt idx="140">
                  <c:v>13.803842646028745</c:v>
                </c:pt>
                <c:pt idx="141">
                  <c:v>13.835663789717705</c:v>
                </c:pt>
                <c:pt idx="142">
                  <c:v>13.867558288718779</c:v>
                </c:pt>
                <c:pt idx="143">
                  <c:v>13.899526312133426</c:v>
                </c:pt>
                <c:pt idx="144">
                  <c:v>13.931568029452924</c:v>
                </c:pt>
                <c:pt idx="145">
                  <c:v>13.963683610559269</c:v>
                </c:pt>
                <c:pt idx="146">
                  <c:v>13.995873225726072</c:v>
                </c:pt>
                <c:pt idx="147">
                  <c:v>14.028137045619472</c:v>
                </c:pt>
                <c:pt idx="148">
                  <c:v>14.060475241299027</c:v>
                </c:pt>
                <c:pt idx="149">
                  <c:v>14.092887984218635</c:v>
                </c:pt>
                <c:pt idx="150">
                  <c:v>14.12537544622743</c:v>
                </c:pt>
                <c:pt idx="151">
                  <c:v>14.157937799570702</c:v>
                </c:pt>
                <c:pt idx="152">
                  <c:v>14.190575216890807</c:v>
                </c:pt>
                <c:pt idx="153">
                  <c:v>14.223287871228083</c:v>
                </c:pt>
                <c:pt idx="154">
                  <c:v>14.256075936021766</c:v>
                </c:pt>
                <c:pt idx="155">
                  <c:v>14.288939585110912</c:v>
                </c:pt>
                <c:pt idx="156">
                  <c:v>14.321878992735316</c:v>
                </c:pt>
                <c:pt idx="157">
                  <c:v>14.354894333536441</c:v>
                </c:pt>
                <c:pt idx="158">
                  <c:v>14.387985782558335</c:v>
                </c:pt>
                <c:pt idx="159">
                  <c:v>14.421153515248568</c:v>
                </c:pt>
                <c:pt idx="160">
                  <c:v>14.454397707459155</c:v>
                </c:pt>
                <c:pt idx="161">
                  <c:v>14.487718535447494</c:v>
                </c:pt>
                <c:pt idx="162">
                  <c:v>14.5211161758773</c:v>
                </c:pt>
                <c:pt idx="163">
                  <c:v>14.554590805819537</c:v>
                </c:pt>
                <c:pt idx="164">
                  <c:v>14.58814260275336</c:v>
                </c:pt>
                <c:pt idx="165">
                  <c:v>14.621771744567056</c:v>
                </c:pt>
                <c:pt idx="166">
                  <c:v>14.655478409558988</c:v>
                </c:pt>
                <c:pt idx="167">
                  <c:v>14.68926277643854</c:v>
                </c:pt>
                <c:pt idx="168">
                  <c:v>14.723125024327059</c:v>
                </c:pt>
                <c:pt idx="169">
                  <c:v>14.757065332758815</c:v>
                </c:pt>
                <c:pt idx="170">
                  <c:v>14.791083881681944</c:v>
                </c:pt>
                <c:pt idx="171">
                  <c:v>14.825180851459404</c:v>
                </c:pt>
                <c:pt idx="172">
                  <c:v>14.859356422869936</c:v>
                </c:pt>
                <c:pt idx="173">
                  <c:v>14.893610777109018</c:v>
                </c:pt>
                <c:pt idx="174">
                  <c:v>14.927944095789826</c:v>
                </c:pt>
                <c:pt idx="175">
                  <c:v>14.962356560944198</c:v>
                </c:pt>
                <c:pt idx="176">
                  <c:v>14.996848355023598</c:v>
                </c:pt>
                <c:pt idx="177">
                  <c:v>15.031419660900085</c:v>
                </c:pt>
                <c:pt idx="178">
                  <c:v>15.066070661867281</c:v>
                </c:pt>
                <c:pt idx="179">
                  <c:v>15.100801541641344</c:v>
                </c:pt>
                <c:pt idx="180">
                  <c:v>15.135612484361941</c:v>
                </c:pt>
                <c:pt idx="181">
                  <c:v>15.170503674593224</c:v>
                </c:pt>
                <c:pt idx="182">
                  <c:v>15.205475297324812</c:v>
                </c:pt>
                <c:pt idx="183">
                  <c:v>15.240527537972767</c:v>
                </c:pt>
                <c:pt idx="184">
                  <c:v>15.27566058238058</c:v>
                </c:pt>
                <c:pt idx="185">
                  <c:v>15.310874616820154</c:v>
                </c:pt>
                <c:pt idx="186">
                  <c:v>15.346169827992794</c:v>
                </c:pt>
                <c:pt idx="187">
                  <c:v>15.381546403030198</c:v>
                </c:pt>
                <c:pt idx="188">
                  <c:v>15.417004529495443</c:v>
                </c:pt>
                <c:pt idx="189">
                  <c:v>15.452544395383986</c:v>
                </c:pt>
                <c:pt idx="190">
                  <c:v>15.48816618912466</c:v>
                </c:pt>
                <c:pt idx="191">
                  <c:v>15.523870099580668</c:v>
                </c:pt>
                <c:pt idx="192">
                  <c:v>15.559656316050589</c:v>
                </c:pt>
                <c:pt idx="193">
                  <c:v>15.59552502826938</c:v>
                </c:pt>
                <c:pt idx="194">
                  <c:v>15.631476426409384</c:v>
                </c:pt>
                <c:pt idx="195">
                  <c:v>15.667510701081333</c:v>
                </c:pt>
                <c:pt idx="196">
                  <c:v>15.703628043335366</c:v>
                </c:pt>
                <c:pt idx="197">
                  <c:v>15.739828644662035</c:v>
                </c:pt>
                <c:pt idx="198">
                  <c:v>15.776112696993325</c:v>
                </c:pt>
                <c:pt idx="199">
                  <c:v>15.812480392703669</c:v>
                </c:pt>
                <c:pt idx="200">
                  <c:v>15.848931924610971</c:v>
                </c:pt>
                <c:pt idx="201">
                  <c:v>15.885467485977623</c:v>
                </c:pt>
                <c:pt idx="202">
                  <c:v>15.922087270511534</c:v>
                </c:pt>
                <c:pt idx="203">
                  <c:v>15.958791472367158</c:v>
                </c:pt>
                <c:pt idx="204">
                  <c:v>15.995580286146518</c:v>
                </c:pt>
                <c:pt idx="205">
                  <c:v>16.032453906900244</c:v>
                </c:pt>
                <c:pt idx="206">
                  <c:v>16.069412530128602</c:v>
                </c:pt>
                <c:pt idx="207">
                  <c:v>16.106456351782533</c:v>
                </c:pt>
                <c:pt idx="208">
                  <c:v>16.14358556826469</c:v>
                </c:pt>
                <c:pt idx="209">
                  <c:v>16.180800376430486</c:v>
                </c:pt>
                <c:pt idx="210">
                  <c:v>16.218100973589127</c:v>
                </c:pt>
                <c:pt idx="211">
                  <c:v>16.255487557504665</c:v>
                </c:pt>
                <c:pt idx="212">
                  <c:v>16.292960326397047</c:v>
                </c:pt>
                <c:pt idx="213">
                  <c:v>16.330519478943167</c:v>
                </c:pt>
                <c:pt idx="214">
                  <c:v>16.368165214277909</c:v>
                </c:pt>
                <c:pt idx="215">
                  <c:v>16.405897731995214</c:v>
                </c:pt>
                <c:pt idx="216">
                  <c:v>16.443717232149137</c:v>
                </c:pt>
                <c:pt idx="217">
                  <c:v>16.4816239152549</c:v>
                </c:pt>
                <c:pt idx="218">
                  <c:v>16.519617982289965</c:v>
                </c:pt>
                <c:pt idx="219">
                  <c:v>16.557699634695094</c:v>
                </c:pt>
                <c:pt idx="220">
                  <c:v>16.595869074375418</c:v>
                </c:pt>
                <c:pt idx="221">
                  <c:v>16.634126503701506</c:v>
                </c:pt>
                <c:pt idx="222">
                  <c:v>16.672472125510438</c:v>
                </c:pt>
                <c:pt idx="223">
                  <c:v>16.710906143106886</c:v>
                </c:pt>
                <c:pt idx="224">
                  <c:v>16.749428760264184</c:v>
                </c:pt>
                <c:pt idx="225">
                  <c:v>16.788040181225412</c:v>
                </c:pt>
                <c:pt idx="226">
                  <c:v>16.826740610704483</c:v>
                </c:pt>
                <c:pt idx="227">
                  <c:v>16.865530253887218</c:v>
                </c:pt>
                <c:pt idx="228">
                  <c:v>16.904409316432446</c:v>
                </c:pt>
                <c:pt idx="229">
                  <c:v>16.943378004473086</c:v>
                </c:pt>
                <c:pt idx="230">
                  <c:v>16.982436524617246</c:v>
                </c:pt>
                <c:pt idx="231">
                  <c:v>17.021585083949308</c:v>
                </c:pt>
                <c:pt idx="232">
                  <c:v>17.060823890031035</c:v>
                </c:pt>
                <c:pt idx="233">
                  <c:v>17.100153150902674</c:v>
                </c:pt>
                <c:pt idx="234">
                  <c:v>17.139573075084051</c:v>
                </c:pt>
                <c:pt idx="235">
                  <c:v>17.179083871575678</c:v>
                </c:pt>
                <c:pt idx="236">
                  <c:v>17.218685749859866</c:v>
                </c:pt>
                <c:pt idx="237">
                  <c:v>17.25837891990183</c:v>
                </c:pt>
                <c:pt idx="238">
                  <c:v>17.298163592150807</c:v>
                </c:pt>
                <c:pt idx="239">
                  <c:v>17.338039977541172</c:v>
                </c:pt>
                <c:pt idx="240">
                  <c:v>17.378008287493547</c:v>
                </c:pt>
                <c:pt idx="241">
                  <c:v>17.418068733915931</c:v>
                </c:pt>
                <c:pt idx="242">
                  <c:v>17.458221529204828</c:v>
                </c:pt>
                <c:pt idx="243">
                  <c:v>17.498466886246359</c:v>
                </c:pt>
                <c:pt idx="244">
                  <c:v>17.538805018417399</c:v>
                </c:pt>
                <c:pt idx="245">
                  <c:v>17.579236139586712</c:v>
                </c:pt>
                <c:pt idx="246">
                  <c:v>17.619760464116077</c:v>
                </c:pt>
                <c:pt idx="247">
                  <c:v>17.660378206861427</c:v>
                </c:pt>
                <c:pt idx="248">
                  <c:v>17.701089583173992</c:v>
                </c:pt>
                <c:pt idx="249">
                  <c:v>17.741894808901439</c:v>
                </c:pt>
                <c:pt idx="250">
                  <c:v>17.782794100389008</c:v>
                </c:pt>
                <c:pt idx="251">
                  <c:v>17.823787674480673</c:v>
                </c:pt>
                <c:pt idx="252">
                  <c:v>17.864875748520284</c:v>
                </c:pt>
                <c:pt idx="253">
                  <c:v>17.906058540352717</c:v>
                </c:pt>
                <c:pt idx="254">
                  <c:v>17.947336268325039</c:v>
                </c:pt>
                <c:pt idx="255">
                  <c:v>17.988709151287651</c:v>
                </c:pt>
                <c:pt idx="256">
                  <c:v>18.03017740859546</c:v>
                </c:pt>
                <c:pt idx="257">
                  <c:v>18.071741260109039</c:v>
                </c:pt>
                <c:pt idx="258">
                  <c:v>18.113400926195794</c:v>
                </c:pt>
                <c:pt idx="259">
                  <c:v>18.155156627731124</c:v>
                </c:pt>
                <c:pt idx="260">
                  <c:v>18.197008586099603</c:v>
                </c:pt>
                <c:pt idx="261">
                  <c:v>18.238957023196146</c:v>
                </c:pt>
                <c:pt idx="262">
                  <c:v>18.281002161427192</c:v>
                </c:pt>
                <c:pt idx="263">
                  <c:v>18.323144223711878</c:v>
                </c:pt>
                <c:pt idx="264">
                  <c:v>18.365383433483224</c:v>
                </c:pt>
                <c:pt idx="265">
                  <c:v>18.407720014689318</c:v>
                </c:pt>
                <c:pt idx="266">
                  <c:v>18.450154191794493</c:v>
                </c:pt>
                <c:pt idx="267">
                  <c:v>18.492686189780535</c:v>
                </c:pt>
                <c:pt idx="268">
                  <c:v>18.535316234147867</c:v>
                </c:pt>
                <c:pt idx="269">
                  <c:v>18.578044550916736</c:v>
                </c:pt>
                <c:pt idx="270">
                  <c:v>18.620871366628425</c:v>
                </c:pt>
                <c:pt idx="271">
                  <c:v>18.663796908346448</c:v>
                </c:pt>
                <c:pt idx="272">
                  <c:v>18.706821403657752</c:v>
                </c:pt>
                <c:pt idx="273">
                  <c:v>18.749945080673932</c:v>
                </c:pt>
                <c:pt idx="274">
                  <c:v>18.793168168032427</c:v>
                </c:pt>
                <c:pt idx="275">
                  <c:v>18.836490894897747</c:v>
                </c:pt>
                <c:pt idx="276">
                  <c:v>18.879913490962675</c:v>
                </c:pt>
                <c:pt idx="277">
                  <c:v>18.923436186449493</c:v>
                </c:pt>
                <c:pt idx="278">
                  <c:v>18.967059212111199</c:v>
                </c:pt>
                <c:pt idx="279">
                  <c:v>19.010782799232736</c:v>
                </c:pt>
                <c:pt idx="280">
                  <c:v>19.054607179632207</c:v>
                </c:pt>
                <c:pt idx="281">
                  <c:v>19.098532585662113</c:v>
                </c:pt>
                <c:pt idx="282">
                  <c:v>19.142559250210589</c:v>
                </c:pt>
                <c:pt idx="283">
                  <c:v>19.186687406702625</c:v>
                </c:pt>
                <c:pt idx="284">
                  <c:v>19.230917289101313</c:v>
                </c:pt>
                <c:pt idx="285">
                  <c:v>19.275249131909089</c:v>
                </c:pt>
                <c:pt idx="286">
                  <c:v>19.319683170168968</c:v>
                </c:pt>
                <c:pt idx="287">
                  <c:v>19.364219639465798</c:v>
                </c:pt>
                <c:pt idx="288">
                  <c:v>19.408858775927506</c:v>
                </c:pt>
                <c:pt idx="289">
                  <c:v>19.453600816226349</c:v>
                </c:pt>
                <c:pt idx="290">
                  <c:v>19.498445997580173</c:v>
                </c:pt>
                <c:pt idx="291">
                  <c:v>19.543394557753665</c:v>
                </c:pt>
                <c:pt idx="292">
                  <c:v>19.588446735059616</c:v>
                </c:pt>
                <c:pt idx="293">
                  <c:v>19.633602768360184</c:v>
                </c:pt>
                <c:pt idx="294">
                  <c:v>19.678862897068164</c:v>
                </c:pt>
                <c:pt idx="295">
                  <c:v>19.724227361148252</c:v>
                </c:pt>
                <c:pt idx="296">
                  <c:v>19.76969640111832</c:v>
                </c:pt>
                <c:pt idx="297">
                  <c:v>19.815270258050692</c:v>
                </c:pt>
                <c:pt idx="298">
                  <c:v>19.860949173573424</c:v>
                </c:pt>
                <c:pt idx="299">
                  <c:v>19.906733389871576</c:v>
                </c:pt>
                <c:pt idx="300">
                  <c:v>19.952623149688502</c:v>
                </c:pt>
                <c:pt idx="301">
                  <c:v>19.998618696327146</c:v>
                </c:pt>
                <c:pt idx="302">
                  <c:v>20.044720273651315</c:v>
                </c:pt>
                <c:pt idx="303">
                  <c:v>20.090928126086983</c:v>
                </c:pt>
                <c:pt idx="304">
                  <c:v>20.137242498623582</c:v>
                </c:pt>
                <c:pt idx="305">
                  <c:v>20.183663636815307</c:v>
                </c:pt>
                <c:pt idx="306">
                  <c:v>20.230191786782413</c:v>
                </c:pt>
                <c:pt idx="307">
                  <c:v>20.276827195212515</c:v>
                </c:pt>
                <c:pt idx="308">
                  <c:v>20.32357010936191</c:v>
                </c:pt>
                <c:pt idx="309">
                  <c:v>20.370420777056875</c:v>
                </c:pt>
                <c:pt idx="310">
                  <c:v>20.417379446694984</c:v>
                </c:pt>
                <c:pt idx="311">
                  <c:v>20.464446367246431</c:v>
                </c:pt>
                <c:pt idx="312">
                  <c:v>20.511621788255344</c:v>
                </c:pt>
                <c:pt idx="313">
                  <c:v>20.558905959841105</c:v>
                </c:pt>
                <c:pt idx="314">
                  <c:v>20.606299132699689</c:v>
                </c:pt>
                <c:pt idx="315">
                  <c:v>20.653801558104977</c:v>
                </c:pt>
                <c:pt idx="316">
                  <c:v>20.701413487910102</c:v>
                </c:pt>
                <c:pt idx="317">
                  <c:v>20.749135174548776</c:v>
                </c:pt>
                <c:pt idx="318">
                  <c:v>20.796966871036631</c:v>
                </c:pt>
                <c:pt idx="319">
                  <c:v>20.84490883097256</c:v>
                </c:pt>
                <c:pt idx="320">
                  <c:v>20.892961308540063</c:v>
                </c:pt>
                <c:pt idx="321">
                  <c:v>20.941124558508591</c:v>
                </c:pt>
                <c:pt idx="322">
                  <c:v>20.989398836234905</c:v>
                </c:pt>
                <c:pt idx="323">
                  <c:v>21.037784397664417</c:v>
                </c:pt>
                <c:pt idx="324">
                  <c:v>21.086281499332557</c:v>
                </c:pt>
                <c:pt idx="325">
                  <c:v>21.134890398366128</c:v>
                </c:pt>
                <c:pt idx="326">
                  <c:v>21.183611352484675</c:v>
                </c:pt>
                <c:pt idx="327">
                  <c:v>21.23244462000185</c:v>
                </c:pt>
                <c:pt idx="328">
                  <c:v>21.281390459826774</c:v>
                </c:pt>
                <c:pt idx="329">
                  <c:v>21.330449131465418</c:v>
                </c:pt>
                <c:pt idx="330">
                  <c:v>21.379620895021972</c:v>
                </c:pt>
                <c:pt idx="331">
                  <c:v>21.428906011200237</c:v>
                </c:pt>
                <c:pt idx="332">
                  <c:v>21.478304741304989</c:v>
                </c:pt>
                <c:pt idx="333">
                  <c:v>21.527817347243378</c:v>
                </c:pt>
                <c:pt idx="334">
                  <c:v>21.57744409152631</c:v>
                </c:pt>
                <c:pt idx="335">
                  <c:v>21.627185237269845</c:v>
                </c:pt>
                <c:pt idx="336">
                  <c:v>21.677041048196589</c:v>
                </c:pt>
                <c:pt idx="337">
                  <c:v>21.727011788637085</c:v>
                </c:pt>
                <c:pt idx="338">
                  <c:v>21.777097723531227</c:v>
                </c:pt>
                <c:pt idx="339">
                  <c:v>21.827299118429654</c:v>
                </c:pt>
                <c:pt idx="340">
                  <c:v>21.877616239495161</c:v>
                </c:pt>
                <c:pt idx="341">
                  <c:v>21.928049353504122</c:v>
                </c:pt>
                <c:pt idx="342">
                  <c:v>21.978598727847881</c:v>
                </c:pt>
                <c:pt idx="343">
                  <c:v>22.029264630534193</c:v>
                </c:pt>
                <c:pt idx="344">
                  <c:v>22.080047330188627</c:v>
                </c:pt>
                <c:pt idx="345">
                  <c:v>22.130947096056005</c:v>
                </c:pt>
                <c:pt idx="346">
                  <c:v>22.181964198001815</c:v>
                </c:pt>
                <c:pt idx="347">
                  <c:v>22.233098906513654</c:v>
                </c:pt>
                <c:pt idx="348">
                  <c:v>22.284351492702658</c:v>
                </c:pt>
                <c:pt idx="349">
                  <c:v>22.335722228304935</c:v>
                </c:pt>
                <c:pt idx="350">
                  <c:v>22.387211385683013</c:v>
                </c:pt>
                <c:pt idx="351">
                  <c:v>22.438819237827278</c:v>
                </c:pt>
                <c:pt idx="352">
                  <c:v>22.490546058357424</c:v>
                </c:pt>
                <c:pt idx="353">
                  <c:v>22.542392121523903</c:v>
                </c:pt>
                <c:pt idx="354">
                  <c:v>22.594357702209386</c:v>
                </c:pt>
                <c:pt idx="355">
                  <c:v>22.646443075930204</c:v>
                </c:pt>
                <c:pt idx="356">
                  <c:v>22.698648518837825</c:v>
                </c:pt>
                <c:pt idx="357">
                  <c:v>22.750974307720309</c:v>
                </c:pt>
                <c:pt idx="358">
                  <c:v>22.803420720003782</c:v>
                </c:pt>
                <c:pt idx="359">
                  <c:v>22.855988033753899</c:v>
                </c:pt>
                <c:pt idx="360">
                  <c:v>22.908676527677326</c:v>
                </c:pt>
                <c:pt idx="361">
                  <c:v>22.961486481123213</c:v>
                </c:pt>
                <c:pt idx="362">
                  <c:v>23.014418174084675</c:v>
                </c:pt>
                <c:pt idx="363">
                  <c:v>23.067471887200281</c:v>
                </c:pt>
                <c:pt idx="364">
                  <c:v>23.120647901755532</c:v>
                </c:pt>
                <c:pt idx="365">
                  <c:v>23.173946499684369</c:v>
                </c:pt>
                <c:pt idx="366">
                  <c:v>23.22736796357065</c:v>
                </c:pt>
                <c:pt idx="367">
                  <c:v>23.280912576649659</c:v>
                </c:pt>
                <c:pt idx="368">
                  <c:v>23.334580622809604</c:v>
                </c:pt>
                <c:pt idx="369">
                  <c:v>23.388372386593122</c:v>
                </c:pt>
                <c:pt idx="370">
                  <c:v>23.442288153198792</c:v>
                </c:pt>
                <c:pt idx="371">
                  <c:v>23.496328208482641</c:v>
                </c:pt>
                <c:pt idx="372">
                  <c:v>23.550492838959663</c:v>
                </c:pt>
                <c:pt idx="373">
                  <c:v>23.604782331805335</c:v>
                </c:pt>
                <c:pt idx="374">
                  <c:v>23.659196974857146</c:v>
                </c:pt>
                <c:pt idx="375">
                  <c:v>23.713737056616115</c:v>
                </c:pt>
                <c:pt idx="376">
                  <c:v>23.768402866248326</c:v>
                </c:pt>
                <c:pt idx="377">
                  <c:v>23.823194693586462</c:v>
                </c:pt>
                <c:pt idx="378">
                  <c:v>23.878112829131332</c:v>
                </c:pt>
                <c:pt idx="379">
                  <c:v>23.933157564053428</c:v>
                </c:pt>
                <c:pt idx="380">
                  <c:v>23.988329190194456</c:v>
                </c:pt>
                <c:pt idx="381">
                  <c:v>24.043628000068882</c:v>
                </c:pt>
                <c:pt idx="382">
                  <c:v>24.099054286865496</c:v>
                </c:pt>
                <c:pt idx="383">
                  <c:v>24.154608344448949</c:v>
                </c:pt>
                <c:pt idx="384">
                  <c:v>24.210290467361325</c:v>
                </c:pt>
                <c:pt idx="385">
                  <c:v>24.266100950823695</c:v>
                </c:pt>
                <c:pt idx="386">
                  <c:v>24.322040090737691</c:v>
                </c:pt>
                <c:pt idx="387">
                  <c:v>24.378108183687061</c:v>
                </c:pt>
                <c:pt idx="388">
                  <c:v>24.434305526939252</c:v>
                </c:pt>
                <c:pt idx="389">
                  <c:v>24.490632418446985</c:v>
                </c:pt>
                <c:pt idx="390">
                  <c:v>24.547089156849832</c:v>
                </c:pt>
                <c:pt idx="391">
                  <c:v>24.603676041475801</c:v>
                </c:pt>
                <c:pt idx="392">
                  <c:v>24.660393372342917</c:v>
                </c:pt>
                <c:pt idx="393">
                  <c:v>24.717241450160824</c:v>
                </c:pt>
                <c:pt idx="394">
                  <c:v>24.774220576332372</c:v>
                </c:pt>
                <c:pt idx="395">
                  <c:v>24.831331052955218</c:v>
                </c:pt>
                <c:pt idx="396">
                  <c:v>24.888573182823421</c:v>
                </c:pt>
                <c:pt idx="397">
                  <c:v>24.945947269429059</c:v>
                </c:pt>
                <c:pt idx="398">
                  <c:v>25.003453616963824</c:v>
                </c:pt>
                <c:pt idx="399">
                  <c:v>25.061092530320646</c:v>
                </c:pt>
                <c:pt idx="400">
                  <c:v>25.118864315095308</c:v>
                </c:pt>
                <c:pt idx="401">
                  <c:v>25.176769277588061</c:v>
                </c:pt>
                <c:pt idx="402">
                  <c:v>25.23480772480525</c:v>
                </c:pt>
                <c:pt idx="403">
                  <c:v>25.292979964460947</c:v>
                </c:pt>
                <c:pt idx="404">
                  <c:v>25.351286304978576</c:v>
                </c:pt>
                <c:pt idx="405">
                  <c:v>25.409727055492546</c:v>
                </c:pt>
                <c:pt idx="406">
                  <c:v>25.468302525849904</c:v>
                </c:pt>
                <c:pt idx="407">
                  <c:v>25.527013026611961</c:v>
                </c:pt>
                <c:pt idx="408">
                  <c:v>25.585858869055947</c:v>
                </c:pt>
                <c:pt idx="409">
                  <c:v>25.644840365176659</c:v>
                </c:pt>
                <c:pt idx="410">
                  <c:v>25.703957827688122</c:v>
                </c:pt>
                <c:pt idx="411">
                  <c:v>25.763211570025234</c:v>
                </c:pt>
                <c:pt idx="412">
                  <c:v>25.82260190634544</c:v>
                </c:pt>
                <c:pt idx="413">
                  <c:v>25.882129151530393</c:v>
                </c:pt>
                <c:pt idx="414">
                  <c:v>25.941793621187617</c:v>
                </c:pt>
                <c:pt idx="415">
                  <c:v>26.001595631652194</c:v>
                </c:pt>
                <c:pt idx="416">
                  <c:v>26.061535499988427</c:v>
                </c:pt>
                <c:pt idx="417">
                  <c:v>26.121613543991533</c:v>
                </c:pt>
                <c:pt idx="418">
                  <c:v>26.181830082189322</c:v>
                </c:pt>
                <c:pt idx="419">
                  <c:v>26.242185433843883</c:v>
                </c:pt>
                <c:pt idx="420">
                  <c:v>26.302679918953281</c:v>
                </c:pt>
                <c:pt idx="421">
                  <c:v>26.363313858253257</c:v>
                </c:pt>
                <c:pt idx="422">
                  <c:v>26.42408757321892</c:v>
                </c:pt>
                <c:pt idx="423">
                  <c:v>26.485001386066457</c:v>
                </c:pt>
                <c:pt idx="424">
                  <c:v>26.546055619754842</c:v>
                </c:pt>
                <c:pt idx="425">
                  <c:v>26.607250597987541</c:v>
                </c:pt>
                <c:pt idx="426">
                  <c:v>26.668586645214241</c:v>
                </c:pt>
                <c:pt idx="427">
                  <c:v>26.730064086632552</c:v>
                </c:pt>
                <c:pt idx="428">
                  <c:v>26.791683248189756</c:v>
                </c:pt>
                <c:pt idx="429">
                  <c:v>26.853444456584509</c:v>
                </c:pt>
                <c:pt idx="430">
                  <c:v>26.91534803926859</c:v>
                </c:pt>
                <c:pt idx="431">
                  <c:v>26.977394324448632</c:v>
                </c:pt>
                <c:pt idx="432">
                  <c:v>27.039583641087862</c:v>
                </c:pt>
                <c:pt idx="433">
                  <c:v>27.10191631890785</c:v>
                </c:pt>
                <c:pt idx="434">
                  <c:v>27.164392688390247</c:v>
                </c:pt>
                <c:pt idx="435">
                  <c:v>27.227013080778544</c:v>
                </c:pt>
                <c:pt idx="436">
                  <c:v>27.289777828079824</c:v>
                </c:pt>
                <c:pt idx="437">
                  <c:v>27.352687263066535</c:v>
                </c:pt>
                <c:pt idx="438">
                  <c:v>27.415741719278238</c:v>
                </c:pt>
                <c:pt idx="439">
                  <c:v>27.478941531023381</c:v>
                </c:pt>
                <c:pt idx="440">
                  <c:v>27.542287033381072</c:v>
                </c:pt>
                <c:pt idx="441">
                  <c:v>27.605778562202865</c:v>
                </c:pt>
                <c:pt idx="442">
                  <c:v>27.669416454114518</c:v>
                </c:pt>
                <c:pt idx="443">
                  <c:v>27.733201046517806</c:v>
                </c:pt>
                <c:pt idx="444">
                  <c:v>27.797132677592284</c:v>
                </c:pt>
                <c:pt idx="445">
                  <c:v>27.861211686297096</c:v>
                </c:pt>
                <c:pt idx="446">
                  <c:v>27.92543841237277</c:v>
                </c:pt>
                <c:pt idx="447">
                  <c:v>27.989813196343011</c:v>
                </c:pt>
                <c:pt idx="448">
                  <c:v>28.054336379516517</c:v>
                </c:pt>
                <c:pt idx="449">
                  <c:v>28.119008303988782</c:v>
                </c:pt>
                <c:pt idx="450">
                  <c:v>28.183829312643912</c:v>
                </c:pt>
                <c:pt idx="451">
                  <c:v>28.248799749156444</c:v>
                </c:pt>
                <c:pt idx="452">
                  <c:v>28.313919957993161</c:v>
                </c:pt>
                <c:pt idx="453">
                  <c:v>28.379190284414928</c:v>
                </c:pt>
                <c:pt idx="454">
                  <c:v>28.444611074478519</c:v>
                </c:pt>
                <c:pt idx="455">
                  <c:v>28.510182675038454</c:v>
                </c:pt>
                <c:pt idx="456">
                  <c:v>28.575905433748826</c:v>
                </c:pt>
                <c:pt idx="457">
                  <c:v>28.641779699065161</c:v>
                </c:pt>
                <c:pt idx="458">
                  <c:v>28.707805820246257</c:v>
                </c:pt>
                <c:pt idx="459">
                  <c:v>28.773984147356035</c:v>
                </c:pt>
                <c:pt idx="460">
                  <c:v>28.840315031265401</c:v>
                </c:pt>
                <c:pt idx="461">
                  <c:v>28.906798823654096</c:v>
                </c:pt>
                <c:pt idx="462">
                  <c:v>28.973435877012566</c:v>
                </c:pt>
                <c:pt idx="463">
                  <c:v>29.04022654464384</c:v>
                </c:pt>
                <c:pt idx="464">
                  <c:v>29.107171180665386</c:v>
                </c:pt>
                <c:pt idx="465">
                  <c:v>29.174270140010996</c:v>
                </c:pt>
                <c:pt idx="466">
                  <c:v>29.241523778432679</c:v>
                </c:pt>
                <c:pt idx="467">
                  <c:v>29.308932452502528</c:v>
                </c:pt>
                <c:pt idx="468">
                  <c:v>29.376496519614626</c:v>
                </c:pt>
                <c:pt idx="469">
                  <c:v>29.444216337986926</c:v>
                </c:pt>
                <c:pt idx="470">
                  <c:v>29.512092266663167</c:v>
                </c:pt>
                <c:pt idx="471">
                  <c:v>29.580124665514766</c:v>
                </c:pt>
                <c:pt idx="472">
                  <c:v>29.64831389524273</c:v>
                </c:pt>
                <c:pt idx="473">
                  <c:v>29.716660317379564</c:v>
                </c:pt>
                <c:pt idx="474">
                  <c:v>29.785164294291196</c:v>
                </c:pt>
                <c:pt idx="475">
                  <c:v>29.853826189178893</c:v>
                </c:pt>
                <c:pt idx="476">
                  <c:v>29.922646366081185</c:v>
                </c:pt>
                <c:pt idx="477">
                  <c:v>29.991625189875801</c:v>
                </c:pt>
                <c:pt idx="478">
                  <c:v>30.060763026281595</c:v>
                </c:pt>
                <c:pt idx="479">
                  <c:v>30.130060241860498</c:v>
                </c:pt>
                <c:pt idx="480">
                  <c:v>30.199517204019443</c:v>
                </c:pt>
                <c:pt idx="481">
                  <c:v>30.269134281012334</c:v>
                </c:pt>
                <c:pt idx="482">
                  <c:v>30.338911841941982</c:v>
                </c:pt>
                <c:pt idx="483">
                  <c:v>30.408850256762065</c:v>
                </c:pt>
                <c:pt idx="484">
                  <c:v>30.478949896279101</c:v>
                </c:pt>
                <c:pt idx="485">
                  <c:v>30.549211132154397</c:v>
                </c:pt>
                <c:pt idx="486">
                  <c:v>30.619634336906035</c:v>
                </c:pt>
                <c:pt idx="487">
                  <c:v>30.690219883910835</c:v>
                </c:pt>
                <c:pt idx="488">
                  <c:v>30.760968147406338</c:v>
                </c:pt>
                <c:pt idx="489">
                  <c:v>30.831879502492797</c:v>
                </c:pt>
                <c:pt idx="490">
                  <c:v>30.902954325135155</c:v>
                </c:pt>
                <c:pt idx="491">
                  <c:v>30.974192992165051</c:v>
                </c:pt>
                <c:pt idx="492">
                  <c:v>31.0455958812828</c:v>
                </c:pt>
                <c:pt idx="493">
                  <c:v>31.117163371059416</c:v>
                </c:pt>
                <c:pt idx="494">
                  <c:v>31.188895840938606</c:v>
                </c:pt>
                <c:pt idx="495">
                  <c:v>31.260793671238783</c:v>
                </c:pt>
                <c:pt idx="496">
                  <c:v>31.332857243155086</c:v>
                </c:pt>
                <c:pt idx="497">
                  <c:v>31.4050869387614</c:v>
                </c:pt>
                <c:pt idx="498">
                  <c:v>31.477483141012382</c:v>
                </c:pt>
                <c:pt idx="499">
                  <c:v>31.550046233745487</c:v>
                </c:pt>
                <c:pt idx="500">
                  <c:v>31.622776601683011</c:v>
                </c:pt>
                <c:pt idx="501">
                  <c:v>31.695674630434123</c:v>
                </c:pt>
                <c:pt idx="502">
                  <c:v>31.768740706496917</c:v>
                </c:pt>
                <c:pt idx="503">
                  <c:v>31.841975217260455</c:v>
                </c:pt>
                <c:pt idx="504">
                  <c:v>31.915378551006821</c:v>
                </c:pt>
                <c:pt idx="505">
                  <c:v>31.988951096913183</c:v>
                </c:pt>
                <c:pt idx="506">
                  <c:v>32.062693245053858</c:v>
                </c:pt>
                <c:pt idx="507">
                  <c:v>32.136605386402373</c:v>
                </c:pt>
                <c:pt idx="508">
                  <c:v>32.210687912833542</c:v>
                </c:pt>
                <c:pt idx="509">
                  <c:v>32.284941217125549</c:v>
                </c:pt>
                <c:pt idx="510">
                  <c:v>32.359365692962015</c:v>
                </c:pt>
                <c:pt idx="511">
                  <c:v>32.433961734934108</c:v>
                </c:pt>
                <c:pt idx="512">
                  <c:v>32.50872973854262</c:v>
                </c:pt>
                <c:pt idx="513">
                  <c:v>32.583670100200052</c:v>
                </c:pt>
                <c:pt idx="514">
                  <c:v>32.658783217232752</c:v>
                </c:pt>
                <c:pt idx="515">
                  <c:v>32.734069487882984</c:v>
                </c:pt>
                <c:pt idx="516">
                  <c:v>32.809529311311067</c:v>
                </c:pt>
                <c:pt idx="517">
                  <c:v>32.885163087597462</c:v>
                </c:pt>
                <c:pt idx="518">
                  <c:v>32.960971217744934</c:v>
                </c:pt>
                <c:pt idx="519">
                  <c:v>33.036954103680635</c:v>
                </c:pt>
                <c:pt idx="520">
                  <c:v>33.11311214825826</c:v>
                </c:pt>
                <c:pt idx="521">
                  <c:v>33.189445755260188</c:v>
                </c:pt>
                <c:pt idx="522">
                  <c:v>33.265955329399596</c:v>
                </c:pt>
                <c:pt idx="523">
                  <c:v>33.342641276322638</c:v>
                </c:pt>
                <c:pt idx="524">
                  <c:v>33.419504002610566</c:v>
                </c:pt>
                <c:pt idx="525">
                  <c:v>33.496543915781899</c:v>
                </c:pt>
                <c:pt idx="526">
                  <c:v>33.573761424294595</c:v>
                </c:pt>
                <c:pt idx="527">
                  <c:v>33.651156937548194</c:v>
                </c:pt>
                <c:pt idx="528">
                  <c:v>33.728730865886007</c:v>
                </c:pt>
                <c:pt idx="529">
                  <c:v>33.806483620597277</c:v>
                </c:pt>
                <c:pt idx="530">
                  <c:v>33.884415613919366</c:v>
                </c:pt>
                <c:pt idx="531">
                  <c:v>33.962527259039952</c:v>
                </c:pt>
                <c:pt idx="532">
                  <c:v>34.040818970099195</c:v>
                </c:pt>
                <c:pt idx="533">
                  <c:v>34.119291162191956</c:v>
                </c:pt>
                <c:pt idx="534">
                  <c:v>34.197944251369982</c:v>
                </c:pt>
                <c:pt idx="535">
                  <c:v>34.276778654644126</c:v>
                </c:pt>
                <c:pt idx="536">
                  <c:v>34.355794789986547</c:v>
                </c:pt>
                <c:pt idx="537">
                  <c:v>34.43499307633293</c:v>
                </c:pt>
                <c:pt idx="538">
                  <c:v>34.5143739335847</c:v>
                </c:pt>
                <c:pt idx="539">
                  <c:v>34.593937782611263</c:v>
                </c:pt>
                <c:pt idx="540">
                  <c:v>34.673685045252228</c:v>
                </c:pt>
                <c:pt idx="541">
                  <c:v>34.753616144319643</c:v>
                </c:pt>
                <c:pt idx="542">
                  <c:v>34.833731503600234</c:v>
                </c:pt>
                <c:pt idx="543">
                  <c:v>34.914031547857661</c:v>
                </c:pt>
                <c:pt idx="544">
                  <c:v>34.994516702834773</c:v>
                </c:pt>
                <c:pt idx="545">
                  <c:v>35.075187395255838</c:v>
                </c:pt>
                <c:pt idx="546">
                  <c:v>35.156044052828847</c:v>
                </c:pt>
                <c:pt idx="547">
                  <c:v>35.237087104247742</c:v>
                </c:pt>
                <c:pt idx="548">
                  <c:v>35.318316979194719</c:v>
                </c:pt>
                <c:pt idx="549">
                  <c:v>35.399734108342486</c:v>
                </c:pt>
                <c:pt idx="550">
                  <c:v>35.48133892335656</c:v>
                </c:pt>
                <c:pt idx="551">
                  <c:v>35.563131856897542</c:v>
                </c:pt>
                <c:pt idx="552">
                  <c:v>35.645113342623425</c:v>
                </c:pt>
                <c:pt idx="553">
                  <c:v>35.727283815191889</c:v>
                </c:pt>
                <c:pt idx="554">
                  <c:v>35.809643710262598</c:v>
                </c:pt>
                <c:pt idx="555">
                  <c:v>35.892193464499513</c:v>
                </c:pt>
                <c:pt idx="556">
                  <c:v>35.97493351557322</c:v>
                </c:pt>
                <c:pt idx="557">
                  <c:v>36.057864302163225</c:v>
                </c:pt>
                <c:pt idx="558">
                  <c:v>36.140986263960308</c:v>
                </c:pt>
                <c:pt idx="559">
                  <c:v>36.224299841668838</c:v>
                </c:pt>
                <c:pt idx="560">
                  <c:v>36.307805477009104</c:v>
                </c:pt>
                <c:pt idx="561">
                  <c:v>36.391503612719681</c:v>
                </c:pt>
                <c:pt idx="562">
                  <c:v>36.475394692559746</c:v>
                </c:pt>
                <c:pt idx="563">
                  <c:v>36.559479161311451</c:v>
                </c:pt>
                <c:pt idx="564">
                  <c:v>36.643757464782283</c:v>
                </c:pt>
                <c:pt idx="565">
                  <c:v>36.728230049807415</c:v>
                </c:pt>
                <c:pt idx="566">
                  <c:v>36.812897364252088</c:v>
                </c:pt>
                <c:pt idx="567">
                  <c:v>36.897759857013973</c:v>
                </c:pt>
                <c:pt idx="568">
                  <c:v>36.982817978025558</c:v>
                </c:pt>
                <c:pt idx="569">
                  <c:v>37.068072178256536</c:v>
                </c:pt>
                <c:pt idx="570">
                  <c:v>37.153522909716187</c:v>
                </c:pt>
                <c:pt idx="571">
                  <c:v>37.239170625455777</c:v>
                </c:pt>
                <c:pt idx="572">
                  <c:v>37.325015779570982</c:v>
                </c:pt>
                <c:pt idx="573">
                  <c:v>37.411058827204251</c:v>
                </c:pt>
                <c:pt idx="574">
                  <c:v>37.497300224547267</c:v>
                </c:pt>
                <c:pt idx="575">
                  <c:v>37.583740428843328</c:v>
                </c:pt>
                <c:pt idx="576">
                  <c:v>37.67037989838979</c:v>
                </c:pt>
                <c:pt idx="577">
                  <c:v>37.757219092540502</c:v>
                </c:pt>
                <c:pt idx="578">
                  <c:v>37.844258471708223</c:v>
                </c:pt>
                <c:pt idx="579">
                  <c:v>37.93149849736708</c:v>
                </c:pt>
                <c:pt idx="580">
                  <c:v>38.018939632055002</c:v>
                </c:pt>
                <c:pt idx="581">
                  <c:v>38.106582339376182</c:v>
                </c:pt>
                <c:pt idx="582">
                  <c:v>38.194427084003529</c:v>
                </c:pt>
                <c:pt idx="583">
                  <c:v>38.282474331681136</c:v>
                </c:pt>
                <c:pt idx="584">
                  <c:v>38.370724549226743</c:v>
                </c:pt>
                <c:pt idx="585">
                  <c:v>38.459178204534219</c:v>
                </c:pt>
                <c:pt idx="586">
                  <c:v>38.547835766576036</c:v>
                </c:pt>
                <c:pt idx="587">
                  <c:v>38.636697705405766</c:v>
                </c:pt>
                <c:pt idx="588">
                  <c:v>38.725764492160565</c:v>
                </c:pt>
                <c:pt idx="589">
                  <c:v>38.815036599063667</c:v>
                </c:pt>
                <c:pt idx="590">
                  <c:v>38.904514499426895</c:v>
                </c:pt>
                <c:pt idx="591">
                  <c:v>38.994198667653173</c:v>
                </c:pt>
                <c:pt idx="592">
                  <c:v>39.084089579239027</c:v>
                </c:pt>
                <c:pt idx="593">
                  <c:v>39.174187710777126</c:v>
                </c:pt>
                <c:pt idx="594">
                  <c:v>39.264493539958799</c:v>
                </c:pt>
                <c:pt idx="595">
                  <c:v>39.355007545576555</c:v>
                </c:pt>
                <c:pt idx="596">
                  <c:v>39.445730207526644</c:v>
                </c:pt>
                <c:pt idx="597">
                  <c:v>39.536662006811589</c:v>
                </c:pt>
                <c:pt idx="598">
                  <c:v>39.627803425542737</c:v>
                </c:pt>
                <c:pt idx="599">
                  <c:v>39.719154946942822</c:v>
                </c:pt>
                <c:pt idx="600">
                  <c:v>39.810717055348512</c:v>
                </c:pt>
                <c:pt idx="601">
                  <c:v>39.902490236212991</c:v>
                </c:pt>
                <c:pt idx="602">
                  <c:v>39.994474976108528</c:v>
                </c:pt>
                <c:pt idx="603">
                  <c:v>40.086671762729054</c:v>
                </c:pt>
                <c:pt idx="604">
                  <c:v>40.179081084892758</c:v>
                </c:pt>
                <c:pt idx="605">
                  <c:v>40.271703432544669</c:v>
                </c:pt>
                <c:pt idx="606">
                  <c:v>40.364539296759254</c:v>
                </c:pt>
                <c:pt idx="607">
                  <c:v>40.457589169743017</c:v>
                </c:pt>
                <c:pt idx="608">
                  <c:v>40.550853544837125</c:v>
                </c:pt>
                <c:pt idx="609">
                  <c:v>40.644332916520014</c:v>
                </c:pt>
                <c:pt idx="610">
                  <c:v>40.738027780410007</c:v>
                </c:pt>
                <c:pt idx="611">
                  <c:v>40.831938633267939</c:v>
                </c:pt>
                <c:pt idx="612">
                  <c:v>40.926065972999808</c:v>
                </c:pt>
                <c:pt idx="613">
                  <c:v>41.020410298659399</c:v>
                </c:pt>
                <c:pt idx="614">
                  <c:v>41.114972110450935</c:v>
                </c:pt>
                <c:pt idx="615">
                  <c:v>41.209751909731729</c:v>
                </c:pt>
                <c:pt idx="616">
                  <c:v>41.30475019901484</c:v>
                </c:pt>
                <c:pt idx="617">
                  <c:v>41.399967481971743</c:v>
                </c:pt>
                <c:pt idx="618">
                  <c:v>41.495404263434992</c:v>
                </c:pt>
                <c:pt idx="619">
                  <c:v>41.591061049400899</c:v>
                </c:pt>
                <c:pt idx="620">
                  <c:v>41.686938347032225</c:v>
                </c:pt>
                <c:pt idx="621">
                  <c:v>41.783036664660855</c:v>
                </c:pt>
                <c:pt idx="622">
                  <c:v>41.879356511790505</c:v>
                </c:pt>
                <c:pt idx="623">
                  <c:v>41.975898399099421</c:v>
                </c:pt>
                <c:pt idx="624">
                  <c:v>42.072662838443073</c:v>
                </c:pt>
                <c:pt idx="625">
                  <c:v>42.169650342856883</c:v>
                </c:pt>
                <c:pt idx="626">
                  <c:v>42.266861426558947</c:v>
                </c:pt>
                <c:pt idx="627">
                  <c:v>42.364296604952756</c:v>
                </c:pt>
                <c:pt idx="628">
                  <c:v>42.461956394629929</c:v>
                </c:pt>
                <c:pt idx="629">
                  <c:v>42.559841313372942</c:v>
                </c:pt>
                <c:pt idx="630">
                  <c:v>42.657951880157896</c:v>
                </c:pt>
                <c:pt idx="631">
                  <c:v>42.756288615157246</c:v>
                </c:pt>
                <c:pt idx="632">
                  <c:v>42.854852039742575</c:v>
                </c:pt>
                <c:pt idx="633">
                  <c:v>42.953642676487341</c:v>
                </c:pt>
                <c:pt idx="634">
                  <c:v>43.052661049169672</c:v>
                </c:pt>
                <c:pt idx="635">
                  <c:v>43.151907682775125</c:v>
                </c:pt>
                <c:pt idx="636">
                  <c:v>43.251383103499464</c:v>
                </c:pt>
                <c:pt idx="637">
                  <c:v>43.351087838751475</c:v>
                </c:pt>
                <c:pt idx="638">
                  <c:v>43.451022417155734</c:v>
                </c:pt>
                <c:pt idx="639">
                  <c:v>43.551187368555432</c:v>
                </c:pt>
                <c:pt idx="640">
                  <c:v>43.65158322401517</c:v>
                </c:pt>
                <c:pt idx="641">
                  <c:v>43.752210515823776</c:v>
                </c:pt>
                <c:pt idx="642">
                  <c:v>43.853069777497133</c:v>
                </c:pt>
                <c:pt idx="643">
                  <c:v>43.954161543781005</c:v>
                </c:pt>
                <c:pt idx="644">
                  <c:v>44.055486350653879</c:v>
                </c:pt>
                <c:pt idx="645">
                  <c:v>44.157044735329791</c:v>
                </c:pt>
                <c:pt idx="646">
                  <c:v>44.258837236261186</c:v>
                </c:pt>
                <c:pt idx="647">
                  <c:v>44.360864393141775</c:v>
                </c:pt>
                <c:pt idx="648">
                  <c:v>44.463126746909388</c:v>
                </c:pt>
                <c:pt idx="649">
                  <c:v>44.565624839748843</c:v>
                </c:pt>
                <c:pt idx="650">
                  <c:v>44.668359215094817</c:v>
                </c:pt>
                <c:pt idx="651">
                  <c:v>44.771330417634751</c:v>
                </c:pt>
                <c:pt idx="652">
                  <c:v>44.87453899331171</c:v>
                </c:pt>
                <c:pt idx="653">
                  <c:v>44.977985489327281</c:v>
                </c:pt>
                <c:pt idx="654">
                  <c:v>45.081670454144493</c:v>
                </c:pt>
                <c:pt idx="655">
                  <c:v>45.185594437490707</c:v>
                </c:pt>
                <c:pt idx="656">
                  <c:v>45.289757990360542</c:v>
                </c:pt>
                <c:pt idx="657">
                  <c:v>45.394161665018778</c:v>
                </c:pt>
                <c:pt idx="658">
                  <c:v>45.498806015003311</c:v>
                </c:pt>
                <c:pt idx="659">
                  <c:v>45.603691595128062</c:v>
                </c:pt>
                <c:pt idx="660">
                  <c:v>45.708818961485939</c:v>
                </c:pt>
                <c:pt idx="661">
                  <c:v>45.814188671451774</c:v>
                </c:pt>
                <c:pt idx="662">
                  <c:v>45.919801283685281</c:v>
                </c:pt>
                <c:pt idx="663">
                  <c:v>46.025657358134019</c:v>
                </c:pt>
                <c:pt idx="664">
                  <c:v>46.131757456036354</c:v>
                </c:pt>
                <c:pt idx="665">
                  <c:v>46.238102139924436</c:v>
                </c:pt>
                <c:pt idx="666">
                  <c:v>46.344691973627199</c:v>
                </c:pt>
                <c:pt idx="667">
                  <c:v>46.451527522273331</c:v>
                </c:pt>
                <c:pt idx="668">
                  <c:v>46.558609352294276</c:v>
                </c:pt>
                <c:pt idx="669">
                  <c:v>46.665938031427238</c:v>
                </c:pt>
                <c:pt idx="670">
                  <c:v>46.77351412871819</c:v>
                </c:pt>
                <c:pt idx="671">
                  <c:v>46.881338214524888</c:v>
                </c:pt>
                <c:pt idx="672">
                  <c:v>46.989410860519904</c:v>
                </c:pt>
                <c:pt idx="673">
                  <c:v>47.097732639693646</c:v>
                </c:pt>
                <c:pt idx="674">
                  <c:v>47.206304126357402</c:v>
                </c:pt>
                <c:pt idx="675">
                  <c:v>47.315125896146391</c:v>
                </c:pt>
                <c:pt idx="676">
                  <c:v>47.424198526022799</c:v>
                </c:pt>
                <c:pt idx="677">
                  <c:v>47.533522594278857</c:v>
                </c:pt>
                <c:pt idx="678">
                  <c:v>47.643098680539893</c:v>
                </c:pt>
                <c:pt idx="679">
                  <c:v>47.752927365767405</c:v>
                </c:pt>
                <c:pt idx="680">
                  <c:v>47.863009232262144</c:v>
                </c:pt>
                <c:pt idx="681">
                  <c:v>47.973344863667215</c:v>
                </c:pt>
                <c:pt idx="682">
                  <c:v>48.083934844971154</c:v>
                </c:pt>
                <c:pt idx="683">
                  <c:v>48.194779762511025</c:v>
                </c:pt>
                <c:pt idx="684">
                  <c:v>48.305880203975555</c:v>
                </c:pt>
                <c:pt idx="685">
                  <c:v>48.417236758408215</c:v>
                </c:pt>
                <c:pt idx="686">
                  <c:v>48.528850016210377</c:v>
                </c:pt>
                <c:pt idx="687">
                  <c:v>48.640720569144428</c:v>
                </c:pt>
                <c:pt idx="688">
                  <c:v>48.752849010336895</c:v>
                </c:pt>
                <c:pt idx="689">
                  <c:v>48.865235934281614</c:v>
                </c:pt>
                <c:pt idx="690">
                  <c:v>48.97788193684287</c:v>
                </c:pt>
                <c:pt idx="691">
                  <c:v>49.090787615258549</c:v>
                </c:pt>
                <c:pt idx="692">
                  <c:v>49.203953568143326</c:v>
                </c:pt>
                <c:pt idx="693">
                  <c:v>49.317380395491817</c:v>
                </c:pt>
                <c:pt idx="694">
                  <c:v>49.431068698681763</c:v>
                </c:pt>
                <c:pt idx="695">
                  <c:v>49.545019080477239</c:v>
                </c:pt>
                <c:pt idx="696">
                  <c:v>49.659232145031815</c:v>
                </c:pt>
                <c:pt idx="697">
                  <c:v>49.773708497891796</c:v>
                </c:pt>
                <c:pt idx="698">
                  <c:v>49.888448745999412</c:v>
                </c:pt>
                <c:pt idx="699">
                  <c:v>50.003453497696036</c:v>
                </c:pt>
                <c:pt idx="700">
                  <c:v>50.118723362725405</c:v>
                </c:pt>
                <c:pt idx="701">
                  <c:v>50.234258952236878</c:v>
                </c:pt>
                <c:pt idx="702">
                  <c:v>50.350060878788646</c:v>
                </c:pt>
                <c:pt idx="703">
                  <c:v>50.466129756350995</c:v>
                </c:pt>
                <c:pt idx="704">
                  <c:v>50.582466200309561</c:v>
                </c:pt>
                <c:pt idx="705">
                  <c:v>50.699070827468589</c:v>
                </c:pt>
                <c:pt idx="706">
                  <c:v>50.815944256054202</c:v>
                </c:pt>
                <c:pt idx="707">
                  <c:v>50.933087105717682</c:v>
                </c:pt>
                <c:pt idx="708">
                  <c:v>51.050499997538758</c:v>
                </c:pt>
                <c:pt idx="709">
                  <c:v>51.1681835540289</c:v>
                </c:pt>
                <c:pt idx="710">
                  <c:v>51.286138399134607</c:v>
                </c:pt>
                <c:pt idx="711">
                  <c:v>51.404365158240722</c:v>
                </c:pt>
                <c:pt idx="712">
                  <c:v>51.522864458173757</c:v>
                </c:pt>
                <c:pt idx="713">
                  <c:v>51.641636927205198</c:v>
                </c:pt>
                <c:pt idx="714">
                  <c:v>51.76068319505486</c:v>
                </c:pt>
                <c:pt idx="715">
                  <c:v>51.880003892894202</c:v>
                </c:pt>
                <c:pt idx="716">
                  <c:v>51.999599653349684</c:v>
                </c:pt>
                <c:pt idx="717">
                  <c:v>52.119471110506119</c:v>
                </c:pt>
                <c:pt idx="718">
                  <c:v>52.239618899910049</c:v>
                </c:pt>
                <c:pt idx="719">
                  <c:v>52.360043658573083</c:v>
                </c:pt>
                <c:pt idx="720">
                  <c:v>52.480746024975311</c:v>
                </c:pt>
                <c:pt idx="721">
                  <c:v>52.601726639068666</c:v>
                </c:pt>
                <c:pt idx="722">
                  <c:v>52.722986142280313</c:v>
                </c:pt>
                <c:pt idx="723">
                  <c:v>52.844525177516068</c:v>
                </c:pt>
                <c:pt idx="724">
                  <c:v>52.966344389163801</c:v>
                </c:pt>
                <c:pt idx="725">
                  <c:v>53.088444423096846</c:v>
                </c:pt>
                <c:pt idx="726">
                  <c:v>53.210825926677423</c:v>
                </c:pt>
                <c:pt idx="727">
                  <c:v>53.333489548760085</c:v>
                </c:pt>
                <c:pt idx="728">
                  <c:v>53.456435939695147</c:v>
                </c:pt>
                <c:pt idx="729">
                  <c:v>53.579665751332136</c:v>
                </c:pt>
                <c:pt idx="730">
                  <c:v>53.70317963702324</c:v>
                </c:pt>
                <c:pt idx="731">
                  <c:v>53.826978251626791</c:v>
                </c:pt>
                <c:pt idx="732">
                  <c:v>53.951062251510713</c:v>
                </c:pt>
                <c:pt idx="733">
                  <c:v>54.07543229455603</c:v>
                </c:pt>
                <c:pt idx="734">
                  <c:v>54.200089040160321</c:v>
                </c:pt>
                <c:pt idx="735">
                  <c:v>54.32503314924125</c:v>
                </c:pt>
                <c:pt idx="736">
                  <c:v>54.450265284240039</c:v>
                </c:pt>
                <c:pt idx="737">
                  <c:v>54.575786109125005</c:v>
                </c:pt>
                <c:pt idx="738">
                  <c:v>54.701596289395063</c:v>
                </c:pt>
                <c:pt idx="739">
                  <c:v>54.82769649208327</c:v>
                </c:pt>
                <c:pt idx="740">
                  <c:v>54.954087385760346</c:v>
                </c:pt>
                <c:pt idx="741">
                  <c:v>55.080769640538222</c:v>
                </c:pt>
                <c:pt idx="742">
                  <c:v>55.207743928073604</c:v>
                </c:pt>
                <c:pt idx="743">
                  <c:v>55.335010921571531</c:v>
                </c:pt>
                <c:pt idx="744">
                  <c:v>55.462571295788926</c:v>
                </c:pt>
                <c:pt idx="745">
                  <c:v>55.590425727038202</c:v>
                </c:pt>
                <c:pt idx="746">
                  <c:v>55.718574893190819</c:v>
                </c:pt>
                <c:pt idx="747">
                  <c:v>55.847019473680902</c:v>
                </c:pt>
                <c:pt idx="748">
                  <c:v>55.975760149508829</c:v>
                </c:pt>
                <c:pt idx="749">
                  <c:v>56.104797603244855</c:v>
                </c:pt>
                <c:pt idx="750">
                  <c:v>56.234132519032705</c:v>
                </c:pt>
                <c:pt idx="751">
                  <c:v>56.363765582593231</c:v>
                </c:pt>
                <c:pt idx="752">
                  <c:v>56.493697481228033</c:v>
                </c:pt>
                <c:pt idx="753">
                  <c:v>56.623928903823099</c:v>
                </c:pt>
                <c:pt idx="754">
                  <c:v>56.75446054085247</c:v>
                </c:pt>
                <c:pt idx="755">
                  <c:v>56.885293084381892</c:v>
                </c:pt>
                <c:pt idx="756">
                  <c:v>57.016427228072487</c:v>
                </c:pt>
                <c:pt idx="757">
                  <c:v>57.147863667184431</c:v>
                </c:pt>
                <c:pt idx="758">
                  <c:v>57.279603098580644</c:v>
                </c:pt>
                <c:pt idx="759">
                  <c:v>57.411646220730468</c:v>
                </c:pt>
                <c:pt idx="760">
                  <c:v>57.5439937337134</c:v>
                </c:pt>
                <c:pt idx="761">
                  <c:v>57.676646339222771</c:v>
                </c:pt>
                <c:pt idx="762">
                  <c:v>57.809604740569497</c:v>
                </c:pt>
                <c:pt idx="763">
                  <c:v>57.942869642685785</c:v>
                </c:pt>
                <c:pt idx="764">
                  <c:v>58.076441752128879</c:v>
                </c:pt>
                <c:pt idx="765">
                  <c:v>58.210321777084808</c:v>
                </c:pt>
                <c:pt idx="766">
                  <c:v>58.344510427372136</c:v>
                </c:pt>
                <c:pt idx="767">
                  <c:v>58.479008414445723</c:v>
                </c:pt>
                <c:pt idx="768">
                  <c:v>58.613816451400517</c:v>
                </c:pt>
                <c:pt idx="769">
                  <c:v>58.748935252975308</c:v>
                </c:pt>
                <c:pt idx="770">
                  <c:v>58.884365535556526</c:v>
                </c:pt>
                <c:pt idx="771">
                  <c:v>59.020108017182054</c:v>
                </c:pt>
                <c:pt idx="772">
                  <c:v>59.15616341754501</c:v>
                </c:pt>
                <c:pt idx="773">
                  <c:v>59.292532457997588</c:v>
                </c:pt>
                <c:pt idx="774">
                  <c:v>59.429215861554866</c:v>
                </c:pt>
                <c:pt idx="775">
                  <c:v>59.566214352898641</c:v>
                </c:pt>
                <c:pt idx="776">
                  <c:v>59.703528658381273</c:v>
                </c:pt>
                <c:pt idx="777">
                  <c:v>59.841159506029548</c:v>
                </c:pt>
                <c:pt idx="778">
                  <c:v>59.979107625548515</c:v>
                </c:pt>
                <c:pt idx="779">
                  <c:v>60.11737374832537</c:v>
                </c:pt>
                <c:pt idx="780">
                  <c:v>60.255958607433335</c:v>
                </c:pt>
                <c:pt idx="781">
                  <c:v>60.394862937635537</c:v>
                </c:pt>
                <c:pt idx="782">
                  <c:v>60.534087475388901</c:v>
                </c:pt>
                <c:pt idx="783">
                  <c:v>60.673632958848074</c:v>
                </c:pt>
                <c:pt idx="784">
                  <c:v>60.813500127869318</c:v>
                </c:pt>
                <c:pt idx="785">
                  <c:v>60.953689724014438</c:v>
                </c:pt>
                <c:pt idx="786">
                  <c:v>61.094202490554714</c:v>
                </c:pt>
                <c:pt idx="787">
                  <c:v>61.235039172474849</c:v>
                </c:pt>
                <c:pt idx="788">
                  <c:v>61.376200516476914</c:v>
                </c:pt>
                <c:pt idx="789">
                  <c:v>61.517687270984297</c:v>
                </c:pt>
                <c:pt idx="790">
                  <c:v>61.659500186145692</c:v>
                </c:pt>
                <c:pt idx="791">
                  <c:v>61.801640013839055</c:v>
                </c:pt>
                <c:pt idx="792">
                  <c:v>61.944107507675604</c:v>
                </c:pt>
                <c:pt idx="793">
                  <c:v>62.086903423003804</c:v>
                </c:pt>
                <c:pt idx="794">
                  <c:v>62.230028516913386</c:v>
                </c:pt>
                <c:pt idx="795">
                  <c:v>62.373483548239356</c:v>
                </c:pt>
                <c:pt idx="796">
                  <c:v>62.517269277566001</c:v>
                </c:pt>
                <c:pt idx="797">
                  <c:v>62.661386467230948</c:v>
                </c:pt>
                <c:pt idx="798">
                  <c:v>62.805835881329195</c:v>
                </c:pt>
                <c:pt idx="799">
                  <c:v>62.950618285717148</c:v>
                </c:pt>
                <c:pt idx="800">
                  <c:v>63.095734448016707</c:v>
                </c:pt>
                <c:pt idx="801">
                  <c:v>63.241185137619318</c:v>
                </c:pt>
                <c:pt idx="802">
                  <c:v>63.38697112569006</c:v>
                </c:pt>
                <c:pt idx="803">
                  <c:v>63.533093185171722</c:v>
                </c:pt>
                <c:pt idx="804">
                  <c:v>63.679552090788924</c:v>
                </c:pt>
                <c:pt idx="805">
                  <c:v>63.826348619052204</c:v>
                </c:pt>
                <c:pt idx="806">
                  <c:v>63.973483548262138</c:v>
                </c:pt>
                <c:pt idx="807">
                  <c:v>64.120957658513476</c:v>
                </c:pt>
                <c:pt idx="808">
                  <c:v>64.268771731699275</c:v>
                </c:pt>
                <c:pt idx="809">
                  <c:v>64.416926551515033</c:v>
                </c:pt>
                <c:pt idx="810">
                  <c:v>64.565422903462846</c:v>
                </c:pt>
                <c:pt idx="811">
                  <c:v>64.714261574855598</c:v>
                </c:pt>
                <c:pt idx="812">
                  <c:v>64.863443354821115</c:v>
                </c:pt>
                <c:pt idx="813">
                  <c:v>65.012969034306337</c:v>
                </c:pt>
                <c:pt idx="814">
                  <c:v>65.162839406081531</c:v>
                </c:pt>
                <c:pt idx="815">
                  <c:v>65.313055264744492</c:v>
                </c:pt>
                <c:pt idx="816">
                  <c:v>65.463617406724737</c:v>
                </c:pt>
                <c:pt idx="817">
                  <c:v>65.61452663028777</c:v>
                </c:pt>
                <c:pt idx="818">
                  <c:v>65.765783735539273</c:v>
                </c:pt>
                <c:pt idx="819">
                  <c:v>65.917389524429353</c:v>
                </c:pt>
                <c:pt idx="820">
                  <c:v>66.069344800756809</c:v>
                </c:pt>
                <c:pt idx="821">
                  <c:v>66.221650370173393</c:v>
                </c:pt>
                <c:pt idx="822">
                  <c:v>66.374307040188071</c:v>
                </c:pt>
                <c:pt idx="823">
                  <c:v>66.527315620171308</c:v>
                </c:pt>
                <c:pt idx="824">
                  <c:v>66.680676921359378</c:v>
                </c:pt>
                <c:pt idx="825">
                  <c:v>66.834391756858622</c:v>
                </c:pt>
                <c:pt idx="826">
                  <c:v>66.988460941649791</c:v>
                </c:pt>
                <c:pt idx="827">
                  <c:v>67.142885292592368</c:v>
                </c:pt>
                <c:pt idx="828">
                  <c:v>67.297665628428902</c:v>
                </c:pt>
                <c:pt idx="829">
                  <c:v>67.452802769789315</c:v>
                </c:pt>
                <c:pt idx="830">
                  <c:v>67.608297539195291</c:v>
                </c:pt>
                <c:pt idx="831">
                  <c:v>67.764150761064613</c:v>
                </c:pt>
                <c:pt idx="832">
                  <c:v>67.920363261715551</c:v>
                </c:pt>
                <c:pt idx="833">
                  <c:v>68.076935869371226</c:v>
                </c:pt>
                <c:pt idx="834">
                  <c:v>68.233869414164033</c:v>
                </c:pt>
                <c:pt idx="835">
                  <c:v>68.391164728139998</c:v>
                </c:pt>
                <c:pt idx="836">
                  <c:v>68.548822645263215</c:v>
                </c:pt>
                <c:pt idx="837">
                  <c:v>68.706844001420265</c:v>
                </c:pt>
                <c:pt idx="838">
                  <c:v>68.865229634424651</c:v>
                </c:pt>
                <c:pt idx="839">
                  <c:v>69.023980384021229</c:v>
                </c:pt>
                <c:pt idx="840">
                  <c:v>69.183097091890673</c:v>
                </c:pt>
                <c:pt idx="841">
                  <c:v>69.342580601653921</c:v>
                </c:pt>
                <c:pt idx="842">
                  <c:v>69.502431758876682</c:v>
                </c:pt>
                <c:pt idx="843">
                  <c:v>69.662651411073867</c:v>
                </c:pt>
                <c:pt idx="844">
                  <c:v>69.823240407714124</c:v>
                </c:pt>
                <c:pt idx="845">
                  <c:v>69.984199600224329</c:v>
                </c:pt>
                <c:pt idx="846">
                  <c:v>70.14552984199409</c:v>
                </c:pt>
                <c:pt idx="847">
                  <c:v>70.307231988380295</c:v>
                </c:pt>
                <c:pt idx="848">
                  <c:v>70.469306896711629</c:v>
                </c:pt>
                <c:pt idx="849">
                  <c:v>70.631755426293125</c:v>
                </c:pt>
                <c:pt idx="850">
                  <c:v>70.79457843841071</c:v>
                </c:pt>
                <c:pt idx="851">
                  <c:v>70.957776796335779</c:v>
                </c:pt>
                <c:pt idx="852">
                  <c:v>71.121351365329801</c:v>
                </c:pt>
                <c:pt idx="853">
                  <c:v>71.285303012648839</c:v>
                </c:pt>
                <c:pt idx="854">
                  <c:v>71.44963260754821</c:v>
                </c:pt>
                <c:pt idx="855">
                  <c:v>71.614341021287075</c:v>
                </c:pt>
                <c:pt idx="856">
                  <c:v>71.779429127133028</c:v>
                </c:pt>
                <c:pt idx="857">
                  <c:v>71.944897800366789</c:v>
                </c:pt>
                <c:pt idx="858">
                  <c:v>72.110747918286791</c:v>
                </c:pt>
                <c:pt idx="859">
                  <c:v>72.276980360213841</c:v>
                </c:pt>
                <c:pt idx="860">
                  <c:v>72.443596007495813</c:v>
                </c:pt>
                <c:pt idx="861">
                  <c:v>72.610595743512263</c:v>
                </c:pt>
                <c:pt idx="862">
                  <c:v>72.777980453679177</c:v>
                </c:pt>
                <c:pt idx="863">
                  <c:v>72.945751025453632</c:v>
                </c:pt>
                <c:pt idx="864">
                  <c:v>73.113908348338498</c:v>
                </c:pt>
                <c:pt idx="865">
                  <c:v>73.282453313887146</c:v>
                </c:pt>
                <c:pt idx="866">
                  <c:v>73.451386815708219</c:v>
                </c:pt>
                <c:pt idx="867">
                  <c:v>73.620709749470322</c:v>
                </c:pt>
                <c:pt idx="868">
                  <c:v>73.7904230129068</c:v>
                </c:pt>
                <c:pt idx="869">
                  <c:v>73.96052750582048</c:v>
                </c:pt>
                <c:pt idx="870">
                  <c:v>74.131024130088434</c:v>
                </c:pt>
                <c:pt idx="871">
                  <c:v>74.301913789666813</c:v>
                </c:pt>
                <c:pt idx="872">
                  <c:v>74.473197390595573</c:v>
                </c:pt>
                <c:pt idx="873">
                  <c:v>74.644875841003312</c:v>
                </c:pt>
                <c:pt idx="874">
                  <c:v>74.816950051112087</c:v>
                </c:pt>
                <c:pt idx="875">
                  <c:v>74.989420933242229</c:v>
                </c:pt>
                <c:pt idx="876">
                  <c:v>75.162289401817176</c:v>
                </c:pt>
                <c:pt idx="877">
                  <c:v>75.335556373368362</c:v>
                </c:pt>
                <c:pt idx="878">
                  <c:v>75.509222766540006</c:v>
                </c:pt>
                <c:pt idx="879">
                  <c:v>75.683289502094041</c:v>
                </c:pt>
                <c:pt idx="880">
                  <c:v>75.857757502914964</c:v>
                </c:pt>
                <c:pt idx="881">
                  <c:v>76.032627694014764</c:v>
                </c:pt>
                <c:pt idx="882">
                  <c:v>76.207901002537767</c:v>
                </c:pt>
                <c:pt idx="883">
                  <c:v>76.383578357765629</c:v>
                </c:pt>
                <c:pt idx="884">
                  <c:v>76.559660691122176</c:v>
                </c:pt>
                <c:pt idx="885">
                  <c:v>76.736148936178424</c:v>
                </c:pt>
                <c:pt idx="886">
                  <c:v>76.913044028657481</c:v>
                </c:pt>
                <c:pt idx="887">
                  <c:v>77.090346906439507</c:v>
                </c:pt>
                <c:pt idx="888">
                  <c:v>77.268058509566728</c:v>
                </c:pt>
                <c:pt idx="889">
                  <c:v>77.446179780248357</c:v>
                </c:pt>
                <c:pt idx="890">
                  <c:v>77.62471166286565</c:v>
                </c:pt>
                <c:pt idx="891">
                  <c:v>77.803655103976865</c:v>
                </c:pt>
                <c:pt idx="892">
                  <c:v>77.983011052322325</c:v>
                </c:pt>
                <c:pt idx="893">
                  <c:v>78.162780458829403</c:v>
                </c:pt>
                <c:pt idx="894">
                  <c:v>78.342964276617607</c:v>
                </c:pt>
                <c:pt idx="895">
                  <c:v>78.52356346100359</c:v>
                </c:pt>
                <c:pt idx="896">
                  <c:v>78.704578969506258</c:v>
                </c:pt>
                <c:pt idx="897">
                  <c:v>78.886011761851819</c:v>
                </c:pt>
                <c:pt idx="898">
                  <c:v>79.067862799978883</c:v>
                </c:pt>
                <c:pt idx="899">
                  <c:v>79.250133048043537</c:v>
                </c:pt>
                <c:pt idx="900">
                  <c:v>79.432823472424502</c:v>
                </c:pt>
                <c:pt idx="901">
                  <c:v>79.615935041728207</c:v>
                </c:pt>
                <c:pt idx="902">
                  <c:v>79.799468726793975</c:v>
                </c:pt>
                <c:pt idx="903">
                  <c:v>79.983425500699141</c:v>
                </c:pt>
                <c:pt idx="904">
                  <c:v>80.167806338764194</c:v>
                </c:pt>
                <c:pt idx="905">
                  <c:v>80.352612218557994</c:v>
                </c:pt>
                <c:pt idx="906">
                  <c:v>80.537844119902914</c:v>
                </c:pt>
                <c:pt idx="907">
                  <c:v>80.72350302488006</c:v>
                </c:pt>
                <c:pt idx="908">
                  <c:v>80.909589917834452</c:v>
                </c:pt>
                <c:pt idx="909">
                  <c:v>81.096105785380288</c:v>
                </c:pt>
                <c:pt idx="910">
                  <c:v>81.283051616406127</c:v>
                </c:pt>
                <c:pt idx="911">
                  <c:v>81.470428402080145</c:v>
                </c:pt>
                <c:pt idx="912">
                  <c:v>81.658237135855416</c:v>
                </c:pt>
                <c:pt idx="913">
                  <c:v>81.846478813475144</c:v>
                </c:pt>
                <c:pt idx="914">
                  <c:v>82.035154432977976</c:v>
                </c:pt>
                <c:pt idx="915">
                  <c:v>82.224264994703248</c:v>
                </c:pt>
                <c:pt idx="916">
                  <c:v>82.413811501296351</c:v>
                </c:pt>
                <c:pt idx="917">
                  <c:v>82.603794957713987</c:v>
                </c:pt>
                <c:pt idx="918">
                  <c:v>82.794216371229524</c:v>
                </c:pt>
                <c:pt idx="919">
                  <c:v>82.985076751438342</c:v>
                </c:pt>
                <c:pt idx="920">
                  <c:v>83.176377110263175</c:v>
                </c:pt>
                <c:pt idx="921">
                  <c:v>83.368118461959497</c:v>
                </c:pt>
                <c:pt idx="922">
                  <c:v>83.560301823120852</c:v>
                </c:pt>
                <c:pt idx="923">
                  <c:v>83.752928212684296</c:v>
                </c:pt>
                <c:pt idx="924">
                  <c:v>83.945998651935767</c:v>
                </c:pt>
                <c:pt idx="925">
                  <c:v>84.139514164515518</c:v>
                </c:pt>
                <c:pt idx="926">
                  <c:v>84.333475776423526</c:v>
                </c:pt>
                <c:pt idx="927">
                  <c:v>84.527884516024969</c:v>
                </c:pt>
                <c:pt idx="928">
                  <c:v>84.722741414055605</c:v>
                </c:pt>
                <c:pt idx="929">
                  <c:v>84.918047503627335</c:v>
                </c:pt>
                <c:pt idx="930">
                  <c:v>85.113803820233585</c:v>
                </c:pt>
                <c:pt idx="931">
                  <c:v>85.310011401754863</c:v>
                </c:pt>
                <c:pt idx="932">
                  <c:v>85.506671288464233</c:v>
                </c:pt>
                <c:pt idx="933">
                  <c:v>85.703784523032851</c:v>
                </c:pt>
                <c:pt idx="934">
                  <c:v>85.901352150535445</c:v>
                </c:pt>
                <c:pt idx="935">
                  <c:v>86.099375218455918</c:v>
                </c:pt>
                <c:pt idx="936">
                  <c:v>86.297854776692873</c:v>
                </c:pt>
                <c:pt idx="937">
                  <c:v>86.496791877565158</c:v>
                </c:pt>
                <c:pt idx="938">
                  <c:v>86.696187575817476</c:v>
                </c:pt>
                <c:pt idx="939">
                  <c:v>86.896042928625974</c:v>
                </c:pt>
                <c:pt idx="940">
                  <c:v>87.096358995603836</c:v>
                </c:pt>
                <c:pt idx="941">
                  <c:v>87.297136838806921</c:v>
                </c:pt>
                <c:pt idx="942">
                  <c:v>87.498377522739347</c:v>
                </c:pt>
                <c:pt idx="943">
                  <c:v>87.700082114359205</c:v>
                </c:pt>
                <c:pt idx="944">
                  <c:v>87.902251683084145</c:v>
                </c:pt>
                <c:pt idx="945">
                  <c:v>88.104887300797103</c:v>
                </c:pt>
                <c:pt idx="946">
                  <c:v>88.307990041851951</c:v>
                </c:pt>
                <c:pt idx="947">
                  <c:v>88.511560983079207</c:v>
                </c:pt>
                <c:pt idx="948">
                  <c:v>88.715601203791735</c:v>
                </c:pt>
                <c:pt idx="949">
                  <c:v>88.920111785790468</c:v>
                </c:pt>
                <c:pt idx="950">
                  <c:v>89.125093813370157</c:v>
                </c:pt>
                <c:pt idx="951">
                  <c:v>89.330548373325115</c:v>
                </c:pt>
                <c:pt idx="952">
                  <c:v>89.536476554954959</c:v>
                </c:pt>
                <c:pt idx="953">
                  <c:v>89.742879450070404</c:v>
                </c:pt>
                <c:pt idx="954">
                  <c:v>89.949758152999067</c:v>
                </c:pt>
                <c:pt idx="955">
                  <c:v>90.157113760591216</c:v>
                </c:pt>
                <c:pt idx="956">
                  <c:v>90.364947372225657</c:v>
                </c:pt>
                <c:pt idx="957">
                  <c:v>90.573260089815506</c:v>
                </c:pt>
                <c:pt idx="958">
                  <c:v>90.78205301781405</c:v>
                </c:pt>
                <c:pt idx="959">
                  <c:v>90.991327263220612</c:v>
                </c:pt>
                <c:pt idx="960">
                  <c:v>91.201083935586411</c:v>
                </c:pt>
                <c:pt idx="961">
                  <c:v>91.411324147020437</c:v>
                </c:pt>
                <c:pt idx="962">
                  <c:v>91.622049012195376</c:v>
                </c:pt>
                <c:pt idx="963">
                  <c:v>91.833259648353476</c:v>
                </c:pt>
                <c:pt idx="964">
                  <c:v>92.044957175312504</c:v>
                </c:pt>
                <c:pt idx="965">
                  <c:v>92.257142715471673</c:v>
                </c:pt>
                <c:pt idx="966">
                  <c:v>92.469817393817593</c:v>
                </c:pt>
                <c:pt idx="967">
                  <c:v>92.682982337930241</c:v>
                </c:pt>
                <c:pt idx="968">
                  <c:v>92.896638677988932</c:v>
                </c:pt>
                <c:pt idx="969">
                  <c:v>93.110787546778312</c:v>
                </c:pt>
                <c:pt idx="970">
                  <c:v>93.325430079694371</c:v>
                </c:pt>
                <c:pt idx="971">
                  <c:v>93.540567414750441</c:v>
                </c:pt>
                <c:pt idx="972">
                  <c:v>93.756200692583263</c:v>
                </c:pt>
                <c:pt idx="973">
                  <c:v>93.972331056458998</c:v>
                </c:pt>
                <c:pt idx="974">
                  <c:v>94.188959652279337</c:v>
                </c:pt>
                <c:pt idx="975">
                  <c:v>94.406087628587528</c:v>
                </c:pt>
                <c:pt idx="976">
                  <c:v>94.623716136574473</c:v>
                </c:pt>
                <c:pt idx="977">
                  <c:v>94.841846330084863</c:v>
                </c:pt>
                <c:pt idx="978">
                  <c:v>95.06047936562328</c:v>
                </c:pt>
                <c:pt idx="979">
                  <c:v>95.279616402360304</c:v>
                </c:pt>
                <c:pt idx="980">
                  <c:v>95.499258602138696</c:v>
                </c:pt>
                <c:pt idx="981">
                  <c:v>95.719407129479535</c:v>
                </c:pt>
                <c:pt idx="982">
                  <c:v>95.94006315158839</c:v>
                </c:pt>
                <c:pt idx="983">
                  <c:v>96.161227838361526</c:v>
                </c:pt>
                <c:pt idx="984">
                  <c:v>96.382902362392102</c:v>
                </c:pt>
                <c:pt idx="985">
                  <c:v>96.605087898976365</c:v>
                </c:pt>
                <c:pt idx="986">
                  <c:v>96.827785626119919</c:v>
                </c:pt>
                <c:pt idx="987">
                  <c:v>97.05099672454395</c:v>
                </c:pt>
                <c:pt idx="988">
                  <c:v>97.274722377691475</c:v>
                </c:pt>
                <c:pt idx="989">
                  <c:v>97.498963771733642</c:v>
                </c:pt>
                <c:pt idx="990">
                  <c:v>97.723722095575994</c:v>
                </c:pt>
                <c:pt idx="991">
                  <c:v>97.948998540864793</c:v>
                </c:pt>
                <c:pt idx="992">
                  <c:v>98.17479430199333</c:v>
                </c:pt>
                <c:pt idx="993">
                  <c:v>98.401110576108252</c:v>
                </c:pt>
                <c:pt idx="994">
                  <c:v>98.627948563115908</c:v>
                </c:pt>
                <c:pt idx="995">
                  <c:v>98.855309465688734</c:v>
                </c:pt>
                <c:pt idx="996">
                  <c:v>99.083194489271591</c:v>
                </c:pt>
                <c:pt idx="997">
                  <c:v>99.311604842088187</c:v>
                </c:pt>
                <c:pt idx="998">
                  <c:v>99.540541735147485</c:v>
                </c:pt>
                <c:pt idx="999">
                  <c:v>99.770006382250102</c:v>
                </c:pt>
                <c:pt idx="1000">
                  <c:v>99.999999999994756</c:v>
                </c:pt>
                <c:pt idx="1001">
                  <c:v>100.23052380778471</c:v>
                </c:pt>
                <c:pt idx="1002">
                  <c:v>100.46157902783423</c:v>
                </c:pt>
                <c:pt idx="1003">
                  <c:v>100.69316688517512</c:v>
                </c:pt>
                <c:pt idx="1004">
                  <c:v>100.92528860766312</c:v>
                </c:pt>
                <c:pt idx="1005">
                  <c:v>101.15794542598451</c:v>
                </c:pt>
                <c:pt idx="1006">
                  <c:v>101.39113857366257</c:v>
                </c:pt>
                <c:pt idx="1007">
                  <c:v>101.62486928706417</c:v>
                </c:pt>
                <c:pt idx="1008">
                  <c:v>101.85913880540629</c:v>
                </c:pt>
                <c:pt idx="1009">
                  <c:v>102.09394837076258</c:v>
                </c:pt>
                <c:pt idx="1010">
                  <c:v>102.32929922806997</c:v>
                </c:pt>
                <c:pt idx="1011">
                  <c:v>102.5651926251353</c:v>
                </c:pt>
                <c:pt idx="1012">
                  <c:v>102.80162981264186</c:v>
                </c:pt>
                <c:pt idx="1013">
                  <c:v>103.03861204415611</c:v>
                </c:pt>
                <c:pt idx="1014">
                  <c:v>103.27614057613422</c:v>
                </c:pt>
                <c:pt idx="1015">
                  <c:v>103.51421666792885</c:v>
                </c:pt>
                <c:pt idx="1016">
                  <c:v>103.75284158179571</c:v>
                </c:pt>
                <c:pt idx="1017">
                  <c:v>103.99201658290035</c:v>
                </c:pt>
                <c:pt idx="1018">
                  <c:v>104.23174293932482</c:v>
                </c:pt>
                <c:pt idx="1019">
                  <c:v>104.47202192207439</c:v>
                </c:pt>
                <c:pt idx="1020">
                  <c:v>104.71285480508432</c:v>
                </c:pt>
                <c:pt idx="1021">
                  <c:v>104.95424286522658</c:v>
                </c:pt>
                <c:pt idx="1022">
                  <c:v>105.19618738231662</c:v>
                </c:pt>
                <c:pt idx="1023">
                  <c:v>105.4386896391202</c:v>
                </c:pt>
                <c:pt idx="1024">
                  <c:v>105.68175092136013</c:v>
                </c:pt>
                <c:pt idx="1025">
                  <c:v>105.92537251772316</c:v>
                </c:pt>
                <c:pt idx="1026">
                  <c:v>106.16955571986672</c:v>
                </c:pt>
                <c:pt idx="1027">
                  <c:v>106.41430182242584</c:v>
                </c:pt>
                <c:pt idx="1028">
                  <c:v>106.65961212302</c:v>
                </c:pt>
                <c:pt idx="1029">
                  <c:v>106.90548792225998</c:v>
                </c:pt>
                <c:pt idx="1030">
                  <c:v>107.15193052375481</c:v>
                </c:pt>
                <c:pt idx="1031">
                  <c:v>107.39894123411862</c:v>
                </c:pt>
                <c:pt idx="1032">
                  <c:v>107.64652136297762</c:v>
                </c:pt>
                <c:pt idx="1033">
                  <c:v>107.89467222297699</c:v>
                </c:pt>
                <c:pt idx="1034">
                  <c:v>108.1433951297879</c:v>
                </c:pt>
                <c:pt idx="1035">
                  <c:v>108.39269140211444</c:v>
                </c:pt>
                <c:pt idx="1036">
                  <c:v>108.64256236170061</c:v>
                </c:pt>
                <c:pt idx="1037">
                  <c:v>108.89300933333739</c:v>
                </c:pt>
                <c:pt idx="1038">
                  <c:v>109.14403364486968</c:v>
                </c:pt>
                <c:pt idx="1039">
                  <c:v>109.39563662720339</c:v>
                </c:pt>
                <c:pt idx="1040">
                  <c:v>109.64781961431248</c:v>
                </c:pt>
                <c:pt idx="1041">
                  <c:v>109.90058394324606</c:v>
                </c:pt>
                <c:pt idx="1042">
                  <c:v>110.15393095413543</c:v>
                </c:pt>
                <c:pt idx="1043">
                  <c:v>110.40786199020123</c:v>
                </c:pt>
                <c:pt idx="1044">
                  <c:v>110.66237839776052</c:v>
                </c:pt>
                <c:pt idx="1045">
                  <c:v>110.91748152623397</c:v>
                </c:pt>
                <c:pt idx="1046">
                  <c:v>111.17317272815298</c:v>
                </c:pt>
                <c:pt idx="1047">
                  <c:v>111.42945335916683</c:v>
                </c:pt>
                <c:pt idx="1048">
                  <c:v>111.68632477804992</c:v>
                </c:pt>
                <c:pt idx="1049">
                  <c:v>111.94378834670894</c:v>
                </c:pt>
                <c:pt idx="1050">
                  <c:v>112.2018454301901</c:v>
                </c:pt>
                <c:pt idx="1051">
                  <c:v>112.46049739668639</c:v>
                </c:pt>
                <c:pt idx="1052">
                  <c:v>112.71974561754476</c:v>
                </c:pt>
                <c:pt idx="1053">
                  <c:v>112.97959146727348</c:v>
                </c:pt>
                <c:pt idx="1054">
                  <c:v>113.24003632354938</c:v>
                </c:pt>
                <c:pt idx="1055">
                  <c:v>113.50108156722516</c:v>
                </c:pt>
                <c:pt idx="1056">
                  <c:v>113.76272858233672</c:v>
                </c:pt>
                <c:pt idx="1057">
                  <c:v>114.02497875611049</c:v>
                </c:pt>
                <c:pt idx="1058">
                  <c:v>114.28783347897077</c:v>
                </c:pt>
                <c:pt idx="1059">
                  <c:v>114.55129414454714</c:v>
                </c:pt>
                <c:pt idx="1060">
                  <c:v>114.81536214968183</c:v>
                </c:pt>
                <c:pt idx="1061">
                  <c:v>115.08003889443711</c:v>
                </c:pt>
                <c:pt idx="1062">
                  <c:v>115.34532578210273</c:v>
                </c:pt>
                <c:pt idx="1063">
                  <c:v>115.61122421920338</c:v>
                </c:pt>
                <c:pt idx="1064">
                  <c:v>115.87773561550608</c:v>
                </c:pt>
                <c:pt idx="1065">
                  <c:v>116.14486138402773</c:v>
                </c:pt>
                <c:pt idx="1066">
                  <c:v>116.41260294104256</c:v>
                </c:pt>
                <c:pt idx="1067">
                  <c:v>116.68096170608966</c:v>
                </c:pt>
                <c:pt idx="1068">
                  <c:v>116.94993910198049</c:v>
                </c:pt>
                <c:pt idx="1069">
                  <c:v>117.21953655480641</c:v>
                </c:pt>
                <c:pt idx="1070">
                  <c:v>117.48975549394629</c:v>
                </c:pt>
                <c:pt idx="1071">
                  <c:v>117.76059735207406</c:v>
                </c:pt>
                <c:pt idx="1072">
                  <c:v>118.03206356516627</c:v>
                </c:pt>
                <c:pt idx="1073">
                  <c:v>118.30415557250976</c:v>
                </c:pt>
                <c:pt idx="1074">
                  <c:v>118.57687481670926</c:v>
                </c:pt>
                <c:pt idx="1075">
                  <c:v>118.85022274369508</c:v>
                </c:pt>
                <c:pt idx="1076">
                  <c:v>119.1242008027307</c:v>
                </c:pt>
                <c:pt idx="1077">
                  <c:v>119.39881044642051</c:v>
                </c:pt>
                <c:pt idx="1078">
                  <c:v>119.67405313071752</c:v>
                </c:pt>
                <c:pt idx="1079">
                  <c:v>119.94993031493104</c:v>
                </c:pt>
                <c:pt idx="1080">
                  <c:v>120.22644346173442</c:v>
                </c:pt>
                <c:pt idx="1081">
                  <c:v>120.50359403717286</c:v>
                </c:pt>
                <c:pt idx="1082">
                  <c:v>120.78138351067111</c:v>
                </c:pt>
                <c:pt idx="1083">
                  <c:v>121.0598133550413</c:v>
                </c:pt>
                <c:pt idx="1084">
                  <c:v>121.33888504649076</c:v>
                </c:pt>
                <c:pt idx="1085">
                  <c:v>121.61860006462982</c:v>
                </c:pt>
                <c:pt idx="1086">
                  <c:v>121.89895989247965</c:v>
                </c:pt>
                <c:pt idx="1087">
                  <c:v>122.17996601648015</c:v>
                </c:pt>
                <c:pt idx="1088">
                  <c:v>122.46161992649782</c:v>
                </c:pt>
                <c:pt idx="1089">
                  <c:v>122.74392311583365</c:v>
                </c:pt>
                <c:pt idx="1090">
                  <c:v>123.02687708123105</c:v>
                </c:pt>
                <c:pt idx="1091">
                  <c:v>123.31048332288378</c:v>
                </c:pt>
                <c:pt idx="1092">
                  <c:v>123.5947433444439</c:v>
                </c:pt>
                <c:pt idx="1093">
                  <c:v>123.87965865302974</c:v>
                </c:pt>
                <c:pt idx="1094">
                  <c:v>124.16523075923391</c:v>
                </c:pt>
                <c:pt idx="1095">
                  <c:v>124.45146117713129</c:v>
                </c:pt>
                <c:pt idx="1096">
                  <c:v>124.73835142428706</c:v>
                </c:pt>
                <c:pt idx="1097">
                  <c:v>125.02590302176475</c:v>
                </c:pt>
                <c:pt idx="1098">
                  <c:v>125.31411749413431</c:v>
                </c:pt>
                <c:pt idx="1099">
                  <c:v>125.60299636948017</c:v>
                </c:pt>
                <c:pt idx="1100">
                  <c:v>125.89254117940938</c:v>
                </c:pt>
                <c:pt idx="1101">
                  <c:v>126.1827534590597</c:v>
                </c:pt>
                <c:pt idx="1102">
                  <c:v>126.47363474710774</c:v>
                </c:pt>
                <c:pt idx="1103">
                  <c:v>126.76518658577714</c:v>
                </c:pt>
                <c:pt idx="1104">
                  <c:v>127.05741052084673</c:v>
                </c:pt>
                <c:pt idx="1105">
                  <c:v>127.35030810165871</c:v>
                </c:pt>
                <c:pt idx="1106">
                  <c:v>127.6438808811269</c:v>
                </c:pt>
                <c:pt idx="1107">
                  <c:v>127.93813041574496</c:v>
                </c:pt>
                <c:pt idx="1108">
                  <c:v>128.23305826559462</c:v>
                </c:pt>
                <c:pt idx="1109">
                  <c:v>128.52866599435399</c:v>
                </c:pt>
                <c:pt idx="1110">
                  <c:v>128.82495516930581</c:v>
                </c:pt>
                <c:pt idx="1111">
                  <c:v>129.1219273613458</c:v>
                </c:pt>
                <c:pt idx="1112">
                  <c:v>129.41958414499095</c:v>
                </c:pt>
                <c:pt idx="1113">
                  <c:v>129.71792709838792</c:v>
                </c:pt>
                <c:pt idx="1114">
                  <c:v>130.01695780332133</c:v>
                </c:pt>
                <c:pt idx="1115">
                  <c:v>130.31667784522222</c:v>
                </c:pt>
                <c:pt idx="1116">
                  <c:v>130.61708881317639</c:v>
                </c:pt>
                <c:pt idx="1117">
                  <c:v>130.91819229993291</c:v>
                </c:pt>
                <c:pt idx="1118">
                  <c:v>131.2199899019125</c:v>
                </c:pt>
                <c:pt idx="1119">
                  <c:v>131.52248321921599</c:v>
                </c:pt>
                <c:pt idx="1120">
                  <c:v>131.82567385563283</c:v>
                </c:pt>
                <c:pt idx="1121">
                  <c:v>132.12956341864961</c:v>
                </c:pt>
                <c:pt idx="1122">
                  <c:v>132.43415351945853</c:v>
                </c:pt>
                <c:pt idx="1123">
                  <c:v>132.73944577296598</c:v>
                </c:pt>
                <c:pt idx="1124">
                  <c:v>133.04544179780112</c:v>
                </c:pt>
                <c:pt idx="1125">
                  <c:v>133.35214321632438</c:v>
                </c:pt>
                <c:pt idx="1126">
                  <c:v>133.65955165463618</c:v>
                </c:pt>
                <c:pt idx="1127">
                  <c:v>133.96766874258543</c:v>
                </c:pt>
                <c:pt idx="1128">
                  <c:v>134.27649611377828</c:v>
                </c:pt>
                <c:pt idx="1129">
                  <c:v>134.5860354055867</c:v>
                </c:pt>
                <c:pt idx="1130">
                  <c:v>134.89628825915722</c:v>
                </c:pt>
                <c:pt idx="1131">
                  <c:v>135.20725631941954</c:v>
                </c:pt>
                <c:pt idx="1132">
                  <c:v>135.51894123509541</c:v>
                </c:pt>
                <c:pt idx="1133">
                  <c:v>135.8313446587072</c:v>
                </c:pt>
                <c:pt idx="1134">
                  <c:v>136.14446824658674</c:v>
                </c:pt>
                <c:pt idx="1135">
                  <c:v>136.45831365888418</c:v>
                </c:pt>
                <c:pt idx="1136">
                  <c:v>136.7728825595766</c:v>
                </c:pt>
                <c:pt idx="1137">
                  <c:v>137.08817661647703</c:v>
                </c:pt>
                <c:pt idx="1138">
                  <c:v>137.40419750124315</c:v>
                </c:pt>
                <c:pt idx="1139">
                  <c:v>137.72094688938625</c:v>
                </c:pt>
                <c:pt idx="1140">
                  <c:v>138.03842646028005</c:v>
                </c:pt>
                <c:pt idx="1141">
                  <c:v>138.35663789716963</c:v>
                </c:pt>
                <c:pt idx="1142">
                  <c:v>138.67558288718035</c:v>
                </c:pt>
                <c:pt idx="1143">
                  <c:v>138.99526312132681</c:v>
                </c:pt>
                <c:pt idx="1144">
                  <c:v>139.31568029452177</c:v>
                </c:pt>
                <c:pt idx="1145">
                  <c:v>139.63683610558519</c:v>
                </c:pt>
                <c:pt idx="1146">
                  <c:v>139.95873225725322</c:v>
                </c:pt>
                <c:pt idx="1147">
                  <c:v>140.2813704561872</c:v>
                </c:pt>
                <c:pt idx="1148">
                  <c:v>140.60475241298275</c:v>
                </c:pt>
                <c:pt idx="1149">
                  <c:v>140.92887984217882</c:v>
                </c:pt>
                <c:pt idx="1150">
                  <c:v>141.25375446226676</c:v>
                </c:pt>
                <c:pt idx="1151">
                  <c:v>141.57937799569945</c:v>
                </c:pt>
                <c:pt idx="1152">
                  <c:v>141.90575216890048</c:v>
                </c:pt>
                <c:pt idx="1153">
                  <c:v>142.23287871227322</c:v>
                </c:pt>
                <c:pt idx="1154">
                  <c:v>142.56075936021003</c:v>
                </c:pt>
                <c:pt idx="1155">
                  <c:v>142.88939585110145</c:v>
                </c:pt>
                <c:pt idx="1156">
                  <c:v>143.21878992734548</c:v>
                </c:pt>
                <c:pt idx="1157">
                  <c:v>143.54894333535671</c:v>
                </c:pt>
                <c:pt idx="1158">
                  <c:v>143.87985782557564</c:v>
                </c:pt>
                <c:pt idx="1159">
                  <c:v>144.21153515247795</c:v>
                </c:pt>
                <c:pt idx="1160">
                  <c:v>144.54397707458381</c:v>
                </c:pt>
                <c:pt idx="1161">
                  <c:v>144.8771853544672</c:v>
                </c:pt>
                <c:pt idx="1162">
                  <c:v>145.21116175876523</c:v>
                </c:pt>
                <c:pt idx="1163">
                  <c:v>145.54590805818756</c:v>
                </c:pt>
                <c:pt idx="1164">
                  <c:v>145.88142602752578</c:v>
                </c:pt>
                <c:pt idx="1165">
                  <c:v>146.21771744566271</c:v>
                </c:pt>
                <c:pt idx="1166">
                  <c:v>146.55478409558202</c:v>
                </c:pt>
                <c:pt idx="1167">
                  <c:v>146.89262776437752</c:v>
                </c:pt>
                <c:pt idx="1168">
                  <c:v>147.23125024326271</c:v>
                </c:pt>
                <c:pt idx="1169">
                  <c:v>147.57065332758023</c:v>
                </c:pt>
                <c:pt idx="1170">
                  <c:v>147.91083881681149</c:v>
                </c:pt>
                <c:pt idx="1171">
                  <c:v>148.25180851458609</c:v>
                </c:pt>
                <c:pt idx="1172">
                  <c:v>148.59356422869141</c:v>
                </c:pt>
                <c:pt idx="1173">
                  <c:v>148.93610777108222</c:v>
                </c:pt>
                <c:pt idx="1174">
                  <c:v>149.27944095789027</c:v>
                </c:pt>
                <c:pt idx="1175">
                  <c:v>149.62356560943397</c:v>
                </c:pt>
                <c:pt idx="1176">
                  <c:v>149.96848355022794</c:v>
                </c:pt>
                <c:pt idx="1177">
                  <c:v>150.3141966089928</c:v>
                </c:pt>
                <c:pt idx="1178">
                  <c:v>150.66070661866473</c:v>
                </c:pt>
                <c:pt idx="1179">
                  <c:v>151.00801541640533</c:v>
                </c:pt>
                <c:pt idx="1180">
                  <c:v>151.35612484361127</c:v>
                </c:pt>
                <c:pt idx="1181">
                  <c:v>151.7050367459241</c:v>
                </c:pt>
                <c:pt idx="1182">
                  <c:v>152.05475297323997</c:v>
                </c:pt>
                <c:pt idx="1183">
                  <c:v>152.40527537971951</c:v>
                </c:pt>
                <c:pt idx="1184">
                  <c:v>152.75660582379763</c:v>
                </c:pt>
                <c:pt idx="1185">
                  <c:v>153.10874616819333</c:v>
                </c:pt>
                <c:pt idx="1186">
                  <c:v>153.46169827991972</c:v>
                </c:pt>
                <c:pt idx="1187">
                  <c:v>153.81546403029373</c:v>
                </c:pt>
                <c:pt idx="1188">
                  <c:v>154.17004529494616</c:v>
                </c:pt>
                <c:pt idx="1189">
                  <c:v>154.52544395383157</c:v>
                </c:pt>
                <c:pt idx="1190">
                  <c:v>154.88166189123828</c:v>
                </c:pt>
                <c:pt idx="1191">
                  <c:v>155.23870099579833</c:v>
                </c:pt>
                <c:pt idx="1192">
                  <c:v>155.59656316049751</c:v>
                </c:pt>
                <c:pt idx="1193">
                  <c:v>155.9552502826854</c:v>
                </c:pt>
                <c:pt idx="1194">
                  <c:v>156.3147642640854</c:v>
                </c:pt>
                <c:pt idx="1195">
                  <c:v>156.67510701080488</c:v>
                </c:pt>
                <c:pt idx="1196">
                  <c:v>157.03628043334518</c:v>
                </c:pt>
                <c:pt idx="1197">
                  <c:v>157.39828644661185</c:v>
                </c:pt>
                <c:pt idx="1198">
                  <c:v>157.76112696992473</c:v>
                </c:pt>
                <c:pt idx="1199">
                  <c:v>158.12480392702815</c:v>
                </c:pt>
                <c:pt idx="1200">
                  <c:v>158.48931924610116</c:v>
                </c:pt>
                <c:pt idx="1201">
                  <c:v>158.85467485976767</c:v>
                </c:pt>
                <c:pt idx="1202">
                  <c:v>159.22087270510676</c:v>
                </c:pt>
                <c:pt idx="1203">
                  <c:v>159.58791472366298</c:v>
                </c:pt>
                <c:pt idx="1204">
                  <c:v>159.95580286145656</c:v>
                </c:pt>
                <c:pt idx="1205">
                  <c:v>160.3245390689938</c:v>
                </c:pt>
                <c:pt idx="1206">
                  <c:v>160.69412530127735</c:v>
                </c:pt>
                <c:pt idx="1207">
                  <c:v>161.06456351781662</c:v>
                </c:pt>
                <c:pt idx="1208">
                  <c:v>161.43585568263816</c:v>
                </c:pt>
                <c:pt idx="1209">
                  <c:v>161.80800376429607</c:v>
                </c:pt>
                <c:pt idx="1210">
                  <c:v>162.18100973588244</c:v>
                </c:pt>
                <c:pt idx="1211">
                  <c:v>162.55487557503781</c:v>
                </c:pt>
                <c:pt idx="1212">
                  <c:v>162.92960326396161</c:v>
                </c:pt>
                <c:pt idx="1213">
                  <c:v>163.30519478942279</c:v>
                </c:pt>
                <c:pt idx="1214">
                  <c:v>163.68165214277019</c:v>
                </c:pt>
                <c:pt idx="1215">
                  <c:v>164.05897731994321</c:v>
                </c:pt>
                <c:pt idx="1216">
                  <c:v>164.43717232148242</c:v>
                </c:pt>
                <c:pt idx="1217">
                  <c:v>164.81623915254005</c:v>
                </c:pt>
                <c:pt idx="1218">
                  <c:v>165.19617982289068</c:v>
                </c:pt>
                <c:pt idx="1219">
                  <c:v>165.57699634694197</c:v>
                </c:pt>
                <c:pt idx="1220">
                  <c:v>165.95869074374519</c:v>
                </c:pt>
                <c:pt idx="1221">
                  <c:v>166.34126503700605</c:v>
                </c:pt>
                <c:pt idx="1222">
                  <c:v>166.72472125509535</c:v>
                </c:pt>
                <c:pt idx="1223">
                  <c:v>167.10906143105979</c:v>
                </c:pt>
                <c:pt idx="1224">
                  <c:v>167.49428760263274</c:v>
                </c:pt>
                <c:pt idx="1225">
                  <c:v>167.880401812245</c:v>
                </c:pt>
                <c:pt idx="1226">
                  <c:v>168.26740610703567</c:v>
                </c:pt>
                <c:pt idx="1227">
                  <c:v>168.655302538863</c:v>
                </c:pt>
                <c:pt idx="1228">
                  <c:v>169.04409316431526</c:v>
                </c:pt>
                <c:pt idx="1229">
                  <c:v>169.43378004472166</c:v>
                </c:pt>
                <c:pt idx="1230">
                  <c:v>169.82436524616321</c:v>
                </c:pt>
                <c:pt idx="1231">
                  <c:v>170.21585083948381</c:v>
                </c:pt>
                <c:pt idx="1232">
                  <c:v>170.60823890030107</c:v>
                </c:pt>
                <c:pt idx="1233">
                  <c:v>171.00153150901744</c:v>
                </c:pt>
                <c:pt idx="1234">
                  <c:v>171.39573075083118</c:v>
                </c:pt>
                <c:pt idx="1235">
                  <c:v>171.79083871574741</c:v>
                </c:pt>
                <c:pt idx="1236">
                  <c:v>172.18685749858926</c:v>
                </c:pt>
                <c:pt idx="1237">
                  <c:v>172.58378919900889</c:v>
                </c:pt>
                <c:pt idx="1238">
                  <c:v>172.98163592149865</c:v>
                </c:pt>
                <c:pt idx="1239">
                  <c:v>173.38039977540225</c:v>
                </c:pt>
                <c:pt idx="1240">
                  <c:v>173.78008287492597</c:v>
                </c:pt>
                <c:pt idx="1241">
                  <c:v>174.18068733914978</c:v>
                </c:pt>
                <c:pt idx="1242">
                  <c:v>174.58221529203871</c:v>
                </c:pt>
                <c:pt idx="1243">
                  <c:v>174.98466886245399</c:v>
                </c:pt>
                <c:pt idx="1244">
                  <c:v>175.38805018416437</c:v>
                </c:pt>
                <c:pt idx="1245">
                  <c:v>175.79236139585748</c:v>
                </c:pt>
                <c:pt idx="1246">
                  <c:v>176.19760464115112</c:v>
                </c:pt>
                <c:pt idx="1247">
                  <c:v>176.6037820686046</c:v>
                </c:pt>
                <c:pt idx="1248">
                  <c:v>177.01089583173024</c:v>
                </c:pt>
                <c:pt idx="1249">
                  <c:v>177.41894808900466</c:v>
                </c:pt>
                <c:pt idx="1250">
                  <c:v>177.82794100388034</c:v>
                </c:pt>
                <c:pt idx="1251">
                  <c:v>178.23787674479698</c:v>
                </c:pt>
                <c:pt idx="1252">
                  <c:v>178.64875748519307</c:v>
                </c:pt>
                <c:pt idx="1253">
                  <c:v>179.06058540351739</c:v>
                </c:pt>
                <c:pt idx="1254">
                  <c:v>179.47336268324057</c:v>
                </c:pt>
                <c:pt idx="1255">
                  <c:v>179.88709151286665</c:v>
                </c:pt>
                <c:pt idx="1256">
                  <c:v>180.30177408594471</c:v>
                </c:pt>
                <c:pt idx="1257">
                  <c:v>180.7174126010805</c:v>
                </c:pt>
                <c:pt idx="1258">
                  <c:v>181.13400926194799</c:v>
                </c:pt>
                <c:pt idx="1259">
                  <c:v>181.55156627730125</c:v>
                </c:pt>
                <c:pt idx="1260">
                  <c:v>181.97008586098599</c:v>
                </c:pt>
                <c:pt idx="1261">
                  <c:v>182.38957023195141</c:v>
                </c:pt>
                <c:pt idx="1262">
                  <c:v>182.81002161426184</c:v>
                </c:pt>
                <c:pt idx="1263">
                  <c:v>183.23144223710869</c:v>
                </c:pt>
                <c:pt idx="1264">
                  <c:v>183.65383433482214</c:v>
                </c:pt>
                <c:pt idx="1265">
                  <c:v>184.07720014688303</c:v>
                </c:pt>
                <c:pt idx="1266">
                  <c:v>184.50154191793479</c:v>
                </c:pt>
                <c:pt idx="1267">
                  <c:v>184.92686189779519</c:v>
                </c:pt>
                <c:pt idx="1268">
                  <c:v>185.35316234146848</c:v>
                </c:pt>
                <c:pt idx="1269">
                  <c:v>185.78044550915715</c:v>
                </c:pt>
                <c:pt idx="1270">
                  <c:v>186.20871366627401</c:v>
                </c:pt>
                <c:pt idx="1271">
                  <c:v>186.63796908345421</c:v>
                </c:pt>
                <c:pt idx="1272">
                  <c:v>187.06821403656724</c:v>
                </c:pt>
                <c:pt idx="1273">
                  <c:v>187.49945080672902</c:v>
                </c:pt>
                <c:pt idx="1274">
                  <c:v>187.93168168031394</c:v>
                </c:pt>
                <c:pt idx="1275">
                  <c:v>188.36490894896713</c:v>
                </c:pt>
                <c:pt idx="1276">
                  <c:v>188.79913490961638</c:v>
                </c:pt>
                <c:pt idx="1277">
                  <c:v>189.23436186448453</c:v>
                </c:pt>
                <c:pt idx="1278">
                  <c:v>189.67059212110158</c:v>
                </c:pt>
                <c:pt idx="1279">
                  <c:v>190.10782799231691</c:v>
                </c:pt>
                <c:pt idx="1280">
                  <c:v>190.54607179631159</c:v>
                </c:pt>
                <c:pt idx="1281">
                  <c:v>190.98532585661064</c:v>
                </c:pt>
                <c:pt idx="1282">
                  <c:v>191.42559250209536</c:v>
                </c:pt>
                <c:pt idx="1283">
                  <c:v>191.86687406701569</c:v>
                </c:pt>
                <c:pt idx="1284">
                  <c:v>192.30917289100253</c:v>
                </c:pt>
                <c:pt idx="1285">
                  <c:v>192.75249131908026</c:v>
                </c:pt>
                <c:pt idx="1286">
                  <c:v>193.19683170167903</c:v>
                </c:pt>
                <c:pt idx="1287">
                  <c:v>193.6421963946473</c:v>
                </c:pt>
                <c:pt idx="1288">
                  <c:v>194.08858775926436</c:v>
                </c:pt>
                <c:pt idx="1289">
                  <c:v>194.53600816225278</c:v>
                </c:pt>
                <c:pt idx="1290">
                  <c:v>194.984459975791</c:v>
                </c:pt>
                <c:pt idx="1291">
                  <c:v>195.43394557752589</c:v>
                </c:pt>
                <c:pt idx="1292">
                  <c:v>195.88446735058537</c:v>
                </c:pt>
                <c:pt idx="1293">
                  <c:v>196.33602768359103</c:v>
                </c:pt>
                <c:pt idx="1294">
                  <c:v>196.7886289706708</c:v>
                </c:pt>
                <c:pt idx="1295">
                  <c:v>197.24227361147166</c:v>
                </c:pt>
                <c:pt idx="1296">
                  <c:v>197.69696401117233</c:v>
                </c:pt>
                <c:pt idx="1297">
                  <c:v>198.15270258049603</c:v>
                </c:pt>
                <c:pt idx="1298">
                  <c:v>198.60949173572331</c:v>
                </c:pt>
                <c:pt idx="1299">
                  <c:v>199.06733389870479</c:v>
                </c:pt>
                <c:pt idx="1300">
                  <c:v>199.52623149687403</c:v>
                </c:pt>
                <c:pt idx="1301">
                  <c:v>199.98618696326045</c:v>
                </c:pt>
                <c:pt idx="1302">
                  <c:v>200.44720273650211</c:v>
                </c:pt>
                <c:pt idx="1303">
                  <c:v>200.90928126085876</c:v>
                </c:pt>
                <c:pt idx="1304">
                  <c:v>201.37242498622473</c:v>
                </c:pt>
                <c:pt idx="1305">
                  <c:v>201.83663636814197</c:v>
                </c:pt>
                <c:pt idx="1306">
                  <c:v>202.30191786781299</c:v>
                </c:pt>
                <c:pt idx="1307">
                  <c:v>202.76827195211399</c:v>
                </c:pt>
                <c:pt idx="1308">
                  <c:v>203.2357010936079</c:v>
                </c:pt>
                <c:pt idx="1309">
                  <c:v>203.7042077705575</c:v>
                </c:pt>
                <c:pt idx="1310">
                  <c:v>204.17379446693857</c:v>
                </c:pt>
                <c:pt idx="1311">
                  <c:v>204.64446367245301</c:v>
                </c:pt>
                <c:pt idx="1312">
                  <c:v>205.11621788254209</c:v>
                </c:pt>
                <c:pt idx="1313">
                  <c:v>205.58905959839967</c:v>
                </c:pt>
                <c:pt idx="1314">
                  <c:v>206.06299132698547</c:v>
                </c:pt>
                <c:pt idx="1315">
                  <c:v>206.53801558103834</c:v>
                </c:pt>
                <c:pt idx="1316">
                  <c:v>207.01413487908957</c:v>
                </c:pt>
                <c:pt idx="1317">
                  <c:v>207.49135174547629</c:v>
                </c:pt>
                <c:pt idx="1318">
                  <c:v>207.96966871035482</c:v>
                </c:pt>
                <c:pt idx="1319">
                  <c:v>208.44908830971411</c:v>
                </c:pt>
                <c:pt idx="1320">
                  <c:v>208.92961308538912</c:v>
                </c:pt>
                <c:pt idx="1321">
                  <c:v>209.4112455850744</c:v>
                </c:pt>
                <c:pt idx="1322">
                  <c:v>209.8939883623375</c:v>
                </c:pt>
                <c:pt idx="1323">
                  <c:v>210.37784397663256</c:v>
                </c:pt>
                <c:pt idx="1324">
                  <c:v>210.86281499331392</c:v>
                </c:pt>
                <c:pt idx="1325">
                  <c:v>211.34890398364962</c:v>
                </c:pt>
                <c:pt idx="1326">
                  <c:v>211.83611352483507</c:v>
                </c:pt>
                <c:pt idx="1327">
                  <c:v>212.32444620000678</c:v>
                </c:pt>
                <c:pt idx="1328">
                  <c:v>212.81390459825599</c:v>
                </c:pt>
                <c:pt idx="1329">
                  <c:v>213.30449131464238</c:v>
                </c:pt>
                <c:pt idx="1330">
                  <c:v>213.7962089502079</c:v>
                </c:pt>
                <c:pt idx="1331">
                  <c:v>214.28906011199049</c:v>
                </c:pt>
                <c:pt idx="1332">
                  <c:v>214.78304741303796</c:v>
                </c:pt>
                <c:pt idx="1333">
                  <c:v>215.27817347242183</c:v>
                </c:pt>
                <c:pt idx="1334">
                  <c:v>215.77444091525112</c:v>
                </c:pt>
                <c:pt idx="1335">
                  <c:v>216.27185237268645</c:v>
                </c:pt>
                <c:pt idx="1336">
                  <c:v>216.77041048195386</c:v>
                </c:pt>
                <c:pt idx="1337">
                  <c:v>217.2701178863588</c:v>
                </c:pt>
                <c:pt idx="1338">
                  <c:v>217.77097723530017</c:v>
                </c:pt>
                <c:pt idx="1339">
                  <c:v>218.27299118428439</c:v>
                </c:pt>
                <c:pt idx="1340">
                  <c:v>218.77616239493946</c:v>
                </c:pt>
                <c:pt idx="1341">
                  <c:v>219.28049353502902</c:v>
                </c:pt>
                <c:pt idx="1342">
                  <c:v>219.78598727846659</c:v>
                </c:pt>
                <c:pt idx="1343">
                  <c:v>220.29264630532967</c:v>
                </c:pt>
                <c:pt idx="1344">
                  <c:v>220.80047330187398</c:v>
                </c:pt>
                <c:pt idx="1345">
                  <c:v>221.30947096054771</c:v>
                </c:pt>
                <c:pt idx="1346">
                  <c:v>221.8196419800058</c:v>
                </c:pt>
                <c:pt idx="1347">
                  <c:v>222.33098906512416</c:v>
                </c:pt>
                <c:pt idx="1348">
                  <c:v>222.84351492701416</c:v>
                </c:pt>
                <c:pt idx="1349">
                  <c:v>223.35722228303689</c:v>
                </c:pt>
                <c:pt idx="1350">
                  <c:v>223.87211385681763</c:v>
                </c:pt>
                <c:pt idx="1351">
                  <c:v>224.38819237826024</c:v>
                </c:pt>
                <c:pt idx="1352">
                  <c:v>224.90546058356168</c:v>
                </c:pt>
                <c:pt idx="1353">
                  <c:v>225.42392121522644</c:v>
                </c:pt>
                <c:pt idx="1354">
                  <c:v>225.94357702208123</c:v>
                </c:pt>
                <c:pt idx="1355">
                  <c:v>226.46443075928937</c:v>
                </c:pt>
                <c:pt idx="1356">
                  <c:v>226.98648518836555</c:v>
                </c:pt>
                <c:pt idx="1357">
                  <c:v>227.50974307719036</c:v>
                </c:pt>
                <c:pt idx="1358">
                  <c:v>228.03420720002507</c:v>
                </c:pt>
                <c:pt idx="1359">
                  <c:v>228.55988033752621</c:v>
                </c:pt>
                <c:pt idx="1360">
                  <c:v>229.08676527676045</c:v>
                </c:pt>
                <c:pt idx="1361">
                  <c:v>229.61486481121929</c:v>
                </c:pt>
                <c:pt idx="1362">
                  <c:v>230.14418174083389</c:v>
                </c:pt>
                <c:pt idx="1363">
                  <c:v>230.67471887198991</c:v>
                </c:pt>
                <c:pt idx="1364">
                  <c:v>231.20647901754242</c:v>
                </c:pt>
                <c:pt idx="1365">
                  <c:v>231.73946499683075</c:v>
                </c:pt>
                <c:pt idx="1366">
                  <c:v>232.27367963569353</c:v>
                </c:pt>
                <c:pt idx="1367">
                  <c:v>232.80912576648359</c:v>
                </c:pt>
                <c:pt idx="1368">
                  <c:v>233.34580622808301</c:v>
                </c:pt>
                <c:pt idx="1369">
                  <c:v>233.88372386591817</c:v>
                </c:pt>
                <c:pt idx="1370">
                  <c:v>234.42288153197484</c:v>
                </c:pt>
                <c:pt idx="1371">
                  <c:v>234.9632820848133</c:v>
                </c:pt>
                <c:pt idx="1372">
                  <c:v>235.50492838958348</c:v>
                </c:pt>
                <c:pt idx="1373">
                  <c:v>236.04782331804017</c:v>
                </c:pt>
                <c:pt idx="1374">
                  <c:v>236.59196974855823</c:v>
                </c:pt>
                <c:pt idx="1375">
                  <c:v>237.13737056614787</c:v>
                </c:pt>
                <c:pt idx="1376">
                  <c:v>237.68402866246993</c:v>
                </c:pt>
                <c:pt idx="1377">
                  <c:v>238.23194693585123</c:v>
                </c:pt>
                <c:pt idx="1378">
                  <c:v>238.78112829129992</c:v>
                </c:pt>
                <c:pt idx="1379">
                  <c:v>239.33157564052087</c:v>
                </c:pt>
                <c:pt idx="1380">
                  <c:v>239.8832919019311</c:v>
                </c:pt>
                <c:pt idx="1381">
                  <c:v>240.43628000067534</c:v>
                </c:pt>
                <c:pt idx="1382">
                  <c:v>240.99054286864143</c:v>
                </c:pt>
                <c:pt idx="1383">
                  <c:v>241.54608344447593</c:v>
                </c:pt>
                <c:pt idx="1384">
                  <c:v>242.10290467359965</c:v>
                </c:pt>
                <c:pt idx="1385">
                  <c:v>242.66100950822334</c:v>
                </c:pt>
                <c:pt idx="1386">
                  <c:v>243.22040090736326</c:v>
                </c:pt>
                <c:pt idx="1387">
                  <c:v>243.78108183685691</c:v>
                </c:pt>
                <c:pt idx="1388">
                  <c:v>244.34305526937879</c:v>
                </c:pt>
                <c:pt idx="1389">
                  <c:v>244.90632418445611</c:v>
                </c:pt>
                <c:pt idx="1390">
                  <c:v>245.47089156848455</c:v>
                </c:pt>
                <c:pt idx="1391">
                  <c:v>246.03676041474418</c:v>
                </c:pt>
                <c:pt idx="1392">
                  <c:v>246.60393372341531</c:v>
                </c:pt>
                <c:pt idx="1393">
                  <c:v>247.17241450159435</c:v>
                </c:pt>
                <c:pt idx="1394">
                  <c:v>247.74220576330981</c:v>
                </c:pt>
                <c:pt idx="1395">
                  <c:v>248.31331052953823</c:v>
                </c:pt>
                <c:pt idx="1396">
                  <c:v>248.88573182822023</c:v>
                </c:pt>
                <c:pt idx="1397">
                  <c:v>249.45947269427657</c:v>
                </c:pt>
                <c:pt idx="1398">
                  <c:v>250.03453616962418</c:v>
                </c:pt>
                <c:pt idx="1399">
                  <c:v>250.61092530319237</c:v>
                </c:pt>
                <c:pt idx="1400">
                  <c:v>251.18864315093896</c:v>
                </c:pt>
                <c:pt idx="1401">
                  <c:v>251.76769277586644</c:v>
                </c:pt>
                <c:pt idx="1402">
                  <c:v>252.34807724803829</c:v>
                </c:pt>
                <c:pt idx="1403">
                  <c:v>252.92979964459522</c:v>
                </c:pt>
                <c:pt idx="1404">
                  <c:v>253.51286304977145</c:v>
                </c:pt>
                <c:pt idx="1405">
                  <c:v>254.09727055491115</c:v>
                </c:pt>
                <c:pt idx="1406">
                  <c:v>254.68302525848469</c:v>
                </c:pt>
                <c:pt idx="1407">
                  <c:v>255.27013026610521</c:v>
                </c:pt>
                <c:pt idx="1408">
                  <c:v>255.85858869054505</c:v>
                </c:pt>
                <c:pt idx="1409">
                  <c:v>256.44840365175213</c:v>
                </c:pt>
                <c:pt idx="1410">
                  <c:v>257.03957827686673</c:v>
                </c:pt>
                <c:pt idx="1411">
                  <c:v>257.63211570023782</c:v>
                </c:pt>
                <c:pt idx="1412">
                  <c:v>258.22601906343982</c:v>
                </c:pt>
                <c:pt idx="1413">
                  <c:v>258.82129151528932</c:v>
                </c:pt>
                <c:pt idx="1414">
                  <c:v>259.4179362118615</c:v>
                </c:pt>
                <c:pt idx="1415">
                  <c:v>260.01595631650724</c:v>
                </c:pt>
                <c:pt idx="1416">
                  <c:v>260.61535499986957</c:v>
                </c:pt>
                <c:pt idx="1417">
                  <c:v>261.2161354399006</c:v>
                </c:pt>
                <c:pt idx="1418">
                  <c:v>261.81830082187844</c:v>
                </c:pt>
                <c:pt idx="1419">
                  <c:v>262.421854338424</c:v>
                </c:pt>
                <c:pt idx="1420">
                  <c:v>263.02679918951799</c:v>
                </c:pt>
                <c:pt idx="1421">
                  <c:v>263.63313858251774</c:v>
                </c:pt>
                <c:pt idx="1422">
                  <c:v>264.24087573217435</c:v>
                </c:pt>
                <c:pt idx="1423">
                  <c:v>264.85001386064971</c:v>
                </c:pt>
                <c:pt idx="1424">
                  <c:v>265.46055619753355</c:v>
                </c:pt>
                <c:pt idx="1425">
                  <c:v>266.07250597986052</c:v>
                </c:pt>
                <c:pt idx="1426">
                  <c:v>266.68586645212747</c:v>
                </c:pt>
                <c:pt idx="1427">
                  <c:v>267.30064086631057</c:v>
                </c:pt>
                <c:pt idx="1428">
                  <c:v>267.91683248188258</c:v>
                </c:pt>
                <c:pt idx="1429">
                  <c:v>268.53444456583009</c:v>
                </c:pt>
                <c:pt idx="1430">
                  <c:v>269.15348039267087</c:v>
                </c:pt>
                <c:pt idx="1431">
                  <c:v>269.77394324447124</c:v>
                </c:pt>
                <c:pt idx="1432">
                  <c:v>270.39583641086352</c:v>
                </c:pt>
                <c:pt idx="1433">
                  <c:v>271.01916318906336</c:v>
                </c:pt>
                <c:pt idx="1434">
                  <c:v>271.64392688388727</c:v>
                </c:pt>
                <c:pt idx="1435">
                  <c:v>272.27013080777022</c:v>
                </c:pt>
                <c:pt idx="1436">
                  <c:v>272.89777828078297</c:v>
                </c:pt>
                <c:pt idx="1437">
                  <c:v>273.52687263065002</c:v>
                </c:pt>
                <c:pt idx="1438">
                  <c:v>274.15741719276701</c:v>
                </c:pt>
                <c:pt idx="1439">
                  <c:v>274.78941531021837</c:v>
                </c:pt>
                <c:pt idx="1440">
                  <c:v>275.42287033379529</c:v>
                </c:pt>
                <c:pt idx="1441">
                  <c:v>276.05778562201317</c:v>
                </c:pt>
                <c:pt idx="1442">
                  <c:v>276.69416454112968</c:v>
                </c:pt>
                <c:pt idx="1443">
                  <c:v>277.33201046516251</c:v>
                </c:pt>
                <c:pt idx="1444">
                  <c:v>277.97132677590724</c:v>
                </c:pt>
                <c:pt idx="1445">
                  <c:v>278.61211686295536</c:v>
                </c:pt>
                <c:pt idx="1446">
                  <c:v>279.25438412371204</c:v>
                </c:pt>
                <c:pt idx="1447">
                  <c:v>279.89813196341441</c:v>
                </c:pt>
                <c:pt idx="1448">
                  <c:v>280.54336379514945</c:v>
                </c:pt>
                <c:pt idx="1449">
                  <c:v>281.19008303987209</c:v>
                </c:pt>
                <c:pt idx="1450">
                  <c:v>281.83829312642337</c:v>
                </c:pt>
                <c:pt idx="1451">
                  <c:v>282.48799749154864</c:v>
                </c:pt>
                <c:pt idx="1452">
                  <c:v>283.13919957991578</c:v>
                </c:pt>
                <c:pt idx="1453">
                  <c:v>283.7919028441334</c:v>
                </c:pt>
                <c:pt idx="1454">
                  <c:v>284.44611074476927</c:v>
                </c:pt>
                <c:pt idx="1455">
                  <c:v>285.10182675036856</c:v>
                </c:pt>
                <c:pt idx="1456">
                  <c:v>285.75905433747226</c:v>
                </c:pt>
                <c:pt idx="1457">
                  <c:v>286.41779699063557</c:v>
                </c:pt>
                <c:pt idx="1458">
                  <c:v>287.07805820244653</c:v>
                </c:pt>
                <c:pt idx="1459">
                  <c:v>287.73984147354429</c:v>
                </c:pt>
                <c:pt idx="1460">
                  <c:v>288.40315031263788</c:v>
                </c:pt>
                <c:pt idx="1461">
                  <c:v>289.0679882365248</c:v>
                </c:pt>
                <c:pt idx="1462">
                  <c:v>289.73435877010945</c:v>
                </c:pt>
                <c:pt idx="1463">
                  <c:v>290.40226544642212</c:v>
                </c:pt>
                <c:pt idx="1464">
                  <c:v>291.07171180663755</c:v>
                </c:pt>
                <c:pt idx="1465">
                  <c:v>291.74270140009367</c:v>
                </c:pt>
                <c:pt idx="1466">
                  <c:v>292.41523778431048</c:v>
                </c:pt>
                <c:pt idx="1467">
                  <c:v>293.08932452500892</c:v>
                </c:pt>
                <c:pt idx="1468">
                  <c:v>293.76496519612982</c:v>
                </c:pt>
                <c:pt idx="1469">
                  <c:v>294.44216337985279</c:v>
                </c:pt>
                <c:pt idx="1470">
                  <c:v>295.12092266661517</c:v>
                </c:pt>
                <c:pt idx="1471">
                  <c:v>295.80124665513114</c:v>
                </c:pt>
                <c:pt idx="1472">
                  <c:v>296.48313895241074</c:v>
                </c:pt>
                <c:pt idx="1473">
                  <c:v>297.16660317377904</c:v>
                </c:pt>
                <c:pt idx="1474">
                  <c:v>297.8516429428953</c:v>
                </c:pt>
                <c:pt idx="1475">
                  <c:v>298.53826189177221</c:v>
                </c:pt>
                <c:pt idx="1476">
                  <c:v>299.2264636607951</c:v>
                </c:pt>
                <c:pt idx="1477">
                  <c:v>299.91625189874122</c:v>
                </c:pt>
                <c:pt idx="1478">
                  <c:v>300.60763026279915</c:v>
                </c:pt>
                <c:pt idx="1479">
                  <c:v>301.30060241858814</c:v>
                </c:pt>
                <c:pt idx="1480">
                  <c:v>301.99517204017758</c:v>
                </c:pt>
                <c:pt idx="1481">
                  <c:v>302.69134281010645</c:v>
                </c:pt>
                <c:pt idx="1482">
                  <c:v>303.38911841940285</c:v>
                </c:pt>
                <c:pt idx="1483">
                  <c:v>304.08850256760365</c:v>
                </c:pt>
                <c:pt idx="1484">
                  <c:v>304.78949896277396</c:v>
                </c:pt>
                <c:pt idx="1485">
                  <c:v>305.49211132152692</c:v>
                </c:pt>
                <c:pt idx="1486">
                  <c:v>306.19634336904323</c:v>
                </c:pt>
                <c:pt idx="1487">
                  <c:v>306.90219883909117</c:v>
                </c:pt>
                <c:pt idx="1488">
                  <c:v>307.60968147404617</c:v>
                </c:pt>
                <c:pt idx="1489">
                  <c:v>308.31879502491074</c:v>
                </c:pt>
                <c:pt idx="1490">
                  <c:v>309.0295432513343</c:v>
                </c:pt>
                <c:pt idx="1491">
                  <c:v>309.74192992163319</c:v>
                </c:pt>
                <c:pt idx="1492">
                  <c:v>310.45595881281065</c:v>
                </c:pt>
                <c:pt idx="1493">
                  <c:v>311.17163371057677</c:v>
                </c:pt>
                <c:pt idx="1494">
                  <c:v>311.88895840936863</c:v>
                </c:pt>
                <c:pt idx="1495">
                  <c:v>312.60793671237036</c:v>
                </c:pt>
                <c:pt idx="1496">
                  <c:v>313.32857243153336</c:v>
                </c:pt>
                <c:pt idx="1497">
                  <c:v>314.05086938759644</c:v>
                </c:pt>
                <c:pt idx="1498">
                  <c:v>314.77483141010623</c:v>
                </c:pt>
                <c:pt idx="1499">
                  <c:v>315.50046233743723</c:v>
                </c:pt>
                <c:pt idx="1500">
                  <c:v>316.22776601681244</c:v>
                </c:pt>
                <c:pt idx="1501">
                  <c:v>316.95674630432353</c:v>
                </c:pt>
                <c:pt idx="1502">
                  <c:v>317.6874070649514</c:v>
                </c:pt>
                <c:pt idx="1503">
                  <c:v>318.4197521725867</c:v>
                </c:pt>
                <c:pt idx="1504">
                  <c:v>319.15378551005028</c:v>
                </c:pt>
                <c:pt idx="1505">
                  <c:v>319.88951096911387</c:v>
                </c:pt>
                <c:pt idx="1506">
                  <c:v>320.62693245052054</c:v>
                </c:pt>
                <c:pt idx="1507">
                  <c:v>321.36605386400561</c:v>
                </c:pt>
                <c:pt idx="1508">
                  <c:v>322.10687912831725</c:v>
                </c:pt>
                <c:pt idx="1509">
                  <c:v>322.84941217123725</c:v>
                </c:pt>
                <c:pt idx="1510">
                  <c:v>323.59365692960188</c:v>
                </c:pt>
                <c:pt idx="1511">
                  <c:v>324.33961734932279</c:v>
                </c:pt>
                <c:pt idx="1512">
                  <c:v>325.08729738540785</c:v>
                </c:pt>
                <c:pt idx="1513">
                  <c:v>325.83670100198219</c:v>
                </c:pt>
                <c:pt idx="1514">
                  <c:v>326.58783217230916</c:v>
                </c:pt>
                <c:pt idx="1515">
                  <c:v>327.34069487881146</c:v>
                </c:pt>
                <c:pt idx="1516">
                  <c:v>328.09529311309223</c:v>
                </c:pt>
                <c:pt idx="1517">
                  <c:v>328.85163087595618</c:v>
                </c:pt>
                <c:pt idx="1518">
                  <c:v>329.60971217743082</c:v>
                </c:pt>
                <c:pt idx="1519">
                  <c:v>330.36954103678778</c:v>
                </c:pt>
                <c:pt idx="1520">
                  <c:v>331.13112148256403</c:v>
                </c:pt>
                <c:pt idx="1521">
                  <c:v>331.89445755258322</c:v>
                </c:pt>
                <c:pt idx="1522">
                  <c:v>332.6595532939773</c:v>
                </c:pt>
                <c:pt idx="1523">
                  <c:v>333.42641276320762</c:v>
                </c:pt>
                <c:pt idx="1524">
                  <c:v>334.19504002608687</c:v>
                </c:pt>
                <c:pt idx="1525">
                  <c:v>334.96543915780018</c:v>
                </c:pt>
                <c:pt idx="1526">
                  <c:v>335.73761424292712</c:v>
                </c:pt>
                <c:pt idx="1527">
                  <c:v>336.51156937546307</c:v>
                </c:pt>
                <c:pt idx="1528">
                  <c:v>337.28730865884114</c:v>
                </c:pt>
                <c:pt idx="1529">
                  <c:v>338.06483620595378</c:v>
                </c:pt>
                <c:pt idx="1530">
                  <c:v>338.84415613917463</c:v>
                </c:pt>
                <c:pt idx="1531">
                  <c:v>339.6252725903804</c:v>
                </c:pt>
                <c:pt idx="1532">
                  <c:v>340.4081897009728</c:v>
                </c:pt>
                <c:pt idx="1533">
                  <c:v>341.19291162190035</c:v>
                </c:pt>
                <c:pt idx="1534">
                  <c:v>341.97944251368057</c:v>
                </c:pt>
                <c:pt idx="1535">
                  <c:v>342.76778654642197</c:v>
                </c:pt>
                <c:pt idx="1536">
                  <c:v>343.55794789984617</c:v>
                </c:pt>
                <c:pt idx="1537">
                  <c:v>344.34993076330994</c:v>
                </c:pt>
                <c:pt idx="1538">
                  <c:v>345.1437393358276</c:v>
                </c:pt>
                <c:pt idx="1539">
                  <c:v>345.93937782609322</c:v>
                </c:pt>
                <c:pt idx="1540">
                  <c:v>346.73685045250284</c:v>
                </c:pt>
                <c:pt idx="1541">
                  <c:v>347.53616144317692</c:v>
                </c:pt>
                <c:pt idx="1542">
                  <c:v>348.33731503598278</c:v>
                </c:pt>
                <c:pt idx="1543">
                  <c:v>349.14031547855706</c:v>
                </c:pt>
                <c:pt idx="1544">
                  <c:v>349.94516702832811</c:v>
                </c:pt>
                <c:pt idx="1545">
                  <c:v>350.75187395253874</c:v>
                </c:pt>
                <c:pt idx="1546">
                  <c:v>351.56044052826877</c:v>
                </c:pt>
                <c:pt idx="1547">
                  <c:v>352.37087104245768</c:v>
                </c:pt>
                <c:pt idx="1548">
                  <c:v>353.18316979192741</c:v>
                </c:pt>
                <c:pt idx="1549">
                  <c:v>353.99734108340505</c:v>
                </c:pt>
                <c:pt idx="1550">
                  <c:v>354.81338923354571</c:v>
                </c:pt>
                <c:pt idx="1551">
                  <c:v>355.63131856895552</c:v>
                </c:pt>
                <c:pt idx="1552">
                  <c:v>356.45113342621431</c:v>
                </c:pt>
                <c:pt idx="1553">
                  <c:v>357.2728381518989</c:v>
                </c:pt>
                <c:pt idx="1554">
                  <c:v>358.09643710260593</c:v>
                </c:pt>
                <c:pt idx="1555">
                  <c:v>358.92193464497507</c:v>
                </c:pt>
                <c:pt idx="1556">
                  <c:v>359.74933515571206</c:v>
                </c:pt>
                <c:pt idx="1557">
                  <c:v>360.57864302161209</c:v>
                </c:pt>
                <c:pt idx="1558">
                  <c:v>361.40986263958291</c:v>
                </c:pt>
                <c:pt idx="1559">
                  <c:v>362.24299841666817</c:v>
                </c:pt>
                <c:pt idx="1560">
                  <c:v>363.07805477007082</c:v>
                </c:pt>
                <c:pt idx="1561">
                  <c:v>363.91503612717651</c:v>
                </c:pt>
                <c:pt idx="1562">
                  <c:v>364.75394692557711</c:v>
                </c:pt>
                <c:pt idx="1563">
                  <c:v>365.59479161309412</c:v>
                </c:pt>
                <c:pt idx="1564">
                  <c:v>366.43757464780242</c:v>
                </c:pt>
                <c:pt idx="1565">
                  <c:v>367.2823004980537</c:v>
                </c:pt>
                <c:pt idx="1566">
                  <c:v>368.1289736425004</c:v>
                </c:pt>
                <c:pt idx="1567">
                  <c:v>368.9775985701192</c:v>
                </c:pt>
                <c:pt idx="1568">
                  <c:v>369.82817978023502</c:v>
                </c:pt>
                <c:pt idx="1569">
                  <c:v>370.68072178254471</c:v>
                </c:pt>
                <c:pt idx="1570">
                  <c:v>371.53522909714115</c:v>
                </c:pt>
                <c:pt idx="1571">
                  <c:v>372.39170625453704</c:v>
                </c:pt>
                <c:pt idx="1572">
                  <c:v>373.25015779568901</c:v>
                </c:pt>
                <c:pt idx="1573">
                  <c:v>374.11058827202169</c:v>
                </c:pt>
                <c:pt idx="1574">
                  <c:v>374.97300224545177</c:v>
                </c:pt>
                <c:pt idx="1575">
                  <c:v>375.8374042884123</c:v>
                </c:pt>
                <c:pt idx="1576">
                  <c:v>376.70379898387688</c:v>
                </c:pt>
                <c:pt idx="1577">
                  <c:v>377.57219092538395</c:v>
                </c:pt>
                <c:pt idx="1578">
                  <c:v>378.44258471706115</c:v>
                </c:pt>
                <c:pt idx="1579">
                  <c:v>379.3149849736497</c:v>
                </c:pt>
                <c:pt idx="1580">
                  <c:v>380.18939632052889</c:v>
                </c:pt>
                <c:pt idx="1581">
                  <c:v>381.06582339374063</c:v>
                </c:pt>
                <c:pt idx="1582">
                  <c:v>381.94427084001404</c:v>
                </c:pt>
                <c:pt idx="1583">
                  <c:v>382.82474331679003</c:v>
                </c:pt>
                <c:pt idx="1584">
                  <c:v>383.70724549224605</c:v>
                </c:pt>
                <c:pt idx="1585">
                  <c:v>384.59178204532077</c:v>
                </c:pt>
                <c:pt idx="1586">
                  <c:v>385.47835766573894</c:v>
                </c:pt>
                <c:pt idx="1587">
                  <c:v>386.36697705403623</c:v>
                </c:pt>
                <c:pt idx="1588">
                  <c:v>387.25764492158413</c:v>
                </c:pt>
                <c:pt idx="1589">
                  <c:v>388.15036599061511</c:v>
                </c:pt>
                <c:pt idx="1590">
                  <c:v>389.04514499424738</c:v>
                </c:pt>
                <c:pt idx="1591">
                  <c:v>389.94198667651011</c:v>
                </c:pt>
                <c:pt idx="1592">
                  <c:v>390.84089579236866</c:v>
                </c:pt>
                <c:pt idx="1593">
                  <c:v>391.74187710774964</c:v>
                </c:pt>
                <c:pt idx="1594">
                  <c:v>392.64493539956629</c:v>
                </c:pt>
                <c:pt idx="1595">
                  <c:v>393.55007545574381</c:v>
                </c:pt>
                <c:pt idx="1596">
                  <c:v>394.45730207524468</c:v>
                </c:pt>
                <c:pt idx="1597">
                  <c:v>395.36662006809411</c:v>
                </c:pt>
                <c:pt idx="1598">
                  <c:v>396.27803425540554</c:v>
                </c:pt>
                <c:pt idx="1599">
                  <c:v>397.19154946940631</c:v>
                </c:pt>
                <c:pt idx="1600">
                  <c:v>398.10717055346316</c:v>
                </c:pt>
                <c:pt idx="1601">
                  <c:v>399.02490236210787</c:v>
                </c:pt>
                <c:pt idx="1602">
                  <c:v>399.94474976106318</c:v>
                </c:pt>
                <c:pt idx="1603">
                  <c:v>400.86671762726843</c:v>
                </c:pt>
                <c:pt idx="1604">
                  <c:v>401.79081084890544</c:v>
                </c:pt>
                <c:pt idx="1605">
                  <c:v>402.71703432542449</c:v>
                </c:pt>
                <c:pt idx="1606">
                  <c:v>403.64539296757027</c:v>
                </c:pt>
                <c:pt idx="1607">
                  <c:v>404.57589169740788</c:v>
                </c:pt>
                <c:pt idx="1608">
                  <c:v>405.50853544834894</c:v>
                </c:pt>
                <c:pt idx="1609">
                  <c:v>406.44332916517777</c:v>
                </c:pt>
                <c:pt idx="1610">
                  <c:v>407.38027780407765</c:v>
                </c:pt>
                <c:pt idx="1611">
                  <c:v>408.31938633265696</c:v>
                </c:pt>
                <c:pt idx="1612">
                  <c:v>409.2606597299756</c:v>
                </c:pt>
                <c:pt idx="1613">
                  <c:v>410.20410298657146</c:v>
                </c:pt>
                <c:pt idx="1614">
                  <c:v>411.14972110448673</c:v>
                </c:pt>
                <c:pt idx="1615">
                  <c:v>412.09751909729459</c:v>
                </c:pt>
                <c:pt idx="1616">
                  <c:v>413.04750199012562</c:v>
                </c:pt>
                <c:pt idx="1617">
                  <c:v>413.99967481969458</c:v>
                </c:pt>
                <c:pt idx="1618">
                  <c:v>414.95404263432698</c:v>
                </c:pt>
                <c:pt idx="1619">
                  <c:v>415.91061049398604</c:v>
                </c:pt>
                <c:pt idx="1620">
                  <c:v>416.86938347029928</c:v>
                </c:pt>
                <c:pt idx="1621">
                  <c:v>417.83036664658556</c:v>
                </c:pt>
                <c:pt idx="1622">
                  <c:v>418.79356511788205</c:v>
                </c:pt>
                <c:pt idx="1623">
                  <c:v>419.7589839909711</c:v>
                </c:pt>
                <c:pt idx="1624">
                  <c:v>420.72662838440755</c:v>
                </c:pt>
                <c:pt idx="1625">
                  <c:v>421.69650342854561</c:v>
                </c:pt>
                <c:pt idx="1626">
                  <c:v>422.66861426556625</c:v>
                </c:pt>
                <c:pt idx="1627">
                  <c:v>423.64296604950431</c:v>
                </c:pt>
                <c:pt idx="1628">
                  <c:v>424.61956394627595</c:v>
                </c:pt>
                <c:pt idx="1629">
                  <c:v>425.59841313370606</c:v>
                </c:pt>
                <c:pt idx="1630">
                  <c:v>426.57951880155554</c:v>
                </c:pt>
                <c:pt idx="1631">
                  <c:v>427.56288615154898</c:v>
                </c:pt>
                <c:pt idx="1632">
                  <c:v>428.54852039740217</c:v>
                </c:pt>
                <c:pt idx="1633">
                  <c:v>429.53642676484981</c:v>
                </c:pt>
                <c:pt idx="1634">
                  <c:v>430.52661049167307</c:v>
                </c:pt>
                <c:pt idx="1635">
                  <c:v>431.51907682772753</c:v>
                </c:pt>
                <c:pt idx="1636">
                  <c:v>432.51383103497091</c:v>
                </c:pt>
                <c:pt idx="1637">
                  <c:v>433.51087838749095</c:v>
                </c:pt>
                <c:pt idx="1638">
                  <c:v>434.51022417153348</c:v>
                </c:pt>
                <c:pt idx="1639">
                  <c:v>435.51187368553042</c:v>
                </c:pt>
                <c:pt idx="1640">
                  <c:v>436.51583224012774</c:v>
                </c:pt>
                <c:pt idx="1641">
                  <c:v>437.52210515821372</c:v>
                </c:pt>
                <c:pt idx="1642">
                  <c:v>438.53069777494721</c:v>
                </c:pt>
                <c:pt idx="1643">
                  <c:v>439.54161543778594</c:v>
                </c:pt>
                <c:pt idx="1644">
                  <c:v>440.55486350651461</c:v>
                </c:pt>
                <c:pt idx="1645">
                  <c:v>441.57044735327372</c:v>
                </c:pt>
                <c:pt idx="1646">
                  <c:v>442.58837236258768</c:v>
                </c:pt>
                <c:pt idx="1647">
                  <c:v>443.60864393139354</c:v>
                </c:pt>
                <c:pt idx="1648">
                  <c:v>444.6312674690696</c:v>
                </c:pt>
                <c:pt idx="1649">
                  <c:v>445.65624839746408</c:v>
                </c:pt>
                <c:pt idx="1650">
                  <c:v>446.6835921509238</c:v>
                </c:pt>
                <c:pt idx="1651">
                  <c:v>447.71330417632311</c:v>
                </c:pt>
                <c:pt idx="1652">
                  <c:v>448.74538993309261</c:v>
                </c:pt>
                <c:pt idx="1653">
                  <c:v>449.77985489324828</c:v>
                </c:pt>
                <c:pt idx="1654">
                  <c:v>450.81670454142039</c:v>
                </c:pt>
                <c:pt idx="1655">
                  <c:v>451.85594437488248</c:v>
                </c:pt>
                <c:pt idx="1656">
                  <c:v>452.89757990358078</c:v>
                </c:pt>
                <c:pt idx="1657">
                  <c:v>453.9416166501631</c:v>
                </c:pt>
                <c:pt idx="1658">
                  <c:v>454.98806015000838</c:v>
                </c:pt>
                <c:pt idx="1659">
                  <c:v>456.03691595125588</c:v>
                </c:pt>
                <c:pt idx="1660">
                  <c:v>457.08818961483462</c:v>
                </c:pt>
                <c:pt idx="1661">
                  <c:v>458.14188671449295</c:v>
                </c:pt>
                <c:pt idx="1662">
                  <c:v>459.19801283682796</c:v>
                </c:pt>
                <c:pt idx="1663">
                  <c:v>460.25657358131525</c:v>
                </c:pt>
                <c:pt idx="1664">
                  <c:v>461.31757456033853</c:v>
                </c:pt>
                <c:pt idx="1665">
                  <c:v>462.38102139921932</c:v>
                </c:pt>
                <c:pt idx="1666">
                  <c:v>463.44691973624691</c:v>
                </c:pt>
                <c:pt idx="1667">
                  <c:v>464.51527522270817</c:v>
                </c:pt>
                <c:pt idx="1668">
                  <c:v>465.58609352291757</c:v>
                </c:pt>
                <c:pt idx="1669">
                  <c:v>466.65938031424713</c:v>
                </c:pt>
                <c:pt idx="1670">
                  <c:v>467.73514128715658</c:v>
                </c:pt>
                <c:pt idx="1671">
                  <c:v>468.8133821452235</c:v>
                </c:pt>
                <c:pt idx="1672">
                  <c:v>469.89410860517359</c:v>
                </c:pt>
                <c:pt idx="1673">
                  <c:v>470.97732639691094</c:v>
                </c:pt>
                <c:pt idx="1674">
                  <c:v>472.06304126354843</c:v>
                </c:pt>
                <c:pt idx="1675">
                  <c:v>473.15125896143826</c:v>
                </c:pt>
                <c:pt idx="1676">
                  <c:v>474.24198526020228</c:v>
                </c:pt>
                <c:pt idx="1677">
                  <c:v>475.3352259427628</c:v>
                </c:pt>
                <c:pt idx="1678">
                  <c:v>476.4309868053731</c:v>
                </c:pt>
                <c:pt idx="1679">
                  <c:v>477.5292736576481</c:v>
                </c:pt>
                <c:pt idx="1680">
                  <c:v>478.63009232259549</c:v>
                </c:pt>
                <c:pt idx="1681">
                  <c:v>479.73344863664613</c:v>
                </c:pt>
                <c:pt idx="1682">
                  <c:v>480.83934844968542</c:v>
                </c:pt>
                <c:pt idx="1683">
                  <c:v>481.94779762508409</c:v>
                </c:pt>
                <c:pt idx="1684">
                  <c:v>483.0588020397293</c:v>
                </c:pt>
                <c:pt idx="1685">
                  <c:v>484.17236758405585</c:v>
                </c:pt>
                <c:pt idx="1686">
                  <c:v>485.28850016207741</c:v>
                </c:pt>
                <c:pt idx="1687">
                  <c:v>486.4072056914178</c:v>
                </c:pt>
                <c:pt idx="1688">
                  <c:v>487.52849010334239</c:v>
                </c:pt>
                <c:pt idx="1689">
                  <c:v>488.65235934278951</c:v>
                </c:pt>
                <c:pt idx="1690">
                  <c:v>489.77881936840197</c:v>
                </c:pt>
                <c:pt idx="1691">
                  <c:v>490.90787615255874</c:v>
                </c:pt>
                <c:pt idx="1692">
                  <c:v>492.03953568140645</c:v>
                </c:pt>
                <c:pt idx="1693">
                  <c:v>493.1738039548913</c:v>
                </c:pt>
                <c:pt idx="1694">
                  <c:v>494.3106869867907</c:v>
                </c:pt>
                <c:pt idx="1695">
                  <c:v>495.45019080474538</c:v>
                </c:pt>
                <c:pt idx="1696">
                  <c:v>496.59232145029108</c:v>
                </c:pt>
                <c:pt idx="1697">
                  <c:v>497.73708497889083</c:v>
                </c:pt>
                <c:pt idx="1698">
                  <c:v>498.88448745996692</c:v>
                </c:pt>
                <c:pt idx="1699">
                  <c:v>500.03453497693306</c:v>
                </c:pt>
                <c:pt idx="1700">
                  <c:v>501.1872336272267</c:v>
                </c:pt>
                <c:pt idx="1701">
                  <c:v>502.34258952234137</c:v>
                </c:pt>
                <c:pt idx="1702">
                  <c:v>503.50060878785899</c:v>
                </c:pt>
                <c:pt idx="1703">
                  <c:v>504.66129756348238</c:v>
                </c:pt>
                <c:pt idx="1704">
                  <c:v>505.82466200306794</c:v>
                </c:pt>
                <c:pt idx="1705">
                  <c:v>506.99070827465812</c:v>
                </c:pt>
                <c:pt idx="1706">
                  <c:v>508.15944256051415</c:v>
                </c:pt>
                <c:pt idx="1707">
                  <c:v>509.3308710571489</c:v>
                </c:pt>
                <c:pt idx="1708">
                  <c:v>510.50499997535962</c:v>
                </c:pt>
                <c:pt idx="1709">
                  <c:v>511.68183554026098</c:v>
                </c:pt>
                <c:pt idx="1710">
                  <c:v>512.86138399131801</c:v>
                </c:pt>
                <c:pt idx="1711">
                  <c:v>514.04365158237908</c:v>
                </c:pt>
                <c:pt idx="1712">
                  <c:v>515.22864458170932</c:v>
                </c:pt>
                <c:pt idx="1713">
                  <c:v>516.41636927202364</c:v>
                </c:pt>
                <c:pt idx="1714">
                  <c:v>517.60683195052013</c:v>
                </c:pt>
                <c:pt idx="1715">
                  <c:v>518.80003892891341</c:v>
                </c:pt>
                <c:pt idx="1716">
                  <c:v>519.9959965334682</c:v>
                </c:pt>
                <c:pt idx="1717">
                  <c:v>521.19471110503252</c:v>
                </c:pt>
                <c:pt idx="1718">
                  <c:v>522.39618899907168</c:v>
                </c:pt>
                <c:pt idx="1719">
                  <c:v>523.60043658570203</c:v>
                </c:pt>
                <c:pt idx="1720">
                  <c:v>524.80746024972427</c:v>
                </c:pt>
                <c:pt idx="1721">
                  <c:v>526.01726639065771</c:v>
                </c:pt>
                <c:pt idx="1722">
                  <c:v>527.22986142277409</c:v>
                </c:pt>
                <c:pt idx="1723">
                  <c:v>528.44525177513162</c:v>
                </c:pt>
                <c:pt idx="1724">
                  <c:v>529.66344389160895</c:v>
                </c:pt>
                <c:pt idx="1725">
                  <c:v>530.88444423093938</c:v>
                </c:pt>
                <c:pt idx="1726">
                  <c:v>532.10825926674511</c:v>
                </c:pt>
                <c:pt idx="1727">
                  <c:v>533.33489548757166</c:v>
                </c:pt>
                <c:pt idx="1728">
                  <c:v>534.56435939692221</c:v>
                </c:pt>
                <c:pt idx="1729">
                  <c:v>535.79665751329196</c:v>
                </c:pt>
                <c:pt idx="1730">
                  <c:v>537.03179637020298</c:v>
                </c:pt>
                <c:pt idx="1731">
                  <c:v>538.26978251623837</c:v>
                </c:pt>
                <c:pt idx="1732">
                  <c:v>539.51062251507756</c:v>
                </c:pt>
                <c:pt idx="1733">
                  <c:v>540.75432294553059</c:v>
                </c:pt>
                <c:pt idx="1734">
                  <c:v>542.00089040157343</c:v>
                </c:pt>
                <c:pt idx="1735">
                  <c:v>543.25033149238266</c:v>
                </c:pt>
                <c:pt idx="1736">
                  <c:v>544.50265284237048</c:v>
                </c:pt>
                <c:pt idx="1737">
                  <c:v>545.75786109122009</c:v>
                </c:pt>
                <c:pt idx="1738">
                  <c:v>547.01596289392057</c:v>
                </c:pt>
                <c:pt idx="1739">
                  <c:v>548.27696492080258</c:v>
                </c:pt>
                <c:pt idx="1740">
                  <c:v>549.54087385757327</c:v>
                </c:pt>
                <c:pt idx="1741">
                  <c:v>550.80769640535198</c:v>
                </c:pt>
                <c:pt idx="1742">
                  <c:v>552.07743928070579</c:v>
                </c:pt>
                <c:pt idx="1743">
                  <c:v>553.35010921568494</c:v>
                </c:pt>
                <c:pt idx="1744">
                  <c:v>554.62571295785881</c:v>
                </c:pt>
                <c:pt idx="1745">
                  <c:v>555.90425727035154</c:v>
                </c:pt>
                <c:pt idx="1746">
                  <c:v>557.1857489318777</c:v>
                </c:pt>
                <c:pt idx="1747">
                  <c:v>558.47019473677847</c:v>
                </c:pt>
                <c:pt idx="1748">
                  <c:v>559.75760149505766</c:v>
                </c:pt>
                <c:pt idx="1749">
                  <c:v>561.04797603241786</c:v>
                </c:pt>
                <c:pt idx="1750">
                  <c:v>562.34132519029629</c:v>
                </c:pt>
                <c:pt idx="1751">
                  <c:v>563.63765582590145</c:v>
                </c:pt>
                <c:pt idx="1752">
                  <c:v>564.93697481224945</c:v>
                </c:pt>
                <c:pt idx="1753">
                  <c:v>566.23928903820001</c:v>
                </c:pt>
                <c:pt idx="1754">
                  <c:v>567.54460540849368</c:v>
                </c:pt>
                <c:pt idx="1755">
                  <c:v>568.85293084378782</c:v>
                </c:pt>
                <c:pt idx="1756">
                  <c:v>570.16427228069369</c:v>
                </c:pt>
                <c:pt idx="1757">
                  <c:v>571.47863667181309</c:v>
                </c:pt>
                <c:pt idx="1758">
                  <c:v>572.79603098577513</c:v>
                </c:pt>
                <c:pt idx="1759">
                  <c:v>574.11646220727334</c:v>
                </c:pt>
                <c:pt idx="1760">
                  <c:v>575.43993733710261</c:v>
                </c:pt>
                <c:pt idx="1761">
                  <c:v>576.76646339219621</c:v>
                </c:pt>
                <c:pt idx="1762">
                  <c:v>578.0960474056634</c:v>
                </c:pt>
                <c:pt idx="1763">
                  <c:v>579.42869642682615</c:v>
                </c:pt>
                <c:pt idx="1764">
                  <c:v>580.76441752125697</c:v>
                </c:pt>
                <c:pt idx="1765">
                  <c:v>582.10321777081617</c:v>
                </c:pt>
                <c:pt idx="1766">
                  <c:v>583.44510427368937</c:v>
                </c:pt>
                <c:pt idx="1767">
                  <c:v>584.79008414442524</c:v>
                </c:pt>
                <c:pt idx="1768">
                  <c:v>586.13816451397304</c:v>
                </c:pt>
                <c:pt idx="1769">
                  <c:v>587.4893525297208</c:v>
                </c:pt>
                <c:pt idx="1770">
                  <c:v>588.84365535553286</c:v>
                </c:pt>
                <c:pt idx="1771">
                  <c:v>590.20108017178802</c:v>
                </c:pt>
                <c:pt idx="1772">
                  <c:v>591.56163417541757</c:v>
                </c:pt>
                <c:pt idx="1773">
                  <c:v>592.92532457994321</c:v>
                </c:pt>
                <c:pt idx="1774">
                  <c:v>594.29215861551586</c:v>
                </c:pt>
                <c:pt idx="1775">
                  <c:v>595.66214352895349</c:v>
                </c:pt>
                <c:pt idx="1776">
                  <c:v>597.03528658377979</c:v>
                </c:pt>
                <c:pt idx="1777">
                  <c:v>598.41159506026247</c:v>
                </c:pt>
                <c:pt idx="1778">
                  <c:v>599.79107625545203</c:v>
                </c:pt>
                <c:pt idx="1779">
                  <c:v>601.17373748322052</c:v>
                </c:pt>
                <c:pt idx="1780">
                  <c:v>602.55958607430011</c:v>
                </c:pt>
                <c:pt idx="1781">
                  <c:v>603.94862937632206</c:v>
                </c:pt>
                <c:pt idx="1782">
                  <c:v>605.34087475385559</c:v>
                </c:pt>
                <c:pt idx="1783">
                  <c:v>606.73632958844723</c:v>
                </c:pt>
                <c:pt idx="1784">
                  <c:v>608.13500127865962</c:v>
                </c:pt>
                <c:pt idx="1785">
                  <c:v>609.53689724011076</c:v>
                </c:pt>
                <c:pt idx="1786">
                  <c:v>610.94202490551345</c:v>
                </c:pt>
                <c:pt idx="1787">
                  <c:v>612.35039172471477</c:v>
                </c:pt>
                <c:pt idx="1788">
                  <c:v>613.76200516473534</c:v>
                </c:pt>
                <c:pt idx="1789">
                  <c:v>615.17687270980912</c:v>
                </c:pt>
                <c:pt idx="1790">
                  <c:v>616.59500186142293</c:v>
                </c:pt>
                <c:pt idx="1791">
                  <c:v>618.01640013835652</c:v>
                </c:pt>
                <c:pt idx="1792">
                  <c:v>619.44107507672186</c:v>
                </c:pt>
                <c:pt idx="1793">
                  <c:v>620.86903423000376</c:v>
                </c:pt>
                <c:pt idx="1794">
                  <c:v>622.30028516909954</c:v>
                </c:pt>
                <c:pt idx="1795">
                  <c:v>623.73483548235913</c:v>
                </c:pt>
                <c:pt idx="1796">
                  <c:v>625.17269277562548</c:v>
                </c:pt>
                <c:pt idx="1797">
                  <c:v>626.61386467227487</c:v>
                </c:pt>
                <c:pt idx="1798">
                  <c:v>628.0583588132572</c:v>
                </c:pt>
                <c:pt idx="1799">
                  <c:v>629.50618285713665</c:v>
                </c:pt>
                <c:pt idx="1800">
                  <c:v>630.95734448013218</c:v>
                </c:pt>
                <c:pt idx="1801">
                  <c:v>632.41185137615821</c:v>
                </c:pt>
                <c:pt idx="1802">
                  <c:v>633.86971125686557</c:v>
                </c:pt>
                <c:pt idx="1803">
                  <c:v>635.33093185168218</c:v>
                </c:pt>
                <c:pt idx="1804">
                  <c:v>636.7955209078541</c:v>
                </c:pt>
                <c:pt idx="1805">
                  <c:v>638.26348619048679</c:v>
                </c:pt>
                <c:pt idx="1806">
                  <c:v>639.73483548258605</c:v>
                </c:pt>
                <c:pt idx="1807">
                  <c:v>641.2095765850994</c:v>
                </c:pt>
                <c:pt idx="1808">
                  <c:v>642.68771731695722</c:v>
                </c:pt>
                <c:pt idx="1809">
                  <c:v>644.1692655151146</c:v>
                </c:pt>
                <c:pt idx="1810">
                  <c:v>645.65422903459273</c:v>
                </c:pt>
                <c:pt idx="1811">
                  <c:v>647.14261574852014</c:v>
                </c:pt>
                <c:pt idx="1812">
                  <c:v>648.63443354817514</c:v>
                </c:pt>
                <c:pt idx="1813">
                  <c:v>650.12969034302728</c:v>
                </c:pt>
                <c:pt idx="1814">
                  <c:v>651.6283940607791</c:v>
                </c:pt>
                <c:pt idx="1815">
                  <c:v>653.13055264740854</c:v>
                </c:pt>
                <c:pt idx="1816">
                  <c:v>654.63617406721096</c:v>
                </c:pt>
                <c:pt idx="1817">
                  <c:v>656.14526630284126</c:v>
                </c:pt>
                <c:pt idx="1818">
                  <c:v>657.65783735535615</c:v>
                </c:pt>
                <c:pt idx="1819">
                  <c:v>659.17389524425687</c:v>
                </c:pt>
                <c:pt idx="1820">
                  <c:v>660.69344800753129</c:v>
                </c:pt>
                <c:pt idx="1821">
                  <c:v>662.21650370169709</c:v>
                </c:pt>
                <c:pt idx="1822">
                  <c:v>663.74307040184385</c:v>
                </c:pt>
                <c:pt idx="1823">
                  <c:v>665.27315620167622</c:v>
                </c:pt>
                <c:pt idx="1824">
                  <c:v>666.80676921355678</c:v>
                </c:pt>
                <c:pt idx="1825">
                  <c:v>668.34391756854905</c:v>
                </c:pt>
                <c:pt idx="1826">
                  <c:v>669.88460941646065</c:v>
                </c:pt>
                <c:pt idx="1827">
                  <c:v>671.42885292588642</c:v>
                </c:pt>
                <c:pt idx="1828">
                  <c:v>672.97665628425159</c:v>
                </c:pt>
                <c:pt idx="1829">
                  <c:v>674.52802769785558</c:v>
                </c:pt>
                <c:pt idx="1830">
                  <c:v>676.08297539191517</c:v>
                </c:pt>
                <c:pt idx="1831">
                  <c:v>677.6415076106083</c:v>
                </c:pt>
                <c:pt idx="1832">
                  <c:v>679.20363261711759</c:v>
                </c:pt>
                <c:pt idx="1833">
                  <c:v>680.76935869367435</c:v>
                </c:pt>
                <c:pt idx="1834">
                  <c:v>682.33869414160233</c:v>
                </c:pt>
                <c:pt idx="1835">
                  <c:v>683.91164728136187</c:v>
                </c:pt>
                <c:pt idx="1836">
                  <c:v>685.48822645259395</c:v>
                </c:pt>
                <c:pt idx="1837">
                  <c:v>687.06844001416437</c:v>
                </c:pt>
                <c:pt idx="1838">
                  <c:v>688.65229634420814</c:v>
                </c:pt>
                <c:pt idx="1839">
                  <c:v>690.23980384017386</c:v>
                </c:pt>
                <c:pt idx="1840">
                  <c:v>691.83097091886816</c:v>
                </c:pt>
                <c:pt idx="1841">
                  <c:v>693.42580601650059</c:v>
                </c:pt>
                <c:pt idx="1842">
                  <c:v>695.02431758872808</c:v>
                </c:pt>
                <c:pt idx="1843">
                  <c:v>696.62651411069976</c:v>
                </c:pt>
                <c:pt idx="1844">
                  <c:v>698.23240407710227</c:v>
                </c:pt>
                <c:pt idx="1845">
                  <c:v>699.84199600220416</c:v>
                </c:pt>
                <c:pt idx="1846">
                  <c:v>701.45529841990174</c:v>
                </c:pt>
                <c:pt idx="1847">
                  <c:v>703.07231988376373</c:v>
                </c:pt>
                <c:pt idx="1848">
                  <c:v>704.69306896707701</c:v>
                </c:pt>
                <c:pt idx="1849">
                  <c:v>706.3175542628918</c:v>
                </c:pt>
                <c:pt idx="1850">
                  <c:v>707.94578438406757</c:v>
                </c:pt>
                <c:pt idx="1851">
                  <c:v>709.57776796331825</c:v>
                </c:pt>
                <c:pt idx="1852">
                  <c:v>711.21351365325836</c:v>
                </c:pt>
                <c:pt idx="1853">
                  <c:v>712.85303012644863</c:v>
                </c:pt>
                <c:pt idx="1854">
                  <c:v>714.4963260754422</c:v>
                </c:pt>
                <c:pt idx="1855">
                  <c:v>716.14341021283064</c:v>
                </c:pt>
                <c:pt idx="1856">
                  <c:v>717.79429127129015</c:v>
                </c:pt>
                <c:pt idx="1857">
                  <c:v>719.44897800362764</c:v>
                </c:pt>
                <c:pt idx="1858">
                  <c:v>721.10747918282755</c:v>
                </c:pt>
                <c:pt idx="1859">
                  <c:v>722.76980360209802</c:v>
                </c:pt>
                <c:pt idx="1860">
                  <c:v>724.4359600749176</c:v>
                </c:pt>
                <c:pt idx="1861">
                  <c:v>726.10595743508202</c:v>
                </c:pt>
                <c:pt idx="1862">
                  <c:v>727.77980453675116</c:v>
                </c:pt>
                <c:pt idx="1863">
                  <c:v>729.45751025449567</c:v>
                </c:pt>
                <c:pt idx="1864">
                  <c:v>731.13908348334417</c:v>
                </c:pt>
                <c:pt idx="1865">
                  <c:v>732.82453313883059</c:v>
                </c:pt>
                <c:pt idx="1866">
                  <c:v>734.5138681570412</c:v>
                </c:pt>
                <c:pt idx="1867">
                  <c:v>736.20709749466221</c:v>
                </c:pt>
                <c:pt idx="1868">
                  <c:v>737.90423012902681</c:v>
                </c:pt>
                <c:pt idx="1869">
                  <c:v>739.60527505816344</c:v>
                </c:pt>
                <c:pt idx="1870">
                  <c:v>741.3102413008429</c:v>
                </c:pt>
                <c:pt idx="1871">
                  <c:v>743.0191378966266</c:v>
                </c:pt>
                <c:pt idx="1872">
                  <c:v>744.73197390591406</c:v>
                </c:pt>
                <c:pt idx="1873">
                  <c:v>746.44875840999134</c:v>
                </c:pt>
                <c:pt idx="1874">
                  <c:v>748.16950051107892</c:v>
                </c:pt>
                <c:pt idx="1875">
                  <c:v>749.89420933238023</c:v>
                </c:pt>
                <c:pt idx="1876">
                  <c:v>751.62289401812961</c:v>
                </c:pt>
                <c:pt idx="1877">
                  <c:v>753.35556373364136</c:v>
                </c:pt>
                <c:pt idx="1878">
                  <c:v>755.09222766535765</c:v>
                </c:pt>
                <c:pt idx="1879">
                  <c:v>756.83289502089792</c:v>
                </c:pt>
                <c:pt idx="1880">
                  <c:v>758.57757502910715</c:v>
                </c:pt>
                <c:pt idx="1881">
                  <c:v>760.326276940105</c:v>
                </c:pt>
                <c:pt idx="1882">
                  <c:v>762.07901002533504</c:v>
                </c:pt>
                <c:pt idx="1883">
                  <c:v>763.83578357761348</c:v>
                </c:pt>
                <c:pt idx="1884">
                  <c:v>765.59660691117892</c:v>
                </c:pt>
                <c:pt idx="1885">
                  <c:v>767.36148936174129</c:v>
                </c:pt>
                <c:pt idx="1886">
                  <c:v>769.13044028653178</c:v>
                </c:pt>
                <c:pt idx="1887">
                  <c:v>770.90346906435195</c:v>
                </c:pt>
                <c:pt idx="1888">
                  <c:v>772.680585095624</c:v>
                </c:pt>
                <c:pt idx="1889">
                  <c:v>774.46179780244017</c:v>
                </c:pt>
                <c:pt idx="1890">
                  <c:v>776.24711662861296</c:v>
                </c:pt>
                <c:pt idx="1891">
                  <c:v>778.03655103972505</c:v>
                </c:pt>
                <c:pt idx="1892">
                  <c:v>779.83011052317954</c:v>
                </c:pt>
                <c:pt idx="1893">
                  <c:v>781.62780458825023</c:v>
                </c:pt>
                <c:pt idx="1894">
                  <c:v>783.42964276613213</c:v>
                </c:pt>
                <c:pt idx="1895">
                  <c:v>785.23563460999196</c:v>
                </c:pt>
                <c:pt idx="1896">
                  <c:v>787.04578969501858</c:v>
                </c:pt>
                <c:pt idx="1897">
                  <c:v>788.86011761847408</c:v>
                </c:pt>
                <c:pt idx="1898">
                  <c:v>790.67862799974455</c:v>
                </c:pt>
                <c:pt idx="1899">
                  <c:v>792.50133048039095</c:v>
                </c:pt>
                <c:pt idx="1900">
                  <c:v>794.32823472420046</c:v>
                </c:pt>
                <c:pt idx="1901">
                  <c:v>796.15935041723742</c:v>
                </c:pt>
                <c:pt idx="1902">
                  <c:v>797.99468726789507</c:v>
                </c:pt>
                <c:pt idx="1903">
                  <c:v>799.83425500694659</c:v>
                </c:pt>
                <c:pt idx="1904">
                  <c:v>801.67806338759704</c:v>
                </c:pt>
                <c:pt idx="1905">
                  <c:v>803.52612218553497</c:v>
                </c:pt>
                <c:pt idx="1906">
                  <c:v>805.37844119898409</c:v>
                </c:pt>
                <c:pt idx="1907">
                  <c:v>807.23503024875538</c:v>
                </c:pt>
                <c:pt idx="1908">
                  <c:v>809.09589917829931</c:v>
                </c:pt>
                <c:pt idx="1909">
                  <c:v>810.96105785375755</c:v>
                </c:pt>
                <c:pt idx="1910">
                  <c:v>812.83051616401576</c:v>
                </c:pt>
                <c:pt idx="1911">
                  <c:v>814.70428402075584</c:v>
                </c:pt>
                <c:pt idx="1912">
                  <c:v>816.58237135850845</c:v>
                </c:pt>
                <c:pt idx="1913">
                  <c:v>818.4647881347056</c:v>
                </c:pt>
                <c:pt idx="1914">
                  <c:v>820.35154432973377</c:v>
                </c:pt>
                <c:pt idx="1915">
                  <c:v>822.24264994698638</c:v>
                </c:pt>
                <c:pt idx="1916">
                  <c:v>824.1381150129173</c:v>
                </c:pt>
                <c:pt idx="1917">
                  <c:v>826.03794957709351</c:v>
                </c:pt>
                <c:pt idx="1918">
                  <c:v>827.94216371224877</c:v>
                </c:pt>
                <c:pt idx="1919">
                  <c:v>829.85076751433689</c:v>
                </c:pt>
                <c:pt idx="1920">
                  <c:v>831.76377110258522</c:v>
                </c:pt>
                <c:pt idx="1921">
                  <c:v>833.68118461954828</c:v>
                </c:pt>
                <c:pt idx="1922">
                  <c:v>835.60301823116174</c:v>
                </c:pt>
                <c:pt idx="1923">
                  <c:v>837.52928212679603</c:v>
                </c:pt>
                <c:pt idx="1924">
                  <c:v>839.45998651931063</c:v>
                </c:pt>
                <c:pt idx="1925">
                  <c:v>841.39514164510808</c:v>
                </c:pt>
                <c:pt idx="1926">
                  <c:v>843.33475776418811</c:v>
                </c:pt>
                <c:pt idx="1927">
                  <c:v>845.27884516020242</c:v>
                </c:pt>
                <c:pt idx="1928">
                  <c:v>847.2274141405087</c:v>
                </c:pt>
                <c:pt idx="1929">
                  <c:v>849.18047503622586</c:v>
                </c:pt>
                <c:pt idx="1930">
                  <c:v>851.13803820228827</c:v>
                </c:pt>
                <c:pt idx="1931">
                  <c:v>853.10011401750091</c:v>
                </c:pt>
                <c:pt idx="1932">
                  <c:v>855.06671288459461</c:v>
                </c:pt>
                <c:pt idx="1933">
                  <c:v>857.0378452302806</c:v>
                </c:pt>
                <c:pt idx="1934">
                  <c:v>859.01352150530647</c:v>
                </c:pt>
                <c:pt idx="1935">
                  <c:v>860.9937521845111</c:v>
                </c:pt>
                <c:pt idx="1936">
                  <c:v>862.97854776688052</c:v>
                </c:pt>
                <c:pt idx="1937">
                  <c:v>864.96791877560327</c:v>
                </c:pt>
                <c:pt idx="1938">
                  <c:v>866.96187575812633</c:v>
                </c:pt>
                <c:pt idx="1939">
                  <c:v>868.96042928621125</c:v>
                </c:pt>
                <c:pt idx="1940">
                  <c:v>870.96358995598985</c:v>
                </c:pt>
                <c:pt idx="1941">
                  <c:v>872.97136838802055</c:v>
                </c:pt>
                <c:pt idx="1942">
                  <c:v>874.98377522734472</c:v>
                </c:pt>
                <c:pt idx="1943">
                  <c:v>877.00082114354313</c:v>
                </c:pt>
                <c:pt idx="1944">
                  <c:v>879.02251683079248</c:v>
                </c:pt>
                <c:pt idx="1945">
                  <c:v>881.048873007922</c:v>
                </c:pt>
                <c:pt idx="1946">
                  <c:v>883.0799004184704</c:v>
                </c:pt>
                <c:pt idx="1947">
                  <c:v>885.11560983074287</c:v>
                </c:pt>
                <c:pt idx="1948">
                  <c:v>887.15601203786809</c:v>
                </c:pt>
                <c:pt idx="1949">
                  <c:v>889.20111785785537</c:v>
                </c:pt>
                <c:pt idx="1950">
                  <c:v>891.2509381336522</c:v>
                </c:pt>
                <c:pt idx="1951">
                  <c:v>893.30548373320164</c:v>
                </c:pt>
                <c:pt idx="1952">
                  <c:v>895.36476554949991</c:v>
                </c:pt>
                <c:pt idx="1953">
                  <c:v>897.42879450065425</c:v>
                </c:pt>
                <c:pt idx="1954">
                  <c:v>899.4975815299407</c:v>
                </c:pt>
                <c:pt idx="1955">
                  <c:v>901.57113760586219</c:v>
                </c:pt>
                <c:pt idx="1956">
                  <c:v>903.64947372220649</c:v>
                </c:pt>
                <c:pt idx="1957">
                  <c:v>905.73260089810492</c:v>
                </c:pt>
                <c:pt idx="1958">
                  <c:v>907.82053017809028</c:v>
                </c:pt>
                <c:pt idx="1959">
                  <c:v>909.91327263215578</c:v>
                </c:pt>
                <c:pt idx="1960">
                  <c:v>912.01083935581369</c:v>
                </c:pt>
                <c:pt idx="1961">
                  <c:v>914.11324147015387</c:v>
                </c:pt>
                <c:pt idx="1962">
                  <c:v>916.22049012190314</c:v>
                </c:pt>
                <c:pt idx="1963">
                  <c:v>918.33259648348405</c:v>
                </c:pt>
                <c:pt idx="1964">
                  <c:v>920.44957175307422</c:v>
                </c:pt>
                <c:pt idx="1965">
                  <c:v>922.5714271546658</c:v>
                </c:pt>
                <c:pt idx="1966">
                  <c:v>924.69817393812491</c:v>
                </c:pt>
                <c:pt idx="1967">
                  <c:v>926.82982337925137</c:v>
                </c:pt>
                <c:pt idx="1968">
                  <c:v>928.96638677983822</c:v>
                </c:pt>
                <c:pt idx="1969">
                  <c:v>931.1078754677319</c:v>
                </c:pt>
                <c:pt idx="1970">
                  <c:v>933.25430079689238</c:v>
                </c:pt>
                <c:pt idx="1971">
                  <c:v>935.40567414745294</c:v>
                </c:pt>
                <c:pt idx="1972">
                  <c:v>937.56200692578102</c:v>
                </c:pt>
                <c:pt idx="1973">
                  <c:v>939.72331056453834</c:v>
                </c:pt>
                <c:pt idx="1974">
                  <c:v>941.88959652274161</c:v>
                </c:pt>
                <c:pt idx="1975">
                  <c:v>944.06087628582338</c:v>
                </c:pt>
                <c:pt idx="1976">
                  <c:v>946.23716136569271</c:v>
                </c:pt>
                <c:pt idx="1977">
                  <c:v>948.41846330079659</c:v>
                </c:pt>
                <c:pt idx="1978">
                  <c:v>950.60479365618062</c:v>
                </c:pt>
                <c:pt idx="1979">
                  <c:v>952.79616402355077</c:v>
                </c:pt>
                <c:pt idx="1980">
                  <c:v>954.99258602133455</c:v>
                </c:pt>
                <c:pt idx="1981">
                  <c:v>957.1940712947428</c:v>
                </c:pt>
                <c:pt idx="1982">
                  <c:v>959.40063151583115</c:v>
                </c:pt>
                <c:pt idx="1983">
                  <c:v>961.6122783835624</c:v>
                </c:pt>
                <c:pt idx="1984">
                  <c:v>963.82902362386801</c:v>
                </c:pt>
                <c:pt idx="1985">
                  <c:v>966.05087898971055</c:v>
                </c:pt>
                <c:pt idx="1986">
                  <c:v>968.27785626114598</c:v>
                </c:pt>
                <c:pt idx="1987">
                  <c:v>970.50996724538618</c:v>
                </c:pt>
                <c:pt idx="1988">
                  <c:v>972.74722377686135</c:v>
                </c:pt>
                <c:pt idx="1989">
                  <c:v>974.9896377172829</c:v>
                </c:pt>
                <c:pt idx="1990">
                  <c:v>977.23722095570633</c:v>
                </c:pt>
                <c:pt idx="1991">
                  <c:v>979.48998540859418</c:v>
                </c:pt>
                <c:pt idx="1992">
                  <c:v>981.74794301987936</c:v>
                </c:pt>
                <c:pt idx="1993">
                  <c:v>984.01110576102838</c:v>
                </c:pt>
                <c:pt idx="1994">
                  <c:v>986.27948563110476</c:v>
                </c:pt>
                <c:pt idx="1995">
                  <c:v>988.55309465683285</c:v>
                </c:pt>
                <c:pt idx="1996">
                  <c:v>990.83194489266134</c:v>
                </c:pt>
                <c:pt idx="1997">
                  <c:v>993.11604842082727</c:v>
                </c:pt>
                <c:pt idx="1998">
                  <c:v>995.40541735142017</c:v>
                </c:pt>
                <c:pt idx="1999">
                  <c:v>997.70006382244617</c:v>
                </c:pt>
                <c:pt idx="2000">
                  <c:v>999.99999999989257</c:v>
                </c:pt>
                <c:pt idx="2001">
                  <c:v>1002.305238077792</c:v>
                </c:pt>
                <c:pt idx="2002">
                  <c:v>1004.6157902782871</c:v>
                </c:pt>
                <c:pt idx="2003">
                  <c:v>1006.9316688516959</c:v>
                </c:pt>
                <c:pt idx="2004">
                  <c:v>1009.2528860765758</c:v>
                </c:pt>
                <c:pt idx="2005">
                  <c:v>1011.5794542597896</c:v>
                </c:pt>
                <c:pt idx="2006">
                  <c:v>1013.9113857365702</c:v>
                </c:pt>
                <c:pt idx="2007">
                  <c:v>1016.2486928705861</c:v>
                </c:pt>
                <c:pt idx="2008">
                  <c:v>1018.5913880540071</c:v>
                </c:pt>
                <c:pt idx="2009">
                  <c:v>1020.9394837075698</c:v>
                </c:pt>
                <c:pt idx="2010">
                  <c:v>1023.2929922806437</c:v>
                </c:pt>
                <c:pt idx="2011">
                  <c:v>1025.6519262512968</c:v>
                </c:pt>
                <c:pt idx="2012">
                  <c:v>1028.0162981263625</c:v>
                </c:pt>
                <c:pt idx="2013">
                  <c:v>1030.3861204415048</c:v>
                </c:pt>
                <c:pt idx="2014">
                  <c:v>1032.7614057612857</c:v>
                </c:pt>
                <c:pt idx="2015">
                  <c:v>1035.1421666792317</c:v>
                </c:pt>
                <c:pt idx="2016">
                  <c:v>1037.5284158179002</c:v>
                </c:pt>
                <c:pt idx="2017">
                  <c:v>1039.9201658289464</c:v>
                </c:pt>
                <c:pt idx="2018">
                  <c:v>1042.3174293931911</c:v>
                </c:pt>
                <c:pt idx="2019">
                  <c:v>1044.7202192206867</c:v>
                </c:pt>
                <c:pt idx="2020">
                  <c:v>1047.1285480507859</c:v>
                </c:pt>
                <c:pt idx="2021">
                  <c:v>1049.5424286522082</c:v>
                </c:pt>
                <c:pt idx="2022">
                  <c:v>1051.9618738231086</c:v>
                </c:pt>
                <c:pt idx="2023">
                  <c:v>1054.3868963911443</c:v>
                </c:pt>
                <c:pt idx="2024">
                  <c:v>1056.8175092135436</c:v>
                </c:pt>
                <c:pt idx="2025">
                  <c:v>1059.2537251771737</c:v>
                </c:pt>
                <c:pt idx="2026">
                  <c:v>1061.6955571986091</c:v>
                </c:pt>
                <c:pt idx="2027">
                  <c:v>1064.1430182242002</c:v>
                </c:pt>
                <c:pt idx="2028">
                  <c:v>1066.5961212301418</c:v>
                </c:pt>
                <c:pt idx="2029">
                  <c:v>1069.0548792225416</c:v>
                </c:pt>
                <c:pt idx="2030">
                  <c:v>1071.5193052374898</c:v>
                </c:pt>
                <c:pt idx="2031">
                  <c:v>1073.9894123411277</c:v>
                </c:pt>
                <c:pt idx="2032">
                  <c:v>1076.4652136297175</c:v>
                </c:pt>
                <c:pt idx="2033">
                  <c:v>1078.946722229711</c:v>
                </c:pt>
                <c:pt idx="2034">
                  <c:v>1081.4339512978199</c:v>
                </c:pt>
                <c:pt idx="2035">
                  <c:v>1083.9269140210852</c:v>
                </c:pt>
                <c:pt idx="2036">
                  <c:v>1086.4256236169467</c:v>
                </c:pt>
                <c:pt idx="2037">
                  <c:v>1088.9300933333143</c:v>
                </c:pt>
                <c:pt idx="2038">
                  <c:v>1091.440336448637</c:v>
                </c:pt>
                <c:pt idx="2039">
                  <c:v>1093.956366271974</c:v>
                </c:pt>
                <c:pt idx="2040">
                  <c:v>1096.4781961430649</c:v>
                </c:pt>
                <c:pt idx="2041">
                  <c:v>1099.0058394324005</c:v>
                </c:pt>
                <c:pt idx="2042">
                  <c:v>1101.5393095412942</c:v>
                </c:pt>
                <c:pt idx="2043">
                  <c:v>1104.0786199019519</c:v>
                </c:pt>
                <c:pt idx="2044">
                  <c:v>1106.6237839775447</c:v>
                </c:pt>
                <c:pt idx="2045">
                  <c:v>1109.174815262279</c:v>
                </c:pt>
                <c:pt idx="2046">
                  <c:v>1111.7317272814689</c:v>
                </c:pt>
                <c:pt idx="2047">
                  <c:v>1114.2945335916072</c:v>
                </c:pt>
                <c:pt idx="2048">
                  <c:v>1116.8632477804381</c:v>
                </c:pt>
                <c:pt idx="2049">
                  <c:v>1119.4378834670281</c:v>
                </c:pt>
                <c:pt idx="2050">
                  <c:v>1122.0184543018397</c:v>
                </c:pt>
                <c:pt idx="2051">
                  <c:v>1124.6049739668024</c:v>
                </c:pt>
                <c:pt idx="2052">
                  <c:v>1127.1974561753859</c:v>
                </c:pt>
                <c:pt idx="2053">
                  <c:v>1129.795914672673</c:v>
                </c:pt>
                <c:pt idx="2054">
                  <c:v>1132.4003632354318</c:v>
                </c:pt>
                <c:pt idx="2055">
                  <c:v>1135.0108156721894</c:v>
                </c:pt>
                <c:pt idx="2056">
                  <c:v>1137.6272858233049</c:v>
                </c:pt>
                <c:pt idx="2057">
                  <c:v>1140.2497875610422</c:v>
                </c:pt>
                <c:pt idx="2058">
                  <c:v>1142.8783347896449</c:v>
                </c:pt>
                <c:pt idx="2059">
                  <c:v>1145.5129414454084</c:v>
                </c:pt>
                <c:pt idx="2060">
                  <c:v>1148.1536214967552</c:v>
                </c:pt>
                <c:pt idx="2061">
                  <c:v>1150.800388944308</c:v>
                </c:pt>
                <c:pt idx="2062">
                  <c:v>1153.4532578209642</c:v>
                </c:pt>
                <c:pt idx="2063">
                  <c:v>1156.1122421919704</c:v>
                </c:pt>
                <c:pt idx="2064">
                  <c:v>1158.7773561549973</c:v>
                </c:pt>
                <c:pt idx="2065">
                  <c:v>1161.4486138402137</c:v>
                </c:pt>
                <c:pt idx="2066">
                  <c:v>1164.126029410362</c:v>
                </c:pt>
                <c:pt idx="2067">
                  <c:v>1166.8096170608328</c:v>
                </c:pt>
                <c:pt idx="2068">
                  <c:v>1169.4993910197409</c:v>
                </c:pt>
                <c:pt idx="2069">
                  <c:v>1172.1953655479999</c:v>
                </c:pt>
                <c:pt idx="2070">
                  <c:v>1174.8975549393986</c:v>
                </c:pt>
                <c:pt idx="2071">
                  <c:v>1177.6059735206761</c:v>
                </c:pt>
                <c:pt idx="2072">
                  <c:v>1180.320635651598</c:v>
                </c:pt>
                <c:pt idx="2073">
                  <c:v>1183.0415557250328</c:v>
                </c:pt>
                <c:pt idx="2074">
                  <c:v>1185.7687481670278</c:v>
                </c:pt>
                <c:pt idx="2075">
                  <c:v>1188.5022274368857</c:v>
                </c:pt>
                <c:pt idx="2076">
                  <c:v>1191.2420080272418</c:v>
                </c:pt>
                <c:pt idx="2077">
                  <c:v>1193.9881044641397</c:v>
                </c:pt>
                <c:pt idx="2078">
                  <c:v>1196.7405313071097</c:v>
                </c:pt>
                <c:pt idx="2079">
                  <c:v>1199.4993031492447</c:v>
                </c:pt>
                <c:pt idx="2080">
                  <c:v>1202.2644346172783</c:v>
                </c:pt>
                <c:pt idx="2081">
                  <c:v>1205.0359403716625</c:v>
                </c:pt>
                <c:pt idx="2082">
                  <c:v>1207.8138351066448</c:v>
                </c:pt>
                <c:pt idx="2083">
                  <c:v>1210.5981335503466</c:v>
                </c:pt>
                <c:pt idx="2084">
                  <c:v>1213.388850464841</c:v>
                </c:pt>
                <c:pt idx="2085">
                  <c:v>1216.1860006462314</c:v>
                </c:pt>
                <c:pt idx="2086">
                  <c:v>1218.9895989247295</c:v>
                </c:pt>
                <c:pt idx="2087">
                  <c:v>1221.7996601647344</c:v>
                </c:pt>
                <c:pt idx="2088">
                  <c:v>1224.6161992649111</c:v>
                </c:pt>
                <c:pt idx="2089">
                  <c:v>1227.4392311582692</c:v>
                </c:pt>
                <c:pt idx="2090">
                  <c:v>1230.268770812243</c:v>
                </c:pt>
                <c:pt idx="2091">
                  <c:v>1233.1048332287701</c:v>
                </c:pt>
                <c:pt idx="2092">
                  <c:v>1235.9474334443712</c:v>
                </c:pt>
                <c:pt idx="2093">
                  <c:v>1238.7965865302294</c:v>
                </c:pt>
                <c:pt idx="2094">
                  <c:v>1241.652307592271</c:v>
                </c:pt>
                <c:pt idx="2095">
                  <c:v>1244.5146117712445</c:v>
                </c:pt>
                <c:pt idx="2096">
                  <c:v>1247.383514242802</c:v>
                </c:pt>
                <c:pt idx="2097">
                  <c:v>1250.2590302175788</c:v>
                </c:pt>
                <c:pt idx="2098">
                  <c:v>1253.1411749412741</c:v>
                </c:pt>
                <c:pt idx="2099">
                  <c:v>1256.0299636947327</c:v>
                </c:pt>
                <c:pt idx="2100">
                  <c:v>1258.9254117940247</c:v>
                </c:pt>
                <c:pt idx="2101">
                  <c:v>1261.8275345905279</c:v>
                </c:pt>
                <c:pt idx="2102">
                  <c:v>1264.7363474710082</c:v>
                </c:pt>
                <c:pt idx="2103">
                  <c:v>1267.651865857702</c:v>
                </c:pt>
                <c:pt idx="2104">
                  <c:v>1270.5741052083977</c:v>
                </c:pt>
                <c:pt idx="2105">
                  <c:v>1273.5030810165174</c:v>
                </c:pt>
                <c:pt idx="2106">
                  <c:v>1276.4388088111991</c:v>
                </c:pt>
                <c:pt idx="2107">
                  <c:v>1279.3813041573794</c:v>
                </c:pt>
                <c:pt idx="2108">
                  <c:v>1282.3305826558758</c:v>
                </c:pt>
                <c:pt idx="2109">
                  <c:v>1285.2866599434692</c:v>
                </c:pt>
                <c:pt idx="2110">
                  <c:v>1288.2495516929873</c:v>
                </c:pt>
                <c:pt idx="2111">
                  <c:v>1291.219273613387</c:v>
                </c:pt>
                <c:pt idx="2112">
                  <c:v>1294.1958414498386</c:v>
                </c:pt>
                <c:pt idx="2113">
                  <c:v>1297.179270983808</c:v>
                </c:pt>
                <c:pt idx="2114">
                  <c:v>1300.169578033142</c:v>
                </c:pt>
                <c:pt idx="2115">
                  <c:v>1303.1667784521508</c:v>
                </c:pt>
                <c:pt idx="2116">
                  <c:v>1306.1708881316924</c:v>
                </c:pt>
                <c:pt idx="2117">
                  <c:v>1309.1819229992575</c:v>
                </c:pt>
                <c:pt idx="2118">
                  <c:v>1312.1998990190532</c:v>
                </c:pt>
                <c:pt idx="2119">
                  <c:v>1315.2248321920879</c:v>
                </c:pt>
                <c:pt idx="2120">
                  <c:v>1318.2567385562563</c:v>
                </c:pt>
                <c:pt idx="2121">
                  <c:v>1321.295634186424</c:v>
                </c:pt>
                <c:pt idx="2122">
                  <c:v>1324.341535194513</c:v>
                </c:pt>
                <c:pt idx="2123">
                  <c:v>1327.3944577295874</c:v>
                </c:pt>
                <c:pt idx="2124">
                  <c:v>1330.4544179779386</c:v>
                </c:pt>
                <c:pt idx="2125">
                  <c:v>1333.5214321631711</c:v>
                </c:pt>
                <c:pt idx="2126">
                  <c:v>1336.5955165462888</c:v>
                </c:pt>
                <c:pt idx="2127">
                  <c:v>1339.6766874257812</c:v>
                </c:pt>
                <c:pt idx="2128">
                  <c:v>1342.7649611377096</c:v>
                </c:pt>
                <c:pt idx="2129">
                  <c:v>1345.8603540557938</c:v>
                </c:pt>
                <c:pt idx="2130">
                  <c:v>1348.9628825914986</c:v>
                </c:pt>
                <c:pt idx="2131">
                  <c:v>1352.0725631941218</c:v>
                </c:pt>
                <c:pt idx="2132">
                  <c:v>1355.1894123508803</c:v>
                </c:pt>
                <c:pt idx="2133">
                  <c:v>1358.313446586998</c:v>
                </c:pt>
                <c:pt idx="2134">
                  <c:v>1361.4446824657934</c:v>
                </c:pt>
                <c:pt idx="2135">
                  <c:v>1364.5831365887675</c:v>
                </c:pt>
                <c:pt idx="2136">
                  <c:v>1367.7288255956917</c:v>
                </c:pt>
                <c:pt idx="2137">
                  <c:v>1370.8817661646958</c:v>
                </c:pt>
                <c:pt idx="2138">
                  <c:v>1374.0419750123569</c:v>
                </c:pt>
                <c:pt idx="2139">
                  <c:v>1377.2094688937877</c:v>
                </c:pt>
                <c:pt idx="2140">
                  <c:v>1380.3842646027256</c:v>
                </c:pt>
                <c:pt idx="2141">
                  <c:v>1383.5663789716211</c:v>
                </c:pt>
                <c:pt idx="2142">
                  <c:v>1386.7558288717282</c:v>
                </c:pt>
                <c:pt idx="2143">
                  <c:v>1389.9526312131925</c:v>
                </c:pt>
                <c:pt idx="2144">
                  <c:v>1393.1568029451419</c:v>
                </c:pt>
                <c:pt idx="2145">
                  <c:v>1396.3683610557759</c:v>
                </c:pt>
                <c:pt idx="2146">
                  <c:v>1399.5873225724561</c:v>
                </c:pt>
                <c:pt idx="2147">
                  <c:v>1402.8137045617957</c:v>
                </c:pt>
                <c:pt idx="2148">
                  <c:v>1406.0475241297511</c:v>
                </c:pt>
                <c:pt idx="2149">
                  <c:v>1409.2887984217114</c:v>
                </c:pt>
                <c:pt idx="2150">
                  <c:v>1412.5375446225905</c:v>
                </c:pt>
                <c:pt idx="2151">
                  <c:v>1415.7937799569174</c:v>
                </c:pt>
                <c:pt idx="2152">
                  <c:v>1419.0575216889276</c:v>
                </c:pt>
                <c:pt idx="2153">
                  <c:v>1422.3287871226548</c:v>
                </c:pt>
                <c:pt idx="2154">
                  <c:v>1425.6075936020227</c:v>
                </c:pt>
                <c:pt idx="2155">
                  <c:v>1428.893958510937</c:v>
                </c:pt>
                <c:pt idx="2156">
                  <c:v>1432.1878992733771</c:v>
                </c:pt>
                <c:pt idx="2157">
                  <c:v>1435.4894333534892</c:v>
                </c:pt>
                <c:pt idx="2158">
                  <c:v>1438.7985782556782</c:v>
                </c:pt>
                <c:pt idx="2159">
                  <c:v>1442.1153515247011</c:v>
                </c:pt>
                <c:pt idx="2160">
                  <c:v>1445.4397707457595</c:v>
                </c:pt>
                <c:pt idx="2161">
                  <c:v>1448.7718535445931</c:v>
                </c:pt>
                <c:pt idx="2162">
                  <c:v>1452.1116175875734</c:v>
                </c:pt>
                <c:pt idx="2163">
                  <c:v>1455.4590805817966</c:v>
                </c:pt>
                <c:pt idx="2164">
                  <c:v>1458.8142602751784</c:v>
                </c:pt>
                <c:pt idx="2165">
                  <c:v>1462.1771744565476</c:v>
                </c:pt>
                <c:pt idx="2166">
                  <c:v>1465.5478409557404</c:v>
                </c:pt>
                <c:pt idx="2167">
                  <c:v>1468.9262776436951</c:v>
                </c:pt>
                <c:pt idx="2168">
                  <c:v>1472.3125024325468</c:v>
                </c:pt>
                <c:pt idx="2169">
                  <c:v>1475.706533275722</c:v>
                </c:pt>
                <c:pt idx="2170">
                  <c:v>1479.1083881680345</c:v>
                </c:pt>
                <c:pt idx="2171">
                  <c:v>1482.5180851457801</c:v>
                </c:pt>
                <c:pt idx="2172">
                  <c:v>1485.9356422868329</c:v>
                </c:pt>
                <c:pt idx="2173">
                  <c:v>1489.3610777107408</c:v>
                </c:pt>
                <c:pt idx="2174">
                  <c:v>1492.7944095788212</c:v>
                </c:pt>
                <c:pt idx="2175">
                  <c:v>1496.235656094258</c:v>
                </c:pt>
                <c:pt idx="2176">
                  <c:v>1499.6848355021978</c:v>
                </c:pt>
                <c:pt idx="2177">
                  <c:v>1503.1419660898459</c:v>
                </c:pt>
                <c:pt idx="2178">
                  <c:v>1506.6070661865651</c:v>
                </c:pt>
                <c:pt idx="2179">
                  <c:v>1510.080154163971</c:v>
                </c:pt>
                <c:pt idx="2180">
                  <c:v>1513.5612484360304</c:v>
                </c:pt>
                <c:pt idx="2181">
                  <c:v>1517.0503674591585</c:v>
                </c:pt>
                <c:pt idx="2182">
                  <c:v>1520.5475297323169</c:v>
                </c:pt>
                <c:pt idx="2183">
                  <c:v>1524.052753797112</c:v>
                </c:pt>
                <c:pt idx="2184">
                  <c:v>1527.566058237893</c:v>
                </c:pt>
                <c:pt idx="2185">
                  <c:v>1531.0874616818501</c:v>
                </c:pt>
                <c:pt idx="2186">
                  <c:v>1534.6169827991137</c:v>
                </c:pt>
                <c:pt idx="2187">
                  <c:v>1538.1546403028535</c:v>
                </c:pt>
                <c:pt idx="2188">
                  <c:v>1541.7004529493777</c:v>
                </c:pt>
                <c:pt idx="2189">
                  <c:v>1545.2544395382317</c:v>
                </c:pt>
                <c:pt idx="2190">
                  <c:v>1548.8166189122987</c:v>
                </c:pt>
                <c:pt idx="2191">
                  <c:v>1552.3870099578992</c:v>
                </c:pt>
                <c:pt idx="2192">
                  <c:v>1555.9656316048909</c:v>
                </c:pt>
                <c:pt idx="2193">
                  <c:v>1559.5525028267696</c:v>
                </c:pt>
                <c:pt idx="2194">
                  <c:v>1563.1476426407694</c:v>
                </c:pt>
                <c:pt idx="2195">
                  <c:v>1566.7510701079639</c:v>
                </c:pt>
                <c:pt idx="2196">
                  <c:v>1570.3628043333667</c:v>
                </c:pt>
                <c:pt idx="2197">
                  <c:v>1573.9828644660333</c:v>
                </c:pt>
                <c:pt idx="2198">
                  <c:v>1577.611269699162</c:v>
                </c:pt>
                <c:pt idx="2199">
                  <c:v>1581.2480392701962</c:v>
                </c:pt>
                <c:pt idx="2200">
                  <c:v>1584.893192460926</c:v>
                </c:pt>
                <c:pt idx="2201">
                  <c:v>1588.5467485975907</c:v>
                </c:pt>
                <c:pt idx="2202">
                  <c:v>1592.2087270509815</c:v>
                </c:pt>
                <c:pt idx="2203">
                  <c:v>1595.8791472365435</c:v>
                </c:pt>
                <c:pt idx="2204">
                  <c:v>1599.5580286144791</c:v>
                </c:pt>
                <c:pt idx="2205">
                  <c:v>1603.2453906898513</c:v>
                </c:pt>
                <c:pt idx="2206">
                  <c:v>1606.9412530126865</c:v>
                </c:pt>
                <c:pt idx="2207">
                  <c:v>1610.6456351780791</c:v>
                </c:pt>
                <c:pt idx="2208">
                  <c:v>1614.3585568262945</c:v>
                </c:pt>
                <c:pt idx="2209">
                  <c:v>1618.0800376428735</c:v>
                </c:pt>
                <c:pt idx="2210">
                  <c:v>1621.810097358737</c:v>
                </c:pt>
                <c:pt idx="2211">
                  <c:v>1625.5487557502904</c:v>
                </c:pt>
                <c:pt idx="2212">
                  <c:v>1629.2960326395282</c:v>
                </c:pt>
                <c:pt idx="2213">
                  <c:v>1633.0519478941396</c:v>
                </c:pt>
                <c:pt idx="2214">
                  <c:v>1636.8165214276135</c:v>
                </c:pt>
                <c:pt idx="2215">
                  <c:v>1640.5897731993437</c:v>
                </c:pt>
                <c:pt idx="2216">
                  <c:v>1644.3717232147355</c:v>
                </c:pt>
                <c:pt idx="2217">
                  <c:v>1648.1623915253115</c:v>
                </c:pt>
                <c:pt idx="2218">
                  <c:v>1651.9617982288178</c:v>
                </c:pt>
                <c:pt idx="2219">
                  <c:v>1655.7699634693304</c:v>
                </c:pt>
                <c:pt idx="2220">
                  <c:v>1659.5869074373622</c:v>
                </c:pt>
                <c:pt idx="2221">
                  <c:v>1663.4126503699706</c:v>
                </c:pt>
                <c:pt idx="2222">
                  <c:v>1667.2472125508634</c:v>
                </c:pt>
                <c:pt idx="2223">
                  <c:v>1671.0906143105076</c:v>
                </c:pt>
                <c:pt idx="2224">
                  <c:v>1674.9428760262369</c:v>
                </c:pt>
                <c:pt idx="2225">
                  <c:v>1678.8040181223594</c:v>
                </c:pt>
                <c:pt idx="2226">
                  <c:v>1682.6740610702659</c:v>
                </c:pt>
                <c:pt idx="2227">
                  <c:v>1686.553025388539</c:v>
                </c:pt>
                <c:pt idx="2228">
                  <c:v>1690.4409316430615</c:v>
                </c:pt>
                <c:pt idx="2229">
                  <c:v>1694.3378004471251</c:v>
                </c:pt>
                <c:pt idx="2230">
                  <c:v>1698.2436524615405</c:v>
                </c:pt>
                <c:pt idx="2231">
                  <c:v>1702.1585083947461</c:v>
                </c:pt>
                <c:pt idx="2232">
                  <c:v>1706.0823890029185</c:v>
                </c:pt>
                <c:pt idx="2233">
                  <c:v>1710.0153150900819</c:v>
                </c:pt>
                <c:pt idx="2234">
                  <c:v>1713.9573075082192</c:v>
                </c:pt>
                <c:pt idx="2235">
                  <c:v>1717.9083871573814</c:v>
                </c:pt>
                <c:pt idx="2236">
                  <c:v>1721.8685749857998</c:v>
                </c:pt>
                <c:pt idx="2237">
                  <c:v>1725.8378919899958</c:v>
                </c:pt>
                <c:pt idx="2238">
                  <c:v>1729.8163592148931</c:v>
                </c:pt>
                <c:pt idx="2239">
                  <c:v>1733.8039977539288</c:v>
                </c:pt>
                <c:pt idx="2240">
                  <c:v>1737.8008287491657</c:v>
                </c:pt>
                <c:pt idx="2241">
                  <c:v>1741.8068733914038</c:v>
                </c:pt>
                <c:pt idx="2242">
                  <c:v>1745.8221529202929</c:v>
                </c:pt>
                <c:pt idx="2243">
                  <c:v>1749.8466886244455</c:v>
                </c:pt>
                <c:pt idx="2244">
                  <c:v>1753.8805018415492</c:v>
                </c:pt>
                <c:pt idx="2245">
                  <c:v>1757.92361395848</c:v>
                </c:pt>
                <c:pt idx="2246">
                  <c:v>1761.9760464114161</c:v>
                </c:pt>
                <c:pt idx="2247">
                  <c:v>1766.0378206859507</c:v>
                </c:pt>
                <c:pt idx="2248">
                  <c:v>1770.1089583172068</c:v>
                </c:pt>
                <c:pt idx="2249">
                  <c:v>1774.1894808899508</c:v>
                </c:pt>
                <c:pt idx="2250">
                  <c:v>1778.2794100387073</c:v>
                </c:pt>
                <c:pt idx="2251">
                  <c:v>1782.3787674478733</c:v>
                </c:pt>
                <c:pt idx="2252">
                  <c:v>1786.4875748518339</c:v>
                </c:pt>
                <c:pt idx="2253">
                  <c:v>1790.6058540350768</c:v>
                </c:pt>
                <c:pt idx="2254">
                  <c:v>1794.7336268323086</c:v>
                </c:pt>
                <c:pt idx="2255">
                  <c:v>1798.8709151285693</c:v>
                </c:pt>
                <c:pt idx="2256">
                  <c:v>1803.0177408593499</c:v>
                </c:pt>
                <c:pt idx="2257">
                  <c:v>1807.1741260107074</c:v>
                </c:pt>
                <c:pt idx="2258">
                  <c:v>1811.3400926193822</c:v>
                </c:pt>
                <c:pt idx="2259">
                  <c:v>1815.5156627729145</c:v>
                </c:pt>
                <c:pt idx="2260">
                  <c:v>1819.7008586097618</c:v>
                </c:pt>
                <c:pt idx="2261">
                  <c:v>1823.8957023194157</c:v>
                </c:pt>
                <c:pt idx="2262">
                  <c:v>1828.1002161425199</c:v>
                </c:pt>
                <c:pt idx="2263">
                  <c:v>1832.3144223709883</c:v>
                </c:pt>
                <c:pt idx="2264">
                  <c:v>1836.5383433481225</c:v>
                </c:pt>
                <c:pt idx="2265">
                  <c:v>1840.7720014687313</c:v>
                </c:pt>
                <c:pt idx="2266">
                  <c:v>1845.0154191792485</c:v>
                </c:pt>
                <c:pt idx="2267">
                  <c:v>1849.2686189778524</c:v>
                </c:pt>
                <c:pt idx="2268">
                  <c:v>1853.5316234145851</c:v>
                </c:pt>
                <c:pt idx="2269">
                  <c:v>1857.8044550914715</c:v>
                </c:pt>
                <c:pt idx="2270">
                  <c:v>1862.08713666264</c:v>
                </c:pt>
                <c:pt idx="2271">
                  <c:v>1866.3796908344418</c:v>
                </c:pt>
                <c:pt idx="2272">
                  <c:v>1870.682140365572</c:v>
                </c:pt>
                <c:pt idx="2273">
                  <c:v>1874.9945080671894</c:v>
                </c:pt>
                <c:pt idx="2274">
                  <c:v>1879.3168168030386</c:v>
                </c:pt>
                <c:pt idx="2275">
                  <c:v>1883.6490894895701</c:v>
                </c:pt>
                <c:pt idx="2276">
                  <c:v>1887.9913490960623</c:v>
                </c:pt>
                <c:pt idx="2277">
                  <c:v>1892.3436186447436</c:v>
                </c:pt>
                <c:pt idx="2278">
                  <c:v>1896.7059212109139</c:v>
                </c:pt>
                <c:pt idx="2279">
                  <c:v>1901.0782799230669</c:v>
                </c:pt>
                <c:pt idx="2280">
                  <c:v>1905.4607179630134</c:v>
                </c:pt>
                <c:pt idx="2281">
                  <c:v>1909.8532585660037</c:v>
                </c:pt>
                <c:pt idx="2282">
                  <c:v>1914.2559250208508</c:v>
                </c:pt>
                <c:pt idx="2283">
                  <c:v>1918.6687406700537</c:v>
                </c:pt>
                <c:pt idx="2284">
                  <c:v>1923.091728909922</c:v>
                </c:pt>
                <c:pt idx="2285">
                  <c:v>1927.524913190699</c:v>
                </c:pt>
                <c:pt idx="2286">
                  <c:v>1931.9683170166863</c:v>
                </c:pt>
                <c:pt idx="2287">
                  <c:v>1936.4219639463688</c:v>
                </c:pt>
                <c:pt idx="2288">
                  <c:v>1940.8858775925391</c:v>
                </c:pt>
                <c:pt idx="2289">
                  <c:v>1945.3600816224232</c:v>
                </c:pt>
                <c:pt idx="2290">
                  <c:v>1949.8445997578051</c:v>
                </c:pt>
                <c:pt idx="2291">
                  <c:v>1954.3394557751537</c:v>
                </c:pt>
                <c:pt idx="2292">
                  <c:v>1958.8446735057482</c:v>
                </c:pt>
                <c:pt idx="2293">
                  <c:v>1963.3602768358046</c:v>
                </c:pt>
                <c:pt idx="2294">
                  <c:v>1967.8862897066019</c:v>
                </c:pt>
                <c:pt idx="2295">
                  <c:v>1972.4227361146102</c:v>
                </c:pt>
                <c:pt idx="2296">
                  <c:v>1976.9696401116166</c:v>
                </c:pt>
                <c:pt idx="2297">
                  <c:v>1981.5270258048533</c:v>
                </c:pt>
                <c:pt idx="2298">
                  <c:v>1986.094917357126</c:v>
                </c:pt>
                <c:pt idx="2299">
                  <c:v>1990.6733389869405</c:v>
                </c:pt>
                <c:pt idx="2300">
                  <c:v>1995.2623149686328</c:v>
                </c:pt>
                <c:pt idx="2301">
                  <c:v>1999.8618696324966</c:v>
                </c:pt>
                <c:pt idx="2302">
                  <c:v>2004.4720273649129</c:v>
                </c:pt>
                <c:pt idx="2303">
                  <c:v>2009.0928126084791</c:v>
                </c:pt>
                <c:pt idx="2304">
                  <c:v>2013.7242498621385</c:v>
                </c:pt>
                <c:pt idx="2305">
                  <c:v>2018.3663636813105</c:v>
                </c:pt>
                <c:pt idx="2306">
                  <c:v>2023.0191786780206</c:v>
                </c:pt>
                <c:pt idx="2307">
                  <c:v>2027.6827195210303</c:v>
                </c:pt>
                <c:pt idx="2308">
                  <c:v>2032.3570109359694</c:v>
                </c:pt>
                <c:pt idx="2309">
                  <c:v>2037.0420777054653</c:v>
                </c:pt>
                <c:pt idx="2310">
                  <c:v>2041.7379446692757</c:v>
                </c:pt>
                <c:pt idx="2311">
                  <c:v>2046.44463672442</c:v>
                </c:pt>
                <c:pt idx="2312">
                  <c:v>2051.1621788253105</c:v>
                </c:pt>
                <c:pt idx="2313">
                  <c:v>2055.8905959838862</c:v>
                </c:pt>
                <c:pt idx="2314">
                  <c:v>2060.6299132697441</c:v>
                </c:pt>
                <c:pt idx="2315">
                  <c:v>2065.3801558102723</c:v>
                </c:pt>
                <c:pt idx="2316">
                  <c:v>2070.1413487907844</c:v>
                </c:pt>
                <c:pt idx="2317">
                  <c:v>2074.9135174546514</c:v>
                </c:pt>
                <c:pt idx="2318">
                  <c:v>2079.6966871034365</c:v>
                </c:pt>
                <c:pt idx="2319">
                  <c:v>2084.4908830970289</c:v>
                </c:pt>
                <c:pt idx="2320">
                  <c:v>2089.2961308537788</c:v>
                </c:pt>
                <c:pt idx="2321">
                  <c:v>2094.1124558506312</c:v>
                </c:pt>
                <c:pt idx="2322">
                  <c:v>2098.9398836232622</c:v>
                </c:pt>
                <c:pt idx="2323">
                  <c:v>2103.7784397662126</c:v>
                </c:pt>
                <c:pt idx="2324">
                  <c:v>2108.6281499330257</c:v>
                </c:pt>
                <c:pt idx="2325">
                  <c:v>2113.4890398363823</c:v>
                </c:pt>
                <c:pt idx="2326">
                  <c:v>2118.3611352482367</c:v>
                </c:pt>
                <c:pt idx="2327">
                  <c:v>2123.2444619999537</c:v>
                </c:pt>
                <c:pt idx="2328">
                  <c:v>2128.1390459824456</c:v>
                </c:pt>
                <c:pt idx="2329">
                  <c:v>2133.0449131463092</c:v>
                </c:pt>
                <c:pt idx="2330">
                  <c:v>2137.9620895019643</c:v>
                </c:pt>
                <c:pt idx="2331">
                  <c:v>2142.8906011197901</c:v>
                </c:pt>
                <c:pt idx="2332">
                  <c:v>2147.8304741302645</c:v>
                </c:pt>
                <c:pt idx="2333">
                  <c:v>2152.781734724103</c:v>
                </c:pt>
                <c:pt idx="2334">
                  <c:v>2157.7444091523957</c:v>
                </c:pt>
                <c:pt idx="2335">
                  <c:v>2162.718523726749</c:v>
                </c:pt>
                <c:pt idx="2336">
                  <c:v>2167.7041048194228</c:v>
                </c:pt>
                <c:pt idx="2337">
                  <c:v>2172.7011788634718</c:v>
                </c:pt>
                <c:pt idx="2338">
                  <c:v>2177.7097723528855</c:v>
                </c:pt>
                <c:pt idx="2339">
                  <c:v>2182.7299118427272</c:v>
                </c:pt>
                <c:pt idx="2340">
                  <c:v>2187.7616239492777</c:v>
                </c:pt>
                <c:pt idx="2341">
                  <c:v>2192.8049353501729</c:v>
                </c:pt>
                <c:pt idx="2342">
                  <c:v>2197.8598727845483</c:v>
                </c:pt>
                <c:pt idx="2343">
                  <c:v>2202.9264630531788</c:v>
                </c:pt>
                <c:pt idx="2344">
                  <c:v>2208.0047330186217</c:v>
                </c:pt>
                <c:pt idx="2345">
                  <c:v>2213.0947096053587</c:v>
                </c:pt>
                <c:pt idx="2346">
                  <c:v>2218.1964197999391</c:v>
                </c:pt>
                <c:pt idx="2347">
                  <c:v>2223.3098906511227</c:v>
                </c:pt>
                <c:pt idx="2348">
                  <c:v>2228.4351492700225</c:v>
                </c:pt>
                <c:pt idx="2349">
                  <c:v>2233.5722228302498</c:v>
                </c:pt>
                <c:pt idx="2350">
                  <c:v>2238.7211385680571</c:v>
                </c:pt>
                <c:pt idx="2351">
                  <c:v>2243.8819237824828</c:v>
                </c:pt>
                <c:pt idx="2352">
                  <c:v>2249.0546058354967</c:v>
                </c:pt>
                <c:pt idx="2353">
                  <c:v>2254.2392121521443</c:v>
                </c:pt>
                <c:pt idx="2354">
                  <c:v>2259.4357702206917</c:v>
                </c:pt>
                <c:pt idx="2355">
                  <c:v>2264.6443075927727</c:v>
                </c:pt>
                <c:pt idx="2356">
                  <c:v>2269.8648518835344</c:v>
                </c:pt>
                <c:pt idx="2357">
                  <c:v>2275.0974307717825</c:v>
                </c:pt>
                <c:pt idx="2358">
                  <c:v>2280.3420720001291</c:v>
                </c:pt>
                <c:pt idx="2359">
                  <c:v>2285.5988033751401</c:v>
                </c:pt>
                <c:pt idx="2360">
                  <c:v>2290.867652767482</c:v>
                </c:pt>
                <c:pt idx="2361">
                  <c:v>2296.1486481120701</c:v>
                </c:pt>
                <c:pt idx="2362">
                  <c:v>2301.4418174082157</c:v>
                </c:pt>
                <c:pt idx="2363">
                  <c:v>2306.7471887197757</c:v>
                </c:pt>
                <c:pt idx="2364">
                  <c:v>2312.0647901753005</c:v>
                </c:pt>
                <c:pt idx="2365">
                  <c:v>2317.3946499681833</c:v>
                </c:pt>
                <c:pt idx="2366">
                  <c:v>2322.7367963568108</c:v>
                </c:pt>
                <c:pt idx="2367">
                  <c:v>2328.0912576647111</c:v>
                </c:pt>
                <c:pt idx="2368">
                  <c:v>2333.4580622807048</c:v>
                </c:pt>
                <c:pt idx="2369">
                  <c:v>2338.8372386590563</c:v>
                </c:pt>
                <c:pt idx="2370">
                  <c:v>2344.2288153196228</c:v>
                </c:pt>
                <c:pt idx="2371">
                  <c:v>2349.6328208480072</c:v>
                </c:pt>
                <c:pt idx="2372">
                  <c:v>2355.0492838957089</c:v>
                </c:pt>
                <c:pt idx="2373">
                  <c:v>2360.4782331802753</c:v>
                </c:pt>
                <c:pt idx="2374">
                  <c:v>2365.9196974854558</c:v>
                </c:pt>
                <c:pt idx="2375">
                  <c:v>2371.3737056613522</c:v>
                </c:pt>
                <c:pt idx="2376">
                  <c:v>2376.8402866245729</c:v>
                </c:pt>
                <c:pt idx="2377">
                  <c:v>2382.3194693583855</c:v>
                </c:pt>
                <c:pt idx="2378">
                  <c:v>2387.8112829128722</c:v>
                </c:pt>
                <c:pt idx="2379">
                  <c:v>2393.3157564050812</c:v>
                </c:pt>
                <c:pt idx="2380">
                  <c:v>2398.8329190191835</c:v>
                </c:pt>
                <c:pt idx="2381">
                  <c:v>2404.3628000066255</c:v>
                </c:pt>
                <c:pt idx="2382">
                  <c:v>2409.9054286862861</c:v>
                </c:pt>
                <c:pt idx="2383">
                  <c:v>2415.4608344446306</c:v>
                </c:pt>
                <c:pt idx="2384">
                  <c:v>2421.0290467358677</c:v>
                </c:pt>
                <c:pt idx="2385">
                  <c:v>2426.6100950821042</c:v>
                </c:pt>
                <c:pt idx="2386">
                  <c:v>2432.2040090735031</c:v>
                </c:pt>
                <c:pt idx="2387">
                  <c:v>2437.8108183684394</c:v>
                </c:pt>
                <c:pt idx="2388">
                  <c:v>2443.4305526936578</c:v>
                </c:pt>
                <c:pt idx="2389">
                  <c:v>2449.0632418444306</c:v>
                </c:pt>
                <c:pt idx="2390">
                  <c:v>2454.7089156847146</c:v>
                </c:pt>
                <c:pt idx="2391">
                  <c:v>2460.3676041473109</c:v>
                </c:pt>
                <c:pt idx="2392">
                  <c:v>2466.0393372340218</c:v>
                </c:pt>
                <c:pt idx="2393">
                  <c:v>2471.7241450158122</c:v>
                </c:pt>
                <c:pt idx="2394">
                  <c:v>2477.4220576329667</c:v>
                </c:pt>
                <c:pt idx="2395">
                  <c:v>2483.1331052952505</c:v>
                </c:pt>
                <c:pt idx="2396">
                  <c:v>2488.8573182820701</c:v>
                </c:pt>
                <c:pt idx="2397">
                  <c:v>2494.5947269426329</c:v>
                </c:pt>
                <c:pt idx="2398">
                  <c:v>2500.3453616961087</c:v>
                </c:pt>
                <c:pt idx="2399">
                  <c:v>2506.1092530317901</c:v>
                </c:pt>
                <c:pt idx="2400">
                  <c:v>2511.8864315092555</c:v>
                </c:pt>
                <c:pt idx="2401">
                  <c:v>2517.6769277585299</c:v>
                </c:pt>
                <c:pt idx="2402">
                  <c:v>2523.4807724802481</c:v>
                </c:pt>
                <c:pt idx="2403">
                  <c:v>2529.2979964458173</c:v>
                </c:pt>
                <c:pt idx="2404">
                  <c:v>2535.1286304975793</c:v>
                </c:pt>
                <c:pt idx="2405">
                  <c:v>2540.9727055489757</c:v>
                </c:pt>
                <c:pt idx="2406">
                  <c:v>2546.8302525847107</c:v>
                </c:pt>
                <c:pt idx="2407">
                  <c:v>2552.7013026609156</c:v>
                </c:pt>
                <c:pt idx="2408">
                  <c:v>2558.5858869053136</c:v>
                </c:pt>
                <c:pt idx="2409">
                  <c:v>2564.4840365173841</c:v>
                </c:pt>
                <c:pt idx="2410">
                  <c:v>2570.3957827685299</c:v>
                </c:pt>
                <c:pt idx="2411">
                  <c:v>2576.3211570022404</c:v>
                </c:pt>
                <c:pt idx="2412">
                  <c:v>2582.2601906342602</c:v>
                </c:pt>
                <c:pt idx="2413">
                  <c:v>2588.2129151527547</c:v>
                </c:pt>
                <c:pt idx="2414">
                  <c:v>2594.1793621184765</c:v>
                </c:pt>
                <c:pt idx="2415">
                  <c:v>2600.1595631649334</c:v>
                </c:pt>
                <c:pt idx="2416">
                  <c:v>2606.1535499985562</c:v>
                </c:pt>
                <c:pt idx="2417">
                  <c:v>2612.161354398866</c:v>
                </c:pt>
                <c:pt idx="2418">
                  <c:v>2618.1830082186443</c:v>
                </c:pt>
                <c:pt idx="2419">
                  <c:v>2624.2185433840996</c:v>
                </c:pt>
                <c:pt idx="2420">
                  <c:v>2630.2679918950389</c:v>
                </c:pt>
                <c:pt idx="2421">
                  <c:v>2636.3313858250358</c:v>
                </c:pt>
                <c:pt idx="2422">
                  <c:v>2642.4087573216016</c:v>
                </c:pt>
                <c:pt idx="2423">
                  <c:v>2648.5001386063545</c:v>
                </c:pt>
                <c:pt idx="2424">
                  <c:v>2654.6055619751924</c:v>
                </c:pt>
                <c:pt idx="2425">
                  <c:v>2660.7250597984616</c:v>
                </c:pt>
                <c:pt idx="2426">
                  <c:v>2666.8586645211308</c:v>
                </c:pt>
                <c:pt idx="2427">
                  <c:v>2673.0064086629613</c:v>
                </c:pt>
                <c:pt idx="2428">
                  <c:v>2679.168324818681</c:v>
                </c:pt>
                <c:pt idx="2429">
                  <c:v>2685.3444456581556</c:v>
                </c:pt>
                <c:pt idx="2430">
                  <c:v>2691.5348039265632</c:v>
                </c:pt>
                <c:pt idx="2431">
                  <c:v>2697.7394324445668</c:v>
                </c:pt>
                <c:pt idx="2432">
                  <c:v>2703.9583641084891</c:v>
                </c:pt>
                <c:pt idx="2433">
                  <c:v>2710.1916318904873</c:v>
                </c:pt>
                <c:pt idx="2434">
                  <c:v>2716.4392688387261</c:v>
                </c:pt>
                <c:pt idx="2435">
                  <c:v>2722.701308077555</c:v>
                </c:pt>
                <c:pt idx="2436">
                  <c:v>2728.9777828076826</c:v>
                </c:pt>
                <c:pt idx="2437">
                  <c:v>2735.2687263063531</c:v>
                </c:pt>
                <c:pt idx="2438">
                  <c:v>2741.5741719275225</c:v>
                </c:pt>
                <c:pt idx="2439">
                  <c:v>2747.8941531020359</c:v>
                </c:pt>
                <c:pt idx="2440">
                  <c:v>2754.2287033378043</c:v>
                </c:pt>
                <c:pt idx="2441">
                  <c:v>2760.5778562199826</c:v>
                </c:pt>
                <c:pt idx="2442">
                  <c:v>2766.9416454111474</c:v>
                </c:pt>
                <c:pt idx="2443">
                  <c:v>2773.3201046514755</c:v>
                </c:pt>
                <c:pt idx="2444">
                  <c:v>2779.7132677589225</c:v>
                </c:pt>
                <c:pt idx="2445">
                  <c:v>2786.1211686294032</c:v>
                </c:pt>
                <c:pt idx="2446">
                  <c:v>2792.5438412369699</c:v>
                </c:pt>
                <c:pt idx="2447">
                  <c:v>2798.9813196339933</c:v>
                </c:pt>
                <c:pt idx="2448">
                  <c:v>2805.4336379513434</c:v>
                </c:pt>
                <c:pt idx="2449">
                  <c:v>2811.9008303985693</c:v>
                </c:pt>
                <c:pt idx="2450">
                  <c:v>2818.3829312640814</c:v>
                </c:pt>
                <c:pt idx="2451">
                  <c:v>2824.8799749153336</c:v>
                </c:pt>
                <c:pt idx="2452">
                  <c:v>2831.3919957990047</c:v>
                </c:pt>
                <c:pt idx="2453">
                  <c:v>2837.9190284411807</c:v>
                </c:pt>
                <c:pt idx="2454">
                  <c:v>2844.4611074475392</c:v>
                </c:pt>
                <c:pt idx="2455">
                  <c:v>2851.0182675035317</c:v>
                </c:pt>
                <c:pt idx="2456">
                  <c:v>2857.5905433745684</c:v>
                </c:pt>
                <c:pt idx="2457">
                  <c:v>2864.1779699062013</c:v>
                </c:pt>
                <c:pt idx="2458">
                  <c:v>2870.7805820243102</c:v>
                </c:pt>
                <c:pt idx="2459">
                  <c:v>2877.3984147352876</c:v>
                </c:pt>
                <c:pt idx="2460">
                  <c:v>2884.0315031262235</c:v>
                </c:pt>
                <c:pt idx="2461">
                  <c:v>2890.679882365092</c:v>
                </c:pt>
                <c:pt idx="2462">
                  <c:v>2897.3435877009383</c:v>
                </c:pt>
                <c:pt idx="2463">
                  <c:v>2904.022654464065</c:v>
                </c:pt>
                <c:pt idx="2464">
                  <c:v>2910.7171180662185</c:v>
                </c:pt>
                <c:pt idx="2465">
                  <c:v>2917.4270140007789</c:v>
                </c:pt>
                <c:pt idx="2466">
                  <c:v>2924.1523778429464</c:v>
                </c:pt>
                <c:pt idx="2467">
                  <c:v>2930.8932452499307</c:v>
                </c:pt>
                <c:pt idx="2468">
                  <c:v>2937.6496519611396</c:v>
                </c:pt>
                <c:pt idx="2469">
                  <c:v>2944.4216337983689</c:v>
                </c:pt>
                <c:pt idx="2470">
                  <c:v>2951.2092266659924</c:v>
                </c:pt>
                <c:pt idx="2471">
                  <c:v>2958.0124665511516</c:v>
                </c:pt>
                <c:pt idx="2472">
                  <c:v>2964.8313895239471</c:v>
                </c:pt>
                <c:pt idx="2473">
                  <c:v>2971.66603173763</c:v>
                </c:pt>
                <c:pt idx="2474">
                  <c:v>2978.5164294287924</c:v>
                </c:pt>
                <c:pt idx="2475">
                  <c:v>2985.3826189175611</c:v>
                </c:pt>
                <c:pt idx="2476">
                  <c:v>2992.2646366077897</c:v>
                </c:pt>
                <c:pt idx="2477">
                  <c:v>2999.1625189872507</c:v>
                </c:pt>
                <c:pt idx="2478">
                  <c:v>3006.0763026278296</c:v>
                </c:pt>
                <c:pt idx="2479">
                  <c:v>3013.0060241857191</c:v>
                </c:pt>
                <c:pt idx="2480">
                  <c:v>3019.9517204016129</c:v>
                </c:pt>
                <c:pt idx="2481">
                  <c:v>3026.913428100901</c:v>
                </c:pt>
                <c:pt idx="2482">
                  <c:v>3033.8911841938648</c:v>
                </c:pt>
                <c:pt idx="2483">
                  <c:v>3040.8850256758724</c:v>
                </c:pt>
                <c:pt idx="2484">
                  <c:v>3047.8949896275753</c:v>
                </c:pt>
                <c:pt idx="2485">
                  <c:v>3054.9211132151045</c:v>
                </c:pt>
                <c:pt idx="2486">
                  <c:v>3061.9634336902673</c:v>
                </c:pt>
                <c:pt idx="2487">
                  <c:v>3069.0219883907462</c:v>
                </c:pt>
                <c:pt idx="2488">
                  <c:v>3076.0968147402959</c:v>
                </c:pt>
                <c:pt idx="2489">
                  <c:v>3083.187950248941</c:v>
                </c:pt>
                <c:pt idx="2490">
                  <c:v>3090.2954325131759</c:v>
                </c:pt>
                <c:pt idx="2491">
                  <c:v>3097.4192992161647</c:v>
                </c:pt>
                <c:pt idx="2492">
                  <c:v>3104.5595881279392</c:v>
                </c:pt>
                <c:pt idx="2493">
                  <c:v>3111.7163371055999</c:v>
                </c:pt>
                <c:pt idx="2494">
                  <c:v>3118.8895840935179</c:v>
                </c:pt>
                <c:pt idx="2495">
                  <c:v>3126.0793671235347</c:v>
                </c:pt>
                <c:pt idx="2496">
                  <c:v>3133.2857243151643</c:v>
                </c:pt>
                <c:pt idx="2497">
                  <c:v>3140.508693875795</c:v>
                </c:pt>
                <c:pt idx="2498">
                  <c:v>3147.7483141008925</c:v>
                </c:pt>
                <c:pt idx="2499">
                  <c:v>3155.0046233742023</c:v>
                </c:pt>
                <c:pt idx="2500">
                  <c:v>3162.2776601679539</c:v>
                </c:pt>
                <c:pt idx="2501">
                  <c:v>3169.5674630430644</c:v>
                </c:pt>
                <c:pt idx="2502">
                  <c:v>3176.8740706493431</c:v>
                </c:pt>
                <c:pt idx="2503">
                  <c:v>3184.1975217256959</c:v>
                </c:pt>
                <c:pt idx="2504">
                  <c:v>3191.5378551003314</c:v>
                </c:pt>
                <c:pt idx="2505">
                  <c:v>3198.8951096909668</c:v>
                </c:pt>
                <c:pt idx="2506">
                  <c:v>3206.2693245050332</c:v>
                </c:pt>
                <c:pt idx="2507">
                  <c:v>3213.6605386398837</c:v>
                </c:pt>
                <c:pt idx="2508">
                  <c:v>3221.0687912829999</c:v>
                </c:pt>
                <c:pt idx="2509">
                  <c:v>3228.4941217121996</c:v>
                </c:pt>
                <c:pt idx="2510">
                  <c:v>3235.9365692958454</c:v>
                </c:pt>
                <c:pt idx="2511">
                  <c:v>3243.396173493054</c:v>
                </c:pt>
                <c:pt idx="2512">
                  <c:v>3250.8729738539041</c:v>
                </c:pt>
                <c:pt idx="2513">
                  <c:v>3258.3670100196468</c:v>
                </c:pt>
                <c:pt idx="2514">
                  <c:v>3265.8783217229161</c:v>
                </c:pt>
                <c:pt idx="2515">
                  <c:v>3273.4069487879387</c:v>
                </c:pt>
                <c:pt idx="2516">
                  <c:v>3280.952931130746</c:v>
                </c:pt>
                <c:pt idx="2517">
                  <c:v>3288.5163087593851</c:v>
                </c:pt>
                <c:pt idx="2518">
                  <c:v>3296.0971217741312</c:v>
                </c:pt>
                <c:pt idx="2519">
                  <c:v>3303.6954103677003</c:v>
                </c:pt>
                <c:pt idx="2520">
                  <c:v>3311.3112148254622</c:v>
                </c:pt>
                <c:pt idx="2521">
                  <c:v>3318.9445755256538</c:v>
                </c:pt>
                <c:pt idx="2522">
                  <c:v>3326.5955329395938</c:v>
                </c:pt>
                <c:pt idx="2523">
                  <c:v>3334.2641276318968</c:v>
                </c:pt>
                <c:pt idx="2524">
                  <c:v>3341.9504002606886</c:v>
                </c:pt>
                <c:pt idx="2525">
                  <c:v>3349.6543915778216</c:v>
                </c:pt>
                <c:pt idx="2526">
                  <c:v>3357.3761424290906</c:v>
                </c:pt>
                <c:pt idx="2527">
                  <c:v>3365.1156937544497</c:v>
                </c:pt>
                <c:pt idx="2528">
                  <c:v>3372.8730865882299</c:v>
                </c:pt>
                <c:pt idx="2529">
                  <c:v>3380.6483620593558</c:v>
                </c:pt>
                <c:pt idx="2530">
                  <c:v>3388.4415613915639</c:v>
                </c:pt>
                <c:pt idx="2531">
                  <c:v>3396.2527259036215</c:v>
                </c:pt>
                <c:pt idx="2532">
                  <c:v>3404.0818970095447</c:v>
                </c:pt>
                <c:pt idx="2533">
                  <c:v>3411.9291162188197</c:v>
                </c:pt>
                <c:pt idx="2534">
                  <c:v>3419.7944251366216</c:v>
                </c:pt>
                <c:pt idx="2535">
                  <c:v>3427.6778654640352</c:v>
                </c:pt>
                <c:pt idx="2536">
                  <c:v>3435.5794789982765</c:v>
                </c:pt>
                <c:pt idx="2537">
                  <c:v>3443.4993076329138</c:v>
                </c:pt>
                <c:pt idx="2538">
                  <c:v>3451.43739335809</c:v>
                </c:pt>
                <c:pt idx="2539">
                  <c:v>3459.3937782607459</c:v>
                </c:pt>
                <c:pt idx="2540">
                  <c:v>3467.3685045248417</c:v>
                </c:pt>
                <c:pt idx="2541">
                  <c:v>3475.361614431582</c:v>
                </c:pt>
                <c:pt idx="2542">
                  <c:v>3483.3731503596405</c:v>
                </c:pt>
                <c:pt idx="2543">
                  <c:v>3491.4031547853829</c:v>
                </c:pt>
                <c:pt idx="2544">
                  <c:v>3499.4516702830929</c:v>
                </c:pt>
                <c:pt idx="2545">
                  <c:v>3507.5187395251987</c:v>
                </c:pt>
                <c:pt idx="2546">
                  <c:v>3515.6044052824986</c:v>
                </c:pt>
                <c:pt idx="2547">
                  <c:v>3523.7087104243874</c:v>
                </c:pt>
                <c:pt idx="2548">
                  <c:v>3531.831697919084</c:v>
                </c:pt>
                <c:pt idx="2549">
                  <c:v>3539.9734108338598</c:v>
                </c:pt>
                <c:pt idx="2550">
                  <c:v>3548.1338923352664</c:v>
                </c:pt>
                <c:pt idx="2551">
                  <c:v>3556.3131856893638</c:v>
                </c:pt>
                <c:pt idx="2552">
                  <c:v>3564.5113342619516</c:v>
                </c:pt>
                <c:pt idx="2553">
                  <c:v>3572.7283815187971</c:v>
                </c:pt>
                <c:pt idx="2554">
                  <c:v>3580.964371025867</c:v>
                </c:pt>
                <c:pt idx="2555">
                  <c:v>3589.2193464495576</c:v>
                </c:pt>
                <c:pt idx="2556">
                  <c:v>3597.4933515569273</c:v>
                </c:pt>
                <c:pt idx="2557">
                  <c:v>3605.7864302159269</c:v>
                </c:pt>
                <c:pt idx="2558">
                  <c:v>3614.0986263956343</c:v>
                </c:pt>
                <c:pt idx="2559">
                  <c:v>3622.4299841664861</c:v>
                </c:pt>
                <c:pt idx="2560">
                  <c:v>3630.7805477005118</c:v>
                </c:pt>
                <c:pt idx="2561">
                  <c:v>3639.1503612715683</c:v>
                </c:pt>
                <c:pt idx="2562">
                  <c:v>3647.5394692555737</c:v>
                </c:pt>
                <c:pt idx="2563">
                  <c:v>3655.9479161307436</c:v>
                </c:pt>
                <c:pt idx="2564">
                  <c:v>3664.3757464778259</c:v>
                </c:pt>
                <c:pt idx="2565">
                  <c:v>3672.8230049803383</c:v>
                </c:pt>
                <c:pt idx="2566">
                  <c:v>3681.2897364248047</c:v>
                </c:pt>
                <c:pt idx="2567">
                  <c:v>3689.7759857009924</c:v>
                </c:pt>
                <c:pt idx="2568">
                  <c:v>3698.2817978021499</c:v>
                </c:pt>
                <c:pt idx="2569">
                  <c:v>3706.8072178252464</c:v>
                </c:pt>
                <c:pt idx="2570">
                  <c:v>3715.3522909712106</c:v>
                </c:pt>
                <c:pt idx="2571">
                  <c:v>3723.9170625451688</c:v>
                </c:pt>
                <c:pt idx="2572">
                  <c:v>3732.5015779566879</c:v>
                </c:pt>
                <c:pt idx="2573">
                  <c:v>3741.1058827200141</c:v>
                </c:pt>
                <c:pt idx="2574">
                  <c:v>3749.7300224543146</c:v>
                </c:pt>
                <c:pt idx="2575">
                  <c:v>3758.3740428839196</c:v>
                </c:pt>
                <c:pt idx="2576">
                  <c:v>3767.037989838565</c:v>
                </c:pt>
                <c:pt idx="2577">
                  <c:v>3775.7219092536352</c:v>
                </c:pt>
                <c:pt idx="2578">
                  <c:v>3784.4258471704065</c:v>
                </c:pt>
                <c:pt idx="2579">
                  <c:v>3793.1498497362913</c:v>
                </c:pt>
                <c:pt idx="2580">
                  <c:v>3801.8939632050829</c:v>
                </c:pt>
                <c:pt idx="2581">
                  <c:v>3810.6582339371998</c:v>
                </c:pt>
                <c:pt idx="2582">
                  <c:v>3819.4427083999335</c:v>
                </c:pt>
                <c:pt idx="2583">
                  <c:v>3828.2474331676931</c:v>
                </c:pt>
                <c:pt idx="2584">
                  <c:v>3837.0724549222527</c:v>
                </c:pt>
                <c:pt idx="2585">
                  <c:v>3845.9178204529994</c:v>
                </c:pt>
                <c:pt idx="2586">
                  <c:v>3854.7835766571802</c:v>
                </c:pt>
                <c:pt idx="2587">
                  <c:v>3863.6697705401525</c:v>
                </c:pt>
                <c:pt idx="2588">
                  <c:v>3872.5764492156313</c:v>
                </c:pt>
                <c:pt idx="2589">
                  <c:v>3881.5036599059404</c:v>
                </c:pt>
                <c:pt idx="2590">
                  <c:v>3890.4514499422621</c:v>
                </c:pt>
                <c:pt idx="2591">
                  <c:v>3899.4198667648889</c:v>
                </c:pt>
                <c:pt idx="2592">
                  <c:v>3908.4089579234737</c:v>
                </c:pt>
                <c:pt idx="2593">
                  <c:v>3917.4187710772831</c:v>
                </c:pt>
                <c:pt idx="2594">
                  <c:v>3926.4493539954492</c:v>
                </c:pt>
                <c:pt idx="2595">
                  <c:v>3935.5007545572239</c:v>
                </c:pt>
                <c:pt idx="2596">
                  <c:v>3944.573020752232</c:v>
                </c:pt>
                <c:pt idx="2597">
                  <c:v>3953.6662006807255</c:v>
                </c:pt>
                <c:pt idx="2598">
                  <c:v>3962.7803425538395</c:v>
                </c:pt>
                <c:pt idx="2599">
                  <c:v>3971.9154946938465</c:v>
                </c:pt>
                <c:pt idx="2600">
                  <c:v>3981.0717055344144</c:v>
                </c:pt>
                <c:pt idx="2601">
                  <c:v>3990.249023620861</c:v>
                </c:pt>
                <c:pt idx="2602">
                  <c:v>3999.4474976104134</c:v>
                </c:pt>
                <c:pt idx="2603">
                  <c:v>4008.6671762724654</c:v>
                </c:pt>
                <c:pt idx="2604">
                  <c:v>4017.9081084888353</c:v>
                </c:pt>
                <c:pt idx="2605">
                  <c:v>4027.1703432540253</c:v>
                </c:pt>
                <c:pt idx="2606">
                  <c:v>4036.4539296754824</c:v>
                </c:pt>
                <c:pt idx="2607">
                  <c:v>4045.758916973858</c:v>
                </c:pt>
                <c:pt idx="2608">
                  <c:v>4055.085354483268</c:v>
                </c:pt>
                <c:pt idx="2609">
                  <c:v>4064.4332916515559</c:v>
                </c:pt>
                <c:pt idx="2610">
                  <c:v>4073.8027780405541</c:v>
                </c:pt>
                <c:pt idx="2611">
                  <c:v>4083.1938633263467</c:v>
                </c:pt>
                <c:pt idx="2612">
                  <c:v>4092.6065972995325</c:v>
                </c:pt>
                <c:pt idx="2613">
                  <c:v>4102.0410298654906</c:v>
                </c:pt>
                <c:pt idx="2614">
                  <c:v>4111.4972110446433</c:v>
                </c:pt>
                <c:pt idx="2615">
                  <c:v>4120.975190972722</c:v>
                </c:pt>
                <c:pt idx="2616">
                  <c:v>4130.4750199010323</c:v>
                </c:pt>
                <c:pt idx="2617">
                  <c:v>4139.9967481967215</c:v>
                </c:pt>
                <c:pt idx="2618">
                  <c:v>4149.5404263430455</c:v>
                </c:pt>
                <c:pt idx="2619">
                  <c:v>4159.1061049396358</c:v>
                </c:pt>
                <c:pt idx="2620">
                  <c:v>4168.6938347027672</c:v>
                </c:pt>
                <c:pt idx="2621">
                  <c:v>4178.3036664656292</c:v>
                </c:pt>
                <c:pt idx="2622">
                  <c:v>4187.9356511785936</c:v>
                </c:pt>
                <c:pt idx="2623">
                  <c:v>4197.589839909484</c:v>
                </c:pt>
                <c:pt idx="2624">
                  <c:v>4207.2662838438482</c:v>
                </c:pt>
                <c:pt idx="2625">
                  <c:v>4216.9650342852283</c:v>
                </c:pt>
                <c:pt idx="2626">
                  <c:v>4226.6861426554342</c:v>
                </c:pt>
                <c:pt idx="2627">
                  <c:v>4236.429660494814</c:v>
                </c:pt>
                <c:pt idx="2628">
                  <c:v>4246.1956394625304</c:v>
                </c:pt>
                <c:pt idx="2629">
                  <c:v>4255.9841313368306</c:v>
                </c:pt>
                <c:pt idx="2630">
                  <c:v>4265.795188015325</c:v>
                </c:pt>
                <c:pt idx="2631">
                  <c:v>4275.6288615152589</c:v>
                </c:pt>
                <c:pt idx="2632">
                  <c:v>4285.4852039737907</c:v>
                </c:pt>
                <c:pt idx="2633">
                  <c:v>4295.3642676482668</c:v>
                </c:pt>
                <c:pt idx="2634">
                  <c:v>4305.266104916499</c:v>
                </c:pt>
                <c:pt idx="2635">
                  <c:v>4315.1907682770434</c:v>
                </c:pt>
                <c:pt idx="2636">
                  <c:v>4325.1383103494763</c:v>
                </c:pt>
                <c:pt idx="2637">
                  <c:v>4335.1087838746762</c:v>
                </c:pt>
                <c:pt idx="2638">
                  <c:v>4345.1022417151016</c:v>
                </c:pt>
                <c:pt idx="2639">
                  <c:v>4355.11873685507</c:v>
                </c:pt>
                <c:pt idx="2640">
                  <c:v>4365.1583224010428</c:v>
                </c:pt>
                <c:pt idx="2641">
                  <c:v>4375.2210515819024</c:v>
                </c:pt>
                <c:pt idx="2642">
                  <c:v>4385.3069777492374</c:v>
                </c:pt>
                <c:pt idx="2643">
                  <c:v>4395.4161543776236</c:v>
                </c:pt>
                <c:pt idx="2644">
                  <c:v>4405.5486350649098</c:v>
                </c:pt>
                <c:pt idx="2645">
                  <c:v>4415.7044735324998</c:v>
                </c:pt>
                <c:pt idx="2646">
                  <c:v>4425.8837236256386</c:v>
                </c:pt>
                <c:pt idx="2647">
                  <c:v>4436.0864393136962</c:v>
                </c:pt>
                <c:pt idx="2648">
                  <c:v>4446.3126746904563</c:v>
                </c:pt>
                <c:pt idx="2649">
                  <c:v>4456.5624839744005</c:v>
                </c:pt>
                <c:pt idx="2650">
                  <c:v>4466.8359215089968</c:v>
                </c:pt>
                <c:pt idx="2651">
                  <c:v>4477.1330417629888</c:v>
                </c:pt>
                <c:pt idx="2652">
                  <c:v>4487.4538993306833</c:v>
                </c:pt>
                <c:pt idx="2653">
                  <c:v>4497.7985489322391</c:v>
                </c:pt>
                <c:pt idx="2654">
                  <c:v>4508.1670454139594</c:v>
                </c:pt>
                <c:pt idx="2655">
                  <c:v>4518.5594437485797</c:v>
                </c:pt>
                <c:pt idx="2656">
                  <c:v>4528.975799035562</c:v>
                </c:pt>
                <c:pt idx="2657">
                  <c:v>4539.4161665013844</c:v>
                </c:pt>
                <c:pt idx="2658">
                  <c:v>4549.8806014998363</c:v>
                </c:pt>
                <c:pt idx="2659">
                  <c:v>4560.3691595123109</c:v>
                </c:pt>
                <c:pt idx="2660">
                  <c:v>4570.8818961480974</c:v>
                </c:pt>
                <c:pt idx="2661">
                  <c:v>4581.41886714468</c:v>
                </c:pt>
                <c:pt idx="2662">
                  <c:v>4591.9801283680299</c:v>
                </c:pt>
                <c:pt idx="2663">
                  <c:v>4602.5657358129019</c:v>
                </c:pt>
                <c:pt idx="2664">
                  <c:v>4613.1757456031337</c:v>
                </c:pt>
                <c:pt idx="2665">
                  <c:v>4623.8102139919411</c:v>
                </c:pt>
                <c:pt idx="2666">
                  <c:v>4634.4691973622166</c:v>
                </c:pt>
                <c:pt idx="2667">
                  <c:v>4645.1527522268289</c:v>
                </c:pt>
                <c:pt idx="2668">
                  <c:v>4655.8609352289222</c:v>
                </c:pt>
                <c:pt idx="2669">
                  <c:v>4666.5938031422174</c:v>
                </c:pt>
                <c:pt idx="2670">
                  <c:v>4677.3514128713114</c:v>
                </c:pt>
                <c:pt idx="2671">
                  <c:v>4688.1338214519801</c:v>
                </c:pt>
                <c:pt idx="2672">
                  <c:v>4698.9410860514799</c:v>
                </c:pt>
                <c:pt idx="2673">
                  <c:v>4709.7732639688529</c:v>
                </c:pt>
                <c:pt idx="2674">
                  <c:v>4720.6304126352279</c:v>
                </c:pt>
                <c:pt idx="2675">
                  <c:v>4731.5125896141253</c:v>
                </c:pt>
                <c:pt idx="2676">
                  <c:v>4742.4198526017653</c:v>
                </c:pt>
                <c:pt idx="2677">
                  <c:v>4753.35225942737</c:v>
                </c:pt>
                <c:pt idx="2678">
                  <c:v>4764.3098680534722</c:v>
                </c:pt>
                <c:pt idx="2679">
                  <c:v>4775.2927365762216</c:v>
                </c:pt>
                <c:pt idx="2680">
                  <c:v>4786.3009232256945</c:v>
                </c:pt>
                <c:pt idx="2681">
                  <c:v>4797.3344863662005</c:v>
                </c:pt>
                <c:pt idx="2682">
                  <c:v>4808.3934844965925</c:v>
                </c:pt>
                <c:pt idx="2683">
                  <c:v>4819.4779762505786</c:v>
                </c:pt>
                <c:pt idx="2684">
                  <c:v>4830.58802039703</c:v>
                </c:pt>
                <c:pt idx="2685">
                  <c:v>4841.7236758402951</c:v>
                </c:pt>
                <c:pt idx="2686">
                  <c:v>4852.8850016205106</c:v>
                </c:pt>
                <c:pt idx="2687">
                  <c:v>4864.0720569139139</c:v>
                </c:pt>
                <c:pt idx="2688">
                  <c:v>4875.2849010331593</c:v>
                </c:pt>
                <c:pt idx="2689">
                  <c:v>4886.5235934276297</c:v>
                </c:pt>
                <c:pt idx="2690">
                  <c:v>4897.7881936837539</c:v>
                </c:pt>
                <c:pt idx="2691">
                  <c:v>4909.0787615253212</c:v>
                </c:pt>
                <c:pt idx="2692">
                  <c:v>4920.3953568137977</c:v>
                </c:pt>
                <c:pt idx="2693">
                  <c:v>4931.7380395486452</c:v>
                </c:pt>
                <c:pt idx="2694">
                  <c:v>4943.106869867639</c:v>
                </c:pt>
                <c:pt idx="2695">
                  <c:v>4954.5019080471848</c:v>
                </c:pt>
                <c:pt idx="2696">
                  <c:v>4965.9232145026417</c:v>
                </c:pt>
                <c:pt idx="2697">
                  <c:v>4977.3708497886391</c:v>
                </c:pt>
                <c:pt idx="2698">
                  <c:v>4988.8448745993992</c:v>
                </c:pt>
                <c:pt idx="2699">
                  <c:v>5000.3453497690598</c:v>
                </c:pt>
                <c:pt idx="2700">
                  <c:v>5011.8723362719957</c:v>
                </c:pt>
                <c:pt idx="2701">
                  <c:v>5023.4258952231412</c:v>
                </c:pt>
                <c:pt idx="2702">
                  <c:v>5035.006087878317</c:v>
                </c:pt>
                <c:pt idx="2703">
                  <c:v>5046.6129756345508</c:v>
                </c:pt>
                <c:pt idx="2704">
                  <c:v>5058.2466200304061</c:v>
                </c:pt>
                <c:pt idx="2705">
                  <c:v>5069.9070827463074</c:v>
                </c:pt>
                <c:pt idx="2706">
                  <c:v>5081.594425604867</c:v>
                </c:pt>
                <c:pt idx="2707">
                  <c:v>5093.3087105712139</c:v>
                </c:pt>
                <c:pt idx="2708">
                  <c:v>5105.0499997533207</c:v>
                </c:pt>
                <c:pt idx="2709">
                  <c:v>5116.8183554023335</c:v>
                </c:pt>
                <c:pt idx="2710">
                  <c:v>5128.6138399129022</c:v>
                </c:pt>
                <c:pt idx="2711">
                  <c:v>5140.4365158235123</c:v>
                </c:pt>
                <c:pt idx="2712">
                  <c:v>5152.2864458168142</c:v>
                </c:pt>
                <c:pt idx="2713">
                  <c:v>5164.163692719957</c:v>
                </c:pt>
                <c:pt idx="2714">
                  <c:v>5176.0683195049214</c:v>
                </c:pt>
                <c:pt idx="2715">
                  <c:v>5188.0003892888544</c:v>
                </c:pt>
                <c:pt idx="2716">
                  <c:v>5199.9599653344012</c:v>
                </c:pt>
                <c:pt idx="2717">
                  <c:v>5211.9471110500435</c:v>
                </c:pt>
                <c:pt idx="2718">
                  <c:v>5223.9618899904353</c:v>
                </c:pt>
                <c:pt idx="2719">
                  <c:v>5236.0043658567374</c:v>
                </c:pt>
                <c:pt idx="2720">
                  <c:v>5248.0746024969594</c:v>
                </c:pt>
                <c:pt idx="2721">
                  <c:v>5260.1726639062936</c:v>
                </c:pt>
                <c:pt idx="2722">
                  <c:v>5272.2986142274567</c:v>
                </c:pt>
                <c:pt idx="2723">
                  <c:v>5284.4525177510313</c:v>
                </c:pt>
                <c:pt idx="2724">
                  <c:v>5296.6344389158039</c:v>
                </c:pt>
                <c:pt idx="2725">
                  <c:v>5308.8444423091069</c:v>
                </c:pt>
                <c:pt idx="2726">
                  <c:v>5321.0825926671632</c:v>
                </c:pt>
                <c:pt idx="2727">
                  <c:v>5333.3489548754287</c:v>
                </c:pt>
                <c:pt idx="2728">
                  <c:v>5345.6435939689336</c:v>
                </c:pt>
                <c:pt idx="2729">
                  <c:v>5357.9665751326311</c:v>
                </c:pt>
                <c:pt idx="2730">
                  <c:v>5370.3179637017402</c:v>
                </c:pt>
                <c:pt idx="2731">
                  <c:v>5382.697825162094</c:v>
                </c:pt>
                <c:pt idx="2732">
                  <c:v>5395.1062251504854</c:v>
                </c:pt>
                <c:pt idx="2733">
                  <c:v>5407.5432294550155</c:v>
                </c:pt>
                <c:pt idx="2734">
                  <c:v>5420.0089040154435</c:v>
                </c:pt>
                <c:pt idx="2735">
                  <c:v>5432.5033149235351</c:v>
                </c:pt>
                <c:pt idx="2736">
                  <c:v>5445.0265284234129</c:v>
                </c:pt>
                <c:pt idx="2737">
                  <c:v>5457.5786109119081</c:v>
                </c:pt>
                <c:pt idx="2738">
                  <c:v>5470.1596289389126</c:v>
                </c:pt>
                <c:pt idx="2739">
                  <c:v>5482.7696492077321</c:v>
                </c:pt>
                <c:pt idx="2740">
                  <c:v>5495.4087385754383</c:v>
                </c:pt>
                <c:pt idx="2741">
                  <c:v>5508.0769640532244</c:v>
                </c:pt>
                <c:pt idx="2742">
                  <c:v>5520.7743928067612</c:v>
                </c:pt>
                <c:pt idx="2743">
                  <c:v>5533.5010921565527</c:v>
                </c:pt>
                <c:pt idx="2744">
                  <c:v>5546.2571295782909</c:v>
                </c:pt>
                <c:pt idx="2745">
                  <c:v>5559.042572703217</c:v>
                </c:pt>
                <c:pt idx="2746">
                  <c:v>5571.8574893184777</c:v>
                </c:pt>
                <c:pt idx="2747">
                  <c:v>5584.7019473674845</c:v>
                </c:pt>
                <c:pt idx="2748">
                  <c:v>5597.5760149502767</c:v>
                </c:pt>
                <c:pt idx="2749">
                  <c:v>5610.4797603238776</c:v>
                </c:pt>
                <c:pt idx="2750">
                  <c:v>5623.4132519026616</c:v>
                </c:pt>
                <c:pt idx="2751">
                  <c:v>5636.376558258713</c:v>
                </c:pt>
                <c:pt idx="2752">
                  <c:v>5649.3697481221916</c:v>
                </c:pt>
                <c:pt idx="2753">
                  <c:v>5662.3928903816968</c:v>
                </c:pt>
                <c:pt idx="2754">
                  <c:v>5675.446054084633</c:v>
                </c:pt>
                <c:pt idx="2755">
                  <c:v>5688.5293084375744</c:v>
                </c:pt>
                <c:pt idx="2756">
                  <c:v>5701.6427228066323</c:v>
                </c:pt>
                <c:pt idx="2757">
                  <c:v>5714.7863667178253</c:v>
                </c:pt>
                <c:pt idx="2758">
                  <c:v>5727.9603098574453</c:v>
                </c:pt>
                <c:pt idx="2759">
                  <c:v>5741.164622072426</c:v>
                </c:pt>
                <c:pt idx="2760">
                  <c:v>5754.3993733707175</c:v>
                </c:pt>
                <c:pt idx="2761">
                  <c:v>5767.6646339216531</c:v>
                </c:pt>
                <c:pt idx="2762">
                  <c:v>5780.9604740563245</c:v>
                </c:pt>
                <c:pt idx="2763">
                  <c:v>5794.2869642679516</c:v>
                </c:pt>
                <c:pt idx="2764">
                  <c:v>5807.6441752122591</c:v>
                </c:pt>
                <c:pt idx="2765">
                  <c:v>5821.0321777078507</c:v>
                </c:pt>
                <c:pt idx="2766">
                  <c:v>5834.4510427365822</c:v>
                </c:pt>
                <c:pt idx="2767">
                  <c:v>5847.9008414439395</c:v>
                </c:pt>
                <c:pt idx="2768">
                  <c:v>5861.3816451394168</c:v>
                </c:pt>
                <c:pt idx="2769">
                  <c:v>5874.893525296894</c:v>
                </c:pt>
                <c:pt idx="2770">
                  <c:v>5888.4365535550141</c:v>
                </c:pt>
                <c:pt idx="2771">
                  <c:v>5902.0108017175653</c:v>
                </c:pt>
                <c:pt idx="2772">
                  <c:v>5915.6163417538592</c:v>
                </c:pt>
                <c:pt idx="2773">
                  <c:v>5929.2532457991156</c:v>
                </c:pt>
                <c:pt idx="2774">
                  <c:v>5942.9215861548419</c:v>
                </c:pt>
                <c:pt idx="2775">
                  <c:v>5956.6214352892175</c:v>
                </c:pt>
                <c:pt idx="2776">
                  <c:v>5970.3528658374789</c:v>
                </c:pt>
                <c:pt idx="2777">
                  <c:v>5984.115950602305</c:v>
                </c:pt>
                <c:pt idx="2778">
                  <c:v>5997.9107625542001</c:v>
                </c:pt>
                <c:pt idx="2779">
                  <c:v>6011.7373748318842</c:v>
                </c:pt>
                <c:pt idx="2780">
                  <c:v>6025.5958607426792</c:v>
                </c:pt>
                <c:pt idx="2781">
                  <c:v>6039.4862937628977</c:v>
                </c:pt>
                <c:pt idx="2782">
                  <c:v>6053.408747538233</c:v>
                </c:pt>
                <c:pt idx="2783">
                  <c:v>6067.363295884149</c:v>
                </c:pt>
                <c:pt idx="2784">
                  <c:v>6081.3500127862717</c:v>
                </c:pt>
                <c:pt idx="2785">
                  <c:v>6095.3689724007818</c:v>
                </c:pt>
                <c:pt idx="2786">
                  <c:v>6109.4202490548078</c:v>
                </c:pt>
                <c:pt idx="2787">
                  <c:v>6123.5039172468196</c:v>
                </c:pt>
                <c:pt idx="2788">
                  <c:v>6137.6200516470244</c:v>
                </c:pt>
                <c:pt idx="2789">
                  <c:v>6151.7687270977613</c:v>
                </c:pt>
                <c:pt idx="2790">
                  <c:v>6165.9500186138994</c:v>
                </c:pt>
                <c:pt idx="2791">
                  <c:v>6180.1640013832339</c:v>
                </c:pt>
                <c:pt idx="2792">
                  <c:v>6194.4107507668868</c:v>
                </c:pt>
                <c:pt idx="2793">
                  <c:v>6208.6903422997057</c:v>
                </c:pt>
                <c:pt idx="2794">
                  <c:v>6223.0028516906623</c:v>
                </c:pt>
                <c:pt idx="2795">
                  <c:v>6237.3483548232571</c:v>
                </c:pt>
                <c:pt idx="2796">
                  <c:v>6251.7269277559199</c:v>
                </c:pt>
                <c:pt idx="2797">
                  <c:v>6266.1386467224129</c:v>
                </c:pt>
                <c:pt idx="2798">
                  <c:v>6280.5835881322355</c:v>
                </c:pt>
                <c:pt idx="2799">
                  <c:v>6295.0618285710298</c:v>
                </c:pt>
                <c:pt idx="2800">
                  <c:v>6309.5734448009844</c:v>
                </c:pt>
                <c:pt idx="2801">
                  <c:v>6324.1185137612438</c:v>
                </c:pt>
                <c:pt idx="2802">
                  <c:v>6338.6971125683158</c:v>
                </c:pt>
                <c:pt idx="2803">
                  <c:v>6353.3093185164807</c:v>
                </c:pt>
                <c:pt idx="2804">
                  <c:v>6367.955209078199</c:v>
                </c:pt>
                <c:pt idx="2805">
                  <c:v>6382.6348619045257</c:v>
                </c:pt>
                <c:pt idx="2806">
                  <c:v>6397.3483548255172</c:v>
                </c:pt>
                <c:pt idx="2807">
                  <c:v>6412.0957658506495</c:v>
                </c:pt>
                <c:pt idx="2808">
                  <c:v>6426.8771731692277</c:v>
                </c:pt>
                <c:pt idx="2809">
                  <c:v>6441.6926551508013</c:v>
                </c:pt>
                <c:pt idx="2810">
                  <c:v>6456.542290345581</c:v>
                </c:pt>
                <c:pt idx="2811">
                  <c:v>6471.4261574848551</c:v>
                </c:pt>
                <c:pt idx="2812">
                  <c:v>6486.3443354814044</c:v>
                </c:pt>
                <c:pt idx="2813">
                  <c:v>6501.2969034299249</c:v>
                </c:pt>
                <c:pt idx="2814">
                  <c:v>6516.2839406074427</c:v>
                </c:pt>
                <c:pt idx="2815">
                  <c:v>6531.3055264737368</c:v>
                </c:pt>
                <c:pt idx="2816">
                  <c:v>6546.3617406717603</c:v>
                </c:pt>
                <c:pt idx="2817">
                  <c:v>6561.4526630280625</c:v>
                </c:pt>
                <c:pt idx="2818">
                  <c:v>6576.5783735532104</c:v>
                </c:pt>
                <c:pt idx="2819">
                  <c:v>6591.738952442216</c:v>
                </c:pt>
                <c:pt idx="2820">
                  <c:v>6606.9344800749595</c:v>
                </c:pt>
                <c:pt idx="2821">
                  <c:v>6622.1650370166162</c:v>
                </c:pt>
                <c:pt idx="2822">
                  <c:v>6637.4307040180829</c:v>
                </c:pt>
                <c:pt idx="2823">
                  <c:v>6652.7315620164054</c:v>
                </c:pt>
                <c:pt idx="2824">
                  <c:v>6668.0676921352106</c:v>
                </c:pt>
                <c:pt idx="2825">
                  <c:v>6683.4391756851328</c:v>
                </c:pt>
                <c:pt idx="2826">
                  <c:v>6698.8460941642479</c:v>
                </c:pt>
                <c:pt idx="2827">
                  <c:v>6714.2885292585042</c:v>
                </c:pt>
                <c:pt idx="2828">
                  <c:v>6729.7665628421555</c:v>
                </c:pt>
                <c:pt idx="2829">
                  <c:v>6745.2802769781947</c:v>
                </c:pt>
                <c:pt idx="2830">
                  <c:v>6760.8297539187897</c:v>
                </c:pt>
                <c:pt idx="2831">
                  <c:v>6776.4150761057199</c:v>
                </c:pt>
                <c:pt idx="2832">
                  <c:v>6792.0363261708117</c:v>
                </c:pt>
                <c:pt idx="2833">
                  <c:v>6807.6935869363779</c:v>
                </c:pt>
                <c:pt idx="2834">
                  <c:v>6823.386941415657</c:v>
                </c:pt>
                <c:pt idx="2835">
                  <c:v>6839.1164728132517</c:v>
                </c:pt>
                <c:pt idx="2836">
                  <c:v>6854.8822645255714</c:v>
                </c:pt>
                <c:pt idx="2837">
                  <c:v>6870.6844001412746</c:v>
                </c:pt>
                <c:pt idx="2838">
                  <c:v>6886.522963441711</c:v>
                </c:pt>
                <c:pt idx="2839">
                  <c:v>6902.3980384013666</c:v>
                </c:pt>
                <c:pt idx="2840">
                  <c:v>6918.3097091883092</c:v>
                </c:pt>
                <c:pt idx="2841">
                  <c:v>6934.2580601646323</c:v>
                </c:pt>
                <c:pt idx="2842">
                  <c:v>6950.2431758869061</c:v>
                </c:pt>
                <c:pt idx="2843">
                  <c:v>6966.2651411066227</c:v>
                </c:pt>
                <c:pt idx="2844">
                  <c:v>6982.3240407706462</c:v>
                </c:pt>
                <c:pt idx="2845">
                  <c:v>6998.4199600216643</c:v>
                </c:pt>
                <c:pt idx="2846">
                  <c:v>7014.552984198639</c:v>
                </c:pt>
                <c:pt idx="2847">
                  <c:v>7030.7231988372578</c:v>
                </c:pt>
                <c:pt idx="2848">
                  <c:v>7046.9306896703893</c:v>
                </c:pt>
                <c:pt idx="2849">
                  <c:v>7063.1755426285372</c:v>
                </c:pt>
                <c:pt idx="2850">
                  <c:v>7079.4578438402941</c:v>
                </c:pt>
                <c:pt idx="2851">
                  <c:v>7095.7776796327998</c:v>
                </c:pt>
                <c:pt idx="2852">
                  <c:v>7112.1351365321998</c:v>
                </c:pt>
                <c:pt idx="2853">
                  <c:v>7128.5303012641016</c:v>
                </c:pt>
                <c:pt idx="2854">
                  <c:v>7144.963260754037</c:v>
                </c:pt>
                <c:pt idx="2855">
                  <c:v>7161.4341021279215</c:v>
                </c:pt>
                <c:pt idx="2856">
                  <c:v>7177.9429127125159</c:v>
                </c:pt>
                <c:pt idx="2857">
                  <c:v>7194.4897800358904</c:v>
                </c:pt>
                <c:pt idx="2858">
                  <c:v>7211.0747918278885</c:v>
                </c:pt>
                <c:pt idx="2859">
                  <c:v>7227.6980360205926</c:v>
                </c:pt>
                <c:pt idx="2860">
                  <c:v>7244.3596007487877</c:v>
                </c:pt>
                <c:pt idx="2861">
                  <c:v>7261.0595743504318</c:v>
                </c:pt>
                <c:pt idx="2862">
                  <c:v>7277.7980453671216</c:v>
                </c:pt>
                <c:pt idx="2863">
                  <c:v>7294.5751025445652</c:v>
                </c:pt>
                <c:pt idx="2864">
                  <c:v>7311.3908348330497</c:v>
                </c:pt>
                <c:pt idx="2865">
                  <c:v>7328.2453313879132</c:v>
                </c:pt>
                <c:pt idx="2866">
                  <c:v>7345.1386815700189</c:v>
                </c:pt>
                <c:pt idx="2867">
                  <c:v>7362.0709749462276</c:v>
                </c:pt>
                <c:pt idx="2868">
                  <c:v>7379.0423012898727</c:v>
                </c:pt>
                <c:pt idx="2869">
                  <c:v>7396.0527505812379</c:v>
                </c:pt>
                <c:pt idx="2870">
                  <c:v>7413.1024130080323</c:v>
                </c:pt>
                <c:pt idx="2871">
                  <c:v>7430.1913789658684</c:v>
                </c:pt>
                <c:pt idx="2872">
                  <c:v>7447.319739058742</c:v>
                </c:pt>
                <c:pt idx="2873">
                  <c:v>7464.4875840995137</c:v>
                </c:pt>
                <c:pt idx="2874">
                  <c:v>7481.6950051103886</c:v>
                </c:pt>
                <c:pt idx="2875">
                  <c:v>7498.9420933234005</c:v>
                </c:pt>
                <c:pt idx="2876">
                  <c:v>7516.2289401808939</c:v>
                </c:pt>
                <c:pt idx="2877">
                  <c:v>7533.5556373360096</c:v>
                </c:pt>
                <c:pt idx="2878">
                  <c:v>7550.922276653172</c:v>
                </c:pt>
                <c:pt idx="2879">
                  <c:v>7568.3289502085736</c:v>
                </c:pt>
                <c:pt idx="2880">
                  <c:v>7585.7757502906643</c:v>
                </c:pt>
                <c:pt idx="2881">
                  <c:v>7603.2627694006414</c:v>
                </c:pt>
                <c:pt idx="2882">
                  <c:v>7620.7901002529406</c:v>
                </c:pt>
                <c:pt idx="2883">
                  <c:v>7638.3578357757242</c:v>
                </c:pt>
                <c:pt idx="2884">
                  <c:v>7655.9660691113777</c:v>
                </c:pt>
                <c:pt idx="2885">
                  <c:v>7673.6148936170011</c:v>
                </c:pt>
                <c:pt idx="2886">
                  <c:v>7691.3044028649047</c:v>
                </c:pt>
                <c:pt idx="2887">
                  <c:v>7709.0346906431059</c:v>
                </c:pt>
                <c:pt idx="2888">
                  <c:v>7726.8058509558259</c:v>
                </c:pt>
                <c:pt idx="2889">
                  <c:v>7744.6179780239872</c:v>
                </c:pt>
                <c:pt idx="2890">
                  <c:v>7762.4711662857144</c:v>
                </c:pt>
                <c:pt idx="2891">
                  <c:v>7780.365510396834</c:v>
                </c:pt>
                <c:pt idx="2892">
                  <c:v>7798.3011052313777</c:v>
                </c:pt>
                <c:pt idx="2893">
                  <c:v>7816.2780458820835</c:v>
                </c:pt>
                <c:pt idx="2894">
                  <c:v>7834.2964276609018</c:v>
                </c:pt>
                <c:pt idx="2895">
                  <c:v>7852.3563460994983</c:v>
                </c:pt>
                <c:pt idx="2896">
                  <c:v>7870.4578969497634</c:v>
                </c:pt>
                <c:pt idx="2897">
                  <c:v>7888.6011761843174</c:v>
                </c:pt>
                <c:pt idx="2898">
                  <c:v>7906.7862799970217</c:v>
                </c:pt>
                <c:pt idx="2899">
                  <c:v>7925.013304803485</c:v>
                </c:pt>
                <c:pt idx="2900">
                  <c:v>7943.2823472415794</c:v>
                </c:pt>
                <c:pt idx="2901">
                  <c:v>7961.5935041719486</c:v>
                </c:pt>
                <c:pt idx="2902">
                  <c:v>7979.9468726785244</c:v>
                </c:pt>
                <c:pt idx="2903">
                  <c:v>7998.3425500690391</c:v>
                </c:pt>
                <c:pt idx="2904">
                  <c:v>8016.7806338755427</c:v>
                </c:pt>
                <c:pt idx="2905">
                  <c:v>8035.2612218549211</c:v>
                </c:pt>
                <c:pt idx="2906">
                  <c:v>8053.7844119894116</c:v>
                </c:pt>
                <c:pt idx="2907">
                  <c:v>8072.3503024871243</c:v>
                </c:pt>
                <c:pt idx="2908">
                  <c:v>8090.9589917825624</c:v>
                </c:pt>
                <c:pt idx="2909">
                  <c:v>8109.6105785371437</c:v>
                </c:pt>
                <c:pt idx="2910">
                  <c:v>8128.3051616397252</c:v>
                </c:pt>
                <c:pt idx="2911">
                  <c:v>8147.0428402071248</c:v>
                </c:pt>
                <c:pt idx="2912">
                  <c:v>8165.8237135846493</c:v>
                </c:pt>
                <c:pt idx="2913">
                  <c:v>8184.6478813466201</c:v>
                </c:pt>
                <c:pt idx="2914">
                  <c:v>8203.5154432969011</c:v>
                </c:pt>
                <c:pt idx="2915">
                  <c:v>8222.4264994694258</c:v>
                </c:pt>
                <c:pt idx="2916">
                  <c:v>8241.3811501287328</c:v>
                </c:pt>
                <c:pt idx="2917">
                  <c:v>8260.379495770494</c:v>
                </c:pt>
                <c:pt idx="2918">
                  <c:v>8279.4216371220446</c:v>
                </c:pt>
                <c:pt idx="2919">
                  <c:v>8298.5076751429242</c:v>
                </c:pt>
                <c:pt idx="2920">
                  <c:v>8317.6377110254052</c:v>
                </c:pt>
                <c:pt idx="2921">
                  <c:v>8336.8118461950344</c:v>
                </c:pt>
                <c:pt idx="2922">
                  <c:v>8356.0301823111677</c:v>
                </c:pt>
                <c:pt idx="2923">
                  <c:v>8375.2928212675106</c:v>
                </c:pt>
                <c:pt idx="2924">
                  <c:v>8394.5998651926566</c:v>
                </c:pt>
                <c:pt idx="2925">
                  <c:v>8413.951416450629</c:v>
                </c:pt>
                <c:pt idx="2926">
                  <c:v>8433.3475776414289</c:v>
                </c:pt>
                <c:pt idx="2927">
                  <c:v>8452.7884516015711</c:v>
                </c:pt>
                <c:pt idx="2928">
                  <c:v>8472.2741414046341</c:v>
                </c:pt>
                <c:pt idx="2929">
                  <c:v>8491.8047503618036</c:v>
                </c:pt>
                <c:pt idx="2930">
                  <c:v>8511.3803820224257</c:v>
                </c:pt>
                <c:pt idx="2931">
                  <c:v>8531.0011401745523</c:v>
                </c:pt>
                <c:pt idx="2932">
                  <c:v>8550.6671288454872</c:v>
                </c:pt>
                <c:pt idx="2933">
                  <c:v>8570.378452302346</c:v>
                </c:pt>
                <c:pt idx="2934">
                  <c:v>8590.1352150526036</c:v>
                </c:pt>
                <c:pt idx="2935">
                  <c:v>8609.9375218446494</c:v>
                </c:pt>
                <c:pt idx="2936">
                  <c:v>8629.7854776683416</c:v>
                </c:pt>
                <c:pt idx="2937">
                  <c:v>8649.6791877555679</c:v>
                </c:pt>
                <c:pt idx="2938">
                  <c:v>8669.618757580798</c:v>
                </c:pt>
                <c:pt idx="2939">
                  <c:v>8689.6042928616462</c:v>
                </c:pt>
                <c:pt idx="2940">
                  <c:v>8709.635899559431</c:v>
                </c:pt>
                <c:pt idx="2941">
                  <c:v>8729.713683879736</c:v>
                </c:pt>
                <c:pt idx="2942">
                  <c:v>8749.837752272977</c:v>
                </c:pt>
                <c:pt idx="2943">
                  <c:v>8770.0082114349607</c:v>
                </c:pt>
                <c:pt idx="2944">
                  <c:v>8790.2251683074537</c:v>
                </c:pt>
                <c:pt idx="2945">
                  <c:v>8810.4887300787468</c:v>
                </c:pt>
                <c:pt idx="2946">
                  <c:v>8830.7990041842295</c:v>
                </c:pt>
                <c:pt idx="2947">
                  <c:v>8851.1560983069521</c:v>
                </c:pt>
                <c:pt idx="2948">
                  <c:v>8871.5601203782026</c:v>
                </c:pt>
                <c:pt idx="2949">
                  <c:v>8892.0111785780737</c:v>
                </c:pt>
                <c:pt idx="2950">
                  <c:v>8912.5093813360418</c:v>
                </c:pt>
                <c:pt idx="2951">
                  <c:v>8933.054837331536</c:v>
                </c:pt>
                <c:pt idx="2952">
                  <c:v>8953.6476554945184</c:v>
                </c:pt>
                <c:pt idx="2953">
                  <c:v>8974.2879450060609</c:v>
                </c:pt>
                <c:pt idx="2954">
                  <c:v>8994.9758152989252</c:v>
                </c:pt>
                <c:pt idx="2955">
                  <c:v>9015.7113760581378</c:v>
                </c:pt>
                <c:pt idx="2956">
                  <c:v>9036.4947372215793</c:v>
                </c:pt>
                <c:pt idx="2957">
                  <c:v>9057.3260089805626</c:v>
                </c:pt>
                <c:pt idx="2958">
                  <c:v>9078.2053017804155</c:v>
                </c:pt>
                <c:pt idx="2959">
                  <c:v>9099.1327263210696</c:v>
                </c:pt>
                <c:pt idx="2960">
                  <c:v>9120.108393557648</c:v>
                </c:pt>
                <c:pt idx="2961">
                  <c:v>9141.1324147010491</c:v>
                </c:pt>
                <c:pt idx="2962">
                  <c:v>9162.2049012185398</c:v>
                </c:pt>
                <c:pt idx="2963">
                  <c:v>9183.3259648343465</c:v>
                </c:pt>
                <c:pt idx="2964">
                  <c:v>9204.4957175302461</c:v>
                </c:pt>
                <c:pt idx="2965">
                  <c:v>9225.7142715461614</c:v>
                </c:pt>
                <c:pt idx="2966">
                  <c:v>9246.9817393807516</c:v>
                </c:pt>
                <c:pt idx="2967">
                  <c:v>9268.2982337920148</c:v>
                </c:pt>
                <c:pt idx="2968">
                  <c:v>9289.6638677978826</c:v>
                </c:pt>
                <c:pt idx="2969">
                  <c:v>9311.0787546768188</c:v>
                </c:pt>
                <c:pt idx="2970">
                  <c:v>9332.5430079684211</c:v>
                </c:pt>
                <c:pt idx="2971">
                  <c:v>9354.0567414740253</c:v>
                </c:pt>
                <c:pt idx="2972">
                  <c:v>9375.6200692573057</c:v>
                </c:pt>
                <c:pt idx="2973">
                  <c:v>9397.2331056448766</c:v>
                </c:pt>
                <c:pt idx="2974">
                  <c:v>9418.8959652269077</c:v>
                </c:pt>
                <c:pt idx="2975">
                  <c:v>9440.6087628577243</c:v>
                </c:pt>
                <c:pt idx="2976">
                  <c:v>9462.3716136564162</c:v>
                </c:pt>
                <c:pt idx="2977">
                  <c:v>9484.1846330074532</c:v>
                </c:pt>
                <c:pt idx="2978">
                  <c:v>9506.0479365612919</c:v>
                </c:pt>
                <c:pt idx="2979">
                  <c:v>9527.961640234993</c:v>
                </c:pt>
                <c:pt idx="2980">
                  <c:v>9549.9258602128302</c:v>
                </c:pt>
                <c:pt idx="2981">
                  <c:v>9571.9407129469109</c:v>
                </c:pt>
                <c:pt idx="2982">
                  <c:v>9594.0063151577942</c:v>
                </c:pt>
                <c:pt idx="2983">
                  <c:v>9616.122783835106</c:v>
                </c:pt>
                <c:pt idx="2984">
                  <c:v>9638.290236238161</c:v>
                </c:pt>
                <c:pt idx="2985">
                  <c:v>9660.5087898965849</c:v>
                </c:pt>
                <c:pt idx="2986">
                  <c:v>9682.778562610938</c:v>
                </c:pt>
                <c:pt idx="2987">
                  <c:v>9705.0996724533397</c:v>
                </c:pt>
                <c:pt idx="2988">
                  <c:v>9727.4722377680901</c:v>
                </c:pt>
                <c:pt idx="2989">
                  <c:v>9749.8963771723047</c:v>
                </c:pt>
                <c:pt idx="2990">
                  <c:v>9772.3722095565372</c:v>
                </c:pt>
                <c:pt idx="2991">
                  <c:v>9794.8998540854154</c:v>
                </c:pt>
                <c:pt idx="2992">
                  <c:v>9817.4794301982674</c:v>
                </c:pt>
                <c:pt idx="2993">
                  <c:v>9840.1110576097562</c:v>
                </c:pt>
                <c:pt idx="2994">
                  <c:v>9862.7948563105201</c:v>
                </c:pt>
                <c:pt idx="2995">
                  <c:v>9885.5309465678001</c:v>
                </c:pt>
                <c:pt idx="2996">
                  <c:v>9908.3194489260841</c:v>
                </c:pt>
                <c:pt idx="2997">
                  <c:v>9931.1604842077413</c:v>
                </c:pt>
                <c:pt idx="2998">
                  <c:v>9954.0541735136685</c:v>
                </c:pt>
                <c:pt idx="2999">
                  <c:v>9977.000638223928</c:v>
                </c:pt>
                <c:pt idx="3000">
                  <c:v>9999.9999999983902</c:v>
                </c:pt>
                <c:pt idx="3001">
                  <c:v>10023.052380777382</c:v>
                </c:pt>
                <c:pt idx="3002">
                  <c:v>10046.157902782334</c:v>
                </c:pt>
                <c:pt idx="3003">
                  <c:v>10069.316688516419</c:v>
                </c:pt>
                <c:pt idx="3004">
                  <c:v>10092.528860765216</c:v>
                </c:pt>
                <c:pt idx="3005">
                  <c:v>10115.794542597354</c:v>
                </c:pt>
                <c:pt idx="3006">
                  <c:v>10139.113857365159</c:v>
                </c:pt>
                <c:pt idx="3007">
                  <c:v>10162.486928705317</c:v>
                </c:pt>
                <c:pt idx="3008">
                  <c:v>10185.913880539525</c:v>
                </c:pt>
                <c:pt idx="3009">
                  <c:v>10209.394837075151</c:v>
                </c:pt>
                <c:pt idx="3010">
                  <c:v>10232.929922805888</c:v>
                </c:pt>
                <c:pt idx="3011">
                  <c:v>10256.519262512418</c:v>
                </c:pt>
                <c:pt idx="3012">
                  <c:v>10280.162981263073</c:v>
                </c:pt>
                <c:pt idx="3013">
                  <c:v>10303.861204414494</c:v>
                </c:pt>
                <c:pt idx="3014">
                  <c:v>10327.614057612303</c:v>
                </c:pt>
                <c:pt idx="3015">
                  <c:v>10351.421666791763</c:v>
                </c:pt>
                <c:pt idx="3016">
                  <c:v>10375.284158178447</c:v>
                </c:pt>
                <c:pt idx="3017">
                  <c:v>10399.201658288908</c:v>
                </c:pt>
                <c:pt idx="3018">
                  <c:v>10423.174293931354</c:v>
                </c:pt>
                <c:pt idx="3019">
                  <c:v>10447.202192206309</c:v>
                </c:pt>
                <c:pt idx="3020">
                  <c:v>10471.285480507298</c:v>
                </c:pt>
                <c:pt idx="3021">
                  <c:v>10495.424286521522</c:v>
                </c:pt>
                <c:pt idx="3022">
                  <c:v>10519.618738230523</c:v>
                </c:pt>
                <c:pt idx="3023">
                  <c:v>10543.868963910878</c:v>
                </c:pt>
                <c:pt idx="3024">
                  <c:v>10568.175092134868</c:v>
                </c:pt>
                <c:pt idx="3025">
                  <c:v>10592.537251771168</c:v>
                </c:pt>
                <c:pt idx="3026">
                  <c:v>10616.95557198552</c:v>
                </c:pt>
                <c:pt idx="3027">
                  <c:v>10641.430182241429</c:v>
                </c:pt>
                <c:pt idx="3028">
                  <c:v>10665.961212300843</c:v>
                </c:pt>
                <c:pt idx="3029">
                  <c:v>10690.548792224839</c:v>
                </c:pt>
                <c:pt idx="3030">
                  <c:v>10715.193052374319</c:v>
                </c:pt>
                <c:pt idx="3031">
                  <c:v>10739.894123410699</c:v>
                </c:pt>
                <c:pt idx="3032">
                  <c:v>10764.652136296596</c:v>
                </c:pt>
                <c:pt idx="3033">
                  <c:v>10789.467222296531</c:v>
                </c:pt>
                <c:pt idx="3034">
                  <c:v>10814.339512977618</c:v>
                </c:pt>
                <c:pt idx="3035">
                  <c:v>10839.269140210268</c:v>
                </c:pt>
                <c:pt idx="3036">
                  <c:v>10864.256236168883</c:v>
                </c:pt>
                <c:pt idx="3037">
                  <c:v>10889.300933332559</c:v>
                </c:pt>
                <c:pt idx="3038">
                  <c:v>10914.403364485785</c:v>
                </c:pt>
                <c:pt idx="3039">
                  <c:v>10939.563662719152</c:v>
                </c:pt>
                <c:pt idx="3040">
                  <c:v>10964.781961430059</c:v>
                </c:pt>
                <c:pt idx="3041">
                  <c:v>10990.058394323414</c:v>
                </c:pt>
                <c:pt idx="3042">
                  <c:v>11015.393095412348</c:v>
                </c:pt>
                <c:pt idx="3043">
                  <c:v>11040.786199018925</c:v>
                </c:pt>
                <c:pt idx="3044">
                  <c:v>11066.237839774853</c:v>
                </c:pt>
                <c:pt idx="3045">
                  <c:v>11091.748152622195</c:v>
                </c:pt>
                <c:pt idx="3046">
                  <c:v>11117.317272814093</c:v>
                </c:pt>
                <c:pt idx="3047">
                  <c:v>11142.945335915474</c:v>
                </c:pt>
                <c:pt idx="3048">
                  <c:v>11168.63247780378</c:v>
                </c:pt>
                <c:pt idx="3049">
                  <c:v>11194.37883466968</c:v>
                </c:pt>
                <c:pt idx="3050">
                  <c:v>11220.184543017795</c:v>
                </c:pt>
                <c:pt idx="3051">
                  <c:v>11246.04973966742</c:v>
                </c:pt>
                <c:pt idx="3052">
                  <c:v>11271.974561753255</c:v>
                </c:pt>
                <c:pt idx="3053">
                  <c:v>11297.959146726125</c:v>
                </c:pt>
                <c:pt idx="3054">
                  <c:v>11324.003632353713</c:v>
                </c:pt>
                <c:pt idx="3055">
                  <c:v>11350.10815672129</c:v>
                </c:pt>
                <c:pt idx="3056">
                  <c:v>11376.272858232442</c:v>
                </c:pt>
                <c:pt idx="3057">
                  <c:v>11402.497875609815</c:v>
                </c:pt>
                <c:pt idx="3058">
                  <c:v>11428.78334789584</c:v>
                </c:pt>
                <c:pt idx="3059">
                  <c:v>11455.129414453475</c:v>
                </c:pt>
                <c:pt idx="3060">
                  <c:v>11481.536214966942</c:v>
                </c:pt>
                <c:pt idx="3061">
                  <c:v>11508.003889442467</c:v>
                </c:pt>
                <c:pt idx="3062">
                  <c:v>11534.532578209026</c:v>
                </c:pt>
                <c:pt idx="3063">
                  <c:v>11561.122421919086</c:v>
                </c:pt>
                <c:pt idx="3064">
                  <c:v>11587.773561549353</c:v>
                </c:pt>
                <c:pt idx="3065">
                  <c:v>11614.486138401515</c:v>
                </c:pt>
                <c:pt idx="3066">
                  <c:v>11641.260294102995</c:v>
                </c:pt>
                <c:pt idx="3067">
                  <c:v>11668.096170607701</c:v>
                </c:pt>
                <c:pt idx="3068">
                  <c:v>11694.993910196781</c:v>
                </c:pt>
                <c:pt idx="3069">
                  <c:v>11721.95365547937</c:v>
                </c:pt>
                <c:pt idx="3070">
                  <c:v>11748.975549393355</c:v>
                </c:pt>
                <c:pt idx="3071">
                  <c:v>11776.059735206129</c:v>
                </c:pt>
                <c:pt idx="3072">
                  <c:v>11803.206356515346</c:v>
                </c:pt>
                <c:pt idx="3073">
                  <c:v>11830.415557249691</c:v>
                </c:pt>
                <c:pt idx="3074">
                  <c:v>11857.68748166964</c:v>
                </c:pt>
                <c:pt idx="3075">
                  <c:v>11885.022274368219</c:v>
                </c:pt>
                <c:pt idx="3076">
                  <c:v>11912.420080271777</c:v>
                </c:pt>
                <c:pt idx="3077">
                  <c:v>11939.881044640755</c:v>
                </c:pt>
                <c:pt idx="3078">
                  <c:v>11967.405313070452</c:v>
                </c:pt>
                <c:pt idx="3079">
                  <c:v>11994.9930314918</c:v>
                </c:pt>
                <c:pt idx="3080">
                  <c:v>12022.644346172136</c:v>
                </c:pt>
                <c:pt idx="3081">
                  <c:v>12050.359403715976</c:v>
                </c:pt>
                <c:pt idx="3082">
                  <c:v>12078.138351065798</c:v>
                </c:pt>
                <c:pt idx="3083">
                  <c:v>12105.981335502815</c:v>
                </c:pt>
                <c:pt idx="3084">
                  <c:v>12133.888504647757</c:v>
                </c:pt>
                <c:pt idx="3085">
                  <c:v>12161.86000646166</c:v>
                </c:pt>
                <c:pt idx="3086">
                  <c:v>12189.895989246641</c:v>
                </c:pt>
                <c:pt idx="3087">
                  <c:v>12217.996601646688</c:v>
                </c:pt>
                <c:pt idx="3088">
                  <c:v>12246.161992648453</c:v>
                </c:pt>
                <c:pt idx="3089">
                  <c:v>12274.392311582033</c:v>
                </c:pt>
                <c:pt idx="3090">
                  <c:v>12302.68770812177</c:v>
                </c:pt>
                <c:pt idx="3091">
                  <c:v>12331.04833228704</c:v>
                </c:pt>
                <c:pt idx="3092">
                  <c:v>12359.47433444305</c:v>
                </c:pt>
                <c:pt idx="3093">
                  <c:v>12387.96586530163</c:v>
                </c:pt>
                <c:pt idx="3094">
                  <c:v>12416.523075922045</c:v>
                </c:pt>
                <c:pt idx="3095">
                  <c:v>12445.14611771178</c:v>
                </c:pt>
                <c:pt idx="3096">
                  <c:v>12473.835142427353</c:v>
                </c:pt>
                <c:pt idx="3097">
                  <c:v>12502.59030217512</c:v>
                </c:pt>
                <c:pt idx="3098">
                  <c:v>12531.411749412073</c:v>
                </c:pt>
                <c:pt idx="3099">
                  <c:v>12560.299636946656</c:v>
                </c:pt>
                <c:pt idx="3100">
                  <c:v>12589.254117939574</c:v>
                </c:pt>
                <c:pt idx="3101">
                  <c:v>12618.275345904603</c:v>
                </c:pt>
                <c:pt idx="3102">
                  <c:v>12647.363474709404</c:v>
                </c:pt>
                <c:pt idx="3103">
                  <c:v>12676.51865857634</c:v>
                </c:pt>
                <c:pt idx="3104">
                  <c:v>12705.741052083296</c:v>
                </c:pt>
                <c:pt idx="3105">
                  <c:v>12735.030810164491</c:v>
                </c:pt>
                <c:pt idx="3106">
                  <c:v>12764.388088111307</c:v>
                </c:pt>
                <c:pt idx="3107">
                  <c:v>12793.81304157311</c:v>
                </c:pt>
                <c:pt idx="3108">
                  <c:v>12823.305826558073</c:v>
                </c:pt>
                <c:pt idx="3109">
                  <c:v>12852.866599434006</c:v>
                </c:pt>
                <c:pt idx="3110">
                  <c:v>12882.495516929186</c:v>
                </c:pt>
                <c:pt idx="3111">
                  <c:v>12912.192736133182</c:v>
                </c:pt>
                <c:pt idx="3112">
                  <c:v>12941.958414497694</c:v>
                </c:pt>
                <c:pt idx="3113">
                  <c:v>12971.792709837388</c:v>
                </c:pt>
                <c:pt idx="3114">
                  <c:v>13001.695780330725</c:v>
                </c:pt>
                <c:pt idx="3115">
                  <c:v>13031.667784520811</c:v>
                </c:pt>
                <c:pt idx="3116">
                  <c:v>13061.708881316226</c:v>
                </c:pt>
                <c:pt idx="3117">
                  <c:v>13091.819229991876</c:v>
                </c:pt>
                <c:pt idx="3118">
                  <c:v>13121.998990189832</c:v>
                </c:pt>
                <c:pt idx="3119">
                  <c:v>13152.248321920177</c:v>
                </c:pt>
                <c:pt idx="3120">
                  <c:v>13182.567385561859</c:v>
                </c:pt>
                <c:pt idx="3121">
                  <c:v>13212.956341863533</c:v>
                </c:pt>
                <c:pt idx="3122">
                  <c:v>13243.415351944423</c:v>
                </c:pt>
                <c:pt idx="3123">
                  <c:v>13273.944577295166</c:v>
                </c:pt>
                <c:pt idx="3124">
                  <c:v>13304.544179778675</c:v>
                </c:pt>
                <c:pt idx="3125">
                  <c:v>13335.214321631</c:v>
                </c:pt>
                <c:pt idx="3126">
                  <c:v>13365.955165462176</c:v>
                </c:pt>
                <c:pt idx="3127">
                  <c:v>13396.766874257099</c:v>
                </c:pt>
                <c:pt idx="3128">
                  <c:v>13427.649611376381</c:v>
                </c:pt>
                <c:pt idx="3129">
                  <c:v>13458.60354055722</c:v>
                </c:pt>
                <c:pt idx="3130">
                  <c:v>13489.628825914268</c:v>
                </c:pt>
                <c:pt idx="3131">
                  <c:v>13520.725631940497</c:v>
                </c:pt>
                <c:pt idx="3132">
                  <c:v>13551.89412350808</c:v>
                </c:pt>
                <c:pt idx="3133">
                  <c:v>13583.134465869254</c:v>
                </c:pt>
                <c:pt idx="3134">
                  <c:v>13614.446824657207</c:v>
                </c:pt>
                <c:pt idx="3135">
                  <c:v>13645.831365886947</c:v>
                </c:pt>
                <c:pt idx="3136">
                  <c:v>13677.288255956186</c:v>
                </c:pt>
                <c:pt idx="3137">
                  <c:v>13708.817661646226</c:v>
                </c:pt>
                <c:pt idx="3138">
                  <c:v>13740.419750122835</c:v>
                </c:pt>
                <c:pt idx="3139">
                  <c:v>13772.094688937143</c:v>
                </c:pt>
                <c:pt idx="3140">
                  <c:v>13803.84264602652</c:v>
                </c:pt>
                <c:pt idx="3141">
                  <c:v>13835.663789715474</c:v>
                </c:pt>
                <c:pt idx="3142">
                  <c:v>13867.558288716544</c:v>
                </c:pt>
                <c:pt idx="3143">
                  <c:v>13899.526312131185</c:v>
                </c:pt>
                <c:pt idx="3144">
                  <c:v>13931.568029450678</c:v>
                </c:pt>
                <c:pt idx="3145">
                  <c:v>13963.683610557016</c:v>
                </c:pt>
                <c:pt idx="3146">
                  <c:v>13995.873225723815</c:v>
                </c:pt>
                <c:pt idx="3147">
                  <c:v>14028.13704561721</c:v>
                </c:pt>
                <c:pt idx="3148">
                  <c:v>14060.475241296761</c:v>
                </c:pt>
                <c:pt idx="3149">
                  <c:v>14092.887984216362</c:v>
                </c:pt>
                <c:pt idx="3150">
                  <c:v>14125.375446225153</c:v>
                </c:pt>
                <c:pt idx="3151">
                  <c:v>14157.937799568419</c:v>
                </c:pt>
                <c:pt idx="3152">
                  <c:v>14190.575216888519</c:v>
                </c:pt>
                <c:pt idx="3153">
                  <c:v>14223.28787122579</c:v>
                </c:pt>
                <c:pt idx="3154">
                  <c:v>14256.075936019468</c:v>
                </c:pt>
                <c:pt idx="3155">
                  <c:v>14288.939585108608</c:v>
                </c:pt>
                <c:pt idx="3156">
                  <c:v>14321.878992733007</c:v>
                </c:pt>
                <c:pt idx="3157">
                  <c:v>14354.894333534126</c:v>
                </c:pt>
                <c:pt idx="3158">
                  <c:v>14387.985782556014</c:v>
                </c:pt>
                <c:pt idx="3159">
                  <c:v>14421.15351524624</c:v>
                </c:pt>
                <c:pt idx="3160">
                  <c:v>14454.397707456821</c:v>
                </c:pt>
                <c:pt idx="3161">
                  <c:v>14487.718535445156</c:v>
                </c:pt>
                <c:pt idx="3162">
                  <c:v>14521.116175874957</c:v>
                </c:pt>
                <c:pt idx="3163">
                  <c:v>14554.590805817188</c:v>
                </c:pt>
                <c:pt idx="3164">
                  <c:v>14588.142602751006</c:v>
                </c:pt>
                <c:pt idx="3165">
                  <c:v>14621.771744564698</c:v>
                </c:pt>
                <c:pt idx="3166">
                  <c:v>14655.478409556625</c:v>
                </c:pt>
                <c:pt idx="3167">
                  <c:v>14689.26277643617</c:v>
                </c:pt>
                <c:pt idx="3168">
                  <c:v>14723.125024324683</c:v>
                </c:pt>
                <c:pt idx="3169">
                  <c:v>14757.065332756432</c:v>
                </c:pt>
                <c:pt idx="3170">
                  <c:v>14791.083881679555</c:v>
                </c:pt>
                <c:pt idx="3171">
                  <c:v>14825.180851457009</c:v>
                </c:pt>
                <c:pt idx="3172">
                  <c:v>14859.356422867537</c:v>
                </c:pt>
                <c:pt idx="3173">
                  <c:v>14893.610777106613</c:v>
                </c:pt>
                <c:pt idx="3174">
                  <c:v>14927.944095787416</c:v>
                </c:pt>
                <c:pt idx="3175">
                  <c:v>14962.356560941782</c:v>
                </c:pt>
                <c:pt idx="3176">
                  <c:v>14996.848355021177</c:v>
                </c:pt>
                <c:pt idx="3177">
                  <c:v>15031.419660897658</c:v>
                </c:pt>
                <c:pt idx="3178">
                  <c:v>15066.070661864849</c:v>
                </c:pt>
                <c:pt idx="3179">
                  <c:v>15100.801541638906</c:v>
                </c:pt>
                <c:pt idx="3180">
                  <c:v>15135.612484359497</c:v>
                </c:pt>
                <c:pt idx="3181">
                  <c:v>15170.503674590775</c:v>
                </c:pt>
                <c:pt idx="3182">
                  <c:v>15205.475297322357</c:v>
                </c:pt>
                <c:pt idx="3183">
                  <c:v>15240.527537970307</c:v>
                </c:pt>
                <c:pt idx="3184">
                  <c:v>15275.660582378114</c:v>
                </c:pt>
                <c:pt idx="3185">
                  <c:v>15310.874616817682</c:v>
                </c:pt>
                <c:pt idx="3186">
                  <c:v>15346.169827990318</c:v>
                </c:pt>
                <c:pt idx="3187">
                  <c:v>15381.546403027714</c:v>
                </c:pt>
                <c:pt idx="3188">
                  <c:v>15417.004529492953</c:v>
                </c:pt>
                <c:pt idx="3189">
                  <c:v>15452.544395381492</c:v>
                </c:pt>
                <c:pt idx="3190">
                  <c:v>15488.166189122159</c:v>
                </c:pt>
                <c:pt idx="3191">
                  <c:v>15523.870099578162</c:v>
                </c:pt>
                <c:pt idx="3192">
                  <c:v>15559.656316048076</c:v>
                </c:pt>
                <c:pt idx="3193">
                  <c:v>15595.525028266862</c:v>
                </c:pt>
                <c:pt idx="3194">
                  <c:v>15631.47642640686</c:v>
                </c:pt>
                <c:pt idx="3195">
                  <c:v>15667.510701078803</c:v>
                </c:pt>
                <c:pt idx="3196">
                  <c:v>15703.62804333283</c:v>
                </c:pt>
                <c:pt idx="3197">
                  <c:v>15739.828644659494</c:v>
                </c:pt>
                <c:pt idx="3198">
                  <c:v>15776.112696990778</c:v>
                </c:pt>
                <c:pt idx="3199">
                  <c:v>15812.480392701116</c:v>
                </c:pt>
                <c:pt idx="3200">
                  <c:v>15848.931924608412</c:v>
                </c:pt>
                <c:pt idx="3201">
                  <c:v>15885.467485975059</c:v>
                </c:pt>
                <c:pt idx="3202">
                  <c:v>15922.087270508966</c:v>
                </c:pt>
                <c:pt idx="3203">
                  <c:v>15958.791472364584</c:v>
                </c:pt>
                <c:pt idx="3204">
                  <c:v>15995.580286143939</c:v>
                </c:pt>
                <c:pt idx="3205">
                  <c:v>16032.453906897659</c:v>
                </c:pt>
                <c:pt idx="3206">
                  <c:v>16069.41253012601</c:v>
                </c:pt>
                <c:pt idx="3207">
                  <c:v>16106.456351779934</c:v>
                </c:pt>
                <c:pt idx="3208">
                  <c:v>16143.585568262086</c:v>
                </c:pt>
                <c:pt idx="3209">
                  <c:v>16180.800376427875</c:v>
                </c:pt>
                <c:pt idx="3210">
                  <c:v>16218.100973586508</c:v>
                </c:pt>
                <c:pt idx="3211">
                  <c:v>16255.487557502041</c:v>
                </c:pt>
                <c:pt idx="3212">
                  <c:v>16292.960326394419</c:v>
                </c:pt>
                <c:pt idx="3213">
                  <c:v>16330.51947894053</c:v>
                </c:pt>
                <c:pt idx="3214">
                  <c:v>16368.165214275266</c:v>
                </c:pt>
                <c:pt idx="3215">
                  <c:v>16405.897731992565</c:v>
                </c:pt>
                <c:pt idx="3216">
                  <c:v>16443.717232146482</c:v>
                </c:pt>
                <c:pt idx="3217">
                  <c:v>16481.623915252239</c:v>
                </c:pt>
                <c:pt idx="3218">
                  <c:v>16519.617982287298</c:v>
                </c:pt>
                <c:pt idx="3219">
                  <c:v>16557.699634692421</c:v>
                </c:pt>
                <c:pt idx="3220">
                  <c:v>16595.869074372738</c:v>
                </c:pt>
                <c:pt idx="3221">
                  <c:v>16634.126503698819</c:v>
                </c:pt>
                <c:pt idx="3222">
                  <c:v>16672.472125507746</c:v>
                </c:pt>
                <c:pt idx="3223">
                  <c:v>16710.906143104185</c:v>
                </c:pt>
                <c:pt idx="3224">
                  <c:v>16749.428760261475</c:v>
                </c:pt>
                <c:pt idx="3225">
                  <c:v>16788.040181222696</c:v>
                </c:pt>
                <c:pt idx="3226">
                  <c:v>16826.74061070176</c:v>
                </c:pt>
                <c:pt idx="3227">
                  <c:v>16865.530253884488</c:v>
                </c:pt>
                <c:pt idx="3228">
                  <c:v>16904.409316429712</c:v>
                </c:pt>
                <c:pt idx="3229">
                  <c:v>16943.378004470345</c:v>
                </c:pt>
                <c:pt idx="3230">
                  <c:v>16982.436524614499</c:v>
                </c:pt>
                <c:pt idx="3231">
                  <c:v>17021.585083946553</c:v>
                </c:pt>
                <c:pt idx="3232">
                  <c:v>17060.823890028274</c:v>
                </c:pt>
                <c:pt idx="3233">
                  <c:v>17100.153150899907</c:v>
                </c:pt>
                <c:pt idx="3234">
                  <c:v>17139.573075081276</c:v>
                </c:pt>
                <c:pt idx="3235">
                  <c:v>17179.083871572897</c:v>
                </c:pt>
                <c:pt idx="3236">
                  <c:v>17218.685749857079</c:v>
                </c:pt>
                <c:pt idx="3237">
                  <c:v>17258.378919899038</c:v>
                </c:pt>
                <c:pt idx="3238">
                  <c:v>17298.163592148008</c:v>
                </c:pt>
                <c:pt idx="3239">
                  <c:v>17338.039977538363</c:v>
                </c:pt>
                <c:pt idx="3240">
                  <c:v>17378.008287490731</c:v>
                </c:pt>
                <c:pt idx="3241">
                  <c:v>17418.068733913111</c:v>
                </c:pt>
                <c:pt idx="3242">
                  <c:v>17458.221529202001</c:v>
                </c:pt>
                <c:pt idx="3243">
                  <c:v>17498.466886243525</c:v>
                </c:pt>
                <c:pt idx="3244">
                  <c:v>17538.805018414558</c:v>
                </c:pt>
                <c:pt idx="3245">
                  <c:v>17579.236139583863</c:v>
                </c:pt>
                <c:pt idx="3246">
                  <c:v>17619.76046411322</c:v>
                </c:pt>
                <c:pt idx="3247">
                  <c:v>17660.378206858564</c:v>
                </c:pt>
                <c:pt idx="3248">
                  <c:v>17701.089583171124</c:v>
                </c:pt>
                <c:pt idx="3249">
                  <c:v>17741.894808898563</c:v>
                </c:pt>
                <c:pt idx="3250">
                  <c:v>17782.794100386127</c:v>
                </c:pt>
                <c:pt idx="3251">
                  <c:v>17823.787674477786</c:v>
                </c:pt>
                <c:pt idx="3252">
                  <c:v>17864.875748517388</c:v>
                </c:pt>
                <c:pt idx="3253">
                  <c:v>17906.058540349815</c:v>
                </c:pt>
                <c:pt idx="3254">
                  <c:v>17947.336268322128</c:v>
                </c:pt>
                <c:pt idx="3255">
                  <c:v>17988.709151284733</c:v>
                </c:pt>
                <c:pt idx="3256">
                  <c:v>18030.177408592535</c:v>
                </c:pt>
                <c:pt idx="3257">
                  <c:v>18071.741260106108</c:v>
                </c:pt>
                <c:pt idx="3258">
                  <c:v>18113.400926192855</c:v>
                </c:pt>
                <c:pt idx="3259">
                  <c:v>18155.156627728178</c:v>
                </c:pt>
                <c:pt idx="3260">
                  <c:v>18197.00858609665</c:v>
                </c:pt>
                <c:pt idx="3261">
                  <c:v>18238.957023193187</c:v>
                </c:pt>
                <c:pt idx="3262">
                  <c:v>18281.002161424225</c:v>
                </c:pt>
                <c:pt idx="3263">
                  <c:v>18323.144223708907</c:v>
                </c:pt>
                <c:pt idx="3264">
                  <c:v>18365.383433480249</c:v>
                </c:pt>
                <c:pt idx="3265">
                  <c:v>18407.720014686332</c:v>
                </c:pt>
                <c:pt idx="3266">
                  <c:v>18450.154191791502</c:v>
                </c:pt>
                <c:pt idx="3267">
                  <c:v>18492.686189777538</c:v>
                </c:pt>
                <c:pt idx="3268">
                  <c:v>18535.316234144862</c:v>
                </c:pt>
                <c:pt idx="3269">
                  <c:v>18578.044550913724</c:v>
                </c:pt>
                <c:pt idx="3270">
                  <c:v>18620.871366625408</c:v>
                </c:pt>
                <c:pt idx="3271">
                  <c:v>18663.796908343422</c:v>
                </c:pt>
                <c:pt idx="3272">
                  <c:v>18706.821403654722</c:v>
                </c:pt>
                <c:pt idx="3273">
                  <c:v>18749.945080670896</c:v>
                </c:pt>
                <c:pt idx="3274">
                  <c:v>18793.168168029384</c:v>
                </c:pt>
                <c:pt idx="3275">
                  <c:v>18836.490894894698</c:v>
                </c:pt>
                <c:pt idx="3276">
                  <c:v>18879.913490959618</c:v>
                </c:pt>
                <c:pt idx="3277">
                  <c:v>18923.43618644643</c:v>
                </c:pt>
                <c:pt idx="3278">
                  <c:v>18967.059212108128</c:v>
                </c:pt>
                <c:pt idx="3279">
                  <c:v>19010.782799229655</c:v>
                </c:pt>
                <c:pt idx="3280">
                  <c:v>19054.607179629118</c:v>
                </c:pt>
                <c:pt idx="3281">
                  <c:v>19098.532585659017</c:v>
                </c:pt>
                <c:pt idx="3282">
                  <c:v>19142.559250207483</c:v>
                </c:pt>
                <c:pt idx="3283">
                  <c:v>19186.687406699511</c:v>
                </c:pt>
                <c:pt idx="3284">
                  <c:v>19230.917289098194</c:v>
                </c:pt>
                <c:pt idx="3285">
                  <c:v>19275.249131905959</c:v>
                </c:pt>
                <c:pt idx="3286">
                  <c:v>19319.68317016583</c:v>
                </c:pt>
                <c:pt idx="3287">
                  <c:v>19364.219639462652</c:v>
                </c:pt>
                <c:pt idx="3288">
                  <c:v>19408.858775924353</c:v>
                </c:pt>
                <c:pt idx="3289">
                  <c:v>19453.600816223188</c:v>
                </c:pt>
                <c:pt idx="3290">
                  <c:v>19498.445997577004</c:v>
                </c:pt>
                <c:pt idx="3291">
                  <c:v>19543.394557750489</c:v>
                </c:pt>
                <c:pt idx="3292">
                  <c:v>19588.44673505643</c:v>
                </c:pt>
                <c:pt idx="3293">
                  <c:v>19633.602768356992</c:v>
                </c:pt>
                <c:pt idx="3294">
                  <c:v>19678.862897064962</c:v>
                </c:pt>
                <c:pt idx="3295">
                  <c:v>19724.227361145044</c:v>
                </c:pt>
                <c:pt idx="3296">
                  <c:v>19769.696401115103</c:v>
                </c:pt>
                <c:pt idx="3297">
                  <c:v>19815.270258047469</c:v>
                </c:pt>
                <c:pt idx="3298">
                  <c:v>19860.949173570192</c:v>
                </c:pt>
                <c:pt idx="3299">
                  <c:v>19906.733389868336</c:v>
                </c:pt>
                <c:pt idx="3300">
                  <c:v>19952.623149685256</c:v>
                </c:pt>
                <c:pt idx="3301">
                  <c:v>19998.618696323891</c:v>
                </c:pt>
                <c:pt idx="3302">
                  <c:v>20044.72027364805</c:v>
                </c:pt>
                <c:pt idx="3303">
                  <c:v>20090.928126083709</c:v>
                </c:pt>
                <c:pt idx="3304">
                  <c:v>20137.2424986203</c:v>
                </c:pt>
                <c:pt idx="3305">
                  <c:v>20183.66363681202</c:v>
                </c:pt>
                <c:pt idx="3306">
                  <c:v>20230.191786779116</c:v>
                </c:pt>
                <c:pt idx="3307">
                  <c:v>20276.827195209211</c:v>
                </c:pt>
                <c:pt idx="3308">
                  <c:v>20323.570109358599</c:v>
                </c:pt>
                <c:pt idx="3309">
                  <c:v>20370.420777053554</c:v>
                </c:pt>
                <c:pt idx="3310">
                  <c:v>20417.379446691655</c:v>
                </c:pt>
                <c:pt idx="3311">
                  <c:v>20464.446367243094</c:v>
                </c:pt>
                <c:pt idx="3312">
                  <c:v>20511.621788251996</c:v>
                </c:pt>
                <c:pt idx="3313">
                  <c:v>20558.90595983775</c:v>
                </c:pt>
                <c:pt idx="3314">
                  <c:v>20606.299132696324</c:v>
                </c:pt>
                <c:pt idx="3315">
                  <c:v>20653.801558101604</c:v>
                </c:pt>
                <c:pt idx="3316">
                  <c:v>20701.413487906724</c:v>
                </c:pt>
                <c:pt idx="3317">
                  <c:v>20749.13517454539</c:v>
                </c:pt>
                <c:pt idx="3318">
                  <c:v>20796.966871033237</c:v>
                </c:pt>
                <c:pt idx="3319">
                  <c:v>20844.908830969161</c:v>
                </c:pt>
                <c:pt idx="3320">
                  <c:v>20892.961308536658</c:v>
                </c:pt>
                <c:pt idx="3321">
                  <c:v>20941.12455850518</c:v>
                </c:pt>
                <c:pt idx="3322">
                  <c:v>20989.398836231485</c:v>
                </c:pt>
                <c:pt idx="3323">
                  <c:v>21037.784397660987</c:v>
                </c:pt>
                <c:pt idx="3324">
                  <c:v>21086.281499329118</c:v>
                </c:pt>
                <c:pt idx="3325">
                  <c:v>21134.890398362681</c:v>
                </c:pt>
                <c:pt idx="3326">
                  <c:v>21183.611352481221</c:v>
                </c:pt>
                <c:pt idx="3327">
                  <c:v>21232.444619998387</c:v>
                </c:pt>
                <c:pt idx="3328">
                  <c:v>21281.390459823302</c:v>
                </c:pt>
                <c:pt idx="3329">
                  <c:v>21330.449131461937</c:v>
                </c:pt>
                <c:pt idx="3330">
                  <c:v>21379.620895018485</c:v>
                </c:pt>
                <c:pt idx="3331">
                  <c:v>21428.906011196741</c:v>
                </c:pt>
                <c:pt idx="3332">
                  <c:v>21478.304741301483</c:v>
                </c:pt>
                <c:pt idx="3333">
                  <c:v>21527.817347239863</c:v>
                </c:pt>
                <c:pt idx="3334">
                  <c:v>21577.44409152279</c:v>
                </c:pt>
                <c:pt idx="3335">
                  <c:v>21627.18523726632</c:v>
                </c:pt>
                <c:pt idx="3336">
                  <c:v>21677.041048193056</c:v>
                </c:pt>
                <c:pt idx="3337">
                  <c:v>21727.011788633543</c:v>
                </c:pt>
                <c:pt idx="3338">
                  <c:v>21777.097723527673</c:v>
                </c:pt>
                <c:pt idx="3339">
                  <c:v>21827.29911842609</c:v>
                </c:pt>
                <c:pt idx="3340">
                  <c:v>21877.616239491592</c:v>
                </c:pt>
                <c:pt idx="3341">
                  <c:v>21928.049353500544</c:v>
                </c:pt>
                <c:pt idx="3342">
                  <c:v>21978.598727844295</c:v>
                </c:pt>
                <c:pt idx="3343">
                  <c:v>22029.264630530597</c:v>
                </c:pt>
                <c:pt idx="3344">
                  <c:v>22080.047330185025</c:v>
                </c:pt>
                <c:pt idx="3345">
                  <c:v>22130.947096052394</c:v>
                </c:pt>
                <c:pt idx="3346">
                  <c:v>22181.964197998197</c:v>
                </c:pt>
                <c:pt idx="3347">
                  <c:v>22233.098906510029</c:v>
                </c:pt>
                <c:pt idx="3348">
                  <c:v>22284.351492699025</c:v>
                </c:pt>
                <c:pt idx="3349">
                  <c:v>22335.722228301292</c:v>
                </c:pt>
                <c:pt idx="3350">
                  <c:v>22387.211385679362</c:v>
                </c:pt>
                <c:pt idx="3351">
                  <c:v>22438.819237823616</c:v>
                </c:pt>
                <c:pt idx="3352">
                  <c:v>22490.546058353753</c:v>
                </c:pt>
                <c:pt idx="3353">
                  <c:v>22542.392121520224</c:v>
                </c:pt>
                <c:pt idx="3354">
                  <c:v>22594.357702205696</c:v>
                </c:pt>
                <c:pt idx="3355">
                  <c:v>22646.443075926505</c:v>
                </c:pt>
                <c:pt idx="3356">
                  <c:v>22698.648518834118</c:v>
                </c:pt>
                <c:pt idx="3357">
                  <c:v>22750.974307716595</c:v>
                </c:pt>
                <c:pt idx="3358">
                  <c:v>22803.42072000006</c:v>
                </c:pt>
                <c:pt idx="3359">
                  <c:v>22855.988033750171</c:v>
                </c:pt>
                <c:pt idx="3360">
                  <c:v>22908.67652767359</c:v>
                </c:pt>
                <c:pt idx="3361">
                  <c:v>22961.486481119467</c:v>
                </c:pt>
                <c:pt idx="3362">
                  <c:v>23014.418174080922</c:v>
                </c:pt>
                <c:pt idx="3363">
                  <c:v>23067.47188719652</c:v>
                </c:pt>
                <c:pt idx="3364">
                  <c:v>23120.647901751763</c:v>
                </c:pt>
                <c:pt idx="3365">
                  <c:v>23173.946499680591</c:v>
                </c:pt>
                <c:pt idx="3366">
                  <c:v>23227.367963566863</c:v>
                </c:pt>
                <c:pt idx="3367">
                  <c:v>23280.912576645864</c:v>
                </c:pt>
                <c:pt idx="3368">
                  <c:v>23334.580622805799</c:v>
                </c:pt>
                <c:pt idx="3369">
                  <c:v>23388.372386589308</c:v>
                </c:pt>
                <c:pt idx="3370">
                  <c:v>23442.288153194968</c:v>
                </c:pt>
                <c:pt idx="3371">
                  <c:v>23496.328208478808</c:v>
                </c:pt>
                <c:pt idx="3372">
                  <c:v>23550.492838955819</c:v>
                </c:pt>
                <c:pt idx="3373">
                  <c:v>23604.782331801482</c:v>
                </c:pt>
                <c:pt idx="3374">
                  <c:v>23659.196974853283</c:v>
                </c:pt>
                <c:pt idx="3375">
                  <c:v>23713.737056612241</c:v>
                </c:pt>
                <c:pt idx="3376">
                  <c:v>23768.402866244443</c:v>
                </c:pt>
                <c:pt idx="3377">
                  <c:v>23823.194693582569</c:v>
                </c:pt>
                <c:pt idx="3378">
                  <c:v>23878.112829127433</c:v>
                </c:pt>
                <c:pt idx="3379">
                  <c:v>23933.157564049521</c:v>
                </c:pt>
                <c:pt idx="3380">
                  <c:v>23988.32919019054</c:v>
                </c:pt>
                <c:pt idx="3381">
                  <c:v>24043.628000064957</c:v>
                </c:pt>
                <c:pt idx="3382">
                  <c:v>24099.054286861559</c:v>
                </c:pt>
                <c:pt idx="3383">
                  <c:v>24154.608344445001</c:v>
                </c:pt>
                <c:pt idx="3384">
                  <c:v>24210.290467357368</c:v>
                </c:pt>
                <c:pt idx="3385">
                  <c:v>24266.100950819731</c:v>
                </c:pt>
                <c:pt idx="3386">
                  <c:v>24322.040090733717</c:v>
                </c:pt>
                <c:pt idx="3387">
                  <c:v>24378.108183683078</c:v>
                </c:pt>
                <c:pt idx="3388">
                  <c:v>24434.305526935259</c:v>
                </c:pt>
                <c:pt idx="3389">
                  <c:v>24490.632418442983</c:v>
                </c:pt>
                <c:pt idx="3390">
                  <c:v>24547.089156845821</c:v>
                </c:pt>
                <c:pt idx="3391">
                  <c:v>24603.676041471779</c:v>
                </c:pt>
                <c:pt idx="3392">
                  <c:v>24660.393372338887</c:v>
                </c:pt>
                <c:pt idx="3393">
                  <c:v>24717.241450156787</c:v>
                </c:pt>
                <c:pt idx="3394">
                  <c:v>24774.220576328327</c:v>
                </c:pt>
                <c:pt idx="3395">
                  <c:v>24831.331052951162</c:v>
                </c:pt>
                <c:pt idx="3396">
                  <c:v>24888.573182819357</c:v>
                </c:pt>
                <c:pt idx="3397">
                  <c:v>24945.947269424982</c:v>
                </c:pt>
                <c:pt idx="3398">
                  <c:v>25003.453616959738</c:v>
                </c:pt>
                <c:pt idx="3399">
                  <c:v>25061.09253031655</c:v>
                </c:pt>
                <c:pt idx="3400">
                  <c:v>25118.864315091199</c:v>
                </c:pt>
                <c:pt idx="3401">
                  <c:v>25176.769277583942</c:v>
                </c:pt>
                <c:pt idx="3402">
                  <c:v>25234.807724801121</c:v>
                </c:pt>
                <c:pt idx="3403">
                  <c:v>25292.979964456808</c:v>
                </c:pt>
                <c:pt idx="3404">
                  <c:v>25351.286304974426</c:v>
                </c:pt>
                <c:pt idx="3405">
                  <c:v>25409.727055488387</c:v>
                </c:pt>
                <c:pt idx="3406">
                  <c:v>25468.302525845735</c:v>
                </c:pt>
                <c:pt idx="3407">
                  <c:v>25527.013026607779</c:v>
                </c:pt>
                <c:pt idx="3408">
                  <c:v>25585.858869051754</c:v>
                </c:pt>
                <c:pt idx="3409">
                  <c:v>25644.840365172458</c:v>
                </c:pt>
                <c:pt idx="3410">
                  <c:v>25703.957827683913</c:v>
                </c:pt>
                <c:pt idx="3411">
                  <c:v>25763.211570021016</c:v>
                </c:pt>
                <c:pt idx="3412">
                  <c:v>25822.601906341213</c:v>
                </c:pt>
                <c:pt idx="3413">
                  <c:v>25882.129151526155</c:v>
                </c:pt>
                <c:pt idx="3414">
                  <c:v>25941.793621183369</c:v>
                </c:pt>
                <c:pt idx="3415">
                  <c:v>26001.595631647935</c:v>
                </c:pt>
                <c:pt idx="3416">
                  <c:v>26061.535499984158</c:v>
                </c:pt>
                <c:pt idx="3417">
                  <c:v>26121.613543987256</c:v>
                </c:pt>
                <c:pt idx="3418">
                  <c:v>26181.830082185035</c:v>
                </c:pt>
                <c:pt idx="3419">
                  <c:v>26242.185433839586</c:v>
                </c:pt>
                <c:pt idx="3420">
                  <c:v>26302.679918948976</c:v>
                </c:pt>
                <c:pt idx="3421">
                  <c:v>26363.313858248941</c:v>
                </c:pt>
                <c:pt idx="3422">
                  <c:v>26424.087573214594</c:v>
                </c:pt>
                <c:pt idx="3423">
                  <c:v>26485.001386062122</c:v>
                </c:pt>
                <c:pt idx="3424">
                  <c:v>26546.055619750496</c:v>
                </c:pt>
                <c:pt idx="3425">
                  <c:v>26607.250597983184</c:v>
                </c:pt>
                <c:pt idx="3426">
                  <c:v>26668.586645209871</c:v>
                </c:pt>
                <c:pt idx="3427">
                  <c:v>26730.064086628176</c:v>
                </c:pt>
                <c:pt idx="3428">
                  <c:v>26791.683248185367</c:v>
                </c:pt>
                <c:pt idx="3429">
                  <c:v>26853.44445658011</c:v>
                </c:pt>
                <c:pt idx="3430">
                  <c:v>26915.34803926418</c:v>
                </c:pt>
                <c:pt idx="3431">
                  <c:v>26977.394324444213</c:v>
                </c:pt>
                <c:pt idx="3432">
                  <c:v>27039.583641083434</c:v>
                </c:pt>
                <c:pt idx="3433">
                  <c:v>27101.916318903412</c:v>
                </c:pt>
                <c:pt idx="3434">
                  <c:v>27164.392688385797</c:v>
                </c:pt>
                <c:pt idx="3435">
                  <c:v>27227.013080774082</c:v>
                </c:pt>
                <c:pt idx="3436">
                  <c:v>27289.777828075356</c:v>
                </c:pt>
                <c:pt idx="3437">
                  <c:v>27352.687263062056</c:v>
                </c:pt>
                <c:pt idx="3438">
                  <c:v>27415.741719273748</c:v>
                </c:pt>
                <c:pt idx="3439">
                  <c:v>27478.941531018878</c:v>
                </c:pt>
                <c:pt idx="3440">
                  <c:v>27542.28703337656</c:v>
                </c:pt>
                <c:pt idx="3441">
                  <c:v>27605.778562198342</c:v>
                </c:pt>
                <c:pt idx="3442">
                  <c:v>27669.416454109985</c:v>
                </c:pt>
                <c:pt idx="3443">
                  <c:v>27733.201046513263</c:v>
                </c:pt>
                <c:pt idx="3444">
                  <c:v>27797.132677587731</c:v>
                </c:pt>
                <c:pt idx="3445">
                  <c:v>27861.211686292536</c:v>
                </c:pt>
                <c:pt idx="3446">
                  <c:v>27925.438412368199</c:v>
                </c:pt>
                <c:pt idx="3447">
                  <c:v>27989.813196338429</c:v>
                </c:pt>
                <c:pt idx="3448">
                  <c:v>28054.336379511926</c:v>
                </c:pt>
                <c:pt idx="3449">
                  <c:v>28119.008303984181</c:v>
                </c:pt>
                <c:pt idx="3450">
                  <c:v>28183.8293126393</c:v>
                </c:pt>
                <c:pt idx="3451">
                  <c:v>28248.799749151818</c:v>
                </c:pt>
                <c:pt idx="3452">
                  <c:v>28313.919957988524</c:v>
                </c:pt>
                <c:pt idx="3453">
                  <c:v>28379.190284410281</c:v>
                </c:pt>
                <c:pt idx="3454">
                  <c:v>28444.611074473862</c:v>
                </c:pt>
                <c:pt idx="3455">
                  <c:v>28510.182675033782</c:v>
                </c:pt>
                <c:pt idx="3456">
                  <c:v>28575.905433744145</c:v>
                </c:pt>
                <c:pt idx="3457">
                  <c:v>28641.779699060469</c:v>
                </c:pt>
                <c:pt idx="3458">
                  <c:v>28707.805820241556</c:v>
                </c:pt>
                <c:pt idx="3459">
                  <c:v>28773.984147351326</c:v>
                </c:pt>
                <c:pt idx="3460">
                  <c:v>28840.315031260681</c:v>
                </c:pt>
                <c:pt idx="3461">
                  <c:v>28906.798823649366</c:v>
                </c:pt>
                <c:pt idx="3462">
                  <c:v>28973.435877007825</c:v>
                </c:pt>
                <c:pt idx="3463">
                  <c:v>29040.226544639085</c:v>
                </c:pt>
                <c:pt idx="3464">
                  <c:v>29107.171180660618</c:v>
                </c:pt>
                <c:pt idx="3465">
                  <c:v>29174.270140006218</c:v>
                </c:pt>
                <c:pt idx="3466">
                  <c:v>29241.523778427891</c:v>
                </c:pt>
                <c:pt idx="3467">
                  <c:v>29308.932452497731</c:v>
                </c:pt>
                <c:pt idx="3468">
                  <c:v>29376.496519609816</c:v>
                </c:pt>
                <c:pt idx="3469">
                  <c:v>29444.216337982107</c:v>
                </c:pt>
                <c:pt idx="3470">
                  <c:v>29512.092266658336</c:v>
                </c:pt>
                <c:pt idx="3471">
                  <c:v>29580.124665509924</c:v>
                </c:pt>
                <c:pt idx="3472">
                  <c:v>29648.313895237876</c:v>
                </c:pt>
                <c:pt idx="3473">
                  <c:v>29716.660317374699</c:v>
                </c:pt>
                <c:pt idx="3474">
                  <c:v>29785.164294286318</c:v>
                </c:pt>
                <c:pt idx="3475">
                  <c:v>29853.826189174004</c:v>
                </c:pt>
                <c:pt idx="3476">
                  <c:v>29922.646366076286</c:v>
                </c:pt>
                <c:pt idx="3477">
                  <c:v>29991.625189870891</c:v>
                </c:pt>
                <c:pt idx="3478">
                  <c:v>30060.763026276676</c:v>
                </c:pt>
                <c:pt idx="3479">
                  <c:v>30130.060241855565</c:v>
                </c:pt>
                <c:pt idx="3480">
                  <c:v>30199.517204014501</c:v>
                </c:pt>
                <c:pt idx="3481">
                  <c:v>30269.13428100738</c:v>
                </c:pt>
                <c:pt idx="3482">
                  <c:v>30338.911841937013</c:v>
                </c:pt>
                <c:pt idx="3483">
                  <c:v>30408.850256757087</c:v>
                </c:pt>
                <c:pt idx="3484">
                  <c:v>30478.949896274109</c:v>
                </c:pt>
                <c:pt idx="3485">
                  <c:v>30549.211132149394</c:v>
                </c:pt>
                <c:pt idx="3486">
                  <c:v>30619.634336901021</c:v>
                </c:pt>
                <c:pt idx="3487">
                  <c:v>30690.219883905807</c:v>
                </c:pt>
                <c:pt idx="3488">
                  <c:v>30760.968147401298</c:v>
                </c:pt>
                <c:pt idx="3489">
                  <c:v>30831.879502487744</c:v>
                </c:pt>
                <c:pt idx="3490">
                  <c:v>30902.954325130089</c:v>
                </c:pt>
                <c:pt idx="3491">
                  <c:v>30974.192992159973</c:v>
                </c:pt>
                <c:pt idx="3492">
                  <c:v>31045.595881277713</c:v>
                </c:pt>
                <c:pt idx="3493">
                  <c:v>31117.163371054317</c:v>
                </c:pt>
                <c:pt idx="3494">
                  <c:v>31188.895840933495</c:v>
                </c:pt>
                <c:pt idx="3495">
                  <c:v>31260.79367123366</c:v>
                </c:pt>
                <c:pt idx="3496">
                  <c:v>31332.857243149952</c:v>
                </c:pt>
                <c:pt idx="3497">
                  <c:v>31405.086938756256</c:v>
                </c:pt>
                <c:pt idx="3498">
                  <c:v>31477.483141007226</c:v>
                </c:pt>
                <c:pt idx="3499">
                  <c:v>31550.046233740319</c:v>
                </c:pt>
                <c:pt idx="3500">
                  <c:v>31622.77660167783</c:v>
                </c:pt>
                <c:pt idx="3501">
                  <c:v>31695.67463042893</c:v>
                </c:pt>
                <c:pt idx="3502">
                  <c:v>31768.740706491713</c:v>
                </c:pt>
                <c:pt idx="3503">
                  <c:v>31841.975217255236</c:v>
                </c:pt>
                <c:pt idx="3504">
                  <c:v>31915.378551001588</c:v>
                </c:pt>
                <c:pt idx="3505">
                  <c:v>31988.951096907938</c:v>
                </c:pt>
                <c:pt idx="3506">
                  <c:v>32062.693245048598</c:v>
                </c:pt>
                <c:pt idx="3507">
                  <c:v>32136.605386397099</c:v>
                </c:pt>
                <c:pt idx="3508">
                  <c:v>32210.687912828256</c:v>
                </c:pt>
                <c:pt idx="3509">
                  <c:v>32284.941217120249</c:v>
                </c:pt>
                <c:pt idx="3510">
                  <c:v>32359.365692956704</c:v>
                </c:pt>
                <c:pt idx="3511">
                  <c:v>32433.961734928787</c:v>
                </c:pt>
                <c:pt idx="3512">
                  <c:v>32508.729738537284</c:v>
                </c:pt>
                <c:pt idx="3513">
                  <c:v>32583.670100194708</c:v>
                </c:pt>
                <c:pt idx="3514">
                  <c:v>32658.783217227396</c:v>
                </c:pt>
                <c:pt idx="3515">
                  <c:v>32734.069487877616</c:v>
                </c:pt>
                <c:pt idx="3516">
                  <c:v>32809.529311305683</c:v>
                </c:pt>
                <c:pt idx="3517">
                  <c:v>32885.163087592067</c:v>
                </c:pt>
                <c:pt idx="3518">
                  <c:v>32960.971217739527</c:v>
                </c:pt>
                <c:pt idx="3519">
                  <c:v>33036.954103675213</c:v>
                </c:pt>
                <c:pt idx="3520">
                  <c:v>33113.112148252825</c:v>
                </c:pt>
                <c:pt idx="3521">
                  <c:v>33189.445755254739</c:v>
                </c:pt>
                <c:pt idx="3522">
                  <c:v>33265.955329394135</c:v>
                </c:pt>
                <c:pt idx="3523">
                  <c:v>33342.641276317161</c:v>
                </c:pt>
                <c:pt idx="3524">
                  <c:v>33419.504002605077</c:v>
                </c:pt>
                <c:pt idx="3525">
                  <c:v>33496.543915776405</c:v>
                </c:pt>
                <c:pt idx="3526">
                  <c:v>33573.761424289092</c:v>
                </c:pt>
                <c:pt idx="3527">
                  <c:v>33651.156937542684</c:v>
                </c:pt>
                <c:pt idx="3528">
                  <c:v>33728.730865880483</c:v>
                </c:pt>
                <c:pt idx="3529">
                  <c:v>33806.483620591738</c:v>
                </c:pt>
                <c:pt idx="3530">
                  <c:v>33884.415613913814</c:v>
                </c:pt>
                <c:pt idx="3531">
                  <c:v>33962.527259034381</c:v>
                </c:pt>
                <c:pt idx="3532">
                  <c:v>34040.818970093613</c:v>
                </c:pt>
                <c:pt idx="3533">
                  <c:v>34119.29116218636</c:v>
                </c:pt>
                <c:pt idx="3534">
                  <c:v>34197.944251364373</c:v>
                </c:pt>
                <c:pt idx="3535">
                  <c:v>34276.77865463851</c:v>
                </c:pt>
                <c:pt idx="3536">
                  <c:v>34355.794789980922</c:v>
                </c:pt>
                <c:pt idx="3537">
                  <c:v>34434.993076327293</c:v>
                </c:pt>
                <c:pt idx="3538">
                  <c:v>34514.373933579052</c:v>
                </c:pt>
                <c:pt idx="3539">
                  <c:v>34593.937782605608</c:v>
                </c:pt>
                <c:pt idx="3540">
                  <c:v>34673.685045246559</c:v>
                </c:pt>
                <c:pt idx="3541">
                  <c:v>34753.616144313957</c:v>
                </c:pt>
                <c:pt idx="3542">
                  <c:v>34833.731503594536</c:v>
                </c:pt>
                <c:pt idx="3543">
                  <c:v>34914.031547851955</c:v>
                </c:pt>
                <c:pt idx="3544">
                  <c:v>34994.516702829053</c:v>
                </c:pt>
                <c:pt idx="3545">
                  <c:v>35075.187395250112</c:v>
                </c:pt>
                <c:pt idx="3546">
                  <c:v>35156.044052823105</c:v>
                </c:pt>
                <c:pt idx="3547">
                  <c:v>35237.087104241989</c:v>
                </c:pt>
                <c:pt idx="3548">
                  <c:v>35318.316979188952</c:v>
                </c:pt>
                <c:pt idx="3549">
                  <c:v>35399.734108336706</c:v>
                </c:pt>
                <c:pt idx="3550">
                  <c:v>35481.33892335077</c:v>
                </c:pt>
                <c:pt idx="3551">
                  <c:v>35563.131856891741</c:v>
                </c:pt>
                <c:pt idx="3552">
                  <c:v>35645.113342617617</c:v>
                </c:pt>
                <c:pt idx="3553">
                  <c:v>35727.283815186063</c:v>
                </c:pt>
                <c:pt idx="3554">
                  <c:v>35809.643710256758</c:v>
                </c:pt>
                <c:pt idx="3555">
                  <c:v>35892.193464493663</c:v>
                </c:pt>
                <c:pt idx="3556">
                  <c:v>35974.933515567354</c:v>
                </c:pt>
                <c:pt idx="3557">
                  <c:v>36057.864302157344</c:v>
                </c:pt>
                <c:pt idx="3558">
                  <c:v>36140.986263954415</c:v>
                </c:pt>
                <c:pt idx="3559">
                  <c:v>36224.299841662927</c:v>
                </c:pt>
                <c:pt idx="3560">
                  <c:v>36307.805477003181</c:v>
                </c:pt>
                <c:pt idx="3561">
                  <c:v>36391.503612713743</c:v>
                </c:pt>
                <c:pt idx="3562">
                  <c:v>36475.394692553789</c:v>
                </c:pt>
                <c:pt idx="3563">
                  <c:v>36559.479161305484</c:v>
                </c:pt>
                <c:pt idx="3564">
                  <c:v>36643.757464776303</c:v>
                </c:pt>
                <c:pt idx="3565">
                  <c:v>36728.230049801423</c:v>
                </c:pt>
                <c:pt idx="3566">
                  <c:v>36812.897364246084</c:v>
                </c:pt>
                <c:pt idx="3567">
                  <c:v>36897.759857007957</c:v>
                </c:pt>
                <c:pt idx="3568">
                  <c:v>36982.817978019528</c:v>
                </c:pt>
                <c:pt idx="3569">
                  <c:v>37068.072178250492</c:v>
                </c:pt>
                <c:pt idx="3570">
                  <c:v>37153.522909710126</c:v>
                </c:pt>
                <c:pt idx="3571">
                  <c:v>37239.170625449704</c:v>
                </c:pt>
                <c:pt idx="3572">
                  <c:v>37325.015779564892</c:v>
                </c:pt>
                <c:pt idx="3573">
                  <c:v>37411.058827198147</c:v>
                </c:pt>
                <c:pt idx="3574">
                  <c:v>37497.300224541148</c:v>
                </c:pt>
                <c:pt idx="3575">
                  <c:v>37583.740428837191</c:v>
                </c:pt>
                <c:pt idx="3576">
                  <c:v>37670.379898383639</c:v>
                </c:pt>
                <c:pt idx="3577">
                  <c:v>37757.219092534338</c:v>
                </c:pt>
                <c:pt idx="3578">
                  <c:v>37844.258471702044</c:v>
                </c:pt>
                <c:pt idx="3579">
                  <c:v>37931.498497360888</c:v>
                </c:pt>
                <c:pt idx="3580">
                  <c:v>38018.939632048794</c:v>
                </c:pt>
                <c:pt idx="3581">
                  <c:v>38106.582339369961</c:v>
                </c:pt>
                <c:pt idx="3582">
                  <c:v>38194.427083997296</c:v>
                </c:pt>
                <c:pt idx="3583">
                  <c:v>38282.474331674886</c:v>
                </c:pt>
                <c:pt idx="3584">
                  <c:v>38370.724549220475</c:v>
                </c:pt>
                <c:pt idx="3585">
                  <c:v>38459.178204527932</c:v>
                </c:pt>
                <c:pt idx="3586">
                  <c:v>38547.83576656974</c:v>
                </c:pt>
                <c:pt idx="3587">
                  <c:v>38636.697705399456</c:v>
                </c:pt>
                <c:pt idx="3588">
                  <c:v>38725.764492154238</c:v>
                </c:pt>
                <c:pt idx="3589">
                  <c:v>38815.036599057326</c:v>
                </c:pt>
                <c:pt idx="3590">
                  <c:v>38904.51449942054</c:v>
                </c:pt>
                <c:pt idx="3591">
                  <c:v>38994.1986676468</c:v>
                </c:pt>
                <c:pt idx="3592">
                  <c:v>39084.089579232641</c:v>
                </c:pt>
                <c:pt idx="3593">
                  <c:v>39174.187710770726</c:v>
                </c:pt>
                <c:pt idx="3594">
                  <c:v>39264.493539952382</c:v>
                </c:pt>
                <c:pt idx="3595">
                  <c:v>39355.007545570123</c:v>
                </c:pt>
                <c:pt idx="3596">
                  <c:v>39445.730207520195</c:v>
                </c:pt>
                <c:pt idx="3597">
                  <c:v>39536.662006805127</c:v>
                </c:pt>
                <c:pt idx="3598">
                  <c:v>39627.803425536258</c:v>
                </c:pt>
                <c:pt idx="3599">
                  <c:v>39719.154946936324</c:v>
                </c:pt>
                <c:pt idx="3600">
                  <c:v>39810.717055341993</c:v>
                </c:pt>
                <c:pt idx="3601">
                  <c:v>39902.490236206453</c:v>
                </c:pt>
                <c:pt idx="3602">
                  <c:v>39994.474976101978</c:v>
                </c:pt>
                <c:pt idx="3603">
                  <c:v>40086.671762722493</c:v>
                </c:pt>
                <c:pt idx="3604">
                  <c:v>40179.081084886187</c:v>
                </c:pt>
                <c:pt idx="3605">
                  <c:v>40271.703432538081</c:v>
                </c:pt>
                <c:pt idx="3606">
                  <c:v>40364.53929675265</c:v>
                </c:pt>
                <c:pt idx="3607">
                  <c:v>40457.589169736399</c:v>
                </c:pt>
                <c:pt idx="3608">
                  <c:v>40550.853544830497</c:v>
                </c:pt>
                <c:pt idx="3609">
                  <c:v>40644.332916513369</c:v>
                </c:pt>
                <c:pt idx="3610">
                  <c:v>40738.027780403347</c:v>
                </c:pt>
                <c:pt idx="3611">
                  <c:v>40831.938633261263</c:v>
                </c:pt>
                <c:pt idx="3612">
                  <c:v>40926.065972993114</c:v>
                </c:pt>
                <c:pt idx="3613">
                  <c:v>41020.410298652692</c:v>
                </c:pt>
                <c:pt idx="3614">
                  <c:v>41114.972110444214</c:v>
                </c:pt>
                <c:pt idx="3615">
                  <c:v>41209.75190972499</c:v>
                </c:pt>
                <c:pt idx="3616">
                  <c:v>41304.750199008085</c:v>
                </c:pt>
                <c:pt idx="3617">
                  <c:v>41399.967481964974</c:v>
                </c:pt>
                <c:pt idx="3618">
                  <c:v>41495.404263428209</c:v>
                </c:pt>
                <c:pt idx="3619">
                  <c:v>41591.061049394099</c:v>
                </c:pt>
                <c:pt idx="3620">
                  <c:v>41686.938347025411</c:v>
                </c:pt>
                <c:pt idx="3621">
                  <c:v>41783.036664654028</c:v>
                </c:pt>
                <c:pt idx="3622">
                  <c:v>41879.356511783662</c:v>
                </c:pt>
                <c:pt idx="3623">
                  <c:v>41975.898399092563</c:v>
                </c:pt>
                <c:pt idx="3624">
                  <c:v>42072.662838436197</c:v>
                </c:pt>
                <c:pt idx="3625">
                  <c:v>42169.650342849993</c:v>
                </c:pt>
                <c:pt idx="3626">
                  <c:v>42266.861426552045</c:v>
                </c:pt>
                <c:pt idx="3627">
                  <c:v>42364.296604945841</c:v>
                </c:pt>
                <c:pt idx="3628">
                  <c:v>42461.956394622997</c:v>
                </c:pt>
                <c:pt idx="3629">
                  <c:v>42559.841313365992</c:v>
                </c:pt>
                <c:pt idx="3630">
                  <c:v>42657.951880150926</c:v>
                </c:pt>
                <c:pt idx="3631">
                  <c:v>42756.288615150261</c:v>
                </c:pt>
                <c:pt idx="3632">
                  <c:v>42854.852039735568</c:v>
                </c:pt>
                <c:pt idx="3633">
                  <c:v>42953.642676480318</c:v>
                </c:pt>
                <c:pt idx="3634">
                  <c:v>43052.661049162634</c:v>
                </c:pt>
                <c:pt idx="3635">
                  <c:v>43151.907682768069</c:v>
                </c:pt>
                <c:pt idx="3636">
                  <c:v>43251.383103492393</c:v>
                </c:pt>
                <c:pt idx="3637">
                  <c:v>43351.087838744388</c:v>
                </c:pt>
                <c:pt idx="3638">
                  <c:v>43451.022417148633</c:v>
                </c:pt>
                <c:pt idx="3639">
                  <c:v>43551.187368548315</c:v>
                </c:pt>
                <c:pt idx="3640">
                  <c:v>43651.583224008034</c:v>
                </c:pt>
                <c:pt idx="3641">
                  <c:v>43752.210515816623</c:v>
                </c:pt>
                <c:pt idx="3642">
                  <c:v>43853.069777489967</c:v>
                </c:pt>
                <c:pt idx="3643">
                  <c:v>43954.161543773829</c:v>
                </c:pt>
                <c:pt idx="3644">
                  <c:v>44055.486350646686</c:v>
                </c:pt>
                <c:pt idx="3645">
                  <c:v>44157.044735322583</c:v>
                </c:pt>
                <c:pt idx="3646">
                  <c:v>44258.837236253967</c:v>
                </c:pt>
                <c:pt idx="3647">
                  <c:v>44360.864393134543</c:v>
                </c:pt>
                <c:pt idx="3648">
                  <c:v>44463.12674690214</c:v>
                </c:pt>
                <c:pt idx="3649">
                  <c:v>44565.624839741577</c:v>
                </c:pt>
                <c:pt idx="3650">
                  <c:v>44668.359215087541</c:v>
                </c:pt>
                <c:pt idx="3651">
                  <c:v>44771.330417627461</c:v>
                </c:pt>
                <c:pt idx="3652">
                  <c:v>44874.538993304399</c:v>
                </c:pt>
                <c:pt idx="3653">
                  <c:v>44977.985489319959</c:v>
                </c:pt>
                <c:pt idx="3654">
                  <c:v>45081.670454137158</c:v>
                </c:pt>
                <c:pt idx="3655">
                  <c:v>45185.594437483356</c:v>
                </c:pt>
                <c:pt idx="3656">
                  <c:v>45289.757990353173</c:v>
                </c:pt>
                <c:pt idx="3657">
                  <c:v>45394.161665011394</c:v>
                </c:pt>
                <c:pt idx="3658">
                  <c:v>45498.806014995906</c:v>
                </c:pt>
                <c:pt idx="3659">
                  <c:v>45603.691595120639</c:v>
                </c:pt>
                <c:pt idx="3660">
                  <c:v>45708.818961478501</c:v>
                </c:pt>
                <c:pt idx="3661">
                  <c:v>45814.188671444324</c:v>
                </c:pt>
                <c:pt idx="3662">
                  <c:v>45919.801283677814</c:v>
                </c:pt>
                <c:pt idx="3663">
                  <c:v>46025.657358126533</c:v>
                </c:pt>
                <c:pt idx="3664">
                  <c:v>46131.757456028849</c:v>
                </c:pt>
                <c:pt idx="3665">
                  <c:v>46238.102139916919</c:v>
                </c:pt>
                <c:pt idx="3666">
                  <c:v>46344.691973619665</c:v>
                </c:pt>
                <c:pt idx="3667">
                  <c:v>46451.52752226578</c:v>
                </c:pt>
                <c:pt idx="3668">
                  <c:v>46558.609352286709</c:v>
                </c:pt>
                <c:pt idx="3669">
                  <c:v>46665.938031419653</c:v>
                </c:pt>
                <c:pt idx="3670">
                  <c:v>46773.514128710587</c:v>
                </c:pt>
                <c:pt idx="3671">
                  <c:v>46881.338214517265</c:v>
                </c:pt>
                <c:pt idx="3672">
                  <c:v>46989.41086051226</c:v>
                </c:pt>
                <c:pt idx="3673">
                  <c:v>47097.732639685986</c:v>
                </c:pt>
                <c:pt idx="3674">
                  <c:v>47206.304126349729</c:v>
                </c:pt>
                <c:pt idx="3675">
                  <c:v>47315.125896138699</c:v>
                </c:pt>
                <c:pt idx="3676">
                  <c:v>47424.19852601509</c:v>
                </c:pt>
                <c:pt idx="3677">
                  <c:v>47533.522594271133</c:v>
                </c:pt>
                <c:pt idx="3678">
                  <c:v>47643.098680532152</c:v>
                </c:pt>
                <c:pt idx="3679">
                  <c:v>47752.927365759642</c:v>
                </c:pt>
                <c:pt idx="3680">
                  <c:v>47863.009232254364</c:v>
                </c:pt>
                <c:pt idx="3681">
                  <c:v>47973.344863659418</c:v>
                </c:pt>
                <c:pt idx="3682">
                  <c:v>48083.93484496334</c:v>
                </c:pt>
                <c:pt idx="3683">
                  <c:v>48194.779762503196</c:v>
                </c:pt>
                <c:pt idx="3684">
                  <c:v>48305.880203967703</c:v>
                </c:pt>
                <c:pt idx="3685">
                  <c:v>48417.236758400344</c:v>
                </c:pt>
                <c:pt idx="3686">
                  <c:v>48528.850016202487</c:v>
                </c:pt>
                <c:pt idx="3687">
                  <c:v>48640.720569136516</c:v>
                </c:pt>
                <c:pt idx="3688">
                  <c:v>48752.849010328966</c:v>
                </c:pt>
                <c:pt idx="3689">
                  <c:v>48865.235934273667</c:v>
                </c:pt>
                <c:pt idx="3690">
                  <c:v>48977.881936834907</c:v>
                </c:pt>
                <c:pt idx="3691">
                  <c:v>49090.787615250571</c:v>
                </c:pt>
                <c:pt idx="3692">
                  <c:v>49203.95356813533</c:v>
                </c:pt>
                <c:pt idx="3693">
                  <c:v>49317.3803954838</c:v>
                </c:pt>
                <c:pt idx="3694">
                  <c:v>49431.068698673727</c:v>
                </c:pt>
                <c:pt idx="3695">
                  <c:v>49545.019080469181</c:v>
                </c:pt>
                <c:pt idx="3696">
                  <c:v>49659.232145023743</c:v>
                </c:pt>
                <c:pt idx="3697">
                  <c:v>49773.708497883708</c:v>
                </c:pt>
                <c:pt idx="3698">
                  <c:v>49888.448745991307</c:v>
                </c:pt>
                <c:pt idx="3699">
                  <c:v>50003.453497687908</c:v>
                </c:pt>
                <c:pt idx="3700">
                  <c:v>50118.723362717261</c:v>
                </c:pt>
                <c:pt idx="3701">
                  <c:v>50234.258952228716</c:v>
                </c:pt>
                <c:pt idx="3702">
                  <c:v>50350.060878780467</c:v>
                </c:pt>
                <c:pt idx="3703">
                  <c:v>50466.129756342794</c:v>
                </c:pt>
                <c:pt idx="3704">
                  <c:v>50582.466200301336</c:v>
                </c:pt>
                <c:pt idx="3705">
                  <c:v>50699.070827460338</c:v>
                </c:pt>
                <c:pt idx="3706">
                  <c:v>50815.944256045928</c:v>
                </c:pt>
                <c:pt idx="3707">
                  <c:v>50933.08710570939</c:v>
                </c:pt>
                <c:pt idx="3708">
                  <c:v>51050.499997530453</c:v>
                </c:pt>
                <c:pt idx="3709">
                  <c:v>51168.183554020572</c:v>
                </c:pt>
                <c:pt idx="3710">
                  <c:v>51286.138399126256</c:v>
                </c:pt>
                <c:pt idx="3711">
                  <c:v>51404.365158232351</c:v>
                </c:pt>
                <c:pt idx="3712">
                  <c:v>51522.864458165364</c:v>
                </c:pt>
                <c:pt idx="3713">
                  <c:v>51641.636927196785</c:v>
                </c:pt>
                <c:pt idx="3714">
                  <c:v>51760.683195046426</c:v>
                </c:pt>
                <c:pt idx="3715">
                  <c:v>51880.003892885747</c:v>
                </c:pt>
                <c:pt idx="3716">
                  <c:v>51999.599653341211</c:v>
                </c:pt>
                <c:pt idx="3717">
                  <c:v>52119.47111049763</c:v>
                </c:pt>
                <c:pt idx="3718">
                  <c:v>52239.618899901536</c:v>
                </c:pt>
                <c:pt idx="3719">
                  <c:v>52360.043658564551</c:v>
                </c:pt>
                <c:pt idx="3720">
                  <c:v>52480.746024966764</c:v>
                </c:pt>
                <c:pt idx="3721">
                  <c:v>52601.7266390601</c:v>
                </c:pt>
                <c:pt idx="3722">
                  <c:v>52722.986142271729</c:v>
                </c:pt>
                <c:pt idx="3723">
                  <c:v>52844.525177507465</c:v>
                </c:pt>
                <c:pt idx="3724">
                  <c:v>52966.34438915518</c:v>
                </c:pt>
                <c:pt idx="3725">
                  <c:v>53088.444423088207</c:v>
                </c:pt>
                <c:pt idx="3726">
                  <c:v>53210.825926668767</c:v>
                </c:pt>
                <c:pt idx="3727">
                  <c:v>53333.489548751415</c:v>
                </c:pt>
                <c:pt idx="3728">
                  <c:v>53456.43593968646</c:v>
                </c:pt>
                <c:pt idx="3729">
                  <c:v>53579.665751323424</c:v>
                </c:pt>
                <c:pt idx="3730">
                  <c:v>53703.179637014509</c:v>
                </c:pt>
                <c:pt idx="3731">
                  <c:v>53826.978251618042</c:v>
                </c:pt>
                <c:pt idx="3732">
                  <c:v>53951.06225150195</c:v>
                </c:pt>
                <c:pt idx="3733">
                  <c:v>54075.432294547245</c:v>
                </c:pt>
                <c:pt idx="3734">
                  <c:v>54200.089040151521</c:v>
                </c:pt>
                <c:pt idx="3735">
                  <c:v>54325.033149232426</c:v>
                </c:pt>
                <c:pt idx="3736">
                  <c:v>54450.265284231195</c:v>
                </c:pt>
                <c:pt idx="3737">
                  <c:v>54575.786109116139</c:v>
                </c:pt>
                <c:pt idx="3738">
                  <c:v>54701.59628938618</c:v>
                </c:pt>
                <c:pt idx="3739">
                  <c:v>54827.696492074363</c:v>
                </c:pt>
                <c:pt idx="3740">
                  <c:v>54954.087385751416</c:v>
                </c:pt>
                <c:pt idx="3741">
                  <c:v>55080.769640529274</c:v>
                </c:pt>
                <c:pt idx="3742">
                  <c:v>55207.743928064636</c:v>
                </c:pt>
                <c:pt idx="3743">
                  <c:v>55335.010921562542</c:v>
                </c:pt>
                <c:pt idx="3744">
                  <c:v>55462.571295779919</c:v>
                </c:pt>
                <c:pt idx="3745">
                  <c:v>55590.425727029171</c:v>
                </c:pt>
                <c:pt idx="3746">
                  <c:v>55718.574893181772</c:v>
                </c:pt>
                <c:pt idx="3747">
                  <c:v>55847.01947367184</c:v>
                </c:pt>
                <c:pt idx="3748">
                  <c:v>55975.760149499751</c:v>
                </c:pt>
                <c:pt idx="3749">
                  <c:v>56104.797603235755</c:v>
                </c:pt>
                <c:pt idx="3750">
                  <c:v>56234.132519023588</c:v>
                </c:pt>
                <c:pt idx="3751">
                  <c:v>56363.765582584092</c:v>
                </c:pt>
                <c:pt idx="3752">
                  <c:v>56493.697481218871</c:v>
                </c:pt>
                <c:pt idx="3753">
                  <c:v>56623.928903813918</c:v>
                </c:pt>
                <c:pt idx="3754">
                  <c:v>56754.460540843269</c:v>
                </c:pt>
                <c:pt idx="3755">
                  <c:v>56885.293084372672</c:v>
                </c:pt>
                <c:pt idx="3756">
                  <c:v>57016.42722806325</c:v>
                </c:pt>
                <c:pt idx="3757">
                  <c:v>57147.863667175174</c:v>
                </c:pt>
                <c:pt idx="3758">
                  <c:v>57279.603098571359</c:v>
                </c:pt>
                <c:pt idx="3759">
                  <c:v>57411.646220721159</c:v>
                </c:pt>
                <c:pt idx="3760">
                  <c:v>57543.993733704068</c:v>
                </c:pt>
                <c:pt idx="3761">
                  <c:v>57676.646339213417</c:v>
                </c:pt>
                <c:pt idx="3762">
                  <c:v>57809.60474056012</c:v>
                </c:pt>
                <c:pt idx="3763">
                  <c:v>57942.869642676385</c:v>
                </c:pt>
                <c:pt idx="3764">
                  <c:v>58076.441752119455</c:v>
                </c:pt>
                <c:pt idx="3765">
                  <c:v>58210.321777075362</c:v>
                </c:pt>
                <c:pt idx="3766">
                  <c:v>58344.510427362664</c:v>
                </c:pt>
                <c:pt idx="3767">
                  <c:v>58479.008414436234</c:v>
                </c:pt>
                <c:pt idx="3768">
                  <c:v>58613.816451391001</c:v>
                </c:pt>
                <c:pt idx="3769">
                  <c:v>58748.93525296577</c:v>
                </c:pt>
                <c:pt idx="3770">
                  <c:v>58884.365535546967</c:v>
                </c:pt>
                <c:pt idx="3771">
                  <c:v>59020.108017172468</c:v>
                </c:pt>
                <c:pt idx="3772">
                  <c:v>59156.163417535405</c:v>
                </c:pt>
                <c:pt idx="3773">
                  <c:v>59292.53245798796</c:v>
                </c:pt>
                <c:pt idx="3774">
                  <c:v>59429.215861545214</c:v>
                </c:pt>
                <c:pt idx="3775">
                  <c:v>59566.214352888965</c:v>
                </c:pt>
                <c:pt idx="3776">
                  <c:v>59703.528658371572</c:v>
                </c:pt>
                <c:pt idx="3777">
                  <c:v>59841.159506019823</c:v>
                </c:pt>
                <c:pt idx="3778">
                  <c:v>59979.107625538767</c:v>
                </c:pt>
                <c:pt idx="3779">
                  <c:v>60117.3737483156</c:v>
                </c:pt>
                <c:pt idx="3780">
                  <c:v>60255.958607423541</c:v>
                </c:pt>
                <c:pt idx="3781">
                  <c:v>60394.862937625716</c:v>
                </c:pt>
                <c:pt idx="3782">
                  <c:v>60534.087475379056</c:v>
                </c:pt>
                <c:pt idx="3783">
                  <c:v>60673.632958838207</c:v>
                </c:pt>
                <c:pt idx="3784">
                  <c:v>60813.500127859428</c:v>
                </c:pt>
                <c:pt idx="3785">
                  <c:v>60953.689724004522</c:v>
                </c:pt>
                <c:pt idx="3786">
                  <c:v>61094.202490544776</c:v>
                </c:pt>
                <c:pt idx="3787">
                  <c:v>61235.039172464887</c:v>
                </c:pt>
                <c:pt idx="3788">
                  <c:v>61376.200516466924</c:v>
                </c:pt>
                <c:pt idx="3789">
                  <c:v>61517.687270974289</c:v>
                </c:pt>
                <c:pt idx="3790">
                  <c:v>61659.500186135658</c:v>
                </c:pt>
                <c:pt idx="3791">
                  <c:v>61801.640013828997</c:v>
                </c:pt>
                <c:pt idx="3792">
                  <c:v>61944.107507665518</c:v>
                </c:pt>
                <c:pt idx="3793">
                  <c:v>62086.903422993695</c:v>
                </c:pt>
                <c:pt idx="3794">
                  <c:v>62230.028516903258</c:v>
                </c:pt>
                <c:pt idx="3795">
                  <c:v>62373.483548229204</c:v>
                </c:pt>
                <c:pt idx="3796">
                  <c:v>62517.269277555824</c:v>
                </c:pt>
                <c:pt idx="3797">
                  <c:v>62661.386467220749</c:v>
                </c:pt>
                <c:pt idx="3798">
                  <c:v>62805.83588131897</c:v>
                </c:pt>
                <c:pt idx="3799">
                  <c:v>62950.6182857069</c:v>
                </c:pt>
                <c:pt idx="3800">
                  <c:v>63095.734448006435</c:v>
                </c:pt>
                <c:pt idx="3801">
                  <c:v>63241.18513760902</c:v>
                </c:pt>
                <c:pt idx="3802">
                  <c:v>63386.971125679738</c:v>
                </c:pt>
                <c:pt idx="3803">
                  <c:v>63533.093185161379</c:v>
                </c:pt>
                <c:pt idx="3804">
                  <c:v>63679.552090778554</c:v>
                </c:pt>
                <c:pt idx="3805">
                  <c:v>63826.348619041812</c:v>
                </c:pt>
                <c:pt idx="3806">
                  <c:v>63973.483548251723</c:v>
                </c:pt>
                <c:pt idx="3807">
                  <c:v>64120.957658503037</c:v>
                </c:pt>
                <c:pt idx="3808">
                  <c:v>64268.771731688808</c:v>
                </c:pt>
                <c:pt idx="3809">
                  <c:v>64416.926551504534</c:v>
                </c:pt>
                <c:pt idx="3810">
                  <c:v>64565.422903452323</c:v>
                </c:pt>
                <c:pt idx="3811">
                  <c:v>64714.261574845055</c:v>
                </c:pt>
                <c:pt idx="3812">
                  <c:v>64863.443354810544</c:v>
                </c:pt>
                <c:pt idx="3813">
                  <c:v>65012.96903429574</c:v>
                </c:pt>
                <c:pt idx="3814">
                  <c:v>65162.839406070911</c:v>
                </c:pt>
                <c:pt idx="3815">
                  <c:v>65313.055264733841</c:v>
                </c:pt>
                <c:pt idx="3816">
                  <c:v>65463.617406714067</c:v>
                </c:pt>
                <c:pt idx="3817">
                  <c:v>65614.526630277076</c:v>
                </c:pt>
                <c:pt idx="3818">
                  <c:v>65765.783735528545</c:v>
                </c:pt>
                <c:pt idx="3819">
                  <c:v>65917.389524418599</c:v>
                </c:pt>
                <c:pt idx="3820">
                  <c:v>66069.344800746025</c:v>
                </c:pt>
                <c:pt idx="3821">
                  <c:v>66221.650370162577</c:v>
                </c:pt>
                <c:pt idx="3822">
                  <c:v>66374.307040177227</c:v>
                </c:pt>
                <c:pt idx="3823">
                  <c:v>66527.315620160443</c:v>
                </c:pt>
                <c:pt idx="3824">
                  <c:v>66680.67692134848</c:v>
                </c:pt>
                <c:pt idx="3825">
                  <c:v>66834.39175684769</c:v>
                </c:pt>
                <c:pt idx="3826">
                  <c:v>66988.460941638841</c:v>
                </c:pt>
                <c:pt idx="3827">
                  <c:v>67142.885292581399</c:v>
                </c:pt>
                <c:pt idx="3828">
                  <c:v>67297.665628417904</c:v>
                </c:pt>
                <c:pt idx="3829">
                  <c:v>67452.802769778296</c:v>
                </c:pt>
                <c:pt idx="3830">
                  <c:v>67608.297539184248</c:v>
                </c:pt>
                <c:pt idx="3831">
                  <c:v>67764.150761053548</c:v>
                </c:pt>
                <c:pt idx="3832">
                  <c:v>67920.363261704464</c:v>
                </c:pt>
                <c:pt idx="3833">
                  <c:v>68076.935869360124</c:v>
                </c:pt>
                <c:pt idx="3834">
                  <c:v>68233.869414152898</c:v>
                </c:pt>
                <c:pt idx="3835">
                  <c:v>68391.164728128831</c:v>
                </c:pt>
                <c:pt idx="3836">
                  <c:v>68548.822645252018</c:v>
                </c:pt>
                <c:pt idx="3837">
                  <c:v>68706.844001409045</c:v>
                </c:pt>
                <c:pt idx="3838">
                  <c:v>68865.229634413408</c:v>
                </c:pt>
                <c:pt idx="3839">
                  <c:v>69023.980384009963</c:v>
                </c:pt>
                <c:pt idx="3840">
                  <c:v>69183.097091879376</c:v>
                </c:pt>
                <c:pt idx="3841">
                  <c:v>69342.580601642607</c:v>
                </c:pt>
                <c:pt idx="3842">
                  <c:v>69502.431758865336</c:v>
                </c:pt>
                <c:pt idx="3843">
                  <c:v>69662.651411062485</c:v>
                </c:pt>
                <c:pt idx="3844">
                  <c:v>69823.240407702717</c:v>
                </c:pt>
                <c:pt idx="3845">
                  <c:v>69984.199600212887</c:v>
                </c:pt>
                <c:pt idx="3846">
                  <c:v>70145.529841982629</c:v>
                </c:pt>
                <c:pt idx="3847">
                  <c:v>70307.231988368818</c:v>
                </c:pt>
                <c:pt idx="3848">
                  <c:v>70469.306896700131</c:v>
                </c:pt>
                <c:pt idx="3849">
                  <c:v>70631.755426281597</c:v>
                </c:pt>
                <c:pt idx="3850">
                  <c:v>70794.578438399156</c:v>
                </c:pt>
                <c:pt idx="3851">
                  <c:v>70957.776796324208</c:v>
                </c:pt>
                <c:pt idx="3852">
                  <c:v>71121.351365318202</c:v>
                </c:pt>
                <c:pt idx="3853">
                  <c:v>71285.303012637218</c:v>
                </c:pt>
                <c:pt idx="3854">
                  <c:v>71449.632607536565</c:v>
                </c:pt>
                <c:pt idx="3855">
                  <c:v>71614.341021275395</c:v>
                </c:pt>
                <c:pt idx="3856">
                  <c:v>71779.42912712133</c:v>
                </c:pt>
                <c:pt idx="3857">
                  <c:v>71944.897800355073</c:v>
                </c:pt>
                <c:pt idx="3858">
                  <c:v>72110.747918275054</c:v>
                </c:pt>
                <c:pt idx="3859">
                  <c:v>72276.980360202084</c:v>
                </c:pt>
                <c:pt idx="3860">
                  <c:v>72443.596007484026</c:v>
                </c:pt>
                <c:pt idx="3861">
                  <c:v>72610.595743500453</c:v>
                </c:pt>
                <c:pt idx="3862">
                  <c:v>72777.980453667347</c:v>
                </c:pt>
                <c:pt idx="3863">
                  <c:v>72945.751025441772</c:v>
                </c:pt>
                <c:pt idx="3864">
                  <c:v>73113.9083483266</c:v>
                </c:pt>
                <c:pt idx="3865">
                  <c:v>73282.45331387523</c:v>
                </c:pt>
                <c:pt idx="3866">
                  <c:v>73451.386815696271</c:v>
                </c:pt>
                <c:pt idx="3867">
                  <c:v>73620.709749458343</c:v>
                </c:pt>
                <c:pt idx="3868">
                  <c:v>73790.423012894797</c:v>
                </c:pt>
                <c:pt idx="3869">
                  <c:v>73960.527505808437</c:v>
                </c:pt>
                <c:pt idx="3870">
                  <c:v>74131.024130076374</c:v>
                </c:pt>
                <c:pt idx="3871">
                  <c:v>74301.913789654718</c:v>
                </c:pt>
                <c:pt idx="3872">
                  <c:v>74473.197390583446</c:v>
                </c:pt>
                <c:pt idx="3873">
                  <c:v>74644.875840991153</c:v>
                </c:pt>
                <c:pt idx="3874">
                  <c:v>74816.950051099891</c:v>
                </c:pt>
                <c:pt idx="3875">
                  <c:v>74989.420933229994</c:v>
                </c:pt>
                <c:pt idx="3876">
                  <c:v>75162.289401804912</c:v>
                </c:pt>
                <c:pt idx="3877">
                  <c:v>75335.55637335607</c:v>
                </c:pt>
                <c:pt idx="3878">
                  <c:v>75509.222766527688</c:v>
                </c:pt>
                <c:pt idx="3879">
                  <c:v>75683.289502081694</c:v>
                </c:pt>
                <c:pt idx="3880">
                  <c:v>75857.75750290259</c:v>
                </c:pt>
                <c:pt idx="3881">
                  <c:v>76032.627694002353</c:v>
                </c:pt>
                <c:pt idx="3882">
                  <c:v>76207.901002525337</c:v>
                </c:pt>
                <c:pt idx="3883">
                  <c:v>76383.578357753169</c:v>
                </c:pt>
                <c:pt idx="3884">
                  <c:v>76559.66069110969</c:v>
                </c:pt>
                <c:pt idx="3885">
                  <c:v>76736.148936165904</c:v>
                </c:pt>
                <c:pt idx="3886">
                  <c:v>76913.04402864493</c:v>
                </c:pt>
                <c:pt idx="3887">
                  <c:v>77090.34690642693</c:v>
                </c:pt>
                <c:pt idx="3888">
                  <c:v>77268.058509554117</c:v>
                </c:pt>
                <c:pt idx="3889">
                  <c:v>77446.179780235718</c:v>
                </c:pt>
                <c:pt idx="3890">
                  <c:v>77624.711662852977</c:v>
                </c:pt>
                <c:pt idx="3891">
                  <c:v>77803.655103964164</c:v>
                </c:pt>
                <c:pt idx="3892">
                  <c:v>77983.011052309594</c:v>
                </c:pt>
                <c:pt idx="3893">
                  <c:v>78162.780458816647</c:v>
                </c:pt>
                <c:pt idx="3894">
                  <c:v>78342.96427660482</c:v>
                </c:pt>
                <c:pt idx="3895">
                  <c:v>78523.563460990772</c:v>
                </c:pt>
                <c:pt idx="3896">
                  <c:v>78704.578969493421</c:v>
                </c:pt>
                <c:pt idx="3897">
                  <c:v>78886.011761838949</c:v>
                </c:pt>
                <c:pt idx="3898">
                  <c:v>79067.86279996598</c:v>
                </c:pt>
                <c:pt idx="3899">
                  <c:v>79250.133048030606</c:v>
                </c:pt>
                <c:pt idx="3900">
                  <c:v>79432.823472411532</c:v>
                </c:pt>
                <c:pt idx="3901">
                  <c:v>79615.935041715216</c:v>
                </c:pt>
                <c:pt idx="3902">
                  <c:v>79799.468726780964</c:v>
                </c:pt>
                <c:pt idx="3903">
                  <c:v>79983.425500686106</c:v>
                </c:pt>
                <c:pt idx="3904">
                  <c:v>80167.806338751136</c:v>
                </c:pt>
                <c:pt idx="3905">
                  <c:v>80352.612218544906</c:v>
                </c:pt>
                <c:pt idx="3906">
                  <c:v>80537.844119889793</c:v>
                </c:pt>
                <c:pt idx="3907">
                  <c:v>80723.503024866906</c:v>
                </c:pt>
                <c:pt idx="3908">
                  <c:v>80909.589917821271</c:v>
                </c:pt>
                <c:pt idx="3909">
                  <c:v>81096.105785367079</c:v>
                </c:pt>
                <c:pt idx="3910">
                  <c:v>81283.051616392884</c:v>
                </c:pt>
                <c:pt idx="3911">
                  <c:v>81470.428402066871</c:v>
                </c:pt>
                <c:pt idx="3912">
                  <c:v>81658.237135842108</c:v>
                </c:pt>
                <c:pt idx="3913">
                  <c:v>81846.478813461814</c:v>
                </c:pt>
                <c:pt idx="3914">
                  <c:v>82035.154432964613</c:v>
                </c:pt>
                <c:pt idx="3915">
                  <c:v>82224.26499468986</c:v>
                </c:pt>
                <c:pt idx="3916">
                  <c:v>82413.811501282922</c:v>
                </c:pt>
                <c:pt idx="3917">
                  <c:v>82603.79495770052</c:v>
                </c:pt>
                <c:pt idx="3918">
                  <c:v>82794.216371216025</c:v>
                </c:pt>
                <c:pt idx="3919">
                  <c:v>82985.076751424815</c:v>
                </c:pt>
                <c:pt idx="3920">
                  <c:v>83176.377110249625</c:v>
                </c:pt>
                <c:pt idx="3921">
                  <c:v>83368.118461945909</c:v>
                </c:pt>
                <c:pt idx="3922">
                  <c:v>83560.301823107235</c:v>
                </c:pt>
                <c:pt idx="3923">
                  <c:v>83752.928212670653</c:v>
                </c:pt>
                <c:pt idx="3924">
                  <c:v>83945.998651922098</c:v>
                </c:pt>
                <c:pt idx="3925">
                  <c:v>84139.514164501816</c:v>
                </c:pt>
                <c:pt idx="3926">
                  <c:v>84333.475776409803</c:v>
                </c:pt>
                <c:pt idx="3927">
                  <c:v>84527.884516011211</c:v>
                </c:pt>
                <c:pt idx="3928">
                  <c:v>84722.741414041826</c:v>
                </c:pt>
                <c:pt idx="3929">
                  <c:v>84918.047503613518</c:v>
                </c:pt>
                <c:pt idx="3930">
                  <c:v>85113.803820219735</c:v>
                </c:pt>
                <c:pt idx="3931">
                  <c:v>85310.01140174098</c:v>
                </c:pt>
                <c:pt idx="3932">
                  <c:v>85506.671288450321</c:v>
                </c:pt>
                <c:pt idx="3933">
                  <c:v>85703.784523018898</c:v>
                </c:pt>
                <c:pt idx="3934">
                  <c:v>85901.352150521459</c:v>
                </c:pt>
                <c:pt idx="3935">
                  <c:v>86099.375218441899</c:v>
                </c:pt>
                <c:pt idx="3936">
                  <c:v>86297.854776678825</c:v>
                </c:pt>
                <c:pt idx="3937">
                  <c:v>86496.791877551077</c:v>
                </c:pt>
                <c:pt idx="3938">
                  <c:v>86696.187575803371</c:v>
                </c:pt>
                <c:pt idx="3939">
                  <c:v>86896.042928611845</c:v>
                </c:pt>
                <c:pt idx="3940">
                  <c:v>87096.358995589675</c:v>
                </c:pt>
                <c:pt idx="3941">
                  <c:v>87297.136838792721</c:v>
                </c:pt>
                <c:pt idx="3942">
                  <c:v>87498.377522725117</c:v>
                </c:pt>
                <c:pt idx="3943">
                  <c:v>87700.082114344943</c:v>
                </c:pt>
                <c:pt idx="3944">
                  <c:v>87902.251683069859</c:v>
                </c:pt>
                <c:pt idx="3945">
                  <c:v>88104.887300782793</c:v>
                </c:pt>
                <c:pt idx="3946">
                  <c:v>88307.990041837606</c:v>
                </c:pt>
                <c:pt idx="3947">
                  <c:v>88511.560983064832</c:v>
                </c:pt>
                <c:pt idx="3948">
                  <c:v>88715.601203777333</c:v>
                </c:pt>
                <c:pt idx="3949">
                  <c:v>88920.11178577604</c:v>
                </c:pt>
                <c:pt idx="3950">
                  <c:v>89125.093813355707</c:v>
                </c:pt>
                <c:pt idx="3951">
                  <c:v>89330.548373310623</c:v>
                </c:pt>
                <c:pt idx="3952">
                  <c:v>89536.476554940426</c:v>
                </c:pt>
                <c:pt idx="3953">
                  <c:v>89742.879450055843</c:v>
                </c:pt>
                <c:pt idx="3954">
                  <c:v>89949.758152984461</c:v>
                </c:pt>
                <c:pt idx="3955">
                  <c:v>90157.113760576583</c:v>
                </c:pt>
                <c:pt idx="3956">
                  <c:v>90364.947372210998</c:v>
                </c:pt>
                <c:pt idx="3957">
                  <c:v>90573.26008980081</c:v>
                </c:pt>
                <c:pt idx="3958">
                  <c:v>90782.053017799321</c:v>
                </c:pt>
                <c:pt idx="3959">
                  <c:v>90991.327263205851</c:v>
                </c:pt>
                <c:pt idx="3960">
                  <c:v>91201.083935571616</c:v>
                </c:pt>
                <c:pt idx="3961">
                  <c:v>91411.324147005609</c:v>
                </c:pt>
                <c:pt idx="3962">
                  <c:v>91622.049012180505</c:v>
                </c:pt>
                <c:pt idx="3963">
                  <c:v>91833.259648338571</c:v>
                </c:pt>
                <c:pt idx="3964">
                  <c:v>92044.957175297561</c:v>
                </c:pt>
                <c:pt idx="3965">
                  <c:v>92257.142715456692</c:v>
                </c:pt>
                <c:pt idx="3966">
                  <c:v>92469.817393802587</c:v>
                </c:pt>
                <c:pt idx="3967">
                  <c:v>92682.982337915208</c:v>
                </c:pt>
                <c:pt idx="3968">
                  <c:v>92896.638677973868</c:v>
                </c:pt>
                <c:pt idx="3969">
                  <c:v>93110.787546763211</c:v>
                </c:pt>
                <c:pt idx="3970">
                  <c:v>93325.430079679238</c:v>
                </c:pt>
                <c:pt idx="3971">
                  <c:v>93540.567414735269</c:v>
                </c:pt>
                <c:pt idx="3972">
                  <c:v>93756.200692568047</c:v>
                </c:pt>
                <c:pt idx="3973">
                  <c:v>93972.331056443756</c:v>
                </c:pt>
                <c:pt idx="3974">
                  <c:v>94188.959652264064</c:v>
                </c:pt>
                <c:pt idx="3975">
                  <c:v>94406.087628572219</c:v>
                </c:pt>
                <c:pt idx="3976">
                  <c:v>94623.716136559131</c:v>
                </c:pt>
                <c:pt idx="3977">
                  <c:v>94841.846330069486</c:v>
                </c:pt>
                <c:pt idx="3978">
                  <c:v>95060.479365607869</c:v>
                </c:pt>
                <c:pt idx="3979">
                  <c:v>95279.616402344865</c:v>
                </c:pt>
                <c:pt idx="3980">
                  <c:v>95499.258602123213</c:v>
                </c:pt>
                <c:pt idx="3981">
                  <c:v>95719.407129464016</c:v>
                </c:pt>
                <c:pt idx="3982">
                  <c:v>95940.063151572831</c:v>
                </c:pt>
                <c:pt idx="3983">
                  <c:v>96161.227838345934</c:v>
                </c:pt>
                <c:pt idx="3984">
                  <c:v>96382.902362376466</c:v>
                </c:pt>
                <c:pt idx="3985">
                  <c:v>96605.087898960701</c:v>
                </c:pt>
                <c:pt idx="3986">
                  <c:v>96827.785626104218</c:v>
                </c:pt>
                <c:pt idx="3987">
                  <c:v>97050.996724528217</c:v>
                </c:pt>
                <c:pt idx="3988">
                  <c:v>97274.722377675716</c:v>
                </c:pt>
                <c:pt idx="3989">
                  <c:v>97498.963771717856</c:v>
                </c:pt>
                <c:pt idx="3990">
                  <c:v>97723.722095560181</c:v>
                </c:pt>
                <c:pt idx="3991">
                  <c:v>97948.998540848945</c:v>
                </c:pt>
                <c:pt idx="3992">
                  <c:v>98174.794301977439</c:v>
                </c:pt>
                <c:pt idx="3993">
                  <c:v>98401.110576092324</c:v>
                </c:pt>
                <c:pt idx="3994">
                  <c:v>98627.948563099941</c:v>
                </c:pt>
                <c:pt idx="3995">
                  <c:v>98855.309465672719</c:v>
                </c:pt>
                <c:pt idx="3996">
                  <c:v>99083.194489255533</c:v>
                </c:pt>
                <c:pt idx="3997">
                  <c:v>99311.604842072105</c:v>
                </c:pt>
                <c:pt idx="3998">
                  <c:v>99540.541735131366</c:v>
                </c:pt>
                <c:pt idx="3999">
                  <c:v>99770.006382233943</c:v>
                </c:pt>
                <c:pt idx="4000">
                  <c:v>99999.99999997855</c:v>
                </c:pt>
              </c:numCache>
            </c:numRef>
          </c:xVal>
          <c:yVal>
            <c:numRef>
              <c:f>Input!$H$35:$H$4035</c:f>
              <c:numCache>
                <c:formatCode>#,##0.0\ "cm2"</c:formatCode>
                <c:ptCount val="4001"/>
                <c:pt idx="0">
                  <c:v>25642929.306584969</c:v>
                </c:pt>
                <c:pt idx="1">
                  <c:v>25525110.748536926</c:v>
                </c:pt>
                <c:pt idx="2">
                  <c:v>25407833.517591346</c:v>
                </c:pt>
                <c:pt idx="3">
                  <c:v>25291095.126576133</c:v>
                </c:pt>
                <c:pt idx="4">
                  <c:v>25174893.099746693</c:v>
                </c:pt>
                <c:pt idx="5">
                  <c:v>25059224.972733434</c:v>
                </c:pt>
                <c:pt idx="6">
                  <c:v>24944088.292489529</c:v>
                </c:pt>
                <c:pt idx="7">
                  <c:v>24829480.617238872</c:v>
                </c:pt>
                <c:pt idx="8">
                  <c:v>24715399.516424313</c:v>
                </c:pt>
                <c:pt idx="9">
                  <c:v>24601842.570656072</c:v>
                </c:pt>
                <c:pt idx="10">
                  <c:v>24488807.371660486</c:v>
                </c:pt>
                <c:pt idx="11">
                  <c:v>24376291.522228852</c:v>
                </c:pt>
                <c:pt idx="12">
                  <c:v>24264292.636166707</c:v>
                </c:pt>
                <c:pt idx="13">
                  <c:v>24152808.33824309</c:v>
                </c:pt>
                <c:pt idx="14">
                  <c:v>24041836.264140312</c:v>
                </c:pt>
                <c:pt idx="15">
                  <c:v>23931374.060403664</c:v>
                </c:pt>
                <c:pt idx="16">
                  <c:v>23821419.384391606</c:v>
                </c:pt>
                <c:pt idx="17">
                  <c:v>23711969.904226091</c:v>
                </c:pt>
                <c:pt idx="18">
                  <c:v>23603023.298743021</c:v>
                </c:pt>
                <c:pt idx="19">
                  <c:v>23494577.257443123</c:v>
                </c:pt>
                <c:pt idx="20">
                  <c:v>23386629.480442859</c:v>
                </c:pt>
                <c:pt idx="21">
                  <c:v>23279177.678425748</c:v>
                </c:pt>
                <c:pt idx="22">
                  <c:v>23172219.572593745</c:v>
                </c:pt>
                <c:pt idx="23">
                  <c:v>23065752.894618899</c:v>
                </c:pt>
                <c:pt idx="24">
                  <c:v>22959775.386595313</c:v>
                </c:pt>
                <c:pt idx="25">
                  <c:v>22854284.800991222</c:v>
                </c:pt>
                <c:pt idx="26">
                  <c:v>22749278.900601324</c:v>
                </c:pt>
                <c:pt idx="27">
                  <c:v>22644755.458499353</c:v>
                </c:pt>
                <c:pt idx="28">
                  <c:v>22540712.257990815</c:v>
                </c:pt>
                <c:pt idx="29">
                  <c:v>22437147.092566028</c:v>
                </c:pt>
                <c:pt idx="30">
                  <c:v>22334057.765853293</c:v>
                </c:pt>
                <c:pt idx="31">
                  <c:v>22231442.091572315</c:v>
                </c:pt>
                <c:pt idx="32">
                  <c:v>22129297.893487848</c:v>
                </c:pt>
                <c:pt idx="33">
                  <c:v>22027623.005363543</c:v>
                </c:pt>
                <c:pt idx="34">
                  <c:v>21926415.270915993</c:v>
                </c:pt>
                <c:pt idx="35">
                  <c:v>21825672.543769028</c:v>
                </c:pt>
                <c:pt idx="36">
                  <c:v>21725392.687408179</c:v>
                </c:pt>
                <c:pt idx="37">
                  <c:v>21625573.575135354</c:v>
                </c:pt>
                <c:pt idx="38">
                  <c:v>21526213.090023763</c:v>
                </c:pt>
                <c:pt idx="39">
                  <c:v>21427309.124873009</c:v>
                </c:pt>
                <c:pt idx="40">
                  <c:v>21328859.582164403</c:v>
                </c:pt>
                <c:pt idx="41">
                  <c:v>21230862.374016464</c:v>
                </c:pt>
                <c:pt idx="42">
                  <c:v>21133315.422140691</c:v>
                </c:pt>
                <c:pt idx="43">
                  <c:v>21036216.657797422</c:v>
                </c:pt>
                <c:pt idx="44">
                  <c:v>20939564.021751989</c:v>
                </c:pt>
                <c:pt idx="45">
                  <c:v>20843355.464231066</c:v>
                </c:pt>
                <c:pt idx="46">
                  <c:v>20747588.944879152</c:v>
                </c:pt>
                <c:pt idx="47">
                  <c:v>20652262.432715364</c:v>
                </c:pt>
                <c:pt idx="48">
                  <c:v>20557373.906090297</c:v>
                </c:pt>
                <c:pt idx="49">
                  <c:v>20462921.35264321</c:v>
                </c:pt>
                <c:pt idx="50">
                  <c:v>20368902.769259289</c:v>
                </c:pt>
                <c:pt idx="51">
                  <c:v>20275316.162027217</c:v>
                </c:pt>
                <c:pt idx="52">
                  <c:v>20182159.546196859</c:v>
                </c:pt>
                <c:pt idx="53">
                  <c:v>20089430.946137186</c:v>
                </c:pt>
                <c:pt idx="54">
                  <c:v>19997128.395294379</c:v>
                </c:pt>
                <c:pt idx="55">
                  <c:v>19905249.936150074</c:v>
                </c:pt>
                <c:pt idx="56">
                  <c:v>19813793.620179925</c:v>
                </c:pt>
                <c:pt idx="57">
                  <c:v>19722757.507812221</c:v>
                </c:pt>
                <c:pt idx="58">
                  <c:v>19632139.668386791</c:v>
                </c:pt>
                <c:pt idx="59">
                  <c:v>19541938.180114023</c:v>
                </c:pt>
                <c:pt idx="60">
                  <c:v>19452151.130034138</c:v>
                </c:pt>
                <c:pt idx="61">
                  <c:v>19362776.613976609</c:v>
                </c:pt>
                <c:pt idx="62">
                  <c:v>19273812.736519776</c:v>
                </c:pt>
                <c:pt idx="63">
                  <c:v>19185257.610950641</c:v>
                </c:pt>
                <c:pt idx="64">
                  <c:v>19097109.359224889</c:v>
                </c:pt>
                <c:pt idx="65">
                  <c:v>19009366.111927006</c:v>
                </c:pt>
                <c:pt idx="66">
                  <c:v>18922026.008230671</c:v>
                </c:pt>
                <c:pt idx="67">
                  <c:v>18835087.195859306</c:v>
                </c:pt>
                <c:pt idx="68">
                  <c:v>18748547.831046734</c:v>
                </c:pt>
                <c:pt idx="69">
                  <c:v>18662406.078498147</c:v>
                </c:pt>
                <c:pt idx="70">
                  <c:v>18576660.111351125</c:v>
                </c:pt>
                <c:pt idx="71">
                  <c:v>18491308.111136936</c:v>
                </c:pt>
                <c:pt idx="72">
                  <c:v>18406348.267741937</c:v>
                </c:pt>
                <c:pt idx="73">
                  <c:v>18321778.779369216</c:v>
                </c:pt>
                <c:pt idx="74">
                  <c:v>18237597.852500364</c:v>
                </c:pt>
                <c:pt idx="75">
                  <c:v>18153803.701857448</c:v>
                </c:pt>
                <c:pt idx="76">
                  <c:v>18070394.550365102</c:v>
                </c:pt>
                <c:pt idx="77">
                  <c:v>17987368.629112933</c:v>
                </c:pt>
                <c:pt idx="78">
                  <c:v>17904724.177317925</c:v>
                </c:pt>
                <c:pt idx="79">
                  <c:v>17822459.442287125</c:v>
                </c:pt>
                <c:pt idx="80">
                  <c:v>17740572.679380484</c:v>
                </c:pt>
                <c:pt idx="81">
                  <c:v>17659062.151973829</c:v>
                </c:pt>
                <c:pt idx="82">
                  <c:v>17577926.131422065</c:v>
                </c:pt>
                <c:pt idx="83">
                  <c:v>17497162.897022497</c:v>
                </c:pt>
                <c:pt idx="84">
                  <c:v>17416770.735978331</c:v>
                </c:pt>
                <c:pt idx="85">
                  <c:v>17336747.94336237</c:v>
                </c:pt>
                <c:pt idx="86">
                  <c:v>17257092.822080854</c:v>
                </c:pt>
                <c:pt idx="87">
                  <c:v>17177803.682837434</c:v>
                </c:pt>
                <c:pt idx="88">
                  <c:v>17098878.844097394</c:v>
                </c:pt>
                <c:pt idx="89">
                  <c:v>17020316.632051967</c:v>
                </c:pt>
                <c:pt idx="90">
                  <c:v>16942115.380582821</c:v>
                </c:pt>
                <c:pt idx="91">
                  <c:v>16864273.431226768</c:v>
                </c:pt>
                <c:pt idx="92">
                  <c:v>16786789.133140557</c:v>
                </c:pt>
                <c:pt idx="93">
                  <c:v>16709660.843065852</c:v>
                </c:pt>
                <c:pt idx="94">
                  <c:v>16632886.925294427</c:v>
                </c:pt>
                <c:pt idx="95">
                  <c:v>16556465.75163346</c:v>
                </c:pt>
                <c:pt idx="96">
                  <c:v>16480395.701370968</c:v>
                </c:pt>
                <c:pt idx="97">
                  <c:v>16404675.161241481</c:v>
                </c:pt>
                <c:pt idx="98">
                  <c:v>16329302.525391802</c:v>
                </c:pt>
                <c:pt idx="99">
                  <c:v>16254276.195346976</c:v>
                </c:pt>
                <c:pt idx="100">
                  <c:v>16179594.579976352</c:v>
                </c:pt>
                <c:pt idx="101">
                  <c:v>16105256.095459865</c:v>
                </c:pt>
                <c:pt idx="102">
                  <c:v>16031259.165254448</c:v>
                </c:pt>
                <c:pt idx="103">
                  <c:v>15957602.220060596</c:v>
                </c:pt>
                <c:pt idx="104">
                  <c:v>15884283.697789073</c:v>
                </c:pt>
                <c:pt idx="105">
                  <c:v>15811302.043527789</c:v>
                </c:pt>
                <c:pt idx="106">
                  <c:v>15738655.709508836</c:v>
                </c:pt>
                <c:pt idx="107">
                  <c:v>15666343.155075636</c:v>
                </c:pt>
                <c:pt idx="108">
                  <c:v>15594362.846650299</c:v>
                </c:pt>
                <c:pt idx="109">
                  <c:v>15522713.257701093</c:v>
                </c:pt>
                <c:pt idx="110">
                  <c:v>15451392.868710035</c:v>
                </c:pt>
                <c:pt idx="111">
                  <c:v>15380400.167140719</c:v>
                </c:pt>
                <c:pt idx="112">
                  <c:v>15309733.647406206</c:v>
                </c:pt>
                <c:pt idx="113">
                  <c:v>15239391.810837088</c:v>
                </c:pt>
                <c:pt idx="114">
                  <c:v>15169373.165649738</c:v>
                </c:pt>
                <c:pt idx="115">
                  <c:v>15099676.226914629</c:v>
                </c:pt>
                <c:pt idx="116">
                  <c:v>15030299.516524894</c:v>
                </c:pt>
                <c:pt idx="117">
                  <c:v>14961241.563164916</c:v>
                </c:pt>
                <c:pt idx="118">
                  <c:v>14892500.902279185</c:v>
                </c:pt>
                <c:pt idx="119">
                  <c:v>14824076.076041207</c:v>
                </c:pt>
                <c:pt idx="120">
                  <c:v>14755965.633322593</c:v>
                </c:pt>
                <c:pt idx="121">
                  <c:v>14688168.129662259</c:v>
                </c:pt>
                <c:pt idx="122">
                  <c:v>14620682.127235858</c:v>
                </c:pt>
                <c:pt idx="123">
                  <c:v>14553506.194825223</c:v>
                </c:pt>
                <c:pt idx="124">
                  <c:v>14486638.907788036</c:v>
                </c:pt>
                <c:pt idx="125">
                  <c:v>14420078.848027619</c:v>
                </c:pt>
                <c:pt idx="126">
                  <c:v>14353824.603962865</c:v>
                </c:pt>
                <c:pt idx="127">
                  <c:v>14287874.770498276</c:v>
                </c:pt>
                <c:pt idx="128">
                  <c:v>14222227.948994191</c:v>
                </c:pt>
                <c:pt idx="129">
                  <c:v>14156882.747237111</c:v>
                </c:pt>
                <c:pt idx="130">
                  <c:v>14091837.779410195</c:v>
                </c:pt>
                <c:pt idx="131">
                  <c:v>14027091.666063819</c:v>
                </c:pt>
                <c:pt idx="132">
                  <c:v>13962643.03408638</c:v>
                </c:pt>
                <c:pt idx="133">
                  <c:v>13898490.516675144</c:v>
                </c:pt>
                <c:pt idx="134">
                  <c:v>13834632.753307262</c:v>
                </c:pt>
                <c:pt idx="135">
                  <c:v>13771068.38971092</c:v>
                </c:pt>
                <c:pt idx="136">
                  <c:v>13707796.077836623</c:v>
                </c:pt>
                <c:pt idx="137">
                  <c:v>13644814.475828594</c:v>
                </c:pt>
                <c:pt idx="138">
                  <c:v>13582122.247996315</c:v>
                </c:pt>
                <c:pt idx="139">
                  <c:v>13519718.064786239</c:v>
                </c:pt>
                <c:pt idx="140">
                  <c:v>13457600.602753522</c:v>
                </c:pt>
                <c:pt idx="141">
                  <c:v>13395768.544534029</c:v>
                </c:pt>
                <c:pt idx="142">
                  <c:v>13334220.57881636</c:v>
                </c:pt>
                <c:pt idx="143">
                  <c:v>13272955.400314018</c:v>
                </c:pt>
                <c:pt idx="144">
                  <c:v>13211971.709737778</c:v>
                </c:pt>
                <c:pt idx="145">
                  <c:v>13151268.2137681</c:v>
                </c:pt>
                <c:pt idx="146">
                  <c:v>13090843.625027712</c:v>
                </c:pt>
                <c:pt idx="147">
                  <c:v>13030696.662054284</c:v>
                </c:pt>
                <c:pt idx="148">
                  <c:v>12970826.049273295</c:v>
                </c:pt>
                <c:pt idx="149">
                  <c:v>12911230.516970947</c:v>
                </c:pt>
                <c:pt idx="150">
                  <c:v>12851908.801267236</c:v>
                </c:pt>
                <c:pt idx="151">
                  <c:v>12792859.644089177</c:v>
                </c:pt>
                <c:pt idx="152">
                  <c:v>12734081.793144094</c:v>
                </c:pt>
                <c:pt idx="153">
                  <c:v>12675574.001893079</c:v>
                </c:pt>
                <c:pt idx="154">
                  <c:v>12617335.029524548</c:v>
                </c:pt>
                <c:pt idx="155">
                  <c:v>12559363.640927922</c:v>
                </c:pt>
                <c:pt idx="156">
                  <c:v>12501658.606667453</c:v>
                </c:pt>
                <c:pt idx="157">
                  <c:v>12444218.702956125</c:v>
                </c:pt>
                <c:pt idx="158">
                  <c:v>12387042.71162972</c:v>
                </c:pt>
                <c:pt idx="159">
                  <c:v>12330129.420120973</c:v>
                </c:pt>
                <c:pt idx="160">
                  <c:v>12273477.621433856</c:v>
                </c:pt>
                <c:pt idx="161">
                  <c:v>12217086.114118</c:v>
                </c:pt>
                <c:pt idx="162">
                  <c:v>12160953.702243175</c:v>
                </c:pt>
                <c:pt idx="163">
                  <c:v>12105079.195373962</c:v>
                </c:pt>
                <c:pt idx="164">
                  <c:v>12049461.408544505</c:v>
                </c:pt>
                <c:pt idx="165">
                  <c:v>11994099.162233366</c:v>
                </c:pt>
                <c:pt idx="166">
                  <c:v>11938991.282338502</c:v>
                </c:pt>
                <c:pt idx="167">
                  <c:v>11884136.600152403</c:v>
                </c:pt>
                <c:pt idx="168">
                  <c:v>11829533.952337259</c:v>
                </c:pt>
                <c:pt idx="169">
                  <c:v>11775182.18090033</c:v>
                </c:pt>
                <c:pt idx="170">
                  <c:v>11721080.133169355</c:v>
                </c:pt>
                <c:pt idx="171">
                  <c:v>11667226.661768137</c:v>
                </c:pt>
                <c:pt idx="172">
                  <c:v>11613620.624592176</c:v>
                </c:pt>
                <c:pt idx="173">
                  <c:v>11560260.884784473</c:v>
                </c:pt>
                <c:pt idx="174">
                  <c:v>11507146.310711423</c:v>
                </c:pt>
                <c:pt idx="175">
                  <c:v>11454275.775938794</c:v>
                </c:pt>
                <c:pt idx="176">
                  <c:v>11401648.159207836</c:v>
                </c:pt>
                <c:pt idx="177">
                  <c:v>11349262.344411548</c:v>
                </c:pt>
                <c:pt idx="178">
                  <c:v>11297117.220570944</c:v>
                </c:pt>
                <c:pt idx="179">
                  <c:v>11245211.681811545</c:v>
                </c:pt>
                <c:pt idx="180">
                  <c:v>11193544.62733989</c:v>
                </c:pt>
                <c:pt idx="181">
                  <c:v>11142114.96142021</c:v>
                </c:pt>
                <c:pt idx="182">
                  <c:v>11090921.593351172</c:v>
                </c:pt>
                <c:pt idx="183">
                  <c:v>11039963.437442793</c:v>
                </c:pt>
                <c:pt idx="184">
                  <c:v>10989239.412993338</c:v>
                </c:pt>
                <c:pt idx="185">
                  <c:v>10938748.444266487</c:v>
                </c:pt>
                <c:pt idx="186">
                  <c:v>10888489.460468452</c:v>
                </c:pt>
                <c:pt idx="187">
                  <c:v>10838461.395725299</c:v>
                </c:pt>
                <c:pt idx="188">
                  <c:v>10788663.189060356</c:v>
                </c:pt>
                <c:pt idx="189">
                  <c:v>10739093.784371682</c:v>
                </c:pt>
                <c:pt idx="190">
                  <c:v>10689752.130409684</c:v>
                </c:pt>
                <c:pt idx="191">
                  <c:v>10640637.180754825</c:v>
                </c:pt>
                <c:pt idx="192">
                  <c:v>10591747.893795436</c:v>
                </c:pt>
                <c:pt idx="193">
                  <c:v>10543083.232705601</c:v>
                </c:pt>
                <c:pt idx="194">
                  <c:v>10494642.165423207</c:v>
                </c:pt>
                <c:pt idx="195">
                  <c:v>10446423.66462802</c:v>
                </c:pt>
                <c:pt idx="196">
                  <c:v>10398426.707719918</c:v>
                </c:pt>
                <c:pt idx="197">
                  <c:v>10350650.276797215</c:v>
                </c:pt>
                <c:pt idx="198">
                  <c:v>10303093.358635031</c:v>
                </c:pt>
                <c:pt idx="199">
                  <c:v>10255754.944663851</c:v>
                </c:pt>
                <c:pt idx="200">
                  <c:v>10208634.030948108</c:v>
                </c:pt>
                <c:pt idx="201">
                  <c:v>10161729.618164904</c:v>
                </c:pt>
                <c:pt idx="202">
                  <c:v>10115040.71158281</c:v>
                </c:pt>
                <c:pt idx="203">
                  <c:v>10068566.321040774</c:v>
                </c:pt>
                <c:pt idx="204">
                  <c:v>10022305.460927123</c:v>
                </c:pt>
                <c:pt idx="205">
                  <c:v>9976257.1501586512</c:v>
                </c:pt>
                <c:pt idx="206">
                  <c:v>9930420.4121598266</c:v>
                </c:pt>
                <c:pt idx="207">
                  <c:v>9884794.2748420704</c:v>
                </c:pt>
                <c:pt idx="208">
                  <c:v>9839377.7705831602</c:v>
                </c:pt>
                <c:pt idx="209">
                  <c:v>9794169.9362066649</c:v>
                </c:pt>
                <c:pt idx="210">
                  <c:v>9749169.8129615746</c:v>
                </c:pt>
                <c:pt idx="211">
                  <c:v>9704376.4465019293</c:v>
                </c:pt>
                <c:pt idx="212">
                  <c:v>9659788.8868665788</c:v>
                </c:pt>
                <c:pt idx="213">
                  <c:v>9615406.1884590704</c:v>
                </c:pt>
                <c:pt idx="214">
                  <c:v>9571227.4100275561</c:v>
                </c:pt>
                <c:pt idx="215">
                  <c:v>9527251.6146448553</c:v>
                </c:pt>
                <c:pt idx="216">
                  <c:v>9483477.8696885724</c:v>
                </c:pt>
                <c:pt idx="217">
                  <c:v>9439905.2468213234</c:v>
                </c:pt>
                <c:pt idx="218">
                  <c:v>9396532.8219710514</c:v>
                </c:pt>
                <c:pt idx="219">
                  <c:v>9353359.6753114183</c:v>
                </c:pt>
                <c:pt idx="220">
                  <c:v>9310384.8912423048</c:v>
                </c:pt>
                <c:pt idx="221">
                  <c:v>9267607.5583704002</c:v>
                </c:pt>
                <c:pt idx="222">
                  <c:v>9225026.7694898508</c:v>
                </c:pt>
                <c:pt idx="223">
                  <c:v>9182641.6215630565</c:v>
                </c:pt>
                <c:pt idx="224">
                  <c:v>9140451.2157014739</c:v>
                </c:pt>
                <c:pt idx="225">
                  <c:v>9098454.6571465973</c:v>
                </c:pt>
                <c:pt idx="226">
                  <c:v>9056651.0552509557</c:v>
                </c:pt>
                <c:pt idx="227">
                  <c:v>9015039.5234592278</c:v>
                </c:pt>
                <c:pt idx="228">
                  <c:v>8973619.1792894434</c:v>
                </c:pt>
                <c:pt idx="229">
                  <c:v>8932389.1443142779</c:v>
                </c:pt>
                <c:pt idx="230">
                  <c:v>8891348.5441424027</c:v>
                </c:pt>
                <c:pt idx="231">
                  <c:v>8850496.5083999597</c:v>
                </c:pt>
                <c:pt idx="232">
                  <c:v>8809832.1707120966</c:v>
                </c:pt>
                <c:pt idx="233">
                  <c:v>8769354.6686845813</c:v>
                </c:pt>
                <c:pt idx="234">
                  <c:v>8729063.1438855398</c:v>
                </c:pt>
                <c:pt idx="235">
                  <c:v>8688956.7418272179</c:v>
                </c:pt>
                <c:pt idx="236">
                  <c:v>8649034.6119478866</c:v>
                </c:pt>
                <c:pt idx="237">
                  <c:v>8609295.9075937904</c:v>
                </c:pt>
                <c:pt idx="238">
                  <c:v>8569739.7860011905</c:v>
                </c:pt>
                <c:pt idx="239">
                  <c:v>8530365.4082784951</c:v>
                </c:pt>
                <c:pt idx="240">
                  <c:v>8491171.9393884875</c:v>
                </c:pt>
                <c:pt idx="241">
                  <c:v>8452158.5481305718</c:v>
                </c:pt>
                <c:pt idx="242">
                  <c:v>8413324.4071231913</c:v>
                </c:pt>
                <c:pt idx="243">
                  <c:v>8374668.6927862484</c:v>
                </c:pt>
                <c:pt idx="244">
                  <c:v>8336190.5853236625</c:v>
                </c:pt>
                <c:pt idx="245">
                  <c:v>8297889.2687059687</c:v>
                </c:pt>
                <c:pt idx="246">
                  <c:v>8259763.9306530235</c:v>
                </c:pt>
                <c:pt idx="247">
                  <c:v>8221813.762616762</c:v>
                </c:pt>
                <c:pt idx="248">
                  <c:v>8184037.9597640662</c:v>
                </c:pt>
                <c:pt idx="249">
                  <c:v>8146435.7209596932</c:v>
                </c:pt>
                <c:pt idx="250">
                  <c:v>8109006.2487492692</c:v>
                </c:pt>
                <c:pt idx="251">
                  <c:v>8071748.7493424071</c:v>
                </c:pt>
                <c:pt idx="252">
                  <c:v>8034662.4325958444</c:v>
                </c:pt>
                <c:pt idx="253">
                  <c:v>7997746.511996706</c:v>
                </c:pt>
                <c:pt idx="254">
                  <c:v>7961000.2046457985</c:v>
                </c:pt>
                <c:pt idx="255">
                  <c:v>7924422.7312410437</c:v>
                </c:pt>
                <c:pt idx="256">
                  <c:v>7888013.3160609202</c:v>
                </c:pt>
                <c:pt idx="257">
                  <c:v>7851771.1869480228</c:v>
                </c:pt>
                <c:pt idx="258">
                  <c:v>7815695.5752926916</c:v>
                </c:pt>
                <c:pt idx="259">
                  <c:v>7779785.7160167033</c:v>
                </c:pt>
                <c:pt idx="260">
                  <c:v>7744040.8475570511</c:v>
                </c:pt>
                <c:pt idx="261">
                  <c:v>7708460.2118498031</c:v>
                </c:pt>
                <c:pt idx="262">
                  <c:v>7673043.0543139931</c:v>
                </c:pt>
                <c:pt idx="263">
                  <c:v>7637788.6238356577</c:v>
                </c:pt>
                <c:pt idx="264">
                  <c:v>7602696.1727518784</c:v>
                </c:pt>
                <c:pt idx="265">
                  <c:v>7567764.9568349402</c:v>
                </c:pt>
                <c:pt idx="266">
                  <c:v>7532994.2352765473</c:v>
                </c:pt>
                <c:pt idx="267">
                  <c:v>7498383.2706721006</c:v>
                </c:pt>
                <c:pt idx="268">
                  <c:v>7463931.3290050682</c:v>
                </c:pt>
                <c:pt idx="269">
                  <c:v>7429637.6796314279</c:v>
                </c:pt>
                <c:pt idx="270">
                  <c:v>7395501.5952641536</c:v>
                </c:pt>
                <c:pt idx="271">
                  <c:v>7361522.351957798</c:v>
                </c:pt>
                <c:pt idx="272">
                  <c:v>7327699.2290931474</c:v>
                </c:pt>
                <c:pt idx="273">
                  <c:v>7294031.5093619283</c:v>
                </c:pt>
                <c:pt idx="274">
                  <c:v>7260518.4787515989</c:v>
                </c:pt>
                <c:pt idx="275">
                  <c:v>7227159.4265302103</c:v>
                </c:pt>
                <c:pt idx="276">
                  <c:v>7193953.6452313289</c:v>
                </c:pt>
                <c:pt idx="277">
                  <c:v>7160900.4306390276</c:v>
                </c:pt>
                <c:pt idx="278">
                  <c:v>7127999.0817729728</c:v>
                </c:pt>
                <c:pt idx="279">
                  <c:v>7095248.9008735251</c:v>
                </c:pt>
                <c:pt idx="280">
                  <c:v>7062649.1933869766</c:v>
                </c:pt>
                <c:pt idx="281">
                  <c:v>7030199.2679507909</c:v>
                </c:pt>
                <c:pt idx="282">
                  <c:v>6997898.4363789558</c:v>
                </c:pt>
                <c:pt idx="283">
                  <c:v>6965746.0136473896</c:v>
                </c:pt>
                <c:pt idx="284">
                  <c:v>6933741.317879417</c:v>
                </c:pt>
                <c:pt idx="285">
                  <c:v>6901883.6703312881</c:v>
                </c:pt>
                <c:pt idx="286">
                  <c:v>6870172.3953778045</c:v>
                </c:pt>
                <c:pt idx="287">
                  <c:v>6838606.820497985</c:v>
                </c:pt>
                <c:pt idx="288">
                  <c:v>6807186.2762607969</c:v>
                </c:pt>
                <c:pt idx="289">
                  <c:v>6775910.0963109676</c:v>
                </c:pt>
                <c:pt idx="290">
                  <c:v>6744777.617354841</c:v>
                </c:pt>
                <c:pt idx="291">
                  <c:v>6713788.1791463373</c:v>
                </c:pt>
                <c:pt idx="292">
                  <c:v>6682941.1244729059</c:v>
                </c:pt>
                <c:pt idx="293">
                  <c:v>6652235.799141637</c:v>
                </c:pt>
                <c:pt idx="294">
                  <c:v>6621671.5519653484</c:v>
                </c:pt>
                <c:pt idx="295">
                  <c:v>6591247.7347488031</c:v>
                </c:pt>
                <c:pt idx="296">
                  <c:v>6560963.70227494</c:v>
                </c:pt>
                <c:pt idx="297">
                  <c:v>6530818.8122912096</c:v>
                </c:pt>
                <c:pt idx="298">
                  <c:v>6500812.4254959319</c:v>
                </c:pt>
                <c:pt idx="299">
                  <c:v>6470943.9055247698</c:v>
                </c:pt>
                <c:pt idx="300">
                  <c:v>6441212.6189372027</c:v>
                </c:pt>
                <c:pt idx="301">
                  <c:v>6411617.9352031108</c:v>
                </c:pt>
                <c:pt idx="302">
                  <c:v>6382159.2266893908</c:v>
                </c:pt>
                <c:pt idx="303">
                  <c:v>6352835.8686466478</c:v>
                </c:pt>
                <c:pt idx="304">
                  <c:v>6323647.2391959717</c:v>
                </c:pt>
                <c:pt idx="305">
                  <c:v>6294592.7193156974</c:v>
                </c:pt>
                <c:pt idx="306">
                  <c:v>6265671.6928283237</c:v>
                </c:pt>
                <c:pt idx="307">
                  <c:v>6236883.5463874293</c:v>
                </c:pt>
                <c:pt idx="308">
                  <c:v>6208227.6694646487</c:v>
                </c:pt>
                <c:pt idx="309">
                  <c:v>6179703.4543367568</c:v>
                </c:pt>
                <c:pt idx="310">
                  <c:v>6151310.2960727531</c:v>
                </c:pt>
                <c:pt idx="311">
                  <c:v>6123047.5925210416</c:v>
                </c:pt>
                <c:pt idx="312">
                  <c:v>6094914.7442966718</c:v>
                </c:pt>
                <c:pt idx="313">
                  <c:v>6066911.1547686048</c:v>
                </c:pt>
                <c:pt idx="314">
                  <c:v>6039036.2300470769</c:v>
                </c:pt>
                <c:pt idx="315">
                  <c:v>6011289.3789710058</c:v>
                </c:pt>
                <c:pt idx="316">
                  <c:v>5983670.0130954348</c:v>
                </c:pt>
                <c:pt idx="317">
                  <c:v>5956177.5466790795</c:v>
                </c:pt>
                <c:pt idx="318">
                  <c:v>5928811.3966718856</c:v>
                </c:pt>
                <c:pt idx="319">
                  <c:v>5901570.9827026678</c:v>
                </c:pt>
                <c:pt idx="320">
                  <c:v>5874455.7270668112</c:v>
                </c:pt>
                <c:pt idx="321">
                  <c:v>5847465.054714011</c:v>
                </c:pt>
                <c:pt idx="322">
                  <c:v>5820598.3932360671</c:v>
                </c:pt>
                <c:pt idx="323">
                  <c:v>5793855.1728547737</c:v>
                </c:pt>
                <c:pt idx="324">
                  <c:v>5767234.8264098112</c:v>
                </c:pt>
                <c:pt idx="325">
                  <c:v>5740736.789346721</c:v>
                </c:pt>
                <c:pt idx="326">
                  <c:v>5714360.4997049384</c:v>
                </c:pt>
                <c:pt idx="327">
                  <c:v>5688105.3981058747</c:v>
                </c:pt>
                <c:pt idx="328">
                  <c:v>5661970.9277410526</c:v>
                </c:pt>
                <c:pt idx="329">
                  <c:v>5635956.5343602952</c:v>
                </c:pt>
                <c:pt idx="330">
                  <c:v>5610061.6662599752</c:v>
                </c:pt>
                <c:pt idx="331">
                  <c:v>5584285.7742713122</c:v>
                </c:pt>
                <c:pt idx="332">
                  <c:v>5558628.3117487291</c:v>
                </c:pt>
                <c:pt idx="333">
                  <c:v>5533088.7345582591</c:v>
                </c:pt>
                <c:pt idx="334">
                  <c:v>5507666.5010659965</c:v>
                </c:pt>
                <c:pt idx="335">
                  <c:v>5482361.0721266251</c:v>
                </c:pt>
                <c:pt idx="336">
                  <c:v>5457171.9110719664</c:v>
                </c:pt>
                <c:pt idx="337">
                  <c:v>5432098.4836996216</c:v>
                </c:pt>
                <c:pt idx="338">
                  <c:v>5407140.2582616182</c:v>
                </c:pt>
                <c:pt idx="339">
                  <c:v>5382296.70545315</c:v>
                </c:pt>
                <c:pt idx="340">
                  <c:v>5357567.2984013418</c:v>
                </c:pt>
                <c:pt idx="341">
                  <c:v>5332951.5126540801</c:v>
                </c:pt>
                <c:pt idx="342">
                  <c:v>5308448.8261688938</c:v>
                </c:pt>
                <c:pt idx="343">
                  <c:v>5284058.719301872</c:v>
                </c:pt>
                <c:pt idx="344">
                  <c:v>5259780.6747966539</c:v>
                </c:pt>
                <c:pt idx="345">
                  <c:v>5235614.1777734607</c:v>
                </c:pt>
                <c:pt idx="346">
                  <c:v>5211558.7157181632</c:v>
                </c:pt>
                <c:pt idx="347">
                  <c:v>5187613.778471427</c:v>
                </c:pt>
                <c:pt idx="348">
                  <c:v>5163778.858217882</c:v>
                </c:pt>
                <c:pt idx="349">
                  <c:v>5140053.4494753657</c:v>
                </c:pt>
                <c:pt idx="350">
                  <c:v>5116437.049084181</c:v>
                </c:pt>
                <c:pt idx="351">
                  <c:v>5092929.1561964545</c:v>
                </c:pt>
                <c:pt idx="352">
                  <c:v>5069529.2722654911</c:v>
                </c:pt>
                <c:pt idx="353">
                  <c:v>5046236.9010352157</c:v>
                </c:pt>
                <c:pt idx="354">
                  <c:v>5023051.5485296352</c:v>
                </c:pt>
                <c:pt idx="355">
                  <c:v>4999972.7230423763</c:v>
                </c:pt>
                <c:pt idx="356">
                  <c:v>4976999.9351262478</c:v>
                </c:pt>
                <c:pt idx="357">
                  <c:v>4954132.6975828633</c:v>
                </c:pt>
                <c:pt idx="358">
                  <c:v>4931370.5254523186</c:v>
                </c:pt>
                <c:pt idx="359">
                  <c:v>4908712.936002885</c:v>
                </c:pt>
                <c:pt idx="360">
                  <c:v>4886159.4487207923</c:v>
                </c:pt>
                <c:pt idx="361">
                  <c:v>4863709.5853000274</c:v>
                </c:pt>
                <c:pt idx="362">
                  <c:v>4841362.8696321985</c:v>
                </c:pt>
                <c:pt idx="363">
                  <c:v>4819118.8277964247</c:v>
                </c:pt>
                <c:pt idx="364">
                  <c:v>4796976.9880493004</c:v>
                </c:pt>
                <c:pt idx="365">
                  <c:v>4774936.8808148857</c:v>
                </c:pt>
                <c:pt idx="366">
                  <c:v>4752998.0386747401</c:v>
                </c:pt>
                <c:pt idx="367">
                  <c:v>4731159.9963580202</c:v>
                </c:pt>
                <c:pt idx="368">
                  <c:v>4709422.2907316042</c:v>
                </c:pt>
                <c:pt idx="369">
                  <c:v>4687784.4607902765</c:v>
                </c:pt>
                <c:pt idx="370">
                  <c:v>4666246.04764695</c:v>
                </c:pt>
                <c:pt idx="371">
                  <c:v>4644806.5945229251</c:v>
                </c:pt>
                <c:pt idx="372">
                  <c:v>4623465.6467382172</c:v>
                </c:pt>
                <c:pt idx="373">
                  <c:v>4602222.7517019026</c:v>
                </c:pt>
                <c:pt idx="374">
                  <c:v>4581077.4589025239</c:v>
                </c:pt>
                <c:pt idx="375">
                  <c:v>4560029.319898542</c:v>
                </c:pt>
                <c:pt idx="376">
                  <c:v>4539077.8883088054</c:v>
                </c:pt>
                <c:pt idx="377">
                  <c:v>4518222.7198031144</c:v>
                </c:pt>
                <c:pt idx="378">
                  <c:v>4497463.3720927723</c:v>
                </c:pt>
                <c:pt idx="379">
                  <c:v>4476799.4049212132</c:v>
                </c:pt>
                <c:pt idx="380">
                  <c:v>4456230.3800546685</c:v>
                </c:pt>
                <c:pt idx="381">
                  <c:v>4435755.8612728706</c:v>
                </c:pt>
                <c:pt idx="382">
                  <c:v>4415375.4143598033</c:v>
                </c:pt>
                <c:pt idx="383">
                  <c:v>4395088.6070944918</c:v>
                </c:pt>
                <c:pt idx="384">
                  <c:v>4374895.0092418343</c:v>
                </c:pt>
                <c:pt idx="385">
                  <c:v>4354794.1925434824</c:v>
                </c:pt>
                <c:pt idx="386">
                  <c:v>4334785.7307087509</c:v>
                </c:pt>
                <c:pt idx="387">
                  <c:v>4314869.1994055882</c:v>
                </c:pt>
                <c:pt idx="388">
                  <c:v>4295044.1762515679</c:v>
                </c:pt>
                <c:pt idx="389">
                  <c:v>4275310.2408049405</c:v>
                </c:pt>
                <c:pt idx="390">
                  <c:v>4255666.9745556973</c:v>
                </c:pt>
                <c:pt idx="391">
                  <c:v>4236113.960916725</c:v>
                </c:pt>
                <c:pt idx="392">
                  <c:v>4216650.7852149438</c:v>
                </c:pt>
                <c:pt idx="393">
                  <c:v>4197277.0346825253</c:v>
                </c:pt>
                <c:pt idx="394">
                  <c:v>4177992.2984481389</c:v>
                </c:pt>
                <c:pt idx="395">
                  <c:v>4158796.1675282354</c:v>
                </c:pt>
                <c:pt idx="396">
                  <c:v>4139688.2348183747</c:v>
                </c:pt>
                <c:pt idx="397">
                  <c:v>4120668.095084589</c:v>
                </c:pt>
                <c:pt idx="398">
                  <c:v>4101735.3449547989</c:v>
                </c:pt>
                <c:pt idx="399">
                  <c:v>4082889.5829102425</c:v>
                </c:pt>
                <c:pt idx="400">
                  <c:v>4064130.4092769702</c:v>
                </c:pt>
                <c:pt idx="401">
                  <c:v>4045457.4262173753</c:v>
                </c:pt>
                <c:pt idx="402">
                  <c:v>4026870.2377217407</c:v>
                </c:pt>
                <c:pt idx="403">
                  <c:v>4008368.4495998514</c:v>
                </c:pt>
                <c:pt idx="404">
                  <c:v>3989951.6694726334</c:v>
                </c:pt>
                <c:pt idx="405">
                  <c:v>3971619.5067638303</c:v>
                </c:pt>
                <c:pt idx="406">
                  <c:v>3953371.5726917158</c:v>
                </c:pt>
                <c:pt idx="407">
                  <c:v>3935207.4802608597</c:v>
                </c:pt>
                <c:pt idx="408">
                  <c:v>3917126.8442539116</c:v>
                </c:pt>
                <c:pt idx="409">
                  <c:v>3899129.2812234354</c:v>
                </c:pt>
                <c:pt idx="410">
                  <c:v>3881214.4094837741</c:v>
                </c:pt>
                <c:pt idx="411">
                  <c:v>3863381.8491029558</c:v>
                </c:pt>
                <c:pt idx="412">
                  <c:v>3845631.2218946437</c:v>
                </c:pt>
                <c:pt idx="413">
                  <c:v>3827962.1514101001</c:v>
                </c:pt>
                <c:pt idx="414">
                  <c:v>3810374.2629302181</c:v>
                </c:pt>
                <c:pt idx="415">
                  <c:v>3792867.1834575725</c:v>
                </c:pt>
                <c:pt idx="416">
                  <c:v>3775440.5417084964</c:v>
                </c:pt>
                <c:pt idx="417">
                  <c:v>3758093.9681052207</c:v>
                </c:pt>
                <c:pt idx="418">
                  <c:v>3740827.094768032</c:v>
                </c:pt>
                <c:pt idx="419">
                  <c:v>3723639.555507475</c:v>
                </c:pt>
                <c:pt idx="420">
                  <c:v>3706530.9858165723</c:v>
                </c:pt>
                <c:pt idx="421">
                  <c:v>3689501.0228631119</c:v>
                </c:pt>
                <c:pt idx="422">
                  <c:v>3672549.3054819424</c:v>
                </c:pt>
                <c:pt idx="423">
                  <c:v>3655675.4741673144</c:v>
                </c:pt>
                <c:pt idx="424">
                  <c:v>3638879.1710652565</c:v>
                </c:pt>
                <c:pt idx="425">
                  <c:v>3622160.0399659923</c:v>
                </c:pt>
                <c:pt idx="426">
                  <c:v>3605517.7262963708</c:v>
                </c:pt>
                <c:pt idx="427">
                  <c:v>3588951.8771123691</c:v>
                </c:pt>
                <c:pt idx="428">
                  <c:v>3572462.1410915833</c:v>
                </c:pt>
                <c:pt idx="429">
                  <c:v>3556048.1685257978</c:v>
                </c:pt>
                <c:pt idx="430">
                  <c:v>3539709.6113135559</c:v>
                </c:pt>
                <c:pt idx="431">
                  <c:v>3523446.1229527807</c:v>
                </c:pt>
                <c:pt idx="432">
                  <c:v>3507257.3585334332</c:v>
                </c:pt>
                <c:pt idx="433">
                  <c:v>3491142.9747301885</c:v>
                </c:pt>
                <c:pt idx="434">
                  <c:v>3475102.6297951546</c:v>
                </c:pt>
                <c:pt idx="435">
                  <c:v>3459135.9835506333</c:v>
                </c:pt>
                <c:pt idx="436">
                  <c:v>3443242.6973819034</c:v>
                </c:pt>
                <c:pt idx="437">
                  <c:v>3427422.4342300314</c:v>
                </c:pt>
                <c:pt idx="438">
                  <c:v>3411674.8585847309</c:v>
                </c:pt>
                <c:pt idx="439">
                  <c:v>3395999.636477245</c:v>
                </c:pt>
                <c:pt idx="440">
                  <c:v>3380396.435473267</c:v>
                </c:pt>
                <c:pt idx="441">
                  <c:v>3364864.9246658823</c:v>
                </c:pt>
                <c:pt idx="442">
                  <c:v>3349404.7746685571</c:v>
                </c:pt>
                <c:pt idx="443">
                  <c:v>3334015.6576081514</c:v>
                </c:pt>
                <c:pt idx="444">
                  <c:v>3318697.2471179683</c:v>
                </c:pt>
                <c:pt idx="445">
                  <c:v>3303449.2183308252</c:v>
                </c:pt>
                <c:pt idx="446">
                  <c:v>3288271.2478721715</c:v>
                </c:pt>
                <c:pt idx="447">
                  <c:v>3273163.0138532259</c:v>
                </c:pt>
                <c:pt idx="448">
                  <c:v>3258124.1958641531</c:v>
                </c:pt>
                <c:pt idx="449">
                  <c:v>3243154.4749672664</c:v>
                </c:pt>
                <c:pt idx="450">
                  <c:v>3228253.5336902644</c:v>
                </c:pt>
                <c:pt idx="451">
                  <c:v>3213421.0560194999</c:v>
                </c:pt>
                <c:pt idx="452">
                  <c:v>3198656.7273932742</c:v>
                </c:pt>
                <c:pt idx="453">
                  <c:v>3183960.2346951719</c:v>
                </c:pt>
                <c:pt idx="454">
                  <c:v>3169331.2662474131</c:v>
                </c:pt>
                <c:pt idx="455">
                  <c:v>3154769.5118042501</c:v>
                </c:pt>
                <c:pt idx="456">
                  <c:v>3140274.662545383</c:v>
                </c:pt>
                <c:pt idx="457">
                  <c:v>3125846.4110694127</c:v>
                </c:pt>
                <c:pt idx="458">
                  <c:v>3111484.451387323</c:v>
                </c:pt>
                <c:pt idx="459">
                  <c:v>3097188.4789159857</c:v>
                </c:pt>
                <c:pt idx="460">
                  <c:v>3082958.1904717074</c:v>
                </c:pt>
                <c:pt idx="461">
                  <c:v>3068793.2842637994</c:v>
                </c:pt>
                <c:pt idx="462">
                  <c:v>3054693.45988817</c:v>
                </c:pt>
                <c:pt idx="463">
                  <c:v>3040658.4183209641</c:v>
                </c:pt>
                <c:pt idx="464">
                  <c:v>3026687.8619122133</c:v>
                </c:pt>
                <c:pt idx="465">
                  <c:v>3012781.4943795283</c:v>
                </c:pt>
                <c:pt idx="466">
                  <c:v>2998939.0208018115</c:v>
                </c:pt>
                <c:pt idx="467">
                  <c:v>2985160.1476130071</c:v>
                </c:pt>
                <c:pt idx="468">
                  <c:v>2971444.5825958713</c:v>
                </c:pt>
                <c:pt idx="469">
                  <c:v>2957792.0348757776</c:v>
                </c:pt>
                <c:pt idx="470">
                  <c:v>2944202.2149145473</c:v>
                </c:pt>
                <c:pt idx="471">
                  <c:v>2930674.8345043045</c:v>
                </c:pt>
                <c:pt idx="472">
                  <c:v>2917209.6067613745</c:v>
                </c:pt>
                <c:pt idx="473">
                  <c:v>2903806.2461201893</c:v>
                </c:pt>
                <c:pt idx="474">
                  <c:v>2890464.4683272382</c:v>
                </c:pt>
                <c:pt idx="475">
                  <c:v>2877183.9904350345</c:v>
                </c:pt>
                <c:pt idx="476">
                  <c:v>2863964.5307961176</c:v>
                </c:pt>
                <c:pt idx="477">
                  <c:v>2850805.8090570802</c:v>
                </c:pt>
                <c:pt idx="478">
                  <c:v>2837707.5461526206</c:v>
                </c:pt>
                <c:pt idx="479">
                  <c:v>2824669.4642996262</c:v>
                </c:pt>
                <c:pt idx="480">
                  <c:v>2811691.2869912842</c:v>
                </c:pt>
                <c:pt idx="481">
                  <c:v>2798772.7389912116</c:v>
                </c:pt>
                <c:pt idx="482">
                  <c:v>2785913.5463276231</c:v>
                </c:pt>
                <c:pt idx="483">
                  <c:v>2773113.4362875205</c:v>
                </c:pt>
                <c:pt idx="484">
                  <c:v>2760372.1374109066</c:v>
                </c:pt>
                <c:pt idx="485">
                  <c:v>2747689.3794850316</c:v>
                </c:pt>
                <c:pt idx="486">
                  <c:v>2735064.8935386557</c:v>
                </c:pt>
                <c:pt idx="487">
                  <c:v>2722498.4118363545</c:v>
                </c:pt>
                <c:pt idx="488">
                  <c:v>2709989.6678728373</c:v>
                </c:pt>
                <c:pt idx="489">
                  <c:v>2697538.3963672873</c:v>
                </c:pt>
                <c:pt idx="490">
                  <c:v>2685144.3332577483</c:v>
                </c:pt>
                <c:pt idx="491">
                  <c:v>2672807.2156955171</c:v>
                </c:pt>
                <c:pt idx="492">
                  <c:v>2660526.7820395697</c:v>
                </c:pt>
                <c:pt idx="493">
                  <c:v>2648302.7718510125</c:v>
                </c:pt>
                <c:pt idx="494">
                  <c:v>2636134.9258875628</c:v>
                </c:pt>
                <c:pt idx="495">
                  <c:v>2624022.9860980469</c:v>
                </c:pt>
                <c:pt idx="496">
                  <c:v>2611966.6956169261</c:v>
                </c:pt>
                <c:pt idx="497">
                  <c:v>2599965.7987588551</c:v>
                </c:pt>
                <c:pt idx="498">
                  <c:v>2588020.0410132552</c:v>
                </c:pt>
                <c:pt idx="499">
                  <c:v>2576129.1690389155</c:v>
                </c:pt>
                <c:pt idx="500">
                  <c:v>2564292.9306586245</c:v>
                </c:pt>
                <c:pt idx="501">
                  <c:v>2552511.0748538184</c:v>
                </c:pt>
                <c:pt idx="502">
                  <c:v>2540783.3517592601</c:v>
                </c:pt>
                <c:pt idx="503">
                  <c:v>2529109.5126577374</c:v>
                </c:pt>
                <c:pt idx="504">
                  <c:v>2517489.3099747924</c:v>
                </c:pt>
                <c:pt idx="505">
                  <c:v>2505922.4972734656</c:v>
                </c:pt>
                <c:pt idx="506">
                  <c:v>2494408.8292490751</c:v>
                </c:pt>
                <c:pt idx="507">
                  <c:v>2482948.0617240095</c:v>
                </c:pt>
                <c:pt idx="508">
                  <c:v>2471539.9516425529</c:v>
                </c:pt>
                <c:pt idx="509">
                  <c:v>2460184.2570657278</c:v>
                </c:pt>
                <c:pt idx="510">
                  <c:v>2448880.7371661677</c:v>
                </c:pt>
                <c:pt idx="511">
                  <c:v>2437629.1522230054</c:v>
                </c:pt>
                <c:pt idx="512">
                  <c:v>2426429.2636167896</c:v>
                </c:pt>
                <c:pt idx="513">
                  <c:v>2415280.8338244292</c:v>
                </c:pt>
                <c:pt idx="514">
                  <c:v>2404183.6264141505</c:v>
                </c:pt>
                <c:pt idx="515">
                  <c:v>2393137.406040485</c:v>
                </c:pt>
                <c:pt idx="516">
                  <c:v>2382141.9384392798</c:v>
                </c:pt>
                <c:pt idx="517">
                  <c:v>2371196.9904227266</c:v>
                </c:pt>
                <c:pt idx="518">
                  <c:v>2360302.3298744187</c:v>
                </c:pt>
                <c:pt idx="519">
                  <c:v>2349457.7257444281</c:v>
                </c:pt>
                <c:pt idx="520">
                  <c:v>2338662.9480444011</c:v>
                </c:pt>
                <c:pt idx="521">
                  <c:v>2327917.7678426895</c:v>
                </c:pt>
                <c:pt idx="522">
                  <c:v>2317221.9572594883</c:v>
                </c:pt>
                <c:pt idx="523">
                  <c:v>2306575.2894620034</c:v>
                </c:pt>
                <c:pt idx="524">
                  <c:v>2295977.5386596438</c:v>
                </c:pt>
                <c:pt idx="525">
                  <c:v>2285428.4800992357</c:v>
                </c:pt>
                <c:pt idx="526">
                  <c:v>2274927.8900602455</c:v>
                </c:pt>
                <c:pt idx="527">
                  <c:v>2264475.5458500483</c:v>
                </c:pt>
                <c:pt idx="528">
                  <c:v>2254071.2257991945</c:v>
                </c:pt>
                <c:pt idx="529">
                  <c:v>2243714.7092567156</c:v>
                </c:pt>
                <c:pt idx="530">
                  <c:v>2233405.7765854415</c:v>
                </c:pt>
                <c:pt idx="531">
                  <c:v>2223144.2091573421</c:v>
                </c:pt>
                <c:pt idx="532">
                  <c:v>2212929.7893488938</c:v>
                </c:pt>
                <c:pt idx="533">
                  <c:v>2202762.3005364635</c:v>
                </c:pt>
                <c:pt idx="534">
                  <c:v>2192641.527091709</c:v>
                </c:pt>
                <c:pt idx="535">
                  <c:v>2182567.2543770121</c:v>
                </c:pt>
                <c:pt idx="536">
                  <c:v>2172539.2687409264</c:v>
                </c:pt>
                <c:pt idx="537">
                  <c:v>2162557.3575136433</c:v>
                </c:pt>
                <c:pt idx="538">
                  <c:v>2152621.3090024837</c:v>
                </c:pt>
                <c:pt idx="539">
                  <c:v>2142730.9124874077</c:v>
                </c:pt>
                <c:pt idx="540">
                  <c:v>2132885.958216547</c:v>
                </c:pt>
                <c:pt idx="541">
                  <c:v>2123086.2374017532</c:v>
                </c:pt>
                <c:pt idx="542">
                  <c:v>2113331.5422141757</c:v>
                </c:pt>
                <c:pt idx="543">
                  <c:v>2103621.665779849</c:v>
                </c:pt>
                <c:pt idx="544">
                  <c:v>2093956.4021753047</c:v>
                </c:pt>
                <c:pt idx="545">
                  <c:v>2084335.5464232119</c:v>
                </c:pt>
                <c:pt idx="546">
                  <c:v>2074758.8944880196</c:v>
                </c:pt>
                <c:pt idx="547">
                  <c:v>2065226.2432716405</c:v>
                </c:pt>
                <c:pt idx="548">
                  <c:v>2055737.3906091338</c:v>
                </c:pt>
                <c:pt idx="549">
                  <c:v>2046292.1352644241</c:v>
                </c:pt>
                <c:pt idx="550">
                  <c:v>2036890.276926032</c:v>
                </c:pt>
                <c:pt idx="551">
                  <c:v>2027531.6162028245</c:v>
                </c:pt>
                <c:pt idx="552">
                  <c:v>2018215.9546197888</c:v>
                </c:pt>
                <c:pt idx="553">
                  <c:v>2008943.0946138215</c:v>
                </c:pt>
                <c:pt idx="554">
                  <c:v>1999712.8395295392</c:v>
                </c:pt>
                <c:pt idx="555">
                  <c:v>1990524.9936151083</c:v>
                </c:pt>
                <c:pt idx="556">
                  <c:v>1981379.3620180925</c:v>
                </c:pt>
                <c:pt idx="557">
                  <c:v>1972275.7507813214</c:v>
                </c:pt>
                <c:pt idx="558">
                  <c:v>1963213.966838778</c:v>
                </c:pt>
                <c:pt idx="559">
                  <c:v>1954193.8180115011</c:v>
                </c:pt>
                <c:pt idx="560">
                  <c:v>1945215.1130035119</c:v>
                </c:pt>
                <c:pt idx="561">
                  <c:v>1936277.6613977586</c:v>
                </c:pt>
                <c:pt idx="562">
                  <c:v>1927381.2736520739</c:v>
                </c:pt>
                <c:pt idx="563">
                  <c:v>1918525.7610951606</c:v>
                </c:pt>
                <c:pt idx="564">
                  <c:v>1909710.935922585</c:v>
                </c:pt>
                <c:pt idx="565">
                  <c:v>1900936.6111927968</c:v>
                </c:pt>
                <c:pt idx="566">
                  <c:v>1892202.6008231626</c:v>
                </c:pt>
                <c:pt idx="567">
                  <c:v>1883508.7195860252</c:v>
                </c:pt>
                <c:pt idx="568">
                  <c:v>1874854.7831047678</c:v>
                </c:pt>
                <c:pt idx="569">
                  <c:v>1866240.6078499083</c:v>
                </c:pt>
                <c:pt idx="570">
                  <c:v>1857666.0111352052</c:v>
                </c:pt>
                <c:pt idx="571">
                  <c:v>1849130.8111137857</c:v>
                </c:pt>
                <c:pt idx="572">
                  <c:v>1840634.8267742852</c:v>
                </c:pt>
                <c:pt idx="573">
                  <c:v>1832177.8779370133</c:v>
                </c:pt>
                <c:pt idx="574">
                  <c:v>1823759.7852501275</c:v>
                </c:pt>
                <c:pt idx="575">
                  <c:v>1815380.3701858346</c:v>
                </c:pt>
                <c:pt idx="576">
                  <c:v>1807039.4550366006</c:v>
                </c:pt>
                <c:pt idx="577">
                  <c:v>1798736.8629113839</c:v>
                </c:pt>
                <c:pt idx="578">
                  <c:v>1790472.4177318828</c:v>
                </c:pt>
                <c:pt idx="579">
                  <c:v>1782245.9442288019</c:v>
                </c:pt>
                <c:pt idx="580">
                  <c:v>1774057.2679381378</c:v>
                </c:pt>
                <c:pt idx="581">
                  <c:v>1765906.2151974712</c:v>
                </c:pt>
                <c:pt idx="582">
                  <c:v>1757792.6131422953</c:v>
                </c:pt>
                <c:pt idx="583">
                  <c:v>1749716.289702337</c:v>
                </c:pt>
                <c:pt idx="584">
                  <c:v>1741677.0735979201</c:v>
                </c:pt>
                <c:pt idx="585">
                  <c:v>1733674.7943363243</c:v>
                </c:pt>
                <c:pt idx="586">
                  <c:v>1725709.2822081719</c:v>
                </c:pt>
                <c:pt idx="587">
                  <c:v>1717780.3682838294</c:v>
                </c:pt>
                <c:pt idx="588">
                  <c:v>1709887.8844098258</c:v>
                </c:pt>
                <c:pt idx="589">
                  <c:v>1702031.6632052816</c:v>
                </c:pt>
                <c:pt idx="590">
                  <c:v>1694211.5380583673</c:v>
                </c:pt>
                <c:pt idx="591">
                  <c:v>1686427.3431227612</c:v>
                </c:pt>
                <c:pt idx="592">
                  <c:v>1678678.9133141395</c:v>
                </c:pt>
                <c:pt idx="593">
                  <c:v>1670966.0843066692</c:v>
                </c:pt>
                <c:pt idx="594">
                  <c:v>1663288.6925295272</c:v>
                </c:pt>
                <c:pt idx="595">
                  <c:v>1655646.5751634296</c:v>
                </c:pt>
                <c:pt idx="596">
                  <c:v>1648039.5701371795</c:v>
                </c:pt>
                <c:pt idx="597">
                  <c:v>1640467.5161242306</c:v>
                </c:pt>
                <c:pt idx="598">
                  <c:v>1632930.2525392636</c:v>
                </c:pt>
                <c:pt idx="599">
                  <c:v>1625427.61953478</c:v>
                </c:pt>
                <c:pt idx="600">
                  <c:v>1617959.457997716</c:v>
                </c:pt>
                <c:pt idx="601">
                  <c:v>1610525.6095460674</c:v>
                </c:pt>
                <c:pt idx="602">
                  <c:v>1603125.9165255255</c:v>
                </c:pt>
                <c:pt idx="603">
                  <c:v>1595760.222006141</c:v>
                </c:pt>
                <c:pt idx="604">
                  <c:v>1588428.3697789877</c:v>
                </c:pt>
                <c:pt idx="605">
                  <c:v>1581130.2043528592</c:v>
                </c:pt>
                <c:pt idx="606">
                  <c:v>1573865.5709509628</c:v>
                </c:pt>
                <c:pt idx="607">
                  <c:v>1566634.3155076425</c:v>
                </c:pt>
                <c:pt idx="608">
                  <c:v>1559436.2846651094</c:v>
                </c:pt>
                <c:pt idx="609">
                  <c:v>1552271.3257701877</c:v>
                </c:pt>
                <c:pt idx="610">
                  <c:v>1545139.2868710815</c:v>
                </c:pt>
                <c:pt idx="611">
                  <c:v>1538040.0167141501</c:v>
                </c:pt>
                <c:pt idx="612">
                  <c:v>1530973.3647406981</c:v>
                </c:pt>
                <c:pt idx="613">
                  <c:v>1523939.1810837868</c:v>
                </c:pt>
                <c:pt idx="614">
                  <c:v>1516937.3165650507</c:v>
                </c:pt>
                <c:pt idx="615">
                  <c:v>1509967.6226915403</c:v>
                </c:pt>
                <c:pt idx="616">
                  <c:v>1503029.9516525657</c:v>
                </c:pt>
                <c:pt idx="617">
                  <c:v>1496124.1563165674</c:v>
                </c:pt>
                <c:pt idx="618">
                  <c:v>1489250.0902279941</c:v>
                </c:pt>
                <c:pt idx="619">
                  <c:v>1482407.6076041954</c:v>
                </c:pt>
                <c:pt idx="620">
                  <c:v>1475596.5633323335</c:v>
                </c:pt>
                <c:pt idx="621">
                  <c:v>1468816.8129663004</c:v>
                </c:pt>
                <c:pt idx="622">
                  <c:v>1462068.2127236603</c:v>
                </c:pt>
                <c:pt idx="623">
                  <c:v>1455350.6194825962</c:v>
                </c:pt>
                <c:pt idx="624">
                  <c:v>1448663.8907788771</c:v>
                </c:pt>
                <c:pt idx="625">
                  <c:v>1442007.8848028346</c:v>
                </c:pt>
                <c:pt idx="626">
                  <c:v>1435382.460396359</c:v>
                </c:pt>
                <c:pt idx="627">
                  <c:v>1428787.4770498991</c:v>
                </c:pt>
                <c:pt idx="628">
                  <c:v>1422222.7948994909</c:v>
                </c:pt>
                <c:pt idx="629">
                  <c:v>1415688.2747237827</c:v>
                </c:pt>
                <c:pt idx="630">
                  <c:v>1409183.7779410898</c:v>
                </c:pt>
                <c:pt idx="631">
                  <c:v>1402709.1666064523</c:v>
                </c:pt>
                <c:pt idx="632">
                  <c:v>1396264.3034087084</c:v>
                </c:pt>
                <c:pt idx="633">
                  <c:v>1389849.0516675848</c:v>
                </c:pt>
                <c:pt idx="634">
                  <c:v>1383463.2753307964</c:v>
                </c:pt>
                <c:pt idx="635">
                  <c:v>1377106.8389711617</c:v>
                </c:pt>
                <c:pt idx="636">
                  <c:v>1370779.6077837325</c:v>
                </c:pt>
                <c:pt idx="637">
                  <c:v>1364481.4475829282</c:v>
                </c:pt>
                <c:pt idx="638">
                  <c:v>1358212.2247997008</c:v>
                </c:pt>
                <c:pt idx="639">
                  <c:v>1351971.806478692</c:v>
                </c:pt>
                <c:pt idx="640">
                  <c:v>1345760.0602754201</c:v>
                </c:pt>
                <c:pt idx="641">
                  <c:v>1339576.8544534708</c:v>
                </c:pt>
                <c:pt idx="642">
                  <c:v>1333422.0578817027</c:v>
                </c:pt>
                <c:pt idx="643">
                  <c:v>1327295.540031469</c:v>
                </c:pt>
                <c:pt idx="644">
                  <c:v>1321197.1709738448</c:v>
                </c:pt>
                <c:pt idx="645">
                  <c:v>1315126.8213768767</c:v>
                </c:pt>
                <c:pt idx="646">
                  <c:v>1309084.3625028373</c:v>
                </c:pt>
                <c:pt idx="647">
                  <c:v>1303069.6662054954</c:v>
                </c:pt>
                <c:pt idx="648">
                  <c:v>1297082.6049273957</c:v>
                </c:pt>
                <c:pt idx="649">
                  <c:v>1291123.0516971597</c:v>
                </c:pt>
                <c:pt idx="650">
                  <c:v>1285190.8801267892</c:v>
                </c:pt>
                <c:pt idx="651">
                  <c:v>1279285.9644089828</c:v>
                </c:pt>
                <c:pt idx="652">
                  <c:v>1273408.1793144746</c:v>
                </c:pt>
                <c:pt idx="653">
                  <c:v>1267557.4001893725</c:v>
                </c:pt>
                <c:pt idx="654">
                  <c:v>1261733.5029525191</c:v>
                </c:pt>
                <c:pt idx="655">
                  <c:v>1255936.3640928564</c:v>
                </c:pt>
                <c:pt idx="656">
                  <c:v>1250165.8606668094</c:v>
                </c:pt>
                <c:pt idx="657">
                  <c:v>1244421.8702956764</c:v>
                </c:pt>
                <c:pt idx="658">
                  <c:v>1238704.2711630356</c:v>
                </c:pt>
                <c:pt idx="659">
                  <c:v>1233012.9420121608</c:v>
                </c:pt>
                <c:pt idx="660">
                  <c:v>1227347.7621434496</c:v>
                </c:pt>
                <c:pt idx="661">
                  <c:v>1221708.6114118632</c:v>
                </c:pt>
                <c:pt idx="662">
                  <c:v>1216095.3702243804</c:v>
                </c:pt>
                <c:pt idx="663">
                  <c:v>1210507.9195374588</c:v>
                </c:pt>
                <c:pt idx="664">
                  <c:v>1204946.1408545128</c:v>
                </c:pt>
                <c:pt idx="665">
                  <c:v>1199409.9162233979</c:v>
                </c:pt>
                <c:pt idx="666">
                  <c:v>1193899.1282339122</c:v>
                </c:pt>
                <c:pt idx="667">
                  <c:v>1188413.6600153018</c:v>
                </c:pt>
                <c:pt idx="668">
                  <c:v>1182953.3952337876</c:v>
                </c:pt>
                <c:pt idx="669">
                  <c:v>1177518.2180900944</c:v>
                </c:pt>
                <c:pt idx="670">
                  <c:v>1172108.0133169962</c:v>
                </c:pt>
                <c:pt idx="671">
                  <c:v>1166722.6661768742</c:v>
                </c:pt>
                <c:pt idx="672">
                  <c:v>1161362.0624592775</c:v>
                </c:pt>
                <c:pt idx="673">
                  <c:v>1156026.0884785077</c:v>
                </c:pt>
                <c:pt idx="674">
                  <c:v>1150714.6310712022</c:v>
                </c:pt>
                <c:pt idx="675">
                  <c:v>1145427.5775939384</c:v>
                </c:pt>
                <c:pt idx="676">
                  <c:v>1140164.815920843</c:v>
                </c:pt>
                <c:pt idx="677">
                  <c:v>1134926.234441214</c:v>
                </c:pt>
                <c:pt idx="678">
                  <c:v>1129711.7220571532</c:v>
                </c:pt>
                <c:pt idx="679">
                  <c:v>1124521.1681812129</c:v>
                </c:pt>
                <c:pt idx="680">
                  <c:v>1119354.4627340471</c:v>
                </c:pt>
                <c:pt idx="681">
                  <c:v>1114211.4961420787</c:v>
                </c:pt>
                <c:pt idx="682">
                  <c:v>1109092.1593351748</c:v>
                </c:pt>
                <c:pt idx="683">
                  <c:v>1103996.3437443364</c:v>
                </c:pt>
                <c:pt idx="684">
                  <c:v>1098923.941299391</c:v>
                </c:pt>
                <c:pt idx="685">
                  <c:v>1093874.8444267053</c:v>
                </c:pt>
                <c:pt idx="686">
                  <c:v>1088848.9460469012</c:v>
                </c:pt>
                <c:pt idx="687">
                  <c:v>1083846.1395725859</c:v>
                </c:pt>
                <c:pt idx="688">
                  <c:v>1078866.3189060914</c:v>
                </c:pt>
                <c:pt idx="689">
                  <c:v>1073909.3784372236</c:v>
                </c:pt>
                <c:pt idx="690">
                  <c:v>1068975.213041024</c:v>
                </c:pt>
                <c:pt idx="691">
                  <c:v>1064063.7180755378</c:v>
                </c:pt>
                <c:pt idx="692">
                  <c:v>1059174.7893795983</c:v>
                </c:pt>
                <c:pt idx="693">
                  <c:v>1054308.3232706147</c:v>
                </c:pt>
                <c:pt idx="694">
                  <c:v>1049464.216542375</c:v>
                </c:pt>
                <c:pt idx="695">
                  <c:v>1044642.3664628558</c:v>
                </c:pt>
                <c:pt idx="696">
                  <c:v>1039842.6707720465</c:v>
                </c:pt>
                <c:pt idx="697">
                  <c:v>1035065.0276797753</c:v>
                </c:pt>
                <c:pt idx="698">
                  <c:v>1030309.3358635568</c:v>
                </c:pt>
                <c:pt idx="699">
                  <c:v>1025575.4944664383</c:v>
                </c:pt>
                <c:pt idx="700">
                  <c:v>1020863.4030948636</c:v>
                </c:pt>
                <c:pt idx="701">
                  <c:v>1016172.9618165432</c:v>
                </c:pt>
                <c:pt idx="702">
                  <c:v>1011504.0711583333</c:v>
                </c:pt>
                <c:pt idx="703">
                  <c:v>1006856.6321041298</c:v>
                </c:pt>
                <c:pt idx="704">
                  <c:v>1002230.5460927641</c:v>
                </c:pt>
                <c:pt idx="705">
                  <c:v>997625.7150159165</c:v>
                </c:pt>
                <c:pt idx="706">
                  <c:v>993042.04121603374</c:v>
                </c:pt>
                <c:pt idx="707">
                  <c:v>988479.42748425843</c:v>
                </c:pt>
                <c:pt idx="708">
                  <c:v>983937.77705836727</c:v>
                </c:pt>
                <c:pt idx="709">
                  <c:v>979416.99362071767</c:v>
                </c:pt>
                <c:pt idx="710">
                  <c:v>974916.98129620799</c:v>
                </c:pt>
                <c:pt idx="711">
                  <c:v>970437.64465024287</c:v>
                </c:pt>
                <c:pt idx="712">
                  <c:v>965978.88868670829</c:v>
                </c:pt>
                <c:pt idx="713">
                  <c:v>961540.6188459571</c:v>
                </c:pt>
                <c:pt idx="714">
                  <c:v>957122.74100280541</c:v>
                </c:pt>
                <c:pt idx="715">
                  <c:v>952725.16146453517</c:v>
                </c:pt>
                <c:pt idx="716">
                  <c:v>948347.78696890606</c:v>
                </c:pt>
                <c:pt idx="717">
                  <c:v>943990.52468218084</c:v>
                </c:pt>
                <c:pt idx="718">
                  <c:v>939653.28219715378</c:v>
                </c:pt>
                <c:pt idx="719">
                  <c:v>935335.96753119014</c:v>
                </c:pt>
                <c:pt idx="720">
                  <c:v>931038.48912427854</c:v>
                </c:pt>
                <c:pt idx="721">
                  <c:v>926760.75583708764</c:v>
                </c:pt>
                <c:pt idx="722">
                  <c:v>922502.67694903282</c:v>
                </c:pt>
                <c:pt idx="723">
                  <c:v>918264.16215635312</c:v>
                </c:pt>
                <c:pt idx="724">
                  <c:v>914045.1215701953</c:v>
                </c:pt>
                <c:pt idx="725">
                  <c:v>909845.46571470739</c:v>
                </c:pt>
                <c:pt idx="726">
                  <c:v>905665.10552514275</c:v>
                </c:pt>
                <c:pt idx="727">
                  <c:v>901503.95234596997</c:v>
                </c:pt>
                <c:pt idx="728">
                  <c:v>897361.91792899126</c:v>
                </c:pt>
                <c:pt idx="729">
                  <c:v>893238.91443147452</c:v>
                </c:pt>
                <c:pt idx="730">
                  <c:v>889134.85441428667</c:v>
                </c:pt>
                <c:pt idx="731">
                  <c:v>885049.65084004239</c:v>
                </c:pt>
                <c:pt idx="732">
                  <c:v>880983.21707125579</c:v>
                </c:pt>
                <c:pt idx="733">
                  <c:v>876935.46686850395</c:v>
                </c:pt>
                <c:pt idx="734">
                  <c:v>872906.3143885996</c:v>
                </c:pt>
                <c:pt idx="735">
                  <c:v>868895.67418276763</c:v>
                </c:pt>
                <c:pt idx="736">
                  <c:v>864903.46119483386</c:v>
                </c:pt>
                <c:pt idx="737">
                  <c:v>860929.59075942426</c:v>
                </c:pt>
                <c:pt idx="738">
                  <c:v>856973.97860016418</c:v>
                </c:pt>
                <c:pt idx="739">
                  <c:v>853036.54082789458</c:v>
                </c:pt>
                <c:pt idx="740">
                  <c:v>849117.19393889373</c:v>
                </c:pt>
                <c:pt idx="741">
                  <c:v>845215.85481310182</c:v>
                </c:pt>
                <c:pt idx="742">
                  <c:v>841332.44071236381</c:v>
                </c:pt>
                <c:pt idx="743">
                  <c:v>837466.86927866912</c:v>
                </c:pt>
                <c:pt idx="744">
                  <c:v>833619.05853241065</c:v>
                </c:pt>
                <c:pt idx="745">
                  <c:v>829788.9268706413</c:v>
                </c:pt>
                <c:pt idx="746">
                  <c:v>825976.39306534652</c:v>
                </c:pt>
                <c:pt idx="747">
                  <c:v>822181.37626171997</c:v>
                </c:pt>
                <c:pt idx="748">
                  <c:v>818403.79597645067</c:v>
                </c:pt>
                <c:pt idx="749">
                  <c:v>814643.57209601288</c:v>
                </c:pt>
                <c:pt idx="750">
                  <c:v>810900.62487497041</c:v>
                </c:pt>
                <c:pt idx="751">
                  <c:v>807174.87493428413</c:v>
                </c:pt>
                <c:pt idx="752">
                  <c:v>803466.2432596276</c:v>
                </c:pt>
                <c:pt idx="753">
                  <c:v>799774.65119971335</c:v>
                </c:pt>
                <c:pt idx="754">
                  <c:v>796100.02046462276</c:v>
                </c:pt>
                <c:pt idx="755">
                  <c:v>792442.27312414709</c:v>
                </c:pt>
                <c:pt idx="756">
                  <c:v>788801.33160613442</c:v>
                </c:pt>
                <c:pt idx="757">
                  <c:v>785177.11869484454</c:v>
                </c:pt>
                <c:pt idx="758">
                  <c:v>781569.55752931116</c:v>
                </c:pt>
                <c:pt idx="759">
                  <c:v>777978.57160171238</c:v>
                </c:pt>
                <c:pt idx="760">
                  <c:v>774404.08475574723</c:v>
                </c:pt>
                <c:pt idx="761">
                  <c:v>770846.02118502208</c:v>
                </c:pt>
                <c:pt idx="762">
                  <c:v>767304.30543144105</c:v>
                </c:pt>
                <c:pt idx="763">
                  <c:v>763778.86238360719</c:v>
                </c:pt>
                <c:pt idx="764">
                  <c:v>760269.61727522907</c:v>
                </c:pt>
                <c:pt idx="765">
                  <c:v>756776.49568353489</c:v>
                </c:pt>
                <c:pt idx="766">
                  <c:v>753299.42352769501</c:v>
                </c:pt>
                <c:pt idx="767">
                  <c:v>749838.32706725039</c:v>
                </c:pt>
                <c:pt idx="768">
                  <c:v>746393.13290054712</c:v>
                </c:pt>
                <c:pt idx="769">
                  <c:v>742963.76796318288</c:v>
                </c:pt>
                <c:pt idx="770">
                  <c:v>739550.15952645522</c:v>
                </c:pt>
                <c:pt idx="771">
                  <c:v>736152.2351958194</c:v>
                </c:pt>
                <c:pt idx="772">
                  <c:v>732769.92290935409</c:v>
                </c:pt>
                <c:pt idx="773">
                  <c:v>729403.15093623183</c:v>
                </c:pt>
                <c:pt idx="774">
                  <c:v>726051.84787519882</c:v>
                </c:pt>
                <c:pt idx="775">
                  <c:v>722715.94265305961</c:v>
                </c:pt>
                <c:pt idx="776">
                  <c:v>719395.36452317098</c:v>
                </c:pt>
                <c:pt idx="777">
                  <c:v>716090.04306394095</c:v>
                </c:pt>
                <c:pt idx="778">
                  <c:v>712799.90817733493</c:v>
                </c:pt>
                <c:pt idx="779">
                  <c:v>709524.89008739055</c:v>
                </c:pt>
                <c:pt idx="780">
                  <c:v>706264.91933873529</c:v>
                </c:pt>
                <c:pt idx="781">
                  <c:v>703019.92679511651</c:v>
                </c:pt>
                <c:pt idx="782">
                  <c:v>699789.84363793267</c:v>
                </c:pt>
                <c:pt idx="783">
                  <c:v>696574.60136477649</c:v>
                </c:pt>
                <c:pt idx="784">
                  <c:v>693374.13178797858</c:v>
                </c:pt>
                <c:pt idx="785">
                  <c:v>690188.36703316565</c:v>
                </c:pt>
                <c:pt idx="786">
                  <c:v>687017.23953781696</c:v>
                </c:pt>
                <c:pt idx="787">
                  <c:v>683860.6820498351</c:v>
                </c:pt>
                <c:pt idx="788">
                  <c:v>680718.62762611581</c:v>
                </c:pt>
                <c:pt idx="789">
                  <c:v>677591.00963113259</c:v>
                </c:pt>
                <c:pt idx="790">
                  <c:v>674477.76173552021</c:v>
                </c:pt>
                <c:pt idx="791">
                  <c:v>671378.81791466905</c:v>
                </c:pt>
                <c:pt idx="792">
                  <c:v>668294.11244732607</c:v>
                </c:pt>
                <c:pt idx="793">
                  <c:v>665223.57991419919</c:v>
                </c:pt>
                <c:pt idx="794">
                  <c:v>662167.15519657021</c:v>
                </c:pt>
                <c:pt idx="795">
                  <c:v>659124.7734749153</c:v>
                </c:pt>
                <c:pt idx="796">
                  <c:v>656096.37022752909</c:v>
                </c:pt>
                <c:pt idx="797">
                  <c:v>653081.88122915546</c:v>
                </c:pt>
                <c:pt idx="798">
                  <c:v>650081.2425496279</c:v>
                </c:pt>
                <c:pt idx="799">
                  <c:v>647094.39055251179</c:v>
                </c:pt>
                <c:pt idx="800">
                  <c:v>644121.26189375494</c:v>
                </c:pt>
                <c:pt idx="801">
                  <c:v>641161.79352034535</c:v>
                </c:pt>
                <c:pt idx="802">
                  <c:v>638215.92266897298</c:v>
                </c:pt>
                <c:pt idx="803">
                  <c:v>635283.58686469914</c:v>
                </c:pt>
                <c:pt idx="804">
                  <c:v>632364.72391963087</c:v>
                </c:pt>
                <c:pt idx="805">
                  <c:v>629459.27193160355</c:v>
                </c:pt>
                <c:pt idx="806">
                  <c:v>626567.16928286618</c:v>
                </c:pt>
                <c:pt idx="807">
                  <c:v>623688.35463877651</c:v>
                </c:pt>
                <c:pt idx="808">
                  <c:v>620822.76694649819</c:v>
                </c:pt>
                <c:pt idx="809">
                  <c:v>617970.34543370851</c:v>
                </c:pt>
                <c:pt idx="810">
                  <c:v>615131.02960730821</c:v>
                </c:pt>
                <c:pt idx="811">
                  <c:v>612304.75925213716</c:v>
                </c:pt>
                <c:pt idx="812">
                  <c:v>609491.47442969994</c:v>
                </c:pt>
                <c:pt idx="813">
                  <c:v>606691.11547689291</c:v>
                </c:pt>
                <c:pt idx="814">
                  <c:v>603903.62300474022</c:v>
                </c:pt>
                <c:pt idx="815">
                  <c:v>601128.93789713248</c:v>
                </c:pt>
                <c:pt idx="816">
                  <c:v>598367.00130957551</c:v>
                </c:pt>
                <c:pt idx="817">
                  <c:v>595617.75466793997</c:v>
                </c:pt>
                <c:pt idx="818">
                  <c:v>592881.13966721995</c:v>
                </c:pt>
                <c:pt idx="819">
                  <c:v>590157.0982702981</c:v>
                </c:pt>
                <c:pt idx="820">
                  <c:v>587445.57270671218</c:v>
                </c:pt>
                <c:pt idx="821">
                  <c:v>584746.50547143177</c:v>
                </c:pt>
                <c:pt idx="822">
                  <c:v>582059.83932363742</c:v>
                </c:pt>
                <c:pt idx="823">
                  <c:v>579385.51728550834</c:v>
                </c:pt>
                <c:pt idx="824">
                  <c:v>576723.48264101148</c:v>
                </c:pt>
                <c:pt idx="825">
                  <c:v>574073.6789347023</c:v>
                </c:pt>
                <c:pt idx="826">
                  <c:v>571436.04997052392</c:v>
                </c:pt>
                <c:pt idx="827">
                  <c:v>568810.53981061757</c:v>
                </c:pt>
                <c:pt idx="828">
                  <c:v>566197.09277413506</c:v>
                </c:pt>
                <c:pt idx="829">
                  <c:v>563595.65343605913</c:v>
                </c:pt>
                <c:pt idx="830">
                  <c:v>561006.16662602674</c:v>
                </c:pt>
                <c:pt idx="831">
                  <c:v>558428.57742716069</c:v>
                </c:pt>
                <c:pt idx="832">
                  <c:v>555862.83117490262</c:v>
                </c:pt>
                <c:pt idx="833">
                  <c:v>553308.8734558553</c:v>
                </c:pt>
                <c:pt idx="834">
                  <c:v>550766.65010662877</c:v>
                </c:pt>
                <c:pt idx="835">
                  <c:v>548236.10721269134</c:v>
                </c:pt>
                <c:pt idx="836">
                  <c:v>545717.1911072256</c:v>
                </c:pt>
                <c:pt idx="837">
                  <c:v>543209.84836999082</c:v>
                </c:pt>
                <c:pt idx="838">
                  <c:v>540714.02582619048</c:v>
                </c:pt>
                <c:pt idx="839">
                  <c:v>538229.67054534354</c:v>
                </c:pt>
                <c:pt idx="840">
                  <c:v>535756.72984016244</c:v>
                </c:pt>
                <c:pt idx="841">
                  <c:v>533295.15126543632</c:v>
                </c:pt>
                <c:pt idx="842">
                  <c:v>530844.88261691725</c:v>
                </c:pt>
                <c:pt idx="843">
                  <c:v>528405.87193021504</c:v>
                </c:pt>
                <c:pt idx="844">
                  <c:v>525978.06747969321</c:v>
                </c:pt>
                <c:pt idx="845">
                  <c:v>523561.41777737357</c:v>
                </c:pt>
                <c:pt idx="846">
                  <c:v>521155.87157184392</c:v>
                </c:pt>
                <c:pt idx="847">
                  <c:v>518761.37784717017</c:v>
                </c:pt>
                <c:pt idx="848">
                  <c:v>516377.88582181575</c:v>
                </c:pt>
                <c:pt idx="849">
                  <c:v>514005.3449475636</c:v>
                </c:pt>
                <c:pt idx="850">
                  <c:v>511643.70490844501</c:v>
                </c:pt>
                <c:pt idx="851">
                  <c:v>509292.91561967239</c:v>
                </c:pt>
                <c:pt idx="852">
                  <c:v>506952.92722657602</c:v>
                </c:pt>
                <c:pt idx="853">
                  <c:v>504623.69010354811</c:v>
                </c:pt>
                <c:pt idx="854">
                  <c:v>502305.15485299006</c:v>
                </c:pt>
                <c:pt idx="855">
                  <c:v>499997.27230426396</c:v>
                </c:pt>
                <c:pt idx="856">
                  <c:v>497699.99351265107</c:v>
                </c:pt>
                <c:pt idx="857">
                  <c:v>495413.26975831279</c:v>
                </c:pt>
                <c:pt idx="858">
                  <c:v>493137.0525452579</c:v>
                </c:pt>
                <c:pt idx="859">
                  <c:v>490871.29360031465</c:v>
                </c:pt>
                <c:pt idx="860">
                  <c:v>488615.94487210503</c:v>
                </c:pt>
                <c:pt idx="861">
                  <c:v>486370.95853002841</c:v>
                </c:pt>
                <c:pt idx="862">
                  <c:v>484136.28696324542</c:v>
                </c:pt>
                <c:pt idx="863">
                  <c:v>481911.88277966809</c:v>
                </c:pt>
                <c:pt idx="864">
                  <c:v>479697.69880495552</c:v>
                </c:pt>
                <c:pt idx="865">
                  <c:v>477493.68808151392</c:v>
                </c:pt>
                <c:pt idx="866">
                  <c:v>475299.80386749923</c:v>
                </c:pt>
                <c:pt idx="867">
                  <c:v>473115.99963582709</c:v>
                </c:pt>
                <c:pt idx="868">
                  <c:v>470942.2290731853</c:v>
                </c:pt>
                <c:pt idx="869">
                  <c:v>468778.44607905246</c:v>
                </c:pt>
                <c:pt idx="870">
                  <c:v>466624.60476471955</c:v>
                </c:pt>
                <c:pt idx="871">
                  <c:v>464480.65945231688</c:v>
                </c:pt>
                <c:pt idx="872">
                  <c:v>462346.56467384601</c:v>
                </c:pt>
                <c:pt idx="873">
                  <c:v>460222.27517021436</c:v>
                </c:pt>
                <c:pt idx="874">
                  <c:v>458107.74589027656</c:v>
                </c:pt>
                <c:pt idx="875">
                  <c:v>456002.93198987801</c:v>
                </c:pt>
                <c:pt idx="876">
                  <c:v>453907.78883090476</c:v>
                </c:pt>
                <c:pt idx="877">
                  <c:v>451822.27198033547</c:v>
                </c:pt>
                <c:pt idx="878">
                  <c:v>449746.33720930078</c:v>
                </c:pt>
                <c:pt idx="879">
                  <c:v>447679.94049214484</c:v>
                </c:pt>
                <c:pt idx="880">
                  <c:v>445623.03800549009</c:v>
                </c:pt>
                <c:pt idx="881">
                  <c:v>443575.58612731041</c:v>
                </c:pt>
                <c:pt idx="882">
                  <c:v>441537.54143600364</c:v>
                </c:pt>
                <c:pt idx="883">
                  <c:v>439508.86070947233</c:v>
                </c:pt>
                <c:pt idx="884">
                  <c:v>437489.50092420651</c:v>
                </c:pt>
                <c:pt idx="885">
                  <c:v>435479.41925437114</c:v>
                </c:pt>
                <c:pt idx="886">
                  <c:v>433478.57307089772</c:v>
                </c:pt>
                <c:pt idx="887">
                  <c:v>431486.91994058155</c:v>
                </c:pt>
                <c:pt idx="888">
                  <c:v>429504.41762517963</c:v>
                </c:pt>
                <c:pt idx="889">
                  <c:v>427531.02408051648</c:v>
                </c:pt>
                <c:pt idx="890">
                  <c:v>425566.69745559222</c:v>
                </c:pt>
                <c:pt idx="891">
                  <c:v>423611.39609169477</c:v>
                </c:pt>
                <c:pt idx="892">
                  <c:v>421665.07852151647</c:v>
                </c:pt>
                <c:pt idx="893">
                  <c:v>419727.70346827456</c:v>
                </c:pt>
                <c:pt idx="894">
                  <c:v>417799.2298448357</c:v>
                </c:pt>
                <c:pt idx="895">
                  <c:v>415879.61675284524</c:v>
                </c:pt>
                <c:pt idx="896">
                  <c:v>413968.82348185917</c:v>
                </c:pt>
                <c:pt idx="897">
                  <c:v>412066.80950848077</c:v>
                </c:pt>
                <c:pt idx="898">
                  <c:v>410173.53449550131</c:v>
                </c:pt>
                <c:pt idx="899">
                  <c:v>408288.95829104551</c:v>
                </c:pt>
                <c:pt idx="900">
                  <c:v>406413.04092771828</c:v>
                </c:pt>
                <c:pt idx="901">
                  <c:v>404545.74262175901</c:v>
                </c:pt>
                <c:pt idx="902">
                  <c:v>402687.02377219527</c:v>
                </c:pt>
                <c:pt idx="903">
                  <c:v>400836.84496000636</c:v>
                </c:pt>
                <c:pt idx="904">
                  <c:v>398995.1669472846</c:v>
                </c:pt>
                <c:pt idx="905">
                  <c:v>397161.950676404</c:v>
                </c:pt>
                <c:pt idx="906">
                  <c:v>395337.15726919268</c:v>
                </c:pt>
                <c:pt idx="907">
                  <c:v>393520.74802610703</c:v>
                </c:pt>
                <c:pt idx="908">
                  <c:v>391712.6844254121</c:v>
                </c:pt>
                <c:pt idx="909">
                  <c:v>389912.92812236439</c:v>
                </c:pt>
                <c:pt idx="910">
                  <c:v>388121.44094839809</c:v>
                </c:pt>
                <c:pt idx="911">
                  <c:v>386338.18491031631</c:v>
                </c:pt>
                <c:pt idx="912">
                  <c:v>384563.12218948483</c:v>
                </c:pt>
                <c:pt idx="913">
                  <c:v>382796.21514103044</c:v>
                </c:pt>
                <c:pt idx="914">
                  <c:v>381037.42629304226</c:v>
                </c:pt>
                <c:pt idx="915">
                  <c:v>379286.71834577754</c:v>
                </c:pt>
                <c:pt idx="916">
                  <c:v>377544.05417086976</c:v>
                </c:pt>
                <c:pt idx="917">
                  <c:v>375809.39681054198</c:v>
                </c:pt>
                <c:pt idx="918">
                  <c:v>374082.70947682334</c:v>
                </c:pt>
                <c:pt idx="919">
                  <c:v>372363.95555076725</c:v>
                </c:pt>
                <c:pt idx="920">
                  <c:v>370653.09858167707</c:v>
                </c:pt>
                <c:pt idx="921">
                  <c:v>368950.10228633083</c:v>
                </c:pt>
                <c:pt idx="922">
                  <c:v>367254.93054821389</c:v>
                </c:pt>
                <c:pt idx="923">
                  <c:v>365567.54741675092</c:v>
                </c:pt>
                <c:pt idx="924">
                  <c:v>363887.91710654524</c:v>
                </c:pt>
                <c:pt idx="925">
                  <c:v>362216.0039966185</c:v>
                </c:pt>
                <c:pt idx="926">
                  <c:v>360551.77262965631</c:v>
                </c:pt>
                <c:pt idx="927">
                  <c:v>358895.18771125609</c:v>
                </c:pt>
                <c:pt idx="928">
                  <c:v>357246.21410917741</c:v>
                </c:pt>
                <c:pt idx="929">
                  <c:v>355604.81685259868</c:v>
                </c:pt>
                <c:pt idx="930">
                  <c:v>353970.96113137447</c:v>
                </c:pt>
                <c:pt idx="931">
                  <c:v>352344.61229529697</c:v>
                </c:pt>
                <c:pt idx="932">
                  <c:v>350725.73585336207</c:v>
                </c:pt>
                <c:pt idx="933">
                  <c:v>349114.29747303721</c:v>
                </c:pt>
                <c:pt idx="934">
                  <c:v>347510.26297953387</c:v>
                </c:pt>
                <c:pt idx="935">
                  <c:v>345913.59835508192</c:v>
                </c:pt>
                <c:pt idx="936">
                  <c:v>344324.26973820879</c:v>
                </c:pt>
                <c:pt idx="937">
                  <c:v>342742.24342302151</c:v>
                </c:pt>
                <c:pt idx="938">
                  <c:v>341167.48585849133</c:v>
                </c:pt>
                <c:pt idx="939">
                  <c:v>339599.96364774293</c:v>
                </c:pt>
                <c:pt idx="940">
                  <c:v>338039.64354734501</c:v>
                </c:pt>
                <c:pt idx="941">
                  <c:v>336486.49246660643</c:v>
                </c:pt>
                <c:pt idx="942">
                  <c:v>334940.47746687371</c:v>
                </c:pt>
                <c:pt idx="943">
                  <c:v>333401.56576083321</c:v>
                </c:pt>
                <c:pt idx="944">
                  <c:v>331869.72471181484</c:v>
                </c:pt>
                <c:pt idx="945">
                  <c:v>330344.92183310044</c:v>
                </c:pt>
                <c:pt idx="946">
                  <c:v>328827.12478723499</c:v>
                </c:pt>
                <c:pt idx="947">
                  <c:v>327316.30138534028</c:v>
                </c:pt>
                <c:pt idx="948">
                  <c:v>325812.41958643286</c:v>
                </c:pt>
                <c:pt idx="949">
                  <c:v>324315.44749674422</c:v>
                </c:pt>
                <c:pt idx="950">
                  <c:v>322825.35336904397</c:v>
                </c:pt>
                <c:pt idx="951">
                  <c:v>321342.10560196725</c:v>
                </c:pt>
                <c:pt idx="952">
                  <c:v>319865.67273934488</c:v>
                </c:pt>
                <c:pt idx="953">
                  <c:v>318396.02346953441</c:v>
                </c:pt>
                <c:pt idx="954">
                  <c:v>316933.12662475859</c:v>
                </c:pt>
                <c:pt idx="955">
                  <c:v>315476.95118044218</c:v>
                </c:pt>
                <c:pt idx="956">
                  <c:v>314027.46625455539</c:v>
                </c:pt>
                <c:pt idx="957">
                  <c:v>312584.64110695833</c:v>
                </c:pt>
                <c:pt idx="958">
                  <c:v>311148.44513874914</c:v>
                </c:pt>
                <c:pt idx="959">
                  <c:v>309718.84789161541</c:v>
                </c:pt>
                <c:pt idx="960">
                  <c:v>308295.81904718757</c:v>
                </c:pt>
                <c:pt idx="961">
                  <c:v>306879.32842639659</c:v>
                </c:pt>
                <c:pt idx="962">
                  <c:v>305469.34598883369</c:v>
                </c:pt>
                <c:pt idx="963">
                  <c:v>304065.84183211299</c:v>
                </c:pt>
                <c:pt idx="964">
                  <c:v>302668.78619123774</c:v>
                </c:pt>
                <c:pt idx="965">
                  <c:v>301278.1494379692</c:v>
                </c:pt>
                <c:pt idx="966">
                  <c:v>299893.90208019747</c:v>
                </c:pt>
                <c:pt idx="967">
                  <c:v>298516.01476131694</c:v>
                </c:pt>
                <c:pt idx="968">
                  <c:v>297144.45825960347</c:v>
                </c:pt>
                <c:pt idx="969">
                  <c:v>295779.20348759403</c:v>
                </c:pt>
                <c:pt idx="970">
                  <c:v>294420.22149147076</c:v>
                </c:pt>
                <c:pt idx="971">
                  <c:v>293067.48345044639</c:v>
                </c:pt>
                <c:pt idx="972">
                  <c:v>291720.96067615337</c:v>
                </c:pt>
                <c:pt idx="973">
                  <c:v>290380.62461203488</c:v>
                </c:pt>
                <c:pt idx="974">
                  <c:v>289046.44683273969</c:v>
                </c:pt>
                <c:pt idx="975">
                  <c:v>287718.39904351917</c:v>
                </c:pt>
                <c:pt idx="976">
                  <c:v>286396.45307962748</c:v>
                </c:pt>
                <c:pt idx="977">
                  <c:v>285080.58090572373</c:v>
                </c:pt>
                <c:pt idx="978">
                  <c:v>283770.75461527758</c:v>
                </c:pt>
                <c:pt idx="979">
                  <c:v>282466.94642997824</c:v>
                </c:pt>
                <c:pt idx="980">
                  <c:v>281169.12869914382</c:v>
                </c:pt>
                <c:pt idx="981">
                  <c:v>279877.27389913652</c:v>
                </c:pt>
                <c:pt idx="982">
                  <c:v>278591.35463277769</c:v>
                </c:pt>
                <c:pt idx="983">
                  <c:v>277311.34362876735</c:v>
                </c:pt>
                <c:pt idx="984">
                  <c:v>276037.21374110586</c:v>
                </c:pt>
                <c:pt idx="985">
                  <c:v>274768.93794851808</c:v>
                </c:pt>
                <c:pt idx="986">
                  <c:v>273506.48935388058</c:v>
                </c:pt>
                <c:pt idx="987">
                  <c:v>272249.8411836506</c:v>
                </c:pt>
                <c:pt idx="988">
                  <c:v>270998.9667872985</c:v>
                </c:pt>
                <c:pt idx="989">
                  <c:v>269753.83963674365</c:v>
                </c:pt>
                <c:pt idx="990">
                  <c:v>268514.43332578975</c:v>
                </c:pt>
                <c:pt idx="991">
                  <c:v>267280.72156956641</c:v>
                </c:pt>
                <c:pt idx="992">
                  <c:v>266052.67820397165</c:v>
                </c:pt>
                <c:pt idx="993">
                  <c:v>264830.27718511591</c:v>
                </c:pt>
                <c:pt idx="994">
                  <c:v>263613.49258877093</c:v>
                </c:pt>
                <c:pt idx="995">
                  <c:v>262402.29860981915</c:v>
                </c:pt>
                <c:pt idx="996">
                  <c:v>261196.66956170701</c:v>
                </c:pt>
                <c:pt idx="997">
                  <c:v>259996.57987589992</c:v>
                </c:pt>
                <c:pt idx="998">
                  <c:v>258802.00410133993</c:v>
                </c:pt>
                <c:pt idx="999">
                  <c:v>257612.9169039058</c:v>
                </c:pt>
                <c:pt idx="1000">
                  <c:v>256429.29306587667</c:v>
                </c:pt>
                <c:pt idx="1001">
                  <c:v>255251.107485396</c:v>
                </c:pt>
                <c:pt idx="1002">
                  <c:v>254078.33517594007</c:v>
                </c:pt>
                <c:pt idx="1003">
                  <c:v>252910.95126578776</c:v>
                </c:pt>
                <c:pt idx="1004">
                  <c:v>251748.93099749324</c:v>
                </c:pt>
                <c:pt idx="1005">
                  <c:v>250592.24972736064</c:v>
                </c:pt>
                <c:pt idx="1006">
                  <c:v>249440.88292492149</c:v>
                </c:pt>
                <c:pt idx="1007">
                  <c:v>248294.80617241494</c:v>
                </c:pt>
                <c:pt idx="1008">
                  <c:v>247153.9951642692</c:v>
                </c:pt>
                <c:pt idx="1009">
                  <c:v>246018.42570658665</c:v>
                </c:pt>
                <c:pt idx="1010">
                  <c:v>244888.07371663055</c:v>
                </c:pt>
                <c:pt idx="1011">
                  <c:v>243762.91522231419</c:v>
                </c:pt>
                <c:pt idx="1012">
                  <c:v>242642.92636169263</c:v>
                </c:pt>
                <c:pt idx="1013">
                  <c:v>241528.08338245645</c:v>
                </c:pt>
                <c:pt idx="1014">
                  <c:v>240418.36264142839</c:v>
                </c:pt>
                <c:pt idx="1015">
                  <c:v>239313.74060406181</c:v>
                </c:pt>
                <c:pt idx="1016">
                  <c:v>238214.19384394138</c:v>
                </c:pt>
                <c:pt idx="1017">
                  <c:v>237119.699042286</c:v>
                </c:pt>
                <c:pt idx="1018">
                  <c:v>236030.23298745521</c:v>
                </c:pt>
                <c:pt idx="1019">
                  <c:v>234945.77257445603</c:v>
                </c:pt>
                <c:pt idx="1020">
                  <c:v>233866.2948044533</c:v>
                </c:pt>
                <c:pt idx="1021">
                  <c:v>232791.77678428209</c:v>
                </c:pt>
                <c:pt idx="1022">
                  <c:v>231722.19572596191</c:v>
                </c:pt>
                <c:pt idx="1023">
                  <c:v>230657.52894621342</c:v>
                </c:pt>
                <c:pt idx="1024">
                  <c:v>229597.7538659774</c:v>
                </c:pt>
                <c:pt idx="1025">
                  <c:v>228542.84800993648</c:v>
                </c:pt>
                <c:pt idx="1026">
                  <c:v>227492.78900603732</c:v>
                </c:pt>
                <c:pt idx="1027">
                  <c:v>226447.55458501758</c:v>
                </c:pt>
                <c:pt idx="1028">
                  <c:v>225407.12257993213</c:v>
                </c:pt>
                <c:pt idx="1029">
                  <c:v>224371.47092568415</c:v>
                </c:pt>
                <c:pt idx="1030">
                  <c:v>223340.57765855672</c:v>
                </c:pt>
                <c:pt idx="1031">
                  <c:v>222314.42091574686</c:v>
                </c:pt>
                <c:pt idx="1032">
                  <c:v>221292.97893490197</c:v>
                </c:pt>
                <c:pt idx="1033">
                  <c:v>220276.23005365868</c:v>
                </c:pt>
                <c:pt idx="1034">
                  <c:v>219264.15270918314</c:v>
                </c:pt>
                <c:pt idx="1035">
                  <c:v>218256.72543771338</c:v>
                </c:pt>
                <c:pt idx="1036">
                  <c:v>217253.9268741048</c:v>
                </c:pt>
                <c:pt idx="1037">
                  <c:v>216255.7357513764</c:v>
                </c:pt>
                <c:pt idx="1038">
                  <c:v>215262.13090026032</c:v>
                </c:pt>
                <c:pt idx="1039">
                  <c:v>214273.09124875272</c:v>
                </c:pt>
                <c:pt idx="1040">
                  <c:v>213288.59582166659</c:v>
                </c:pt>
                <c:pt idx="1041">
                  <c:v>212308.62374018712</c:v>
                </c:pt>
                <c:pt idx="1042">
                  <c:v>211333.15422142943</c:v>
                </c:pt>
                <c:pt idx="1043">
                  <c:v>210362.16657799657</c:v>
                </c:pt>
                <c:pt idx="1044">
                  <c:v>209395.64021754221</c:v>
                </c:pt>
                <c:pt idx="1045">
                  <c:v>208433.55464233266</c:v>
                </c:pt>
                <c:pt idx="1046">
                  <c:v>207475.8894488136</c:v>
                </c:pt>
                <c:pt idx="1047">
                  <c:v>206522.62432717552</c:v>
                </c:pt>
                <c:pt idx="1048">
                  <c:v>205573.7390609248</c:v>
                </c:pt>
                <c:pt idx="1049">
                  <c:v>204629.21352645382</c:v>
                </c:pt>
                <c:pt idx="1050">
                  <c:v>203689.02769261453</c:v>
                </c:pt>
                <c:pt idx="1051">
                  <c:v>202753.16162029371</c:v>
                </c:pt>
                <c:pt idx="1052">
                  <c:v>201821.59546199004</c:v>
                </c:pt>
                <c:pt idx="1053">
                  <c:v>200894.30946139325</c:v>
                </c:pt>
                <c:pt idx="1054">
                  <c:v>199971.28395296502</c:v>
                </c:pt>
                <c:pt idx="1055">
                  <c:v>199052.49936152191</c:v>
                </c:pt>
                <c:pt idx="1056">
                  <c:v>198137.93620182024</c:v>
                </c:pt>
                <c:pt idx="1057">
                  <c:v>197227.57507814316</c:v>
                </c:pt>
                <c:pt idx="1058">
                  <c:v>196321.39668388871</c:v>
                </c:pt>
                <c:pt idx="1059">
                  <c:v>195419.38180116095</c:v>
                </c:pt>
                <c:pt idx="1060">
                  <c:v>194521.51130036201</c:v>
                </c:pt>
                <c:pt idx="1061">
                  <c:v>193627.7661397866</c:v>
                </c:pt>
                <c:pt idx="1062">
                  <c:v>192738.12736521821</c:v>
                </c:pt>
                <c:pt idx="1063">
                  <c:v>191852.57610952682</c:v>
                </c:pt>
                <c:pt idx="1064">
                  <c:v>190971.09359226914</c:v>
                </c:pt>
                <c:pt idx="1065">
                  <c:v>190093.66111929016</c:v>
                </c:pt>
                <c:pt idx="1066">
                  <c:v>189220.2600823268</c:v>
                </c:pt>
                <c:pt idx="1067">
                  <c:v>188350.87195861299</c:v>
                </c:pt>
                <c:pt idx="1068">
                  <c:v>187485.47831048717</c:v>
                </c:pt>
                <c:pt idx="1069">
                  <c:v>186624.0607850012</c:v>
                </c:pt>
                <c:pt idx="1070">
                  <c:v>185766.60111353089</c:v>
                </c:pt>
                <c:pt idx="1071">
                  <c:v>184913.08111138889</c:v>
                </c:pt>
                <c:pt idx="1072">
                  <c:v>184063.48267743879</c:v>
                </c:pt>
                <c:pt idx="1073">
                  <c:v>183217.78779371156</c:v>
                </c:pt>
                <c:pt idx="1074">
                  <c:v>182375.97852502301</c:v>
                </c:pt>
                <c:pt idx="1075">
                  <c:v>181538.03701859358</c:v>
                </c:pt>
                <c:pt idx="1076">
                  <c:v>180703.94550367017</c:v>
                </c:pt>
                <c:pt idx="1077">
                  <c:v>179873.68629114839</c:v>
                </c:pt>
                <c:pt idx="1078">
                  <c:v>179047.24177319821</c:v>
                </c:pt>
                <c:pt idx="1079">
                  <c:v>178224.59442289014</c:v>
                </c:pt>
                <c:pt idx="1080">
                  <c:v>177405.72679382362</c:v>
                </c:pt>
                <c:pt idx="1081">
                  <c:v>176590.62151975691</c:v>
                </c:pt>
                <c:pt idx="1082">
                  <c:v>175779.26131423927</c:v>
                </c:pt>
                <c:pt idx="1083">
                  <c:v>174971.6289702435</c:v>
                </c:pt>
                <c:pt idx="1084">
                  <c:v>174167.70735980175</c:v>
                </c:pt>
                <c:pt idx="1085">
                  <c:v>173367.47943364209</c:v>
                </c:pt>
                <c:pt idx="1086">
                  <c:v>172570.92822082675</c:v>
                </c:pt>
                <c:pt idx="1087">
                  <c:v>171778.03682839248</c:v>
                </c:pt>
                <c:pt idx="1088">
                  <c:v>170988.78844099201</c:v>
                </c:pt>
                <c:pt idx="1089">
                  <c:v>170203.16632053768</c:v>
                </c:pt>
                <c:pt idx="1090">
                  <c:v>169421.15380584617</c:v>
                </c:pt>
                <c:pt idx="1091">
                  <c:v>168642.73431228555</c:v>
                </c:pt>
                <c:pt idx="1092">
                  <c:v>167867.89133142328</c:v>
                </c:pt>
                <c:pt idx="1093">
                  <c:v>167096.60843067622</c:v>
                </c:pt>
                <c:pt idx="1094">
                  <c:v>166328.86925296191</c:v>
                </c:pt>
                <c:pt idx="1095">
                  <c:v>165564.6575163521</c:v>
                </c:pt>
                <c:pt idx="1096">
                  <c:v>164803.95701372717</c:v>
                </c:pt>
                <c:pt idx="1097">
                  <c:v>164046.75161243221</c:v>
                </c:pt>
                <c:pt idx="1098">
                  <c:v>163293.0252539354</c:v>
                </c:pt>
                <c:pt idx="1099">
                  <c:v>162542.76195348703</c:v>
                </c:pt>
                <c:pt idx="1100">
                  <c:v>161795.94579978066</c:v>
                </c:pt>
                <c:pt idx="1101">
                  <c:v>161052.56095461568</c:v>
                </c:pt>
                <c:pt idx="1102">
                  <c:v>160312.59165256147</c:v>
                </c:pt>
                <c:pt idx="1103">
                  <c:v>159576.02220062289</c:v>
                </c:pt>
                <c:pt idx="1104">
                  <c:v>158842.83697790757</c:v>
                </c:pt>
                <c:pt idx="1105">
                  <c:v>158113.02043529469</c:v>
                </c:pt>
                <c:pt idx="1106">
                  <c:v>157386.557095105</c:v>
                </c:pt>
                <c:pt idx="1107">
                  <c:v>156663.43155077292</c:v>
                </c:pt>
                <c:pt idx="1108">
                  <c:v>155943.62846651953</c:v>
                </c:pt>
                <c:pt idx="1109">
                  <c:v>155227.1325770274</c:v>
                </c:pt>
                <c:pt idx="1110">
                  <c:v>154513.92868711677</c:v>
                </c:pt>
                <c:pt idx="1111">
                  <c:v>153804.00167142361</c:v>
                </c:pt>
                <c:pt idx="1112">
                  <c:v>153097.33647407839</c:v>
                </c:pt>
                <c:pt idx="1113">
                  <c:v>152393.91810838718</c:v>
                </c:pt>
                <c:pt idx="1114">
                  <c:v>151693.73165651356</c:v>
                </c:pt>
                <c:pt idx="1115">
                  <c:v>150996.76226916243</c:v>
                </c:pt>
                <c:pt idx="1116">
                  <c:v>150302.99516526496</c:v>
                </c:pt>
                <c:pt idx="1117">
                  <c:v>149612.41563166515</c:v>
                </c:pt>
                <c:pt idx="1118">
                  <c:v>148925.00902280773</c:v>
                </c:pt>
                <c:pt idx="1119">
                  <c:v>148240.76076042792</c:v>
                </c:pt>
                <c:pt idx="1120">
                  <c:v>147559.65633324164</c:v>
                </c:pt>
                <c:pt idx="1121">
                  <c:v>146881.68129663833</c:v>
                </c:pt>
                <c:pt idx="1122">
                  <c:v>146206.82127237428</c:v>
                </c:pt>
                <c:pt idx="1123">
                  <c:v>145535.06194826786</c:v>
                </c:pt>
                <c:pt idx="1124">
                  <c:v>144866.3890778959</c:v>
                </c:pt>
                <c:pt idx="1125">
                  <c:v>144200.78848029167</c:v>
                </c:pt>
                <c:pt idx="1126">
                  <c:v>143538.246039644</c:v>
                </c:pt>
                <c:pt idx="1127">
                  <c:v>142878.74770499807</c:v>
                </c:pt>
                <c:pt idx="1128">
                  <c:v>142222.27948995712</c:v>
                </c:pt>
                <c:pt idx="1129">
                  <c:v>141568.82747238627</c:v>
                </c:pt>
                <c:pt idx="1130">
                  <c:v>140918.37779411694</c:v>
                </c:pt>
                <c:pt idx="1131">
                  <c:v>140270.91666065317</c:v>
                </c:pt>
                <c:pt idx="1132">
                  <c:v>139626.43034087872</c:v>
                </c:pt>
                <c:pt idx="1133">
                  <c:v>138984.90516676634</c:v>
                </c:pt>
                <c:pt idx="1134">
                  <c:v>138346.32753308743</c:v>
                </c:pt>
                <c:pt idx="1135">
                  <c:v>137710.68389712396</c:v>
                </c:pt>
                <c:pt idx="1136">
                  <c:v>137077.96077838092</c:v>
                </c:pt>
                <c:pt idx="1137">
                  <c:v>136448.14475830048</c:v>
                </c:pt>
                <c:pt idx="1138">
                  <c:v>135821.2224799777</c:v>
                </c:pt>
                <c:pt idx="1139">
                  <c:v>135197.18064787681</c:v>
                </c:pt>
                <c:pt idx="1140">
                  <c:v>134576.00602754965</c:v>
                </c:pt>
                <c:pt idx="1141">
                  <c:v>133957.68544535467</c:v>
                </c:pt>
                <c:pt idx="1142">
                  <c:v>133342.2057881779</c:v>
                </c:pt>
                <c:pt idx="1143">
                  <c:v>132729.55400315434</c:v>
                </c:pt>
                <c:pt idx="1144">
                  <c:v>132119.71709739196</c:v>
                </c:pt>
                <c:pt idx="1145">
                  <c:v>131512.68213769508</c:v>
                </c:pt>
                <c:pt idx="1146">
                  <c:v>130908.43625029117</c:v>
                </c:pt>
                <c:pt idx="1147">
                  <c:v>130306.96662055682</c:v>
                </c:pt>
                <c:pt idx="1148">
                  <c:v>129708.26049274688</c:v>
                </c:pt>
                <c:pt idx="1149">
                  <c:v>129112.30516972329</c:v>
                </c:pt>
                <c:pt idx="1150">
                  <c:v>128519.08801268607</c:v>
                </c:pt>
                <c:pt idx="1151">
                  <c:v>127928.59644090547</c:v>
                </c:pt>
                <c:pt idx="1152">
                  <c:v>127340.81793145456</c:v>
                </c:pt>
                <c:pt idx="1153">
                  <c:v>126755.74001894433</c:v>
                </c:pt>
                <c:pt idx="1154">
                  <c:v>126173.35029525898</c:v>
                </c:pt>
                <c:pt idx="1155">
                  <c:v>125593.63640929271</c:v>
                </c:pt>
                <c:pt idx="1156">
                  <c:v>125016.58606668792</c:v>
                </c:pt>
                <c:pt idx="1157">
                  <c:v>124442.18702957459</c:v>
                </c:pt>
                <c:pt idx="1158">
                  <c:v>123870.42711631046</c:v>
                </c:pt>
                <c:pt idx="1159">
                  <c:v>123301.29420122292</c:v>
                </c:pt>
                <c:pt idx="1160">
                  <c:v>122734.77621435172</c:v>
                </c:pt>
                <c:pt idx="1161">
                  <c:v>122170.86114119303</c:v>
                </c:pt>
                <c:pt idx="1162">
                  <c:v>121609.53702244477</c:v>
                </c:pt>
                <c:pt idx="1163">
                  <c:v>121050.7919537526</c:v>
                </c:pt>
                <c:pt idx="1164">
                  <c:v>120494.614085458</c:v>
                </c:pt>
                <c:pt idx="1165">
                  <c:v>119940.99162234653</c:v>
                </c:pt>
                <c:pt idx="1166">
                  <c:v>119389.91282339783</c:v>
                </c:pt>
                <c:pt idx="1167">
                  <c:v>118841.36600153676</c:v>
                </c:pt>
                <c:pt idx="1168">
                  <c:v>118295.33952338526</c:v>
                </c:pt>
                <c:pt idx="1169">
                  <c:v>117751.82180901594</c:v>
                </c:pt>
                <c:pt idx="1170">
                  <c:v>117210.80133170616</c:v>
                </c:pt>
                <c:pt idx="1171">
                  <c:v>116672.26661769387</c:v>
                </c:pt>
                <c:pt idx="1172">
                  <c:v>116136.2062459342</c:v>
                </c:pt>
                <c:pt idx="1173">
                  <c:v>115602.60884785713</c:v>
                </c:pt>
                <c:pt idx="1174">
                  <c:v>115071.46310712655</c:v>
                </c:pt>
                <c:pt idx="1175">
                  <c:v>114542.75775940016</c:v>
                </c:pt>
                <c:pt idx="1176">
                  <c:v>114016.48159209061</c:v>
                </c:pt>
                <c:pt idx="1177">
                  <c:v>113492.62344412762</c:v>
                </c:pt>
                <c:pt idx="1178">
                  <c:v>112971.17220572157</c:v>
                </c:pt>
                <c:pt idx="1179">
                  <c:v>112452.11681812754</c:v>
                </c:pt>
                <c:pt idx="1180">
                  <c:v>111935.44627341095</c:v>
                </c:pt>
                <c:pt idx="1181">
                  <c:v>111421.14961421401</c:v>
                </c:pt>
                <c:pt idx="1182">
                  <c:v>110909.21593352362</c:v>
                </c:pt>
                <c:pt idx="1183">
                  <c:v>110399.63437443977</c:v>
                </c:pt>
                <c:pt idx="1184">
                  <c:v>109892.39412994518</c:v>
                </c:pt>
                <c:pt idx="1185">
                  <c:v>109387.48444267658</c:v>
                </c:pt>
                <c:pt idx="1186">
                  <c:v>108884.89460469618</c:v>
                </c:pt>
                <c:pt idx="1187">
                  <c:v>108384.61395726466</c:v>
                </c:pt>
                <c:pt idx="1188">
                  <c:v>107886.63189061511</c:v>
                </c:pt>
                <c:pt idx="1189">
                  <c:v>107390.93784372834</c:v>
                </c:pt>
                <c:pt idx="1190">
                  <c:v>106897.52130410833</c:v>
                </c:pt>
                <c:pt idx="1191">
                  <c:v>106406.37180755973</c:v>
                </c:pt>
                <c:pt idx="1192">
                  <c:v>105917.47893796573</c:v>
                </c:pt>
                <c:pt idx="1193">
                  <c:v>105430.83232706739</c:v>
                </c:pt>
                <c:pt idx="1194">
                  <c:v>104946.4216542434</c:v>
                </c:pt>
                <c:pt idx="1195">
                  <c:v>104464.23664629148</c:v>
                </c:pt>
                <c:pt idx="1196">
                  <c:v>103984.26707721045</c:v>
                </c:pt>
                <c:pt idx="1197">
                  <c:v>103506.50276798333</c:v>
                </c:pt>
                <c:pt idx="1198">
                  <c:v>103030.93358636145</c:v>
                </c:pt>
                <c:pt idx="1199">
                  <c:v>102557.5494466496</c:v>
                </c:pt>
                <c:pt idx="1200">
                  <c:v>102086.34030949209</c:v>
                </c:pt>
                <c:pt idx="1201">
                  <c:v>101617.29618166001</c:v>
                </c:pt>
                <c:pt idx="1202">
                  <c:v>101150.40711583903</c:v>
                </c:pt>
                <c:pt idx="1203">
                  <c:v>100685.66321041858</c:v>
                </c:pt>
                <c:pt idx="1204">
                  <c:v>100223.05460928204</c:v>
                </c:pt>
                <c:pt idx="1205">
                  <c:v>99762.571501597282</c:v>
                </c:pt>
                <c:pt idx="1206">
                  <c:v>99304.204121608986</c:v>
                </c:pt>
                <c:pt idx="1207">
                  <c:v>98847.942748431407</c:v>
                </c:pt>
                <c:pt idx="1208">
                  <c:v>98393.777705842251</c:v>
                </c:pt>
                <c:pt idx="1209">
                  <c:v>97941.699362077314</c:v>
                </c:pt>
                <c:pt idx="1210">
                  <c:v>97491.698129626369</c:v>
                </c:pt>
                <c:pt idx="1211">
                  <c:v>97043.764465029832</c:v>
                </c:pt>
                <c:pt idx="1212">
                  <c:v>96597.888868676309</c:v>
                </c:pt>
                <c:pt idx="1213">
                  <c:v>96154.061884601164</c:v>
                </c:pt>
                <c:pt idx="1214">
                  <c:v>95712.274100285955</c:v>
                </c:pt>
                <c:pt idx="1215">
                  <c:v>95272.516146458933</c:v>
                </c:pt>
                <c:pt idx="1216">
                  <c:v>94834.778696896014</c:v>
                </c:pt>
                <c:pt idx="1217">
                  <c:v>94399.052468223512</c:v>
                </c:pt>
                <c:pt idx="1218">
                  <c:v>93965.32821972073</c:v>
                </c:pt>
                <c:pt idx="1219">
                  <c:v>93533.596753124322</c:v>
                </c:pt>
                <c:pt idx="1220">
                  <c:v>93103.848912433139</c:v>
                </c:pt>
                <c:pt idx="1221">
                  <c:v>92676.075583714002</c:v>
                </c:pt>
                <c:pt idx="1222">
                  <c:v>92250.267694908543</c:v>
                </c:pt>
                <c:pt idx="1223">
                  <c:v>91826.416215640493</c:v>
                </c:pt>
                <c:pt idx="1224">
                  <c:v>91404.512157024699</c:v>
                </c:pt>
                <c:pt idx="1225">
                  <c:v>90984.546571475861</c:v>
                </c:pt>
                <c:pt idx="1226">
                  <c:v>90566.510552519409</c:v>
                </c:pt>
                <c:pt idx="1227">
                  <c:v>90150.395234602067</c:v>
                </c:pt>
                <c:pt idx="1228">
                  <c:v>89736.191792904196</c:v>
                </c:pt>
                <c:pt idx="1229">
                  <c:v>89323.891443152461</c:v>
                </c:pt>
                <c:pt idx="1230">
                  <c:v>88913.485441433702</c:v>
                </c:pt>
                <c:pt idx="1231">
                  <c:v>88504.965084009222</c:v>
                </c:pt>
                <c:pt idx="1232">
                  <c:v>88098.321707130512</c:v>
                </c:pt>
                <c:pt idx="1233">
                  <c:v>87693.546686855363</c:v>
                </c:pt>
                <c:pt idx="1234">
                  <c:v>87290.63143886489</c:v>
                </c:pt>
                <c:pt idx="1235">
                  <c:v>86889.567418281658</c:v>
                </c:pt>
                <c:pt idx="1236">
                  <c:v>86490.346119488298</c:v>
                </c:pt>
                <c:pt idx="1237">
                  <c:v>86092.959075947263</c:v>
                </c:pt>
                <c:pt idx="1238">
                  <c:v>85697.397860021229</c:v>
                </c:pt>
                <c:pt idx="1239">
                  <c:v>85303.654082794295</c:v>
                </c:pt>
                <c:pt idx="1240">
                  <c:v>84911.719393894164</c:v>
                </c:pt>
                <c:pt idx="1241">
                  <c:v>84521.585481314993</c:v>
                </c:pt>
                <c:pt idx="1242">
                  <c:v>84133.244071241119</c:v>
                </c:pt>
                <c:pt idx="1243">
                  <c:v>83746.686927871677</c:v>
                </c:pt>
                <c:pt idx="1244">
                  <c:v>83361.905853245757</c:v>
                </c:pt>
                <c:pt idx="1245">
                  <c:v>82978.892687068816</c:v>
                </c:pt>
                <c:pt idx="1246">
                  <c:v>82597.639306539277</c:v>
                </c:pt>
                <c:pt idx="1247">
                  <c:v>82218.137626176642</c:v>
                </c:pt>
                <c:pt idx="1248">
                  <c:v>81840.379597649633</c:v>
                </c:pt>
                <c:pt idx="1249">
                  <c:v>81464.357209605834</c:v>
                </c:pt>
                <c:pt idx="1250">
                  <c:v>81090.062487501593</c:v>
                </c:pt>
                <c:pt idx="1251">
                  <c:v>80717.487493432913</c:v>
                </c:pt>
                <c:pt idx="1252">
                  <c:v>80346.624325967234</c:v>
                </c:pt>
                <c:pt idx="1253">
                  <c:v>79977.465119975779</c:v>
                </c:pt>
                <c:pt idx="1254">
                  <c:v>79610.002046466732</c:v>
                </c:pt>
                <c:pt idx="1255">
                  <c:v>79244.227312419142</c:v>
                </c:pt>
                <c:pt idx="1256">
                  <c:v>78880.133160617843</c:v>
                </c:pt>
                <c:pt idx="1257">
                  <c:v>78517.711869488834</c:v>
                </c:pt>
                <c:pt idx="1258">
                  <c:v>78156.955752935493</c:v>
                </c:pt>
                <c:pt idx="1259">
                  <c:v>77797.857160175583</c:v>
                </c:pt>
                <c:pt idx="1260">
                  <c:v>77440.408475579068</c:v>
                </c:pt>
                <c:pt idx="1261">
                  <c:v>77084.602118506518</c:v>
                </c:pt>
                <c:pt idx="1262">
                  <c:v>76730.43054314841</c:v>
                </c:pt>
                <c:pt idx="1263">
                  <c:v>76377.886238364968</c:v>
                </c:pt>
                <c:pt idx="1264">
                  <c:v>76026.961727527174</c:v>
                </c:pt>
                <c:pt idx="1265">
                  <c:v>75677.649568357738</c:v>
                </c:pt>
                <c:pt idx="1266">
                  <c:v>75329.942352773738</c:v>
                </c:pt>
                <c:pt idx="1267">
                  <c:v>74983.832706729227</c:v>
                </c:pt>
                <c:pt idx="1268">
                  <c:v>74639.313290058926</c:v>
                </c:pt>
                <c:pt idx="1269">
                  <c:v>74296.376796322424</c:v>
                </c:pt>
                <c:pt idx="1270">
                  <c:v>73955.015952649672</c:v>
                </c:pt>
                <c:pt idx="1271">
                  <c:v>73615.223519586085</c:v>
                </c:pt>
                <c:pt idx="1272">
                  <c:v>73276.992290939554</c:v>
                </c:pt>
                <c:pt idx="1273">
                  <c:v>72940.315093627287</c:v>
                </c:pt>
                <c:pt idx="1274">
                  <c:v>72605.184787523991</c:v>
                </c:pt>
                <c:pt idx="1275">
                  <c:v>72271.594265310036</c:v>
                </c:pt>
                <c:pt idx="1276">
                  <c:v>71939.536452321176</c:v>
                </c:pt>
                <c:pt idx="1277">
                  <c:v>71609.004306398157</c:v>
                </c:pt>
                <c:pt idx="1278">
                  <c:v>71279.990817737547</c:v>
                </c:pt>
                <c:pt idx="1279">
                  <c:v>70952.489008743069</c:v>
                </c:pt>
                <c:pt idx="1280">
                  <c:v>70626.491933877551</c:v>
                </c:pt>
                <c:pt idx="1281">
                  <c:v>70301.992679515606</c:v>
                </c:pt>
                <c:pt idx="1282">
                  <c:v>69978.984363797237</c:v>
                </c:pt>
                <c:pt idx="1283">
                  <c:v>69657.460136481604</c:v>
                </c:pt>
                <c:pt idx="1284">
                  <c:v>69337.413178801828</c:v>
                </c:pt>
                <c:pt idx="1285">
                  <c:v>69018.83670332047</c:v>
                </c:pt>
                <c:pt idx="1286">
                  <c:v>68701.723953785622</c:v>
                </c:pt>
                <c:pt idx="1287">
                  <c:v>68386.068204987416</c:v>
                </c:pt>
                <c:pt idx="1288">
                  <c:v>68071.862762615478</c:v>
                </c:pt>
                <c:pt idx="1289">
                  <c:v>67759.100963117104</c:v>
                </c:pt>
                <c:pt idx="1290">
                  <c:v>67447.77617355586</c:v>
                </c:pt>
                <c:pt idx="1291">
                  <c:v>67137.881791470747</c:v>
                </c:pt>
                <c:pt idx="1292">
                  <c:v>66829.411244736446</c:v>
                </c:pt>
                <c:pt idx="1293">
                  <c:v>66522.357991423691</c:v>
                </c:pt>
                <c:pt idx="1294">
                  <c:v>66216.715519660793</c:v>
                </c:pt>
                <c:pt idx="1295">
                  <c:v>65912.477347495296</c:v>
                </c:pt>
                <c:pt idx="1296">
                  <c:v>65609.637022756622</c:v>
                </c:pt>
                <c:pt idx="1297">
                  <c:v>65308.188122919251</c:v>
                </c:pt>
                <c:pt idx="1298">
                  <c:v>65008.124254966468</c:v>
                </c:pt>
                <c:pt idx="1299">
                  <c:v>64709.439055254814</c:v>
                </c:pt>
                <c:pt idx="1300">
                  <c:v>64412.12618937916</c:v>
                </c:pt>
                <c:pt idx="1301">
                  <c:v>64116.179352038191</c:v>
                </c:pt>
                <c:pt idx="1302">
                  <c:v>63821.592266900923</c:v>
                </c:pt>
                <c:pt idx="1303">
                  <c:v>63528.358686473504</c:v>
                </c:pt>
                <c:pt idx="1304">
                  <c:v>63236.472391966665</c:v>
                </c:pt>
                <c:pt idx="1305">
                  <c:v>62945.927193163909</c:v>
                </c:pt>
                <c:pt idx="1306">
                  <c:v>62656.716928290138</c:v>
                </c:pt>
                <c:pt idx="1307">
                  <c:v>62368.835463881151</c:v>
                </c:pt>
                <c:pt idx="1308">
                  <c:v>62082.276694653345</c:v>
                </c:pt>
                <c:pt idx="1309">
                  <c:v>61797.034543374386</c:v>
                </c:pt>
                <c:pt idx="1310">
                  <c:v>61513.10296073433</c:v>
                </c:pt>
                <c:pt idx="1311">
                  <c:v>61230.475925217201</c:v>
                </c:pt>
                <c:pt idx="1312">
                  <c:v>60949.147442973452</c:v>
                </c:pt>
                <c:pt idx="1313">
                  <c:v>60669.111547692744</c:v>
                </c:pt>
                <c:pt idx="1314">
                  <c:v>60390.362300477464</c:v>
                </c:pt>
                <c:pt idx="1315">
                  <c:v>60112.89378971672</c:v>
                </c:pt>
                <c:pt idx="1316">
                  <c:v>59836.700130960977</c:v>
                </c:pt>
                <c:pt idx="1317">
                  <c:v>59561.775466797371</c:v>
                </c:pt>
                <c:pt idx="1318">
                  <c:v>59288.11396672541</c:v>
                </c:pt>
                <c:pt idx="1319">
                  <c:v>59015.709827033199</c:v>
                </c:pt>
                <c:pt idx="1320">
                  <c:v>58744.557270674602</c:v>
                </c:pt>
                <c:pt idx="1321">
                  <c:v>58474.650547146521</c:v>
                </c:pt>
                <c:pt idx="1322">
                  <c:v>58205.983932367097</c:v>
                </c:pt>
                <c:pt idx="1323">
                  <c:v>57938.551728554172</c:v>
                </c:pt>
                <c:pt idx="1324">
                  <c:v>57672.348264104505</c:v>
                </c:pt>
                <c:pt idx="1325">
                  <c:v>57407.367893473536</c:v>
                </c:pt>
                <c:pt idx="1326">
                  <c:v>57143.604997055678</c:v>
                </c:pt>
                <c:pt idx="1327">
                  <c:v>56881.05398106503</c:v>
                </c:pt>
                <c:pt idx="1328">
                  <c:v>56619.709277416783</c:v>
                </c:pt>
                <c:pt idx="1329">
                  <c:v>56359.565343609174</c:v>
                </c:pt>
                <c:pt idx="1330">
                  <c:v>56100.616662605971</c:v>
                </c:pt>
                <c:pt idx="1331">
                  <c:v>55842.857742719316</c:v>
                </c:pt>
                <c:pt idx="1332">
                  <c:v>55586.283117493476</c:v>
                </c:pt>
                <c:pt idx="1333">
                  <c:v>55330.887345588737</c:v>
                </c:pt>
                <c:pt idx="1334">
                  <c:v>55076.665010666096</c:v>
                </c:pt>
                <c:pt idx="1335">
                  <c:v>54823.610721272329</c:v>
                </c:pt>
                <c:pt idx="1336">
                  <c:v>54571.719110725724</c:v>
                </c:pt>
                <c:pt idx="1337">
                  <c:v>54320.984837002252</c:v>
                </c:pt>
                <c:pt idx="1338">
                  <c:v>54071.402582622191</c:v>
                </c:pt>
                <c:pt idx="1339">
                  <c:v>53822.96705453749</c:v>
                </c:pt>
                <c:pt idx="1340">
                  <c:v>53575.672984019358</c:v>
                </c:pt>
                <c:pt idx="1341">
                  <c:v>53329.515126546736</c:v>
                </c:pt>
                <c:pt idx="1342">
                  <c:v>53084.488261694823</c:v>
                </c:pt>
                <c:pt idx="1343">
                  <c:v>52840.587193024585</c:v>
                </c:pt>
                <c:pt idx="1344">
                  <c:v>52597.806747972412</c:v>
                </c:pt>
                <c:pt idx="1345">
                  <c:v>52356.141777740428</c:v>
                </c:pt>
                <c:pt idx="1346">
                  <c:v>52115.587157187445</c:v>
                </c:pt>
                <c:pt idx="1347">
                  <c:v>51876.137784720042</c:v>
                </c:pt>
                <c:pt idx="1348">
                  <c:v>51637.788582184578</c:v>
                </c:pt>
                <c:pt idx="1349">
                  <c:v>51400.534494759377</c:v>
                </c:pt>
                <c:pt idx="1350">
                  <c:v>51164.370490847519</c:v>
                </c:pt>
                <c:pt idx="1351">
                  <c:v>50929.291561970233</c:v>
                </c:pt>
                <c:pt idx="1352">
                  <c:v>50695.292722660583</c:v>
                </c:pt>
                <c:pt idx="1353">
                  <c:v>50462.36901035779</c:v>
                </c:pt>
                <c:pt idx="1354">
                  <c:v>50230.51548530197</c:v>
                </c:pt>
                <c:pt idx="1355">
                  <c:v>49999.727230429358</c:v>
                </c:pt>
                <c:pt idx="1356">
                  <c:v>49769.999351268038</c:v>
                </c:pt>
                <c:pt idx="1357">
                  <c:v>49541.326975834192</c:v>
                </c:pt>
                <c:pt idx="1358">
                  <c:v>49313.705254528708</c:v>
                </c:pt>
                <c:pt idx="1359">
                  <c:v>49087.129360034349</c:v>
                </c:pt>
                <c:pt idx="1360">
                  <c:v>48861.594487213391</c:v>
                </c:pt>
                <c:pt idx="1361">
                  <c:v>48637.095853005718</c:v>
                </c:pt>
                <c:pt idx="1362">
                  <c:v>48413.628696327367</c:v>
                </c:pt>
                <c:pt idx="1363">
                  <c:v>48191.188277969617</c:v>
                </c:pt>
                <c:pt idx="1364">
                  <c:v>47969.769880498367</c:v>
                </c:pt>
                <c:pt idx="1365">
                  <c:v>47749.368808154206</c:v>
                </c:pt>
                <c:pt idx="1366">
                  <c:v>47529.980386752715</c:v>
                </c:pt>
                <c:pt idx="1367">
                  <c:v>47311.599963585482</c:v>
                </c:pt>
                <c:pt idx="1368">
                  <c:v>47094.222907321287</c:v>
                </c:pt>
                <c:pt idx="1369">
                  <c:v>46877.844607907988</c:v>
                </c:pt>
                <c:pt idx="1370">
                  <c:v>46662.460476474698</c:v>
                </c:pt>
                <c:pt idx="1371">
                  <c:v>46448.065945234441</c:v>
                </c:pt>
                <c:pt idx="1372">
                  <c:v>46234.656467387344</c:v>
                </c:pt>
                <c:pt idx="1373">
                  <c:v>46022.227517024156</c:v>
                </c:pt>
                <c:pt idx="1374">
                  <c:v>45810.774589030385</c:v>
                </c:pt>
                <c:pt idx="1375">
                  <c:v>45600.293198990526</c:v>
                </c:pt>
                <c:pt idx="1376">
                  <c:v>45390.778883093175</c:v>
                </c:pt>
                <c:pt idx="1377">
                  <c:v>45182.227198036227</c:v>
                </c:pt>
                <c:pt idx="1378">
                  <c:v>44974.63372093279</c:v>
                </c:pt>
                <c:pt idx="1379">
                  <c:v>44767.994049217159</c:v>
                </c:pt>
                <c:pt idx="1380">
                  <c:v>44562.303800551679</c:v>
                </c:pt>
                <c:pt idx="1381">
                  <c:v>44357.558612733694</c:v>
                </c:pt>
                <c:pt idx="1382">
                  <c:v>44153.754143603015</c:v>
                </c:pt>
                <c:pt idx="1383">
                  <c:v>43950.886070949862</c:v>
                </c:pt>
                <c:pt idx="1384">
                  <c:v>43748.950092423256</c:v>
                </c:pt>
                <c:pt idx="1385">
                  <c:v>43547.941925439714</c:v>
                </c:pt>
                <c:pt idx="1386">
                  <c:v>43347.857307092367</c:v>
                </c:pt>
                <c:pt idx="1387">
                  <c:v>43148.691994060733</c:v>
                </c:pt>
                <c:pt idx="1388">
                  <c:v>42950.441762520517</c:v>
                </c:pt>
                <c:pt idx="1389">
                  <c:v>42753.102408054197</c:v>
                </c:pt>
                <c:pt idx="1390">
                  <c:v>42556.669745561754</c:v>
                </c:pt>
                <c:pt idx="1391">
                  <c:v>42361.139609172016</c:v>
                </c:pt>
                <c:pt idx="1392">
                  <c:v>42166.507852154165</c:v>
                </c:pt>
                <c:pt idx="1393">
                  <c:v>41972.770346829966</c:v>
                </c:pt>
                <c:pt idx="1394">
                  <c:v>41779.922984486075</c:v>
                </c:pt>
                <c:pt idx="1395">
                  <c:v>41587.961675287021</c:v>
                </c:pt>
                <c:pt idx="1396">
                  <c:v>41396.88234818841</c:v>
                </c:pt>
                <c:pt idx="1397">
                  <c:v>41206.680950850532</c:v>
                </c:pt>
                <c:pt idx="1398">
                  <c:v>41017.353449552596</c:v>
                </c:pt>
                <c:pt idx="1399">
                  <c:v>40828.895829107008</c:v>
                </c:pt>
                <c:pt idx="1400">
                  <c:v>40641.304092774277</c:v>
                </c:pt>
                <c:pt idx="1401">
                  <c:v>40454.574262178292</c:v>
                </c:pt>
                <c:pt idx="1402">
                  <c:v>40268.702377221933</c:v>
                </c:pt>
                <c:pt idx="1403">
                  <c:v>40083.684496003028</c:v>
                </c:pt>
                <c:pt idx="1404">
                  <c:v>39899.516694730832</c:v>
                </c:pt>
                <c:pt idx="1405">
                  <c:v>39716.195067642766</c:v>
                </c:pt>
                <c:pt idx="1406">
                  <c:v>39533.715726921626</c:v>
                </c:pt>
                <c:pt idx="1407">
                  <c:v>39352.074802613046</c:v>
                </c:pt>
                <c:pt idx="1408">
                  <c:v>39171.268442543544</c:v>
                </c:pt>
                <c:pt idx="1409">
                  <c:v>38991.292812238768</c:v>
                </c:pt>
                <c:pt idx="1410">
                  <c:v>38812.144094842115</c:v>
                </c:pt>
                <c:pt idx="1411">
                  <c:v>38633.818491033926</c:v>
                </c:pt>
                <c:pt idx="1412">
                  <c:v>38456.312218950778</c:v>
                </c:pt>
                <c:pt idx="1413">
                  <c:v>38279.621514105318</c:v>
                </c:pt>
                <c:pt idx="1414">
                  <c:v>38103.742629306515</c:v>
                </c:pt>
                <c:pt idx="1415">
                  <c:v>37928.671834580004</c:v>
                </c:pt>
                <c:pt idx="1416">
                  <c:v>37754.405417089212</c:v>
                </c:pt>
                <c:pt idx="1417">
                  <c:v>37580.93968105645</c:v>
                </c:pt>
                <c:pt idx="1418">
                  <c:v>37408.270947684563</c:v>
                </c:pt>
                <c:pt idx="1419">
                  <c:v>37236.395555078947</c:v>
                </c:pt>
                <c:pt idx="1420">
                  <c:v>37065.309858169901</c:v>
                </c:pt>
                <c:pt idx="1421">
                  <c:v>36895.010228635278</c:v>
                </c:pt>
                <c:pt idx="1422">
                  <c:v>36725.493054823557</c:v>
                </c:pt>
                <c:pt idx="1423">
                  <c:v>36556.754741677243</c:v>
                </c:pt>
                <c:pt idx="1424">
                  <c:v>36388.791710656653</c:v>
                </c:pt>
                <c:pt idx="1425">
                  <c:v>36221.600399663977</c:v>
                </c:pt>
                <c:pt idx="1426">
                  <c:v>36055.177262967758</c:v>
                </c:pt>
                <c:pt idx="1427">
                  <c:v>35889.518771127703</c:v>
                </c:pt>
                <c:pt idx="1428">
                  <c:v>35724.621410919841</c:v>
                </c:pt>
                <c:pt idx="1429">
                  <c:v>35560.481685261955</c:v>
                </c:pt>
                <c:pt idx="1430">
                  <c:v>35397.096113139509</c:v>
                </c:pt>
                <c:pt idx="1431">
                  <c:v>35234.461229531757</c:v>
                </c:pt>
                <c:pt idx="1432">
                  <c:v>35072.573585338265</c:v>
                </c:pt>
                <c:pt idx="1433">
                  <c:v>34911.429747305774</c:v>
                </c:pt>
                <c:pt idx="1434">
                  <c:v>34751.026297955417</c:v>
                </c:pt>
                <c:pt idx="1435">
                  <c:v>34591.359835510193</c:v>
                </c:pt>
                <c:pt idx="1436">
                  <c:v>34432.426973822876</c:v>
                </c:pt>
                <c:pt idx="1437">
                  <c:v>34274.224342304158</c:v>
                </c:pt>
                <c:pt idx="1438">
                  <c:v>34116.748585851135</c:v>
                </c:pt>
                <c:pt idx="1439">
                  <c:v>33959.996364776271</c:v>
                </c:pt>
                <c:pt idx="1440">
                  <c:v>33803.964354736447</c:v>
                </c:pt>
                <c:pt idx="1441">
                  <c:v>33648.649246662593</c:v>
                </c:pt>
                <c:pt idx="1442">
                  <c:v>33494.047746689328</c:v>
                </c:pt>
                <c:pt idx="1443">
                  <c:v>33340.156576085261</c:v>
                </c:pt>
                <c:pt idx="1444">
                  <c:v>33186.972471183413</c:v>
                </c:pt>
                <c:pt idx="1445">
                  <c:v>33034.492183311959</c:v>
                </c:pt>
                <c:pt idx="1446">
                  <c:v>32882.7124787254</c:v>
                </c:pt>
                <c:pt idx="1447">
                  <c:v>32731.630138535933</c:v>
                </c:pt>
                <c:pt idx="1448">
                  <c:v>32581.241958645183</c:v>
                </c:pt>
                <c:pt idx="1449">
                  <c:v>32431.54474967629</c:v>
                </c:pt>
                <c:pt idx="1450">
                  <c:v>32282.535336906247</c:v>
                </c:pt>
                <c:pt idx="1451">
                  <c:v>32134.210560198582</c:v>
                </c:pt>
                <c:pt idx="1452">
                  <c:v>31986.567273936311</c:v>
                </c:pt>
                <c:pt idx="1453">
                  <c:v>31839.602346955278</c:v>
                </c:pt>
                <c:pt idx="1454">
                  <c:v>31693.312662477689</c:v>
                </c:pt>
                <c:pt idx="1455">
                  <c:v>31547.695118046038</c:v>
                </c:pt>
                <c:pt idx="1456">
                  <c:v>31402.746625457352</c:v>
                </c:pt>
                <c:pt idx="1457">
                  <c:v>31258.464110697638</c:v>
                </c:pt>
                <c:pt idx="1458">
                  <c:v>31114.844513876709</c:v>
                </c:pt>
                <c:pt idx="1459">
                  <c:v>30971.884789163312</c:v>
                </c:pt>
                <c:pt idx="1460">
                  <c:v>30829.581904720533</c:v>
                </c:pt>
                <c:pt idx="1461">
                  <c:v>30687.93284264141</c:v>
                </c:pt>
                <c:pt idx="1462">
                  <c:v>30546.93459888512</c:v>
                </c:pt>
                <c:pt idx="1463">
                  <c:v>30406.584183213046</c:v>
                </c:pt>
                <c:pt idx="1464">
                  <c:v>30266.87861912552</c:v>
                </c:pt>
                <c:pt idx="1465">
                  <c:v>30127.814943798647</c:v>
                </c:pt>
                <c:pt idx="1466">
                  <c:v>29989.390208021458</c:v>
                </c:pt>
                <c:pt idx="1467">
                  <c:v>29851.601476133401</c:v>
                </c:pt>
                <c:pt idx="1468">
                  <c:v>29714.445825962041</c:v>
                </c:pt>
                <c:pt idx="1469">
                  <c:v>29577.920348761087</c:v>
                </c:pt>
                <c:pt idx="1470">
                  <c:v>29442.02214914875</c:v>
                </c:pt>
                <c:pt idx="1471">
                  <c:v>29306.748345046319</c:v>
                </c:pt>
                <c:pt idx="1472">
                  <c:v>29172.096067617003</c:v>
                </c:pt>
                <c:pt idx="1473">
                  <c:v>29038.062461205151</c:v>
                </c:pt>
                <c:pt idx="1474">
                  <c:v>28904.644683275623</c:v>
                </c:pt>
                <c:pt idx="1475">
                  <c:v>28771.839904353579</c:v>
                </c:pt>
                <c:pt idx="1476">
                  <c:v>28639.645307964383</c:v>
                </c:pt>
                <c:pt idx="1477">
                  <c:v>28508.058090573988</c:v>
                </c:pt>
                <c:pt idx="1478">
                  <c:v>28377.07546152937</c:v>
                </c:pt>
                <c:pt idx="1479">
                  <c:v>28246.694642999417</c:v>
                </c:pt>
                <c:pt idx="1480">
                  <c:v>28116.912869915977</c:v>
                </c:pt>
                <c:pt idx="1481">
                  <c:v>27987.727389915239</c:v>
                </c:pt>
                <c:pt idx="1482">
                  <c:v>27859.135463279348</c:v>
                </c:pt>
                <c:pt idx="1483">
                  <c:v>27731.134362878311</c:v>
                </c:pt>
                <c:pt idx="1484">
                  <c:v>27603.721374112163</c:v>
                </c:pt>
                <c:pt idx="1485">
                  <c:v>27476.893794853378</c:v>
                </c:pt>
                <c:pt idx="1486">
                  <c:v>27350.64893538961</c:v>
                </c:pt>
                <c:pt idx="1487">
                  <c:v>27224.984118366603</c:v>
                </c:pt>
                <c:pt idx="1488">
                  <c:v>27099.896678731398</c:v>
                </c:pt>
                <c:pt idx="1489">
                  <c:v>26975.383963675889</c:v>
                </c:pt>
                <c:pt idx="1490">
                  <c:v>26851.443332580478</c:v>
                </c:pt>
                <c:pt idx="1491">
                  <c:v>26728.072156958162</c:v>
                </c:pt>
                <c:pt idx="1492">
                  <c:v>26605.267820398665</c:v>
                </c:pt>
                <c:pt idx="1493">
                  <c:v>26483.027718513087</c:v>
                </c:pt>
                <c:pt idx="1494">
                  <c:v>26361.349258878581</c:v>
                </c:pt>
                <c:pt idx="1495">
                  <c:v>26240.229860983407</c:v>
                </c:pt>
                <c:pt idx="1496">
                  <c:v>26119.66695617219</c:v>
                </c:pt>
                <c:pt idx="1497">
                  <c:v>25999.657987591458</c:v>
                </c:pt>
                <c:pt idx="1498">
                  <c:v>25880.200410135443</c:v>
                </c:pt>
                <c:pt idx="1499">
                  <c:v>25761.291690392038</c:v>
                </c:pt>
                <c:pt idx="1500">
                  <c:v>25642.929306589107</c:v>
                </c:pt>
                <c:pt idx="1501">
                  <c:v>25525.110748541039</c:v>
                </c:pt>
                <c:pt idx="1502">
                  <c:v>25407.833517595438</c:v>
                </c:pt>
                <c:pt idx="1503">
                  <c:v>25291.095126580221</c:v>
                </c:pt>
                <c:pt idx="1504">
                  <c:v>25174.893099750763</c:v>
                </c:pt>
                <c:pt idx="1505">
                  <c:v>25059.224972737469</c:v>
                </c:pt>
                <c:pt idx="1506">
                  <c:v>24944.088292493561</c:v>
                </c:pt>
                <c:pt idx="1507">
                  <c:v>24829.480617242898</c:v>
                </c:pt>
                <c:pt idx="1508">
                  <c:v>24715.399516428322</c:v>
                </c:pt>
                <c:pt idx="1509">
                  <c:v>24601.842570660061</c:v>
                </c:pt>
                <c:pt idx="1510">
                  <c:v>24488.807371664439</c:v>
                </c:pt>
                <c:pt idx="1511">
                  <c:v>24376.291522232794</c:v>
                </c:pt>
                <c:pt idx="1512">
                  <c:v>24264.29263617063</c:v>
                </c:pt>
                <c:pt idx="1513">
                  <c:v>24152.808338247007</c:v>
                </c:pt>
                <c:pt idx="1514">
                  <c:v>24041.8362641442</c:v>
                </c:pt>
                <c:pt idx="1515">
                  <c:v>23931.374060407532</c:v>
                </c:pt>
                <c:pt idx="1516">
                  <c:v>23821.419384395478</c:v>
                </c:pt>
                <c:pt idx="1517">
                  <c:v>23711.969904229936</c:v>
                </c:pt>
                <c:pt idx="1518">
                  <c:v>23603.023298746844</c:v>
                </c:pt>
                <c:pt idx="1519">
                  <c:v>23494.577257446916</c:v>
                </c:pt>
                <c:pt idx="1520">
                  <c:v>23386.629480446634</c:v>
                </c:pt>
                <c:pt idx="1521">
                  <c:v>23279.177678429522</c:v>
                </c:pt>
                <c:pt idx="1522">
                  <c:v>23172.219572597485</c:v>
                </c:pt>
                <c:pt idx="1523">
                  <c:v>23065.752894622634</c:v>
                </c:pt>
                <c:pt idx="1524">
                  <c:v>22959.775386599023</c:v>
                </c:pt>
                <c:pt idx="1525">
                  <c:v>22854.284800994927</c:v>
                </c:pt>
                <c:pt idx="1526">
                  <c:v>22749.278900605019</c:v>
                </c:pt>
                <c:pt idx="1527">
                  <c:v>22644.755458503023</c:v>
                </c:pt>
                <c:pt idx="1528">
                  <c:v>22540.712257994481</c:v>
                </c:pt>
                <c:pt idx="1529">
                  <c:v>22437.147092569663</c:v>
                </c:pt>
                <c:pt idx="1530">
                  <c:v>22334.057765856924</c:v>
                </c:pt>
                <c:pt idx="1531">
                  <c:v>22231.442091575926</c:v>
                </c:pt>
                <c:pt idx="1532">
                  <c:v>22129.297893491428</c:v>
                </c:pt>
                <c:pt idx="1533">
                  <c:v>22027.623005367106</c:v>
                </c:pt>
                <c:pt idx="1534">
                  <c:v>21926.415270919551</c:v>
                </c:pt>
                <c:pt idx="1535">
                  <c:v>21825.672543772576</c:v>
                </c:pt>
                <c:pt idx="1536">
                  <c:v>21725.392687411706</c:v>
                </c:pt>
                <c:pt idx="1537">
                  <c:v>21625.57357513886</c:v>
                </c:pt>
                <c:pt idx="1538">
                  <c:v>21526.213090027257</c:v>
                </c:pt>
                <c:pt idx="1539">
                  <c:v>21427.309124876476</c:v>
                </c:pt>
                <c:pt idx="1540">
                  <c:v>21328.859582167861</c:v>
                </c:pt>
                <c:pt idx="1541">
                  <c:v>21230.862374019922</c:v>
                </c:pt>
                <c:pt idx="1542">
                  <c:v>21133.315422144133</c:v>
                </c:pt>
                <c:pt idx="1543">
                  <c:v>21036.21665780084</c:v>
                </c:pt>
                <c:pt idx="1544">
                  <c:v>20939.564021755396</c:v>
                </c:pt>
                <c:pt idx="1545">
                  <c:v>20843.355464234453</c:v>
                </c:pt>
                <c:pt idx="1546">
                  <c:v>20747.588944882529</c:v>
                </c:pt>
                <c:pt idx="1547">
                  <c:v>20652.262432718719</c:v>
                </c:pt>
                <c:pt idx="1548">
                  <c:v>20557.373906093639</c:v>
                </c:pt>
                <c:pt idx="1549">
                  <c:v>20462.921352646528</c:v>
                </c:pt>
                <c:pt idx="1550">
                  <c:v>20368.902769262604</c:v>
                </c:pt>
                <c:pt idx="1551">
                  <c:v>20275.316162030511</c:v>
                </c:pt>
                <c:pt idx="1552">
                  <c:v>20182.159546200142</c:v>
                </c:pt>
                <c:pt idx="1553">
                  <c:v>20089.430946140463</c:v>
                </c:pt>
                <c:pt idx="1554">
                  <c:v>19997.12839529763</c:v>
                </c:pt>
                <c:pt idx="1555">
                  <c:v>19905.249936153305</c:v>
                </c:pt>
                <c:pt idx="1556">
                  <c:v>19813.793620183144</c:v>
                </c:pt>
                <c:pt idx="1557">
                  <c:v>19722.757507815419</c:v>
                </c:pt>
                <c:pt idx="1558">
                  <c:v>19632.139668389973</c:v>
                </c:pt>
                <c:pt idx="1559">
                  <c:v>19541.938180117184</c:v>
                </c:pt>
                <c:pt idx="1560">
                  <c:v>19452.151130037291</c:v>
                </c:pt>
                <c:pt idx="1561">
                  <c:v>19362.776613979746</c:v>
                </c:pt>
                <c:pt idx="1562">
                  <c:v>19273.812736522894</c:v>
                </c:pt>
                <c:pt idx="1563">
                  <c:v>19185.257610953748</c:v>
                </c:pt>
                <c:pt idx="1564">
                  <c:v>19097.109359227976</c:v>
                </c:pt>
                <c:pt idx="1565">
                  <c:v>19009.366111930078</c:v>
                </c:pt>
                <c:pt idx="1566">
                  <c:v>18922.026008233734</c:v>
                </c:pt>
                <c:pt idx="1567">
                  <c:v>18835.087195862354</c:v>
                </c:pt>
                <c:pt idx="1568">
                  <c:v>18748.547831049771</c:v>
                </c:pt>
                <c:pt idx="1569">
                  <c:v>18662.406078501161</c:v>
                </c:pt>
                <c:pt idx="1570">
                  <c:v>18576.660111354122</c:v>
                </c:pt>
                <c:pt idx="1571">
                  <c:v>18491.308111139915</c:v>
                </c:pt>
                <c:pt idx="1572">
                  <c:v>18406.348267744903</c:v>
                </c:pt>
                <c:pt idx="1573">
                  <c:v>18321.778779372173</c:v>
                </c:pt>
                <c:pt idx="1574">
                  <c:v>18237.597852503306</c:v>
                </c:pt>
                <c:pt idx="1575">
                  <c:v>18153.803701860375</c:v>
                </c:pt>
                <c:pt idx="1576">
                  <c:v>18070.394550368022</c:v>
                </c:pt>
                <c:pt idx="1577">
                  <c:v>17987.368629115841</c:v>
                </c:pt>
                <c:pt idx="1578">
                  <c:v>17904.724177320822</c:v>
                </c:pt>
                <c:pt idx="1579">
                  <c:v>17822.459442290001</c:v>
                </c:pt>
                <c:pt idx="1580">
                  <c:v>17740.572679383349</c:v>
                </c:pt>
                <c:pt idx="1581">
                  <c:v>17659.062151976686</c:v>
                </c:pt>
                <c:pt idx="1582">
                  <c:v>17577.926131424909</c:v>
                </c:pt>
                <c:pt idx="1583">
                  <c:v>17497.162897025319</c:v>
                </c:pt>
                <c:pt idx="1584">
                  <c:v>17416.77073598115</c:v>
                </c:pt>
                <c:pt idx="1585">
                  <c:v>17336.747943365168</c:v>
                </c:pt>
                <c:pt idx="1586">
                  <c:v>17257.092822083636</c:v>
                </c:pt>
                <c:pt idx="1587">
                  <c:v>17177.803682840196</c:v>
                </c:pt>
                <c:pt idx="1588">
                  <c:v>17098.878844100149</c:v>
                </c:pt>
                <c:pt idx="1589">
                  <c:v>17020.316632054713</c:v>
                </c:pt>
                <c:pt idx="1590">
                  <c:v>16942.115380585554</c:v>
                </c:pt>
                <c:pt idx="1591">
                  <c:v>16864.273431229489</c:v>
                </c:pt>
                <c:pt idx="1592">
                  <c:v>16786.789133143258</c:v>
                </c:pt>
                <c:pt idx="1593">
                  <c:v>16709.660843068534</c:v>
                </c:pt>
                <c:pt idx="1594">
                  <c:v>16632.886925297105</c:v>
                </c:pt>
                <c:pt idx="1595">
                  <c:v>16556.465751636119</c:v>
                </c:pt>
                <c:pt idx="1596">
                  <c:v>16480.395701373618</c:v>
                </c:pt>
                <c:pt idx="1597">
                  <c:v>16404.675161244118</c:v>
                </c:pt>
                <c:pt idx="1598">
                  <c:v>16329.302525394436</c:v>
                </c:pt>
                <c:pt idx="1599">
                  <c:v>16254.276195349592</c:v>
                </c:pt>
                <c:pt idx="1600">
                  <c:v>16179.594579978946</c:v>
                </c:pt>
                <c:pt idx="1601">
                  <c:v>16105.256095462453</c:v>
                </c:pt>
                <c:pt idx="1602">
                  <c:v>16031.259165257028</c:v>
                </c:pt>
                <c:pt idx="1603">
                  <c:v>15957.602220063163</c:v>
                </c:pt>
                <c:pt idx="1604">
                  <c:v>15884.283697791625</c:v>
                </c:pt>
                <c:pt idx="1605">
                  <c:v>15811.302043530335</c:v>
                </c:pt>
                <c:pt idx="1606">
                  <c:v>15738.655709511362</c:v>
                </c:pt>
                <c:pt idx="1607">
                  <c:v>15666.343155078157</c:v>
                </c:pt>
                <c:pt idx="1608">
                  <c:v>15594.362846652803</c:v>
                </c:pt>
                <c:pt idx="1609">
                  <c:v>15522.713257703588</c:v>
                </c:pt>
                <c:pt idx="1610">
                  <c:v>15451.392868712519</c:v>
                </c:pt>
                <c:pt idx="1611">
                  <c:v>15380.400167143189</c:v>
                </c:pt>
                <c:pt idx="1612">
                  <c:v>15309.733647408666</c:v>
                </c:pt>
                <c:pt idx="1613">
                  <c:v>15239.391810839545</c:v>
                </c:pt>
                <c:pt idx="1614">
                  <c:v>15169.373165652183</c:v>
                </c:pt>
                <c:pt idx="1615">
                  <c:v>15099.676226917065</c:v>
                </c:pt>
                <c:pt idx="1616">
                  <c:v>15030.299516527311</c:v>
                </c:pt>
                <c:pt idx="1617">
                  <c:v>14961.241563167323</c:v>
                </c:pt>
                <c:pt idx="1618">
                  <c:v>14892.500902281583</c:v>
                </c:pt>
                <c:pt idx="1619">
                  <c:v>14824.076076043591</c:v>
                </c:pt>
                <c:pt idx="1620">
                  <c:v>14755.96563332496</c:v>
                </c:pt>
                <c:pt idx="1621">
                  <c:v>14688.16812966462</c:v>
                </c:pt>
                <c:pt idx="1622">
                  <c:v>14620.682127238206</c:v>
                </c:pt>
                <c:pt idx="1623">
                  <c:v>14553.506194827565</c:v>
                </c:pt>
                <c:pt idx="1624">
                  <c:v>14486.638907790368</c:v>
                </c:pt>
                <c:pt idx="1625">
                  <c:v>14420.078848029934</c:v>
                </c:pt>
                <c:pt idx="1626">
                  <c:v>14353.824603965171</c:v>
                </c:pt>
                <c:pt idx="1627">
                  <c:v>14287.874770500559</c:v>
                </c:pt>
                <c:pt idx="1628">
                  <c:v>14222.227948996468</c:v>
                </c:pt>
                <c:pt idx="1629">
                  <c:v>14156.882747239384</c:v>
                </c:pt>
                <c:pt idx="1630">
                  <c:v>14091.837779412446</c:v>
                </c:pt>
                <c:pt idx="1631">
                  <c:v>14027.09166606607</c:v>
                </c:pt>
                <c:pt idx="1632">
                  <c:v>13962.643034088616</c:v>
                </c:pt>
                <c:pt idx="1633">
                  <c:v>13898.490516677377</c:v>
                </c:pt>
                <c:pt idx="1634">
                  <c:v>13834.632753309481</c:v>
                </c:pt>
                <c:pt idx="1635">
                  <c:v>13771.068389713131</c:v>
                </c:pt>
                <c:pt idx="1636">
                  <c:v>13707.796077838821</c:v>
                </c:pt>
                <c:pt idx="1637">
                  <c:v>13644.814475830777</c:v>
                </c:pt>
                <c:pt idx="1638">
                  <c:v>13582.122247998499</c:v>
                </c:pt>
                <c:pt idx="1639">
                  <c:v>13519.718064788407</c:v>
                </c:pt>
                <c:pt idx="1640">
                  <c:v>13457.60060275568</c:v>
                </c:pt>
                <c:pt idx="1641">
                  <c:v>13395.768544536184</c:v>
                </c:pt>
                <c:pt idx="1642">
                  <c:v>13334.220578818493</c:v>
                </c:pt>
                <c:pt idx="1643">
                  <c:v>13272.955400316141</c:v>
                </c:pt>
                <c:pt idx="1644">
                  <c:v>13211.971709739901</c:v>
                </c:pt>
                <c:pt idx="1645">
                  <c:v>13151.268213770209</c:v>
                </c:pt>
                <c:pt idx="1646">
                  <c:v>13090.843625029807</c:v>
                </c:pt>
                <c:pt idx="1647">
                  <c:v>13030.696662056369</c:v>
                </c:pt>
                <c:pt idx="1648">
                  <c:v>12970.826049275369</c:v>
                </c:pt>
                <c:pt idx="1649">
                  <c:v>12911.230516973008</c:v>
                </c:pt>
                <c:pt idx="1650">
                  <c:v>12851.908801269294</c:v>
                </c:pt>
                <c:pt idx="1651">
                  <c:v>12792.859644091222</c:v>
                </c:pt>
                <c:pt idx="1652">
                  <c:v>12734.081793146133</c:v>
                </c:pt>
                <c:pt idx="1653">
                  <c:v>12675.574001895109</c:v>
                </c:pt>
                <c:pt idx="1654">
                  <c:v>12617.335029526563</c:v>
                </c:pt>
                <c:pt idx="1655">
                  <c:v>12559.363640929934</c:v>
                </c:pt>
                <c:pt idx="1656">
                  <c:v>12501.658606669454</c:v>
                </c:pt>
                <c:pt idx="1657">
                  <c:v>12444.218702958118</c:v>
                </c:pt>
                <c:pt idx="1658">
                  <c:v>12387.042711631701</c:v>
                </c:pt>
                <c:pt idx="1659">
                  <c:v>12330.129420122947</c:v>
                </c:pt>
                <c:pt idx="1660">
                  <c:v>12273.477621435824</c:v>
                </c:pt>
                <c:pt idx="1661">
                  <c:v>12217.086114119953</c:v>
                </c:pt>
                <c:pt idx="1662">
                  <c:v>12160.953702245119</c:v>
                </c:pt>
                <c:pt idx="1663">
                  <c:v>12105.079195375904</c:v>
                </c:pt>
                <c:pt idx="1664">
                  <c:v>12049.461408546436</c:v>
                </c:pt>
                <c:pt idx="1665">
                  <c:v>11994.099162235283</c:v>
                </c:pt>
                <c:pt idx="1666">
                  <c:v>11938.991282340414</c:v>
                </c:pt>
                <c:pt idx="1667">
                  <c:v>11884.136600154303</c:v>
                </c:pt>
                <c:pt idx="1668">
                  <c:v>11829.533952339152</c:v>
                </c:pt>
                <c:pt idx="1669">
                  <c:v>11775.182180902215</c:v>
                </c:pt>
                <c:pt idx="1670">
                  <c:v>11721.080133171236</c:v>
                </c:pt>
                <c:pt idx="1671">
                  <c:v>11667.226661770006</c:v>
                </c:pt>
                <c:pt idx="1672">
                  <c:v>11613.620624594034</c:v>
                </c:pt>
                <c:pt idx="1673">
                  <c:v>11560.260884786323</c:v>
                </c:pt>
                <c:pt idx="1674">
                  <c:v>11507.146310713268</c:v>
                </c:pt>
                <c:pt idx="1675">
                  <c:v>11454.275775940627</c:v>
                </c:pt>
                <c:pt idx="1676">
                  <c:v>11401.648159209664</c:v>
                </c:pt>
                <c:pt idx="1677">
                  <c:v>11349.262344413368</c:v>
                </c:pt>
                <c:pt idx="1678">
                  <c:v>11297.11722057276</c:v>
                </c:pt>
                <c:pt idx="1679">
                  <c:v>11245.211681813351</c:v>
                </c:pt>
                <c:pt idx="1680">
                  <c:v>11193.544627341686</c:v>
                </c:pt>
                <c:pt idx="1681">
                  <c:v>11142.114961421998</c:v>
                </c:pt>
                <c:pt idx="1682">
                  <c:v>11090.921593352952</c:v>
                </c:pt>
                <c:pt idx="1683">
                  <c:v>11039.96343744456</c:v>
                </c:pt>
                <c:pt idx="1684">
                  <c:v>10989.239412995101</c:v>
                </c:pt>
                <c:pt idx="1685">
                  <c:v>10938.74844426824</c:v>
                </c:pt>
                <c:pt idx="1686">
                  <c:v>10888.489460470197</c:v>
                </c:pt>
                <c:pt idx="1687">
                  <c:v>10838.461395727039</c:v>
                </c:pt>
                <c:pt idx="1688">
                  <c:v>10788.66318906209</c:v>
                </c:pt>
                <c:pt idx="1689">
                  <c:v>10739.09378437341</c:v>
                </c:pt>
                <c:pt idx="1690">
                  <c:v>10689.752130411402</c:v>
                </c:pt>
                <c:pt idx="1691">
                  <c:v>10640.637180756539</c:v>
                </c:pt>
                <c:pt idx="1692">
                  <c:v>10591.747893797139</c:v>
                </c:pt>
                <c:pt idx="1693">
                  <c:v>10543.083232707297</c:v>
                </c:pt>
                <c:pt idx="1694">
                  <c:v>10494.642165424895</c:v>
                </c:pt>
                <c:pt idx="1695">
                  <c:v>10446.423664629701</c:v>
                </c:pt>
                <c:pt idx="1696">
                  <c:v>10398.426707721597</c:v>
                </c:pt>
                <c:pt idx="1697">
                  <c:v>10350.650276798884</c:v>
                </c:pt>
                <c:pt idx="1698">
                  <c:v>10303.093358636692</c:v>
                </c:pt>
                <c:pt idx="1699">
                  <c:v>10255.754944665505</c:v>
                </c:pt>
                <c:pt idx="1700">
                  <c:v>10208.634030949755</c:v>
                </c:pt>
                <c:pt idx="1701">
                  <c:v>10161.729618166541</c:v>
                </c:pt>
                <c:pt idx="1702">
                  <c:v>10115.040711584435</c:v>
                </c:pt>
                <c:pt idx="1703">
                  <c:v>10068.566321042395</c:v>
                </c:pt>
                <c:pt idx="1704">
                  <c:v>10022.305460928739</c:v>
                </c:pt>
                <c:pt idx="1705">
                  <c:v>9976.2571501602579</c:v>
                </c:pt>
                <c:pt idx="1706">
                  <c:v>9930.4204121614275</c:v>
                </c:pt>
                <c:pt idx="1707">
                  <c:v>9884.7942748436708</c:v>
                </c:pt>
                <c:pt idx="1708">
                  <c:v>9839.3777705847479</c:v>
                </c:pt>
                <c:pt idx="1709">
                  <c:v>9794.1699362082509</c:v>
                </c:pt>
                <c:pt idx="1710">
                  <c:v>9749.1698129631477</c:v>
                </c:pt>
                <c:pt idx="1711">
                  <c:v>9704.3764465034928</c:v>
                </c:pt>
                <c:pt idx="1712">
                  <c:v>9659.7888868681366</c:v>
                </c:pt>
                <c:pt idx="1713">
                  <c:v>9615.4061884606235</c:v>
                </c:pt>
                <c:pt idx="1714">
                  <c:v>9571.2274100291088</c:v>
                </c:pt>
                <c:pt idx="1715">
                  <c:v>9527.2516146464004</c:v>
                </c:pt>
                <c:pt idx="1716">
                  <c:v>9483.4778696901067</c:v>
                </c:pt>
                <c:pt idx="1717">
                  <c:v>9439.9052468228547</c:v>
                </c:pt>
                <c:pt idx="1718">
                  <c:v>9396.5328219725743</c:v>
                </c:pt>
                <c:pt idx="1719">
                  <c:v>9353.3596753129259</c:v>
                </c:pt>
                <c:pt idx="1720">
                  <c:v>9310.3848912438098</c:v>
                </c:pt>
                <c:pt idx="1721">
                  <c:v>9267.6075583718994</c:v>
                </c:pt>
                <c:pt idx="1722">
                  <c:v>9225.0267694913473</c:v>
                </c:pt>
                <c:pt idx="1723">
                  <c:v>9182.641621564544</c:v>
                </c:pt>
                <c:pt idx="1724">
                  <c:v>9140.451215702953</c:v>
                </c:pt>
                <c:pt idx="1725">
                  <c:v>9098.4546571480732</c:v>
                </c:pt>
                <c:pt idx="1726">
                  <c:v>9056.6510552524214</c:v>
                </c:pt>
                <c:pt idx="1727">
                  <c:v>9015.0395234606876</c:v>
                </c:pt>
                <c:pt idx="1728">
                  <c:v>8973.6191792908994</c:v>
                </c:pt>
                <c:pt idx="1729">
                  <c:v>8932.3891443157245</c:v>
                </c:pt>
                <c:pt idx="1730">
                  <c:v>8891.3485441438424</c:v>
                </c:pt>
                <c:pt idx="1731">
                  <c:v>8850.4965084013947</c:v>
                </c:pt>
                <c:pt idx="1732">
                  <c:v>8809.8321707135219</c:v>
                </c:pt>
                <c:pt idx="1733">
                  <c:v>8769.3546686860045</c:v>
                </c:pt>
                <c:pt idx="1734">
                  <c:v>8729.0631438869568</c:v>
                </c:pt>
                <c:pt idx="1735">
                  <c:v>8688.9567418286297</c:v>
                </c:pt>
                <c:pt idx="1736">
                  <c:v>8649.0346119492915</c:v>
                </c:pt>
                <c:pt idx="1737">
                  <c:v>8609.2959075951858</c:v>
                </c:pt>
                <c:pt idx="1738">
                  <c:v>8569.7397860025831</c:v>
                </c:pt>
                <c:pt idx="1739">
                  <c:v>8530.3654082798839</c:v>
                </c:pt>
                <c:pt idx="1740">
                  <c:v>8491.1719393898675</c:v>
                </c:pt>
                <c:pt idx="1741">
                  <c:v>8452.1585481319453</c:v>
                </c:pt>
                <c:pt idx="1742">
                  <c:v>8413.3244071245572</c:v>
                </c:pt>
                <c:pt idx="1743">
                  <c:v>8374.668692787609</c:v>
                </c:pt>
                <c:pt idx="1744">
                  <c:v>8336.1905853250209</c:v>
                </c:pt>
                <c:pt idx="1745">
                  <c:v>8297.8892687073221</c:v>
                </c:pt>
                <c:pt idx="1746">
                  <c:v>8259.7639306543679</c:v>
                </c:pt>
                <c:pt idx="1747">
                  <c:v>8221.8137626181015</c:v>
                </c:pt>
                <c:pt idx="1748">
                  <c:v>8184.037959765401</c:v>
                </c:pt>
                <c:pt idx="1749">
                  <c:v>8146.4357209610189</c:v>
                </c:pt>
                <c:pt idx="1750">
                  <c:v>8109.0062487505911</c:v>
                </c:pt>
                <c:pt idx="1751">
                  <c:v>8071.7487493437256</c:v>
                </c:pt>
                <c:pt idx="1752">
                  <c:v>8034.6624325971552</c:v>
                </c:pt>
                <c:pt idx="1753">
                  <c:v>7997.7465119980097</c:v>
                </c:pt>
                <c:pt idx="1754">
                  <c:v>7961.0002046470963</c:v>
                </c:pt>
                <c:pt idx="1755">
                  <c:v>7924.4227312423391</c:v>
                </c:pt>
                <c:pt idx="1756">
                  <c:v>7888.0133160622072</c:v>
                </c:pt>
                <c:pt idx="1757">
                  <c:v>7851.7711869493032</c:v>
                </c:pt>
                <c:pt idx="1758">
                  <c:v>7815.6955752939675</c:v>
                </c:pt>
                <c:pt idx="1759">
                  <c:v>7779.7857160179728</c:v>
                </c:pt>
                <c:pt idx="1760">
                  <c:v>7744.0408475583199</c:v>
                </c:pt>
                <c:pt idx="1761">
                  <c:v>7708.4602118510638</c:v>
                </c:pt>
                <c:pt idx="1762">
                  <c:v>7673.0430543152497</c:v>
                </c:pt>
                <c:pt idx="1763">
                  <c:v>7637.7886238369047</c:v>
                </c:pt>
                <c:pt idx="1764">
                  <c:v>7602.6961727531243</c:v>
                </c:pt>
                <c:pt idx="1765">
                  <c:v>7567.7649568361803</c:v>
                </c:pt>
                <c:pt idx="1766">
                  <c:v>7532.9942352777798</c:v>
                </c:pt>
                <c:pt idx="1767">
                  <c:v>7498.3832706733219</c:v>
                </c:pt>
                <c:pt idx="1768">
                  <c:v>7463.9313290062883</c:v>
                </c:pt>
                <c:pt idx="1769">
                  <c:v>7429.6376796326467</c:v>
                </c:pt>
                <c:pt idx="1770">
                  <c:v>7395.5015952653648</c:v>
                </c:pt>
                <c:pt idx="1771">
                  <c:v>7361.5223519590036</c:v>
                </c:pt>
                <c:pt idx="1772">
                  <c:v>7327.6992290943463</c:v>
                </c:pt>
                <c:pt idx="1773">
                  <c:v>7294.0315093631225</c:v>
                </c:pt>
                <c:pt idx="1774">
                  <c:v>7260.5184787527887</c:v>
                </c:pt>
                <c:pt idx="1775">
                  <c:v>7227.1594265313979</c:v>
                </c:pt>
                <c:pt idx="1776">
                  <c:v>7193.9536452325046</c:v>
                </c:pt>
                <c:pt idx="1777">
                  <c:v>7160.9004306401985</c:v>
                </c:pt>
                <c:pt idx="1778">
                  <c:v>7127.9990817741382</c:v>
                </c:pt>
                <c:pt idx="1779">
                  <c:v>7095.2489008746861</c:v>
                </c:pt>
                <c:pt idx="1780">
                  <c:v>7062.6491933881316</c:v>
                </c:pt>
                <c:pt idx="1781">
                  <c:v>7030.1992679519371</c:v>
                </c:pt>
                <c:pt idx="1782">
                  <c:v>6997.8984363801001</c:v>
                </c:pt>
                <c:pt idx="1783">
                  <c:v>6965.7460136485324</c:v>
                </c:pt>
                <c:pt idx="1784">
                  <c:v>6933.7413178805527</c:v>
                </c:pt>
                <c:pt idx="1785">
                  <c:v>6901.8836703324168</c:v>
                </c:pt>
                <c:pt idx="1786">
                  <c:v>6870.1723953789287</c:v>
                </c:pt>
                <c:pt idx="1787">
                  <c:v>6838.6068204991025</c:v>
                </c:pt>
                <c:pt idx="1788">
                  <c:v>6807.1862762619094</c:v>
                </c:pt>
                <c:pt idx="1789">
                  <c:v>6775.9100963120727</c:v>
                </c:pt>
                <c:pt idx="1790">
                  <c:v>6744.7776173559441</c:v>
                </c:pt>
                <c:pt idx="1791">
                  <c:v>6713.7881791474319</c:v>
                </c:pt>
                <c:pt idx="1792">
                  <c:v>6682.9411244740013</c:v>
                </c:pt>
                <c:pt idx="1793">
                  <c:v>6652.2357991427261</c:v>
                </c:pt>
                <c:pt idx="1794">
                  <c:v>6621.6715519664331</c:v>
                </c:pt>
                <c:pt idx="1795">
                  <c:v>6591.2477347498807</c:v>
                </c:pt>
                <c:pt idx="1796">
                  <c:v>6560.9637022760144</c:v>
                </c:pt>
                <c:pt idx="1797">
                  <c:v>6530.8188122922775</c:v>
                </c:pt>
                <c:pt idx="1798">
                  <c:v>6500.8124254970007</c:v>
                </c:pt>
                <c:pt idx="1799">
                  <c:v>6470.9439055258326</c:v>
                </c:pt>
                <c:pt idx="1800">
                  <c:v>6441.2126189382652</c:v>
                </c:pt>
                <c:pt idx="1801">
                  <c:v>6411.6179352041645</c:v>
                </c:pt>
                <c:pt idx="1802">
                  <c:v>6382.1592266904363</c:v>
                </c:pt>
                <c:pt idx="1803">
                  <c:v>6352.8358686476922</c:v>
                </c:pt>
                <c:pt idx="1804">
                  <c:v>6323.6472391970074</c:v>
                </c:pt>
                <c:pt idx="1805">
                  <c:v>6294.5927193167299</c:v>
                </c:pt>
                <c:pt idx="1806">
                  <c:v>6265.6716928293527</c:v>
                </c:pt>
                <c:pt idx="1807">
                  <c:v>6236.8835463884507</c:v>
                </c:pt>
                <c:pt idx="1808">
                  <c:v>6208.2276694656675</c:v>
                </c:pt>
                <c:pt idx="1809">
                  <c:v>6179.7034543377722</c:v>
                </c:pt>
                <c:pt idx="1810">
                  <c:v>6151.3102960737624</c:v>
                </c:pt>
                <c:pt idx="1811">
                  <c:v>6123.0475925220526</c:v>
                </c:pt>
                <c:pt idx="1812">
                  <c:v>6094.9147442976755</c:v>
                </c:pt>
                <c:pt idx="1813">
                  <c:v>6066.9111547696029</c:v>
                </c:pt>
                <c:pt idx="1814">
                  <c:v>6039.036230048072</c:v>
                </c:pt>
                <c:pt idx="1815">
                  <c:v>6011.2893789719956</c:v>
                </c:pt>
                <c:pt idx="1816">
                  <c:v>5983.67001309642</c:v>
                </c:pt>
                <c:pt idx="1817">
                  <c:v>5956.1775466800591</c:v>
                </c:pt>
                <c:pt idx="1818">
                  <c:v>5928.8113966728579</c:v>
                </c:pt>
                <c:pt idx="1819">
                  <c:v>5901.5709827036362</c:v>
                </c:pt>
                <c:pt idx="1820">
                  <c:v>5874.4557270677751</c:v>
                </c:pt>
                <c:pt idx="1821">
                  <c:v>5847.4650547149686</c:v>
                </c:pt>
                <c:pt idx="1822">
                  <c:v>5820.5983932370227</c:v>
                </c:pt>
                <c:pt idx="1823">
                  <c:v>5793.855172855724</c:v>
                </c:pt>
                <c:pt idx="1824">
                  <c:v>5767.2348264107559</c:v>
                </c:pt>
                <c:pt idx="1825">
                  <c:v>5740.7367893476621</c:v>
                </c:pt>
                <c:pt idx="1826">
                  <c:v>5714.3604997058746</c:v>
                </c:pt>
                <c:pt idx="1827">
                  <c:v>5688.1053981068062</c:v>
                </c:pt>
                <c:pt idx="1828">
                  <c:v>5661.9709277419788</c:v>
                </c:pt>
                <c:pt idx="1829">
                  <c:v>5635.9565343612194</c:v>
                </c:pt>
                <c:pt idx="1830">
                  <c:v>5610.0616662608973</c:v>
                </c:pt>
                <c:pt idx="1831">
                  <c:v>5584.2857742722317</c:v>
                </c:pt>
                <c:pt idx="1832">
                  <c:v>5558.6283117496469</c:v>
                </c:pt>
                <c:pt idx="1833">
                  <c:v>5533.08873455917</c:v>
                </c:pt>
                <c:pt idx="1834">
                  <c:v>5507.6665010669039</c:v>
                </c:pt>
                <c:pt idx="1835">
                  <c:v>5482.3610721275236</c:v>
                </c:pt>
                <c:pt idx="1836">
                  <c:v>5457.1719110728645</c:v>
                </c:pt>
                <c:pt idx="1837">
                  <c:v>5432.0984837005135</c:v>
                </c:pt>
                <c:pt idx="1838">
                  <c:v>5407.1402582625069</c:v>
                </c:pt>
                <c:pt idx="1839">
                  <c:v>5382.296705454035</c:v>
                </c:pt>
                <c:pt idx="1840">
                  <c:v>5357.5672984022212</c:v>
                </c:pt>
                <c:pt idx="1841">
                  <c:v>5332.9515126549568</c:v>
                </c:pt>
                <c:pt idx="1842">
                  <c:v>5308.4488261697661</c:v>
                </c:pt>
                <c:pt idx="1843">
                  <c:v>5284.0587193027395</c:v>
                </c:pt>
                <c:pt idx="1844">
                  <c:v>5259.7806747975173</c:v>
                </c:pt>
                <c:pt idx="1845">
                  <c:v>5235.6141777743214</c:v>
                </c:pt>
                <c:pt idx="1846">
                  <c:v>5211.5587157190212</c:v>
                </c:pt>
                <c:pt idx="1847">
                  <c:v>5187.6137784722787</c:v>
                </c:pt>
                <c:pt idx="1848">
                  <c:v>5163.7788582187304</c:v>
                </c:pt>
                <c:pt idx="1849">
                  <c:v>5140.0534494762096</c:v>
                </c:pt>
                <c:pt idx="1850">
                  <c:v>5116.4370490850224</c:v>
                </c:pt>
                <c:pt idx="1851">
                  <c:v>5092.9291561972923</c:v>
                </c:pt>
                <c:pt idx="1852">
                  <c:v>5069.5292722663244</c:v>
                </c:pt>
                <c:pt idx="1853">
                  <c:v>5046.2369010360471</c:v>
                </c:pt>
                <c:pt idx="1854">
                  <c:v>5023.0515485304613</c:v>
                </c:pt>
                <c:pt idx="1855">
                  <c:v>4999.972723043199</c:v>
                </c:pt>
                <c:pt idx="1856">
                  <c:v>4976.9999351270671</c:v>
                </c:pt>
                <c:pt idx="1857">
                  <c:v>4954.1326975836828</c:v>
                </c:pt>
                <c:pt idx="1858">
                  <c:v>4931.3705254531333</c:v>
                </c:pt>
                <c:pt idx="1859">
                  <c:v>4908.7129360036961</c:v>
                </c:pt>
                <c:pt idx="1860">
                  <c:v>4886.1594487215971</c:v>
                </c:pt>
                <c:pt idx="1861">
                  <c:v>4863.7095853008286</c:v>
                </c:pt>
                <c:pt idx="1862">
                  <c:v>4841.3628696329952</c:v>
                </c:pt>
                <c:pt idx="1863">
                  <c:v>4819.118827797216</c:v>
                </c:pt>
                <c:pt idx="1864">
                  <c:v>4796.9769880500908</c:v>
                </c:pt>
                <c:pt idx="1865">
                  <c:v>4774.9368808156714</c:v>
                </c:pt>
                <c:pt idx="1866">
                  <c:v>4752.9980386755233</c:v>
                </c:pt>
                <c:pt idx="1867">
                  <c:v>4731.1599963587996</c:v>
                </c:pt>
                <c:pt idx="1868">
                  <c:v>4709.4222907323783</c:v>
                </c:pt>
                <c:pt idx="1869">
                  <c:v>4687.7844607910474</c:v>
                </c:pt>
                <c:pt idx="1870">
                  <c:v>4666.2460476477172</c:v>
                </c:pt>
                <c:pt idx="1871">
                  <c:v>4644.8065945236885</c:v>
                </c:pt>
                <c:pt idx="1872">
                  <c:v>4623.4656467389786</c:v>
                </c:pt>
                <c:pt idx="1873">
                  <c:v>4602.2227517026595</c:v>
                </c:pt>
                <c:pt idx="1874">
                  <c:v>4581.077458903279</c:v>
                </c:pt>
                <c:pt idx="1875">
                  <c:v>4560.0293198992913</c:v>
                </c:pt>
                <c:pt idx="1876">
                  <c:v>4539.0778883095536</c:v>
                </c:pt>
                <c:pt idx="1877">
                  <c:v>4518.2227198038599</c:v>
                </c:pt>
                <c:pt idx="1878">
                  <c:v>4497.4633720935162</c:v>
                </c:pt>
                <c:pt idx="1879">
                  <c:v>4476.7994049219496</c:v>
                </c:pt>
                <c:pt idx="1880">
                  <c:v>4456.2303800554027</c:v>
                </c:pt>
                <c:pt idx="1881">
                  <c:v>4435.7558612736011</c:v>
                </c:pt>
                <c:pt idx="1882">
                  <c:v>4415.3754143605311</c:v>
                </c:pt>
                <c:pt idx="1883">
                  <c:v>4395.0886070952156</c:v>
                </c:pt>
                <c:pt idx="1884">
                  <c:v>4374.8950092425566</c:v>
                </c:pt>
                <c:pt idx="1885">
                  <c:v>4354.7941925441974</c:v>
                </c:pt>
                <c:pt idx="1886">
                  <c:v>4334.7857307094637</c:v>
                </c:pt>
                <c:pt idx="1887">
                  <c:v>4314.8691994062974</c:v>
                </c:pt>
                <c:pt idx="1888">
                  <c:v>4295.044176252276</c:v>
                </c:pt>
                <c:pt idx="1889">
                  <c:v>4275.310240805642</c:v>
                </c:pt>
                <c:pt idx="1890">
                  <c:v>4255.6669745563986</c:v>
                </c:pt>
                <c:pt idx="1891">
                  <c:v>4236.1139609174215</c:v>
                </c:pt>
                <c:pt idx="1892">
                  <c:v>4216.6507852156374</c:v>
                </c:pt>
                <c:pt idx="1893">
                  <c:v>4197.2770346832131</c:v>
                </c:pt>
                <c:pt idx="1894">
                  <c:v>4177.9922984488257</c:v>
                </c:pt>
                <c:pt idx="1895">
                  <c:v>4158.7961675289189</c:v>
                </c:pt>
                <c:pt idx="1896">
                  <c:v>4139.6882348190547</c:v>
                </c:pt>
                <c:pt idx="1897">
                  <c:v>4120.6680950852679</c:v>
                </c:pt>
                <c:pt idx="1898">
                  <c:v>4101.7353449554739</c:v>
                </c:pt>
                <c:pt idx="1899">
                  <c:v>4082.8895829109124</c:v>
                </c:pt>
                <c:pt idx="1900">
                  <c:v>4064.1304092776386</c:v>
                </c:pt>
                <c:pt idx="1901">
                  <c:v>4045.4574262180417</c:v>
                </c:pt>
                <c:pt idx="1902">
                  <c:v>4026.8702377224045</c:v>
                </c:pt>
                <c:pt idx="1903">
                  <c:v>4008.3684496005139</c:v>
                </c:pt>
                <c:pt idx="1904">
                  <c:v>3989.9516694732934</c:v>
                </c:pt>
                <c:pt idx="1905">
                  <c:v>3971.6195067644844</c:v>
                </c:pt>
                <c:pt idx="1906">
                  <c:v>3953.3715726923683</c:v>
                </c:pt>
                <c:pt idx="1907">
                  <c:v>3935.2074802615107</c:v>
                </c:pt>
                <c:pt idx="1908">
                  <c:v>3917.1268442545597</c:v>
                </c:pt>
                <c:pt idx="1909">
                  <c:v>3899.1292812240804</c:v>
                </c:pt>
                <c:pt idx="1910">
                  <c:v>3881.2144094844152</c:v>
                </c:pt>
                <c:pt idx="1911">
                  <c:v>3863.381849103595</c:v>
                </c:pt>
                <c:pt idx="1912">
                  <c:v>3845.631221895278</c:v>
                </c:pt>
                <c:pt idx="1913">
                  <c:v>3827.9621514107334</c:v>
                </c:pt>
                <c:pt idx="1914">
                  <c:v>3810.3742629308513</c:v>
                </c:pt>
                <c:pt idx="1915">
                  <c:v>3792.867183458201</c:v>
                </c:pt>
                <c:pt idx="1916">
                  <c:v>3775.4405417091202</c:v>
                </c:pt>
                <c:pt idx="1917">
                  <c:v>3758.093968105843</c:v>
                </c:pt>
                <c:pt idx="1918">
                  <c:v>3740.8270947686538</c:v>
                </c:pt>
                <c:pt idx="1919">
                  <c:v>3723.6395555080921</c:v>
                </c:pt>
                <c:pt idx="1920">
                  <c:v>3706.5309858171859</c:v>
                </c:pt>
                <c:pt idx="1921">
                  <c:v>3689.5010228637225</c:v>
                </c:pt>
                <c:pt idx="1922">
                  <c:v>3672.5493054825492</c:v>
                </c:pt>
                <c:pt idx="1923">
                  <c:v>3655.6754741679174</c:v>
                </c:pt>
                <c:pt idx="1924">
                  <c:v>3638.8791710658593</c:v>
                </c:pt>
                <c:pt idx="1925">
                  <c:v>3622.1600399665899</c:v>
                </c:pt>
                <c:pt idx="1926">
                  <c:v>3605.5177262969678</c:v>
                </c:pt>
                <c:pt idx="1927">
                  <c:v>3588.9518771129619</c:v>
                </c:pt>
                <c:pt idx="1928">
                  <c:v>3572.4621410921741</c:v>
                </c:pt>
                <c:pt idx="1929">
                  <c:v>3556.0481685263858</c:v>
                </c:pt>
                <c:pt idx="1930">
                  <c:v>3539.7096113141397</c:v>
                </c:pt>
                <c:pt idx="1931">
                  <c:v>3523.446122953364</c:v>
                </c:pt>
                <c:pt idx="1932">
                  <c:v>3507.2573585340115</c:v>
                </c:pt>
                <c:pt idx="1933">
                  <c:v>3491.1429747307643</c:v>
                </c:pt>
                <c:pt idx="1934">
                  <c:v>3475.1026297957269</c:v>
                </c:pt>
                <c:pt idx="1935">
                  <c:v>3459.1359835512058</c:v>
                </c:pt>
                <c:pt idx="1936">
                  <c:v>3443.2426973824718</c:v>
                </c:pt>
                <c:pt idx="1937">
                  <c:v>3427.4224342305979</c:v>
                </c:pt>
                <c:pt idx="1938">
                  <c:v>3411.6748585852956</c:v>
                </c:pt>
                <c:pt idx="1939">
                  <c:v>3395.9996364778076</c:v>
                </c:pt>
                <c:pt idx="1940">
                  <c:v>3380.3964354738264</c:v>
                </c:pt>
                <c:pt idx="1941">
                  <c:v>3364.8649246664372</c:v>
                </c:pt>
                <c:pt idx="1942">
                  <c:v>3349.4047746691117</c:v>
                </c:pt>
                <c:pt idx="1943">
                  <c:v>3334.0156576087047</c:v>
                </c:pt>
                <c:pt idx="1944">
                  <c:v>3318.6972471185177</c:v>
                </c:pt>
                <c:pt idx="1945">
                  <c:v>3303.4492183313714</c:v>
                </c:pt>
                <c:pt idx="1946">
                  <c:v>3288.2712478727149</c:v>
                </c:pt>
                <c:pt idx="1947">
                  <c:v>3273.1630138537676</c:v>
                </c:pt>
                <c:pt idx="1948">
                  <c:v>3258.124195864691</c:v>
                </c:pt>
                <c:pt idx="1949">
                  <c:v>3243.1544749678014</c:v>
                </c:pt>
                <c:pt idx="1950">
                  <c:v>3228.2535336907972</c:v>
                </c:pt>
                <c:pt idx="1951">
                  <c:v>3213.421056020029</c:v>
                </c:pt>
                <c:pt idx="1952">
                  <c:v>3198.6567273938022</c:v>
                </c:pt>
                <c:pt idx="1953">
                  <c:v>3183.9602346956981</c:v>
                </c:pt>
                <c:pt idx="1954">
                  <c:v>3169.3312662479375</c:v>
                </c:pt>
                <c:pt idx="1955">
                  <c:v>3154.7695118047718</c:v>
                </c:pt>
                <c:pt idx="1956">
                  <c:v>3140.2746625459022</c:v>
                </c:pt>
                <c:pt idx="1957">
                  <c:v>3125.8464110699292</c:v>
                </c:pt>
                <c:pt idx="1958">
                  <c:v>3111.4844513878361</c:v>
                </c:pt>
                <c:pt idx="1959">
                  <c:v>3097.1884789164965</c:v>
                </c:pt>
                <c:pt idx="1960">
                  <c:v>3082.9581904722158</c:v>
                </c:pt>
                <c:pt idx="1961">
                  <c:v>3068.7932842643054</c:v>
                </c:pt>
                <c:pt idx="1962">
                  <c:v>3054.6934598886737</c:v>
                </c:pt>
                <c:pt idx="1963">
                  <c:v>3040.658418321465</c:v>
                </c:pt>
                <c:pt idx="1964">
                  <c:v>3026.6878619127124</c:v>
                </c:pt>
                <c:pt idx="1965">
                  <c:v>3012.7814943800249</c:v>
                </c:pt>
                <c:pt idx="1966">
                  <c:v>2998.9390208023055</c:v>
                </c:pt>
                <c:pt idx="1967">
                  <c:v>2985.1601476135002</c:v>
                </c:pt>
                <c:pt idx="1968">
                  <c:v>2971.4445825963612</c:v>
                </c:pt>
                <c:pt idx="1969">
                  <c:v>2957.7920348762655</c:v>
                </c:pt>
                <c:pt idx="1970">
                  <c:v>2944.2022149150316</c:v>
                </c:pt>
                <c:pt idx="1971">
                  <c:v>2930.6748345047863</c:v>
                </c:pt>
                <c:pt idx="1972">
                  <c:v>2917.2096067618554</c:v>
                </c:pt>
                <c:pt idx="1973">
                  <c:v>2903.8062461206682</c:v>
                </c:pt>
                <c:pt idx="1974">
                  <c:v>2890.4644683277152</c:v>
                </c:pt>
                <c:pt idx="1975">
                  <c:v>2877.1839904355088</c:v>
                </c:pt>
                <c:pt idx="1976">
                  <c:v>2863.9645307965889</c:v>
                </c:pt>
                <c:pt idx="1977">
                  <c:v>2850.8058090575491</c:v>
                </c:pt>
                <c:pt idx="1978">
                  <c:v>2837.7075461530876</c:v>
                </c:pt>
                <c:pt idx="1979">
                  <c:v>2824.6694643000919</c:v>
                </c:pt>
                <c:pt idx="1980">
                  <c:v>2811.6912869917473</c:v>
                </c:pt>
                <c:pt idx="1981">
                  <c:v>2798.7727389916727</c:v>
                </c:pt>
                <c:pt idx="1982">
                  <c:v>2785.9135463280827</c:v>
                </c:pt>
                <c:pt idx="1983">
                  <c:v>2773.1134362879784</c:v>
                </c:pt>
                <c:pt idx="1984">
                  <c:v>2760.3721374113625</c:v>
                </c:pt>
                <c:pt idx="1985">
                  <c:v>2747.6893794854836</c:v>
                </c:pt>
                <c:pt idx="1986">
                  <c:v>2735.0648935391059</c:v>
                </c:pt>
                <c:pt idx="1987">
                  <c:v>2722.4984118368038</c:v>
                </c:pt>
                <c:pt idx="1988">
                  <c:v>2709.9896678732835</c:v>
                </c:pt>
                <c:pt idx="1989">
                  <c:v>2697.5383963677323</c:v>
                </c:pt>
                <c:pt idx="1990">
                  <c:v>2685.1443332581916</c:v>
                </c:pt>
                <c:pt idx="1991">
                  <c:v>2672.8072156959593</c:v>
                </c:pt>
                <c:pt idx="1992">
                  <c:v>2660.526782040009</c:v>
                </c:pt>
                <c:pt idx="1993">
                  <c:v>2648.3027718514504</c:v>
                </c:pt>
                <c:pt idx="1994">
                  <c:v>2636.1349258879991</c:v>
                </c:pt>
                <c:pt idx="1995">
                  <c:v>2624.0229860984809</c:v>
                </c:pt>
                <c:pt idx="1996">
                  <c:v>2611.9666956173578</c:v>
                </c:pt>
                <c:pt idx="1997">
                  <c:v>2599.9657987592855</c:v>
                </c:pt>
                <c:pt idx="1998">
                  <c:v>2588.0200410136827</c:v>
                </c:pt>
                <c:pt idx="1999">
                  <c:v>2576.1291690393414</c:v>
                </c:pt>
                <c:pt idx="2000">
                  <c:v>2564.292930659049</c:v>
                </c:pt>
                <c:pt idx="2001">
                  <c:v>2552.5110748542406</c:v>
                </c:pt>
                <c:pt idx="2002">
                  <c:v>2540.7833517596791</c:v>
                </c:pt>
                <c:pt idx="2003">
                  <c:v>2529.1095126581558</c:v>
                </c:pt>
                <c:pt idx="2004">
                  <c:v>2517.4893099752085</c:v>
                </c:pt>
                <c:pt idx="2005">
                  <c:v>2505.9224972738812</c:v>
                </c:pt>
                <c:pt idx="2006">
                  <c:v>2494.408829249488</c:v>
                </c:pt>
                <c:pt idx="2007">
                  <c:v>2482.9480617244212</c:v>
                </c:pt>
                <c:pt idx="2008">
                  <c:v>2471.539951642962</c:v>
                </c:pt>
                <c:pt idx="2009">
                  <c:v>2460.1842570661365</c:v>
                </c:pt>
                <c:pt idx="2010">
                  <c:v>2448.8807371665739</c:v>
                </c:pt>
                <c:pt idx="2011">
                  <c:v>2437.6291522234083</c:v>
                </c:pt>
                <c:pt idx="2012">
                  <c:v>2426.4292636171908</c:v>
                </c:pt>
                <c:pt idx="2013">
                  <c:v>2415.2808338248283</c:v>
                </c:pt>
                <c:pt idx="2014">
                  <c:v>2404.1836264145486</c:v>
                </c:pt>
                <c:pt idx="2015">
                  <c:v>2393.1374060408812</c:v>
                </c:pt>
                <c:pt idx="2016">
                  <c:v>2382.141938439674</c:v>
                </c:pt>
                <c:pt idx="2017">
                  <c:v>2371.19699042312</c:v>
                </c:pt>
                <c:pt idx="2018">
                  <c:v>2360.3023298748099</c:v>
                </c:pt>
                <c:pt idx="2019">
                  <c:v>2349.4577257448177</c:v>
                </c:pt>
                <c:pt idx="2020">
                  <c:v>2338.6629480447887</c:v>
                </c:pt>
                <c:pt idx="2021">
                  <c:v>2327.9177678430769</c:v>
                </c:pt>
                <c:pt idx="2022">
                  <c:v>2317.2219572598733</c:v>
                </c:pt>
                <c:pt idx="2023">
                  <c:v>2306.5752894623856</c:v>
                </c:pt>
                <c:pt idx="2024">
                  <c:v>2295.9775386600249</c:v>
                </c:pt>
                <c:pt idx="2025">
                  <c:v>2285.4284800996143</c:v>
                </c:pt>
                <c:pt idx="2026">
                  <c:v>2274.9278900606228</c:v>
                </c:pt>
                <c:pt idx="2027">
                  <c:v>2264.4755458504237</c:v>
                </c:pt>
                <c:pt idx="2028">
                  <c:v>2254.0712257995674</c:v>
                </c:pt>
                <c:pt idx="2029">
                  <c:v>2243.7147092570858</c:v>
                </c:pt>
                <c:pt idx="2030">
                  <c:v>2233.4057765858101</c:v>
                </c:pt>
                <c:pt idx="2031">
                  <c:v>2223.1442091577101</c:v>
                </c:pt>
                <c:pt idx="2032">
                  <c:v>2212.9297893492603</c:v>
                </c:pt>
                <c:pt idx="2033">
                  <c:v>2202.7623005368282</c:v>
                </c:pt>
                <c:pt idx="2034">
                  <c:v>2192.6415270920716</c:v>
                </c:pt>
                <c:pt idx="2035">
                  <c:v>2182.5672543773726</c:v>
                </c:pt>
                <c:pt idx="2036">
                  <c:v>2172.539268741285</c:v>
                </c:pt>
                <c:pt idx="2037">
                  <c:v>2162.5573575140006</c:v>
                </c:pt>
                <c:pt idx="2038">
                  <c:v>2152.62130900284</c:v>
                </c:pt>
                <c:pt idx="2039">
                  <c:v>2142.7309124877611</c:v>
                </c:pt>
                <c:pt idx="2040">
                  <c:v>2132.8859582168993</c:v>
                </c:pt>
                <c:pt idx="2041">
                  <c:v>2123.086237402104</c:v>
                </c:pt>
                <c:pt idx="2042">
                  <c:v>2113.3315422145238</c:v>
                </c:pt>
                <c:pt idx="2043">
                  <c:v>2103.6216657801965</c:v>
                </c:pt>
                <c:pt idx="2044">
                  <c:v>2093.956402175651</c:v>
                </c:pt>
                <c:pt idx="2045">
                  <c:v>2084.3355464235556</c:v>
                </c:pt>
                <c:pt idx="2046">
                  <c:v>2074.7588944883628</c:v>
                </c:pt>
                <c:pt idx="2047">
                  <c:v>2065.2262432719822</c:v>
                </c:pt>
                <c:pt idx="2048">
                  <c:v>2055.7373906094731</c:v>
                </c:pt>
                <c:pt idx="2049">
                  <c:v>2046.2921352647622</c:v>
                </c:pt>
                <c:pt idx="2050">
                  <c:v>2036.8902769263684</c:v>
                </c:pt>
                <c:pt idx="2051">
                  <c:v>2027.5316162031588</c:v>
                </c:pt>
                <c:pt idx="2052">
                  <c:v>2018.2159546201215</c:v>
                </c:pt>
                <c:pt idx="2053">
                  <c:v>2008.9430946141524</c:v>
                </c:pt>
                <c:pt idx="2054">
                  <c:v>1999.7128395298691</c:v>
                </c:pt>
                <c:pt idx="2055">
                  <c:v>1990.5249936154371</c:v>
                </c:pt>
                <c:pt idx="2056">
                  <c:v>1981.3793620184201</c:v>
                </c:pt>
                <c:pt idx="2057">
                  <c:v>1972.2757507816473</c:v>
                </c:pt>
                <c:pt idx="2058">
                  <c:v>1963.2139668391021</c:v>
                </c:pt>
                <c:pt idx="2059">
                  <c:v>1954.1938180118243</c:v>
                </c:pt>
                <c:pt idx="2060">
                  <c:v>1945.2151130038335</c:v>
                </c:pt>
                <c:pt idx="2061">
                  <c:v>1936.2776613980791</c:v>
                </c:pt>
                <c:pt idx="2062">
                  <c:v>1927.3812736523932</c:v>
                </c:pt>
                <c:pt idx="2063">
                  <c:v>1918.5257610954784</c:v>
                </c:pt>
                <c:pt idx="2064">
                  <c:v>1909.7109359229009</c:v>
                </c:pt>
                <c:pt idx="2065">
                  <c:v>1900.9366111931101</c:v>
                </c:pt>
                <c:pt idx="2066">
                  <c:v>1892.2026008234748</c:v>
                </c:pt>
                <c:pt idx="2067">
                  <c:v>1883.5087195863362</c:v>
                </c:pt>
                <c:pt idx="2068">
                  <c:v>1874.8547831050778</c:v>
                </c:pt>
                <c:pt idx="2069">
                  <c:v>1866.2406078502165</c:v>
                </c:pt>
                <c:pt idx="2070">
                  <c:v>1857.6660111355129</c:v>
                </c:pt>
                <c:pt idx="2071">
                  <c:v>1849.1308111140909</c:v>
                </c:pt>
                <c:pt idx="2072">
                  <c:v>1840.6348267745898</c:v>
                </c:pt>
                <c:pt idx="2073">
                  <c:v>1832.1778779373162</c:v>
                </c:pt>
                <c:pt idx="2074">
                  <c:v>1823.7597852504296</c:v>
                </c:pt>
                <c:pt idx="2075">
                  <c:v>1815.380370186135</c:v>
                </c:pt>
                <c:pt idx="2076">
                  <c:v>1807.039455036899</c:v>
                </c:pt>
                <c:pt idx="2077">
                  <c:v>1798.7368629116816</c:v>
                </c:pt>
                <c:pt idx="2078">
                  <c:v>1790.4724177321782</c:v>
                </c:pt>
                <c:pt idx="2079">
                  <c:v>1782.2459442290965</c:v>
                </c:pt>
                <c:pt idx="2080">
                  <c:v>1774.0572679384304</c:v>
                </c:pt>
                <c:pt idx="2081">
                  <c:v>1765.9062151977637</c:v>
                </c:pt>
                <c:pt idx="2082">
                  <c:v>1757.7926131425857</c:v>
                </c:pt>
                <c:pt idx="2083">
                  <c:v>1749.7162897026271</c:v>
                </c:pt>
                <c:pt idx="2084">
                  <c:v>1741.6770735982086</c:v>
                </c:pt>
                <c:pt idx="2085">
                  <c:v>1733.6747943366106</c:v>
                </c:pt>
                <c:pt idx="2086">
                  <c:v>1725.7092822084576</c:v>
                </c:pt>
                <c:pt idx="2087">
                  <c:v>1717.7803682841136</c:v>
                </c:pt>
                <c:pt idx="2088">
                  <c:v>1709.8878844101077</c:v>
                </c:pt>
                <c:pt idx="2089">
                  <c:v>1702.0316632055622</c:v>
                </c:pt>
                <c:pt idx="2090">
                  <c:v>1694.2115380586474</c:v>
                </c:pt>
                <c:pt idx="2091">
                  <c:v>1686.4273431230411</c:v>
                </c:pt>
                <c:pt idx="2092">
                  <c:v>1678.6789133144171</c:v>
                </c:pt>
                <c:pt idx="2093">
                  <c:v>1670.9660843069453</c:v>
                </c:pt>
                <c:pt idx="2094">
                  <c:v>1663.2886925298019</c:v>
                </c:pt>
                <c:pt idx="2095">
                  <c:v>1655.6465751637038</c:v>
                </c:pt>
                <c:pt idx="2096">
                  <c:v>1648.0395701374528</c:v>
                </c:pt>
                <c:pt idx="2097">
                  <c:v>1640.4675161245025</c:v>
                </c:pt>
                <c:pt idx="2098">
                  <c:v>1632.9302525395335</c:v>
                </c:pt>
                <c:pt idx="2099">
                  <c:v>1625.4276195350483</c:v>
                </c:pt>
                <c:pt idx="2100">
                  <c:v>1617.9594579979839</c:v>
                </c:pt>
                <c:pt idx="2101">
                  <c:v>1610.525609546333</c:v>
                </c:pt>
                <c:pt idx="2102">
                  <c:v>1603.1259165257904</c:v>
                </c:pt>
                <c:pt idx="2103">
                  <c:v>1595.7602220064041</c:v>
                </c:pt>
                <c:pt idx="2104">
                  <c:v>1588.42836977925</c:v>
                </c:pt>
                <c:pt idx="2105">
                  <c:v>1581.1302043531205</c:v>
                </c:pt>
                <c:pt idx="2106">
                  <c:v>1573.8655709512223</c:v>
                </c:pt>
                <c:pt idx="2107">
                  <c:v>1566.6343155079016</c:v>
                </c:pt>
                <c:pt idx="2108">
                  <c:v>1559.4362846653671</c:v>
                </c:pt>
                <c:pt idx="2109">
                  <c:v>1552.2713257704447</c:v>
                </c:pt>
                <c:pt idx="2110">
                  <c:v>1545.1392868713376</c:v>
                </c:pt>
                <c:pt idx="2111">
                  <c:v>1538.0400167144051</c:v>
                </c:pt>
                <c:pt idx="2112">
                  <c:v>1530.9733647409519</c:v>
                </c:pt>
                <c:pt idx="2113">
                  <c:v>1523.9391810840382</c:v>
                </c:pt>
                <c:pt idx="2114">
                  <c:v>1516.9373165653019</c:v>
                </c:pt>
                <c:pt idx="2115">
                  <c:v>1509.9676226917895</c:v>
                </c:pt>
                <c:pt idx="2116">
                  <c:v>1503.0299516528139</c:v>
                </c:pt>
                <c:pt idx="2117">
                  <c:v>1496.1241563168151</c:v>
                </c:pt>
                <c:pt idx="2118">
                  <c:v>1489.2500902282409</c:v>
                </c:pt>
                <c:pt idx="2119">
                  <c:v>1482.4076076044419</c:v>
                </c:pt>
                <c:pt idx="2120">
                  <c:v>1475.5965633325782</c:v>
                </c:pt>
                <c:pt idx="2121">
                  <c:v>1468.8168129665435</c:v>
                </c:pt>
                <c:pt idx="2122">
                  <c:v>1462.0682127239022</c:v>
                </c:pt>
                <c:pt idx="2123">
                  <c:v>1455.3506194828369</c:v>
                </c:pt>
                <c:pt idx="2124">
                  <c:v>1448.6638907791166</c:v>
                </c:pt>
                <c:pt idx="2125">
                  <c:v>1442.0078848030744</c:v>
                </c:pt>
                <c:pt idx="2126">
                  <c:v>1435.3824603965966</c:v>
                </c:pt>
                <c:pt idx="2127">
                  <c:v>1428.787477050136</c:v>
                </c:pt>
                <c:pt idx="2128">
                  <c:v>1422.2227948997261</c:v>
                </c:pt>
                <c:pt idx="2129">
                  <c:v>1415.688274724017</c:v>
                </c:pt>
                <c:pt idx="2130">
                  <c:v>1409.183777941324</c:v>
                </c:pt>
                <c:pt idx="2131">
                  <c:v>1402.7091666066847</c:v>
                </c:pt>
                <c:pt idx="2132">
                  <c:v>1396.2643034089397</c:v>
                </c:pt>
                <c:pt idx="2133">
                  <c:v>1389.8490516678148</c:v>
                </c:pt>
                <c:pt idx="2134">
                  <c:v>1383.4632753310254</c:v>
                </c:pt>
                <c:pt idx="2135">
                  <c:v>1377.1068389713896</c:v>
                </c:pt>
                <c:pt idx="2136">
                  <c:v>1370.7796077839585</c:v>
                </c:pt>
                <c:pt idx="2137">
                  <c:v>1364.4814475831529</c:v>
                </c:pt>
                <c:pt idx="2138">
                  <c:v>1358.2122247999246</c:v>
                </c:pt>
                <c:pt idx="2139">
                  <c:v>1351.9718064789149</c:v>
                </c:pt>
                <c:pt idx="2140">
                  <c:v>1345.7600602756427</c:v>
                </c:pt>
                <c:pt idx="2141">
                  <c:v>1339.5768544536925</c:v>
                </c:pt>
                <c:pt idx="2142">
                  <c:v>1333.4220578819236</c:v>
                </c:pt>
                <c:pt idx="2143">
                  <c:v>1327.2955400316885</c:v>
                </c:pt>
                <c:pt idx="2144">
                  <c:v>1321.1971709740635</c:v>
                </c:pt>
                <c:pt idx="2145">
                  <c:v>1315.1268213770941</c:v>
                </c:pt>
                <c:pt idx="2146">
                  <c:v>1309.0843625030539</c:v>
                </c:pt>
                <c:pt idx="2147">
                  <c:v>1303.0696662057096</c:v>
                </c:pt>
                <c:pt idx="2148">
                  <c:v>1297.0826049276097</c:v>
                </c:pt>
                <c:pt idx="2149">
                  <c:v>1291.1230516973731</c:v>
                </c:pt>
                <c:pt idx="2150">
                  <c:v>1285.190880127001</c:v>
                </c:pt>
                <c:pt idx="2151">
                  <c:v>1279.2859644091941</c:v>
                </c:pt>
                <c:pt idx="2152">
                  <c:v>1273.4081793146836</c:v>
                </c:pt>
                <c:pt idx="2153">
                  <c:v>1267.5574001895811</c:v>
                </c:pt>
                <c:pt idx="2154">
                  <c:v>1261.7335029527269</c:v>
                </c:pt>
                <c:pt idx="2155">
                  <c:v>1255.9363640930635</c:v>
                </c:pt>
                <c:pt idx="2156">
                  <c:v>1250.1658606670151</c:v>
                </c:pt>
                <c:pt idx="2157">
                  <c:v>1244.4218702958813</c:v>
                </c:pt>
                <c:pt idx="2158">
                  <c:v>1238.7042711632398</c:v>
                </c:pt>
                <c:pt idx="2159">
                  <c:v>1233.0129420123637</c:v>
                </c:pt>
                <c:pt idx="2160">
                  <c:v>1227.3477621436507</c:v>
                </c:pt>
                <c:pt idx="2161">
                  <c:v>1221.7086114120634</c:v>
                </c:pt>
                <c:pt idx="2162">
                  <c:v>1216.0953702245795</c:v>
                </c:pt>
                <c:pt idx="2163">
                  <c:v>1210.5079195376577</c:v>
                </c:pt>
                <c:pt idx="2164">
                  <c:v>1204.9461408547108</c:v>
                </c:pt>
                <c:pt idx="2165">
                  <c:v>1199.4099162235952</c:v>
                </c:pt>
                <c:pt idx="2166">
                  <c:v>1193.8991282341083</c:v>
                </c:pt>
                <c:pt idx="2167">
                  <c:v>1188.4136600154975</c:v>
                </c:pt>
                <c:pt idx="2168">
                  <c:v>1182.9533952339814</c:v>
                </c:pt>
                <c:pt idx="2169">
                  <c:v>1177.5182180902873</c:v>
                </c:pt>
                <c:pt idx="2170">
                  <c:v>1172.1080133171893</c:v>
                </c:pt>
                <c:pt idx="2171">
                  <c:v>1166.722666177066</c:v>
                </c:pt>
                <c:pt idx="2172">
                  <c:v>1161.3620624594685</c:v>
                </c:pt>
                <c:pt idx="2173">
                  <c:v>1156.0260884786971</c:v>
                </c:pt>
                <c:pt idx="2174">
                  <c:v>1150.7146310713913</c:v>
                </c:pt>
                <c:pt idx="2175">
                  <c:v>1145.4275775941267</c:v>
                </c:pt>
                <c:pt idx="2176">
                  <c:v>1140.1648159210304</c:v>
                </c:pt>
                <c:pt idx="2177">
                  <c:v>1134.9262344414001</c:v>
                </c:pt>
                <c:pt idx="2178">
                  <c:v>1129.7117220573393</c:v>
                </c:pt>
                <c:pt idx="2179">
                  <c:v>1124.5211681813983</c:v>
                </c:pt>
                <c:pt idx="2180">
                  <c:v>1119.3544627342312</c:v>
                </c:pt>
                <c:pt idx="2181">
                  <c:v>1114.2114961422617</c:v>
                </c:pt>
                <c:pt idx="2182">
                  <c:v>1109.0921593353573</c:v>
                </c:pt>
                <c:pt idx="2183">
                  <c:v>1103.9963437445174</c:v>
                </c:pt>
                <c:pt idx="2184">
                  <c:v>1098.9239412995717</c:v>
                </c:pt>
                <c:pt idx="2185">
                  <c:v>1093.8748444268849</c:v>
                </c:pt>
                <c:pt idx="2186">
                  <c:v>1088.8489460470798</c:v>
                </c:pt>
                <c:pt idx="2187">
                  <c:v>1083.8461395727645</c:v>
                </c:pt>
                <c:pt idx="2188">
                  <c:v>1078.8663189062688</c:v>
                </c:pt>
                <c:pt idx="2189">
                  <c:v>1073.9093784374002</c:v>
                </c:pt>
                <c:pt idx="2190">
                  <c:v>1068.9752130411994</c:v>
                </c:pt>
                <c:pt idx="2191">
                  <c:v>1064.0637180757128</c:v>
                </c:pt>
                <c:pt idx="2192">
                  <c:v>1059.1747893797722</c:v>
                </c:pt>
                <c:pt idx="2193">
                  <c:v>1054.3083232707877</c:v>
                </c:pt>
                <c:pt idx="2194">
                  <c:v>1049.4642165425478</c:v>
                </c:pt>
                <c:pt idx="2195">
                  <c:v>1044.6423664630279</c:v>
                </c:pt>
                <c:pt idx="2196">
                  <c:v>1039.8426707722174</c:v>
                </c:pt>
                <c:pt idx="2197">
                  <c:v>1035.0650276799452</c:v>
                </c:pt>
                <c:pt idx="2198">
                  <c:v>1030.3093358637259</c:v>
                </c:pt>
                <c:pt idx="2199">
                  <c:v>1025.5754944666069</c:v>
                </c:pt>
                <c:pt idx="2200">
                  <c:v>1020.8634030950312</c:v>
                </c:pt>
                <c:pt idx="2201">
                  <c:v>1016.1729618167096</c:v>
                </c:pt>
                <c:pt idx="2202">
                  <c:v>1011.5040711584992</c:v>
                </c:pt>
                <c:pt idx="2203">
                  <c:v>1006.8566321042948</c:v>
                </c:pt>
                <c:pt idx="2204">
                  <c:v>1002.2305460929284</c:v>
                </c:pt>
                <c:pt idx="2205">
                  <c:v>997.62571501608033</c:v>
                </c:pt>
                <c:pt idx="2206">
                  <c:v>993.04204121619739</c:v>
                </c:pt>
                <c:pt idx="2207">
                  <c:v>988.47942748442097</c:v>
                </c:pt>
                <c:pt idx="2208">
                  <c:v>983.93777705852892</c:v>
                </c:pt>
                <c:pt idx="2209">
                  <c:v>979.41699362087854</c:v>
                </c:pt>
                <c:pt idx="2210">
                  <c:v>974.91698129636904</c:v>
                </c:pt>
                <c:pt idx="2211">
                  <c:v>970.43764465040283</c:v>
                </c:pt>
                <c:pt idx="2212">
                  <c:v>965.97888868686744</c:v>
                </c:pt>
                <c:pt idx="2213">
                  <c:v>961.54061884611519</c:v>
                </c:pt>
                <c:pt idx="2214">
                  <c:v>957.1227410029627</c:v>
                </c:pt>
                <c:pt idx="2215">
                  <c:v>952.72516146469218</c:v>
                </c:pt>
                <c:pt idx="2216">
                  <c:v>948.34778696906289</c:v>
                </c:pt>
                <c:pt idx="2217">
                  <c:v>943.99052468233685</c:v>
                </c:pt>
                <c:pt idx="2218">
                  <c:v>939.65328219730895</c:v>
                </c:pt>
                <c:pt idx="2219">
                  <c:v>935.33596753134418</c:v>
                </c:pt>
                <c:pt idx="2220">
                  <c:v>931.0384891244322</c:v>
                </c:pt>
                <c:pt idx="2221">
                  <c:v>926.76075583724059</c:v>
                </c:pt>
                <c:pt idx="2222">
                  <c:v>922.502676949185</c:v>
                </c:pt>
                <c:pt idx="2223">
                  <c:v>918.26416215650465</c:v>
                </c:pt>
                <c:pt idx="2224">
                  <c:v>914.04512157034549</c:v>
                </c:pt>
                <c:pt idx="2225">
                  <c:v>909.84546571485703</c:v>
                </c:pt>
                <c:pt idx="2226">
                  <c:v>905.66510552529178</c:v>
                </c:pt>
                <c:pt idx="2227">
                  <c:v>901.50395234611779</c:v>
                </c:pt>
                <c:pt idx="2228">
                  <c:v>897.36191792913894</c:v>
                </c:pt>
                <c:pt idx="2229">
                  <c:v>893.23891443162131</c:v>
                </c:pt>
                <c:pt idx="2230">
                  <c:v>889.13485441443288</c:v>
                </c:pt>
                <c:pt idx="2231">
                  <c:v>885.04965084018784</c:v>
                </c:pt>
                <c:pt idx="2232">
                  <c:v>880.98321707140053</c:v>
                </c:pt>
                <c:pt idx="2233">
                  <c:v>876.9354668686484</c:v>
                </c:pt>
                <c:pt idx="2234">
                  <c:v>872.90631438874334</c:v>
                </c:pt>
                <c:pt idx="2235">
                  <c:v>868.89567418291006</c:v>
                </c:pt>
                <c:pt idx="2236">
                  <c:v>864.90346119497622</c:v>
                </c:pt>
                <c:pt idx="2237">
                  <c:v>860.9295907595656</c:v>
                </c:pt>
                <c:pt idx="2238">
                  <c:v>856.97397860030492</c:v>
                </c:pt>
                <c:pt idx="2239">
                  <c:v>853.03654082803541</c:v>
                </c:pt>
                <c:pt idx="2240">
                  <c:v>849.11719393903343</c:v>
                </c:pt>
                <c:pt idx="2241">
                  <c:v>845.21585481324098</c:v>
                </c:pt>
                <c:pt idx="2242">
                  <c:v>841.33244071250215</c:v>
                </c:pt>
                <c:pt idx="2243">
                  <c:v>837.46686927880694</c:v>
                </c:pt>
                <c:pt idx="2244">
                  <c:v>833.61905853254723</c:v>
                </c:pt>
                <c:pt idx="2245">
                  <c:v>829.78892687077769</c:v>
                </c:pt>
                <c:pt idx="2246">
                  <c:v>825.97639306548217</c:v>
                </c:pt>
                <c:pt idx="2247">
                  <c:v>822.18137626185489</c:v>
                </c:pt>
                <c:pt idx="2248">
                  <c:v>818.40379597658489</c:v>
                </c:pt>
                <c:pt idx="2249">
                  <c:v>814.64357209614639</c:v>
                </c:pt>
                <c:pt idx="2250">
                  <c:v>810.90062487510329</c:v>
                </c:pt>
                <c:pt idx="2251">
                  <c:v>807.17487493441649</c:v>
                </c:pt>
                <c:pt idx="2252">
                  <c:v>803.46624325975961</c:v>
                </c:pt>
                <c:pt idx="2253">
                  <c:v>799.77465119984481</c:v>
                </c:pt>
                <c:pt idx="2254">
                  <c:v>796.10002046475302</c:v>
                </c:pt>
                <c:pt idx="2255">
                  <c:v>792.44227312427677</c:v>
                </c:pt>
                <c:pt idx="2256">
                  <c:v>788.80133160626337</c:v>
                </c:pt>
                <c:pt idx="2257">
                  <c:v>785.17711869497339</c:v>
                </c:pt>
                <c:pt idx="2258">
                  <c:v>781.56955752943918</c:v>
                </c:pt>
                <c:pt idx="2259">
                  <c:v>777.97857160183992</c:v>
                </c:pt>
                <c:pt idx="2260">
                  <c:v>774.40408475587424</c:v>
                </c:pt>
                <c:pt idx="2261">
                  <c:v>770.8460211851484</c:v>
                </c:pt>
                <c:pt idx="2262">
                  <c:v>767.30430543156683</c:v>
                </c:pt>
                <c:pt idx="2263">
                  <c:v>763.7788623837323</c:v>
                </c:pt>
                <c:pt idx="2264">
                  <c:v>760.26961727535343</c:v>
                </c:pt>
                <c:pt idx="2265">
                  <c:v>756.77649568365894</c:v>
                </c:pt>
                <c:pt idx="2266">
                  <c:v>753.2994235278187</c:v>
                </c:pt>
                <c:pt idx="2267">
                  <c:v>749.83832706737303</c:v>
                </c:pt>
                <c:pt idx="2268">
                  <c:v>746.39313290066946</c:v>
                </c:pt>
                <c:pt idx="2269">
                  <c:v>742.96376796330458</c:v>
                </c:pt>
                <c:pt idx="2270">
                  <c:v>739.55015952657629</c:v>
                </c:pt>
                <c:pt idx="2271">
                  <c:v>736.15223519594008</c:v>
                </c:pt>
                <c:pt idx="2272">
                  <c:v>732.76992290947419</c:v>
                </c:pt>
                <c:pt idx="2273">
                  <c:v>729.40315093635149</c:v>
                </c:pt>
                <c:pt idx="2274">
                  <c:v>726.05184787531766</c:v>
                </c:pt>
                <c:pt idx="2275">
                  <c:v>722.71594265317799</c:v>
                </c:pt>
                <c:pt idx="2276">
                  <c:v>719.39536452328923</c:v>
                </c:pt>
                <c:pt idx="2277">
                  <c:v>716.09004306405859</c:v>
                </c:pt>
                <c:pt idx="2278">
                  <c:v>712.79990817745227</c:v>
                </c:pt>
                <c:pt idx="2279">
                  <c:v>709.52489008750683</c:v>
                </c:pt>
                <c:pt idx="2280">
                  <c:v>706.2649193388512</c:v>
                </c:pt>
                <c:pt idx="2281">
                  <c:v>703.01992679523175</c:v>
                </c:pt>
                <c:pt idx="2282">
                  <c:v>699.78984363804761</c:v>
                </c:pt>
                <c:pt idx="2283">
                  <c:v>696.5746013648909</c:v>
                </c:pt>
                <c:pt idx="2284">
                  <c:v>693.37413178809277</c:v>
                </c:pt>
                <c:pt idx="2285">
                  <c:v>690.18836703327918</c:v>
                </c:pt>
                <c:pt idx="2286">
                  <c:v>687.01723953793032</c:v>
                </c:pt>
                <c:pt idx="2287">
                  <c:v>683.86068204994751</c:v>
                </c:pt>
                <c:pt idx="2288">
                  <c:v>680.71862762622789</c:v>
                </c:pt>
                <c:pt idx="2289">
                  <c:v>677.59100963124433</c:v>
                </c:pt>
                <c:pt idx="2290">
                  <c:v>674.47776173563113</c:v>
                </c:pt>
                <c:pt idx="2291">
                  <c:v>671.3788179147798</c:v>
                </c:pt>
                <c:pt idx="2292">
                  <c:v>668.29411244743619</c:v>
                </c:pt>
                <c:pt idx="2293">
                  <c:v>665.22357991430852</c:v>
                </c:pt>
                <c:pt idx="2294">
                  <c:v>662.16715519667935</c:v>
                </c:pt>
                <c:pt idx="2295">
                  <c:v>659.12477347502409</c:v>
                </c:pt>
                <c:pt idx="2296">
                  <c:v>656.09637022763707</c:v>
                </c:pt>
                <c:pt idx="2297">
                  <c:v>653.08188122926299</c:v>
                </c:pt>
                <c:pt idx="2298">
                  <c:v>650.08124254973495</c:v>
                </c:pt>
                <c:pt idx="2299">
                  <c:v>647.09439055261805</c:v>
                </c:pt>
                <c:pt idx="2300">
                  <c:v>644.12126189386083</c:v>
                </c:pt>
                <c:pt idx="2301">
                  <c:v>641.16179352045106</c:v>
                </c:pt>
                <c:pt idx="2302">
                  <c:v>638.21592266907817</c:v>
                </c:pt>
                <c:pt idx="2303">
                  <c:v>635.28358686480362</c:v>
                </c:pt>
                <c:pt idx="2304">
                  <c:v>632.36472391973496</c:v>
                </c:pt>
                <c:pt idx="2305">
                  <c:v>629.45927193170724</c:v>
                </c:pt>
                <c:pt idx="2306">
                  <c:v>626.5671692829693</c:v>
                </c:pt>
                <c:pt idx="2307">
                  <c:v>623.68835463887876</c:v>
                </c:pt>
                <c:pt idx="2308">
                  <c:v>620.82276694660038</c:v>
                </c:pt>
                <c:pt idx="2309">
                  <c:v>617.97034543381062</c:v>
                </c:pt>
                <c:pt idx="2310">
                  <c:v>615.13102960740957</c:v>
                </c:pt>
                <c:pt idx="2311">
                  <c:v>612.304759252238</c:v>
                </c:pt>
                <c:pt idx="2312">
                  <c:v>609.49147442980018</c:v>
                </c:pt>
                <c:pt idx="2313">
                  <c:v>606.69111547699276</c:v>
                </c:pt>
                <c:pt idx="2314">
                  <c:v>603.90362300483946</c:v>
                </c:pt>
                <c:pt idx="2315">
                  <c:v>601.12893789723171</c:v>
                </c:pt>
                <c:pt idx="2316">
                  <c:v>598.36700130967415</c:v>
                </c:pt>
                <c:pt idx="2317">
                  <c:v>595.61775466803772</c:v>
                </c:pt>
                <c:pt idx="2318">
                  <c:v>592.88113966731771</c:v>
                </c:pt>
                <c:pt idx="2319">
                  <c:v>590.15709827039552</c:v>
                </c:pt>
                <c:pt idx="2320">
                  <c:v>587.44557270680934</c:v>
                </c:pt>
                <c:pt idx="2321">
                  <c:v>584.74650547152817</c:v>
                </c:pt>
                <c:pt idx="2322">
                  <c:v>582.0598393237334</c:v>
                </c:pt>
                <c:pt idx="2323">
                  <c:v>579.38551728560367</c:v>
                </c:pt>
                <c:pt idx="2324">
                  <c:v>576.72348264110678</c:v>
                </c:pt>
                <c:pt idx="2325">
                  <c:v>574.07367893479716</c:v>
                </c:pt>
                <c:pt idx="2326">
                  <c:v>571.43604997061834</c:v>
                </c:pt>
                <c:pt idx="2327">
                  <c:v>568.81053981071148</c:v>
                </c:pt>
                <c:pt idx="2328">
                  <c:v>566.19709277422851</c:v>
                </c:pt>
                <c:pt idx="2329">
                  <c:v>563.59565343615213</c:v>
                </c:pt>
                <c:pt idx="2330">
                  <c:v>561.00616662611981</c:v>
                </c:pt>
                <c:pt idx="2331">
                  <c:v>558.42857742725289</c:v>
                </c:pt>
                <c:pt idx="2332">
                  <c:v>555.86283117499443</c:v>
                </c:pt>
                <c:pt idx="2333">
                  <c:v>553.30887345594658</c:v>
                </c:pt>
                <c:pt idx="2334">
                  <c:v>550.76665010671979</c:v>
                </c:pt>
                <c:pt idx="2335">
                  <c:v>548.23610721278169</c:v>
                </c:pt>
                <c:pt idx="2336">
                  <c:v>545.71719110731578</c:v>
                </c:pt>
                <c:pt idx="2337">
                  <c:v>543.20984837008075</c:v>
                </c:pt>
                <c:pt idx="2338">
                  <c:v>540.71402582627968</c:v>
                </c:pt>
                <c:pt idx="2339">
                  <c:v>538.22967054543233</c:v>
                </c:pt>
                <c:pt idx="2340">
                  <c:v>535.75672984025107</c:v>
                </c:pt>
                <c:pt idx="2341">
                  <c:v>533.29515126552462</c:v>
                </c:pt>
                <c:pt idx="2342">
                  <c:v>530.84488261700506</c:v>
                </c:pt>
                <c:pt idx="2343">
                  <c:v>528.4058719303024</c:v>
                </c:pt>
                <c:pt idx="2344">
                  <c:v>525.97806747978018</c:v>
                </c:pt>
                <c:pt idx="2345">
                  <c:v>523.56141777746041</c:v>
                </c:pt>
                <c:pt idx="2346">
                  <c:v>521.15587157193022</c:v>
                </c:pt>
                <c:pt idx="2347">
                  <c:v>518.76137784725609</c:v>
                </c:pt>
                <c:pt idx="2348">
                  <c:v>516.37788582190115</c:v>
                </c:pt>
                <c:pt idx="2349">
                  <c:v>514.00534494764861</c:v>
                </c:pt>
                <c:pt idx="2350">
                  <c:v>511.64370490852974</c:v>
                </c:pt>
                <c:pt idx="2351">
                  <c:v>509.29291561975674</c:v>
                </c:pt>
                <c:pt idx="2352">
                  <c:v>506.95292722666011</c:v>
                </c:pt>
                <c:pt idx="2353">
                  <c:v>504.62369010363187</c:v>
                </c:pt>
                <c:pt idx="2354">
                  <c:v>502.30515485307319</c:v>
                </c:pt>
                <c:pt idx="2355">
                  <c:v>499.99727230434678</c:v>
                </c:pt>
                <c:pt idx="2356">
                  <c:v>497.69999351273356</c:v>
                </c:pt>
                <c:pt idx="2357">
                  <c:v>495.41326975839473</c:v>
                </c:pt>
                <c:pt idx="2358">
                  <c:v>493.1370525453396</c:v>
                </c:pt>
                <c:pt idx="2359">
                  <c:v>490.87129360039592</c:v>
                </c:pt>
                <c:pt idx="2360">
                  <c:v>488.61594487218611</c:v>
                </c:pt>
                <c:pt idx="2361">
                  <c:v>486.37095853010925</c:v>
                </c:pt>
                <c:pt idx="2362">
                  <c:v>484.13628696332563</c:v>
                </c:pt>
                <c:pt idx="2363">
                  <c:v>481.91188277974783</c:v>
                </c:pt>
                <c:pt idx="2364">
                  <c:v>479.69769880503497</c:v>
                </c:pt>
                <c:pt idx="2365">
                  <c:v>477.49368808159301</c:v>
                </c:pt>
                <c:pt idx="2366">
                  <c:v>475.29980386757808</c:v>
                </c:pt>
                <c:pt idx="2367">
                  <c:v>473.11599963590544</c:v>
                </c:pt>
                <c:pt idx="2368">
                  <c:v>470.94222907326355</c:v>
                </c:pt>
                <c:pt idx="2369">
                  <c:v>468.77844607913028</c:v>
                </c:pt>
                <c:pt idx="2370">
                  <c:v>466.62460476479708</c:v>
                </c:pt>
                <c:pt idx="2371">
                  <c:v>464.48065945239404</c:v>
                </c:pt>
                <c:pt idx="2372">
                  <c:v>462.34656467392284</c:v>
                </c:pt>
                <c:pt idx="2373">
                  <c:v>460.22227517029091</c:v>
                </c:pt>
                <c:pt idx="2374">
                  <c:v>458.10774589035282</c:v>
                </c:pt>
                <c:pt idx="2375">
                  <c:v>456.00293198995382</c:v>
                </c:pt>
                <c:pt idx="2376">
                  <c:v>453.90778883097988</c:v>
                </c:pt>
                <c:pt idx="2377">
                  <c:v>451.82227198041056</c:v>
                </c:pt>
                <c:pt idx="2378">
                  <c:v>449.74633720937572</c:v>
                </c:pt>
                <c:pt idx="2379">
                  <c:v>447.67994049221926</c:v>
                </c:pt>
                <c:pt idx="2380">
                  <c:v>445.62303800556424</c:v>
                </c:pt>
                <c:pt idx="2381">
                  <c:v>443.57558612738404</c:v>
                </c:pt>
                <c:pt idx="2382">
                  <c:v>441.53754143607694</c:v>
                </c:pt>
                <c:pt idx="2383">
                  <c:v>439.50886070954544</c:v>
                </c:pt>
                <c:pt idx="2384">
                  <c:v>437.48950092427913</c:v>
                </c:pt>
                <c:pt idx="2385">
                  <c:v>435.47941925444348</c:v>
                </c:pt>
                <c:pt idx="2386">
                  <c:v>433.47857307096984</c:v>
                </c:pt>
                <c:pt idx="2387">
                  <c:v>431.48691994065325</c:v>
                </c:pt>
                <c:pt idx="2388">
                  <c:v>429.50441762525094</c:v>
                </c:pt>
                <c:pt idx="2389">
                  <c:v>427.53102408058749</c:v>
                </c:pt>
                <c:pt idx="2390">
                  <c:v>425.56669745566285</c:v>
                </c:pt>
                <c:pt idx="2391">
                  <c:v>423.61139609176513</c:v>
                </c:pt>
                <c:pt idx="2392">
                  <c:v>421.66507852158657</c:v>
                </c:pt>
                <c:pt idx="2393">
                  <c:v>419.72770346834415</c:v>
                </c:pt>
                <c:pt idx="2394">
                  <c:v>417.7992298449052</c:v>
                </c:pt>
                <c:pt idx="2395">
                  <c:v>415.87961675291444</c:v>
                </c:pt>
                <c:pt idx="2396">
                  <c:v>413.96882348192798</c:v>
                </c:pt>
                <c:pt idx="2397">
                  <c:v>412.06680950854917</c:v>
                </c:pt>
                <c:pt idx="2398">
                  <c:v>410.17353449556964</c:v>
                </c:pt>
                <c:pt idx="2399">
                  <c:v>408.28895829111343</c:v>
                </c:pt>
                <c:pt idx="2400">
                  <c:v>406.41304092778603</c:v>
                </c:pt>
                <c:pt idx="2401">
                  <c:v>404.54574262182609</c:v>
                </c:pt>
                <c:pt idx="2402">
                  <c:v>402.68702377226242</c:v>
                </c:pt>
                <c:pt idx="2403">
                  <c:v>400.83684496007299</c:v>
                </c:pt>
                <c:pt idx="2404">
                  <c:v>398.99516694735087</c:v>
                </c:pt>
                <c:pt idx="2405">
                  <c:v>397.16195067647004</c:v>
                </c:pt>
                <c:pt idx="2406">
                  <c:v>395.33715726925846</c:v>
                </c:pt>
                <c:pt idx="2407">
                  <c:v>393.52074802617238</c:v>
                </c:pt>
                <c:pt idx="2408">
                  <c:v>391.71268442547728</c:v>
                </c:pt>
                <c:pt idx="2409">
                  <c:v>389.91292812242932</c:v>
                </c:pt>
                <c:pt idx="2410">
                  <c:v>388.12144094846269</c:v>
                </c:pt>
                <c:pt idx="2411">
                  <c:v>386.33818491038056</c:v>
                </c:pt>
                <c:pt idx="2412">
                  <c:v>384.56312218954889</c:v>
                </c:pt>
                <c:pt idx="2413">
                  <c:v>382.79621514109419</c:v>
                </c:pt>
                <c:pt idx="2414">
                  <c:v>381.03742629310568</c:v>
                </c:pt>
                <c:pt idx="2415">
                  <c:v>379.2867183458406</c:v>
                </c:pt>
                <c:pt idx="2416">
                  <c:v>377.54405417093261</c:v>
                </c:pt>
                <c:pt idx="2417">
                  <c:v>375.80939681060465</c:v>
                </c:pt>
                <c:pt idx="2418">
                  <c:v>374.08270947688555</c:v>
                </c:pt>
                <c:pt idx="2419">
                  <c:v>372.36395555082942</c:v>
                </c:pt>
                <c:pt idx="2420">
                  <c:v>370.65309858173873</c:v>
                </c:pt>
                <c:pt idx="2421">
                  <c:v>368.95010228639245</c:v>
                </c:pt>
                <c:pt idx="2422">
                  <c:v>367.25493054827513</c:v>
                </c:pt>
                <c:pt idx="2423">
                  <c:v>365.56754741681181</c:v>
                </c:pt>
                <c:pt idx="2424">
                  <c:v>363.88791710660581</c:v>
                </c:pt>
                <c:pt idx="2425">
                  <c:v>362.21600399667869</c:v>
                </c:pt>
                <c:pt idx="2426">
                  <c:v>360.55177262971654</c:v>
                </c:pt>
                <c:pt idx="2427">
                  <c:v>358.89518771131577</c:v>
                </c:pt>
                <c:pt idx="2428">
                  <c:v>357.24621410923697</c:v>
                </c:pt>
                <c:pt idx="2429">
                  <c:v>355.60481685265796</c:v>
                </c:pt>
                <c:pt idx="2430">
                  <c:v>353.9709611314334</c:v>
                </c:pt>
                <c:pt idx="2431">
                  <c:v>352.34461229535566</c:v>
                </c:pt>
                <c:pt idx="2432">
                  <c:v>350.72573585342036</c:v>
                </c:pt>
                <c:pt idx="2433">
                  <c:v>349.11429747309546</c:v>
                </c:pt>
                <c:pt idx="2434">
                  <c:v>347.51026297959169</c:v>
                </c:pt>
                <c:pt idx="2435">
                  <c:v>345.91359835513941</c:v>
                </c:pt>
                <c:pt idx="2436">
                  <c:v>344.32426973826608</c:v>
                </c:pt>
                <c:pt idx="2437">
                  <c:v>342.74224342307838</c:v>
                </c:pt>
                <c:pt idx="2438">
                  <c:v>341.16748585854799</c:v>
                </c:pt>
                <c:pt idx="2439">
                  <c:v>339.59996364779926</c:v>
                </c:pt>
                <c:pt idx="2440">
                  <c:v>338.03964354740106</c:v>
                </c:pt>
                <c:pt idx="2441">
                  <c:v>336.48649246666218</c:v>
                </c:pt>
                <c:pt idx="2442">
                  <c:v>334.94047746692934</c:v>
                </c:pt>
                <c:pt idx="2443">
                  <c:v>333.4015657608885</c:v>
                </c:pt>
                <c:pt idx="2444">
                  <c:v>331.86972471186994</c:v>
                </c:pt>
                <c:pt idx="2445">
                  <c:v>330.3449218331553</c:v>
                </c:pt>
                <c:pt idx="2446">
                  <c:v>328.82712478728939</c:v>
                </c:pt>
                <c:pt idx="2447">
                  <c:v>327.31630138539458</c:v>
                </c:pt>
                <c:pt idx="2448">
                  <c:v>325.81241958648695</c:v>
                </c:pt>
                <c:pt idx="2449">
                  <c:v>324.31544749679784</c:v>
                </c:pt>
                <c:pt idx="2450">
                  <c:v>322.8253533690974</c:v>
                </c:pt>
                <c:pt idx="2451">
                  <c:v>321.34210560202052</c:v>
                </c:pt>
                <c:pt idx="2452">
                  <c:v>319.86567273939778</c:v>
                </c:pt>
                <c:pt idx="2453">
                  <c:v>318.39602346958719</c:v>
                </c:pt>
                <c:pt idx="2454">
                  <c:v>316.93312662481105</c:v>
                </c:pt>
                <c:pt idx="2455">
                  <c:v>315.47695118049444</c:v>
                </c:pt>
                <c:pt idx="2456">
                  <c:v>314.02746625460736</c:v>
                </c:pt>
                <c:pt idx="2457">
                  <c:v>312.5846411070101</c:v>
                </c:pt>
                <c:pt idx="2458">
                  <c:v>311.1484451388007</c:v>
                </c:pt>
                <c:pt idx="2459">
                  <c:v>309.7188478916666</c:v>
                </c:pt>
                <c:pt idx="2460">
                  <c:v>308.29581904723852</c:v>
                </c:pt>
                <c:pt idx="2461">
                  <c:v>306.87932842644739</c:v>
                </c:pt>
                <c:pt idx="2462">
                  <c:v>305.46934598888413</c:v>
                </c:pt>
                <c:pt idx="2463">
                  <c:v>304.06584183216324</c:v>
                </c:pt>
                <c:pt idx="2464">
                  <c:v>302.66878619128789</c:v>
                </c:pt>
                <c:pt idx="2465">
                  <c:v>301.27814943801906</c:v>
                </c:pt>
                <c:pt idx="2466">
                  <c:v>299.89390208024713</c:v>
                </c:pt>
                <c:pt idx="2467">
                  <c:v>298.51601476136636</c:v>
                </c:pt>
                <c:pt idx="2468">
                  <c:v>297.14445825965248</c:v>
                </c:pt>
                <c:pt idx="2469">
                  <c:v>295.7792034876428</c:v>
                </c:pt>
                <c:pt idx="2470">
                  <c:v>294.42022149151927</c:v>
                </c:pt>
                <c:pt idx="2471">
                  <c:v>293.06748345049482</c:v>
                </c:pt>
                <c:pt idx="2472">
                  <c:v>291.72096067620157</c:v>
                </c:pt>
                <c:pt idx="2473">
                  <c:v>290.38062461208278</c:v>
                </c:pt>
                <c:pt idx="2474">
                  <c:v>289.04644683278735</c:v>
                </c:pt>
                <c:pt idx="2475">
                  <c:v>287.71839904356682</c:v>
                </c:pt>
                <c:pt idx="2476">
                  <c:v>286.3964530796747</c:v>
                </c:pt>
                <c:pt idx="2477">
                  <c:v>285.08058090577066</c:v>
                </c:pt>
                <c:pt idx="2478">
                  <c:v>283.77075461532428</c:v>
                </c:pt>
                <c:pt idx="2479">
                  <c:v>282.46694643002456</c:v>
                </c:pt>
                <c:pt idx="2480">
                  <c:v>281.1691286991902</c:v>
                </c:pt>
                <c:pt idx="2481">
                  <c:v>279.87727389918263</c:v>
                </c:pt>
                <c:pt idx="2482">
                  <c:v>278.59135463282354</c:v>
                </c:pt>
                <c:pt idx="2483">
                  <c:v>277.31134362881301</c:v>
                </c:pt>
                <c:pt idx="2484">
                  <c:v>276.03721374115133</c:v>
                </c:pt>
                <c:pt idx="2485">
                  <c:v>274.76893794856335</c:v>
                </c:pt>
                <c:pt idx="2486">
                  <c:v>273.50648935392564</c:v>
                </c:pt>
                <c:pt idx="2487">
                  <c:v>272.24984118369531</c:v>
                </c:pt>
                <c:pt idx="2488">
                  <c:v>270.99896678734319</c:v>
                </c:pt>
                <c:pt idx="2489">
                  <c:v>269.75383963678792</c:v>
                </c:pt>
                <c:pt idx="2490">
                  <c:v>268.51443332583386</c:v>
                </c:pt>
                <c:pt idx="2491">
                  <c:v>267.28072156961048</c:v>
                </c:pt>
                <c:pt idx="2492">
                  <c:v>266.05267820401536</c:v>
                </c:pt>
                <c:pt idx="2493">
                  <c:v>264.83027718515945</c:v>
                </c:pt>
                <c:pt idx="2494">
                  <c:v>263.61349258881432</c:v>
                </c:pt>
                <c:pt idx="2495">
                  <c:v>262.40229860986238</c:v>
                </c:pt>
                <c:pt idx="2496">
                  <c:v>261.19666956175013</c:v>
                </c:pt>
                <c:pt idx="2497">
                  <c:v>259.99657987594281</c:v>
                </c:pt>
                <c:pt idx="2498">
                  <c:v>258.80200410138235</c:v>
                </c:pt>
                <c:pt idx="2499">
                  <c:v>257.61291690394813</c:v>
                </c:pt>
                <c:pt idx="2500">
                  <c:v>256.42929306591878</c:v>
                </c:pt>
                <c:pt idx="2501">
                  <c:v>255.25110748543784</c:v>
                </c:pt>
                <c:pt idx="2502">
                  <c:v>254.07833517598181</c:v>
                </c:pt>
                <c:pt idx="2503">
                  <c:v>252.91095126582928</c:v>
                </c:pt>
                <c:pt idx="2504">
                  <c:v>251.74893099753459</c:v>
                </c:pt>
                <c:pt idx="2505">
                  <c:v>250.59224972740168</c:v>
                </c:pt>
                <c:pt idx="2506">
                  <c:v>249.44088292496241</c:v>
                </c:pt>
                <c:pt idx="2507">
                  <c:v>248.29480617245559</c:v>
                </c:pt>
                <c:pt idx="2508">
                  <c:v>247.15399516430969</c:v>
                </c:pt>
                <c:pt idx="2509">
                  <c:v>246.01842570662691</c:v>
                </c:pt>
                <c:pt idx="2510">
                  <c:v>244.88807371667062</c:v>
                </c:pt>
                <c:pt idx="2511">
                  <c:v>243.76291522235414</c:v>
                </c:pt>
                <c:pt idx="2512">
                  <c:v>242.64292636173229</c:v>
                </c:pt>
                <c:pt idx="2513">
                  <c:v>241.52808338249599</c:v>
                </c:pt>
                <c:pt idx="2514">
                  <c:v>240.41836264146787</c:v>
                </c:pt>
                <c:pt idx="2515">
                  <c:v>239.31374060410118</c:v>
                </c:pt>
                <c:pt idx="2516">
                  <c:v>238.21419384398024</c:v>
                </c:pt>
                <c:pt idx="2517">
                  <c:v>237.11969904232475</c:v>
                </c:pt>
                <c:pt idx="2518">
                  <c:v>236.03023298749369</c:v>
                </c:pt>
                <c:pt idx="2519">
                  <c:v>234.94577257449436</c:v>
                </c:pt>
                <c:pt idx="2520">
                  <c:v>233.8662948044915</c:v>
                </c:pt>
                <c:pt idx="2521">
                  <c:v>232.79177678432026</c:v>
                </c:pt>
                <c:pt idx="2522">
                  <c:v>231.7221957259998</c:v>
                </c:pt>
                <c:pt idx="2523">
                  <c:v>230.65752894625109</c:v>
                </c:pt>
                <c:pt idx="2524">
                  <c:v>229.59775386601498</c:v>
                </c:pt>
                <c:pt idx="2525">
                  <c:v>228.54284800997377</c:v>
                </c:pt>
                <c:pt idx="2526">
                  <c:v>227.49278900607459</c:v>
                </c:pt>
                <c:pt idx="2527">
                  <c:v>226.44755458505449</c:v>
                </c:pt>
                <c:pt idx="2528">
                  <c:v>225.40712257996898</c:v>
                </c:pt>
                <c:pt idx="2529">
                  <c:v>224.37147092572093</c:v>
                </c:pt>
                <c:pt idx="2530">
                  <c:v>223.34057765859328</c:v>
                </c:pt>
                <c:pt idx="2531">
                  <c:v>222.31442091578319</c:v>
                </c:pt>
                <c:pt idx="2532">
                  <c:v>221.29297893493813</c:v>
                </c:pt>
                <c:pt idx="2533">
                  <c:v>220.27623005369486</c:v>
                </c:pt>
                <c:pt idx="2534">
                  <c:v>219.26415270921916</c:v>
                </c:pt>
                <c:pt idx="2535">
                  <c:v>218.25672543774931</c:v>
                </c:pt>
                <c:pt idx="2536">
                  <c:v>217.25392687414043</c:v>
                </c:pt>
                <c:pt idx="2537">
                  <c:v>216.25573575141195</c:v>
                </c:pt>
                <c:pt idx="2538">
                  <c:v>215.26213090029577</c:v>
                </c:pt>
                <c:pt idx="2539">
                  <c:v>214.27309124878792</c:v>
                </c:pt>
                <c:pt idx="2540">
                  <c:v>213.28859582170156</c:v>
                </c:pt>
                <c:pt idx="2541">
                  <c:v>212.30862374022215</c:v>
                </c:pt>
                <c:pt idx="2542">
                  <c:v>211.3331542214641</c:v>
                </c:pt>
                <c:pt idx="2543">
                  <c:v>210.36216657803098</c:v>
                </c:pt>
                <c:pt idx="2544">
                  <c:v>209.39564021757647</c:v>
                </c:pt>
                <c:pt idx="2545">
                  <c:v>208.43355464236694</c:v>
                </c:pt>
                <c:pt idx="2546">
                  <c:v>207.47588944884751</c:v>
                </c:pt>
                <c:pt idx="2547">
                  <c:v>206.52262432720937</c:v>
                </c:pt>
                <c:pt idx="2548">
                  <c:v>205.57373906095862</c:v>
                </c:pt>
                <c:pt idx="2549">
                  <c:v>204.62921352648735</c:v>
                </c:pt>
                <c:pt idx="2550">
                  <c:v>203.6890276926479</c:v>
                </c:pt>
                <c:pt idx="2551">
                  <c:v>202.75316162032701</c:v>
                </c:pt>
                <c:pt idx="2552">
                  <c:v>201.8215954620232</c:v>
                </c:pt>
                <c:pt idx="2553">
                  <c:v>200.89430946142622</c:v>
                </c:pt>
                <c:pt idx="2554">
                  <c:v>199.97128395299777</c:v>
                </c:pt>
                <c:pt idx="2555">
                  <c:v>199.05249936155451</c:v>
                </c:pt>
                <c:pt idx="2556">
                  <c:v>198.13793620185265</c:v>
                </c:pt>
                <c:pt idx="2557">
                  <c:v>197.22757507817545</c:v>
                </c:pt>
                <c:pt idx="2558">
                  <c:v>196.32139668392085</c:v>
                </c:pt>
                <c:pt idx="2559">
                  <c:v>195.41938180119297</c:v>
                </c:pt>
                <c:pt idx="2560">
                  <c:v>194.52151130039388</c:v>
                </c:pt>
                <c:pt idx="2561">
                  <c:v>193.62776613981839</c:v>
                </c:pt>
                <c:pt idx="2562">
                  <c:v>192.73812736524988</c:v>
                </c:pt>
                <c:pt idx="2563">
                  <c:v>191.85257610955824</c:v>
                </c:pt>
                <c:pt idx="2564">
                  <c:v>190.97109359230046</c:v>
                </c:pt>
                <c:pt idx="2565">
                  <c:v>190.09366111932138</c:v>
                </c:pt>
                <c:pt idx="2566">
                  <c:v>189.22026008235784</c:v>
                </c:pt>
                <c:pt idx="2567">
                  <c:v>188.35087195864386</c:v>
                </c:pt>
                <c:pt idx="2568">
                  <c:v>187.485478310518</c:v>
                </c:pt>
                <c:pt idx="2569">
                  <c:v>186.62406078503176</c:v>
                </c:pt>
                <c:pt idx="2570">
                  <c:v>185.76660111356131</c:v>
                </c:pt>
                <c:pt idx="2571">
                  <c:v>184.91308111141919</c:v>
                </c:pt>
                <c:pt idx="2572">
                  <c:v>184.06348267746904</c:v>
                </c:pt>
                <c:pt idx="2573">
                  <c:v>183.21778779374162</c:v>
                </c:pt>
                <c:pt idx="2574">
                  <c:v>182.37597852505289</c:v>
                </c:pt>
                <c:pt idx="2575">
                  <c:v>181.53803701862341</c:v>
                </c:pt>
                <c:pt idx="2576">
                  <c:v>180.70394550369974</c:v>
                </c:pt>
                <c:pt idx="2577">
                  <c:v>179.87368629117796</c:v>
                </c:pt>
                <c:pt idx="2578">
                  <c:v>179.04724177322768</c:v>
                </c:pt>
                <c:pt idx="2579">
                  <c:v>178.22459442291944</c:v>
                </c:pt>
                <c:pt idx="2580">
                  <c:v>177.40572679385272</c:v>
                </c:pt>
                <c:pt idx="2581">
                  <c:v>176.59062151978594</c:v>
                </c:pt>
                <c:pt idx="2582">
                  <c:v>175.7792613142681</c:v>
                </c:pt>
                <c:pt idx="2583">
                  <c:v>174.97162897027212</c:v>
                </c:pt>
                <c:pt idx="2584">
                  <c:v>174.16770735983036</c:v>
                </c:pt>
                <c:pt idx="2585">
                  <c:v>173.36747943367052</c:v>
                </c:pt>
                <c:pt idx="2586">
                  <c:v>172.57092822085508</c:v>
                </c:pt>
                <c:pt idx="2587">
                  <c:v>171.77803682842068</c:v>
                </c:pt>
                <c:pt idx="2588">
                  <c:v>170.98878844102012</c:v>
                </c:pt>
                <c:pt idx="2589">
                  <c:v>170.20316632056557</c:v>
                </c:pt>
                <c:pt idx="2590">
                  <c:v>169.42115380587398</c:v>
                </c:pt>
                <c:pt idx="2591">
                  <c:v>168.64273431231319</c:v>
                </c:pt>
                <c:pt idx="2592">
                  <c:v>167.86789133145083</c:v>
                </c:pt>
                <c:pt idx="2593">
                  <c:v>167.09660843070355</c:v>
                </c:pt>
                <c:pt idx="2594">
                  <c:v>166.32886925298919</c:v>
                </c:pt>
                <c:pt idx="2595">
                  <c:v>165.56465751637924</c:v>
                </c:pt>
                <c:pt idx="2596">
                  <c:v>164.80395701375414</c:v>
                </c:pt>
                <c:pt idx="2597">
                  <c:v>164.04675161245905</c:v>
                </c:pt>
                <c:pt idx="2598">
                  <c:v>163.29302525396213</c:v>
                </c:pt>
                <c:pt idx="2599">
                  <c:v>162.54276195351366</c:v>
                </c:pt>
                <c:pt idx="2600">
                  <c:v>161.79594579980713</c:v>
                </c:pt>
                <c:pt idx="2601">
                  <c:v>161.05256095464208</c:v>
                </c:pt>
                <c:pt idx="2602">
                  <c:v>160.31259165258777</c:v>
                </c:pt>
                <c:pt idx="2603">
                  <c:v>159.57602220064908</c:v>
                </c:pt>
                <c:pt idx="2604">
                  <c:v>158.84283697793362</c:v>
                </c:pt>
                <c:pt idx="2605">
                  <c:v>158.11302043532055</c:v>
                </c:pt>
                <c:pt idx="2606">
                  <c:v>157.3865570951308</c:v>
                </c:pt>
                <c:pt idx="2607">
                  <c:v>156.66343155079861</c:v>
                </c:pt>
                <c:pt idx="2608">
                  <c:v>155.94362846654511</c:v>
                </c:pt>
                <c:pt idx="2609">
                  <c:v>155.22713257705274</c:v>
                </c:pt>
                <c:pt idx="2610">
                  <c:v>154.51392868714206</c:v>
                </c:pt>
                <c:pt idx="2611">
                  <c:v>153.80400167144873</c:v>
                </c:pt>
                <c:pt idx="2612">
                  <c:v>153.0973364741034</c:v>
                </c:pt>
                <c:pt idx="2613">
                  <c:v>152.39391810841207</c:v>
                </c:pt>
                <c:pt idx="2614">
                  <c:v>151.69373165653832</c:v>
                </c:pt>
                <c:pt idx="2615">
                  <c:v>150.99676226918703</c:v>
                </c:pt>
                <c:pt idx="2616">
                  <c:v>150.30299516528936</c:v>
                </c:pt>
                <c:pt idx="2617">
                  <c:v>149.61241563168946</c:v>
                </c:pt>
                <c:pt idx="2618">
                  <c:v>148.92500902283194</c:v>
                </c:pt>
                <c:pt idx="2619">
                  <c:v>148.24076076045199</c:v>
                </c:pt>
                <c:pt idx="2620">
                  <c:v>147.55965633326559</c:v>
                </c:pt>
                <c:pt idx="2621">
                  <c:v>146.88168129666212</c:v>
                </c:pt>
                <c:pt idx="2622">
                  <c:v>146.20682127239792</c:v>
                </c:pt>
                <c:pt idx="2623">
                  <c:v>145.53506194829137</c:v>
                </c:pt>
                <c:pt idx="2624">
                  <c:v>144.86638907791931</c:v>
                </c:pt>
                <c:pt idx="2625">
                  <c:v>144.200788480315</c:v>
                </c:pt>
                <c:pt idx="2626">
                  <c:v>143.5382460396672</c:v>
                </c:pt>
                <c:pt idx="2627">
                  <c:v>142.87874770502108</c:v>
                </c:pt>
                <c:pt idx="2628">
                  <c:v>142.22227948998005</c:v>
                </c:pt>
                <c:pt idx="2629">
                  <c:v>141.56882747240911</c:v>
                </c:pt>
                <c:pt idx="2630">
                  <c:v>140.9183777941397</c:v>
                </c:pt>
                <c:pt idx="2631">
                  <c:v>140.27091666067582</c:v>
                </c:pt>
                <c:pt idx="2632">
                  <c:v>139.62643034090127</c:v>
                </c:pt>
                <c:pt idx="2633">
                  <c:v>138.98490516678868</c:v>
                </c:pt>
                <c:pt idx="2634">
                  <c:v>138.3463275331097</c:v>
                </c:pt>
                <c:pt idx="2635">
                  <c:v>137.71068389714617</c:v>
                </c:pt>
                <c:pt idx="2636">
                  <c:v>137.077960778403</c:v>
                </c:pt>
                <c:pt idx="2637">
                  <c:v>136.44814475832243</c:v>
                </c:pt>
                <c:pt idx="2638">
                  <c:v>135.82122247999959</c:v>
                </c:pt>
                <c:pt idx="2639">
                  <c:v>135.19718064789859</c:v>
                </c:pt>
                <c:pt idx="2640">
                  <c:v>134.5760060275712</c:v>
                </c:pt>
                <c:pt idx="2641">
                  <c:v>133.95768544537617</c:v>
                </c:pt>
                <c:pt idx="2642">
                  <c:v>133.34220578819918</c:v>
                </c:pt>
                <c:pt idx="2643">
                  <c:v>132.72955400317571</c:v>
                </c:pt>
                <c:pt idx="2644">
                  <c:v>132.11971709741317</c:v>
                </c:pt>
                <c:pt idx="2645">
                  <c:v>131.51268213771627</c:v>
                </c:pt>
                <c:pt idx="2646">
                  <c:v>130.90843625031218</c:v>
                </c:pt>
                <c:pt idx="2647">
                  <c:v>130.30696662057773</c:v>
                </c:pt>
                <c:pt idx="2648">
                  <c:v>129.70826049276766</c:v>
                </c:pt>
                <c:pt idx="2649">
                  <c:v>129.11230516974402</c:v>
                </c:pt>
                <c:pt idx="2650">
                  <c:v>128.51908801270679</c:v>
                </c:pt>
                <c:pt idx="2651">
                  <c:v>127.92859644092607</c:v>
                </c:pt>
                <c:pt idx="2652">
                  <c:v>127.34081793147513</c:v>
                </c:pt>
                <c:pt idx="2653">
                  <c:v>126.75574001896484</c:v>
                </c:pt>
                <c:pt idx="2654">
                  <c:v>126.17335029527932</c:v>
                </c:pt>
                <c:pt idx="2655">
                  <c:v>125.59363640931298</c:v>
                </c:pt>
                <c:pt idx="2656">
                  <c:v>125.01658606670811</c:v>
                </c:pt>
                <c:pt idx="2657">
                  <c:v>124.44218702959471</c:v>
                </c:pt>
                <c:pt idx="2658">
                  <c:v>123.87042711633052</c:v>
                </c:pt>
                <c:pt idx="2659">
                  <c:v>123.30129420124285</c:v>
                </c:pt>
                <c:pt idx="2660">
                  <c:v>122.73477621437161</c:v>
                </c:pt>
                <c:pt idx="2661">
                  <c:v>122.17086114121285</c:v>
                </c:pt>
                <c:pt idx="2662">
                  <c:v>121.60953702246438</c:v>
                </c:pt>
                <c:pt idx="2663">
                  <c:v>121.05079195377219</c:v>
                </c:pt>
                <c:pt idx="2664">
                  <c:v>120.49461408547751</c:v>
                </c:pt>
                <c:pt idx="2665">
                  <c:v>119.94099162236591</c:v>
                </c:pt>
                <c:pt idx="2666">
                  <c:v>119.38991282341716</c:v>
                </c:pt>
                <c:pt idx="2667">
                  <c:v>118.84136600155595</c:v>
                </c:pt>
                <c:pt idx="2668">
                  <c:v>118.29533952340441</c:v>
                </c:pt>
                <c:pt idx="2669">
                  <c:v>117.75182180903498</c:v>
                </c:pt>
                <c:pt idx="2670">
                  <c:v>117.21080133172507</c:v>
                </c:pt>
                <c:pt idx="2671">
                  <c:v>116.67226661771274</c:v>
                </c:pt>
                <c:pt idx="2672">
                  <c:v>116.13620624595295</c:v>
                </c:pt>
                <c:pt idx="2673">
                  <c:v>115.60260884787584</c:v>
                </c:pt>
                <c:pt idx="2674">
                  <c:v>115.07146310714516</c:v>
                </c:pt>
                <c:pt idx="2675">
                  <c:v>114.54275775941873</c:v>
                </c:pt>
                <c:pt idx="2676">
                  <c:v>114.01648159210906</c:v>
                </c:pt>
                <c:pt idx="2677">
                  <c:v>113.49262344414603</c:v>
                </c:pt>
                <c:pt idx="2678">
                  <c:v>112.97117220573986</c:v>
                </c:pt>
                <c:pt idx="2679">
                  <c:v>112.45211681814573</c:v>
                </c:pt>
                <c:pt idx="2680">
                  <c:v>111.93544627342904</c:v>
                </c:pt>
                <c:pt idx="2681">
                  <c:v>111.42114961423204</c:v>
                </c:pt>
                <c:pt idx="2682">
                  <c:v>110.90921593354162</c:v>
                </c:pt>
                <c:pt idx="2683">
                  <c:v>110.39963437445763</c:v>
                </c:pt>
                <c:pt idx="2684">
                  <c:v>109.89239412996298</c:v>
                </c:pt>
                <c:pt idx="2685">
                  <c:v>109.38748444269432</c:v>
                </c:pt>
                <c:pt idx="2686">
                  <c:v>108.88489460471381</c:v>
                </c:pt>
                <c:pt idx="2687">
                  <c:v>108.38461395728221</c:v>
                </c:pt>
                <c:pt idx="2688">
                  <c:v>107.88663189063263</c:v>
                </c:pt>
                <c:pt idx="2689">
                  <c:v>107.39093784374575</c:v>
                </c:pt>
                <c:pt idx="2690">
                  <c:v>106.89752130412563</c:v>
                </c:pt>
                <c:pt idx="2691">
                  <c:v>106.40637180757693</c:v>
                </c:pt>
                <c:pt idx="2692">
                  <c:v>105.91747893798289</c:v>
                </c:pt>
                <c:pt idx="2693">
                  <c:v>105.43083232708445</c:v>
                </c:pt>
                <c:pt idx="2694">
                  <c:v>104.94642165426036</c:v>
                </c:pt>
                <c:pt idx="2695">
                  <c:v>104.46423664630835</c:v>
                </c:pt>
                <c:pt idx="2696">
                  <c:v>103.98426707722729</c:v>
                </c:pt>
                <c:pt idx="2697">
                  <c:v>103.50650276800005</c:v>
                </c:pt>
                <c:pt idx="2698">
                  <c:v>103.03093358637805</c:v>
                </c:pt>
                <c:pt idx="2699">
                  <c:v>102.55754944666614</c:v>
                </c:pt>
                <c:pt idx="2700">
                  <c:v>102.08634030950857</c:v>
                </c:pt>
                <c:pt idx="2701">
                  <c:v>101.61729618167645</c:v>
                </c:pt>
                <c:pt idx="2702">
                  <c:v>101.15040711585536</c:v>
                </c:pt>
                <c:pt idx="2703">
                  <c:v>100.68566321043485</c:v>
                </c:pt>
                <c:pt idx="2704">
                  <c:v>100.22305460929817</c:v>
                </c:pt>
                <c:pt idx="2705">
                  <c:v>99.762571501613337</c:v>
                </c:pt>
                <c:pt idx="2706">
                  <c:v>99.30420412162502</c:v>
                </c:pt>
                <c:pt idx="2707">
                  <c:v>98.847942748447394</c:v>
                </c:pt>
                <c:pt idx="2708">
                  <c:v>98.393777705858113</c:v>
                </c:pt>
                <c:pt idx="2709">
                  <c:v>97.941699362093047</c:v>
                </c:pt>
                <c:pt idx="2710">
                  <c:v>97.491698129642074</c:v>
                </c:pt>
                <c:pt idx="2711">
                  <c:v>97.043764465045442</c:v>
                </c:pt>
                <c:pt idx="2712">
                  <c:v>96.59788886869184</c:v>
                </c:pt>
                <c:pt idx="2713">
                  <c:v>96.154061884616667</c:v>
                </c:pt>
                <c:pt idx="2714">
                  <c:v>95.7122741003014</c:v>
                </c:pt>
                <c:pt idx="2715">
                  <c:v>95.27251614647426</c:v>
                </c:pt>
                <c:pt idx="2716">
                  <c:v>94.8347786969113</c:v>
                </c:pt>
                <c:pt idx="2717">
                  <c:v>94.399052468238693</c:v>
                </c:pt>
                <c:pt idx="2718">
                  <c:v>93.965328219735852</c:v>
                </c:pt>
                <c:pt idx="2719">
                  <c:v>93.533596753139406</c:v>
                </c:pt>
                <c:pt idx="2720">
                  <c:v>93.103848912448157</c:v>
                </c:pt>
                <c:pt idx="2721">
                  <c:v>92.676075583728959</c:v>
                </c:pt>
                <c:pt idx="2722">
                  <c:v>92.25026769492338</c:v>
                </c:pt>
                <c:pt idx="2723">
                  <c:v>91.826416215655314</c:v>
                </c:pt>
                <c:pt idx="2724">
                  <c:v>91.404512157039406</c:v>
                </c:pt>
                <c:pt idx="2725">
                  <c:v>90.98454657149054</c:v>
                </c:pt>
                <c:pt idx="2726">
                  <c:v>90.566510552533998</c:v>
                </c:pt>
                <c:pt idx="2727">
                  <c:v>90.150395234616582</c:v>
                </c:pt>
                <c:pt idx="2728">
                  <c:v>89.736191792918618</c:v>
                </c:pt>
                <c:pt idx="2729">
                  <c:v>89.323891443166872</c:v>
                </c:pt>
                <c:pt idx="2730">
                  <c:v>88.913485441448003</c:v>
                </c:pt>
                <c:pt idx="2731">
                  <c:v>88.504965084023453</c:v>
                </c:pt>
                <c:pt idx="2732">
                  <c:v>88.098321707144692</c:v>
                </c:pt>
                <c:pt idx="2733">
                  <c:v>87.693546686869496</c:v>
                </c:pt>
                <c:pt idx="2734">
                  <c:v>87.290631438878961</c:v>
                </c:pt>
                <c:pt idx="2735">
                  <c:v>86.889567418295613</c:v>
                </c:pt>
                <c:pt idx="2736">
                  <c:v>86.490346119502178</c:v>
                </c:pt>
                <c:pt idx="2737">
                  <c:v>86.09295907596109</c:v>
                </c:pt>
                <c:pt idx="2738">
                  <c:v>85.697397860034968</c:v>
                </c:pt>
                <c:pt idx="2739">
                  <c:v>85.303654082807995</c:v>
                </c:pt>
                <c:pt idx="2740">
                  <c:v>84.911719393907745</c:v>
                </c:pt>
                <c:pt idx="2741">
                  <c:v>84.521585481328543</c:v>
                </c:pt>
                <c:pt idx="2742">
                  <c:v>84.133244071254623</c:v>
                </c:pt>
                <c:pt idx="2743">
                  <c:v>83.746686927885094</c:v>
                </c:pt>
                <c:pt idx="2744">
                  <c:v>83.361905853259145</c:v>
                </c:pt>
                <c:pt idx="2745">
                  <c:v>82.978892687082137</c:v>
                </c:pt>
                <c:pt idx="2746">
                  <c:v>82.597639306552523</c:v>
                </c:pt>
                <c:pt idx="2747">
                  <c:v>82.218137626189844</c:v>
                </c:pt>
                <c:pt idx="2748">
                  <c:v>81.840379597662803</c:v>
                </c:pt>
                <c:pt idx="2749">
                  <c:v>81.464357209618939</c:v>
                </c:pt>
                <c:pt idx="2750">
                  <c:v>81.090062487514587</c:v>
                </c:pt>
                <c:pt idx="2751">
                  <c:v>80.717487493445887</c:v>
                </c:pt>
                <c:pt idx="2752">
                  <c:v>80.346624325980159</c:v>
                </c:pt>
                <c:pt idx="2753">
                  <c:v>79.977465119988679</c:v>
                </c:pt>
                <c:pt idx="2754">
                  <c:v>79.610002046479494</c:v>
                </c:pt>
                <c:pt idx="2755">
                  <c:v>79.244227312431832</c:v>
                </c:pt>
                <c:pt idx="2756">
                  <c:v>78.880133160630507</c:v>
                </c:pt>
                <c:pt idx="2757">
                  <c:v>78.517711869501412</c:v>
                </c:pt>
                <c:pt idx="2758">
                  <c:v>78.156955752948051</c:v>
                </c:pt>
                <c:pt idx="2759">
                  <c:v>77.797857160188073</c:v>
                </c:pt>
                <c:pt idx="2760">
                  <c:v>77.440408475591482</c:v>
                </c:pt>
                <c:pt idx="2761">
                  <c:v>77.084602118518859</c:v>
                </c:pt>
                <c:pt idx="2762">
                  <c:v>76.730430543160708</c:v>
                </c:pt>
                <c:pt idx="2763">
                  <c:v>76.377886238377229</c:v>
                </c:pt>
                <c:pt idx="2764">
                  <c:v>76.026961727539387</c:v>
                </c:pt>
                <c:pt idx="2765">
                  <c:v>75.677649568369915</c:v>
                </c:pt>
                <c:pt idx="2766">
                  <c:v>75.329942352785849</c:v>
                </c:pt>
                <c:pt idx="2767">
                  <c:v>74.983832706741268</c:v>
                </c:pt>
                <c:pt idx="2768">
                  <c:v>74.639313290070888</c:v>
                </c:pt>
                <c:pt idx="2769">
                  <c:v>74.296376796334357</c:v>
                </c:pt>
                <c:pt idx="2770">
                  <c:v>73.955015952661526</c:v>
                </c:pt>
                <c:pt idx="2771">
                  <c:v>73.615223519597905</c:v>
                </c:pt>
                <c:pt idx="2772">
                  <c:v>73.276992290951313</c:v>
                </c:pt>
                <c:pt idx="2773">
                  <c:v>72.940315093639015</c:v>
                </c:pt>
                <c:pt idx="2774">
                  <c:v>72.605184787535634</c:v>
                </c:pt>
                <c:pt idx="2775">
                  <c:v>72.271594265321625</c:v>
                </c:pt>
                <c:pt idx="2776">
                  <c:v>71.939536452332717</c:v>
                </c:pt>
                <c:pt idx="2777">
                  <c:v>71.609004306409673</c:v>
                </c:pt>
                <c:pt idx="2778">
                  <c:v>71.279990817748981</c:v>
                </c:pt>
                <c:pt idx="2779">
                  <c:v>70.952489008754455</c:v>
                </c:pt>
                <c:pt idx="2780">
                  <c:v>70.626491933888843</c:v>
                </c:pt>
                <c:pt idx="2781">
                  <c:v>70.30199267952689</c:v>
                </c:pt>
                <c:pt idx="2782">
                  <c:v>69.978984363808465</c:v>
                </c:pt>
                <c:pt idx="2783">
                  <c:v>69.657460136492759</c:v>
                </c:pt>
                <c:pt idx="2784">
                  <c:v>69.337413178812909</c:v>
                </c:pt>
                <c:pt idx="2785">
                  <c:v>69.018836703331559</c:v>
                </c:pt>
                <c:pt idx="2786">
                  <c:v>68.701723953796645</c:v>
                </c:pt>
                <c:pt idx="2787">
                  <c:v>68.386068204998367</c:v>
                </c:pt>
                <c:pt idx="2788">
                  <c:v>68.071862762626381</c:v>
                </c:pt>
                <c:pt idx="2789">
                  <c:v>67.759100963127977</c:v>
                </c:pt>
                <c:pt idx="2790">
                  <c:v>67.447776173566666</c:v>
                </c:pt>
                <c:pt idx="2791">
                  <c:v>67.137881791481519</c:v>
                </c:pt>
                <c:pt idx="2792">
                  <c:v>66.829411244747149</c:v>
                </c:pt>
                <c:pt idx="2793">
                  <c:v>66.522357991434376</c:v>
                </c:pt>
                <c:pt idx="2794">
                  <c:v>66.216715519671439</c:v>
                </c:pt>
                <c:pt idx="2795">
                  <c:v>65.91247734750587</c:v>
                </c:pt>
                <c:pt idx="2796">
                  <c:v>65.609637022767188</c:v>
                </c:pt>
                <c:pt idx="2797">
                  <c:v>65.308188122929749</c:v>
                </c:pt>
                <c:pt idx="2798">
                  <c:v>65.008124254976977</c:v>
                </c:pt>
                <c:pt idx="2799">
                  <c:v>64.70943905526525</c:v>
                </c:pt>
                <c:pt idx="2800">
                  <c:v>64.412126189389483</c:v>
                </c:pt>
                <c:pt idx="2801">
                  <c:v>64.116179352048505</c:v>
                </c:pt>
                <c:pt idx="2802">
                  <c:v>63.821592266911239</c:v>
                </c:pt>
                <c:pt idx="2803">
                  <c:v>63.528358686483713</c:v>
                </c:pt>
                <c:pt idx="2804">
                  <c:v>63.236472391976861</c:v>
                </c:pt>
                <c:pt idx="2805">
                  <c:v>62.94592719317405</c:v>
                </c:pt>
                <c:pt idx="2806">
                  <c:v>62.656716928300241</c:v>
                </c:pt>
                <c:pt idx="2807">
                  <c:v>62.368835463891216</c:v>
                </c:pt>
                <c:pt idx="2808">
                  <c:v>62.082276694663349</c:v>
                </c:pt>
                <c:pt idx="2809">
                  <c:v>61.797034543384349</c:v>
                </c:pt>
                <c:pt idx="2810">
                  <c:v>61.513102960744227</c:v>
                </c:pt>
                <c:pt idx="2811">
                  <c:v>61.230475925227076</c:v>
                </c:pt>
                <c:pt idx="2812">
                  <c:v>60.949147442983268</c:v>
                </c:pt>
                <c:pt idx="2813">
                  <c:v>60.669111547702542</c:v>
                </c:pt>
                <c:pt idx="2814">
                  <c:v>60.39036230048719</c:v>
                </c:pt>
                <c:pt idx="2815">
                  <c:v>60.112893789726378</c:v>
                </c:pt>
                <c:pt idx="2816">
                  <c:v>59.836700130970605</c:v>
                </c:pt>
                <c:pt idx="2817">
                  <c:v>59.561775466806964</c:v>
                </c:pt>
                <c:pt idx="2818">
                  <c:v>59.288113966734933</c:v>
                </c:pt>
                <c:pt idx="2819">
                  <c:v>59.015709827042684</c:v>
                </c:pt>
                <c:pt idx="2820">
                  <c:v>58.744557270684034</c:v>
                </c:pt>
                <c:pt idx="2821">
                  <c:v>58.474650547155946</c:v>
                </c:pt>
                <c:pt idx="2822">
                  <c:v>58.205983932376441</c:v>
                </c:pt>
                <c:pt idx="2823">
                  <c:v>57.938551728563468</c:v>
                </c:pt>
                <c:pt idx="2824">
                  <c:v>57.672348264113737</c:v>
                </c:pt>
                <c:pt idx="2825">
                  <c:v>57.407367893482771</c:v>
                </c:pt>
                <c:pt idx="2826">
                  <c:v>57.143604997064863</c:v>
                </c:pt>
                <c:pt idx="2827">
                  <c:v>56.881053981074182</c:v>
                </c:pt>
                <c:pt idx="2828">
                  <c:v>56.619709277425876</c:v>
                </c:pt>
                <c:pt idx="2829">
                  <c:v>56.359565343618236</c:v>
                </c:pt>
                <c:pt idx="2830">
                  <c:v>56.100616662614968</c:v>
                </c:pt>
                <c:pt idx="2831">
                  <c:v>55.842857742728299</c:v>
                </c:pt>
                <c:pt idx="2832">
                  <c:v>55.586283117502425</c:v>
                </c:pt>
                <c:pt idx="2833">
                  <c:v>55.330887345597638</c:v>
                </c:pt>
                <c:pt idx="2834">
                  <c:v>55.076665010674937</c:v>
                </c:pt>
                <c:pt idx="2835">
                  <c:v>54.823610721281149</c:v>
                </c:pt>
                <c:pt idx="2836">
                  <c:v>54.571719110734499</c:v>
                </c:pt>
                <c:pt idx="2837">
                  <c:v>54.32098483701099</c:v>
                </c:pt>
                <c:pt idx="2838">
                  <c:v>54.071402582630881</c:v>
                </c:pt>
                <c:pt idx="2839">
                  <c:v>53.822967054546154</c:v>
                </c:pt>
                <c:pt idx="2840">
                  <c:v>53.575672984028003</c:v>
                </c:pt>
                <c:pt idx="2841">
                  <c:v>53.329515126555314</c:v>
                </c:pt>
                <c:pt idx="2842">
                  <c:v>53.084488261703392</c:v>
                </c:pt>
                <c:pt idx="2843">
                  <c:v>52.840587193033087</c:v>
                </c:pt>
                <c:pt idx="2844">
                  <c:v>52.597806747980883</c:v>
                </c:pt>
                <c:pt idx="2845">
                  <c:v>52.356141777748867</c:v>
                </c:pt>
                <c:pt idx="2846">
                  <c:v>52.115587157195847</c:v>
                </c:pt>
                <c:pt idx="2847">
                  <c:v>51.8761377847284</c:v>
                </c:pt>
                <c:pt idx="2848">
                  <c:v>51.637788582192904</c:v>
                </c:pt>
                <c:pt idx="2849">
                  <c:v>51.400534494767648</c:v>
                </c:pt>
                <c:pt idx="2850">
                  <c:v>51.164370490855745</c:v>
                </c:pt>
                <c:pt idx="2851">
                  <c:v>50.929291561978431</c:v>
                </c:pt>
                <c:pt idx="2852">
                  <c:v>50.695292722668754</c:v>
                </c:pt>
                <c:pt idx="2853">
                  <c:v>50.462369010365911</c:v>
                </c:pt>
                <c:pt idx="2854">
                  <c:v>50.230515485310022</c:v>
                </c:pt>
                <c:pt idx="2855">
                  <c:v>49.999727230437379</c:v>
                </c:pt>
                <c:pt idx="2856">
                  <c:v>49.769999351276027</c:v>
                </c:pt>
                <c:pt idx="2857">
                  <c:v>49.541326975842139</c:v>
                </c:pt>
                <c:pt idx="2858">
                  <c:v>49.313705254536622</c:v>
                </c:pt>
                <c:pt idx="2859">
                  <c:v>49.087129360042191</c:v>
                </c:pt>
                <c:pt idx="2860">
                  <c:v>48.861594487221197</c:v>
                </c:pt>
                <c:pt idx="2861">
                  <c:v>48.637095853013498</c:v>
                </c:pt>
                <c:pt idx="2862">
                  <c:v>48.413628696335124</c:v>
                </c:pt>
                <c:pt idx="2863">
                  <c:v>48.191188277977332</c:v>
                </c:pt>
                <c:pt idx="2864">
                  <c:v>47.969769880506064</c:v>
                </c:pt>
                <c:pt idx="2865">
                  <c:v>47.749368808161854</c:v>
                </c:pt>
                <c:pt idx="2866">
                  <c:v>47.529980386760329</c:v>
                </c:pt>
                <c:pt idx="2867">
                  <c:v>47.311599963593046</c:v>
                </c:pt>
                <c:pt idx="2868">
                  <c:v>47.094222907328835</c:v>
                </c:pt>
                <c:pt idx="2869">
                  <c:v>46.87784460791552</c:v>
                </c:pt>
                <c:pt idx="2870">
                  <c:v>46.662460476482167</c:v>
                </c:pt>
                <c:pt idx="2871">
                  <c:v>46.448065945241872</c:v>
                </c:pt>
                <c:pt idx="2872">
                  <c:v>46.234656467394736</c:v>
                </c:pt>
                <c:pt idx="2873">
                  <c:v>46.022227517031531</c:v>
                </c:pt>
                <c:pt idx="2874">
                  <c:v>45.810774589037699</c:v>
                </c:pt>
                <c:pt idx="2875">
                  <c:v>45.600293198997797</c:v>
                </c:pt>
                <c:pt idx="2876">
                  <c:v>45.390778883100417</c:v>
                </c:pt>
                <c:pt idx="2877">
                  <c:v>45.182227198043464</c:v>
                </c:pt>
                <c:pt idx="2878">
                  <c:v>44.974633720939956</c:v>
                </c:pt>
                <c:pt idx="2879">
                  <c:v>44.767994049224306</c:v>
                </c:pt>
                <c:pt idx="2880">
                  <c:v>44.562303800558801</c:v>
                </c:pt>
                <c:pt idx="2881">
                  <c:v>44.357558612740789</c:v>
                </c:pt>
                <c:pt idx="2882">
                  <c:v>44.153754143610058</c:v>
                </c:pt>
                <c:pt idx="2883">
                  <c:v>43.950886070956884</c:v>
                </c:pt>
                <c:pt idx="2884">
                  <c:v>43.748950092430242</c:v>
                </c:pt>
                <c:pt idx="2885">
                  <c:v>43.547941925446658</c:v>
                </c:pt>
                <c:pt idx="2886">
                  <c:v>43.347857307099297</c:v>
                </c:pt>
                <c:pt idx="2887">
                  <c:v>43.148691994067619</c:v>
                </c:pt>
                <c:pt idx="2888">
                  <c:v>42.950441762527362</c:v>
                </c:pt>
                <c:pt idx="2889">
                  <c:v>42.753102408061011</c:v>
                </c:pt>
                <c:pt idx="2890">
                  <c:v>42.556669745568534</c:v>
                </c:pt>
                <c:pt idx="2891">
                  <c:v>42.361139609178757</c:v>
                </c:pt>
                <c:pt idx="2892">
                  <c:v>42.16650785216089</c:v>
                </c:pt>
                <c:pt idx="2893">
                  <c:v>41.972770346836654</c:v>
                </c:pt>
                <c:pt idx="2894">
                  <c:v>41.779922984492728</c:v>
                </c:pt>
                <c:pt idx="2895">
                  <c:v>41.58796167529367</c:v>
                </c:pt>
                <c:pt idx="2896">
                  <c:v>41.396882348194993</c:v>
                </c:pt>
                <c:pt idx="2897">
                  <c:v>41.206680950857105</c:v>
                </c:pt>
                <c:pt idx="2898">
                  <c:v>41.017353449559131</c:v>
                </c:pt>
                <c:pt idx="2899">
                  <c:v>40.828895829113513</c:v>
                </c:pt>
                <c:pt idx="2900">
                  <c:v>40.64130409278075</c:v>
                </c:pt>
                <c:pt idx="2901">
                  <c:v>40.454574262184735</c:v>
                </c:pt>
                <c:pt idx="2902">
                  <c:v>40.268702377228344</c:v>
                </c:pt>
                <c:pt idx="2903">
                  <c:v>40.083684496009404</c:v>
                </c:pt>
                <c:pt idx="2904">
                  <c:v>39.899516694737187</c:v>
                </c:pt>
                <c:pt idx="2905">
                  <c:v>39.716195067649082</c:v>
                </c:pt>
                <c:pt idx="2906">
                  <c:v>39.533715726927909</c:v>
                </c:pt>
                <c:pt idx="2907">
                  <c:v>39.352074802619285</c:v>
                </c:pt>
                <c:pt idx="2908">
                  <c:v>39.171268442549767</c:v>
                </c:pt>
                <c:pt idx="2909">
                  <c:v>38.99129281224495</c:v>
                </c:pt>
                <c:pt idx="2910">
                  <c:v>38.812144094848286</c:v>
                </c:pt>
                <c:pt idx="2911">
                  <c:v>38.633818491040074</c:v>
                </c:pt>
                <c:pt idx="2912">
                  <c:v>38.456312218956874</c:v>
                </c:pt>
                <c:pt idx="2913">
                  <c:v>38.279621514111398</c:v>
                </c:pt>
                <c:pt idx="2914">
                  <c:v>38.103742629312556</c:v>
                </c:pt>
                <c:pt idx="2915">
                  <c:v>37.928671834586048</c:v>
                </c:pt>
                <c:pt idx="2916">
                  <c:v>37.754405417095242</c:v>
                </c:pt>
                <c:pt idx="2917">
                  <c:v>37.580939681062446</c:v>
                </c:pt>
                <c:pt idx="2918">
                  <c:v>37.408270947690532</c:v>
                </c:pt>
                <c:pt idx="2919">
                  <c:v>37.236395555084904</c:v>
                </c:pt>
                <c:pt idx="2920">
                  <c:v>37.065309858175844</c:v>
                </c:pt>
                <c:pt idx="2921">
                  <c:v>36.895010228641191</c:v>
                </c:pt>
                <c:pt idx="2922">
                  <c:v>36.725493054829457</c:v>
                </c:pt>
                <c:pt idx="2923">
                  <c:v>36.556754741683108</c:v>
                </c:pt>
                <c:pt idx="2924">
                  <c:v>36.388791710662488</c:v>
                </c:pt>
                <c:pt idx="2925">
                  <c:v>36.221600399669782</c:v>
                </c:pt>
                <c:pt idx="2926">
                  <c:v>36.055177262973537</c:v>
                </c:pt>
                <c:pt idx="2927">
                  <c:v>35.889518771133467</c:v>
                </c:pt>
                <c:pt idx="2928">
                  <c:v>35.72462141092555</c:v>
                </c:pt>
                <c:pt idx="2929">
                  <c:v>35.560481685267668</c:v>
                </c:pt>
                <c:pt idx="2930">
                  <c:v>35.397096113145196</c:v>
                </c:pt>
                <c:pt idx="2931">
                  <c:v>35.234461229537416</c:v>
                </c:pt>
                <c:pt idx="2932">
                  <c:v>35.072573585343896</c:v>
                </c:pt>
                <c:pt idx="2933">
                  <c:v>34.911429747311367</c:v>
                </c:pt>
                <c:pt idx="2934">
                  <c:v>34.751026297961005</c:v>
                </c:pt>
                <c:pt idx="2935">
                  <c:v>34.59135983551576</c:v>
                </c:pt>
                <c:pt idx="2936">
                  <c:v>34.432426973828434</c:v>
                </c:pt>
                <c:pt idx="2937">
                  <c:v>34.274224342309665</c:v>
                </c:pt>
                <c:pt idx="2938">
                  <c:v>34.116748585856627</c:v>
                </c:pt>
                <c:pt idx="2939">
                  <c:v>33.95999636478173</c:v>
                </c:pt>
                <c:pt idx="2940">
                  <c:v>33.803964354741893</c:v>
                </c:pt>
                <c:pt idx="2941">
                  <c:v>33.648649246668008</c:v>
                </c:pt>
                <c:pt idx="2942">
                  <c:v>33.494047746694704</c:v>
                </c:pt>
                <c:pt idx="2943">
                  <c:v>33.340156576090628</c:v>
                </c:pt>
                <c:pt idx="2944">
                  <c:v>33.186972471188739</c:v>
                </c:pt>
                <c:pt idx="2945">
                  <c:v>33.034492183317283</c:v>
                </c:pt>
                <c:pt idx="2946">
                  <c:v>32.882712478730689</c:v>
                </c:pt>
                <c:pt idx="2947">
                  <c:v>32.731630138541192</c:v>
                </c:pt>
                <c:pt idx="2948">
                  <c:v>32.581241958650416</c:v>
                </c:pt>
                <c:pt idx="2949">
                  <c:v>32.4315447496815</c:v>
                </c:pt>
                <c:pt idx="2950">
                  <c:v>32.282535336911458</c:v>
                </c:pt>
                <c:pt idx="2951">
                  <c:v>32.134210560203748</c:v>
                </c:pt>
                <c:pt idx="2952">
                  <c:v>31.986567273941453</c:v>
                </c:pt>
                <c:pt idx="2953">
                  <c:v>31.839602346960397</c:v>
                </c:pt>
                <c:pt idx="2954">
                  <c:v>31.693312662482775</c:v>
                </c:pt>
                <c:pt idx="2955">
                  <c:v>31.547695118051102</c:v>
                </c:pt>
                <c:pt idx="2956">
                  <c:v>31.402746625462388</c:v>
                </c:pt>
                <c:pt idx="2957">
                  <c:v>31.258464110702651</c:v>
                </c:pt>
                <c:pt idx="2958">
                  <c:v>31.114844513881714</c:v>
                </c:pt>
                <c:pt idx="2959">
                  <c:v>30.971884789168278</c:v>
                </c:pt>
                <c:pt idx="2960">
                  <c:v>30.829581904725472</c:v>
                </c:pt>
                <c:pt idx="2961">
                  <c:v>30.687932842646344</c:v>
                </c:pt>
                <c:pt idx="2962">
                  <c:v>30.546934598890022</c:v>
                </c:pt>
                <c:pt idx="2963">
                  <c:v>30.406584183217934</c:v>
                </c:pt>
                <c:pt idx="2964">
                  <c:v>30.266878619130384</c:v>
                </c:pt>
                <c:pt idx="2965">
                  <c:v>30.127814943803489</c:v>
                </c:pt>
                <c:pt idx="2966">
                  <c:v>29.989390208026286</c:v>
                </c:pt>
                <c:pt idx="2967">
                  <c:v>29.851601476138203</c:v>
                </c:pt>
                <c:pt idx="2968">
                  <c:v>29.714445825966813</c:v>
                </c:pt>
                <c:pt idx="2969">
                  <c:v>29.577920348765822</c:v>
                </c:pt>
                <c:pt idx="2970">
                  <c:v>29.442022149153484</c:v>
                </c:pt>
                <c:pt idx="2971">
                  <c:v>29.306748345051027</c:v>
                </c:pt>
                <c:pt idx="2972">
                  <c:v>29.172096067621688</c:v>
                </c:pt>
                <c:pt idx="2973">
                  <c:v>29.038062461209815</c:v>
                </c:pt>
                <c:pt idx="2974">
                  <c:v>28.904644683280271</c:v>
                </c:pt>
                <c:pt idx="2975">
                  <c:v>28.771839904358188</c:v>
                </c:pt>
                <c:pt idx="2976">
                  <c:v>28.639645307968991</c:v>
                </c:pt>
                <c:pt idx="2977">
                  <c:v>28.508058090578576</c:v>
                </c:pt>
                <c:pt idx="2978">
                  <c:v>28.377075461533948</c:v>
                </c:pt>
                <c:pt idx="2979">
                  <c:v>28.24669464300398</c:v>
                </c:pt>
                <c:pt idx="2980">
                  <c:v>28.116912869920512</c:v>
                </c:pt>
                <c:pt idx="2981">
                  <c:v>27.987727389919748</c:v>
                </c:pt>
                <c:pt idx="2982">
                  <c:v>27.859135463283831</c:v>
                </c:pt>
                <c:pt idx="2983">
                  <c:v>27.73113436288277</c:v>
                </c:pt>
                <c:pt idx="2984">
                  <c:v>27.603721374116592</c:v>
                </c:pt>
                <c:pt idx="2985">
                  <c:v>27.476893794857798</c:v>
                </c:pt>
                <c:pt idx="2986">
                  <c:v>27.350648935394016</c:v>
                </c:pt>
                <c:pt idx="2987">
                  <c:v>27.224984118370969</c:v>
                </c:pt>
                <c:pt idx="2988">
                  <c:v>27.09989667873575</c:v>
                </c:pt>
                <c:pt idx="2989">
                  <c:v>26.975383963680226</c:v>
                </c:pt>
                <c:pt idx="2990">
                  <c:v>26.851443332584807</c:v>
                </c:pt>
                <c:pt idx="2991">
                  <c:v>26.728072156962465</c:v>
                </c:pt>
                <c:pt idx="2992">
                  <c:v>26.605267820402943</c:v>
                </c:pt>
                <c:pt idx="2993">
                  <c:v>26.483027718517341</c:v>
                </c:pt>
                <c:pt idx="2994">
                  <c:v>26.361349258882818</c:v>
                </c:pt>
                <c:pt idx="2995">
                  <c:v>26.240229860987618</c:v>
                </c:pt>
                <c:pt idx="2996">
                  <c:v>26.119666956176378</c:v>
                </c:pt>
                <c:pt idx="2997">
                  <c:v>25.99965798759564</c:v>
                </c:pt>
                <c:pt idx="2998">
                  <c:v>25.880200410139597</c:v>
                </c:pt>
                <c:pt idx="2999">
                  <c:v>25.761291690396174</c:v>
                </c:pt>
                <c:pt idx="3000">
                  <c:v>25.642929306593224</c:v>
                </c:pt>
                <c:pt idx="3001">
                  <c:v>25.525110748545142</c:v>
                </c:pt>
                <c:pt idx="3002">
                  <c:v>25.407833517599524</c:v>
                </c:pt>
                <c:pt idx="3003">
                  <c:v>25.29109512658426</c:v>
                </c:pt>
                <c:pt idx="3004">
                  <c:v>25.174893099754794</c:v>
                </c:pt>
                <c:pt idx="3005">
                  <c:v>25.05922497274149</c:v>
                </c:pt>
                <c:pt idx="3006">
                  <c:v>24.944088292497554</c:v>
                </c:pt>
                <c:pt idx="3007">
                  <c:v>24.829480617246872</c:v>
                </c:pt>
                <c:pt idx="3008">
                  <c:v>24.715399516432271</c:v>
                </c:pt>
                <c:pt idx="3009">
                  <c:v>24.601842570664001</c:v>
                </c:pt>
                <c:pt idx="3010">
                  <c:v>24.488807371668365</c:v>
                </c:pt>
                <c:pt idx="3011">
                  <c:v>24.376291522236702</c:v>
                </c:pt>
                <c:pt idx="3012">
                  <c:v>24.264292636174513</c:v>
                </c:pt>
                <c:pt idx="3013">
                  <c:v>24.152808338250875</c:v>
                </c:pt>
                <c:pt idx="3014">
                  <c:v>24.041836264148053</c:v>
                </c:pt>
                <c:pt idx="3015">
                  <c:v>23.931374060411382</c:v>
                </c:pt>
                <c:pt idx="3016">
                  <c:v>23.821419384399288</c:v>
                </c:pt>
                <c:pt idx="3017">
                  <c:v>23.711969904233737</c:v>
                </c:pt>
                <c:pt idx="3018">
                  <c:v>23.603023298750625</c:v>
                </c:pt>
                <c:pt idx="3019">
                  <c:v>23.49457725745069</c:v>
                </c:pt>
                <c:pt idx="3020">
                  <c:v>23.386629480450402</c:v>
                </c:pt>
                <c:pt idx="3021">
                  <c:v>23.279177678433246</c:v>
                </c:pt>
                <c:pt idx="3022">
                  <c:v>23.172219572601204</c:v>
                </c:pt>
                <c:pt idx="3023">
                  <c:v>23.065752894626328</c:v>
                </c:pt>
                <c:pt idx="3024">
                  <c:v>22.959775386602718</c:v>
                </c:pt>
                <c:pt idx="3025">
                  <c:v>22.854284800998602</c:v>
                </c:pt>
                <c:pt idx="3026">
                  <c:v>22.749278900608676</c:v>
                </c:pt>
                <c:pt idx="3027">
                  <c:v>22.644755458506665</c:v>
                </c:pt>
                <c:pt idx="3028">
                  <c:v>22.540712257998091</c:v>
                </c:pt>
                <c:pt idx="3029">
                  <c:v>22.437147092573277</c:v>
                </c:pt>
                <c:pt idx="3030">
                  <c:v>22.334057765860514</c:v>
                </c:pt>
                <c:pt idx="3031">
                  <c:v>22.231442091579499</c:v>
                </c:pt>
                <c:pt idx="3032">
                  <c:v>22.129297893494986</c:v>
                </c:pt>
                <c:pt idx="3033">
                  <c:v>22.02762300537065</c:v>
                </c:pt>
                <c:pt idx="3034">
                  <c:v>21.926415270923073</c:v>
                </c:pt>
                <c:pt idx="3035">
                  <c:v>21.825672543776083</c:v>
                </c:pt>
                <c:pt idx="3036">
                  <c:v>21.725392687415191</c:v>
                </c:pt>
                <c:pt idx="3037">
                  <c:v>21.625573575142322</c:v>
                </c:pt>
                <c:pt idx="3038">
                  <c:v>21.526213090030708</c:v>
                </c:pt>
                <c:pt idx="3039">
                  <c:v>21.427309124879919</c:v>
                </c:pt>
                <c:pt idx="3040">
                  <c:v>21.32885958217129</c:v>
                </c:pt>
                <c:pt idx="3041">
                  <c:v>21.230862374023321</c:v>
                </c:pt>
                <c:pt idx="3042">
                  <c:v>21.133315422147525</c:v>
                </c:pt>
                <c:pt idx="3043">
                  <c:v>21.036216657804221</c:v>
                </c:pt>
                <c:pt idx="3044">
                  <c:v>20.939564021758748</c:v>
                </c:pt>
                <c:pt idx="3045">
                  <c:v>20.843355464237792</c:v>
                </c:pt>
                <c:pt idx="3046">
                  <c:v>20.747588944885852</c:v>
                </c:pt>
                <c:pt idx="3047">
                  <c:v>20.652262432722033</c:v>
                </c:pt>
                <c:pt idx="3048">
                  <c:v>20.557373906096942</c:v>
                </c:pt>
                <c:pt idx="3049">
                  <c:v>20.462921352649815</c:v>
                </c:pt>
                <c:pt idx="3050">
                  <c:v>20.368902769265866</c:v>
                </c:pt>
                <c:pt idx="3051">
                  <c:v>20.275316162033761</c:v>
                </c:pt>
                <c:pt idx="3052">
                  <c:v>20.18215954620338</c:v>
                </c:pt>
                <c:pt idx="3053">
                  <c:v>20.089430946143679</c:v>
                </c:pt>
                <c:pt idx="3054">
                  <c:v>19.99712839530082</c:v>
                </c:pt>
                <c:pt idx="3055">
                  <c:v>19.905249936156491</c:v>
                </c:pt>
                <c:pt idx="3056">
                  <c:v>19.813793620186313</c:v>
                </c:pt>
                <c:pt idx="3057">
                  <c:v>19.722757507818589</c:v>
                </c:pt>
                <c:pt idx="3058">
                  <c:v>19.632139668393119</c:v>
                </c:pt>
                <c:pt idx="3059">
                  <c:v>19.541938180120326</c:v>
                </c:pt>
                <c:pt idx="3060">
                  <c:v>19.452151130040409</c:v>
                </c:pt>
                <c:pt idx="3061">
                  <c:v>19.362776613982852</c:v>
                </c:pt>
                <c:pt idx="3062">
                  <c:v>19.27381273652599</c:v>
                </c:pt>
                <c:pt idx="3063">
                  <c:v>19.185257610956832</c:v>
                </c:pt>
                <c:pt idx="3064">
                  <c:v>19.097109359231048</c:v>
                </c:pt>
                <c:pt idx="3065">
                  <c:v>19.009366111933129</c:v>
                </c:pt>
                <c:pt idx="3066">
                  <c:v>18.922026008236788</c:v>
                </c:pt>
                <c:pt idx="3067">
                  <c:v>18.83508719586538</c:v>
                </c:pt>
                <c:pt idx="3068">
                  <c:v>18.748547831052786</c:v>
                </c:pt>
                <c:pt idx="3069">
                  <c:v>18.662406078504162</c:v>
                </c:pt>
                <c:pt idx="3070">
                  <c:v>18.576660111357118</c:v>
                </c:pt>
                <c:pt idx="3071">
                  <c:v>18.491308111142899</c:v>
                </c:pt>
                <c:pt idx="3072">
                  <c:v>18.406348267747884</c:v>
                </c:pt>
                <c:pt idx="3073">
                  <c:v>18.321778779375137</c:v>
                </c:pt>
                <c:pt idx="3074">
                  <c:v>18.237597852506255</c:v>
                </c:pt>
                <c:pt idx="3075">
                  <c:v>18.153803701863303</c:v>
                </c:pt>
                <c:pt idx="3076">
                  <c:v>18.070394550370935</c:v>
                </c:pt>
                <c:pt idx="3077">
                  <c:v>17.987368629118745</c:v>
                </c:pt>
                <c:pt idx="3078">
                  <c:v>17.904724177323704</c:v>
                </c:pt>
                <c:pt idx="3079">
                  <c:v>17.822459442292882</c:v>
                </c:pt>
                <c:pt idx="3080">
                  <c:v>17.740572679386212</c:v>
                </c:pt>
                <c:pt idx="3081">
                  <c:v>17.659062151979537</c:v>
                </c:pt>
                <c:pt idx="3082">
                  <c:v>17.577926131427741</c:v>
                </c:pt>
                <c:pt idx="3083">
                  <c:v>17.497162897028147</c:v>
                </c:pt>
                <c:pt idx="3084">
                  <c:v>17.416770735983956</c:v>
                </c:pt>
                <c:pt idx="3085">
                  <c:v>17.336747943367968</c:v>
                </c:pt>
                <c:pt idx="3086">
                  <c:v>17.257092822086424</c:v>
                </c:pt>
                <c:pt idx="3087">
                  <c:v>17.177803682842981</c:v>
                </c:pt>
                <c:pt idx="3088">
                  <c:v>17.098878844102913</c:v>
                </c:pt>
                <c:pt idx="3089">
                  <c:v>17.020316632057462</c:v>
                </c:pt>
                <c:pt idx="3090">
                  <c:v>16.942115380588291</c:v>
                </c:pt>
                <c:pt idx="3091">
                  <c:v>16.864273431232206</c:v>
                </c:pt>
                <c:pt idx="3092">
                  <c:v>16.78678913314597</c:v>
                </c:pt>
                <c:pt idx="3093">
                  <c:v>16.709660843071244</c:v>
                </c:pt>
                <c:pt idx="3094">
                  <c:v>16.6328869252998</c:v>
                </c:pt>
                <c:pt idx="3095">
                  <c:v>16.556465751638807</c:v>
                </c:pt>
                <c:pt idx="3096">
                  <c:v>16.480395701376288</c:v>
                </c:pt>
                <c:pt idx="3097">
                  <c:v>16.404675161246779</c:v>
                </c:pt>
                <c:pt idx="3098">
                  <c:v>16.329302525397072</c:v>
                </c:pt>
                <c:pt idx="3099">
                  <c:v>16.254276195352219</c:v>
                </c:pt>
                <c:pt idx="3100">
                  <c:v>16.179594579981568</c:v>
                </c:pt>
                <c:pt idx="3101">
                  <c:v>16.105256095465066</c:v>
                </c:pt>
                <c:pt idx="3102">
                  <c:v>16.031259165259627</c:v>
                </c:pt>
                <c:pt idx="3103">
                  <c:v>15.95760222006575</c:v>
                </c:pt>
                <c:pt idx="3104">
                  <c:v>15.884283697794201</c:v>
                </c:pt>
                <c:pt idx="3105">
                  <c:v>15.811302043532891</c:v>
                </c:pt>
                <c:pt idx="3106">
                  <c:v>15.738655709513914</c:v>
                </c:pt>
                <c:pt idx="3107">
                  <c:v>15.666343155080689</c:v>
                </c:pt>
                <c:pt idx="3108">
                  <c:v>15.594362846655329</c:v>
                </c:pt>
                <c:pt idx="3109">
                  <c:v>15.522713257706107</c:v>
                </c:pt>
                <c:pt idx="3110">
                  <c:v>15.451392868715018</c:v>
                </c:pt>
                <c:pt idx="3111">
                  <c:v>15.380400167145689</c:v>
                </c:pt>
                <c:pt idx="3112">
                  <c:v>15.309733647411154</c:v>
                </c:pt>
                <c:pt idx="3113">
                  <c:v>15.239391810842017</c:v>
                </c:pt>
                <c:pt idx="3114">
                  <c:v>15.16937316565464</c:v>
                </c:pt>
                <c:pt idx="3115">
                  <c:v>15.099676226919518</c:v>
                </c:pt>
                <c:pt idx="3116">
                  <c:v>15.030299516529748</c:v>
                </c:pt>
                <c:pt idx="3117">
                  <c:v>14.96124156316975</c:v>
                </c:pt>
                <c:pt idx="3118">
                  <c:v>14.892500902284002</c:v>
                </c:pt>
                <c:pt idx="3119">
                  <c:v>14.824076076046</c:v>
                </c:pt>
                <c:pt idx="3120">
                  <c:v>14.755965633327355</c:v>
                </c:pt>
                <c:pt idx="3121">
                  <c:v>14.688168129667007</c:v>
                </c:pt>
                <c:pt idx="3122">
                  <c:v>14.620682127240588</c:v>
                </c:pt>
                <c:pt idx="3123">
                  <c:v>14.553506194829925</c:v>
                </c:pt>
                <c:pt idx="3124">
                  <c:v>14.486638907792718</c:v>
                </c:pt>
                <c:pt idx="3125">
                  <c:v>14.420078848032277</c:v>
                </c:pt>
                <c:pt idx="3126">
                  <c:v>14.353824603967498</c:v>
                </c:pt>
                <c:pt idx="3127">
                  <c:v>14.287874770502887</c:v>
                </c:pt>
                <c:pt idx="3128">
                  <c:v>14.222227948998777</c:v>
                </c:pt>
                <c:pt idx="3129">
                  <c:v>14.156882747241678</c:v>
                </c:pt>
                <c:pt idx="3130">
                  <c:v>14.091837779414737</c:v>
                </c:pt>
                <c:pt idx="3131">
                  <c:v>14.027091666068344</c:v>
                </c:pt>
                <c:pt idx="3132">
                  <c:v>13.962643034090883</c:v>
                </c:pt>
                <c:pt idx="3133">
                  <c:v>13.898490516679631</c:v>
                </c:pt>
                <c:pt idx="3134">
                  <c:v>13.834632753311725</c:v>
                </c:pt>
                <c:pt idx="3135">
                  <c:v>13.771068389715365</c:v>
                </c:pt>
                <c:pt idx="3136">
                  <c:v>13.707796077841049</c:v>
                </c:pt>
                <c:pt idx="3137">
                  <c:v>13.644814475832993</c:v>
                </c:pt>
                <c:pt idx="3138">
                  <c:v>13.582122248000697</c:v>
                </c:pt>
                <c:pt idx="3139">
                  <c:v>13.519718064790592</c:v>
                </c:pt>
                <c:pt idx="3140">
                  <c:v>13.457600602757863</c:v>
                </c:pt>
                <c:pt idx="3141">
                  <c:v>13.395768544538351</c:v>
                </c:pt>
                <c:pt idx="3142">
                  <c:v>13.334220578820659</c:v>
                </c:pt>
                <c:pt idx="3143">
                  <c:v>13.272955400318299</c:v>
                </c:pt>
                <c:pt idx="3144">
                  <c:v>13.211971709742039</c:v>
                </c:pt>
                <c:pt idx="3145">
                  <c:v>13.151268213772347</c:v>
                </c:pt>
                <c:pt idx="3146">
                  <c:v>13.09084362503193</c:v>
                </c:pt>
                <c:pt idx="3147">
                  <c:v>13.030696662058487</c:v>
                </c:pt>
                <c:pt idx="3148">
                  <c:v>12.970826049277479</c:v>
                </c:pt>
                <c:pt idx="3149">
                  <c:v>12.911230516975106</c:v>
                </c:pt>
                <c:pt idx="3150">
                  <c:v>12.851908801271378</c:v>
                </c:pt>
                <c:pt idx="3151">
                  <c:v>12.7928596440933</c:v>
                </c:pt>
                <c:pt idx="3152">
                  <c:v>12.734081793148199</c:v>
                </c:pt>
                <c:pt idx="3153">
                  <c:v>12.675574001897166</c:v>
                </c:pt>
                <c:pt idx="3154">
                  <c:v>12.617335029528615</c:v>
                </c:pt>
                <c:pt idx="3155">
                  <c:v>12.559363640931974</c:v>
                </c:pt>
                <c:pt idx="3156">
                  <c:v>12.501658606671484</c:v>
                </c:pt>
                <c:pt idx="3157">
                  <c:v>12.444218702960141</c:v>
                </c:pt>
                <c:pt idx="3158">
                  <c:v>12.387042711633715</c:v>
                </c:pt>
                <c:pt idx="3159">
                  <c:v>12.330129420124953</c:v>
                </c:pt>
                <c:pt idx="3160">
                  <c:v>12.273477621437824</c:v>
                </c:pt>
                <c:pt idx="3161">
                  <c:v>12.217086114121944</c:v>
                </c:pt>
                <c:pt idx="3162">
                  <c:v>12.160953702247097</c:v>
                </c:pt>
                <c:pt idx="3163">
                  <c:v>12.105079195377867</c:v>
                </c:pt>
                <c:pt idx="3164">
                  <c:v>12.049461408548396</c:v>
                </c:pt>
                <c:pt idx="3165">
                  <c:v>11.994099162237235</c:v>
                </c:pt>
                <c:pt idx="3166">
                  <c:v>11.938991282342352</c:v>
                </c:pt>
                <c:pt idx="3167">
                  <c:v>11.884136600156234</c:v>
                </c:pt>
                <c:pt idx="3168">
                  <c:v>11.829533952341075</c:v>
                </c:pt>
                <c:pt idx="3169">
                  <c:v>11.77518218090413</c:v>
                </c:pt>
                <c:pt idx="3170">
                  <c:v>11.721080133173141</c:v>
                </c:pt>
                <c:pt idx="3171">
                  <c:v>11.667226661771906</c:v>
                </c:pt>
                <c:pt idx="3172">
                  <c:v>11.613620624595924</c:v>
                </c:pt>
                <c:pt idx="3173">
                  <c:v>11.560260884788212</c:v>
                </c:pt>
                <c:pt idx="3174">
                  <c:v>11.507146310715141</c:v>
                </c:pt>
                <c:pt idx="3175">
                  <c:v>11.454275775942492</c:v>
                </c:pt>
                <c:pt idx="3176">
                  <c:v>11.401648159211518</c:v>
                </c:pt>
                <c:pt idx="3177">
                  <c:v>11.349262344415212</c:v>
                </c:pt>
                <c:pt idx="3178">
                  <c:v>11.297117220574595</c:v>
                </c:pt>
                <c:pt idx="3179">
                  <c:v>11.245211681815174</c:v>
                </c:pt>
                <c:pt idx="3180">
                  <c:v>11.193544627343504</c:v>
                </c:pt>
                <c:pt idx="3181">
                  <c:v>11.142114961423804</c:v>
                </c:pt>
                <c:pt idx="3182">
                  <c:v>11.090921593354759</c:v>
                </c:pt>
                <c:pt idx="3183">
                  <c:v>11.039963437446353</c:v>
                </c:pt>
                <c:pt idx="3184">
                  <c:v>10.989239412996888</c:v>
                </c:pt>
                <c:pt idx="3185">
                  <c:v>10.938748444270018</c:v>
                </c:pt>
                <c:pt idx="3186">
                  <c:v>10.888489460471968</c:v>
                </c:pt>
                <c:pt idx="3187">
                  <c:v>10.838461395728798</c:v>
                </c:pt>
                <c:pt idx="3188">
                  <c:v>10.78866318906384</c:v>
                </c:pt>
                <c:pt idx="3189">
                  <c:v>10.739093784375152</c:v>
                </c:pt>
                <c:pt idx="3190">
                  <c:v>10.689752130413137</c:v>
                </c:pt>
                <c:pt idx="3191">
                  <c:v>10.640637180758265</c:v>
                </c:pt>
                <c:pt idx="3192">
                  <c:v>10.591747893798857</c:v>
                </c:pt>
                <c:pt idx="3193">
                  <c:v>10.543083232709007</c:v>
                </c:pt>
                <c:pt idx="3194">
                  <c:v>10.494642165426594</c:v>
                </c:pt>
                <c:pt idx="3195">
                  <c:v>10.446423664631393</c:v>
                </c:pt>
                <c:pt idx="3196">
                  <c:v>10.398426707723281</c:v>
                </c:pt>
                <c:pt idx="3197">
                  <c:v>10.350650276800556</c:v>
                </c:pt>
                <c:pt idx="3198">
                  <c:v>10.303093358638359</c:v>
                </c:pt>
                <c:pt idx="3199">
                  <c:v>10.255754944667165</c:v>
                </c:pt>
                <c:pt idx="3200">
                  <c:v>10.208634030951403</c:v>
                </c:pt>
                <c:pt idx="3201">
                  <c:v>10.161729618168181</c:v>
                </c:pt>
                <c:pt idx="3202">
                  <c:v>10.115040711586074</c:v>
                </c:pt>
                <c:pt idx="3203">
                  <c:v>10.068566321044024</c:v>
                </c:pt>
                <c:pt idx="3204">
                  <c:v>10.022305460930355</c:v>
                </c:pt>
                <c:pt idx="3205">
                  <c:v>9.9762571501618691</c:v>
                </c:pt>
                <c:pt idx="3206">
                  <c:v>9.9304204121630271</c:v>
                </c:pt>
                <c:pt idx="3207">
                  <c:v>9.8847942748452624</c:v>
                </c:pt>
                <c:pt idx="3208">
                  <c:v>9.8393777705863332</c:v>
                </c:pt>
                <c:pt idx="3209">
                  <c:v>9.794169936209828</c:v>
                </c:pt>
                <c:pt idx="3210">
                  <c:v>9.7491698129647233</c:v>
                </c:pt>
                <c:pt idx="3211">
                  <c:v>9.7043764465050604</c:v>
                </c:pt>
                <c:pt idx="3212">
                  <c:v>9.6597888868696984</c:v>
                </c:pt>
                <c:pt idx="3213">
                  <c:v>9.6154061884621758</c:v>
                </c:pt>
                <c:pt idx="3214">
                  <c:v>9.571227410030648</c:v>
                </c:pt>
                <c:pt idx="3215">
                  <c:v>9.5272516146479322</c:v>
                </c:pt>
                <c:pt idx="3216">
                  <c:v>9.4834778696916331</c:v>
                </c:pt>
                <c:pt idx="3217">
                  <c:v>9.439905246824372</c:v>
                </c:pt>
                <c:pt idx="3218">
                  <c:v>9.3965328219740858</c:v>
                </c:pt>
                <c:pt idx="3219">
                  <c:v>9.3533596753144383</c:v>
                </c:pt>
                <c:pt idx="3220">
                  <c:v>9.3103848912453131</c:v>
                </c:pt>
                <c:pt idx="3221">
                  <c:v>9.2676075583733919</c:v>
                </c:pt>
                <c:pt idx="3222">
                  <c:v>9.2250267694928301</c:v>
                </c:pt>
                <c:pt idx="3223">
                  <c:v>9.1826416215660238</c:v>
                </c:pt>
                <c:pt idx="3224">
                  <c:v>9.1404512157044326</c:v>
                </c:pt>
                <c:pt idx="3225">
                  <c:v>9.0984546571495475</c:v>
                </c:pt>
                <c:pt idx="3226">
                  <c:v>9.0566510552538855</c:v>
                </c:pt>
                <c:pt idx="3227">
                  <c:v>9.0150395234621445</c:v>
                </c:pt>
                <c:pt idx="3228">
                  <c:v>8.9736191792923474</c:v>
                </c:pt>
                <c:pt idx="3229">
                  <c:v>8.9323891443171686</c:v>
                </c:pt>
                <c:pt idx="3230">
                  <c:v>8.8913485441452789</c:v>
                </c:pt>
                <c:pt idx="3231">
                  <c:v>8.8504965084028235</c:v>
                </c:pt>
                <c:pt idx="3232">
                  <c:v>8.8098321707149463</c:v>
                </c:pt>
                <c:pt idx="3233">
                  <c:v>8.7693546686874182</c:v>
                </c:pt>
                <c:pt idx="3234">
                  <c:v>8.7290631438883661</c:v>
                </c:pt>
                <c:pt idx="3235">
                  <c:v>8.6889567418300295</c:v>
                </c:pt>
                <c:pt idx="3236">
                  <c:v>8.6490346119506825</c:v>
                </c:pt>
                <c:pt idx="3237">
                  <c:v>8.6092959075965751</c:v>
                </c:pt>
                <c:pt idx="3238">
                  <c:v>8.5697397860039608</c:v>
                </c:pt>
                <c:pt idx="3239">
                  <c:v>8.5303654082812628</c:v>
                </c:pt>
                <c:pt idx="3240">
                  <c:v>8.4911719393912399</c:v>
                </c:pt>
                <c:pt idx="3241">
                  <c:v>8.4521585481333101</c:v>
                </c:pt>
                <c:pt idx="3242">
                  <c:v>8.4133244071259146</c:v>
                </c:pt>
                <c:pt idx="3243">
                  <c:v>8.3746686927889584</c:v>
                </c:pt>
                <c:pt idx="3244">
                  <c:v>8.3361905853263636</c:v>
                </c:pt>
                <c:pt idx="3245">
                  <c:v>8.2978892687086585</c:v>
                </c:pt>
                <c:pt idx="3246">
                  <c:v>8.2597639306557014</c:v>
                </c:pt>
                <c:pt idx="3247">
                  <c:v>8.2218137626194281</c:v>
                </c:pt>
                <c:pt idx="3248">
                  <c:v>8.1840379597667212</c:v>
                </c:pt>
                <c:pt idx="3249">
                  <c:v>8.1464357209623319</c:v>
                </c:pt>
                <c:pt idx="3250">
                  <c:v>8.1090062487518981</c:v>
                </c:pt>
                <c:pt idx="3251">
                  <c:v>8.0717487493450228</c:v>
                </c:pt>
                <c:pt idx="3252">
                  <c:v>8.0346624325984539</c:v>
                </c:pt>
                <c:pt idx="3253">
                  <c:v>7.9977465119992974</c:v>
                </c:pt>
                <c:pt idx="3254">
                  <c:v>7.961000204648383</c:v>
                </c:pt>
                <c:pt idx="3255">
                  <c:v>7.9244227312436166</c:v>
                </c:pt>
                <c:pt idx="3256">
                  <c:v>7.8880133160634776</c:v>
                </c:pt>
                <c:pt idx="3257">
                  <c:v>7.8517711869505682</c:v>
                </c:pt>
                <c:pt idx="3258">
                  <c:v>7.8156955752952273</c:v>
                </c:pt>
                <c:pt idx="3259">
                  <c:v>7.779785716019231</c:v>
                </c:pt>
                <c:pt idx="3260">
                  <c:v>7.7440408475595648</c:v>
                </c:pt>
                <c:pt idx="3261">
                  <c:v>7.7084602118523069</c:v>
                </c:pt>
                <c:pt idx="3262">
                  <c:v>7.6730430543164827</c:v>
                </c:pt>
                <c:pt idx="3263">
                  <c:v>7.6377886238381354</c:v>
                </c:pt>
                <c:pt idx="3264">
                  <c:v>7.6026961727543441</c:v>
                </c:pt>
                <c:pt idx="3265">
                  <c:v>7.5677649568373946</c:v>
                </c:pt>
                <c:pt idx="3266">
                  <c:v>7.5329942352789887</c:v>
                </c:pt>
                <c:pt idx="3267">
                  <c:v>7.4983832706745321</c:v>
                </c:pt>
                <c:pt idx="3268">
                  <c:v>7.4639313290074893</c:v>
                </c:pt>
                <c:pt idx="3269">
                  <c:v>7.4296376796338377</c:v>
                </c:pt>
                <c:pt idx="3270">
                  <c:v>7.3955015952665502</c:v>
                </c:pt>
                <c:pt idx="3271">
                  <c:v>7.3615223519601862</c:v>
                </c:pt>
                <c:pt idx="3272">
                  <c:v>7.3276992290955221</c:v>
                </c:pt>
                <c:pt idx="3273">
                  <c:v>7.2940315093642898</c:v>
                </c:pt>
                <c:pt idx="3274">
                  <c:v>7.2605184787539532</c:v>
                </c:pt>
                <c:pt idx="3275">
                  <c:v>7.2271594265325509</c:v>
                </c:pt>
                <c:pt idx="3276">
                  <c:v>7.1939536452336581</c:v>
                </c:pt>
                <c:pt idx="3277">
                  <c:v>7.1609004306413473</c:v>
                </c:pt>
                <c:pt idx="3278">
                  <c:v>7.1279990817752816</c:v>
                </c:pt>
                <c:pt idx="3279">
                  <c:v>7.0952489008758253</c:v>
                </c:pt>
                <c:pt idx="3280">
                  <c:v>7.0626491933892659</c:v>
                </c:pt>
                <c:pt idx="3281">
                  <c:v>7.0301992679530692</c:v>
                </c:pt>
                <c:pt idx="3282">
                  <c:v>6.9978984363812273</c:v>
                </c:pt>
                <c:pt idx="3283">
                  <c:v>6.9657460136496523</c:v>
                </c:pt>
                <c:pt idx="3284">
                  <c:v>6.933741317881668</c:v>
                </c:pt>
                <c:pt idx="3285">
                  <c:v>6.9018836703335289</c:v>
                </c:pt>
                <c:pt idx="3286">
                  <c:v>6.8701723953800355</c:v>
                </c:pt>
                <c:pt idx="3287">
                  <c:v>6.8386068205002086</c:v>
                </c:pt>
                <c:pt idx="3288">
                  <c:v>6.8071862762630078</c:v>
                </c:pt>
                <c:pt idx="3289">
                  <c:v>6.7759100963131651</c:v>
                </c:pt>
                <c:pt idx="3290">
                  <c:v>6.7447776173570375</c:v>
                </c:pt>
                <c:pt idx="3291">
                  <c:v>6.7137881791485166</c:v>
                </c:pt>
                <c:pt idx="3292">
                  <c:v>6.6829411244750805</c:v>
                </c:pt>
                <c:pt idx="3293">
                  <c:v>6.6522357991437975</c:v>
                </c:pt>
                <c:pt idx="3294">
                  <c:v>6.6216715519675047</c:v>
                </c:pt>
                <c:pt idx="3295">
                  <c:v>6.5912477347509464</c:v>
                </c:pt>
                <c:pt idx="3296">
                  <c:v>6.5609637022770748</c:v>
                </c:pt>
                <c:pt idx="3297">
                  <c:v>6.5308188122933322</c:v>
                </c:pt>
                <c:pt idx="3298">
                  <c:v>6.5008124254980464</c:v>
                </c:pt>
                <c:pt idx="3299">
                  <c:v>6.4709439055268758</c:v>
                </c:pt>
                <c:pt idx="3300">
                  <c:v>6.4412126189393044</c:v>
                </c:pt>
                <c:pt idx="3301">
                  <c:v>6.4116179352051983</c:v>
                </c:pt>
                <c:pt idx="3302">
                  <c:v>6.382159226691468</c:v>
                </c:pt>
                <c:pt idx="3303">
                  <c:v>6.3528358686487207</c:v>
                </c:pt>
                <c:pt idx="3304">
                  <c:v>6.3236472391980332</c:v>
                </c:pt>
                <c:pt idx="3305">
                  <c:v>6.2945927193177482</c:v>
                </c:pt>
                <c:pt idx="3306">
                  <c:v>6.2656716928303675</c:v>
                </c:pt>
                <c:pt idx="3307">
                  <c:v>6.2368835463894605</c:v>
                </c:pt>
                <c:pt idx="3308">
                  <c:v>6.2082276694666731</c:v>
                </c:pt>
                <c:pt idx="3309">
                  <c:v>6.1797034543387719</c:v>
                </c:pt>
                <c:pt idx="3310">
                  <c:v>6.151310296074759</c:v>
                </c:pt>
                <c:pt idx="3311">
                  <c:v>6.1230475925230401</c:v>
                </c:pt>
                <c:pt idx="3312">
                  <c:v>6.0949147442986638</c:v>
                </c:pt>
                <c:pt idx="3313">
                  <c:v>6.0669111547705858</c:v>
                </c:pt>
                <c:pt idx="3314">
                  <c:v>6.0390362300490512</c:v>
                </c:pt>
                <c:pt idx="3315">
                  <c:v>6.0112893789729682</c:v>
                </c:pt>
                <c:pt idx="3316">
                  <c:v>5.983670013097389</c:v>
                </c:pt>
                <c:pt idx="3317">
                  <c:v>5.9561775466810225</c:v>
                </c:pt>
                <c:pt idx="3318">
                  <c:v>5.9288113966738205</c:v>
                </c:pt>
                <c:pt idx="3319">
                  <c:v>5.9015709827045928</c:v>
                </c:pt>
                <c:pt idx="3320">
                  <c:v>5.8744557270687272</c:v>
                </c:pt>
                <c:pt idx="3321">
                  <c:v>5.8474650547159159</c:v>
                </c:pt>
                <c:pt idx="3322">
                  <c:v>5.8205983932379661</c:v>
                </c:pt>
                <c:pt idx="3323">
                  <c:v>5.7938551728566647</c:v>
                </c:pt>
                <c:pt idx="3324">
                  <c:v>5.7672348264116922</c:v>
                </c:pt>
                <c:pt idx="3325">
                  <c:v>5.7407367893485945</c:v>
                </c:pt>
                <c:pt idx="3326">
                  <c:v>5.7143604997068014</c:v>
                </c:pt>
                <c:pt idx="3327">
                  <c:v>5.688105398107731</c:v>
                </c:pt>
                <c:pt idx="3328">
                  <c:v>5.6619709277429005</c:v>
                </c:pt>
                <c:pt idx="3329">
                  <c:v>5.6359565343621325</c:v>
                </c:pt>
                <c:pt idx="3330">
                  <c:v>5.6100616662618066</c:v>
                </c:pt>
                <c:pt idx="3331">
                  <c:v>5.5842857742731331</c:v>
                </c:pt>
                <c:pt idx="3332">
                  <c:v>5.5586283117505451</c:v>
                </c:pt>
                <c:pt idx="3333">
                  <c:v>5.5330887345600663</c:v>
                </c:pt>
                <c:pt idx="3334">
                  <c:v>5.5076665010677948</c:v>
                </c:pt>
                <c:pt idx="3335">
                  <c:v>5.4823610721284108</c:v>
                </c:pt>
                <c:pt idx="3336">
                  <c:v>5.457171911073746</c:v>
                </c:pt>
                <c:pt idx="3337">
                  <c:v>5.4320984837013944</c:v>
                </c:pt>
                <c:pt idx="3338">
                  <c:v>5.4071402582633823</c:v>
                </c:pt>
                <c:pt idx="3339">
                  <c:v>5.3822967054549071</c:v>
                </c:pt>
                <c:pt idx="3340">
                  <c:v>5.3575672984030902</c:v>
                </c:pt>
                <c:pt idx="3341">
                  <c:v>5.3329515126558213</c:v>
                </c:pt>
                <c:pt idx="3342">
                  <c:v>5.3084488261706264</c:v>
                </c:pt>
                <c:pt idx="3343">
                  <c:v>5.2840587193035953</c:v>
                </c:pt>
                <c:pt idx="3344">
                  <c:v>5.2597806747983711</c:v>
                </c:pt>
                <c:pt idx="3345">
                  <c:v>5.2356141777751679</c:v>
                </c:pt>
                <c:pt idx="3346">
                  <c:v>5.211558715719864</c:v>
                </c:pt>
                <c:pt idx="3347">
                  <c:v>5.1876137784731196</c:v>
                </c:pt>
                <c:pt idx="3348">
                  <c:v>5.1637788582195672</c:v>
                </c:pt>
                <c:pt idx="3349">
                  <c:v>5.1400534494770405</c:v>
                </c:pt>
                <c:pt idx="3350">
                  <c:v>5.1164370490858504</c:v>
                </c:pt>
                <c:pt idx="3351">
                  <c:v>5.0929291561981174</c:v>
                </c:pt>
                <c:pt idx="3352">
                  <c:v>5.0695292722671486</c:v>
                </c:pt>
                <c:pt idx="3353">
                  <c:v>5.0462369010368624</c:v>
                </c:pt>
                <c:pt idx="3354">
                  <c:v>5.023051548531277</c:v>
                </c:pt>
                <c:pt idx="3355">
                  <c:v>4.999972723044011</c:v>
                </c:pt>
                <c:pt idx="3356">
                  <c:v>4.9769999351278722</c:v>
                </c:pt>
                <c:pt idx="3357">
                  <c:v>4.9541326975844822</c:v>
                </c:pt>
                <c:pt idx="3358">
                  <c:v>4.9313705254539286</c:v>
                </c:pt>
                <c:pt idx="3359">
                  <c:v>4.9087129360044868</c:v>
                </c:pt>
                <c:pt idx="3360">
                  <c:v>4.8861594487223865</c:v>
                </c:pt>
                <c:pt idx="3361">
                  <c:v>4.8637095853016135</c:v>
                </c:pt>
                <c:pt idx="3362">
                  <c:v>4.8413628696337749</c:v>
                </c:pt>
                <c:pt idx="3363">
                  <c:v>4.8191188277979933</c:v>
                </c:pt>
                <c:pt idx="3364">
                  <c:v>4.7969769880508641</c:v>
                </c:pt>
                <c:pt idx="3365">
                  <c:v>4.7749368808164432</c:v>
                </c:pt>
                <c:pt idx="3366">
                  <c:v>4.7529980386762913</c:v>
                </c:pt>
                <c:pt idx="3367">
                  <c:v>4.7311599963595619</c:v>
                </c:pt>
                <c:pt idx="3368">
                  <c:v>4.7094222907331407</c:v>
                </c:pt>
                <c:pt idx="3369">
                  <c:v>4.6877844607918044</c:v>
                </c:pt>
                <c:pt idx="3370">
                  <c:v>4.6662460476484728</c:v>
                </c:pt>
                <c:pt idx="3371">
                  <c:v>4.6448065945244421</c:v>
                </c:pt>
                <c:pt idx="3372">
                  <c:v>4.6234656467397253</c:v>
                </c:pt>
                <c:pt idx="3373">
                  <c:v>4.6022227517034056</c:v>
                </c:pt>
                <c:pt idx="3374">
                  <c:v>4.5810774589040211</c:v>
                </c:pt>
                <c:pt idx="3375">
                  <c:v>4.560029319900031</c:v>
                </c:pt>
                <c:pt idx="3376">
                  <c:v>4.5390778883102909</c:v>
                </c:pt>
                <c:pt idx="3377">
                  <c:v>4.5182227198045917</c:v>
                </c:pt>
                <c:pt idx="3378">
                  <c:v>4.4974633720942423</c:v>
                </c:pt>
                <c:pt idx="3379">
                  <c:v>4.4767994049226747</c:v>
                </c:pt>
                <c:pt idx="3380">
                  <c:v>4.456230380056124</c:v>
                </c:pt>
                <c:pt idx="3381">
                  <c:v>4.4357558612743189</c:v>
                </c:pt>
                <c:pt idx="3382">
                  <c:v>4.4153754143612467</c:v>
                </c:pt>
                <c:pt idx="3383">
                  <c:v>4.3950886070959303</c:v>
                </c:pt>
                <c:pt idx="3384">
                  <c:v>4.3748950092432644</c:v>
                </c:pt>
                <c:pt idx="3385">
                  <c:v>4.3547941925449054</c:v>
                </c:pt>
                <c:pt idx="3386">
                  <c:v>4.3347857307101672</c:v>
                </c:pt>
                <c:pt idx="3387">
                  <c:v>4.3148691994069983</c:v>
                </c:pt>
                <c:pt idx="3388">
                  <c:v>4.295044176252973</c:v>
                </c:pt>
                <c:pt idx="3389">
                  <c:v>4.2753102408063359</c:v>
                </c:pt>
                <c:pt idx="3390">
                  <c:v>4.2556669745570881</c:v>
                </c:pt>
                <c:pt idx="3391">
                  <c:v>4.2361139609181091</c:v>
                </c:pt>
                <c:pt idx="3392">
                  <c:v>4.21665078521632</c:v>
                </c:pt>
                <c:pt idx="3393">
                  <c:v>4.1972770346838963</c:v>
                </c:pt>
                <c:pt idx="3394">
                  <c:v>4.1779922984495039</c:v>
                </c:pt>
                <c:pt idx="3395">
                  <c:v>4.1587961675295926</c:v>
                </c:pt>
                <c:pt idx="3396">
                  <c:v>4.1396882348197277</c:v>
                </c:pt>
                <c:pt idx="3397">
                  <c:v>4.1206680950859385</c:v>
                </c:pt>
                <c:pt idx="3398">
                  <c:v>4.101735344956138</c:v>
                </c:pt>
                <c:pt idx="3399">
                  <c:v>4.0828895829115757</c:v>
                </c:pt>
                <c:pt idx="3400">
                  <c:v>4.0641304092782997</c:v>
                </c:pt>
                <c:pt idx="3401">
                  <c:v>4.0454574262186984</c:v>
                </c:pt>
                <c:pt idx="3402">
                  <c:v>4.0268702377230579</c:v>
                </c:pt>
                <c:pt idx="3403">
                  <c:v>4.0083684496011633</c:v>
                </c:pt>
                <c:pt idx="3404">
                  <c:v>3.989951669473939</c:v>
                </c:pt>
                <c:pt idx="3405">
                  <c:v>3.9716195067651285</c:v>
                </c:pt>
                <c:pt idx="3406">
                  <c:v>3.9533715726930083</c:v>
                </c:pt>
                <c:pt idx="3407">
                  <c:v>3.9352074802621493</c:v>
                </c:pt>
                <c:pt idx="3408">
                  <c:v>3.9171268442551952</c:v>
                </c:pt>
                <c:pt idx="3409">
                  <c:v>3.899129281224714</c:v>
                </c:pt>
                <c:pt idx="3410">
                  <c:v>3.881214409485044</c:v>
                </c:pt>
                <c:pt idx="3411">
                  <c:v>3.863381849104222</c:v>
                </c:pt>
                <c:pt idx="3412">
                  <c:v>3.8456312218959021</c:v>
                </c:pt>
                <c:pt idx="3413">
                  <c:v>3.8279621514113522</c:v>
                </c:pt>
                <c:pt idx="3414">
                  <c:v>3.8103742629314672</c:v>
                </c:pt>
                <c:pt idx="3415">
                  <c:v>3.7928671834588163</c:v>
                </c:pt>
                <c:pt idx="3416">
                  <c:v>3.7754405417097332</c:v>
                </c:pt>
                <c:pt idx="3417">
                  <c:v>3.7580939681064507</c:v>
                </c:pt>
                <c:pt idx="3418">
                  <c:v>3.7408270947692586</c:v>
                </c:pt>
                <c:pt idx="3419">
                  <c:v>3.7236395555086941</c:v>
                </c:pt>
                <c:pt idx="3420">
                  <c:v>3.7065309858177873</c:v>
                </c:pt>
                <c:pt idx="3421">
                  <c:v>3.6895010228643215</c:v>
                </c:pt>
                <c:pt idx="3422">
                  <c:v>3.6725493054831451</c:v>
                </c:pt>
                <c:pt idx="3423">
                  <c:v>3.655675474168512</c:v>
                </c:pt>
                <c:pt idx="3424">
                  <c:v>3.6388791710664492</c:v>
                </c:pt>
                <c:pt idx="3425">
                  <c:v>3.6221600399671776</c:v>
                </c:pt>
                <c:pt idx="3426">
                  <c:v>3.6055177262975526</c:v>
                </c:pt>
                <c:pt idx="3427">
                  <c:v>3.5889518771135447</c:v>
                </c:pt>
                <c:pt idx="3428">
                  <c:v>3.5724621410927546</c:v>
                </c:pt>
                <c:pt idx="3429">
                  <c:v>3.5560481685269636</c:v>
                </c:pt>
                <c:pt idx="3430">
                  <c:v>3.5397096113147146</c:v>
                </c:pt>
                <c:pt idx="3431">
                  <c:v>3.5234461229539358</c:v>
                </c:pt>
                <c:pt idx="3432">
                  <c:v>3.5072573585345825</c:v>
                </c:pt>
                <c:pt idx="3433">
                  <c:v>3.4911429747313303</c:v>
                </c:pt>
                <c:pt idx="3434">
                  <c:v>3.4751026297962926</c:v>
                </c:pt>
                <c:pt idx="3435">
                  <c:v>3.4591359835517661</c:v>
                </c:pt>
                <c:pt idx="3436">
                  <c:v>3.4432426973830319</c:v>
                </c:pt>
                <c:pt idx="3437">
                  <c:v>3.4274224342311541</c:v>
                </c:pt>
                <c:pt idx="3438">
                  <c:v>3.4116748585858478</c:v>
                </c:pt>
                <c:pt idx="3439">
                  <c:v>3.3959996364783591</c:v>
                </c:pt>
                <c:pt idx="3440">
                  <c:v>3.380396435474375</c:v>
                </c:pt>
                <c:pt idx="3441">
                  <c:v>3.3648649246669828</c:v>
                </c:pt>
                <c:pt idx="3442">
                  <c:v>3.3494047746696545</c:v>
                </c:pt>
                <c:pt idx="3443">
                  <c:v>3.3340156576092439</c:v>
                </c:pt>
                <c:pt idx="3444">
                  <c:v>3.3186972471190561</c:v>
                </c:pt>
                <c:pt idx="3445">
                  <c:v>3.3034492183319073</c:v>
                </c:pt>
                <c:pt idx="3446">
                  <c:v>3.2882712478732476</c:v>
                </c:pt>
                <c:pt idx="3447">
                  <c:v>3.2731630138542984</c:v>
                </c:pt>
                <c:pt idx="3448">
                  <c:v>3.2581241958652196</c:v>
                </c:pt>
                <c:pt idx="3449">
                  <c:v>3.2431544749683274</c:v>
                </c:pt>
                <c:pt idx="3450">
                  <c:v>3.228253533691321</c:v>
                </c:pt>
                <c:pt idx="3451">
                  <c:v>3.2134210560205512</c:v>
                </c:pt>
                <c:pt idx="3452">
                  <c:v>3.1986567273943209</c:v>
                </c:pt>
                <c:pt idx="3453">
                  <c:v>3.1839602346962144</c:v>
                </c:pt>
                <c:pt idx="3454">
                  <c:v>3.1693312662484514</c:v>
                </c:pt>
                <c:pt idx="3455">
                  <c:v>3.1547695118052856</c:v>
                </c:pt>
                <c:pt idx="3456">
                  <c:v>3.1402746625464113</c:v>
                </c:pt>
                <c:pt idx="3457">
                  <c:v>3.1258464110704374</c:v>
                </c:pt>
                <c:pt idx="3458">
                  <c:v>3.1114844513883413</c:v>
                </c:pt>
                <c:pt idx="3459">
                  <c:v>3.0971884789169994</c:v>
                </c:pt>
                <c:pt idx="3460">
                  <c:v>3.0829581904727155</c:v>
                </c:pt>
                <c:pt idx="3461">
                  <c:v>3.0687932842648036</c:v>
                </c:pt>
                <c:pt idx="3462">
                  <c:v>3.0546934598891688</c:v>
                </c:pt>
                <c:pt idx="3463">
                  <c:v>3.0406584183219598</c:v>
                </c:pt>
                <c:pt idx="3464">
                  <c:v>3.0266878619132052</c:v>
                </c:pt>
                <c:pt idx="3465">
                  <c:v>3.0127814943805142</c:v>
                </c:pt>
                <c:pt idx="3466">
                  <c:v>2.9989390208027937</c:v>
                </c:pt>
                <c:pt idx="3467">
                  <c:v>2.9851601476139851</c:v>
                </c:pt>
                <c:pt idx="3468">
                  <c:v>2.9714445825968454</c:v>
                </c:pt>
                <c:pt idx="3469">
                  <c:v>2.9577920348767455</c:v>
                </c:pt>
                <c:pt idx="3470">
                  <c:v>2.9442022149155096</c:v>
                </c:pt>
                <c:pt idx="3471">
                  <c:v>2.9306748345052633</c:v>
                </c:pt>
                <c:pt idx="3472">
                  <c:v>2.917209606762329</c:v>
                </c:pt>
                <c:pt idx="3473">
                  <c:v>2.9038062461211407</c:v>
                </c:pt>
                <c:pt idx="3474">
                  <c:v>2.8904644683281848</c:v>
                </c:pt>
                <c:pt idx="3475">
                  <c:v>2.8771839904359773</c:v>
                </c:pt>
                <c:pt idx="3476">
                  <c:v>2.8639645307970554</c:v>
                </c:pt>
                <c:pt idx="3477">
                  <c:v>2.8508058090580133</c:v>
                </c:pt>
                <c:pt idx="3478">
                  <c:v>2.8377075461535486</c:v>
                </c:pt>
                <c:pt idx="3479">
                  <c:v>2.8246694643005519</c:v>
                </c:pt>
                <c:pt idx="3480">
                  <c:v>2.8116912869922048</c:v>
                </c:pt>
                <c:pt idx="3481">
                  <c:v>2.7987727389921275</c:v>
                </c:pt>
                <c:pt idx="3482">
                  <c:v>2.7859135463285365</c:v>
                </c:pt>
                <c:pt idx="3483">
                  <c:v>2.7731134362884289</c:v>
                </c:pt>
                <c:pt idx="3484">
                  <c:v>2.7603721374118115</c:v>
                </c:pt>
                <c:pt idx="3485">
                  <c:v>2.7476893794859305</c:v>
                </c:pt>
                <c:pt idx="3486">
                  <c:v>2.7350648935395512</c:v>
                </c:pt>
                <c:pt idx="3487">
                  <c:v>2.7224984118372468</c:v>
                </c:pt>
                <c:pt idx="3488">
                  <c:v>2.7099896678737241</c:v>
                </c:pt>
                <c:pt idx="3489">
                  <c:v>2.6975383963681714</c:v>
                </c:pt>
                <c:pt idx="3490">
                  <c:v>2.6851443332586289</c:v>
                </c:pt>
                <c:pt idx="3491">
                  <c:v>2.6728072156963929</c:v>
                </c:pt>
                <c:pt idx="3492">
                  <c:v>2.6605267820404412</c:v>
                </c:pt>
                <c:pt idx="3493">
                  <c:v>2.6483027718518803</c:v>
                </c:pt>
                <c:pt idx="3494">
                  <c:v>2.6361349258884275</c:v>
                </c:pt>
                <c:pt idx="3495">
                  <c:v>2.6240229860989066</c:v>
                </c:pt>
                <c:pt idx="3496">
                  <c:v>2.6119666956177823</c:v>
                </c:pt>
                <c:pt idx="3497">
                  <c:v>2.5999657987597069</c:v>
                </c:pt>
                <c:pt idx="3498">
                  <c:v>2.5880200410141034</c:v>
                </c:pt>
                <c:pt idx="3499">
                  <c:v>2.576129169039759</c:v>
                </c:pt>
                <c:pt idx="3500">
                  <c:v>2.5642929306594637</c:v>
                </c:pt>
                <c:pt idx="3501">
                  <c:v>2.5525110748546549</c:v>
                </c:pt>
                <c:pt idx="3502">
                  <c:v>2.5407833517600924</c:v>
                </c:pt>
                <c:pt idx="3503">
                  <c:v>2.5291095126585668</c:v>
                </c:pt>
                <c:pt idx="3504">
                  <c:v>2.5174893099756184</c:v>
                </c:pt>
                <c:pt idx="3505">
                  <c:v>2.505922497274288</c:v>
                </c:pt>
                <c:pt idx="3506">
                  <c:v>2.4944088292498932</c:v>
                </c:pt>
                <c:pt idx="3507">
                  <c:v>2.4829480617248239</c:v>
                </c:pt>
                <c:pt idx="3508">
                  <c:v>2.4715399516433636</c:v>
                </c:pt>
                <c:pt idx="3509">
                  <c:v>2.460184257066536</c:v>
                </c:pt>
                <c:pt idx="3510">
                  <c:v>2.4488807371669714</c:v>
                </c:pt>
                <c:pt idx="3511">
                  <c:v>2.4376291522238041</c:v>
                </c:pt>
                <c:pt idx="3512">
                  <c:v>2.4264292636175853</c:v>
                </c:pt>
                <c:pt idx="3513">
                  <c:v>2.4152808338252201</c:v>
                </c:pt>
                <c:pt idx="3514">
                  <c:v>2.4041836264149388</c:v>
                </c:pt>
                <c:pt idx="3515">
                  <c:v>2.3931374060412698</c:v>
                </c:pt>
                <c:pt idx="3516">
                  <c:v>2.3821419384400611</c:v>
                </c:pt>
                <c:pt idx="3517">
                  <c:v>2.3711969904235048</c:v>
                </c:pt>
                <c:pt idx="3518">
                  <c:v>2.3603023298751933</c:v>
                </c:pt>
                <c:pt idx="3519">
                  <c:v>2.3494577257451987</c:v>
                </c:pt>
                <c:pt idx="3520">
                  <c:v>2.3386629480451688</c:v>
                </c:pt>
                <c:pt idx="3521">
                  <c:v>2.3279177678434548</c:v>
                </c:pt>
                <c:pt idx="3522">
                  <c:v>2.3172219572602493</c:v>
                </c:pt>
                <c:pt idx="3523">
                  <c:v>2.3065752894627605</c:v>
                </c:pt>
                <c:pt idx="3524">
                  <c:v>2.2959775386603987</c:v>
                </c:pt>
                <c:pt idx="3525">
                  <c:v>2.2854284800999856</c:v>
                </c:pt>
                <c:pt idx="3526">
                  <c:v>2.2749278900609919</c:v>
                </c:pt>
                <c:pt idx="3527">
                  <c:v>2.2644755458507895</c:v>
                </c:pt>
                <c:pt idx="3528">
                  <c:v>2.2540712257999322</c:v>
                </c:pt>
                <c:pt idx="3529">
                  <c:v>2.2437147092574499</c:v>
                </c:pt>
                <c:pt idx="3530">
                  <c:v>2.233405776586173</c:v>
                </c:pt>
                <c:pt idx="3531">
                  <c:v>2.2231442091580713</c:v>
                </c:pt>
                <c:pt idx="3532">
                  <c:v>2.2129297893496198</c:v>
                </c:pt>
                <c:pt idx="3533">
                  <c:v>2.2027623005371852</c:v>
                </c:pt>
                <c:pt idx="3534">
                  <c:v>2.1926415270924271</c:v>
                </c:pt>
                <c:pt idx="3535">
                  <c:v>2.182567254377727</c:v>
                </c:pt>
                <c:pt idx="3536">
                  <c:v>2.1725392687416383</c:v>
                </c:pt>
                <c:pt idx="3537">
                  <c:v>2.1625573575143511</c:v>
                </c:pt>
                <c:pt idx="3538">
                  <c:v>2.1526213090031874</c:v>
                </c:pt>
                <c:pt idx="3539">
                  <c:v>2.1427309124881084</c:v>
                </c:pt>
                <c:pt idx="3540">
                  <c:v>2.1328859582172446</c:v>
                </c:pt>
                <c:pt idx="3541">
                  <c:v>2.1230862374024486</c:v>
                </c:pt>
                <c:pt idx="3542">
                  <c:v>2.1133315422148673</c:v>
                </c:pt>
                <c:pt idx="3543">
                  <c:v>2.1036216657805364</c:v>
                </c:pt>
                <c:pt idx="3544">
                  <c:v>2.0939564021759893</c:v>
                </c:pt>
                <c:pt idx="3545">
                  <c:v>2.0843355464238917</c:v>
                </c:pt>
                <c:pt idx="3546">
                  <c:v>2.0747588944886979</c:v>
                </c:pt>
                <c:pt idx="3547">
                  <c:v>2.0652262432723152</c:v>
                </c:pt>
                <c:pt idx="3548">
                  <c:v>2.0557373906098051</c:v>
                </c:pt>
                <c:pt idx="3549">
                  <c:v>2.0462921352650927</c:v>
                </c:pt>
                <c:pt idx="3550">
                  <c:v>2.0368902769266968</c:v>
                </c:pt>
                <c:pt idx="3551">
                  <c:v>2.0275316162034858</c:v>
                </c:pt>
                <c:pt idx="3552">
                  <c:v>2.0182159546204463</c:v>
                </c:pt>
                <c:pt idx="3553">
                  <c:v>2.0089430946144766</c:v>
                </c:pt>
                <c:pt idx="3554">
                  <c:v>1.9997128395301906</c:v>
                </c:pt>
                <c:pt idx="3555">
                  <c:v>1.9905249936157572</c:v>
                </c:pt>
                <c:pt idx="3556">
                  <c:v>1.9813793620187381</c:v>
                </c:pt>
                <c:pt idx="3557">
                  <c:v>1.9722757507819655</c:v>
                </c:pt>
                <c:pt idx="3558">
                  <c:v>1.9632139668394182</c:v>
                </c:pt>
                <c:pt idx="3559">
                  <c:v>1.9541938180121383</c:v>
                </c:pt>
                <c:pt idx="3560">
                  <c:v>1.9452151130041468</c:v>
                </c:pt>
                <c:pt idx="3561">
                  <c:v>1.9362776613983907</c:v>
                </c:pt>
                <c:pt idx="3562">
                  <c:v>1.9273812736527043</c:v>
                </c:pt>
                <c:pt idx="3563">
                  <c:v>1.918525761095788</c:v>
                </c:pt>
                <c:pt idx="3564">
                  <c:v>1.9097109359232083</c:v>
                </c:pt>
                <c:pt idx="3565">
                  <c:v>1.9009366111934165</c:v>
                </c:pt>
                <c:pt idx="3566">
                  <c:v>1.89220260082378</c:v>
                </c:pt>
                <c:pt idx="3567">
                  <c:v>1.8835087195866393</c:v>
                </c:pt>
                <c:pt idx="3568">
                  <c:v>1.8748547831053792</c:v>
                </c:pt>
                <c:pt idx="3569">
                  <c:v>1.8662406078505167</c:v>
                </c:pt>
                <c:pt idx="3570">
                  <c:v>1.8576660111358112</c:v>
                </c:pt>
                <c:pt idx="3571">
                  <c:v>1.8491308111143889</c:v>
                </c:pt>
                <c:pt idx="3572">
                  <c:v>1.840634826774886</c:v>
                </c:pt>
                <c:pt idx="3573">
                  <c:v>1.8321778779376114</c:v>
                </c:pt>
                <c:pt idx="3574">
                  <c:v>1.8237597852507228</c:v>
                </c:pt>
                <c:pt idx="3575">
                  <c:v>1.8153803701864277</c:v>
                </c:pt>
                <c:pt idx="3576">
                  <c:v>1.8070394550371907</c:v>
                </c:pt>
                <c:pt idx="3577">
                  <c:v>1.7987368629119711</c:v>
                </c:pt>
                <c:pt idx="3578">
                  <c:v>1.7904724177324671</c:v>
                </c:pt>
                <c:pt idx="3579">
                  <c:v>1.7822459442293841</c:v>
                </c:pt>
                <c:pt idx="3580">
                  <c:v>1.7740572679387172</c:v>
                </c:pt>
                <c:pt idx="3581">
                  <c:v>1.7659062151980482</c:v>
                </c:pt>
                <c:pt idx="3582">
                  <c:v>1.7577926131428687</c:v>
                </c:pt>
                <c:pt idx="3583">
                  <c:v>1.7497162897029086</c:v>
                </c:pt>
                <c:pt idx="3584">
                  <c:v>1.7416770735984897</c:v>
                </c:pt>
                <c:pt idx="3585">
                  <c:v>1.7336747943368906</c:v>
                </c:pt>
                <c:pt idx="3586">
                  <c:v>1.7257092822087352</c:v>
                </c:pt>
                <c:pt idx="3587">
                  <c:v>1.7177803682843911</c:v>
                </c:pt>
                <c:pt idx="3588">
                  <c:v>1.7098878844103844</c:v>
                </c:pt>
                <c:pt idx="3589">
                  <c:v>1.7020316632058374</c:v>
                </c:pt>
                <c:pt idx="3590">
                  <c:v>1.6942115380589207</c:v>
                </c:pt>
                <c:pt idx="3591">
                  <c:v>1.686427343123313</c:v>
                </c:pt>
                <c:pt idx="3592">
                  <c:v>1.678678913314688</c:v>
                </c:pt>
                <c:pt idx="3593">
                  <c:v>1.6709660843072158</c:v>
                </c:pt>
                <c:pt idx="3594">
                  <c:v>1.6632886925300709</c:v>
                </c:pt>
                <c:pt idx="3595">
                  <c:v>1.6556465751639715</c:v>
                </c:pt>
                <c:pt idx="3596">
                  <c:v>1.6480395701377191</c:v>
                </c:pt>
                <c:pt idx="3597">
                  <c:v>1.6404675161247677</c:v>
                </c:pt>
                <c:pt idx="3598">
                  <c:v>1.6329302525397977</c:v>
                </c:pt>
                <c:pt idx="3599">
                  <c:v>1.6254276195353121</c:v>
                </c:pt>
                <c:pt idx="3600">
                  <c:v>1.6179594579982468</c:v>
                </c:pt>
                <c:pt idx="3601">
                  <c:v>1.6105256095465954</c:v>
                </c:pt>
                <c:pt idx="3602">
                  <c:v>1.6031259165260503</c:v>
                </c:pt>
                <c:pt idx="3603">
                  <c:v>1.5957602220066627</c:v>
                </c:pt>
                <c:pt idx="3604">
                  <c:v>1.5884283697795072</c:v>
                </c:pt>
                <c:pt idx="3605">
                  <c:v>1.5811302043533768</c:v>
                </c:pt>
                <c:pt idx="3606">
                  <c:v>1.5738655709514777</c:v>
                </c:pt>
                <c:pt idx="3607">
                  <c:v>1.5666343155081555</c:v>
                </c:pt>
                <c:pt idx="3608">
                  <c:v>1.5594362846656191</c:v>
                </c:pt>
                <c:pt idx="3609">
                  <c:v>1.5522713257706955</c:v>
                </c:pt>
                <c:pt idx="3610">
                  <c:v>1.5451392868715872</c:v>
                </c:pt>
                <c:pt idx="3611">
                  <c:v>1.5380400167146535</c:v>
                </c:pt>
                <c:pt idx="3612">
                  <c:v>1.5309733647411992</c:v>
                </c:pt>
                <c:pt idx="3613">
                  <c:v>1.5239391810842848</c:v>
                </c:pt>
                <c:pt idx="3614">
                  <c:v>1.5169373165655469</c:v>
                </c:pt>
                <c:pt idx="3615">
                  <c:v>1.5099676226920336</c:v>
                </c:pt>
                <c:pt idx="3616">
                  <c:v>1.503029951653057</c:v>
                </c:pt>
                <c:pt idx="3617">
                  <c:v>1.4961241563170569</c:v>
                </c:pt>
                <c:pt idx="3618">
                  <c:v>1.4892500902284809</c:v>
                </c:pt>
                <c:pt idx="3619">
                  <c:v>1.4824076076046804</c:v>
                </c:pt>
                <c:pt idx="3620">
                  <c:v>1.4755965633328161</c:v>
                </c:pt>
                <c:pt idx="3621">
                  <c:v>1.4688168129667802</c:v>
                </c:pt>
                <c:pt idx="3622">
                  <c:v>1.4620682127241382</c:v>
                </c:pt>
                <c:pt idx="3623">
                  <c:v>1.4553506194830717</c:v>
                </c:pt>
                <c:pt idx="3624">
                  <c:v>1.4486638907793501</c:v>
                </c:pt>
                <c:pt idx="3625">
                  <c:v>1.442007884803306</c:v>
                </c:pt>
                <c:pt idx="3626">
                  <c:v>1.4353824603968277</c:v>
                </c:pt>
                <c:pt idx="3627">
                  <c:v>1.4287874770503659</c:v>
                </c:pt>
                <c:pt idx="3628">
                  <c:v>1.4222227948999548</c:v>
                </c:pt>
                <c:pt idx="3629">
                  <c:v>1.415688274724245</c:v>
                </c:pt>
                <c:pt idx="3630">
                  <c:v>1.4091837779415508</c:v>
                </c:pt>
                <c:pt idx="3631">
                  <c:v>1.4027091666069107</c:v>
                </c:pt>
                <c:pt idx="3632">
                  <c:v>1.3962643034091646</c:v>
                </c:pt>
                <c:pt idx="3633">
                  <c:v>1.3898490516680395</c:v>
                </c:pt>
                <c:pt idx="3634">
                  <c:v>1.3834632753312488</c:v>
                </c:pt>
                <c:pt idx="3635">
                  <c:v>1.3771068389716121</c:v>
                </c:pt>
                <c:pt idx="3636">
                  <c:v>1.3707796077841801</c:v>
                </c:pt>
                <c:pt idx="3637">
                  <c:v>1.3644814475833744</c:v>
                </c:pt>
                <c:pt idx="3638">
                  <c:v>1.3582122248001443</c:v>
                </c:pt>
                <c:pt idx="3639">
                  <c:v>1.351971806479134</c:v>
                </c:pt>
                <c:pt idx="3640">
                  <c:v>1.3457600602758599</c:v>
                </c:pt>
                <c:pt idx="3641">
                  <c:v>1.3395768544539086</c:v>
                </c:pt>
                <c:pt idx="3642">
                  <c:v>1.333422057882139</c:v>
                </c:pt>
                <c:pt idx="3643">
                  <c:v>1.3272955400319018</c:v>
                </c:pt>
                <c:pt idx="3644">
                  <c:v>1.321197170974276</c:v>
                </c:pt>
                <c:pt idx="3645">
                  <c:v>1.3151268213773064</c:v>
                </c:pt>
                <c:pt idx="3646">
                  <c:v>1.3090843625032649</c:v>
                </c:pt>
                <c:pt idx="3647">
                  <c:v>1.3030696662059198</c:v>
                </c:pt>
                <c:pt idx="3648">
                  <c:v>1.2970826049278188</c:v>
                </c:pt>
                <c:pt idx="3649">
                  <c:v>1.2911230516975813</c:v>
                </c:pt>
                <c:pt idx="3650">
                  <c:v>1.2851908801272078</c:v>
                </c:pt>
                <c:pt idx="3651">
                  <c:v>1.2792859644093995</c:v>
                </c:pt>
                <c:pt idx="3652">
                  <c:v>1.2734081793148895</c:v>
                </c:pt>
                <c:pt idx="3653">
                  <c:v>1.2675574001897856</c:v>
                </c:pt>
                <c:pt idx="3654">
                  <c:v>1.2617335029529297</c:v>
                </c:pt>
                <c:pt idx="3655">
                  <c:v>1.2559363640932655</c:v>
                </c:pt>
                <c:pt idx="3656">
                  <c:v>1.2501658606672159</c:v>
                </c:pt>
                <c:pt idx="3657">
                  <c:v>1.2444218702960814</c:v>
                </c:pt>
                <c:pt idx="3658">
                  <c:v>1.2387042711634391</c:v>
                </c:pt>
                <c:pt idx="3659">
                  <c:v>1.2330129420125626</c:v>
                </c:pt>
                <c:pt idx="3660">
                  <c:v>1.2273477621438493</c:v>
                </c:pt>
                <c:pt idx="3661">
                  <c:v>1.2217086114122602</c:v>
                </c:pt>
                <c:pt idx="3662">
                  <c:v>1.2160953702247759</c:v>
                </c:pt>
                <c:pt idx="3663">
                  <c:v>1.2105079195378528</c:v>
                </c:pt>
                <c:pt idx="3664">
                  <c:v>1.2049461408549054</c:v>
                </c:pt>
                <c:pt idx="3665">
                  <c:v>1.1994099162237883</c:v>
                </c:pt>
                <c:pt idx="3666">
                  <c:v>1.1938991282343006</c:v>
                </c:pt>
                <c:pt idx="3667">
                  <c:v>1.1884136600156883</c:v>
                </c:pt>
                <c:pt idx="3668">
                  <c:v>1.182953395234172</c:v>
                </c:pt>
                <c:pt idx="3669">
                  <c:v>1.1775182180904769</c:v>
                </c:pt>
                <c:pt idx="3670">
                  <c:v>1.1721080133173771</c:v>
                </c:pt>
                <c:pt idx="3671">
                  <c:v>1.1667226661772536</c:v>
                </c:pt>
                <c:pt idx="3672">
                  <c:v>1.1613620624596552</c:v>
                </c:pt>
                <c:pt idx="3673">
                  <c:v>1.1560260884788831</c:v>
                </c:pt>
                <c:pt idx="3674">
                  <c:v>1.1507146310715761</c:v>
                </c:pt>
                <c:pt idx="3675">
                  <c:v>1.1454275775943108</c:v>
                </c:pt>
                <c:pt idx="3676">
                  <c:v>1.1401648159212137</c:v>
                </c:pt>
                <c:pt idx="3677">
                  <c:v>1.1349262344415829</c:v>
                </c:pt>
                <c:pt idx="3678">
                  <c:v>1.1297117220575208</c:v>
                </c:pt>
                <c:pt idx="3679">
                  <c:v>1.124521168181579</c:v>
                </c:pt>
                <c:pt idx="3680">
                  <c:v>1.1193544627344112</c:v>
                </c:pt>
                <c:pt idx="3681">
                  <c:v>1.114211496142441</c:v>
                </c:pt>
                <c:pt idx="3682">
                  <c:v>1.1090921593355354</c:v>
                </c:pt>
                <c:pt idx="3683">
                  <c:v>1.1039963437446951</c:v>
                </c:pt>
                <c:pt idx="3684">
                  <c:v>1.0989239412997487</c:v>
                </c:pt>
                <c:pt idx="3685">
                  <c:v>1.093874844427061</c:v>
                </c:pt>
                <c:pt idx="3686">
                  <c:v>1.0888489460472555</c:v>
                </c:pt>
                <c:pt idx="3687">
                  <c:v>1.0838461395729391</c:v>
                </c:pt>
                <c:pt idx="3688">
                  <c:v>1.0788663189064425</c:v>
                </c:pt>
                <c:pt idx="3689">
                  <c:v>1.0739093784375731</c:v>
                </c:pt>
                <c:pt idx="3690">
                  <c:v>1.0689752130413714</c:v>
                </c:pt>
                <c:pt idx="3691">
                  <c:v>1.0640637180758836</c:v>
                </c:pt>
                <c:pt idx="3692">
                  <c:v>1.0591747893799426</c:v>
                </c:pt>
                <c:pt idx="3693">
                  <c:v>1.0543083232709576</c:v>
                </c:pt>
                <c:pt idx="3694">
                  <c:v>1.0494642165427162</c:v>
                </c:pt>
                <c:pt idx="3695">
                  <c:v>1.0446423664631959</c:v>
                </c:pt>
                <c:pt idx="3696">
                  <c:v>1.0398426707723847</c:v>
                </c:pt>
                <c:pt idx="3697">
                  <c:v>1.0350650276801121</c:v>
                </c:pt>
                <c:pt idx="3698">
                  <c:v>1.0303093358638917</c:v>
                </c:pt>
                <c:pt idx="3699">
                  <c:v>1.0255754944667721</c:v>
                </c:pt>
                <c:pt idx="3700">
                  <c:v>1.0208634030951957</c:v>
                </c:pt>
                <c:pt idx="3701">
                  <c:v>1.0161729618168736</c:v>
                </c:pt>
                <c:pt idx="3702">
                  <c:v>1.0115040711586623</c:v>
                </c:pt>
                <c:pt idx="3703">
                  <c:v>1.0068566321044568</c:v>
                </c:pt>
                <c:pt idx="3704">
                  <c:v>1.0022305460930898</c:v>
                </c:pt>
                <c:pt idx="3705">
                  <c:v>0.99762571501624131</c:v>
                </c:pt>
                <c:pt idx="3706">
                  <c:v>0.99304204121635697</c:v>
                </c:pt>
                <c:pt idx="3707">
                  <c:v>0.9884794274845804</c:v>
                </c:pt>
                <c:pt idx="3708">
                  <c:v>0.98393777705868712</c:v>
                </c:pt>
                <c:pt idx="3709">
                  <c:v>0.97941699362103662</c:v>
                </c:pt>
                <c:pt idx="3710">
                  <c:v>0.97491698129652549</c:v>
                </c:pt>
                <c:pt idx="3711">
                  <c:v>0.97043764465055882</c:v>
                </c:pt>
                <c:pt idx="3712">
                  <c:v>0.96597888868702264</c:v>
                </c:pt>
                <c:pt idx="3713">
                  <c:v>0.9615406188462704</c:v>
                </c:pt>
                <c:pt idx="3714">
                  <c:v>0.95712274100311734</c:v>
                </c:pt>
                <c:pt idx="3715">
                  <c:v>0.95272516146484554</c:v>
                </c:pt>
                <c:pt idx="3716">
                  <c:v>0.94834778696921529</c:v>
                </c:pt>
                <c:pt idx="3717">
                  <c:v>0.94399052468248912</c:v>
                </c:pt>
                <c:pt idx="3718">
                  <c:v>0.93965328219746003</c:v>
                </c:pt>
                <c:pt idx="3719">
                  <c:v>0.93533596753149517</c:v>
                </c:pt>
                <c:pt idx="3720">
                  <c:v>0.93103848912458198</c:v>
                </c:pt>
                <c:pt idx="3721">
                  <c:v>0.92676075583738959</c:v>
                </c:pt>
                <c:pt idx="3722">
                  <c:v>0.92250267694933352</c:v>
                </c:pt>
                <c:pt idx="3723">
                  <c:v>0.91826416215665219</c:v>
                </c:pt>
                <c:pt idx="3724">
                  <c:v>0.91404512157049289</c:v>
                </c:pt>
                <c:pt idx="3725">
                  <c:v>0.90984546571500347</c:v>
                </c:pt>
                <c:pt idx="3726">
                  <c:v>0.90566510552543777</c:v>
                </c:pt>
                <c:pt idx="3727">
                  <c:v>0.90150395234626313</c:v>
                </c:pt>
                <c:pt idx="3728">
                  <c:v>0.89736191792928288</c:v>
                </c:pt>
                <c:pt idx="3729">
                  <c:v>0.89323891443176484</c:v>
                </c:pt>
                <c:pt idx="3730">
                  <c:v>0.88913485441457596</c:v>
                </c:pt>
                <c:pt idx="3731">
                  <c:v>0.88504965084033016</c:v>
                </c:pt>
                <c:pt idx="3732">
                  <c:v>0.88098321707154181</c:v>
                </c:pt>
                <c:pt idx="3733">
                  <c:v>0.87693546686878932</c:v>
                </c:pt>
                <c:pt idx="3734">
                  <c:v>0.87290631438888322</c:v>
                </c:pt>
                <c:pt idx="3735">
                  <c:v>0.86889567418304992</c:v>
                </c:pt>
                <c:pt idx="3736">
                  <c:v>0.86490346119511496</c:v>
                </c:pt>
                <c:pt idx="3737">
                  <c:v>0.86092959075970366</c:v>
                </c:pt>
                <c:pt idx="3738">
                  <c:v>0.85697397860044267</c:v>
                </c:pt>
                <c:pt idx="3739">
                  <c:v>0.85303654082817204</c:v>
                </c:pt>
                <c:pt idx="3740">
                  <c:v>0.84911719393916962</c:v>
                </c:pt>
                <c:pt idx="3741">
                  <c:v>0.84521585481337691</c:v>
                </c:pt>
                <c:pt idx="3742">
                  <c:v>0.84133244071263691</c:v>
                </c:pt>
                <c:pt idx="3743">
                  <c:v>0.83746686927894121</c:v>
                </c:pt>
                <c:pt idx="3744">
                  <c:v>0.83361905853268115</c:v>
                </c:pt>
                <c:pt idx="3745">
                  <c:v>0.82978892687091077</c:v>
                </c:pt>
                <c:pt idx="3746">
                  <c:v>0.82597639306561477</c:v>
                </c:pt>
                <c:pt idx="3747">
                  <c:v>0.82218137626198717</c:v>
                </c:pt>
                <c:pt idx="3748">
                  <c:v>0.81840379597671598</c:v>
                </c:pt>
                <c:pt idx="3749">
                  <c:v>0.81464357209627702</c:v>
                </c:pt>
                <c:pt idx="3750">
                  <c:v>0.81090062487523351</c:v>
                </c:pt>
                <c:pt idx="3751">
                  <c:v>0.80717487493454576</c:v>
                </c:pt>
                <c:pt idx="3752">
                  <c:v>0.80346624325988825</c:v>
                </c:pt>
                <c:pt idx="3753">
                  <c:v>0.79977465119997271</c:v>
                </c:pt>
                <c:pt idx="3754">
                  <c:v>0.79610002046488082</c:v>
                </c:pt>
                <c:pt idx="3755">
                  <c:v>0.79244227312440418</c:v>
                </c:pt>
                <c:pt idx="3756">
                  <c:v>0.7888013316063901</c:v>
                </c:pt>
                <c:pt idx="3757">
                  <c:v>0.7851771186950991</c:v>
                </c:pt>
                <c:pt idx="3758">
                  <c:v>0.7815695575295647</c:v>
                </c:pt>
                <c:pt idx="3759">
                  <c:v>0.77797857160196471</c:v>
                </c:pt>
                <c:pt idx="3760">
                  <c:v>0.77440408475599853</c:v>
                </c:pt>
                <c:pt idx="3761">
                  <c:v>0.77084602118527235</c:v>
                </c:pt>
                <c:pt idx="3762">
                  <c:v>0.76730430543169004</c:v>
                </c:pt>
                <c:pt idx="3763">
                  <c:v>0.76377886238385506</c:v>
                </c:pt>
                <c:pt idx="3764">
                  <c:v>0.7602696172754756</c:v>
                </c:pt>
                <c:pt idx="3765">
                  <c:v>0.75677649568378058</c:v>
                </c:pt>
                <c:pt idx="3766">
                  <c:v>0.7532994235279401</c:v>
                </c:pt>
                <c:pt idx="3767">
                  <c:v>0.74983832706749354</c:v>
                </c:pt>
                <c:pt idx="3768">
                  <c:v>0.74639313290078946</c:v>
                </c:pt>
                <c:pt idx="3769">
                  <c:v>0.74296376796342378</c:v>
                </c:pt>
                <c:pt idx="3770">
                  <c:v>0.73955015952669523</c:v>
                </c:pt>
                <c:pt idx="3771">
                  <c:v>0.73615223519605832</c:v>
                </c:pt>
                <c:pt idx="3772">
                  <c:v>0.73276992290959198</c:v>
                </c:pt>
                <c:pt idx="3773">
                  <c:v>0.7294031509364689</c:v>
                </c:pt>
                <c:pt idx="3774">
                  <c:v>0.72605184787543464</c:v>
                </c:pt>
                <c:pt idx="3775">
                  <c:v>0.72271594265329431</c:v>
                </c:pt>
                <c:pt idx="3776">
                  <c:v>0.71939536452340491</c:v>
                </c:pt>
                <c:pt idx="3777">
                  <c:v>0.71609004306417368</c:v>
                </c:pt>
                <c:pt idx="3778">
                  <c:v>0.71279990817756667</c:v>
                </c:pt>
                <c:pt idx="3779">
                  <c:v>0.70952489008762099</c:v>
                </c:pt>
                <c:pt idx="3780">
                  <c:v>0.70626491933896474</c:v>
                </c:pt>
                <c:pt idx="3781">
                  <c:v>0.70301992679534475</c:v>
                </c:pt>
                <c:pt idx="3782">
                  <c:v>0.69978984363816032</c:v>
                </c:pt>
                <c:pt idx="3783">
                  <c:v>0.69657460136500293</c:v>
                </c:pt>
                <c:pt idx="3784">
                  <c:v>0.69337413178820417</c:v>
                </c:pt>
                <c:pt idx="3785">
                  <c:v>0.69018836703339015</c:v>
                </c:pt>
                <c:pt idx="3786">
                  <c:v>0.68701723953804072</c:v>
                </c:pt>
                <c:pt idx="3787">
                  <c:v>0.68386068205005734</c:v>
                </c:pt>
                <c:pt idx="3788">
                  <c:v>0.68071862762633728</c:v>
                </c:pt>
                <c:pt idx="3789">
                  <c:v>0.6775910096313531</c:v>
                </c:pt>
                <c:pt idx="3790">
                  <c:v>0.67447776173573959</c:v>
                </c:pt>
                <c:pt idx="3791">
                  <c:v>0.67137881791488763</c:v>
                </c:pt>
                <c:pt idx="3792">
                  <c:v>0.66829411244754389</c:v>
                </c:pt>
                <c:pt idx="3793">
                  <c:v>0.66522357991441572</c:v>
                </c:pt>
                <c:pt idx="3794">
                  <c:v>0.66216715519678593</c:v>
                </c:pt>
                <c:pt idx="3795">
                  <c:v>0.65912477347513021</c:v>
                </c:pt>
                <c:pt idx="3796">
                  <c:v>0.65609637022774259</c:v>
                </c:pt>
                <c:pt idx="3797">
                  <c:v>0.65308188122936839</c:v>
                </c:pt>
                <c:pt idx="3798">
                  <c:v>0.65008124254983957</c:v>
                </c:pt>
                <c:pt idx="3799">
                  <c:v>0.64709439055272233</c:v>
                </c:pt>
                <c:pt idx="3800">
                  <c:v>0.64412126189396457</c:v>
                </c:pt>
                <c:pt idx="3801">
                  <c:v>0.64116179352055436</c:v>
                </c:pt>
                <c:pt idx="3802">
                  <c:v>0.63821592266918081</c:v>
                </c:pt>
                <c:pt idx="3803">
                  <c:v>0.63528358686490616</c:v>
                </c:pt>
                <c:pt idx="3804">
                  <c:v>0.63236472391983678</c:v>
                </c:pt>
                <c:pt idx="3805">
                  <c:v>0.6294592719318084</c:v>
                </c:pt>
                <c:pt idx="3806">
                  <c:v>0.62656716928306999</c:v>
                </c:pt>
                <c:pt idx="3807">
                  <c:v>0.62368835463897931</c:v>
                </c:pt>
                <c:pt idx="3808">
                  <c:v>0.62082276694670047</c:v>
                </c:pt>
                <c:pt idx="3809">
                  <c:v>0.61797034543391027</c:v>
                </c:pt>
                <c:pt idx="3810">
                  <c:v>0.61513102960750887</c:v>
                </c:pt>
                <c:pt idx="3811">
                  <c:v>0.61230475925233674</c:v>
                </c:pt>
                <c:pt idx="3812">
                  <c:v>0.60949147442989848</c:v>
                </c:pt>
                <c:pt idx="3813">
                  <c:v>0.60669111547709076</c:v>
                </c:pt>
                <c:pt idx="3814">
                  <c:v>0.60390362300493716</c:v>
                </c:pt>
                <c:pt idx="3815">
                  <c:v>0.6011289378973288</c:v>
                </c:pt>
                <c:pt idx="3816">
                  <c:v>0.59836700130977072</c:v>
                </c:pt>
                <c:pt idx="3817">
                  <c:v>0.59561775466813405</c:v>
                </c:pt>
                <c:pt idx="3818">
                  <c:v>0.59288113966741351</c:v>
                </c:pt>
                <c:pt idx="3819">
                  <c:v>0.59015709827049068</c:v>
                </c:pt>
                <c:pt idx="3820">
                  <c:v>0.5874455727069039</c:v>
                </c:pt>
                <c:pt idx="3821">
                  <c:v>0.58474650547162255</c:v>
                </c:pt>
                <c:pt idx="3822">
                  <c:v>0.58205983932382754</c:v>
                </c:pt>
                <c:pt idx="3823">
                  <c:v>0.57938551728569743</c:v>
                </c:pt>
                <c:pt idx="3824">
                  <c:v>0.57672348264119999</c:v>
                </c:pt>
                <c:pt idx="3825">
                  <c:v>0.57407367893489003</c:v>
                </c:pt>
                <c:pt idx="3826">
                  <c:v>0.57143604997071085</c:v>
                </c:pt>
                <c:pt idx="3827">
                  <c:v>0.56881053981080343</c:v>
                </c:pt>
                <c:pt idx="3828">
                  <c:v>0.56619709277432018</c:v>
                </c:pt>
                <c:pt idx="3829">
                  <c:v>0.5635956534362434</c:v>
                </c:pt>
                <c:pt idx="3830">
                  <c:v>0.56100616662621039</c:v>
                </c:pt>
                <c:pt idx="3831">
                  <c:v>0.55842857742734298</c:v>
                </c:pt>
                <c:pt idx="3832">
                  <c:v>0.55586283117508384</c:v>
                </c:pt>
                <c:pt idx="3833">
                  <c:v>0.55330887345603597</c:v>
                </c:pt>
                <c:pt idx="3834">
                  <c:v>0.55076665010680881</c:v>
                </c:pt>
                <c:pt idx="3835">
                  <c:v>0.54823610721287042</c:v>
                </c:pt>
                <c:pt idx="3836">
                  <c:v>0.5457171911074038</c:v>
                </c:pt>
                <c:pt idx="3837">
                  <c:v>0.54320984837016817</c:v>
                </c:pt>
                <c:pt idx="3838">
                  <c:v>0.54071402582636707</c:v>
                </c:pt>
                <c:pt idx="3839">
                  <c:v>0.53822967054551929</c:v>
                </c:pt>
                <c:pt idx="3840">
                  <c:v>0.53575672984033751</c:v>
                </c:pt>
                <c:pt idx="3841">
                  <c:v>0.53329515126561056</c:v>
                </c:pt>
                <c:pt idx="3842">
                  <c:v>0.53084488261709073</c:v>
                </c:pt>
                <c:pt idx="3843">
                  <c:v>0.52840587193038768</c:v>
                </c:pt>
                <c:pt idx="3844">
                  <c:v>0.52597806747986509</c:v>
                </c:pt>
                <c:pt idx="3845">
                  <c:v>0.52356141777754484</c:v>
                </c:pt>
                <c:pt idx="3846">
                  <c:v>0.52115587157201415</c:v>
                </c:pt>
                <c:pt idx="3847">
                  <c:v>0.51876137784733956</c:v>
                </c:pt>
                <c:pt idx="3848">
                  <c:v>0.51637788582198429</c:v>
                </c:pt>
                <c:pt idx="3849">
                  <c:v>0.51400534494773154</c:v>
                </c:pt>
                <c:pt idx="3850">
                  <c:v>0.51164370490861211</c:v>
                </c:pt>
                <c:pt idx="3851">
                  <c:v>0.50929291561983858</c:v>
                </c:pt>
                <c:pt idx="3852">
                  <c:v>0.50695292722674146</c:v>
                </c:pt>
                <c:pt idx="3853">
                  <c:v>0.50462369010371277</c:v>
                </c:pt>
                <c:pt idx="3854">
                  <c:v>0.50230515485315386</c:v>
                </c:pt>
                <c:pt idx="3855">
                  <c:v>0.49999727230442692</c:v>
                </c:pt>
                <c:pt idx="3856">
                  <c:v>0.49769999351281324</c:v>
                </c:pt>
                <c:pt idx="3857">
                  <c:v>0.49541326975847416</c:v>
                </c:pt>
                <c:pt idx="3858">
                  <c:v>0.49313705254541856</c:v>
                </c:pt>
                <c:pt idx="3859">
                  <c:v>0.49087129360047421</c:v>
                </c:pt>
                <c:pt idx="3860">
                  <c:v>0.48861594487226379</c:v>
                </c:pt>
                <c:pt idx="3861">
                  <c:v>0.48637095853018669</c:v>
                </c:pt>
                <c:pt idx="3862">
                  <c:v>0.48413628696340272</c:v>
                </c:pt>
                <c:pt idx="3863">
                  <c:v>0.48191188277982477</c:v>
                </c:pt>
                <c:pt idx="3864">
                  <c:v>0.47969769880511165</c:v>
                </c:pt>
                <c:pt idx="3865">
                  <c:v>0.47749368808166914</c:v>
                </c:pt>
                <c:pt idx="3866">
                  <c:v>0.47529980386765408</c:v>
                </c:pt>
                <c:pt idx="3867">
                  <c:v>0.47311599963598094</c:v>
                </c:pt>
                <c:pt idx="3868">
                  <c:v>0.47094222907333866</c:v>
                </c:pt>
                <c:pt idx="3869">
                  <c:v>0.4687784460792051</c:v>
                </c:pt>
                <c:pt idx="3870">
                  <c:v>0.46662460476487139</c:v>
                </c:pt>
                <c:pt idx="3871">
                  <c:v>0.46448065945246819</c:v>
                </c:pt>
                <c:pt idx="3872">
                  <c:v>0.46234656467399665</c:v>
                </c:pt>
                <c:pt idx="3873">
                  <c:v>0.46022227517036446</c:v>
                </c:pt>
                <c:pt idx="3874">
                  <c:v>0.45810774589042602</c:v>
                </c:pt>
                <c:pt idx="3875">
                  <c:v>0.45600293199002684</c:v>
                </c:pt>
                <c:pt idx="3876">
                  <c:v>0.45390778883105282</c:v>
                </c:pt>
                <c:pt idx="3877">
                  <c:v>0.45182227198048275</c:v>
                </c:pt>
                <c:pt idx="3878">
                  <c:v>0.44974633720944768</c:v>
                </c:pt>
                <c:pt idx="3879">
                  <c:v>0.44767994049229082</c:v>
                </c:pt>
                <c:pt idx="3880">
                  <c:v>0.44562303800563557</c:v>
                </c:pt>
                <c:pt idx="3881">
                  <c:v>0.44357558612745507</c:v>
                </c:pt>
                <c:pt idx="3882">
                  <c:v>0.44153754143614765</c:v>
                </c:pt>
                <c:pt idx="3883">
                  <c:v>0.4395088607096157</c:v>
                </c:pt>
                <c:pt idx="3884">
                  <c:v>0.43748950092434924</c:v>
                </c:pt>
                <c:pt idx="3885">
                  <c:v>0.43547941925451322</c:v>
                </c:pt>
                <c:pt idx="3886">
                  <c:v>0.43347857307103932</c:v>
                </c:pt>
                <c:pt idx="3887">
                  <c:v>0.43148691994072241</c:v>
                </c:pt>
                <c:pt idx="3888">
                  <c:v>0.42950441762531966</c:v>
                </c:pt>
                <c:pt idx="3889">
                  <c:v>0.42753102408065585</c:v>
                </c:pt>
                <c:pt idx="3890">
                  <c:v>0.42556669745573106</c:v>
                </c:pt>
                <c:pt idx="3891">
                  <c:v>0.42361139609183296</c:v>
                </c:pt>
                <c:pt idx="3892">
                  <c:v>0.42166507852165419</c:v>
                </c:pt>
                <c:pt idx="3893">
                  <c:v>0.41972770346841154</c:v>
                </c:pt>
                <c:pt idx="3894">
                  <c:v>0.41779922984497214</c:v>
                </c:pt>
                <c:pt idx="3895">
                  <c:v>0.41587961675298113</c:v>
                </c:pt>
                <c:pt idx="3896">
                  <c:v>0.41396882348199415</c:v>
                </c:pt>
                <c:pt idx="3897">
                  <c:v>0.41206680950861507</c:v>
                </c:pt>
                <c:pt idx="3898">
                  <c:v>0.41017353449563526</c:v>
                </c:pt>
                <c:pt idx="3899">
                  <c:v>0.40828895829117862</c:v>
                </c:pt>
                <c:pt idx="3900">
                  <c:v>0.40641304092785108</c:v>
                </c:pt>
                <c:pt idx="3901">
                  <c:v>0.40454574262189091</c:v>
                </c:pt>
                <c:pt idx="3902">
                  <c:v>0.40268702377232662</c:v>
                </c:pt>
                <c:pt idx="3903">
                  <c:v>0.400836844960137</c:v>
                </c:pt>
                <c:pt idx="3904">
                  <c:v>0.39899516694741444</c:v>
                </c:pt>
                <c:pt idx="3905">
                  <c:v>0.39716195067653343</c:v>
                </c:pt>
                <c:pt idx="3906">
                  <c:v>0.3953371572693215</c:v>
                </c:pt>
                <c:pt idx="3907">
                  <c:v>0.3935207480262351</c:v>
                </c:pt>
                <c:pt idx="3908">
                  <c:v>0.3917126844255398</c:v>
                </c:pt>
                <c:pt idx="3909">
                  <c:v>0.38991292812249134</c:v>
                </c:pt>
                <c:pt idx="3910">
                  <c:v>0.38812144094852452</c:v>
                </c:pt>
                <c:pt idx="3911">
                  <c:v>0.3863381849104422</c:v>
                </c:pt>
                <c:pt idx="3912">
                  <c:v>0.38456312218961014</c:v>
                </c:pt>
                <c:pt idx="3913">
                  <c:v>0.38279621514115525</c:v>
                </c:pt>
                <c:pt idx="3914">
                  <c:v>0.38103742629316645</c:v>
                </c:pt>
                <c:pt idx="3915">
                  <c:v>0.37928671834590116</c:v>
                </c:pt>
                <c:pt idx="3916">
                  <c:v>0.37754405417099279</c:v>
                </c:pt>
                <c:pt idx="3917">
                  <c:v>0.37580939681066455</c:v>
                </c:pt>
                <c:pt idx="3918">
                  <c:v>0.37408270947694527</c:v>
                </c:pt>
                <c:pt idx="3919">
                  <c:v>0.37236395555088864</c:v>
                </c:pt>
                <c:pt idx="3920">
                  <c:v>0.37065309858179779</c:v>
                </c:pt>
                <c:pt idx="3921">
                  <c:v>0.36895010228645114</c:v>
                </c:pt>
                <c:pt idx="3922">
                  <c:v>0.36725493054833352</c:v>
                </c:pt>
                <c:pt idx="3923">
                  <c:v>0.36556754741686992</c:v>
                </c:pt>
                <c:pt idx="3924">
                  <c:v>0.36388791710666352</c:v>
                </c:pt>
                <c:pt idx="3925">
                  <c:v>0.36221600399673642</c:v>
                </c:pt>
                <c:pt idx="3926">
                  <c:v>0.36055177262977373</c:v>
                </c:pt>
                <c:pt idx="3927">
                  <c:v>0.35889518771137274</c:v>
                </c:pt>
                <c:pt idx="3928">
                  <c:v>0.35724621410929364</c:v>
                </c:pt>
                <c:pt idx="3929">
                  <c:v>0.35560481685271439</c:v>
                </c:pt>
                <c:pt idx="3930">
                  <c:v>0.35397096113148963</c:v>
                </c:pt>
                <c:pt idx="3931">
                  <c:v>0.35234461229541159</c:v>
                </c:pt>
                <c:pt idx="3932">
                  <c:v>0.35072573585347611</c:v>
                </c:pt>
                <c:pt idx="3933">
                  <c:v>0.34911429747315098</c:v>
                </c:pt>
                <c:pt idx="3934">
                  <c:v>0.34751026297964716</c:v>
                </c:pt>
                <c:pt idx="3935">
                  <c:v>0.34591359835519453</c:v>
                </c:pt>
                <c:pt idx="3936">
                  <c:v>0.34432426973832092</c:v>
                </c:pt>
                <c:pt idx="3937">
                  <c:v>0.34274224342313303</c:v>
                </c:pt>
                <c:pt idx="3938">
                  <c:v>0.34116748585860235</c:v>
                </c:pt>
                <c:pt idx="3939">
                  <c:v>0.33959996364785339</c:v>
                </c:pt>
                <c:pt idx="3940">
                  <c:v>0.33803964354745492</c:v>
                </c:pt>
                <c:pt idx="3941">
                  <c:v>0.3364864924667158</c:v>
                </c:pt>
                <c:pt idx="3942">
                  <c:v>0.3349404774669828</c:v>
                </c:pt>
                <c:pt idx="3943">
                  <c:v>0.33340156576094165</c:v>
                </c:pt>
                <c:pt idx="3944">
                  <c:v>0.33186972471192278</c:v>
                </c:pt>
                <c:pt idx="3945">
                  <c:v>0.33034492183320768</c:v>
                </c:pt>
                <c:pt idx="3946">
                  <c:v>0.32882712478734166</c:v>
                </c:pt>
                <c:pt idx="3947">
                  <c:v>0.3273163013854466</c:v>
                </c:pt>
                <c:pt idx="3948">
                  <c:v>0.32581241958653878</c:v>
                </c:pt>
                <c:pt idx="3949">
                  <c:v>0.32431544749684937</c:v>
                </c:pt>
                <c:pt idx="3950">
                  <c:v>0.32282535336914858</c:v>
                </c:pt>
                <c:pt idx="3951">
                  <c:v>0.3213421056020716</c:v>
                </c:pt>
                <c:pt idx="3952">
                  <c:v>0.31986567273944866</c:v>
                </c:pt>
                <c:pt idx="3953">
                  <c:v>0.31839602346963769</c:v>
                </c:pt>
                <c:pt idx="3954">
                  <c:v>0.31693312662486139</c:v>
                </c:pt>
                <c:pt idx="3955">
                  <c:v>0.31547695118054464</c:v>
                </c:pt>
                <c:pt idx="3956">
                  <c:v>0.31402746625465716</c:v>
                </c:pt>
                <c:pt idx="3957">
                  <c:v>0.3125846411070598</c:v>
                </c:pt>
                <c:pt idx="3958">
                  <c:v>0.31114844513885009</c:v>
                </c:pt>
                <c:pt idx="3959">
                  <c:v>0.30971884789171589</c:v>
                </c:pt>
                <c:pt idx="3960">
                  <c:v>0.30829581904728764</c:v>
                </c:pt>
                <c:pt idx="3961">
                  <c:v>0.30687932842649612</c:v>
                </c:pt>
                <c:pt idx="3962">
                  <c:v>0.30546934598893283</c:v>
                </c:pt>
                <c:pt idx="3963">
                  <c:v>0.30406584183221175</c:v>
                </c:pt>
                <c:pt idx="3964">
                  <c:v>0.30266878619133608</c:v>
                </c:pt>
                <c:pt idx="3965">
                  <c:v>0.30127814943806724</c:v>
                </c:pt>
                <c:pt idx="3966">
                  <c:v>0.29989390208029493</c:v>
                </c:pt>
                <c:pt idx="3967">
                  <c:v>0.29851601476141387</c:v>
                </c:pt>
                <c:pt idx="3968">
                  <c:v>0.29714445825969982</c:v>
                </c:pt>
                <c:pt idx="3969">
                  <c:v>0.29577920348768988</c:v>
                </c:pt>
                <c:pt idx="3970">
                  <c:v>0.29442022149156621</c:v>
                </c:pt>
                <c:pt idx="3971">
                  <c:v>0.29306748345054151</c:v>
                </c:pt>
                <c:pt idx="3972">
                  <c:v>0.29172096067624803</c:v>
                </c:pt>
                <c:pt idx="3973">
                  <c:v>0.2903806246121291</c:v>
                </c:pt>
                <c:pt idx="3974">
                  <c:v>0.28904644683283348</c:v>
                </c:pt>
                <c:pt idx="3975">
                  <c:v>0.28771839904361246</c:v>
                </c:pt>
                <c:pt idx="3976">
                  <c:v>0.28639645307972039</c:v>
                </c:pt>
                <c:pt idx="3977">
                  <c:v>0.28508058090581606</c:v>
                </c:pt>
                <c:pt idx="3978">
                  <c:v>0.2837707546153696</c:v>
                </c:pt>
                <c:pt idx="3979">
                  <c:v>0.2824669464300697</c:v>
                </c:pt>
                <c:pt idx="3980">
                  <c:v>0.2811691286992351</c:v>
                </c:pt>
                <c:pt idx="3981">
                  <c:v>0.27987727389922734</c:v>
                </c:pt>
                <c:pt idx="3982">
                  <c:v>0.27859135463286799</c:v>
                </c:pt>
                <c:pt idx="3983">
                  <c:v>0.27731134362885723</c:v>
                </c:pt>
                <c:pt idx="3984">
                  <c:v>0.27603721374119539</c:v>
                </c:pt>
                <c:pt idx="3985">
                  <c:v>0.27476893794860724</c:v>
                </c:pt>
                <c:pt idx="3986">
                  <c:v>0.27350648935396943</c:v>
                </c:pt>
                <c:pt idx="3987">
                  <c:v>0.27224984118373879</c:v>
                </c:pt>
                <c:pt idx="3988">
                  <c:v>0.27099896678738633</c:v>
                </c:pt>
                <c:pt idx="3989">
                  <c:v>0.26975383963683097</c:v>
                </c:pt>
                <c:pt idx="3990">
                  <c:v>0.26851443332587666</c:v>
                </c:pt>
                <c:pt idx="3991">
                  <c:v>0.2672807215696531</c:v>
                </c:pt>
                <c:pt idx="3992">
                  <c:v>0.26605267820405781</c:v>
                </c:pt>
                <c:pt idx="3993">
                  <c:v>0.26483027718520169</c:v>
                </c:pt>
                <c:pt idx="3994">
                  <c:v>0.2636134925888563</c:v>
                </c:pt>
                <c:pt idx="3995">
                  <c:v>0.26240229860990416</c:v>
                </c:pt>
                <c:pt idx="3996">
                  <c:v>0.26119666956179172</c:v>
                </c:pt>
                <c:pt idx="3997">
                  <c:v>0.25999657987598412</c:v>
                </c:pt>
                <c:pt idx="3998">
                  <c:v>0.25880200410142368</c:v>
                </c:pt>
                <c:pt idx="3999">
                  <c:v>0.2576129169039893</c:v>
                </c:pt>
                <c:pt idx="4000">
                  <c:v>0.25642929306595968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1-4318-B924-6D99C7C3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0384"/>
        <c:axId val="81323136"/>
      </c:scatterChart>
      <c:valAx>
        <c:axId val="74640384"/>
        <c:scaling>
          <c:orientation val="minMax"/>
          <c:max val="5000"/>
          <c:min val="5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Piston area</a:t>
                </a:r>
                <a:r>
                  <a:rPr lang="en-US" sz="2400" baseline="0"/>
                  <a:t> (Sd) yielding specificed listening angle (</a:t>
                </a:r>
                <a:r>
                  <a:rPr lang="el-GR" sz="2400" b="1" i="0" u="none" strike="noStrike" baseline="0">
                    <a:effectLst/>
                  </a:rPr>
                  <a:t>θ</a:t>
                </a:r>
                <a:r>
                  <a:rPr lang="en-GB" sz="2400" b="1" i="0" u="none" strike="noStrike" baseline="0">
                    <a:effectLst/>
                  </a:rPr>
                  <a:t>)</a:t>
                </a:r>
                <a:r>
                  <a:rPr lang="en-US" sz="2400" baseline="0"/>
                  <a:t> 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15103508333854893"/>
              <c:y val="8.9300870008457575E-4"/>
            </c:manualLayout>
          </c:layout>
          <c:overlay val="0"/>
        </c:title>
        <c:numFmt formatCode="#,##0" sourceLinked="0"/>
        <c:majorTickMark val="cross"/>
        <c:minorTickMark val="cross"/>
        <c:tickLblPos val="low"/>
        <c:crossAx val="81323136"/>
        <c:crosses val="autoZero"/>
        <c:crossBetween val="midCat"/>
      </c:valAx>
      <c:valAx>
        <c:axId val="81323136"/>
        <c:scaling>
          <c:orientation val="minMax"/>
          <c:max val="1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Sd</a:t>
                </a:r>
              </a:p>
            </c:rich>
          </c:tx>
          <c:layout>
            <c:manualLayout>
              <c:xMode val="edge"/>
              <c:yMode val="edge"/>
              <c:x val="1.0919385597982076E-2"/>
              <c:y val="0.42250803403245618"/>
            </c:manualLayout>
          </c:layout>
          <c:overlay val="0"/>
        </c:title>
        <c:numFmt formatCode="#,##0.0\ &quot;cm2&quot;" sourceLinked="1"/>
        <c:majorTickMark val="out"/>
        <c:minorTickMark val="out"/>
        <c:tickLblPos val="nextTo"/>
        <c:txPr>
          <a:bodyPr/>
          <a:lstStyle/>
          <a:p>
            <a:pPr>
              <a:defRPr sz="600" baseline="0"/>
            </a:pPr>
            <a:endParaRPr lang="fr-FR"/>
          </a:p>
        </c:txPr>
        <c:crossAx val="74640384"/>
        <c:crossesAt val="100"/>
        <c:crossBetween val="midCat"/>
        <c:majorUnit val="25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U4035"/>
  <sheetViews>
    <sheetView tabSelected="1" zoomScale="80" zoomScaleNormal="80" workbookViewId="0">
      <selection activeCell="B22" sqref="B22"/>
    </sheetView>
  </sheetViews>
  <sheetFormatPr defaultRowHeight="15" x14ac:dyDescent="0.25"/>
  <cols>
    <col min="1" max="1" width="19.7109375" style="5" customWidth="1"/>
    <col min="2" max="2" width="13.7109375" style="2" customWidth="1"/>
    <col min="3" max="3" width="13.7109375" style="1" customWidth="1"/>
    <col min="4" max="5" width="13.7109375" customWidth="1"/>
    <col min="6" max="7" width="13.7109375" style="5" customWidth="1"/>
    <col min="8" max="8" width="25.85546875" style="1" customWidth="1"/>
    <col min="9" max="9" width="14.28515625" style="1" customWidth="1"/>
    <col min="10" max="10" width="2.7109375" style="43" customWidth="1"/>
    <col min="11" max="12" width="9.140625" style="43"/>
    <col min="13" max="827" width="9.140625" style="44"/>
  </cols>
  <sheetData>
    <row r="1" spans="1:827" ht="23.25" x14ac:dyDescent="0.35">
      <c r="A1" s="4" t="s">
        <v>4</v>
      </c>
      <c r="C1" s="5"/>
      <c r="D1" s="5"/>
      <c r="E1" s="5"/>
      <c r="G1" s="1"/>
    </row>
    <row r="2" spans="1:827" x14ac:dyDescent="0.25">
      <c r="A2" s="1"/>
      <c r="C2" s="5"/>
      <c r="D2" s="5"/>
      <c r="E2" s="5"/>
      <c r="G2" s="1"/>
    </row>
    <row r="3" spans="1:827" s="10" customFormat="1" x14ac:dyDescent="0.25">
      <c r="A3" s="7" t="s">
        <v>57</v>
      </c>
      <c r="B3" s="8"/>
      <c r="C3" s="9" t="s">
        <v>58</v>
      </c>
      <c r="D3" s="9"/>
      <c r="E3" s="9"/>
      <c r="F3" s="9"/>
      <c r="G3" s="11"/>
      <c r="H3" s="11"/>
      <c r="I3" s="11"/>
      <c r="J3" s="45"/>
      <c r="K3" s="45"/>
      <c r="L3" s="45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6"/>
      <c r="UI3" s="46"/>
      <c r="UJ3" s="46"/>
      <c r="UK3" s="46"/>
      <c r="UL3" s="46"/>
      <c r="UM3" s="46"/>
      <c r="UN3" s="46"/>
      <c r="UO3" s="46"/>
      <c r="UP3" s="46"/>
      <c r="UQ3" s="46"/>
      <c r="UR3" s="46"/>
      <c r="US3" s="46"/>
      <c r="UT3" s="46"/>
      <c r="UU3" s="46"/>
      <c r="UV3" s="46"/>
      <c r="UW3" s="46"/>
      <c r="UX3" s="46"/>
      <c r="UY3" s="46"/>
      <c r="UZ3" s="46"/>
      <c r="VA3" s="46"/>
      <c r="VB3" s="46"/>
      <c r="VC3" s="46"/>
      <c r="VD3" s="46"/>
      <c r="VE3" s="46"/>
      <c r="VF3" s="46"/>
      <c r="VG3" s="46"/>
      <c r="VH3" s="46"/>
      <c r="VI3" s="46"/>
      <c r="VJ3" s="46"/>
      <c r="VK3" s="46"/>
      <c r="VL3" s="46"/>
      <c r="VM3" s="46"/>
      <c r="VN3" s="46"/>
      <c r="VO3" s="46"/>
      <c r="VP3" s="46"/>
      <c r="VQ3" s="46"/>
      <c r="VR3" s="46"/>
      <c r="VS3" s="46"/>
      <c r="VT3" s="46"/>
      <c r="VU3" s="46"/>
      <c r="VV3" s="46"/>
      <c r="VW3" s="46"/>
      <c r="VX3" s="46"/>
      <c r="VY3" s="46"/>
      <c r="VZ3" s="46"/>
      <c r="WA3" s="46"/>
      <c r="WB3" s="46"/>
      <c r="WC3" s="46"/>
      <c r="WD3" s="46"/>
      <c r="WE3" s="46"/>
      <c r="WF3" s="46"/>
      <c r="WG3" s="46"/>
      <c r="WH3" s="46"/>
      <c r="WI3" s="46"/>
      <c r="WJ3" s="46"/>
      <c r="WK3" s="46"/>
      <c r="WL3" s="46"/>
      <c r="WM3" s="46"/>
      <c r="WN3" s="46"/>
      <c r="WO3" s="46"/>
      <c r="WP3" s="46"/>
      <c r="WQ3" s="46"/>
      <c r="WR3" s="46"/>
      <c r="WS3" s="46"/>
      <c r="WT3" s="46"/>
      <c r="WU3" s="46"/>
      <c r="WV3" s="46"/>
      <c r="WW3" s="46"/>
      <c r="WX3" s="46"/>
      <c r="WY3" s="46"/>
      <c r="WZ3" s="46"/>
      <c r="XA3" s="46"/>
      <c r="XB3" s="46"/>
      <c r="XC3" s="46"/>
      <c r="XD3" s="46"/>
      <c r="XE3" s="46"/>
      <c r="XF3" s="46"/>
      <c r="XG3" s="46"/>
      <c r="XH3" s="46"/>
      <c r="XI3" s="46"/>
      <c r="XJ3" s="46"/>
      <c r="XK3" s="46"/>
      <c r="XL3" s="46"/>
      <c r="XM3" s="46"/>
      <c r="XN3" s="46"/>
      <c r="XO3" s="46"/>
      <c r="XP3" s="46"/>
      <c r="XQ3" s="46"/>
      <c r="XR3" s="46"/>
      <c r="XS3" s="46"/>
      <c r="XT3" s="46"/>
      <c r="XU3" s="46"/>
      <c r="XV3" s="46"/>
      <c r="XW3" s="46"/>
      <c r="XX3" s="46"/>
      <c r="XY3" s="46"/>
      <c r="XZ3" s="46"/>
      <c r="YA3" s="46"/>
      <c r="YB3" s="46"/>
      <c r="YC3" s="46"/>
      <c r="YD3" s="46"/>
      <c r="YE3" s="46"/>
      <c r="YF3" s="46"/>
      <c r="YG3" s="46"/>
      <c r="YH3" s="46"/>
      <c r="YI3" s="46"/>
      <c r="YJ3" s="46"/>
      <c r="YK3" s="46"/>
      <c r="YL3" s="46"/>
      <c r="YM3" s="46"/>
      <c r="YN3" s="46"/>
      <c r="YO3" s="46"/>
      <c r="YP3" s="46"/>
      <c r="YQ3" s="46"/>
      <c r="YR3" s="46"/>
      <c r="YS3" s="46"/>
      <c r="YT3" s="46"/>
      <c r="YU3" s="46"/>
      <c r="YV3" s="46"/>
      <c r="YW3" s="46"/>
      <c r="YX3" s="46"/>
      <c r="YY3" s="46"/>
      <c r="YZ3" s="46"/>
      <c r="ZA3" s="46"/>
      <c r="ZB3" s="46"/>
      <c r="ZC3" s="46"/>
      <c r="ZD3" s="46"/>
      <c r="ZE3" s="46"/>
      <c r="ZF3" s="46"/>
      <c r="ZG3" s="46"/>
      <c r="ZH3" s="46"/>
      <c r="ZI3" s="46"/>
      <c r="ZJ3" s="46"/>
      <c r="ZK3" s="46"/>
      <c r="ZL3" s="46"/>
      <c r="ZM3" s="46"/>
      <c r="ZN3" s="46"/>
      <c r="ZO3" s="46"/>
      <c r="ZP3" s="46"/>
      <c r="ZQ3" s="46"/>
      <c r="ZR3" s="46"/>
      <c r="ZS3" s="46"/>
      <c r="ZT3" s="46"/>
      <c r="ZU3" s="46"/>
      <c r="ZV3" s="46"/>
      <c r="ZW3" s="46"/>
      <c r="ZX3" s="46"/>
      <c r="ZY3" s="46"/>
      <c r="ZZ3" s="46"/>
      <c r="AAA3" s="46"/>
      <c r="AAB3" s="46"/>
      <c r="AAC3" s="46"/>
      <c r="AAD3" s="46"/>
      <c r="AAE3" s="46"/>
      <c r="AAF3" s="46"/>
      <c r="AAG3" s="46"/>
      <c r="AAH3" s="46"/>
      <c r="AAI3" s="46"/>
      <c r="AAJ3" s="46"/>
      <c r="AAK3" s="46"/>
      <c r="AAL3" s="46"/>
      <c r="AAM3" s="46"/>
      <c r="AAN3" s="46"/>
      <c r="AAO3" s="46"/>
      <c r="AAP3" s="46"/>
      <c r="AAQ3" s="46"/>
      <c r="AAR3" s="46"/>
      <c r="AAS3" s="46"/>
      <c r="AAT3" s="46"/>
      <c r="AAU3" s="46"/>
      <c r="AAV3" s="46"/>
      <c r="AAW3" s="46"/>
      <c r="AAX3" s="46"/>
      <c r="AAY3" s="46"/>
      <c r="AAZ3" s="46"/>
      <c r="ABA3" s="46"/>
      <c r="ABB3" s="46"/>
      <c r="ABC3" s="46"/>
      <c r="ABD3" s="46"/>
      <c r="ABE3" s="46"/>
      <c r="ABF3" s="46"/>
      <c r="ABG3" s="46"/>
      <c r="ABH3" s="46"/>
      <c r="ABI3" s="46"/>
      <c r="ABJ3" s="46"/>
      <c r="ABK3" s="46"/>
      <c r="ABL3" s="46"/>
      <c r="ABM3" s="46"/>
      <c r="ABN3" s="46"/>
      <c r="ABO3" s="46"/>
      <c r="ABP3" s="46"/>
      <c r="ABQ3" s="46"/>
      <c r="ABR3" s="46"/>
      <c r="ABS3" s="46"/>
      <c r="ABT3" s="46"/>
      <c r="ABU3" s="46"/>
      <c r="ABV3" s="46"/>
      <c r="ABW3" s="46"/>
      <c r="ABX3" s="46"/>
      <c r="ABY3" s="46"/>
      <c r="ABZ3" s="46"/>
      <c r="ACA3" s="46"/>
      <c r="ACB3" s="46"/>
      <c r="ACC3" s="46"/>
      <c r="ACD3" s="46"/>
      <c r="ACE3" s="46"/>
      <c r="ACF3" s="46"/>
      <c r="ACG3" s="46"/>
      <c r="ACH3" s="46"/>
      <c r="ACI3" s="46"/>
      <c r="ACJ3" s="46"/>
      <c r="ACK3" s="46"/>
      <c r="ACL3" s="46"/>
      <c r="ACM3" s="46"/>
      <c r="ACN3" s="46"/>
      <c r="ACO3" s="46"/>
      <c r="ACP3" s="46"/>
      <c r="ACQ3" s="46"/>
      <c r="ACR3" s="46"/>
      <c r="ACS3" s="46"/>
      <c r="ACT3" s="46"/>
      <c r="ACU3" s="46"/>
      <c r="ACV3" s="46"/>
      <c r="ACW3" s="46"/>
      <c r="ACX3" s="46"/>
      <c r="ACY3" s="46"/>
      <c r="ACZ3" s="46"/>
      <c r="ADA3" s="46"/>
      <c r="ADB3" s="46"/>
      <c r="ADC3" s="46"/>
      <c r="ADD3" s="46"/>
      <c r="ADE3" s="46"/>
      <c r="ADF3" s="46"/>
      <c r="ADG3" s="46"/>
      <c r="ADH3" s="46"/>
      <c r="ADI3" s="46"/>
      <c r="ADJ3" s="46"/>
      <c r="ADK3" s="46"/>
      <c r="ADL3" s="46"/>
      <c r="ADM3" s="46"/>
      <c r="ADN3" s="46"/>
      <c r="ADO3" s="46"/>
      <c r="ADP3" s="46"/>
      <c r="ADQ3" s="46"/>
      <c r="ADR3" s="46"/>
      <c r="ADS3" s="46"/>
      <c r="ADT3" s="46"/>
      <c r="ADU3" s="46"/>
      <c r="ADV3" s="46"/>
      <c r="ADW3" s="46"/>
      <c r="ADX3" s="46"/>
      <c r="ADY3" s="46"/>
      <c r="ADZ3" s="46"/>
      <c r="AEA3" s="46"/>
      <c r="AEB3" s="46"/>
      <c r="AEC3" s="46"/>
      <c r="AED3" s="46"/>
      <c r="AEE3" s="46"/>
      <c r="AEF3" s="46"/>
      <c r="AEG3" s="46"/>
      <c r="AEH3" s="46"/>
      <c r="AEI3" s="46"/>
      <c r="AEJ3" s="46"/>
      <c r="AEK3" s="46"/>
      <c r="AEL3" s="46"/>
      <c r="AEM3" s="46"/>
      <c r="AEN3" s="46"/>
      <c r="AEO3" s="46"/>
      <c r="AEP3" s="46"/>
      <c r="AEQ3" s="46"/>
      <c r="AER3" s="46"/>
      <c r="AES3" s="46"/>
      <c r="AET3" s="46"/>
      <c r="AEU3" s="46"/>
    </row>
    <row r="4" spans="1:827" x14ac:dyDescent="0.25">
      <c r="A4" s="3" t="s">
        <v>10</v>
      </c>
      <c r="C4" s="18">
        <v>35.4</v>
      </c>
      <c r="D4" s="5" t="str">
        <f>IF(C9="C","∅","")</f>
        <v>∅</v>
      </c>
      <c r="E4" s="5"/>
      <c r="G4" s="1"/>
    </row>
    <row r="5" spans="1:827" x14ac:dyDescent="0.25">
      <c r="A5" s="3" t="s">
        <v>8</v>
      </c>
      <c r="C5" s="16">
        <v>25</v>
      </c>
      <c r="D5" s="5" t="s">
        <v>50</v>
      </c>
      <c r="E5" s="5"/>
      <c r="G5" s="1"/>
    </row>
    <row r="6" spans="1:827" ht="6" customHeight="1" x14ac:dyDescent="0.25">
      <c r="A6" s="3"/>
      <c r="C6" s="16"/>
      <c r="D6" s="5"/>
      <c r="E6" s="5"/>
      <c r="G6" s="1"/>
    </row>
    <row r="7" spans="1:827" x14ac:dyDescent="0.25">
      <c r="A7" s="3" t="s">
        <v>9</v>
      </c>
      <c r="C7" s="19">
        <v>343</v>
      </c>
      <c r="D7" s="5"/>
      <c r="E7" s="5"/>
      <c r="F7" s="14"/>
      <c r="G7" s="1"/>
    </row>
    <row r="8" spans="1:827" ht="6" customHeight="1" x14ac:dyDescent="0.25">
      <c r="C8" s="2"/>
      <c r="D8" s="5"/>
      <c r="E8" s="5"/>
      <c r="G8" s="1"/>
    </row>
    <row r="9" spans="1:827" x14ac:dyDescent="0.25">
      <c r="A9" s="3" t="s">
        <v>53</v>
      </c>
      <c r="C9" s="6" t="s">
        <v>63</v>
      </c>
      <c r="D9" s="5" t="s">
        <v>23</v>
      </c>
      <c r="E9" s="5"/>
      <c r="F9" s="52"/>
      <c r="G9" s="52"/>
      <c r="H9" s="52"/>
      <c r="I9" s="52"/>
      <c r="J9" s="52"/>
      <c r="K9" s="52"/>
    </row>
    <row r="10" spans="1:827" x14ac:dyDescent="0.25">
      <c r="A10" s="3" t="s">
        <v>7</v>
      </c>
      <c r="C10" s="1" t="s">
        <v>6</v>
      </c>
      <c r="D10" s="5" t="s">
        <v>24</v>
      </c>
      <c r="E10" s="5"/>
      <c r="G10" s="1"/>
    </row>
    <row r="11" spans="1:827" x14ac:dyDescent="0.25">
      <c r="A11" s="1"/>
      <c r="C11" s="5"/>
      <c r="D11" s="5"/>
      <c r="E11" s="5"/>
      <c r="G11" s="1"/>
    </row>
    <row r="12" spans="1:827" s="10" customFormat="1" x14ac:dyDescent="0.25">
      <c r="A12" s="7" t="s">
        <v>59</v>
      </c>
      <c r="B12" s="8"/>
      <c r="C12" s="9"/>
      <c r="D12" s="9"/>
      <c r="E12" s="9"/>
      <c r="F12" s="9"/>
      <c r="G12" s="11"/>
      <c r="H12" s="11"/>
      <c r="I12" s="11"/>
      <c r="J12" s="45"/>
      <c r="K12" s="45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6"/>
      <c r="KX12" s="46"/>
      <c r="KY12" s="46"/>
      <c r="KZ12" s="46"/>
      <c r="LA12" s="46"/>
      <c r="LB12" s="46"/>
      <c r="LC12" s="46"/>
      <c r="LD12" s="46"/>
      <c r="LE12" s="46"/>
      <c r="LF12" s="46"/>
      <c r="LG12" s="46"/>
      <c r="LH12" s="46"/>
      <c r="LI12" s="46"/>
      <c r="LJ12" s="46"/>
      <c r="LK12" s="46"/>
      <c r="LL12" s="46"/>
      <c r="LM12" s="46"/>
      <c r="LN12" s="46"/>
      <c r="LO12" s="46"/>
      <c r="LP12" s="46"/>
      <c r="LQ12" s="46"/>
      <c r="LR12" s="46"/>
      <c r="LS12" s="46"/>
      <c r="LT12" s="46"/>
      <c r="LU12" s="46"/>
      <c r="LV12" s="46"/>
      <c r="LW12" s="46"/>
      <c r="LX12" s="46"/>
      <c r="LY12" s="46"/>
      <c r="LZ12" s="46"/>
      <c r="MA12" s="46"/>
      <c r="MB12" s="46"/>
      <c r="MC12" s="46"/>
      <c r="MD12" s="46"/>
      <c r="ME12" s="46"/>
      <c r="MF12" s="46"/>
      <c r="MG12" s="46"/>
      <c r="MH12" s="46"/>
      <c r="MI12" s="46"/>
      <c r="MJ12" s="46"/>
      <c r="MK12" s="46"/>
      <c r="ML12" s="46"/>
      <c r="MM12" s="46"/>
      <c r="MN12" s="46"/>
      <c r="MO12" s="46"/>
      <c r="MP12" s="46"/>
      <c r="MQ12" s="46"/>
      <c r="MR12" s="46"/>
      <c r="MS12" s="46"/>
      <c r="MT12" s="46"/>
      <c r="MU12" s="46"/>
      <c r="MV12" s="46"/>
      <c r="MW12" s="46"/>
      <c r="MX12" s="46"/>
      <c r="MY12" s="46"/>
      <c r="MZ12" s="46"/>
      <c r="NA12" s="46"/>
      <c r="NB12" s="46"/>
      <c r="NC12" s="46"/>
      <c r="ND12" s="46"/>
      <c r="NE12" s="46"/>
      <c r="NF12" s="46"/>
      <c r="NG12" s="46"/>
      <c r="NH12" s="46"/>
      <c r="NI12" s="46"/>
      <c r="NJ12" s="46"/>
      <c r="NK12" s="46"/>
      <c r="NL12" s="46"/>
      <c r="NM12" s="46"/>
      <c r="NN12" s="46"/>
      <c r="NO12" s="46"/>
      <c r="NP12" s="46"/>
      <c r="NQ12" s="46"/>
      <c r="NR12" s="46"/>
      <c r="NS12" s="46"/>
      <c r="NT12" s="46"/>
      <c r="NU12" s="46"/>
      <c r="NV12" s="46"/>
      <c r="NW12" s="46"/>
      <c r="NX12" s="46"/>
      <c r="NY12" s="46"/>
      <c r="NZ12" s="46"/>
      <c r="OA12" s="46"/>
      <c r="OB12" s="46"/>
      <c r="OC12" s="46"/>
      <c r="OD12" s="46"/>
      <c r="OE12" s="46"/>
      <c r="OF12" s="46"/>
      <c r="OG12" s="46"/>
      <c r="OH12" s="46"/>
      <c r="OI12" s="46"/>
      <c r="OJ12" s="46"/>
      <c r="OK12" s="46"/>
      <c r="OL12" s="46"/>
      <c r="OM12" s="46"/>
      <c r="ON12" s="46"/>
      <c r="OO12" s="46"/>
      <c r="OP12" s="46"/>
      <c r="OQ12" s="46"/>
      <c r="OR12" s="46"/>
      <c r="OS12" s="46"/>
      <c r="OT12" s="46"/>
      <c r="OU12" s="46"/>
      <c r="OV12" s="46"/>
      <c r="OW12" s="46"/>
      <c r="OX12" s="46"/>
      <c r="OY12" s="46"/>
      <c r="OZ12" s="46"/>
      <c r="PA12" s="46"/>
      <c r="PB12" s="46"/>
      <c r="PC12" s="46"/>
      <c r="PD12" s="46"/>
      <c r="PE12" s="46"/>
      <c r="PF12" s="46"/>
      <c r="PG12" s="46"/>
      <c r="PH12" s="46"/>
      <c r="PI12" s="46"/>
      <c r="PJ12" s="46"/>
      <c r="PK12" s="46"/>
      <c r="PL12" s="46"/>
      <c r="PM12" s="46"/>
      <c r="PN12" s="46"/>
      <c r="PO12" s="46"/>
      <c r="PP12" s="46"/>
      <c r="PQ12" s="46"/>
      <c r="PR12" s="46"/>
      <c r="PS12" s="46"/>
      <c r="PT12" s="46"/>
      <c r="PU12" s="46"/>
      <c r="PV12" s="46"/>
      <c r="PW12" s="46"/>
      <c r="PX12" s="46"/>
      <c r="PY12" s="46"/>
      <c r="PZ12" s="46"/>
      <c r="QA12" s="46"/>
      <c r="QB12" s="46"/>
      <c r="QC12" s="46"/>
      <c r="QD12" s="46"/>
      <c r="QE12" s="46"/>
      <c r="QF12" s="46"/>
      <c r="QG12" s="46"/>
      <c r="QH12" s="46"/>
      <c r="QI12" s="46"/>
      <c r="QJ12" s="46"/>
      <c r="QK12" s="46"/>
      <c r="QL12" s="46"/>
      <c r="QM12" s="46"/>
      <c r="QN12" s="46"/>
      <c r="QO12" s="46"/>
      <c r="QP12" s="46"/>
      <c r="QQ12" s="46"/>
      <c r="QR12" s="46"/>
      <c r="QS12" s="46"/>
      <c r="QT12" s="46"/>
      <c r="QU12" s="46"/>
      <c r="QV12" s="46"/>
      <c r="QW12" s="46"/>
      <c r="QX12" s="46"/>
      <c r="QY12" s="46"/>
      <c r="QZ12" s="46"/>
      <c r="RA12" s="46"/>
      <c r="RB12" s="46"/>
      <c r="RC12" s="46"/>
      <c r="RD12" s="46"/>
      <c r="RE12" s="46"/>
      <c r="RF12" s="46"/>
      <c r="RG12" s="46"/>
      <c r="RH12" s="46"/>
      <c r="RI12" s="46"/>
      <c r="RJ12" s="46"/>
      <c r="RK12" s="46"/>
      <c r="RL12" s="46"/>
      <c r="RM12" s="46"/>
      <c r="RN12" s="46"/>
      <c r="RO12" s="46"/>
      <c r="RP12" s="46"/>
      <c r="RQ12" s="46"/>
      <c r="RR12" s="46"/>
      <c r="RS12" s="46"/>
      <c r="RT12" s="46"/>
      <c r="RU12" s="46"/>
      <c r="RV12" s="46"/>
      <c r="RW12" s="46"/>
      <c r="RX12" s="46"/>
      <c r="RY12" s="46"/>
      <c r="RZ12" s="46"/>
      <c r="SA12" s="46"/>
      <c r="SB12" s="46"/>
      <c r="SC12" s="46"/>
      <c r="SD12" s="46"/>
      <c r="SE12" s="46"/>
      <c r="SF12" s="46"/>
      <c r="SG12" s="46"/>
      <c r="SH12" s="46"/>
      <c r="SI12" s="46"/>
      <c r="SJ12" s="46"/>
      <c r="SK12" s="46"/>
      <c r="SL12" s="46"/>
      <c r="SM12" s="46"/>
      <c r="SN12" s="46"/>
      <c r="SO12" s="46"/>
      <c r="SP12" s="46"/>
      <c r="SQ12" s="46"/>
      <c r="SR12" s="46"/>
      <c r="SS12" s="46"/>
      <c r="ST12" s="46"/>
      <c r="SU12" s="46"/>
      <c r="SV12" s="46"/>
      <c r="SW12" s="46"/>
      <c r="SX12" s="46"/>
      <c r="SY12" s="46"/>
      <c r="SZ12" s="46"/>
      <c r="TA12" s="46"/>
      <c r="TB12" s="46"/>
      <c r="TC12" s="46"/>
      <c r="TD12" s="46"/>
      <c r="TE12" s="46"/>
      <c r="TF12" s="46"/>
      <c r="TG12" s="46"/>
      <c r="TH12" s="46"/>
      <c r="TI12" s="46"/>
      <c r="TJ12" s="46"/>
      <c r="TK12" s="46"/>
      <c r="TL12" s="46"/>
      <c r="TM12" s="46"/>
      <c r="TN12" s="46"/>
      <c r="TO12" s="46"/>
      <c r="TP12" s="46"/>
      <c r="TQ12" s="46"/>
      <c r="TR12" s="46"/>
      <c r="TS12" s="46"/>
      <c r="TT12" s="46"/>
      <c r="TU12" s="46"/>
      <c r="TV12" s="46"/>
      <c r="TW12" s="46"/>
      <c r="TX12" s="46"/>
      <c r="TY12" s="46"/>
      <c r="TZ12" s="46"/>
      <c r="UA12" s="46"/>
      <c r="UB12" s="46"/>
      <c r="UC12" s="46"/>
      <c r="UD12" s="46"/>
      <c r="UE12" s="46"/>
      <c r="UF12" s="46"/>
      <c r="UG12" s="46"/>
      <c r="UH12" s="46"/>
      <c r="UI12" s="46"/>
      <c r="UJ12" s="46"/>
      <c r="UK12" s="46"/>
      <c r="UL12" s="46"/>
      <c r="UM12" s="46"/>
      <c r="UN12" s="46"/>
      <c r="UO12" s="46"/>
      <c r="UP12" s="46"/>
      <c r="UQ12" s="46"/>
      <c r="UR12" s="46"/>
      <c r="US12" s="46"/>
      <c r="UT12" s="46"/>
      <c r="UU12" s="46"/>
      <c r="UV12" s="46"/>
      <c r="UW12" s="46"/>
      <c r="UX12" s="46"/>
      <c r="UY12" s="46"/>
      <c r="UZ12" s="46"/>
      <c r="VA12" s="46"/>
      <c r="VB12" s="46"/>
      <c r="VC12" s="46"/>
      <c r="VD12" s="46"/>
      <c r="VE12" s="46"/>
      <c r="VF12" s="46"/>
      <c r="VG12" s="46"/>
      <c r="VH12" s="46"/>
      <c r="VI12" s="46"/>
      <c r="VJ12" s="46"/>
      <c r="VK12" s="46"/>
      <c r="VL12" s="46"/>
      <c r="VM12" s="46"/>
      <c r="VN12" s="46"/>
      <c r="VO12" s="46"/>
      <c r="VP12" s="46"/>
      <c r="VQ12" s="46"/>
      <c r="VR12" s="46"/>
      <c r="VS12" s="46"/>
      <c r="VT12" s="46"/>
      <c r="VU12" s="46"/>
      <c r="VV12" s="46"/>
      <c r="VW12" s="46"/>
      <c r="VX12" s="46"/>
      <c r="VY12" s="46"/>
      <c r="VZ12" s="46"/>
      <c r="WA12" s="46"/>
      <c r="WB12" s="46"/>
      <c r="WC12" s="46"/>
      <c r="WD12" s="46"/>
      <c r="WE12" s="46"/>
      <c r="WF12" s="46"/>
      <c r="WG12" s="46"/>
      <c r="WH12" s="46"/>
      <c r="WI12" s="46"/>
      <c r="WJ12" s="46"/>
      <c r="WK12" s="46"/>
      <c r="WL12" s="46"/>
      <c r="WM12" s="46"/>
      <c r="WN12" s="46"/>
      <c r="WO12" s="46"/>
      <c r="WP12" s="46"/>
      <c r="WQ12" s="46"/>
      <c r="WR12" s="46"/>
      <c r="WS12" s="46"/>
      <c r="WT12" s="46"/>
      <c r="WU12" s="46"/>
      <c r="WV12" s="46"/>
      <c r="WW12" s="46"/>
      <c r="WX12" s="46"/>
      <c r="WY12" s="46"/>
      <c r="WZ12" s="46"/>
      <c r="XA12" s="46"/>
      <c r="XB12" s="46"/>
      <c r="XC12" s="46"/>
      <c r="XD12" s="46"/>
      <c r="XE12" s="46"/>
      <c r="XF12" s="46"/>
      <c r="XG12" s="46"/>
      <c r="XH12" s="46"/>
      <c r="XI12" s="46"/>
      <c r="XJ12" s="46"/>
      <c r="XK12" s="46"/>
      <c r="XL12" s="46"/>
      <c r="XM12" s="46"/>
      <c r="XN12" s="46"/>
      <c r="XO12" s="46"/>
      <c r="XP12" s="46"/>
      <c r="XQ12" s="46"/>
      <c r="XR12" s="46"/>
      <c r="XS12" s="46"/>
      <c r="XT12" s="46"/>
      <c r="XU12" s="46"/>
      <c r="XV12" s="46"/>
      <c r="XW12" s="46"/>
      <c r="XX12" s="46"/>
      <c r="XY12" s="46"/>
      <c r="XZ12" s="46"/>
      <c r="YA12" s="46"/>
      <c r="YB12" s="46"/>
      <c r="YC12" s="46"/>
      <c r="YD12" s="46"/>
      <c r="YE12" s="46"/>
      <c r="YF12" s="46"/>
      <c r="YG12" s="46"/>
      <c r="YH12" s="46"/>
      <c r="YI12" s="46"/>
      <c r="YJ12" s="46"/>
      <c r="YK12" s="46"/>
      <c r="YL12" s="46"/>
      <c r="YM12" s="46"/>
      <c r="YN12" s="46"/>
      <c r="YO12" s="46"/>
      <c r="YP12" s="46"/>
      <c r="YQ12" s="46"/>
      <c r="YR12" s="46"/>
      <c r="YS12" s="46"/>
      <c r="YT12" s="46"/>
      <c r="YU12" s="46"/>
      <c r="YV12" s="46"/>
      <c r="YW12" s="46"/>
      <c r="YX12" s="46"/>
      <c r="YY12" s="46"/>
      <c r="YZ12" s="46"/>
      <c r="ZA12" s="46"/>
      <c r="ZB12" s="46"/>
      <c r="ZC12" s="46"/>
      <c r="ZD12" s="46"/>
      <c r="ZE12" s="46"/>
      <c r="ZF12" s="46"/>
      <c r="ZG12" s="46"/>
      <c r="ZH12" s="46"/>
      <c r="ZI12" s="46"/>
      <c r="ZJ12" s="46"/>
      <c r="ZK12" s="46"/>
      <c r="ZL12" s="46"/>
      <c r="ZM12" s="46"/>
      <c r="ZN12" s="46"/>
      <c r="ZO12" s="46"/>
      <c r="ZP12" s="46"/>
      <c r="ZQ12" s="46"/>
      <c r="ZR12" s="46"/>
      <c r="ZS12" s="46"/>
      <c r="ZT12" s="46"/>
      <c r="ZU12" s="46"/>
      <c r="ZV12" s="46"/>
      <c r="ZW12" s="46"/>
      <c r="ZX12" s="46"/>
      <c r="ZY12" s="46"/>
      <c r="ZZ12" s="46"/>
      <c r="AAA12" s="46"/>
      <c r="AAB12" s="46"/>
      <c r="AAC12" s="46"/>
      <c r="AAD12" s="46"/>
      <c r="AAE12" s="46"/>
      <c r="AAF12" s="46"/>
      <c r="AAG12" s="46"/>
      <c r="AAH12" s="46"/>
      <c r="AAI12" s="46"/>
      <c r="AAJ12" s="46"/>
      <c r="AAK12" s="46"/>
      <c r="AAL12" s="46"/>
      <c r="AAM12" s="46"/>
      <c r="AAN12" s="46"/>
      <c r="AAO12" s="46"/>
      <c r="AAP12" s="46"/>
      <c r="AAQ12" s="46"/>
      <c r="AAR12" s="46"/>
      <c r="AAS12" s="46"/>
      <c r="AAT12" s="46"/>
      <c r="AAU12" s="46"/>
      <c r="AAV12" s="46"/>
      <c r="AAW12" s="46"/>
      <c r="AAX12" s="46"/>
      <c r="AAY12" s="46"/>
      <c r="AAZ12" s="46"/>
      <c r="ABA12" s="46"/>
      <c r="ABB12" s="46"/>
      <c r="ABC12" s="46"/>
      <c r="ABD12" s="46"/>
      <c r="ABE12" s="46"/>
      <c r="ABF12" s="46"/>
      <c r="ABG12" s="46"/>
      <c r="ABH12" s="46"/>
      <c r="ABI12" s="46"/>
      <c r="ABJ12" s="46"/>
      <c r="ABK12" s="46"/>
      <c r="ABL12" s="46"/>
      <c r="ABM12" s="46"/>
      <c r="ABN12" s="46"/>
      <c r="ABO12" s="46"/>
      <c r="ABP12" s="46"/>
      <c r="ABQ12" s="46"/>
      <c r="ABR12" s="46"/>
      <c r="ABS12" s="46"/>
      <c r="ABT12" s="46"/>
      <c r="ABU12" s="46"/>
      <c r="ABV12" s="46"/>
      <c r="ABW12" s="46"/>
      <c r="ABX12" s="46"/>
      <c r="ABY12" s="46"/>
      <c r="ABZ12" s="46"/>
      <c r="ACA12" s="46"/>
      <c r="ACB12" s="46"/>
      <c r="ACC12" s="46"/>
      <c r="ACD12" s="46"/>
      <c r="ACE12" s="46"/>
      <c r="ACF12" s="46"/>
      <c r="ACG12" s="46"/>
      <c r="ACH12" s="46"/>
      <c r="ACI12" s="46"/>
      <c r="ACJ12" s="46"/>
      <c r="ACK12" s="46"/>
      <c r="ACL12" s="46"/>
      <c r="ACM12" s="46"/>
      <c r="ACN12" s="46"/>
      <c r="ACO12" s="46"/>
      <c r="ACP12" s="46"/>
      <c r="ACQ12" s="46"/>
      <c r="ACR12" s="46"/>
      <c r="ACS12" s="46"/>
      <c r="ACT12" s="46"/>
      <c r="ACU12" s="46"/>
      <c r="ACV12" s="46"/>
      <c r="ACW12" s="46"/>
      <c r="ACX12" s="46"/>
      <c r="ACY12" s="46"/>
      <c r="ACZ12" s="46"/>
      <c r="ADA12" s="46"/>
      <c r="ADB12" s="46"/>
      <c r="ADC12" s="46"/>
      <c r="ADD12" s="46"/>
      <c r="ADE12" s="46"/>
      <c r="ADF12" s="46"/>
      <c r="ADG12" s="46"/>
      <c r="ADH12" s="46"/>
      <c r="ADI12" s="46"/>
      <c r="ADJ12" s="46"/>
      <c r="ADK12" s="46"/>
      <c r="ADL12" s="46"/>
      <c r="ADM12" s="46"/>
      <c r="ADN12" s="46"/>
      <c r="ADO12" s="46"/>
      <c r="ADP12" s="46"/>
      <c r="ADQ12" s="46"/>
      <c r="ADR12" s="46"/>
      <c r="ADS12" s="46"/>
      <c r="ADT12" s="46"/>
      <c r="ADU12" s="46"/>
      <c r="ADV12" s="46"/>
      <c r="ADW12" s="46"/>
      <c r="ADX12" s="46"/>
      <c r="ADY12" s="46"/>
      <c r="ADZ12" s="46"/>
      <c r="AEA12" s="46"/>
      <c r="AEB12" s="46"/>
      <c r="AEC12" s="46"/>
      <c r="AED12" s="46"/>
      <c r="AEE12" s="46"/>
      <c r="AEF12" s="46"/>
      <c r="AEG12" s="46"/>
      <c r="AEH12" s="46"/>
      <c r="AEI12" s="46"/>
      <c r="AEJ12" s="46"/>
      <c r="AEK12" s="46"/>
      <c r="AEL12" s="46"/>
      <c r="AEM12" s="46"/>
      <c r="AEN12" s="46"/>
      <c r="AEO12" s="46"/>
      <c r="AEP12" s="46"/>
      <c r="AEQ12" s="46"/>
      <c r="AER12" s="46"/>
      <c r="AES12" s="46"/>
      <c r="AET12" s="46"/>
      <c r="AEU12" s="46"/>
    </row>
    <row r="13" spans="1:827" x14ac:dyDescent="0.25">
      <c r="A13" s="3" t="s">
        <v>51</v>
      </c>
      <c r="C13" s="17">
        <v>855</v>
      </c>
      <c r="D13" s="5" t="s">
        <v>52</v>
      </c>
      <c r="E13" s="5"/>
      <c r="G13" s="1"/>
    </row>
    <row r="14" spans="1:827" x14ac:dyDescent="0.25">
      <c r="A14" s="3" t="s">
        <v>41</v>
      </c>
      <c r="C14" s="18">
        <f>SQRT(C13/PI())*20</f>
        <v>329.94239053940368</v>
      </c>
      <c r="D14" s="5" t="str">
        <f>IF(C9="C","C","")</f>
        <v>C</v>
      </c>
      <c r="E14" s="5"/>
      <c r="G14" s="1"/>
    </row>
    <row r="15" spans="1:827" ht="6" customHeight="1" x14ac:dyDescent="0.25">
      <c r="A15" s="3"/>
      <c r="C15" s="18"/>
      <c r="D15" s="5"/>
      <c r="E15" s="5"/>
      <c r="G15" s="1"/>
    </row>
    <row r="16" spans="1:827" x14ac:dyDescent="0.25">
      <c r="A16" s="3" t="s">
        <v>11</v>
      </c>
      <c r="C16" s="16">
        <f>C5*2</f>
        <v>50</v>
      </c>
      <c r="D16" s="21"/>
      <c r="E16" s="21"/>
      <c r="F16" s="21"/>
      <c r="G16" s="22"/>
      <c r="L16" s="47"/>
    </row>
    <row r="17" spans="1:12" x14ac:dyDescent="0.25">
      <c r="A17" s="3"/>
      <c r="B17" s="16"/>
      <c r="C17" s="12"/>
      <c r="D17" s="21"/>
      <c r="E17" s="21"/>
      <c r="F17" s="21"/>
      <c r="G17" s="22"/>
      <c r="L17" s="47"/>
    </row>
    <row r="18" spans="1:12" x14ac:dyDescent="0.25">
      <c r="A18" s="7" t="s">
        <v>47</v>
      </c>
      <c r="B18" s="11" t="s">
        <v>12</v>
      </c>
      <c r="C18" s="11" t="s">
        <v>26</v>
      </c>
      <c r="D18" s="11" t="s">
        <v>40</v>
      </c>
      <c r="E18" s="11" t="s">
        <v>42</v>
      </c>
      <c r="F18" s="11" t="s">
        <v>25</v>
      </c>
      <c r="G18" s="11" t="s">
        <v>56</v>
      </c>
      <c r="H18" s="11"/>
      <c r="I18" s="11"/>
      <c r="K18" s="40" t="s">
        <v>66</v>
      </c>
    </row>
    <row r="19" spans="1:12" x14ac:dyDescent="0.25">
      <c r="A19" s="36" t="s">
        <v>27</v>
      </c>
      <c r="B19" s="15">
        <f>IF(AND(C$9="L",C$10="IB"),C$7*Coefficients!$C4/(SIN(C$5*PI()/180)*(C$4/100)),IF(AND(C$9="C",C$10="IB"),C$7*Coefficients!$D4/(SIN(C$5*PI()/180)*(C$4/100)),IF(AND(C$9="L",C$10="D"),C$7*Coefficients!$E4/(SIN(C$5*PI()/180)*(C$4/100)),IF(AND(C$9="C",C$10="D"),C$7*Coefficients!$F4/(SIN(C$5*PI()/180)*(C$4/100)),FALSE))))</f>
        <v>221.26611687284279</v>
      </c>
      <c r="C19" s="18">
        <f t="shared" ref="C19:C31" si="0">C$7/B19*100</f>
        <v>155.0169564358176</v>
      </c>
      <c r="D19" s="21">
        <f t="shared" ref="D19:D31" si="1">IF(C$9="C",C$14/C19,"n/a")</f>
        <v>2.1284277418774589</v>
      </c>
      <c r="E19" s="21">
        <f t="shared" ref="E19:E31" si="2">IF(C$7/A35&gt;C$4/100,IF($C$9="C",(((PI()*(C$4/100)/(C$7/B19)))^2),IF($C$9="L",(2*(C$4/100)/(C$7/B19)),FALSE)))</f>
        <v>0.51469252131389398</v>
      </c>
      <c r="F19" s="5" t="str">
        <f t="shared" ref="F19:F31" si="3">IF(E19&gt;=1,10*LOG(E19),"neg.")</f>
        <v>neg.</v>
      </c>
      <c r="G19" s="16">
        <f>IF(AND(C$9="L",C$10="IB"),IF((($C$7*Coefficients!$C$16)/($B19*($C$4/100)))&lt;=1,2*ASIN(($C$7*Coefficients!$C$16)/( $B19*($C$4/100)))*180/PI(),180),IF(AND(C$9="C",C$10="IB"),IF((($C$7*Coefficients!$D$16)/($B19*($C$4/100)))&lt;=1,2*ASIN(($C$7*Coefficients!$D$16)/( $B19*($C$4/100)))*180/PI(),180),IF(AND(C$9="L",C$10="D"),IF((($C$7*Coefficients!$E$16)/($A35*($C$4/100)))&lt;=1,2*ASIN(($C$7*Coefficients!$E$16)/( $A35*($C$4/100)))*180/PI(),180),IF(AND(C$9="C",C$10="D"),IF((($C$7*Coefficients!$F$16)/($A35*($C$4/100)))&lt;=1,2*ASIN(($C$7*Coefficients!$F$16)/( $A35*($C$4/100)))*180/PI(),180),FALSE))))</f>
        <v>180</v>
      </c>
    </row>
    <row r="20" spans="1:12" x14ac:dyDescent="0.25">
      <c r="A20" s="36" t="s">
        <v>28</v>
      </c>
      <c r="B20" s="15">
        <f>IF(AND(C$9="L",C$10="IB"),C$7*Coefficients!$C6/(SIN(C$5*PI()/180)*(C$4/100)),IF(AND(C$9="C",C$10="IB"),C$7*Coefficients!$D6/(SIN(C$5*PI()/180)*(C$4/100)),IF(AND(C$9="L",C$10="D"),C$7*Coefficients!$E6/(SIN(C$5*PI()/180)*(C$4/100)),IF(AND(C$9="C",C$10="D"),C$7*Coefficients!$F6/(SIN(C$5*PI()/180)*(C$4/100)),FALSE))))</f>
        <v>693.62376678678868</v>
      </c>
      <c r="C20" s="18">
        <f t="shared" si="0"/>
        <v>49.450439333840464</v>
      </c>
      <c r="D20" s="21">
        <f t="shared" si="1"/>
        <v>6.6721831996670229</v>
      </c>
      <c r="E20" s="21">
        <f t="shared" si="2"/>
        <v>5.0578501785001144</v>
      </c>
      <c r="F20" s="5">
        <f t="shared" si="3"/>
        <v>7.0396596071136148</v>
      </c>
      <c r="G20" s="16">
        <f>IF(AND(C$9="L",C$10="IB"),IF((($C$7*Coefficients!$C$16)/($B20*($C$4/100)))&lt;=1,2*ASIN(($C$7*Coefficients!$C$16)/( $B20*($C$4/100)))*180/PI(),180),IF(AND(C$9="C",C$10="IB"),IF((($C$7*Coefficients!$D$16)/($B20*($C$4/100)))&lt;=1,2*ASIN(($C$7*Coefficients!$D$16)/( $B20*($C$4/100)))*180/PI(),180),IF(AND(C$9="L",C$10="D"),IF((($C$7*Coefficients!$E$16)/($A36*($C$4/100)))&lt;=1,2*ASIN(($C$7*Coefficients!$E$16)/( $A36*($C$4/100)))*180/PI(),180),IF(AND(C$9="C",C$10="D"),IF((($C$7*Coefficients!$F$16)/($A36*($C$4/100)))&lt;=1,2*ASIN(($C$7*Coefficients!$F$16)/( $A36*($C$4/100)))*180/PI(),180),FALSE))))</f>
        <v>159.13395454211278</v>
      </c>
    </row>
    <row r="21" spans="1:12" x14ac:dyDescent="0.25">
      <c r="A21" s="36" t="s">
        <v>29</v>
      </c>
      <c r="B21" s="15">
        <f>IF(AND(C$9="L",C$10="IB"),C$7*Coefficients!$C8/(SIN(C$5*PI()/180)*(C$4/100)),IF(AND(C$9="C",C$10="IB"),C$7*Coefficients!$D8/(SIN(C$5*PI()/180)*(C$4/100)),IF(AND(C$9="L",C$10="D"),C$7*Coefficients!$E8/(SIN(C$5*PI()/180)*(C$4/100)),IF(AND(C$9="C",C$10="D"),C$7*Coefficients!$F8/(SIN(C$5*PI()/180)*(C$4/100)),FALSE))))</f>
        <v>971.29428742406719</v>
      </c>
      <c r="C21" s="18">
        <f t="shared" si="0"/>
        <v>35.313705067663612</v>
      </c>
      <c r="D21" s="21">
        <f t="shared" si="1"/>
        <v>9.3431824813400404</v>
      </c>
      <c r="E21" s="21">
        <f t="shared" si="2"/>
        <v>9.9178993887741651</v>
      </c>
      <c r="F21" s="5">
        <f t="shared" si="3"/>
        <v>9.964196983166735</v>
      </c>
      <c r="G21" s="16">
        <f>IF(AND(C$9="L",C$10="IB"),IF((($C$7*Coefficients!$C$16)/($B21*($C$4/100)))&lt;=1,2*ASIN(($C$7*Coefficients!$C$16)/( $B21*($C$4/100)))*180/PI(),180),IF(AND(C$9="C",C$10="IB"),IF((($C$7*Coefficients!$D$16)/($B21*($C$4/100)))&lt;=1,2*ASIN(($C$7*Coefficients!$D$16)/( $B21*($C$4/100)))*180/PI(),180),IF(AND(C$9="L",C$10="D"),IF((($C$7*Coefficients!$E$16)/($A37*($C$4/100)))&lt;=1,2*ASIN(($C$7*Coefficients!$E$16)/( $A37*($C$4/100)))*180/PI(),180),IF(AND(C$9="C",C$10="D"),IF((($C$7*Coefficients!$F$16)/($A37*($C$4/100)))&lt;=1,2*ASIN(($C$7*Coefficients!$F$16)/( $A37*($C$4/100)))*180/PI(),180),FALSE))))</f>
        <v>89.226351444471803</v>
      </c>
    </row>
    <row r="22" spans="1:12" x14ac:dyDescent="0.25">
      <c r="A22" s="36" t="s">
        <v>30</v>
      </c>
      <c r="B22" s="15">
        <f>IF(AND(C$9="L",C$10="IB"),C$7*Coefficients!$C10/(SIN(C$5*PI()/180)*(C$4/100)),IF(AND(C$9="C",C$10="IB"),C$7*Coefficients!$D10/(SIN(C$5*PI()/180)*(C$4/100)),IF(AND(C$9="L",C$10="D"),C$7*Coefficients!$E10/(SIN(C$5*PI()/180)*(C$4/100)),IF(AND(C$9="C",C$10="D"),C$7*Coefficients!$F10/(SIN(C$5*PI()/180)*(C$4/100)),FALSE))))</f>
        <v>1177.6786473326406</v>
      </c>
      <c r="C22" s="18">
        <f t="shared" si="0"/>
        <v>29.12509289158557</v>
      </c>
      <c r="D22" s="21">
        <f t="shared" si="1"/>
        <v>11.328457964668885</v>
      </c>
      <c r="E22" s="21">
        <f t="shared" si="2"/>
        <v>14.580473607132692</v>
      </c>
      <c r="F22" s="5">
        <f t="shared" si="3"/>
        <v>11.63771631089207</v>
      </c>
      <c r="G22" s="16">
        <f>IF(AND(C$9="L",C$10="IB"),IF((($C$7*Coefficients!$C$16)/($B22*($C$4/100)))&lt;=1,2*ASIN(($C$7*Coefficients!$C$16)/( $B22*($C$4/100)))*180/PI(),180),IF(AND(C$9="C",C$10="IB"),IF((($C$7*Coefficients!$D$16)/($B22*($C$4/100)))&lt;=1,2*ASIN(($C$7*Coefficients!$D$16)/( $B22*($C$4/100)))*180/PI(),180),IF(AND(C$9="L",C$10="D"),IF((($C$7*Coefficients!$E$16)/($A38*($C$4/100)))&lt;=1,2*ASIN(($C$7*Coefficients!$E$16)/( $A38*($C$4/100)))*180/PI(),180),IF(AND(C$9="C",C$10="D"),IF((($C$7*Coefficients!$F$16)/($A38*($C$4/100)))&lt;=1,2*ASIN(($C$7*Coefficients!$F$16)/( $A38*($C$4/100)))*180/PI(),180),FALSE))))</f>
        <v>70.793936155624934</v>
      </c>
    </row>
    <row r="23" spans="1:12" x14ac:dyDescent="0.25">
      <c r="A23" s="36" t="s">
        <v>31</v>
      </c>
      <c r="B23" s="15">
        <f>IF(AND(C$9="L",C$10="IB"),C$7*Coefficients!$C15/(SIN(C$5*PI()/180)*(C$4/100)),IF(AND(C$9="C",C$10="IB"),C$7*Coefficients!$D15/(SIN(C$5*PI()/180)*(C$4/100)),IF(AND(C$9="L",C$10="D"),C$7*Coefficients!$E15/(SIN(C$5*PI()/180)*(C$4/100)),IF(AND(C$9="C",C$10="D"),C$7*Coefficients!$F15/(SIN(C$5*PI()/180)*(C$4/100)),FALSE))))</f>
        <v>1553.677436754941</v>
      </c>
      <c r="C23" s="18">
        <f t="shared" si="0"/>
        <v>22.076654515650333</v>
      </c>
      <c r="D23" s="21">
        <f t="shared" si="1"/>
        <v>14.945307510497328</v>
      </c>
      <c r="E23" s="21">
        <f t="shared" si="2"/>
        <v>25.376968865808589</v>
      </c>
      <c r="F23" s="5">
        <f t="shared" si="3"/>
        <v>14.044397468576367</v>
      </c>
      <c r="G23" s="16">
        <f>IF(AND(C$9="L",C$10="IB"),IF((($C$7*Coefficients!$C$16)/($B23*($C$4/100)))&lt;=1,2*ASIN(($C$7*Coefficients!$C$16)/( $B23*($C$4/100)))*180/PI(),180),IF(AND(C$9="C",C$10="IB"),IF((($C$7*Coefficients!$D$16)/($B23*($C$4/100)))&lt;=1,2*ASIN(($C$7*Coefficients!$D$16)/( $B23*($C$4/100)))*180/PI(),180),IF(AND(C$9="L",C$10="D"),IF((($C$7*Coefficients!$E$16)/($A39*($C$4/100)))&lt;=1,2*ASIN(($C$7*Coefficients!$E$16)/( $A39*($C$4/100)))*180/PI(),180),IF(AND(C$9="C",C$10="D"),IF((($C$7*Coefficients!$F$16)/($A39*($C$4/100)))&lt;=1,2*ASIN(($C$7*Coefficients!$F$16)/( $A39*($C$4/100)))*180/PI(),180),FALSE))))</f>
        <v>52.087731047892412</v>
      </c>
    </row>
    <row r="24" spans="1:12" x14ac:dyDescent="0.25">
      <c r="A24" s="36" t="s">
        <v>32</v>
      </c>
      <c r="B24" s="15">
        <f>IF(AND(C$9="L",C$10="IB"),C$7*Coefficients!$C16/(SIN(C$5*PI()/180)*(C$4/100)),IF(AND(C$9="C",C$10="IB"),C$7*Coefficients!$D16/(SIN(C$5*PI()/180)*(C$4/100)),IF(AND(C$9="L",C$10="D"),C$7*Coefficients!$E16/(SIN(C$5*PI()/180)*(C$4/100)),IF(AND(C$9="C",C$10="D"),C$7*Coefficients!$F16/(SIN(C$5*PI()/180)*(C$4/100)),FALSE))))</f>
        <v>1614.1192421545759</v>
      </c>
      <c r="C24" s="18">
        <f t="shared" si="0"/>
        <v>21.249979000445659</v>
      </c>
      <c r="D24" s="21">
        <f t="shared" si="1"/>
        <v>15.526716074989253</v>
      </c>
      <c r="E24" s="21">
        <f t="shared" si="2"/>
        <v>27.389825098756386</v>
      </c>
      <c r="F24" s="5">
        <f t="shared" si="3"/>
        <v>14.375892590196607</v>
      </c>
      <c r="G24" s="16">
        <f>IF(AND(C$9="L",C$10="IB"),IF((($C$7*Coefficients!$C$16)/($B24*($C$4/100)))&lt;=1,2*ASIN(($C$7*Coefficients!$C$16)/( $B24*($C$4/100)))*180/PI(),180),IF(AND(C$9="C",C$10="IB"),IF((($C$7*Coefficients!$D$16)/($B24*($C$4/100)))&lt;=1,2*ASIN(($C$7*Coefficients!$D$16)/( $B24*($C$4/100)))*180/PI(),180),IF(AND(C$9="L",C$10="D"),IF((($C$7*Coefficients!$E$16)/($A40*($C$4/100)))&lt;=1,2*ASIN(($C$7*Coefficients!$E$16)/( $A40*($C$4/100)))*180/PI(),180),IF(AND(C$9="C",C$10="D"),IF((($C$7*Coefficients!$F$16)/($A40*($C$4/100)))&lt;=1,2*ASIN(($C$7*Coefficients!$F$16)/( $A40*($C$4/100)))*180/PI(),180),FALSE))))</f>
        <v>50.000000000000014</v>
      </c>
    </row>
    <row r="25" spans="1:12" x14ac:dyDescent="0.25">
      <c r="A25" s="36" t="s">
        <v>33</v>
      </c>
      <c r="B25" s="15">
        <f>IF(AND(C$9="L",C$10="IB"),C$7*Coefficients!$C17/(SIN(C$5*PI()/180)*(C$4/100)),IF(AND(C$9="C",C$10="IB"),C$7*Coefficients!$D17/(SIN(C$5*PI()/180)*(C$4/100)),IF(AND(C$9="L",C$10="D"),C$7*Coefficients!$E17/(SIN(C$5*PI()/180)*(C$4/100)),IF(AND(C$9="C",C$10="D"),C$7*Coefficients!$F17/(SIN(C$5*PI()/180)*(C$4/100)),FALSE))))</f>
        <v>1671.0005224324252</v>
      </c>
      <c r="C25" s="18">
        <f t="shared" si="0"/>
        <v>20.52662434244516</v>
      </c>
      <c r="D25" s="21">
        <f t="shared" si="1"/>
        <v>16.073874838599032</v>
      </c>
      <c r="E25" s="21">
        <f t="shared" si="2"/>
        <v>29.354264332933518</v>
      </c>
      <c r="F25" s="5">
        <f t="shared" si="3"/>
        <v>14.676712007024062</v>
      </c>
      <c r="G25" s="16">
        <f>IF(AND(C$9="L",C$10="IB"),IF((($C$7*Coefficients!$C$16)/($B25*($C$4/100)))&lt;=1,2*ASIN(($C$7*Coefficients!$C$16)/( $B25*($C$4/100)))*180/PI(),180),IF(AND(C$9="C",C$10="IB"),IF((($C$7*Coefficients!$D$16)/($B25*($C$4/100)))&lt;=1,2*ASIN(($C$7*Coefficients!$D$16)/( $B25*($C$4/100)))*180/PI(),180),IF(AND(C$9="L",C$10="D"),IF((($C$7*Coefficients!$E$16)/($A41*($C$4/100)))&lt;=1,2*ASIN(($C$7*Coefficients!$E$16)/( $A41*($C$4/100)))*180/PI(),180),IF(AND(C$9="C",C$10="D"),IF((($C$7*Coefficients!$F$16)/($A41*($C$4/100)))&lt;=1,2*ASIN(($C$7*Coefficients!$F$16)/( $A41*($C$4/100)))*180/PI(),180),FALSE))))</f>
        <v>48.187668968667879</v>
      </c>
    </row>
    <row r="26" spans="1:12" x14ac:dyDescent="0.25">
      <c r="A26" s="36" t="s">
        <v>34</v>
      </c>
      <c r="B26" s="15">
        <f>IF(AND(C$9="L",C$10="IB"),C$7*Coefficients!$C22/(SIN(C$5*PI()/180)*(C$4/100)),IF(AND(C$9="C",C$10="IB"),C$7*Coefficients!$D22/(SIN(C$5*PI()/180)*(C$4/100)),IF(AND(C$9="L",C$10="D"),C$7*Coefficients!$E22/(SIN(C$5*PI()/180)*(C$4/100)),IF(AND(C$9="C",C$10="D"),C$7*Coefficients!$F22/(SIN(C$5*PI()/180)*(C$4/100)),FALSE))))</f>
        <v>1912.6531102537012</v>
      </c>
      <c r="C26" s="18">
        <f t="shared" si="0"/>
        <v>17.933204832657985</v>
      </c>
      <c r="D26" s="21">
        <f t="shared" si="1"/>
        <v>18.398406398534455</v>
      </c>
      <c r="E26" s="21">
        <f t="shared" si="2"/>
        <v>38.458332633613715</v>
      </c>
      <c r="F26" s="5">
        <f t="shared" si="3"/>
        <v>15.849904514126539</v>
      </c>
      <c r="G26" s="16">
        <f>IF(AND(C$9="L",C$10="IB"),IF((($C$7*Coefficients!$C$16)/($B26*($C$4/100)))&lt;=1,2*ASIN(($C$7*Coefficients!$C$16)/( $B26*($C$4/100)))*180/PI(),180),IF(AND(C$9="C",C$10="IB"),IF((($C$7*Coefficients!$D$16)/($B26*($C$4/100)))&lt;=1,2*ASIN(($C$7*Coefficients!$D$16)/( $B26*($C$4/100)))*180/PI(),180),IF(AND(C$9="L",C$10="D"),IF((($C$7*Coefficients!$E$16)/($A42*($C$4/100)))&lt;=1,2*ASIN(($C$7*Coefficients!$E$16)/( $A42*($C$4/100)))*180/PI(),180),IF(AND(C$9="C",C$10="D"),IF((($C$7*Coefficients!$F$16)/($A42*($C$4/100)))&lt;=1,2*ASIN(($C$7*Coefficients!$F$16)/( $A42*($C$4/100)))*180/PI(),180),FALSE))))</f>
        <v>41.789753454557932</v>
      </c>
    </row>
    <row r="27" spans="1:12" x14ac:dyDescent="0.25">
      <c r="A27" s="36" t="s">
        <v>35</v>
      </c>
      <c r="B27" s="15">
        <f>IF(AND(C$9="L",C$10="IB"),C$7*Coefficients!$C25/(SIN(C$5*PI()/180)*(C$4/100)),IF(AND(C$9="C",C$10="IB"),C$7*Coefficients!$D25/(SIN(C$5*PI()/180)*(C$4/100)),IF(AND(C$9="L",C$10="D"),C$7*Coefficients!$E25/(SIN(C$5*PI()/180)*(C$4/100)),IF(AND(C$9="C",C$10="D"),C$7*Coefficients!$F25/(SIN(C$5*PI()/180)*(C$4/100)),FALSE))))</f>
        <v>2133.3368875380488</v>
      </c>
      <c r="C27" s="18">
        <f t="shared" si="0"/>
        <v>16.078098213350398</v>
      </c>
      <c r="D27" s="21">
        <f t="shared" si="1"/>
        <v>20.521232434408009</v>
      </c>
      <c r="E27" s="21">
        <f t="shared" si="2"/>
        <v>47.845039226333611</v>
      </c>
      <c r="F27" s="5">
        <f t="shared" si="3"/>
        <v>16.798369149798233</v>
      </c>
      <c r="G27" s="16">
        <f>IF(AND(C$9="L",C$10="IB"),IF((($C$7*Coefficients!$C$16)/($B27*($C$4/100)))&lt;=1,2*ASIN(($C$7*Coefficients!$C$16)/( $B27*($C$4/100)))*180/PI(),180),IF(AND(C$9="C",C$10="IB"),IF((($C$7*Coefficients!$D$16)/($B27*($C$4/100)))&lt;=1,2*ASIN(($C$7*Coefficients!$D$16)/( $B27*($C$4/100)))*180/PI(),180),IF(AND(C$9="L",C$10="D"),IF((($C$7*Coefficients!$E$16)/($A43*($C$4/100)))&lt;=1,2*ASIN(($C$7*Coefficients!$E$16)/( $A43*($C$4/100)))*180/PI(),180),IF(AND(C$9="C",C$10="D"),IF((($C$7*Coefficients!$F$16)/($A43*($C$4/100)))&lt;=1,2*ASIN(($C$7*Coefficients!$F$16)/( $A43*($C$4/100)))*180/PI(),180),FALSE))))</f>
        <v>37.296849027659938</v>
      </c>
    </row>
    <row r="28" spans="1:12" x14ac:dyDescent="0.25">
      <c r="A28" s="36" t="s">
        <v>36</v>
      </c>
      <c r="B28" s="15">
        <f>IF(AND(C$9="L",C$10="IB"),C$7*Coefficients!$C27/(SIN(C$5*PI()/180)*(C$4/100)),IF(AND(C$9="C",C$10="IB"),C$7*Coefficients!$D27/(SIN(C$5*PI()/180)*(C$4/100)),IF(AND(C$9="L",C$10="D"),C$7*Coefficients!$E27/(SIN(C$5*PI()/180)*(C$4/100)),IF(AND(C$9="C",C$10="D"),C$7*Coefficients!$F27/(SIN(C$5*PI()/180)*(C$4/100)),FALSE))))</f>
        <v>2428.1566212538564</v>
      </c>
      <c r="C28" s="18">
        <f t="shared" si="0"/>
        <v>14.125942165249661</v>
      </c>
      <c r="D28" s="21">
        <f t="shared" si="1"/>
        <v>23.357195341707836</v>
      </c>
      <c r="E28" s="21">
        <f t="shared" si="2"/>
        <v>61.982832927172616</v>
      </c>
      <c r="F28" s="5">
        <f t="shared" si="3"/>
        <v>17.922714217987508</v>
      </c>
      <c r="G28" s="16">
        <f>IF(AND(C$9="L",C$10="IB"),IF((($C$7*Coefficients!$C$16)/($B28*($C$4/100)))&lt;=1,2*ASIN(($C$7*Coefficients!$C$16)/( $B28*($C$4/100)))*180/PI(),180),IF(AND(C$9="C",C$10="IB"),IF((($C$7*Coefficients!$D$16)/($B28*($C$4/100)))&lt;=1,2*ASIN(($C$7*Coefficients!$D$16)/( $B28*($C$4/100)))*180/PI(),180),IF(AND(C$9="L",C$10="D"),IF((($C$7*Coefficients!$E$16)/($A44*($C$4/100)))&lt;=1,2*ASIN(($C$7*Coefficients!$E$16)/( $A44*($C$4/100)))*180/PI(),180),IF(AND(C$9="C",C$10="D"),IF((($C$7*Coefficients!$F$16)/($A44*($C$4/100)))&lt;=1,2*ASIN(($C$7*Coefficients!$F$16)/( $A44*($C$4/100)))*180/PI(),180),FALSE))))</f>
        <v>32.632135366975312</v>
      </c>
    </row>
    <row r="29" spans="1:12" x14ac:dyDescent="0.25">
      <c r="A29" s="36" t="s">
        <v>37</v>
      </c>
      <c r="B29" s="15">
        <f>IF(AND(C$9="L",C$10="IB"),C$7*Coefficients!$C28/(SIN(C$5*PI()/180)*(C$4/100)),IF(AND(C$9="C",C$10="IB"),C$7*Coefficients!$D28/(SIN(C$5*PI()/180)*(C$4/100)),IF(AND(C$9="L",C$10="D"),C$7*Coefficients!$E28/(SIN(C$5*PI()/180)*(C$4/100)),IF(AND(C$9="C",C$10="D"),C$7*Coefficients!$F28/(SIN(C$5*PI()/180)*(C$4/100)),FALSE))))</f>
        <v>2597.8673431404841</v>
      </c>
      <c r="C29" s="18">
        <f t="shared" si="0"/>
        <v>13.203137600758227</v>
      </c>
      <c r="D29" s="21">
        <f t="shared" si="1"/>
        <v>24.989695670554536</v>
      </c>
      <c r="E29" s="21">
        <f t="shared" si="2"/>
        <v>70.949929874771925</v>
      </c>
      <c r="F29" s="5">
        <f t="shared" si="3"/>
        <v>18.509519705473384</v>
      </c>
      <c r="G29" s="16">
        <f>IF(AND(C$9="L",C$10="IB"),IF((($C$7*Coefficients!$C$16)/($B29*($C$4/100)))&lt;=1,2*ASIN(($C$7*Coefficients!$C$16)/( $B29*($C$4/100)))*180/PI(),180),IF(AND(C$9="C",C$10="IB"),IF((($C$7*Coefficients!$D$16)/($B29*($C$4/100)))&lt;=1,2*ASIN(($C$7*Coefficients!$D$16)/( $B29*($C$4/100)))*180/PI(),180),IF(AND(C$9="L",C$10="D"),IF((($C$7*Coefficients!$E$16)/($A45*($C$4/100)))&lt;=1,2*ASIN(($C$7*Coefficients!$E$16)/( $A45*($C$4/100)))*180/PI(),180),IF(AND(C$9="C",C$10="D"),IF((($C$7*Coefficients!$F$16)/($A45*($C$4/100)))&lt;=1,2*ASIN(($C$7*Coefficients!$F$16)/( $A45*($C$4/100)))*180/PI(),180),FALSE))))</f>
        <v>30.446788571979496</v>
      </c>
    </row>
    <row r="30" spans="1:12" x14ac:dyDescent="0.25">
      <c r="A30" s="3" t="s">
        <v>38</v>
      </c>
      <c r="B30" s="15">
        <f>IF(AND(C$9="L",C$10="IB"),C$7*Coefficients!$C29/(SIN(C$5*PI()/180)*(C$4/100)),IF(AND(C$9="C",C$10="IB"),C$7*Coefficients!$D29/(SIN(C$5*PI()/180)*(C$4/100)),IF(AND(C$9="L",C$10="D"),C$7*Coefficients!$E29/(SIN(C$5*PI()/180)*(C$4/100)),IF(AND(C$9="C",C$10="D"),C$7*Coefficients!$F29/(SIN(C$5*PI()/180)*(C$4/100)),FALSE))))</f>
        <v>2796.3074819289868</v>
      </c>
      <c r="C30" s="18">
        <f t="shared" si="0"/>
        <v>12.266176098895501</v>
      </c>
      <c r="D30" s="21">
        <f t="shared" si="1"/>
        <v>26.898553214894175</v>
      </c>
      <c r="E30" s="21">
        <f t="shared" si="2"/>
        <v>82.203040007660235</v>
      </c>
      <c r="F30" s="5">
        <f t="shared" si="3"/>
        <v>19.148878787826145</v>
      </c>
      <c r="G30" s="16">
        <f>IF(AND(C$9="L",C$10="IB"),IF((($C$7*Coefficients!$C$16)/($B30*($C$4/100)))&lt;=1,2*ASIN(($C$7*Coefficients!$C$16)/( $B30*($C$4/100)))*180/PI(),180),IF(AND(C$9="C",C$10="IB"),IF((($C$7*Coefficients!$D$16)/($B30*($C$4/100)))&lt;=1,2*ASIN(($C$7*Coefficients!$D$16)/( $B30*($C$4/100)))*180/PI(),180),IF(AND(C$9="L",C$10="D"),IF((($C$7*Coefficients!$E$16)/($A46*($C$4/100)))&lt;=1,2*ASIN(($C$7*Coefficients!$E$16)/( $A46*($C$4/100)))*180/PI(),180),IF(AND(C$9="C",C$10="D"),IF((($C$7*Coefficients!$F$16)/($A46*($C$4/100)))&lt;=1,2*ASIN(($C$7*Coefficients!$F$16)/( $A46*($C$4/100)))*180/PI(),180),FALSE))))</f>
        <v>28.239456671266353</v>
      </c>
    </row>
    <row r="31" spans="1:12" x14ac:dyDescent="0.25">
      <c r="A31" s="3" t="s">
        <v>39</v>
      </c>
      <c r="B31" s="15">
        <f>IF(AND(C$9="L",C$10="IB"),C$7*Coefficients!$C30/(SIN(C$5*PI()/180)*(C$4/100)),IF(AND(C$9="C",C$10="IB"),C$7*Coefficients!$D30/(SIN(C$5*PI()/180)*(C$4/100)),IF(AND(C$9="L",C$10="D"),C$7*Coefficients!$E30/(SIN(C$5*PI()/180)*(C$4/100)),IF(AND(C$9="C",C$10="D"),C$7*Coefficients!$F30/(SIN(C$5*PI()/180)*(C$4/100)),FALSE))))</f>
        <v>3747.8802746684973</v>
      </c>
      <c r="C31" s="18">
        <f t="shared" si="0"/>
        <v>9.1518398364616544</v>
      </c>
      <c r="D31" s="21">
        <f t="shared" si="1"/>
        <v>36.052028492116641</v>
      </c>
      <c r="E31" s="21">
        <f t="shared" si="2"/>
        <v>147.66903856764699</v>
      </c>
      <c r="F31" s="5">
        <f t="shared" si="3"/>
        <v>21.692894473176359</v>
      </c>
      <c r="G31" s="16">
        <f>IF(AND(C$9="L",C$10="IB"),IF((($C$7*Coefficients!$C$16)/($B31*($C$4/100)))&lt;=1,2*ASIN(($C$7*Coefficients!$C$16)/( $B31*($C$4/100)))*180/PI(),180),IF(AND(C$9="C",C$10="IB"),IF((($C$7*Coefficients!$D$16)/($B31*($C$4/100)))&lt;=1,2*ASIN(($C$7*Coefficients!$D$16)/( $B31*($C$4/100)))*180/PI(),180),IF(AND(C$9="L",C$10="D"),IF((($C$7*Coefficients!$E$16)/($A47*($C$4/100)))&lt;=1,2*ASIN(($C$7*Coefficients!$E$16)/( $A47*($C$4/100)))*180/PI(),180),IF(AND(C$9="C",C$10="D"),IF((($C$7*Coefficients!$F$16)/($A47*($C$4/100)))&lt;=1,2*ASIN(($C$7*Coefficients!$F$16)/( $A47*($C$4/100)))*180/PI(),180),FALSE))))</f>
        <v>20.973859521117333</v>
      </c>
    </row>
    <row r="33" spans="1:827" s="10" customFormat="1" x14ac:dyDescent="0.25">
      <c r="A33" s="11" t="s">
        <v>5</v>
      </c>
      <c r="B33" s="9" t="s">
        <v>1</v>
      </c>
      <c r="C33" s="11" t="s">
        <v>2</v>
      </c>
      <c r="D33" s="9" t="s">
        <v>40</v>
      </c>
      <c r="E33" s="11" t="s">
        <v>13</v>
      </c>
      <c r="F33" s="11" t="s">
        <v>13</v>
      </c>
      <c r="G33" s="11" t="s">
        <v>48</v>
      </c>
      <c r="H33" s="11" t="s">
        <v>54</v>
      </c>
      <c r="I33" s="11" t="s">
        <v>67</v>
      </c>
      <c r="J33" s="45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/>
      <c r="HL33" s="46"/>
      <c r="HM33" s="46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C33" s="46"/>
      <c r="ID33" s="46"/>
      <c r="IE33" s="46"/>
      <c r="IF33" s="46"/>
      <c r="IG33" s="46"/>
      <c r="IH33" s="46"/>
      <c r="II33" s="46"/>
      <c r="IJ33" s="46"/>
      <c r="IK33" s="46"/>
      <c r="IL33" s="46"/>
      <c r="IM33" s="46"/>
      <c r="IN33" s="46"/>
      <c r="IO33" s="46"/>
      <c r="IP33" s="46"/>
      <c r="IQ33" s="46"/>
      <c r="IR33" s="46"/>
      <c r="IS33" s="46"/>
      <c r="IT33" s="46"/>
      <c r="IU33" s="46"/>
      <c r="IV33" s="46"/>
      <c r="IW33" s="46"/>
      <c r="IX33" s="46"/>
      <c r="IY33" s="46"/>
      <c r="IZ33" s="46"/>
      <c r="JA33" s="46"/>
      <c r="JB33" s="46"/>
      <c r="JC33" s="46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6"/>
      <c r="KX33" s="46"/>
      <c r="KY33" s="46"/>
      <c r="KZ33" s="46"/>
      <c r="LA33" s="46"/>
      <c r="LB33" s="46"/>
      <c r="LC33" s="46"/>
      <c r="LD33" s="46"/>
      <c r="LE33" s="46"/>
      <c r="LF33" s="46"/>
      <c r="LG33" s="46"/>
      <c r="LH33" s="46"/>
      <c r="LI33" s="46"/>
      <c r="LJ33" s="46"/>
      <c r="LK33" s="46"/>
      <c r="LL33" s="46"/>
      <c r="LM33" s="46"/>
      <c r="LN33" s="46"/>
      <c r="LO33" s="46"/>
      <c r="LP33" s="46"/>
      <c r="LQ33" s="46"/>
      <c r="LR33" s="46"/>
      <c r="LS33" s="46"/>
      <c r="LT33" s="46"/>
      <c r="LU33" s="46"/>
      <c r="LV33" s="46"/>
      <c r="LW33" s="46"/>
      <c r="LX33" s="46"/>
      <c r="LY33" s="46"/>
      <c r="LZ33" s="46"/>
      <c r="MA33" s="46"/>
      <c r="MB33" s="46"/>
      <c r="MC33" s="46"/>
      <c r="MD33" s="46"/>
      <c r="ME33" s="46"/>
      <c r="MF33" s="46"/>
      <c r="MG33" s="46"/>
      <c r="MH33" s="46"/>
      <c r="MI33" s="46"/>
      <c r="MJ33" s="46"/>
      <c r="MK33" s="46"/>
      <c r="ML33" s="46"/>
      <c r="MM33" s="46"/>
      <c r="MN33" s="46"/>
      <c r="MO33" s="46"/>
      <c r="MP33" s="46"/>
      <c r="MQ33" s="46"/>
      <c r="MR33" s="46"/>
      <c r="MS33" s="46"/>
      <c r="MT33" s="46"/>
      <c r="MU33" s="46"/>
      <c r="MV33" s="46"/>
      <c r="MW33" s="46"/>
      <c r="MX33" s="46"/>
      <c r="MY33" s="46"/>
      <c r="MZ33" s="46"/>
      <c r="NA33" s="46"/>
      <c r="NB33" s="46"/>
      <c r="NC33" s="46"/>
      <c r="ND33" s="46"/>
      <c r="NE33" s="46"/>
      <c r="NF33" s="46"/>
      <c r="NG33" s="46"/>
      <c r="NH33" s="46"/>
      <c r="NI33" s="46"/>
      <c r="NJ33" s="46"/>
      <c r="NK33" s="46"/>
      <c r="NL33" s="46"/>
      <c r="NM33" s="46"/>
      <c r="NN33" s="46"/>
      <c r="NO33" s="46"/>
      <c r="NP33" s="46"/>
      <c r="NQ33" s="46"/>
      <c r="NR33" s="46"/>
      <c r="NS33" s="46"/>
      <c r="NT33" s="46"/>
      <c r="NU33" s="46"/>
      <c r="NV33" s="46"/>
      <c r="NW33" s="46"/>
      <c r="NX33" s="46"/>
      <c r="NY33" s="46"/>
      <c r="NZ33" s="46"/>
      <c r="OA33" s="46"/>
      <c r="OB33" s="46"/>
      <c r="OC33" s="46"/>
      <c r="OD33" s="46"/>
      <c r="OE33" s="46"/>
      <c r="OF33" s="46"/>
      <c r="OG33" s="46"/>
      <c r="OH33" s="46"/>
      <c r="OI33" s="46"/>
      <c r="OJ33" s="46"/>
      <c r="OK33" s="46"/>
      <c r="OL33" s="46"/>
      <c r="OM33" s="46"/>
      <c r="ON33" s="46"/>
      <c r="OO33" s="46"/>
      <c r="OP33" s="46"/>
      <c r="OQ33" s="46"/>
      <c r="OR33" s="46"/>
      <c r="OS33" s="46"/>
      <c r="OT33" s="46"/>
      <c r="OU33" s="46"/>
      <c r="OV33" s="46"/>
      <c r="OW33" s="46"/>
      <c r="OX33" s="46"/>
      <c r="OY33" s="46"/>
      <c r="OZ33" s="46"/>
      <c r="PA33" s="46"/>
      <c r="PB33" s="46"/>
      <c r="PC33" s="46"/>
      <c r="PD33" s="46"/>
      <c r="PE33" s="46"/>
      <c r="PF33" s="46"/>
      <c r="PG33" s="46"/>
      <c r="PH33" s="46"/>
      <c r="PI33" s="46"/>
      <c r="PJ33" s="46"/>
      <c r="PK33" s="46"/>
      <c r="PL33" s="46"/>
      <c r="PM33" s="46"/>
      <c r="PN33" s="46"/>
      <c r="PO33" s="46"/>
      <c r="PP33" s="46"/>
      <c r="PQ33" s="46"/>
      <c r="PR33" s="46"/>
      <c r="PS33" s="46"/>
      <c r="PT33" s="46"/>
      <c r="PU33" s="46"/>
      <c r="PV33" s="46"/>
      <c r="PW33" s="46"/>
      <c r="PX33" s="46"/>
      <c r="PY33" s="46"/>
      <c r="PZ33" s="46"/>
      <c r="QA33" s="46"/>
      <c r="QB33" s="46"/>
      <c r="QC33" s="46"/>
      <c r="QD33" s="46"/>
      <c r="QE33" s="46"/>
      <c r="QF33" s="46"/>
      <c r="QG33" s="46"/>
      <c r="QH33" s="46"/>
      <c r="QI33" s="46"/>
      <c r="QJ33" s="46"/>
      <c r="QK33" s="46"/>
      <c r="QL33" s="46"/>
      <c r="QM33" s="46"/>
      <c r="QN33" s="46"/>
      <c r="QO33" s="46"/>
      <c r="QP33" s="46"/>
      <c r="QQ33" s="46"/>
      <c r="QR33" s="46"/>
      <c r="QS33" s="46"/>
      <c r="QT33" s="46"/>
      <c r="QU33" s="46"/>
      <c r="QV33" s="46"/>
      <c r="QW33" s="46"/>
      <c r="QX33" s="46"/>
      <c r="QY33" s="46"/>
      <c r="QZ33" s="46"/>
      <c r="RA33" s="46"/>
      <c r="RB33" s="46"/>
      <c r="RC33" s="46"/>
      <c r="RD33" s="46"/>
      <c r="RE33" s="46"/>
      <c r="RF33" s="46"/>
      <c r="RG33" s="46"/>
      <c r="RH33" s="46"/>
      <c r="RI33" s="46"/>
      <c r="RJ33" s="46"/>
      <c r="RK33" s="46"/>
      <c r="RL33" s="46"/>
      <c r="RM33" s="46"/>
      <c r="RN33" s="46"/>
      <c r="RO33" s="46"/>
      <c r="RP33" s="46"/>
      <c r="RQ33" s="46"/>
      <c r="RR33" s="46"/>
      <c r="RS33" s="46"/>
      <c r="RT33" s="46"/>
      <c r="RU33" s="46"/>
      <c r="RV33" s="46"/>
      <c r="RW33" s="46"/>
      <c r="RX33" s="46"/>
      <c r="RY33" s="46"/>
      <c r="RZ33" s="46"/>
      <c r="SA33" s="46"/>
      <c r="SB33" s="46"/>
      <c r="SC33" s="46"/>
      <c r="SD33" s="46"/>
      <c r="SE33" s="46"/>
      <c r="SF33" s="46"/>
      <c r="SG33" s="46"/>
      <c r="SH33" s="46"/>
      <c r="SI33" s="46"/>
      <c r="SJ33" s="46"/>
      <c r="SK33" s="46"/>
      <c r="SL33" s="46"/>
      <c r="SM33" s="46"/>
      <c r="SN33" s="46"/>
      <c r="SO33" s="46"/>
      <c r="SP33" s="46"/>
      <c r="SQ33" s="46"/>
      <c r="SR33" s="46"/>
      <c r="SS33" s="46"/>
      <c r="ST33" s="46"/>
      <c r="SU33" s="46"/>
      <c r="SV33" s="46"/>
      <c r="SW33" s="46"/>
      <c r="SX33" s="46"/>
      <c r="SY33" s="46"/>
      <c r="SZ33" s="46"/>
      <c r="TA33" s="46"/>
      <c r="TB33" s="46"/>
      <c r="TC33" s="46"/>
      <c r="TD33" s="46"/>
      <c r="TE33" s="46"/>
      <c r="TF33" s="46"/>
      <c r="TG33" s="46"/>
      <c r="TH33" s="46"/>
      <c r="TI33" s="46"/>
      <c r="TJ33" s="46"/>
      <c r="TK33" s="46"/>
      <c r="TL33" s="46"/>
      <c r="TM33" s="46"/>
      <c r="TN33" s="46"/>
      <c r="TO33" s="46"/>
      <c r="TP33" s="46"/>
      <c r="TQ33" s="46"/>
      <c r="TR33" s="46"/>
      <c r="TS33" s="46"/>
      <c r="TT33" s="46"/>
      <c r="TU33" s="46"/>
      <c r="TV33" s="46"/>
      <c r="TW33" s="46"/>
      <c r="TX33" s="46"/>
      <c r="TY33" s="46"/>
      <c r="TZ33" s="46"/>
      <c r="UA33" s="46"/>
      <c r="UB33" s="46"/>
      <c r="UC33" s="46"/>
      <c r="UD33" s="46"/>
      <c r="UE33" s="46"/>
      <c r="UF33" s="46"/>
      <c r="UG33" s="46"/>
      <c r="UH33" s="46"/>
      <c r="UI33" s="46"/>
      <c r="UJ33" s="46"/>
      <c r="UK33" s="46"/>
      <c r="UL33" s="46"/>
      <c r="UM33" s="46"/>
      <c r="UN33" s="46"/>
      <c r="UO33" s="46"/>
      <c r="UP33" s="46"/>
      <c r="UQ33" s="46"/>
      <c r="UR33" s="46"/>
      <c r="US33" s="46"/>
      <c r="UT33" s="46"/>
      <c r="UU33" s="46"/>
      <c r="UV33" s="46"/>
      <c r="UW33" s="46"/>
      <c r="UX33" s="46"/>
      <c r="UY33" s="46"/>
      <c r="UZ33" s="46"/>
      <c r="VA33" s="46"/>
      <c r="VB33" s="46"/>
      <c r="VC33" s="46"/>
      <c r="VD33" s="46"/>
      <c r="VE33" s="46"/>
      <c r="VF33" s="46"/>
      <c r="VG33" s="46"/>
      <c r="VH33" s="46"/>
      <c r="VI33" s="46"/>
      <c r="VJ33" s="46"/>
      <c r="VK33" s="46"/>
      <c r="VL33" s="46"/>
      <c r="VM33" s="46"/>
      <c r="VN33" s="46"/>
      <c r="VO33" s="46"/>
      <c r="VP33" s="46"/>
      <c r="VQ33" s="46"/>
      <c r="VR33" s="46"/>
      <c r="VS33" s="46"/>
      <c r="VT33" s="46"/>
      <c r="VU33" s="46"/>
      <c r="VV33" s="46"/>
      <c r="VW33" s="46"/>
      <c r="VX33" s="46"/>
      <c r="VY33" s="46"/>
      <c r="VZ33" s="46"/>
      <c r="WA33" s="46"/>
      <c r="WB33" s="46"/>
      <c r="WC33" s="46"/>
      <c r="WD33" s="46"/>
      <c r="WE33" s="46"/>
      <c r="WF33" s="46"/>
      <c r="WG33" s="46"/>
      <c r="WH33" s="46"/>
      <c r="WI33" s="46"/>
      <c r="WJ33" s="46"/>
      <c r="WK33" s="46"/>
      <c r="WL33" s="46"/>
      <c r="WM33" s="46"/>
      <c r="WN33" s="46"/>
      <c r="WO33" s="46"/>
      <c r="WP33" s="46"/>
      <c r="WQ33" s="46"/>
      <c r="WR33" s="46"/>
      <c r="WS33" s="46"/>
      <c r="WT33" s="46"/>
      <c r="WU33" s="46"/>
      <c r="WV33" s="46"/>
      <c r="WW33" s="46"/>
      <c r="WX33" s="46"/>
      <c r="WY33" s="46"/>
      <c r="WZ33" s="46"/>
      <c r="XA33" s="46"/>
      <c r="XB33" s="46"/>
      <c r="XC33" s="46"/>
      <c r="XD33" s="46"/>
      <c r="XE33" s="46"/>
      <c r="XF33" s="46"/>
      <c r="XG33" s="46"/>
      <c r="XH33" s="46"/>
      <c r="XI33" s="46"/>
      <c r="XJ33" s="46"/>
      <c r="XK33" s="46"/>
      <c r="XL33" s="46"/>
      <c r="XM33" s="46"/>
      <c r="XN33" s="46"/>
      <c r="XO33" s="46"/>
      <c r="XP33" s="46"/>
      <c r="XQ33" s="46"/>
      <c r="XR33" s="46"/>
      <c r="XS33" s="46"/>
      <c r="XT33" s="46"/>
      <c r="XU33" s="46"/>
      <c r="XV33" s="46"/>
      <c r="XW33" s="46"/>
      <c r="XX33" s="46"/>
      <c r="XY33" s="46"/>
      <c r="XZ33" s="46"/>
      <c r="YA33" s="46"/>
      <c r="YB33" s="46"/>
      <c r="YC33" s="46"/>
      <c r="YD33" s="46"/>
      <c r="YE33" s="46"/>
      <c r="YF33" s="46"/>
      <c r="YG33" s="46"/>
      <c r="YH33" s="46"/>
      <c r="YI33" s="46"/>
      <c r="YJ33" s="46"/>
      <c r="YK33" s="46"/>
      <c r="YL33" s="46"/>
      <c r="YM33" s="46"/>
      <c r="YN33" s="46"/>
      <c r="YO33" s="46"/>
      <c r="YP33" s="46"/>
      <c r="YQ33" s="46"/>
      <c r="YR33" s="46"/>
      <c r="YS33" s="46"/>
      <c r="YT33" s="46"/>
      <c r="YU33" s="46"/>
      <c r="YV33" s="46"/>
      <c r="YW33" s="46"/>
      <c r="YX33" s="46"/>
      <c r="YY33" s="46"/>
      <c r="YZ33" s="46"/>
      <c r="ZA33" s="46"/>
      <c r="ZB33" s="46"/>
      <c r="ZC33" s="46"/>
      <c r="ZD33" s="46"/>
      <c r="ZE33" s="46"/>
      <c r="ZF33" s="46"/>
      <c r="ZG33" s="46"/>
      <c r="ZH33" s="46"/>
      <c r="ZI33" s="46"/>
      <c r="ZJ33" s="46"/>
      <c r="ZK33" s="46"/>
      <c r="ZL33" s="46"/>
      <c r="ZM33" s="46"/>
      <c r="ZN33" s="46"/>
      <c r="ZO33" s="46"/>
      <c r="ZP33" s="46"/>
      <c r="ZQ33" s="46"/>
      <c r="ZR33" s="46"/>
      <c r="ZS33" s="46"/>
      <c r="ZT33" s="46"/>
      <c r="ZU33" s="46"/>
      <c r="ZV33" s="46"/>
      <c r="ZW33" s="46"/>
      <c r="ZX33" s="46"/>
      <c r="ZY33" s="46"/>
      <c r="ZZ33" s="46"/>
      <c r="AAA33" s="46"/>
      <c r="AAB33" s="46"/>
      <c r="AAC33" s="46"/>
      <c r="AAD33" s="46"/>
      <c r="AAE33" s="46"/>
      <c r="AAF33" s="46"/>
      <c r="AAG33" s="46"/>
      <c r="AAH33" s="46"/>
      <c r="AAI33" s="46"/>
      <c r="AAJ33" s="46"/>
      <c r="AAK33" s="46"/>
      <c r="AAL33" s="46"/>
      <c r="AAM33" s="46"/>
      <c r="AAN33" s="46"/>
      <c r="AAO33" s="46"/>
      <c r="AAP33" s="46"/>
      <c r="AAQ33" s="46"/>
      <c r="AAR33" s="46"/>
      <c r="AAS33" s="46"/>
      <c r="AAT33" s="46"/>
      <c r="AAU33" s="46"/>
      <c r="AAV33" s="46"/>
      <c r="AAW33" s="46"/>
      <c r="AAX33" s="46"/>
      <c r="AAY33" s="46"/>
      <c r="AAZ33" s="46"/>
      <c r="ABA33" s="46"/>
      <c r="ABB33" s="46"/>
      <c r="ABC33" s="46"/>
      <c r="ABD33" s="46"/>
      <c r="ABE33" s="46"/>
      <c r="ABF33" s="46"/>
      <c r="ABG33" s="46"/>
      <c r="ABH33" s="46"/>
      <c r="ABI33" s="46"/>
      <c r="ABJ33" s="46"/>
      <c r="ABK33" s="46"/>
      <c r="ABL33" s="46"/>
      <c r="ABM33" s="46"/>
      <c r="ABN33" s="46"/>
      <c r="ABO33" s="46"/>
      <c r="ABP33" s="46"/>
      <c r="ABQ33" s="46"/>
      <c r="ABR33" s="46"/>
      <c r="ABS33" s="46"/>
      <c r="ABT33" s="46"/>
      <c r="ABU33" s="46"/>
      <c r="ABV33" s="46"/>
      <c r="ABW33" s="46"/>
      <c r="ABX33" s="46"/>
      <c r="ABY33" s="46"/>
      <c r="ABZ33" s="46"/>
      <c r="ACA33" s="46"/>
      <c r="ACB33" s="46"/>
      <c r="ACC33" s="46"/>
      <c r="ACD33" s="46"/>
      <c r="ACE33" s="46"/>
      <c r="ACF33" s="46"/>
      <c r="ACG33" s="46"/>
      <c r="ACH33" s="46"/>
      <c r="ACI33" s="46"/>
      <c r="ACJ33" s="46"/>
      <c r="ACK33" s="46"/>
      <c r="ACL33" s="46"/>
      <c r="ACM33" s="46"/>
      <c r="ACN33" s="46"/>
      <c r="ACO33" s="46"/>
      <c r="ACP33" s="46"/>
      <c r="ACQ33" s="46"/>
      <c r="ACR33" s="46"/>
      <c r="ACS33" s="46"/>
      <c r="ACT33" s="46"/>
      <c r="ACU33" s="46"/>
      <c r="ACV33" s="46"/>
      <c r="ACW33" s="46"/>
      <c r="ACX33" s="46"/>
      <c r="ACY33" s="46"/>
      <c r="ACZ33" s="46"/>
      <c r="ADA33" s="46"/>
      <c r="ADB33" s="46"/>
      <c r="ADC33" s="46"/>
      <c r="ADD33" s="46"/>
      <c r="ADE33" s="46"/>
      <c r="ADF33" s="46"/>
      <c r="ADG33" s="46"/>
      <c r="ADH33" s="46"/>
      <c r="ADI33" s="46"/>
      <c r="ADJ33" s="46"/>
      <c r="ADK33" s="46"/>
      <c r="ADL33" s="46"/>
      <c r="ADM33" s="46"/>
      <c r="ADN33" s="46"/>
      <c r="ADO33" s="46"/>
      <c r="ADP33" s="46"/>
      <c r="ADQ33" s="46"/>
      <c r="ADR33" s="46"/>
      <c r="ADS33" s="46"/>
      <c r="ADT33" s="46"/>
      <c r="ADU33" s="46"/>
      <c r="ADV33" s="46"/>
      <c r="ADW33" s="46"/>
      <c r="ADX33" s="46"/>
      <c r="ADY33" s="46"/>
      <c r="ADZ33" s="46"/>
      <c r="AEA33" s="46"/>
      <c r="AEB33" s="46"/>
      <c r="AEC33" s="46"/>
      <c r="AED33" s="46"/>
      <c r="AEE33" s="46"/>
      <c r="AEF33" s="46"/>
      <c r="AEG33" s="46"/>
      <c r="AEH33" s="46"/>
      <c r="AEI33" s="46"/>
      <c r="AEJ33" s="46"/>
      <c r="AEK33" s="46"/>
      <c r="AEL33" s="46"/>
      <c r="AEM33" s="46"/>
      <c r="AEN33" s="46"/>
      <c r="AEO33" s="46"/>
      <c r="AEP33" s="46"/>
      <c r="AEQ33" s="46"/>
      <c r="AER33" s="46"/>
      <c r="AES33" s="46"/>
      <c r="AET33" s="46"/>
      <c r="AEU33" s="46"/>
    </row>
    <row r="34" spans="1:827" s="10" customFormat="1" x14ac:dyDescent="0.25">
      <c r="A34" s="11" t="s">
        <v>69</v>
      </c>
      <c r="B34" s="9" t="s">
        <v>0</v>
      </c>
      <c r="C34" s="8" t="s">
        <v>3</v>
      </c>
      <c r="D34" s="9" t="s">
        <v>46</v>
      </c>
      <c r="E34" s="11" t="s">
        <v>45</v>
      </c>
      <c r="F34" s="11" t="s">
        <v>14</v>
      </c>
      <c r="G34" s="11" t="s">
        <v>49</v>
      </c>
      <c r="H34" s="11" t="s">
        <v>55</v>
      </c>
      <c r="I34" s="11" t="s">
        <v>68</v>
      </c>
      <c r="J34" s="45"/>
      <c r="K34" s="48" t="s">
        <v>65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46"/>
      <c r="LG34" s="46"/>
      <c r="LH34" s="46"/>
      <c r="LI34" s="46"/>
      <c r="LJ34" s="46"/>
      <c r="LK34" s="46"/>
      <c r="LL34" s="46"/>
      <c r="LM34" s="46"/>
      <c r="LN34" s="46"/>
      <c r="LO34" s="46"/>
      <c r="LP34" s="46"/>
      <c r="LQ34" s="46"/>
      <c r="LR34" s="46"/>
      <c r="LS34" s="46"/>
      <c r="LT34" s="46"/>
      <c r="LU34" s="46"/>
      <c r="LV34" s="46"/>
      <c r="LW34" s="46"/>
      <c r="LX34" s="46"/>
      <c r="LY34" s="46"/>
      <c r="LZ34" s="46"/>
      <c r="MA34" s="46"/>
      <c r="MB34" s="46"/>
      <c r="MC34" s="46"/>
      <c r="MD34" s="46"/>
      <c r="ME34" s="46"/>
      <c r="MF34" s="46"/>
      <c r="MG34" s="46"/>
      <c r="MH34" s="46"/>
      <c r="MI34" s="46"/>
      <c r="MJ34" s="46"/>
      <c r="MK34" s="46"/>
      <c r="ML34" s="46"/>
      <c r="MM34" s="46"/>
      <c r="MN34" s="46"/>
      <c r="MO34" s="46"/>
      <c r="MP34" s="46"/>
      <c r="MQ34" s="46"/>
      <c r="MR34" s="46"/>
      <c r="MS34" s="46"/>
      <c r="MT34" s="46"/>
      <c r="MU34" s="46"/>
      <c r="MV34" s="46"/>
      <c r="MW34" s="46"/>
      <c r="MX34" s="46"/>
      <c r="MY34" s="46"/>
      <c r="MZ34" s="46"/>
      <c r="NA34" s="46"/>
      <c r="NB34" s="46"/>
      <c r="NC34" s="46"/>
      <c r="ND34" s="46"/>
      <c r="NE34" s="46"/>
      <c r="NF34" s="46"/>
      <c r="NG34" s="46"/>
      <c r="NH34" s="46"/>
      <c r="NI34" s="46"/>
      <c r="NJ34" s="46"/>
      <c r="NK34" s="46"/>
      <c r="NL34" s="46"/>
      <c r="NM34" s="46"/>
      <c r="NN34" s="46"/>
      <c r="NO34" s="46"/>
      <c r="NP34" s="46"/>
      <c r="NQ34" s="46"/>
      <c r="NR34" s="46"/>
      <c r="NS34" s="46"/>
      <c r="NT34" s="46"/>
      <c r="NU34" s="46"/>
      <c r="NV34" s="46"/>
      <c r="NW34" s="46"/>
      <c r="NX34" s="46"/>
      <c r="NY34" s="46"/>
      <c r="NZ34" s="46"/>
      <c r="OA34" s="46"/>
      <c r="OB34" s="46"/>
      <c r="OC34" s="46"/>
      <c r="OD34" s="46"/>
      <c r="OE34" s="46"/>
      <c r="OF34" s="46"/>
      <c r="OG34" s="46"/>
      <c r="OH34" s="46"/>
      <c r="OI34" s="46"/>
      <c r="OJ34" s="46"/>
      <c r="OK34" s="46"/>
      <c r="OL34" s="46"/>
      <c r="OM34" s="46"/>
      <c r="ON34" s="46"/>
      <c r="OO34" s="46"/>
      <c r="OP34" s="46"/>
      <c r="OQ34" s="46"/>
      <c r="OR34" s="46"/>
      <c r="OS34" s="46"/>
      <c r="OT34" s="46"/>
      <c r="OU34" s="46"/>
      <c r="OV34" s="46"/>
      <c r="OW34" s="46"/>
      <c r="OX34" s="46"/>
      <c r="OY34" s="46"/>
      <c r="OZ34" s="46"/>
      <c r="PA34" s="46"/>
      <c r="PB34" s="46"/>
      <c r="PC34" s="46"/>
      <c r="PD34" s="46"/>
      <c r="PE34" s="46"/>
      <c r="PF34" s="46"/>
      <c r="PG34" s="46"/>
      <c r="PH34" s="46"/>
      <c r="PI34" s="46"/>
      <c r="PJ34" s="46"/>
      <c r="PK34" s="46"/>
      <c r="PL34" s="46"/>
      <c r="PM34" s="46"/>
      <c r="PN34" s="46"/>
      <c r="PO34" s="46"/>
      <c r="PP34" s="46"/>
      <c r="PQ34" s="46"/>
      <c r="PR34" s="46"/>
      <c r="PS34" s="46"/>
      <c r="PT34" s="46"/>
      <c r="PU34" s="46"/>
      <c r="PV34" s="46"/>
      <c r="PW34" s="46"/>
      <c r="PX34" s="46"/>
      <c r="PY34" s="46"/>
      <c r="PZ34" s="46"/>
      <c r="QA34" s="46"/>
      <c r="QB34" s="46"/>
      <c r="QC34" s="46"/>
      <c r="QD34" s="46"/>
      <c r="QE34" s="46"/>
      <c r="QF34" s="46"/>
      <c r="QG34" s="46"/>
      <c r="QH34" s="46"/>
      <c r="QI34" s="46"/>
      <c r="QJ34" s="46"/>
      <c r="QK34" s="46"/>
      <c r="QL34" s="46"/>
      <c r="QM34" s="46"/>
      <c r="QN34" s="46"/>
      <c r="QO34" s="46"/>
      <c r="QP34" s="46"/>
      <c r="QQ34" s="46"/>
      <c r="QR34" s="46"/>
      <c r="QS34" s="46"/>
      <c r="QT34" s="46"/>
      <c r="QU34" s="46"/>
      <c r="QV34" s="46"/>
      <c r="QW34" s="46"/>
      <c r="QX34" s="46"/>
      <c r="QY34" s="46"/>
      <c r="QZ34" s="46"/>
      <c r="RA34" s="46"/>
      <c r="RB34" s="46"/>
      <c r="RC34" s="46"/>
      <c r="RD34" s="46"/>
      <c r="RE34" s="46"/>
      <c r="RF34" s="46"/>
      <c r="RG34" s="46"/>
      <c r="RH34" s="46"/>
      <c r="RI34" s="46"/>
      <c r="RJ34" s="46"/>
      <c r="RK34" s="46"/>
      <c r="RL34" s="46"/>
      <c r="RM34" s="46"/>
      <c r="RN34" s="46"/>
      <c r="RO34" s="46"/>
      <c r="RP34" s="46"/>
      <c r="RQ34" s="46"/>
      <c r="RR34" s="46"/>
      <c r="RS34" s="46"/>
      <c r="RT34" s="46"/>
      <c r="RU34" s="46"/>
      <c r="RV34" s="46"/>
      <c r="RW34" s="46"/>
      <c r="RX34" s="46"/>
      <c r="RY34" s="46"/>
      <c r="RZ34" s="46"/>
      <c r="SA34" s="46"/>
      <c r="SB34" s="46"/>
      <c r="SC34" s="46"/>
      <c r="SD34" s="46"/>
      <c r="SE34" s="46"/>
      <c r="SF34" s="46"/>
      <c r="SG34" s="46"/>
      <c r="SH34" s="46"/>
      <c r="SI34" s="46"/>
      <c r="SJ34" s="46"/>
      <c r="SK34" s="46"/>
      <c r="SL34" s="46"/>
      <c r="SM34" s="46"/>
      <c r="SN34" s="46"/>
      <c r="SO34" s="46"/>
      <c r="SP34" s="46"/>
      <c r="SQ34" s="46"/>
      <c r="SR34" s="46"/>
      <c r="SS34" s="46"/>
      <c r="ST34" s="46"/>
      <c r="SU34" s="46"/>
      <c r="SV34" s="46"/>
      <c r="SW34" s="46"/>
      <c r="SX34" s="46"/>
      <c r="SY34" s="46"/>
      <c r="SZ34" s="46"/>
      <c r="TA34" s="46"/>
      <c r="TB34" s="46"/>
      <c r="TC34" s="46"/>
      <c r="TD34" s="46"/>
      <c r="TE34" s="46"/>
      <c r="TF34" s="46"/>
      <c r="TG34" s="46"/>
      <c r="TH34" s="46"/>
      <c r="TI34" s="46"/>
      <c r="TJ34" s="46"/>
      <c r="TK34" s="46"/>
      <c r="TL34" s="46"/>
      <c r="TM34" s="46"/>
      <c r="TN34" s="46"/>
      <c r="TO34" s="46"/>
      <c r="TP34" s="46"/>
      <c r="TQ34" s="46"/>
      <c r="TR34" s="46"/>
      <c r="TS34" s="46"/>
      <c r="TT34" s="46"/>
      <c r="TU34" s="46"/>
      <c r="TV34" s="46"/>
      <c r="TW34" s="46"/>
      <c r="TX34" s="46"/>
      <c r="TY34" s="46"/>
      <c r="TZ34" s="46"/>
      <c r="UA34" s="46"/>
      <c r="UB34" s="46"/>
      <c r="UC34" s="46"/>
      <c r="UD34" s="46"/>
      <c r="UE34" s="46"/>
      <c r="UF34" s="46"/>
      <c r="UG34" s="46"/>
      <c r="UH34" s="46"/>
      <c r="UI34" s="46"/>
      <c r="UJ34" s="46"/>
      <c r="UK34" s="46"/>
      <c r="UL34" s="46"/>
      <c r="UM34" s="46"/>
      <c r="UN34" s="46"/>
      <c r="UO34" s="46"/>
      <c r="UP34" s="46"/>
      <c r="UQ34" s="46"/>
      <c r="UR34" s="46"/>
      <c r="US34" s="46"/>
      <c r="UT34" s="46"/>
      <c r="UU34" s="46"/>
      <c r="UV34" s="46"/>
      <c r="UW34" s="46"/>
      <c r="UX34" s="46"/>
      <c r="UY34" s="46"/>
      <c r="UZ34" s="46"/>
      <c r="VA34" s="46"/>
      <c r="VB34" s="46"/>
      <c r="VC34" s="46"/>
      <c r="VD34" s="46"/>
      <c r="VE34" s="46"/>
      <c r="VF34" s="46"/>
      <c r="VG34" s="46"/>
      <c r="VH34" s="46"/>
      <c r="VI34" s="46"/>
      <c r="VJ34" s="46"/>
      <c r="VK34" s="46"/>
      <c r="VL34" s="46"/>
      <c r="VM34" s="46"/>
      <c r="VN34" s="46"/>
      <c r="VO34" s="46"/>
      <c r="VP34" s="46"/>
      <c r="VQ34" s="46"/>
      <c r="VR34" s="46"/>
      <c r="VS34" s="46"/>
      <c r="VT34" s="46"/>
      <c r="VU34" s="46"/>
      <c r="VV34" s="46"/>
      <c r="VW34" s="46"/>
      <c r="VX34" s="46"/>
      <c r="VY34" s="46"/>
      <c r="VZ34" s="46"/>
      <c r="WA34" s="46"/>
      <c r="WB34" s="46"/>
      <c r="WC34" s="46"/>
      <c r="WD34" s="46"/>
      <c r="WE34" s="46"/>
      <c r="WF34" s="46"/>
      <c r="WG34" s="46"/>
      <c r="WH34" s="46"/>
      <c r="WI34" s="46"/>
      <c r="WJ34" s="46"/>
      <c r="WK34" s="46"/>
      <c r="WL34" s="46"/>
      <c r="WM34" s="46"/>
      <c r="WN34" s="46"/>
      <c r="WO34" s="46"/>
      <c r="WP34" s="46"/>
      <c r="WQ34" s="46"/>
      <c r="WR34" s="46"/>
      <c r="WS34" s="46"/>
      <c r="WT34" s="46"/>
      <c r="WU34" s="46"/>
      <c r="WV34" s="46"/>
      <c r="WW34" s="46"/>
      <c r="WX34" s="46"/>
      <c r="WY34" s="46"/>
      <c r="WZ34" s="46"/>
      <c r="XA34" s="46"/>
      <c r="XB34" s="46"/>
      <c r="XC34" s="46"/>
      <c r="XD34" s="46"/>
      <c r="XE34" s="46"/>
      <c r="XF34" s="46"/>
      <c r="XG34" s="46"/>
      <c r="XH34" s="46"/>
      <c r="XI34" s="46"/>
      <c r="XJ34" s="46"/>
      <c r="XK34" s="46"/>
      <c r="XL34" s="46"/>
      <c r="XM34" s="46"/>
      <c r="XN34" s="46"/>
      <c r="XO34" s="46"/>
      <c r="XP34" s="46"/>
      <c r="XQ34" s="46"/>
      <c r="XR34" s="46"/>
      <c r="XS34" s="46"/>
      <c r="XT34" s="46"/>
      <c r="XU34" s="46"/>
      <c r="XV34" s="46"/>
      <c r="XW34" s="46"/>
      <c r="XX34" s="46"/>
      <c r="XY34" s="46"/>
      <c r="XZ34" s="46"/>
      <c r="YA34" s="46"/>
      <c r="YB34" s="46"/>
      <c r="YC34" s="46"/>
      <c r="YD34" s="46"/>
      <c r="YE34" s="46"/>
      <c r="YF34" s="46"/>
      <c r="YG34" s="46"/>
      <c r="YH34" s="46"/>
      <c r="YI34" s="46"/>
      <c r="YJ34" s="46"/>
      <c r="YK34" s="46"/>
      <c r="YL34" s="46"/>
      <c r="YM34" s="46"/>
      <c r="YN34" s="46"/>
      <c r="YO34" s="46"/>
      <c r="YP34" s="46"/>
      <c r="YQ34" s="46"/>
      <c r="YR34" s="46"/>
      <c r="YS34" s="46"/>
      <c r="YT34" s="46"/>
      <c r="YU34" s="46"/>
      <c r="YV34" s="46"/>
      <c r="YW34" s="46"/>
      <c r="YX34" s="46"/>
      <c r="YY34" s="46"/>
      <c r="YZ34" s="46"/>
      <c r="ZA34" s="46"/>
      <c r="ZB34" s="46"/>
      <c r="ZC34" s="46"/>
      <c r="ZD34" s="46"/>
      <c r="ZE34" s="46"/>
      <c r="ZF34" s="46"/>
      <c r="ZG34" s="46"/>
      <c r="ZH34" s="46"/>
      <c r="ZI34" s="46"/>
      <c r="ZJ34" s="46"/>
      <c r="ZK34" s="46"/>
      <c r="ZL34" s="46"/>
      <c r="ZM34" s="46"/>
      <c r="ZN34" s="46"/>
      <c r="ZO34" s="46"/>
      <c r="ZP34" s="46"/>
      <c r="ZQ34" s="46"/>
      <c r="ZR34" s="46"/>
      <c r="ZS34" s="46"/>
      <c r="ZT34" s="46"/>
      <c r="ZU34" s="46"/>
      <c r="ZV34" s="46"/>
      <c r="ZW34" s="46"/>
      <c r="ZX34" s="46"/>
      <c r="ZY34" s="46"/>
      <c r="ZZ34" s="46"/>
      <c r="AAA34" s="46"/>
      <c r="AAB34" s="46"/>
      <c r="AAC34" s="46"/>
      <c r="AAD34" s="46"/>
      <c r="AAE34" s="46"/>
      <c r="AAF34" s="46"/>
      <c r="AAG34" s="46"/>
      <c r="AAH34" s="46"/>
      <c r="AAI34" s="46"/>
      <c r="AAJ34" s="46"/>
      <c r="AAK34" s="46"/>
      <c r="AAL34" s="46"/>
      <c r="AAM34" s="46"/>
      <c r="AAN34" s="46"/>
      <c r="AAO34" s="46"/>
      <c r="AAP34" s="46"/>
      <c r="AAQ34" s="46"/>
      <c r="AAR34" s="46"/>
      <c r="AAS34" s="46"/>
      <c r="AAT34" s="46"/>
      <c r="AAU34" s="46"/>
      <c r="AAV34" s="46"/>
      <c r="AAW34" s="46"/>
      <c r="AAX34" s="46"/>
      <c r="AAY34" s="46"/>
      <c r="AAZ34" s="46"/>
      <c r="ABA34" s="46"/>
      <c r="ABB34" s="46"/>
      <c r="ABC34" s="46"/>
      <c r="ABD34" s="46"/>
      <c r="ABE34" s="46"/>
      <c r="ABF34" s="46"/>
      <c r="ABG34" s="46"/>
      <c r="ABH34" s="46"/>
      <c r="ABI34" s="46"/>
      <c r="ABJ34" s="46"/>
      <c r="ABK34" s="46"/>
      <c r="ABL34" s="46"/>
      <c r="ABM34" s="46"/>
      <c r="ABN34" s="46"/>
      <c r="ABO34" s="46"/>
      <c r="ABP34" s="46"/>
      <c r="ABQ34" s="46"/>
      <c r="ABR34" s="46"/>
      <c r="ABS34" s="46"/>
      <c r="ABT34" s="46"/>
      <c r="ABU34" s="46"/>
      <c r="ABV34" s="46"/>
      <c r="ABW34" s="46"/>
      <c r="ABX34" s="46"/>
      <c r="ABY34" s="46"/>
      <c r="ABZ34" s="46"/>
      <c r="ACA34" s="46"/>
      <c r="ACB34" s="46"/>
      <c r="ACC34" s="46"/>
      <c r="ACD34" s="46"/>
      <c r="ACE34" s="46"/>
      <c r="ACF34" s="46"/>
      <c r="ACG34" s="46"/>
      <c r="ACH34" s="46"/>
      <c r="ACI34" s="46"/>
      <c r="ACJ34" s="46"/>
      <c r="ACK34" s="46"/>
      <c r="ACL34" s="46"/>
      <c r="ACM34" s="46"/>
      <c r="ACN34" s="46"/>
      <c r="ACO34" s="46"/>
      <c r="ACP34" s="46"/>
      <c r="ACQ34" s="46"/>
      <c r="ACR34" s="46"/>
      <c r="ACS34" s="46"/>
      <c r="ACT34" s="46"/>
      <c r="ACU34" s="46"/>
      <c r="ACV34" s="46"/>
      <c r="ACW34" s="46"/>
      <c r="ACX34" s="46"/>
      <c r="ACY34" s="46"/>
      <c r="ACZ34" s="46"/>
      <c r="ADA34" s="46"/>
      <c r="ADB34" s="46"/>
      <c r="ADC34" s="46"/>
      <c r="ADD34" s="46"/>
      <c r="ADE34" s="46"/>
      <c r="ADF34" s="46"/>
      <c r="ADG34" s="46"/>
      <c r="ADH34" s="46"/>
      <c r="ADI34" s="46"/>
      <c r="ADJ34" s="46"/>
      <c r="ADK34" s="46"/>
      <c r="ADL34" s="46"/>
      <c r="ADM34" s="46"/>
      <c r="ADN34" s="46"/>
      <c r="ADO34" s="46"/>
      <c r="ADP34" s="46"/>
      <c r="ADQ34" s="46"/>
      <c r="ADR34" s="46"/>
      <c r="ADS34" s="46"/>
      <c r="ADT34" s="46"/>
      <c r="ADU34" s="46"/>
      <c r="ADV34" s="46"/>
      <c r="ADW34" s="46"/>
      <c r="ADX34" s="46"/>
      <c r="ADY34" s="46"/>
      <c r="ADZ34" s="46"/>
      <c r="AEA34" s="46"/>
      <c r="AEB34" s="46"/>
      <c r="AEC34" s="46"/>
      <c r="AED34" s="46"/>
      <c r="AEE34" s="46"/>
      <c r="AEF34" s="46"/>
      <c r="AEG34" s="46"/>
      <c r="AEH34" s="46"/>
      <c r="AEI34" s="46"/>
      <c r="AEJ34" s="46"/>
      <c r="AEK34" s="46"/>
      <c r="AEL34" s="46"/>
      <c r="AEM34" s="46"/>
      <c r="AEN34" s="46"/>
      <c r="AEO34" s="46"/>
      <c r="AEP34" s="46"/>
      <c r="AEQ34" s="46"/>
      <c r="AER34" s="46"/>
      <c r="AES34" s="46"/>
      <c r="AET34" s="46"/>
      <c r="AEU34" s="46"/>
    </row>
    <row r="35" spans="1:827" x14ac:dyDescent="0.25">
      <c r="A35" s="51">
        <v>10</v>
      </c>
      <c r="B35" s="5">
        <f t="shared" ref="B35:B98" si="4">IF(AND(C$9="L",C$10="IB"),SQRT((SIN(PI()*$A35*($C$4/100)/$C$7*SIN($C$5*PI()/180))/(PI()*$A35*($C$4/100)/$C$7*SIN($C$5*PI()/180)))^2),IF(AND(C$9="C",C$10="IB"),IMABS(2*BESSELJ((2*PI()*$A35/$C$7)*(($C$4/100)/2)*SIN($C$5*PI()/180),1)/( (2*PI()*$A35/$C$7)*(($C$4/100)/2)*SIN($C$5*PI()/180))),IF(AND(C$9="L",C$10="D"),SQRT((SIN(PI()*$A35*($C$4/100)/$C$7*SIN($C$5*PI()/180))/(PI()*$A35*($C$4/100)/$C$7*SIN($C$5*PI()/180)))^2)*COS(C$5*PI()/180),IF(AND(C$9="C",C$10="D"),IMABS(2*BESSELJ((2*PI()*$A35/$C$7)*(($C$4/100)/2)*SIN($C$5*PI()/180),1)/( (2*PI()*$A35/$C$7)*(($C$4/100)/2)*SIN($C$5*PI()/180)))* COS(C$5*PI()/180),FALSE))))</f>
        <v>0.99997652971556317</v>
      </c>
      <c r="C35" s="49">
        <f>20*LOG(B35)</f>
        <v>-2.038626927593765E-4</v>
      </c>
      <c r="D35" s="5">
        <f t="shared" ref="D35:D98" si="5">IF(C$9="C",C$14/(C$7/A35*100),"n/a")</f>
        <v>9.619311677533636E-2</v>
      </c>
      <c r="E35" s="5">
        <f t="shared" ref="E35:E98" si="6">IF($C$9="C",(((PI()*(C$4/100)/(C$7/A35)))^2),IF($C$9="L",(2*(C$4/100)/(C$7/A35)),FALSE))</f>
        <v>1.0512790972527723E-3</v>
      </c>
      <c r="F35" s="5" t="str">
        <f>IF(E35&gt;=1,10*LOG(E35),"neg.")</f>
        <v>neg.</v>
      </c>
      <c r="G35" s="16">
        <f>IF(AND(C$9="L",C$10="IB"),IF((($C$7*Coefficients!$C$16)/($A35*($C$4/100)))&lt;=1,2*ASIN(($C$7*Coefficients!$C$16)/( $A35*($C$4/100)))*180/PI(),180),IF(AND(C$9="C",C$10="IB"),IF((($C$7*Coefficients!$D$16)/($A35*($C$4/100)))&lt;=1,2*ASIN(($C$7*Coefficients!$D$16)/( $A35*($C$4/100)))*180/PI(),180),IF(AND(C$9="L",C$10="D"),IF((($C$7*Coefficients!$E$16)/($A35*($C$4/100)))&lt;=1,2*ASIN(($C$7*Coefficients!$E$16)/( $A35*($C$4/100)))*180/PI(),180),IF(AND(C$9="C",C$10="D"),IF((($C$7*Coefficients!$F$16)/($A35*($C$4/100)))&lt;=1,2*ASIN(($C$7*Coefficients!$F$16)/( $A35*($C$4/100)))*180/PI(),180),FALSE))))</f>
        <v>180</v>
      </c>
      <c r="H35" s="50">
        <f>IF(AND(C$9="L",C$10="IB"),(($C$7*Coefficients!$C$16)/($A35*SIN(C$5*PI()/180))*100/2)^2*PI(),IF(AND(C$9="C",C$10="IB"),(($C$7*Coefficients!$D$16)/($A35*SIN(C$5*PI()/180))*100/2)^2*PI(),IF(AND(C$9="L",C$10="D"),(($C$7*Coefficients!$E$16)/($A35*SIN(C$5*PI()/180))*100/2)^2*PI(),IF(AND(C$9="C",C$10="D"),(($C$7* Coefficients!$F$16)/($A35*SIN(C$5*PI()/180))*100/2)^2*PI(),FALSE))))</f>
        <v>25642929.306584969</v>
      </c>
      <c r="I35" s="42">
        <f>(0.8/A35)*1000</f>
        <v>80</v>
      </c>
      <c r="L35" s="44"/>
    </row>
    <row r="36" spans="1:827" x14ac:dyDescent="0.25">
      <c r="A36" s="51">
        <f>A35*10^(1/1000)</f>
        <v>10.023052380778996</v>
      </c>
      <c r="B36" s="5">
        <f t="shared" si="4"/>
        <v>0.99997642138180232</v>
      </c>
      <c r="C36" s="49">
        <f t="shared" ref="C36:C99" si="7">20*LOG(B36)</f>
        <v>-2.0480368998664785E-4</v>
      </c>
      <c r="D36" s="5">
        <f t="shared" si="5"/>
        <v>9.6414864810958692E-2</v>
      </c>
      <c r="E36" s="5">
        <f t="shared" si="6"/>
        <v>1.0561315810897511E-3</v>
      </c>
      <c r="F36" s="5" t="str">
        <f t="shared" ref="F36:F99" si="8">IF(E36&gt;=1,10*LOG(E36),"neg.")</f>
        <v>neg.</v>
      </c>
      <c r="G36" s="16">
        <f>IF(AND(C$9="L",C$10="IB"),IF((($C$7*Coefficients!$C$16)/($A36*($C$4/100)))&lt;=1,2*ASIN(($C$7*Coefficients!$C$16)/( $A36*($C$4/100)))*180/PI(),180),IF(AND(C$9="C",C$10="IB"),IF((($C$7*Coefficients!$D$16)/($A36*($C$4/100)))&lt;=1,2*ASIN(($C$7*Coefficients!$D$16)/( $A36*($C$4/100)))*180/PI(),180),IF(AND(C$9="L",C$10="D"),IF((($C$7*Coefficients!$E$16)/($A36*($C$4/100)))&lt;=1,2*ASIN(($C$7*Coefficients!$E$16)/( $A36*($C$4/100)))*180/PI(),180),IF(AND(C$9="C",C$10="D"),IF((($C$7*Coefficients!$F$16)/($A36*($C$4/100)))&lt;=1,2*ASIN(($C$7*Coefficients!$F$16)/( $A36*($C$4/100)))*180/PI(),180),FALSE))))</f>
        <v>180</v>
      </c>
      <c r="H36" s="50">
        <f>IF(AND(C$9="L",C$10="IB"),(($C$7*Coefficients!$C$16)/($A36*SIN(C$5*PI()/180))*100/2)^2*PI(),IF(AND(C$9="C",C$10="IB"),(($C$7*Coefficients!$D$16)/($A36*SIN(C$5*PI()/180))*100/2)^2*PI(),IF(AND(C$9="L",C$10="D"),(($C$7*Coefficients!$E$16)/($A36*SIN(C$5*PI()/180))*100/2)^2*PI(),IF(AND(C$9="C",C$10="D"),(($C$7* Coefficients!$F$16)/($A36*SIN(C$5*PI()/180))*100/2)^2*PI(),FALSE))))</f>
        <v>25525110.748536926</v>
      </c>
      <c r="I36" s="42">
        <f t="shared" ref="I36:I99" si="9">(0.8/A36)*1000</f>
        <v>79.81600510580428</v>
      </c>
      <c r="L36" s="44"/>
    </row>
    <row r="37" spans="1:827" x14ac:dyDescent="0.25">
      <c r="A37" s="51">
        <f t="shared" ref="A37:A100" si="10">A36*10^(1/1000)</f>
        <v>10.04615790278395</v>
      </c>
      <c r="B37" s="5">
        <f t="shared" si="4"/>
        <v>0.99997631254800334</v>
      </c>
      <c r="C37" s="49">
        <f t="shared" si="7"/>
        <v>-2.0574903069468857E-4</v>
      </c>
      <c r="D37" s="5">
        <f t="shared" si="5"/>
        <v>9.6637124028596463E-2</v>
      </c>
      <c r="E37" s="5">
        <f t="shared" si="6"/>
        <v>1.0610064629744511E-3</v>
      </c>
      <c r="F37" s="5" t="str">
        <f t="shared" si="8"/>
        <v>neg.</v>
      </c>
      <c r="G37" s="16">
        <f>IF(AND(C$9="L",C$10="IB"),IF((($C$7*Coefficients!$C$16)/($A37*($C$4/100)))&lt;=1,2*ASIN(($C$7*Coefficients!$C$16)/( $A37*($C$4/100)))*180/PI(),180),IF(AND(C$9="C",C$10="IB"),IF((($C$7*Coefficients!$D$16)/($A37*($C$4/100)))&lt;=1,2*ASIN(($C$7*Coefficients!$D$16)/( $A37*($C$4/100)))*180/PI(),180),IF(AND(C$9="L",C$10="D"),IF((($C$7*Coefficients!$E$16)/($A37*($C$4/100)))&lt;=1,2*ASIN(($C$7*Coefficients!$E$16)/( $A37*($C$4/100)))*180/PI(),180),IF(AND(C$9="C",C$10="D"),IF((($C$7*Coefficients!$F$16)/($A37*($C$4/100)))&lt;=1,2*ASIN(($C$7*Coefficients!$F$16)/( $A37*($C$4/100)))*180/PI(),180),FALSE))))</f>
        <v>180</v>
      </c>
      <c r="H37" s="50">
        <f>IF(AND(C$9="L",C$10="IB"),(($C$7*Coefficients!$C$16)/($A37*SIN(C$5*PI()/180))*100/2)^2*PI(),IF(AND(C$9="C",C$10="IB"),(($C$7*Coefficients!$D$16)/($A37*SIN(C$5*PI()/180))*100/2)^2*PI(),IF(AND(C$9="L",C$10="D"),(($C$7*Coefficients!$E$16)/($A37*SIN(C$5*PI()/180))*100/2)^2*PI(),IF(AND(C$9="C",C$10="D"),(($C$7* Coefficients!$F$16)/($A37*SIN(C$5*PI()/180))*100/2)^2*PI(),FALSE))))</f>
        <v>25407833.517591346</v>
      </c>
      <c r="I37" s="42">
        <f t="shared" si="9"/>
        <v>79.63243338812218</v>
      </c>
      <c r="L37" s="44"/>
    </row>
    <row r="38" spans="1:827" x14ac:dyDescent="0.25">
      <c r="A38" s="51">
        <f t="shared" si="10"/>
        <v>10.06931668851804</v>
      </c>
      <c r="B38" s="5">
        <f t="shared" si="4"/>
        <v>0.99997620321185821</v>
      </c>
      <c r="C38" s="49">
        <f t="shared" si="7"/>
        <v>-2.0669873493279762E-4</v>
      </c>
      <c r="D38" s="5">
        <f t="shared" si="5"/>
        <v>9.6859895606645888E-2</v>
      </c>
      <c r="E38" s="5">
        <f t="shared" si="6"/>
        <v>1.0659038462915629E-3</v>
      </c>
      <c r="F38" s="5" t="str">
        <f t="shared" si="8"/>
        <v>neg.</v>
      </c>
      <c r="G38" s="16">
        <f>IF(AND(C$9="L",C$10="IB"),IF((($C$7*Coefficients!$C$16)/($A38*($C$4/100)))&lt;=1,2*ASIN(($C$7*Coefficients!$C$16)/( $A38*($C$4/100)))*180/PI(),180),IF(AND(C$9="C",C$10="IB"),IF((($C$7*Coefficients!$D$16)/($A38*($C$4/100)))&lt;=1,2*ASIN(($C$7*Coefficients!$D$16)/( $A38*($C$4/100)))*180/PI(),180),IF(AND(C$9="L",C$10="D"),IF((($C$7*Coefficients!$E$16)/($A38*($C$4/100)))&lt;=1,2*ASIN(($C$7*Coefficients!$E$16)/( $A38*($C$4/100)))*180/PI(),180),IF(AND(C$9="C",C$10="D"),IF((($C$7*Coefficients!$F$16)/($A38*($C$4/100)))&lt;=1,2*ASIN(($C$7*Coefficients!$F$16)/( $A38*($C$4/100)))*180/PI(),180),FALSE))))</f>
        <v>180</v>
      </c>
      <c r="H38" s="50">
        <f>IF(AND(C$9="L",C$10="IB"),(($C$7*Coefficients!$C$16)/($A38*SIN(C$5*PI()/180))*100/2)^2*PI(),IF(AND(C$9="C",C$10="IB"),(($C$7*Coefficients!$D$16)/($A38*SIN(C$5*PI()/180))*100/2)^2*PI(),IF(AND(C$9="L",C$10="D"),(($C$7*Coefficients!$E$16)/($A38*SIN(C$5*PI()/180))*100/2)^2*PI(),IF(AND(C$9="C",C$10="D"),(($C$7* Coefficients!$F$16)/($A38*SIN(C$5*PI()/180))*100/2)^2*PI(),FALSE))))</f>
        <v>25291095.126576133</v>
      </c>
      <c r="I38" s="42">
        <f t="shared" si="9"/>
        <v>79.44928387367473</v>
      </c>
      <c r="L38" s="44"/>
    </row>
    <row r="39" spans="1:827" x14ac:dyDescent="0.25">
      <c r="A39" s="51">
        <f t="shared" si="10"/>
        <v>10.092528860766841</v>
      </c>
      <c r="B39" s="5">
        <f t="shared" si="4"/>
        <v>0.99997609337104842</v>
      </c>
      <c r="C39" s="49">
        <f t="shared" si="7"/>
        <v>-2.0765282284093825E-4</v>
      </c>
      <c r="D39" s="5">
        <f t="shared" si="5"/>
        <v>9.7083180726219701E-2</v>
      </c>
      <c r="E39" s="5">
        <f t="shared" si="6"/>
        <v>1.0708238349029793E-3</v>
      </c>
      <c r="F39" s="5" t="str">
        <f t="shared" si="8"/>
        <v>neg.</v>
      </c>
      <c r="G39" s="16">
        <f>IF(AND(C$9="L",C$10="IB"),IF((($C$7*Coefficients!$C$16)/($A39*($C$4/100)))&lt;=1,2*ASIN(($C$7*Coefficients!$C$16)/( $A39*($C$4/100)))*180/PI(),180),IF(AND(C$9="C",C$10="IB"),IF((($C$7*Coefficients!$D$16)/($A39*($C$4/100)))&lt;=1,2*ASIN(($C$7*Coefficients!$D$16)/( $A39*($C$4/100)))*180/PI(),180),IF(AND(C$9="L",C$10="D"),IF((($C$7*Coefficients!$E$16)/($A39*($C$4/100)))&lt;=1,2*ASIN(($C$7*Coefficients!$E$16)/( $A39*($C$4/100)))*180/PI(),180),IF(AND(C$9="C",C$10="D"),IF((($C$7*Coefficients!$F$16)/($A39*($C$4/100)))&lt;=1,2*ASIN(($C$7*Coefficients!$F$16)/( $A39*($C$4/100)))*180/PI(),180),FALSE))))</f>
        <v>180</v>
      </c>
      <c r="H39" s="50">
        <f>IF(AND(C$9="L",C$10="IB"),(($C$7*Coefficients!$C$16)/($A39*SIN(C$5*PI()/180))*100/2)^2*PI(),IF(AND(C$9="C",C$10="IB"),(($C$7*Coefficients!$D$16)/($A39*SIN(C$5*PI()/180))*100/2)^2*PI(),IF(AND(C$9="L",C$10="D"),(($C$7*Coefficients!$E$16)/($A39*SIN(C$5*PI()/180))*100/2)^2*PI(),IF(AND(C$9="C",C$10="D"),(($C$7* Coefficients!$F$16)/($A39*SIN(C$5*PI()/180))*100/2)^2*PI(),FALSE))))</f>
        <v>25174893.099746693</v>
      </c>
      <c r="I39" s="42">
        <f t="shared" si="9"/>
        <v>79.266555591421437</v>
      </c>
      <c r="L39" s="44"/>
    </row>
    <row r="40" spans="1:827" x14ac:dyDescent="0.25">
      <c r="A40" s="51">
        <f t="shared" si="10"/>
        <v>10.115794542598982</v>
      </c>
      <c r="B40" s="5">
        <f t="shared" si="4"/>
        <v>0.99997598302324486</v>
      </c>
      <c r="C40" s="49">
        <f t="shared" si="7"/>
        <v>-2.0861131465166674E-4</v>
      </c>
      <c r="D40" s="5">
        <f t="shared" si="5"/>
        <v>9.7306980571153404E-2</v>
      </c>
      <c r="E40" s="5">
        <f t="shared" si="6"/>
        <v>1.0757665331499985E-3</v>
      </c>
      <c r="F40" s="5" t="str">
        <f t="shared" si="8"/>
        <v>neg.</v>
      </c>
      <c r="G40" s="16">
        <f>IF(AND(C$9="L",C$10="IB"),IF((($C$7*Coefficients!$C$16)/($A40*($C$4/100)))&lt;=1,2*ASIN(($C$7*Coefficients!$C$16)/( $A40*($C$4/100)))*180/PI(),180),IF(AND(C$9="C",C$10="IB"),IF((($C$7*Coefficients!$D$16)/($A40*($C$4/100)))&lt;=1,2*ASIN(($C$7*Coefficients!$D$16)/( $A40*($C$4/100)))*180/PI(),180),IF(AND(C$9="L",C$10="D"),IF((($C$7*Coefficients!$E$16)/($A40*($C$4/100)))&lt;=1,2*ASIN(($C$7*Coefficients!$E$16)/( $A40*($C$4/100)))*180/PI(),180),IF(AND(C$9="C",C$10="D"),IF((($C$7*Coefficients!$F$16)/($A40*($C$4/100)))&lt;=1,2*ASIN(($C$7*Coefficients!$F$16)/( $A40*($C$4/100)))*180/PI(),180),FALSE))))</f>
        <v>180</v>
      </c>
      <c r="H40" s="50">
        <f>IF(AND(C$9="L",C$10="IB"),(($C$7*Coefficients!$C$16)/($A40*SIN(C$5*PI()/180))*100/2)^2*PI(),IF(AND(C$9="C",C$10="IB"),(($C$7*Coefficients!$D$16)/($A40*SIN(C$5*PI()/180))*100/2)^2*PI(),IF(AND(C$9="L",C$10="D"),(($C$7*Coefficients!$E$16)/($A40*SIN(C$5*PI()/180))*100/2)^2*PI(),IF(AND(C$9="C",C$10="D"),(($C$7* Coefficients!$F$16)/($A40*SIN(C$5*PI()/180))*100/2)^2*PI(),FALSE))))</f>
        <v>25059224.972733434</v>
      </c>
      <c r="I40" s="42">
        <f t="shared" si="9"/>
        <v>79.084247572555142</v>
      </c>
      <c r="L40" s="44"/>
    </row>
    <row r="41" spans="1:827" x14ac:dyDescent="0.25">
      <c r="A41" s="51">
        <f t="shared" si="10"/>
        <v>10.139113857366791</v>
      </c>
      <c r="B41" s="5">
        <f t="shared" si="4"/>
        <v>0.99997587216610684</v>
      </c>
      <c r="C41" s="49">
        <f t="shared" si="7"/>
        <v>-2.0957423069784751E-4</v>
      </c>
      <c r="D41" s="5">
        <f t="shared" si="5"/>
        <v>9.7531296328011455E-2</v>
      </c>
      <c r="E41" s="5">
        <f t="shared" si="6"/>
        <v>1.0807320458555347E-3</v>
      </c>
      <c r="F41" s="5" t="str">
        <f t="shared" si="8"/>
        <v>neg.</v>
      </c>
      <c r="G41" s="16">
        <f>IF(AND(C$9="L",C$10="IB"),IF((($C$7*Coefficients!$C$16)/($A41*($C$4/100)))&lt;=1,2*ASIN(($C$7*Coefficients!$C$16)/( $A41*($C$4/100)))*180/PI(),180),IF(AND(C$9="C",C$10="IB"),IF((($C$7*Coefficients!$D$16)/($A41*($C$4/100)))&lt;=1,2*ASIN(($C$7*Coefficients!$D$16)/( $A41*($C$4/100)))*180/PI(),180),IF(AND(C$9="L",C$10="D"),IF((($C$7*Coefficients!$E$16)/($A41*($C$4/100)))&lt;=1,2*ASIN(($C$7*Coefficients!$E$16)/( $A41*($C$4/100)))*180/PI(),180),IF(AND(C$9="C",C$10="D"),IF((($C$7*Coefficients!$F$16)/($A41*($C$4/100)))&lt;=1,2*ASIN(($C$7*Coefficients!$F$16)/( $A41*($C$4/100)))*180/PI(),180),FALSE))))</f>
        <v>180</v>
      </c>
      <c r="H41" s="50">
        <f>IF(AND(C$9="L",C$10="IB"),(($C$7*Coefficients!$C$16)/($A41*SIN(C$5*PI()/180))*100/2)^2*PI(),IF(AND(C$9="C",C$10="IB"),(($C$7*Coefficients!$D$16)/($A41*SIN(C$5*PI()/180))*100/2)^2*PI(),IF(AND(C$9="L",C$10="D"),(($C$7*Coefficients!$E$16)/($A41*SIN(C$5*PI()/180))*100/2)^2*PI(),IF(AND(C$9="C",C$10="D"),(($C$7* Coefficients!$F$16)/($A41*SIN(C$5*PI()/180))*100/2)^2*PI(),FALSE))))</f>
        <v>24944088.292489529</v>
      </c>
      <c r="I41" s="42">
        <f t="shared" si="9"/>
        <v>78.902358850496867</v>
      </c>
      <c r="L41" s="44"/>
    </row>
    <row r="42" spans="1:827" x14ac:dyDescent="0.25">
      <c r="A42" s="51">
        <f t="shared" si="10"/>
        <v>10.162486928706953</v>
      </c>
      <c r="B42" s="5">
        <f t="shared" si="4"/>
        <v>0.9999757607972839</v>
      </c>
      <c r="C42" s="49">
        <f t="shared" si="7"/>
        <v>-2.1054159139722372E-4</v>
      </c>
      <c r="D42" s="5">
        <f t="shared" si="5"/>
        <v>9.7756129186093707E-2</v>
      </c>
      <c r="E42" s="5">
        <f t="shared" si="6"/>
        <v>1.0857204783263445E-3</v>
      </c>
      <c r="F42" s="5" t="str">
        <f t="shared" si="8"/>
        <v>neg.</v>
      </c>
      <c r="G42" s="16">
        <f>IF(AND(C$9="L",C$10="IB"),IF((($C$7*Coefficients!$C$16)/($A42*($C$4/100)))&lt;=1,2*ASIN(($C$7*Coefficients!$C$16)/( $A42*($C$4/100)))*180/PI(),180),IF(AND(C$9="C",C$10="IB"),IF((($C$7*Coefficients!$D$16)/($A42*($C$4/100)))&lt;=1,2*ASIN(($C$7*Coefficients!$D$16)/( $A42*($C$4/100)))*180/PI(),180),IF(AND(C$9="L",C$10="D"),IF((($C$7*Coefficients!$E$16)/($A42*($C$4/100)))&lt;=1,2*ASIN(($C$7*Coefficients!$E$16)/( $A42*($C$4/100)))*180/PI(),180),IF(AND(C$9="C",C$10="D"),IF((($C$7*Coefficients!$F$16)/($A42*($C$4/100)))&lt;=1,2*ASIN(($C$7*Coefficients!$F$16)/( $A42*($C$4/100)))*180/PI(),180),FALSE))))</f>
        <v>180</v>
      </c>
      <c r="H42" s="50">
        <f>IF(AND(C$9="L",C$10="IB"),(($C$7*Coefficients!$C$16)/($A42*SIN(C$5*PI()/180))*100/2)^2*PI(),IF(AND(C$9="C",C$10="IB"),(($C$7*Coefficients!$D$16)/($A42*SIN(C$5*PI()/180))*100/2)^2*PI(),IF(AND(C$9="L",C$10="D"),(($C$7*Coefficients!$E$16)/($A42*SIN(C$5*PI()/180))*100/2)^2*PI(),IF(AND(C$9="C",C$10="D"),(($C$7* Coefficients!$F$16)/($A42*SIN(C$5*PI()/180))*100/2)^2*PI(),FALSE))))</f>
        <v>24829480.617238872</v>
      </c>
      <c r="I42" s="42">
        <f t="shared" si="9"/>
        <v>78.720888460890734</v>
      </c>
      <c r="L42" s="44"/>
    </row>
    <row r="43" spans="1:827" x14ac:dyDescent="0.25">
      <c r="A43" s="51">
        <f t="shared" si="10"/>
        <v>10.185913880541165</v>
      </c>
      <c r="B43" s="5">
        <f t="shared" si="4"/>
        <v>0.99997564891441426</v>
      </c>
      <c r="C43" s="49">
        <f t="shared" si="7"/>
        <v>-2.1151341726591809E-4</v>
      </c>
      <c r="D43" s="5">
        <f t="shared" si="5"/>
        <v>9.798148033744157E-2</v>
      </c>
      <c r="E43" s="5">
        <f t="shared" si="6"/>
        <v>1.0907319363552583E-3</v>
      </c>
      <c r="F43" s="5" t="str">
        <f t="shared" si="8"/>
        <v>neg.</v>
      </c>
      <c r="G43" s="16">
        <f>IF(AND(C$9="L",C$10="IB"),IF((($C$7*Coefficients!$C$16)/($A43*($C$4/100)))&lt;=1,2*ASIN(($C$7*Coefficients!$C$16)/( $A43*($C$4/100)))*180/PI(),180),IF(AND(C$9="C",C$10="IB"),IF((($C$7*Coefficients!$D$16)/($A43*($C$4/100)))&lt;=1,2*ASIN(($C$7*Coefficients!$D$16)/( $A43*($C$4/100)))*180/PI(),180),IF(AND(C$9="L",C$10="D"),IF((($C$7*Coefficients!$E$16)/($A43*($C$4/100)))&lt;=1,2*ASIN(($C$7*Coefficients!$E$16)/( $A43*($C$4/100)))*180/PI(),180),IF(AND(C$9="C",C$10="D"),IF((($C$7*Coefficients!$F$16)/($A43*($C$4/100)))&lt;=1,2*ASIN(($C$7*Coefficients!$F$16)/( $A43*($C$4/100)))*180/PI(),180),FALSE))))</f>
        <v>180</v>
      </c>
      <c r="H43" s="50">
        <f>IF(AND(C$9="L",C$10="IB"),(($C$7*Coefficients!$C$16)/($A43*SIN(C$5*PI()/180))*100/2)^2*PI(),IF(AND(C$9="C",C$10="IB"),(($C$7*Coefficients!$D$16)/($A43*SIN(C$5*PI()/180))*100/2)^2*PI(),IF(AND(C$9="L",C$10="D"),(($C$7*Coefficients!$E$16)/($A43*SIN(C$5*PI()/180))*100/2)^2*PI(),IF(AND(C$9="C",C$10="D"),(($C$7* Coefficients!$F$16)/($A43*SIN(C$5*PI()/180))*100/2)^2*PI(),FALSE))))</f>
        <v>24715399.516424313</v>
      </c>
      <c r="I43" s="42">
        <f t="shared" si="9"/>
        <v>78.539835441598782</v>
      </c>
      <c r="L43" s="44"/>
    </row>
    <row r="44" spans="1:827" x14ac:dyDescent="0.25">
      <c r="A44" s="51">
        <f t="shared" si="10"/>
        <v>10.209394837076795</v>
      </c>
      <c r="B44" s="5">
        <f t="shared" si="4"/>
        <v>0.99997553651512505</v>
      </c>
      <c r="C44" s="49">
        <f t="shared" si="7"/>
        <v>-2.1248972891650447E-4</v>
      </c>
      <c r="D44" s="5">
        <f t="shared" si="5"/>
        <v>9.8207350976844424E-2</v>
      </c>
      <c r="E44" s="5">
        <f t="shared" si="6"/>
        <v>1.0957665262234218E-3</v>
      </c>
      <c r="F44" s="5" t="str">
        <f t="shared" si="8"/>
        <v>neg.</v>
      </c>
      <c r="G44" s="16">
        <f>IF(AND(C$9="L",C$10="IB"),IF((($C$7*Coefficients!$C$16)/($A44*($C$4/100)))&lt;=1,2*ASIN(($C$7*Coefficients!$C$16)/( $A44*($C$4/100)))*180/PI(),180),IF(AND(C$9="C",C$10="IB"),IF((($C$7*Coefficients!$D$16)/($A44*($C$4/100)))&lt;=1,2*ASIN(($C$7*Coefficients!$D$16)/( $A44*($C$4/100)))*180/PI(),180),IF(AND(C$9="L",C$10="D"),IF((($C$7*Coefficients!$E$16)/($A44*($C$4/100)))&lt;=1,2*ASIN(($C$7*Coefficients!$E$16)/( $A44*($C$4/100)))*180/PI(),180),IF(AND(C$9="C",C$10="D"),IF((($C$7*Coefficients!$F$16)/($A44*($C$4/100)))&lt;=1,2*ASIN(($C$7*Coefficients!$F$16)/( $A44*($C$4/100)))*180/PI(),180),FALSE))))</f>
        <v>180</v>
      </c>
      <c r="H44" s="50">
        <f>IF(AND(C$9="L",C$10="IB"),(($C$7*Coefficients!$C$16)/($A44*SIN(C$5*PI()/180))*100/2)^2*PI(),IF(AND(C$9="C",C$10="IB"),(($C$7*Coefficients!$D$16)/($A44*SIN(C$5*PI()/180))*100/2)^2*PI(),IF(AND(C$9="L",C$10="D"),(($C$7*Coefficients!$E$16)/($A44*SIN(C$5*PI()/180))*100/2)^2*PI(),IF(AND(C$9="C",C$10="D"),(($C$7* Coefficients!$F$16)/($A44*SIN(C$5*PI()/180))*100/2)^2*PI(),FALSE))))</f>
        <v>24601842.570656072</v>
      </c>
      <c r="I44" s="42">
        <f t="shared" si="9"/>
        <v>78.359198832695938</v>
      </c>
      <c r="L44" s="44"/>
    </row>
    <row r="45" spans="1:827" x14ac:dyDescent="0.25">
      <c r="A45" s="51">
        <f t="shared" si="10"/>
        <v>10.232929922807536</v>
      </c>
      <c r="B45" s="5">
        <f t="shared" si="4"/>
        <v>0.99997542359703284</v>
      </c>
      <c r="C45" s="49">
        <f t="shared" si="7"/>
        <v>-2.1347054705318644E-4</v>
      </c>
      <c r="D45" s="5">
        <f t="shared" si="5"/>
        <v>9.8433742301845886E-2</v>
      </c>
      <c r="E45" s="5">
        <f t="shared" si="6"/>
        <v>1.1008243547025543E-3</v>
      </c>
      <c r="F45" s="5" t="str">
        <f t="shared" si="8"/>
        <v>neg.</v>
      </c>
      <c r="G45" s="16">
        <f>IF(AND(C$9="L",C$10="IB"),IF((($C$7*Coefficients!$C$16)/($A45*($C$4/100)))&lt;=1,2*ASIN(($C$7*Coefficients!$C$16)/( $A45*($C$4/100)))*180/PI(),180),IF(AND(C$9="C",C$10="IB"),IF((($C$7*Coefficients!$D$16)/($A45*($C$4/100)))&lt;=1,2*ASIN(($C$7*Coefficients!$D$16)/( $A45*($C$4/100)))*180/PI(),180),IF(AND(C$9="L",C$10="D"),IF((($C$7*Coefficients!$E$16)/($A45*($C$4/100)))&lt;=1,2*ASIN(($C$7*Coefficients!$E$16)/( $A45*($C$4/100)))*180/PI(),180),IF(AND(C$9="C",C$10="D"),IF((($C$7*Coefficients!$F$16)/($A45*($C$4/100)))&lt;=1,2*ASIN(($C$7*Coefficients!$F$16)/( $A45*($C$4/100)))*180/PI(),180),FALSE))))</f>
        <v>180</v>
      </c>
      <c r="H45" s="50">
        <f>IF(AND(C$9="L",C$10="IB"),(($C$7*Coefficients!$C$16)/($A45*SIN(C$5*PI()/180))*100/2)^2*PI(),IF(AND(C$9="C",C$10="IB"),(($C$7*Coefficients!$D$16)/($A45*SIN(C$5*PI()/180))*100/2)^2*PI(),IF(AND(C$9="L",C$10="D"),(($C$7*Coefficients!$E$16)/($A45*SIN(C$5*PI()/180))*100/2)^2*PI(),IF(AND(C$9="C",C$10="D"),(($C$7* Coefficients!$F$16)/($A45*SIN(C$5*PI()/180))*100/2)^2*PI(),FALSE))))</f>
        <v>24488807.371660486</v>
      </c>
      <c r="I45" s="42">
        <f t="shared" si="9"/>
        <v>78.17897767646491</v>
      </c>
      <c r="L45" s="44"/>
    </row>
    <row r="46" spans="1:827" x14ac:dyDescent="0.25">
      <c r="A46" s="51">
        <f t="shared" si="10"/>
        <v>10.25651926251407</v>
      </c>
      <c r="B46" s="5">
        <f t="shared" si="4"/>
        <v>0.99997531015774299</v>
      </c>
      <c r="C46" s="49">
        <f t="shared" si="7"/>
        <v>-2.1445589247758322E-4</v>
      </c>
      <c r="D46" s="5">
        <f t="shared" si="5"/>
        <v>9.8660655512750259E-2</v>
      </c>
      <c r="E46" s="5">
        <f t="shared" si="6"/>
        <v>1.1059055290572109E-3</v>
      </c>
      <c r="F46" s="5" t="str">
        <f t="shared" si="8"/>
        <v>neg.</v>
      </c>
      <c r="G46" s="16">
        <f>IF(AND(C$9="L",C$10="IB"),IF((($C$7*Coefficients!$C$16)/($A46*($C$4/100)))&lt;=1,2*ASIN(($C$7*Coefficients!$C$16)/( $A46*($C$4/100)))*180/PI(),180),IF(AND(C$9="C",C$10="IB"),IF((($C$7*Coefficients!$D$16)/($A46*($C$4/100)))&lt;=1,2*ASIN(($C$7*Coefficients!$D$16)/( $A46*($C$4/100)))*180/PI(),180),IF(AND(C$9="L",C$10="D"),IF((($C$7*Coefficients!$E$16)/($A46*($C$4/100)))&lt;=1,2*ASIN(($C$7*Coefficients!$E$16)/( $A46*($C$4/100)))*180/PI(),180),IF(AND(C$9="C",C$10="D"),IF((($C$7*Coefficients!$F$16)/($A46*($C$4/100)))&lt;=1,2*ASIN(($C$7*Coefficients!$F$16)/( $A46*($C$4/100)))*180/PI(),180),FALSE))))</f>
        <v>180</v>
      </c>
      <c r="H46" s="50">
        <f>IF(AND(C$9="L",C$10="IB"),(($C$7*Coefficients!$C$16)/($A46*SIN(C$5*PI()/180))*100/2)^2*PI(),IF(AND(C$9="C",C$10="IB"),(($C$7*Coefficients!$D$16)/($A46*SIN(C$5*PI()/180))*100/2)^2*PI(),IF(AND(C$9="L",C$10="D"),(($C$7*Coefficients!$E$16)/($A46*SIN(C$5*PI()/180))*100/2)^2*PI(),IF(AND(C$9="C",C$10="D"),(($C$7* Coefficients!$F$16)/($A46*SIN(C$5*PI()/180))*100/2)^2*PI(),FALSE))))</f>
        <v>24376291.522228852</v>
      </c>
      <c r="I46" s="42">
        <f t="shared" si="9"/>
        <v>77.999171017391006</v>
      </c>
      <c r="L46" s="44"/>
    </row>
    <row r="47" spans="1:827" x14ac:dyDescent="0.25">
      <c r="A47" s="51">
        <f t="shared" si="10"/>
        <v>10.280162981264729</v>
      </c>
      <c r="B47" s="5">
        <f t="shared" si="4"/>
        <v>0.99997519619484942</v>
      </c>
      <c r="C47" s="49">
        <f t="shared" si="7"/>
        <v>-2.1544578609065886E-4</v>
      </c>
      <c r="D47" s="5">
        <f t="shared" si="5"/>
        <v>9.8888091812628809E-2</v>
      </c>
      <c r="E47" s="5">
        <f t="shared" si="6"/>
        <v>1.1110101570470567E-3</v>
      </c>
      <c r="F47" s="5" t="str">
        <f t="shared" si="8"/>
        <v>neg.</v>
      </c>
      <c r="G47" s="16">
        <f>IF(AND(C$9="L",C$10="IB"),IF((($C$7*Coefficients!$C$16)/($A47*($C$4/100)))&lt;=1,2*ASIN(($C$7*Coefficients!$C$16)/( $A47*($C$4/100)))*180/PI(),180),IF(AND(C$9="C",C$10="IB"),IF((($C$7*Coefficients!$D$16)/($A47*($C$4/100)))&lt;=1,2*ASIN(($C$7*Coefficients!$D$16)/( $A47*($C$4/100)))*180/PI(),180),IF(AND(C$9="L",C$10="D"),IF((($C$7*Coefficients!$E$16)/($A47*($C$4/100)))&lt;=1,2*ASIN(($C$7*Coefficients!$E$16)/( $A47*($C$4/100)))*180/PI(),180),IF(AND(C$9="C",C$10="D"),IF((($C$7*Coefficients!$F$16)/($A47*($C$4/100)))&lt;=1,2*ASIN(($C$7*Coefficients!$F$16)/( $A47*($C$4/100)))*180/PI(),180),FALSE))))</f>
        <v>180</v>
      </c>
      <c r="H47" s="50">
        <f>IF(AND(C$9="L",C$10="IB"),(($C$7*Coefficients!$C$16)/($A47*SIN(C$5*PI()/180))*100/2)^2*PI(),IF(AND(C$9="C",C$10="IB"),(($C$7*Coefficients!$D$16)/($A47*SIN(C$5*PI()/180))*100/2)^2*PI(),IF(AND(C$9="L",C$10="D"),(($C$7*Coefficients!$E$16)/($A47*SIN(C$5*PI()/180))*100/2)^2*PI(),IF(AND(C$9="C",C$10="D"),(($C$7* Coefficients!$F$16)/($A47*SIN(C$5*PI()/180))*100/2)^2*PI(),FALSE))))</f>
        <v>24264292.636166707</v>
      </c>
      <c r="I47" s="42">
        <f t="shared" si="9"/>
        <v>77.819777902157256</v>
      </c>
      <c r="L47" s="44"/>
    </row>
    <row r="48" spans="1:827" x14ac:dyDescent="0.25">
      <c r="A48" s="51">
        <f t="shared" si="10"/>
        <v>10.303861204416155</v>
      </c>
      <c r="B48" s="5">
        <f t="shared" si="4"/>
        <v>0.99997508170593608</v>
      </c>
      <c r="C48" s="49">
        <f t="shared" si="7"/>
        <v>-2.1644024888018554E-4</v>
      </c>
      <c r="D48" s="5">
        <f t="shared" si="5"/>
        <v>9.9116052407326086E-2</v>
      </c>
      <c r="E48" s="5">
        <f t="shared" si="6"/>
        <v>1.1161383469291525E-3</v>
      </c>
      <c r="F48" s="5" t="str">
        <f t="shared" si="8"/>
        <v>neg.</v>
      </c>
      <c r="G48" s="16">
        <f>IF(AND(C$9="L",C$10="IB"),IF((($C$7*Coefficients!$C$16)/($A48*($C$4/100)))&lt;=1,2*ASIN(($C$7*Coefficients!$C$16)/( $A48*($C$4/100)))*180/PI(),180),IF(AND(C$9="C",C$10="IB"),IF((($C$7*Coefficients!$D$16)/($A48*($C$4/100)))&lt;=1,2*ASIN(($C$7*Coefficients!$D$16)/( $A48*($C$4/100)))*180/PI(),180),IF(AND(C$9="L",C$10="D"),IF((($C$7*Coefficients!$E$16)/($A48*($C$4/100)))&lt;=1,2*ASIN(($C$7*Coefficients!$E$16)/( $A48*($C$4/100)))*180/PI(),180),IF(AND(C$9="C",C$10="D"),IF((($C$7*Coefficients!$F$16)/($A48*($C$4/100)))&lt;=1,2*ASIN(($C$7*Coefficients!$F$16)/( $A48*($C$4/100)))*180/PI(),180),FALSE))))</f>
        <v>180</v>
      </c>
      <c r="H48" s="50">
        <f>IF(AND(C$9="L",C$10="IB"),(($C$7*Coefficients!$C$16)/($A48*SIN(C$5*PI()/180))*100/2)^2*PI(),IF(AND(C$9="C",C$10="IB"),(($C$7*Coefficients!$D$16)/($A48*SIN(C$5*PI()/180))*100/2)^2*PI(),IF(AND(C$9="L",C$10="D"),(($C$7*Coefficients!$E$16)/($A48*SIN(C$5*PI()/180))*100/2)^2*PI(),IF(AND(C$9="C",C$10="D"),(($C$7* Coefficients!$F$16)/($A48*SIN(C$5*PI()/180))*100/2)^2*PI(),FALSE))))</f>
        <v>24152808.33824309</v>
      </c>
      <c r="I48" s="42">
        <f t="shared" si="9"/>
        <v>77.640797379639224</v>
      </c>
      <c r="L48" s="44"/>
    </row>
    <row r="49" spans="1:12" x14ac:dyDescent="0.25">
      <c r="A49" s="51">
        <f t="shared" si="10"/>
        <v>10.327614057613967</v>
      </c>
      <c r="B49" s="5">
        <f t="shared" si="4"/>
        <v>0.99997496668857477</v>
      </c>
      <c r="C49" s="49">
        <f t="shared" si="7"/>
        <v>-2.174393019390667E-4</v>
      </c>
      <c r="D49" s="5">
        <f t="shared" si="5"/>
        <v>9.9344538505466581E-2</v>
      </c>
      <c r="E49" s="5">
        <f t="shared" si="6"/>
        <v>1.1212902074602524E-3</v>
      </c>
      <c r="F49" s="5" t="str">
        <f t="shared" si="8"/>
        <v>neg.</v>
      </c>
      <c r="G49" s="16">
        <f>IF(AND(C$9="L",C$10="IB"),IF((($C$7*Coefficients!$C$16)/($A49*($C$4/100)))&lt;=1,2*ASIN(($C$7*Coefficients!$C$16)/( $A49*($C$4/100)))*180/PI(),180),IF(AND(C$9="C",C$10="IB"),IF((($C$7*Coefficients!$D$16)/($A49*($C$4/100)))&lt;=1,2*ASIN(($C$7*Coefficients!$D$16)/( $A49*($C$4/100)))*180/PI(),180),IF(AND(C$9="L",C$10="D"),IF((($C$7*Coefficients!$E$16)/($A49*($C$4/100)))&lt;=1,2*ASIN(($C$7*Coefficients!$E$16)/( $A49*($C$4/100)))*180/PI(),180),IF(AND(C$9="C",C$10="D"),IF((($C$7*Coefficients!$F$16)/($A49*($C$4/100)))&lt;=1,2*ASIN(($C$7*Coefficients!$F$16)/( $A49*($C$4/100)))*180/PI(),180),FALSE))))</f>
        <v>180</v>
      </c>
      <c r="H49" s="50">
        <f>IF(AND(C$9="L",C$10="IB"),(($C$7*Coefficients!$C$16)/($A49*SIN(C$5*PI()/180))*100/2)^2*PI(),IF(AND(C$9="C",C$10="IB"),(($C$7*Coefficients!$D$16)/($A49*SIN(C$5*PI()/180))*100/2)^2*PI(),IF(AND(C$9="L",C$10="D"),(($C$7*Coefficients!$E$16)/($A49*SIN(C$5*PI()/180))*100/2)^2*PI(),IF(AND(C$9="C",C$10="D"),(($C$7* Coefficients!$F$16)/($A49*SIN(C$5*PI()/180))*100/2)^2*PI(),FALSE))))</f>
        <v>24041836.264140312</v>
      </c>
      <c r="I49" s="42">
        <f t="shared" si="9"/>
        <v>77.462228500899982</v>
      </c>
      <c r="L49" s="44"/>
    </row>
    <row r="50" spans="1:12" x14ac:dyDescent="0.25">
      <c r="A50" s="51">
        <f t="shared" si="10"/>
        <v>10.351421666793431</v>
      </c>
      <c r="B50" s="5">
        <f t="shared" si="4"/>
        <v>0.99997485114032647</v>
      </c>
      <c r="C50" s="49">
        <f t="shared" si="7"/>
        <v>-2.1844296645472916E-4</v>
      </c>
      <c r="D50" s="5">
        <f t="shared" si="5"/>
        <v>9.957355131846074E-2</v>
      </c>
      <c r="E50" s="5">
        <f t="shared" si="6"/>
        <v>1.1264658478991069E-3</v>
      </c>
      <c r="F50" s="5" t="str">
        <f t="shared" si="8"/>
        <v>neg.</v>
      </c>
      <c r="G50" s="16">
        <f>IF(AND(C$9="L",C$10="IB"),IF((($C$7*Coefficients!$C$16)/($A50*($C$4/100)))&lt;=1,2*ASIN(($C$7*Coefficients!$C$16)/( $A50*($C$4/100)))*180/PI(),180),IF(AND(C$9="C",C$10="IB"),IF((($C$7*Coefficients!$D$16)/($A50*($C$4/100)))&lt;=1,2*ASIN(($C$7*Coefficients!$D$16)/( $A50*($C$4/100)))*180/PI(),180),IF(AND(C$9="L",C$10="D"),IF((($C$7*Coefficients!$E$16)/($A50*($C$4/100)))&lt;=1,2*ASIN(($C$7*Coefficients!$E$16)/( $A50*($C$4/100)))*180/PI(),180),IF(AND(C$9="C",C$10="D"),IF((($C$7*Coefficients!$F$16)/($A50*($C$4/100)))&lt;=1,2*ASIN(($C$7*Coefficients!$F$16)/( $A50*($C$4/100)))*180/PI(),180),FALSE))))</f>
        <v>180</v>
      </c>
      <c r="H50" s="50">
        <f>IF(AND(C$9="L",C$10="IB"),(($C$7*Coefficients!$C$16)/($A50*SIN(C$5*PI()/180))*100/2)^2*PI(),IF(AND(C$9="C",C$10="IB"),(($C$7*Coefficients!$D$16)/($A50*SIN(C$5*PI()/180))*100/2)^2*PI(),IF(AND(C$9="L",C$10="D"),(($C$7*Coefficients!$E$16)/($A50*SIN(C$5*PI()/180))*100/2)^2*PI(),IF(AND(C$9="C",C$10="D"),(($C$7* Coefficients!$F$16)/($A50*SIN(C$5*PI()/180))*100/2)^2*PI(),FALSE))))</f>
        <v>23931374.060403664</v>
      </c>
      <c r="I50" s="42">
        <f t="shared" si="9"/>
        <v>77.284070319185119</v>
      </c>
      <c r="L50" s="44"/>
    </row>
    <row r="51" spans="1:12" x14ac:dyDescent="0.25">
      <c r="A51" s="51">
        <f t="shared" si="10"/>
        <v>10.375284158180119</v>
      </c>
      <c r="B51" s="5">
        <f t="shared" si="4"/>
        <v>0.99997473505874024</v>
      </c>
      <c r="C51" s="49">
        <f t="shared" si="7"/>
        <v>-2.1945126371780249E-4</v>
      </c>
      <c r="D51" s="5">
        <f t="shared" si="5"/>
        <v>9.9803092060511744E-2</v>
      </c>
      <c r="E51" s="5">
        <f t="shared" si="6"/>
        <v>1.1316653780087838E-3</v>
      </c>
      <c r="F51" s="5" t="str">
        <f t="shared" si="8"/>
        <v>neg.</v>
      </c>
      <c r="G51" s="16">
        <f>IF(AND(C$9="L",C$10="IB"),IF((($C$7*Coefficients!$C$16)/($A51*($C$4/100)))&lt;=1,2*ASIN(($C$7*Coefficients!$C$16)/( $A51*($C$4/100)))*180/PI(),180),IF(AND(C$9="C",C$10="IB"),IF((($C$7*Coefficients!$D$16)/($A51*($C$4/100)))&lt;=1,2*ASIN(($C$7*Coefficients!$D$16)/( $A51*($C$4/100)))*180/PI(),180),IF(AND(C$9="L",C$10="D"),IF((($C$7*Coefficients!$E$16)/($A51*($C$4/100)))&lt;=1,2*ASIN(($C$7*Coefficients!$E$16)/( $A51*($C$4/100)))*180/PI(),180),IF(AND(C$9="C",C$10="D"),IF((($C$7*Coefficients!$F$16)/($A51*($C$4/100)))&lt;=1,2*ASIN(($C$7*Coefficients!$F$16)/( $A51*($C$4/100)))*180/PI(),180),FALSE))))</f>
        <v>180</v>
      </c>
      <c r="H51" s="50">
        <f>IF(AND(C$9="L",C$10="IB"),(($C$7*Coefficients!$C$16)/($A51*SIN(C$5*PI()/180))*100/2)^2*PI(),IF(AND(C$9="C",C$10="IB"),(($C$7*Coefficients!$D$16)/($A51*SIN(C$5*PI()/180))*100/2)^2*PI(),IF(AND(C$9="L",C$10="D"),(($C$7*Coefficients!$E$16)/($A51*SIN(C$5*PI()/180))*100/2)^2*PI(),IF(AND(C$9="C",C$10="D"),(($C$7* Coefficients!$F$16)/($A51*SIN(C$5*PI()/180))*100/2)^2*PI(),FALSE))))</f>
        <v>23821419.384391606</v>
      </c>
      <c r="I51" s="42">
        <f t="shared" si="9"/>
        <v>77.106321889917695</v>
      </c>
      <c r="L51" s="44"/>
    </row>
    <row r="52" spans="1:12" x14ac:dyDescent="0.25">
      <c r="A52" s="51">
        <f t="shared" si="10"/>
        <v>10.399201658290584</v>
      </c>
      <c r="B52" s="5">
        <f t="shared" si="4"/>
        <v>0.99997461844135493</v>
      </c>
      <c r="C52" s="49">
        <f t="shared" si="7"/>
        <v>-2.2046421510765399E-4</v>
      </c>
      <c r="D52" s="5">
        <f t="shared" si="5"/>
        <v>0.10003316194862175</v>
      </c>
      <c r="E52" s="5">
        <f t="shared" si="6"/>
        <v>1.1368889080589928E-3</v>
      </c>
      <c r="F52" s="5" t="str">
        <f t="shared" si="8"/>
        <v>neg.</v>
      </c>
      <c r="G52" s="16">
        <f>IF(AND(C$9="L",C$10="IB"),IF((($C$7*Coefficients!$C$16)/($A52*($C$4/100)))&lt;=1,2*ASIN(($C$7*Coefficients!$C$16)/( $A52*($C$4/100)))*180/PI(),180),IF(AND(C$9="C",C$10="IB"),IF((($C$7*Coefficients!$D$16)/($A52*($C$4/100)))&lt;=1,2*ASIN(($C$7*Coefficients!$D$16)/( $A52*($C$4/100)))*180/PI(),180),IF(AND(C$9="L",C$10="D"),IF((($C$7*Coefficients!$E$16)/($A52*($C$4/100)))&lt;=1,2*ASIN(($C$7*Coefficients!$E$16)/( $A52*($C$4/100)))*180/PI(),180),IF(AND(C$9="C",C$10="D"),IF((($C$7*Coefficients!$F$16)/($A52*($C$4/100)))&lt;=1,2*ASIN(($C$7*Coefficients!$F$16)/( $A52*($C$4/100)))*180/PI(),180),FALSE))))</f>
        <v>180</v>
      </c>
      <c r="H52" s="50">
        <f>IF(AND(C$9="L",C$10="IB"),(($C$7*Coefficients!$C$16)/($A52*SIN(C$5*PI()/180))*100/2)^2*PI(),IF(AND(C$9="C",C$10="IB"),(($C$7*Coefficients!$D$16)/($A52*SIN(C$5*PI()/180))*100/2)^2*PI(),IF(AND(C$9="L",C$10="D"),(($C$7*Coefficients!$E$16)/($A52*SIN(C$5*PI()/180))*100/2)^2*PI(),IF(AND(C$9="C",C$10="D"),(($C$7* Coefficients!$F$16)/($A52*SIN(C$5*PI()/180))*100/2)^2*PI(),FALSE))))</f>
        <v>23711969.904226091</v>
      </c>
      <c r="I52" s="42">
        <f t="shared" si="9"/>
        <v>76.92898227069324</v>
      </c>
      <c r="L52" s="44"/>
    </row>
    <row r="53" spans="1:12" x14ac:dyDescent="0.25">
      <c r="A53" s="51">
        <f t="shared" si="10"/>
        <v>10.423174293933032</v>
      </c>
      <c r="B53" s="5">
        <f t="shared" si="4"/>
        <v>0.99997450128569743</v>
      </c>
      <c r="C53" s="49">
        <f t="shared" si="7"/>
        <v>-2.2148184210781823E-4</v>
      </c>
      <c r="D53" s="5">
        <f t="shared" si="5"/>
        <v>0.10026376220259842</v>
      </c>
      <c r="E53" s="5">
        <f t="shared" si="6"/>
        <v>1.1421365488284265E-3</v>
      </c>
      <c r="F53" s="5" t="str">
        <f t="shared" si="8"/>
        <v>neg.</v>
      </c>
      <c r="G53" s="16">
        <f>IF(AND(C$9="L",C$10="IB"),IF((($C$7*Coefficients!$C$16)/($A53*($C$4/100)))&lt;=1,2*ASIN(($C$7*Coefficients!$C$16)/( $A53*($C$4/100)))*180/PI(),180),IF(AND(C$9="C",C$10="IB"),IF((($C$7*Coefficients!$D$16)/($A53*($C$4/100)))&lt;=1,2*ASIN(($C$7*Coefficients!$D$16)/( $A53*($C$4/100)))*180/PI(),180),IF(AND(C$9="L",C$10="D"),IF((($C$7*Coefficients!$E$16)/($A53*($C$4/100)))&lt;=1,2*ASIN(($C$7*Coefficients!$E$16)/( $A53*($C$4/100)))*180/PI(),180),IF(AND(C$9="C",C$10="D"),IF((($C$7*Coefficients!$F$16)/($A53*($C$4/100)))&lt;=1,2*ASIN(($C$7*Coefficients!$F$16)/( $A53*($C$4/100)))*180/PI(),180),FALSE))))</f>
        <v>180</v>
      </c>
      <c r="H53" s="50">
        <f>IF(AND(C$9="L",C$10="IB"),(($C$7*Coefficients!$C$16)/($A53*SIN(C$5*PI()/180))*100/2)^2*PI(),IF(AND(C$9="C",C$10="IB"),(($C$7*Coefficients!$D$16)/($A53*SIN(C$5*PI()/180))*100/2)^2*PI(),IF(AND(C$9="L",C$10="D"),(($C$7*Coefficients!$E$16)/($A53*SIN(C$5*PI()/180))*100/2)^2*PI(),IF(AND(C$9="C",C$10="D"),(($C$7* Coefficients!$F$16)/($A53*SIN(C$5*PI()/180))*100/2)^2*PI(),FALSE))))</f>
        <v>23603023.298743021</v>
      </c>
      <c r="I53" s="42">
        <f t="shared" si="9"/>
        <v>76.752050521274725</v>
      </c>
      <c r="L53" s="44"/>
    </row>
    <row r="54" spans="1:12" x14ac:dyDescent="0.25">
      <c r="A54" s="51">
        <f t="shared" si="10"/>
        <v>10.447202192207991</v>
      </c>
      <c r="B54" s="5">
        <f t="shared" si="4"/>
        <v>0.99997438358928337</v>
      </c>
      <c r="C54" s="49">
        <f t="shared" si="7"/>
        <v>-2.2250416629924716E-4</v>
      </c>
      <c r="D54" s="5">
        <f t="shared" si="5"/>
        <v>0.10049489404506132</v>
      </c>
      <c r="E54" s="5">
        <f t="shared" si="6"/>
        <v>1.1474084116071086E-3</v>
      </c>
      <c r="F54" s="5" t="str">
        <f t="shared" si="8"/>
        <v>neg.</v>
      </c>
      <c r="G54" s="16">
        <f>IF(AND(C$9="L",C$10="IB"),IF((($C$7*Coefficients!$C$16)/($A54*($C$4/100)))&lt;=1,2*ASIN(($C$7*Coefficients!$C$16)/( $A54*($C$4/100)))*180/PI(),180),IF(AND(C$9="C",C$10="IB"),IF((($C$7*Coefficients!$D$16)/($A54*($C$4/100)))&lt;=1,2*ASIN(($C$7*Coefficients!$D$16)/( $A54*($C$4/100)))*180/PI(),180),IF(AND(C$9="L",C$10="D"),IF((($C$7*Coefficients!$E$16)/($A54*($C$4/100)))&lt;=1,2*ASIN(($C$7*Coefficients!$E$16)/( $A54*($C$4/100)))*180/PI(),180),IF(AND(C$9="C",C$10="D"),IF((($C$7*Coefficients!$F$16)/($A54*($C$4/100)))&lt;=1,2*ASIN(($C$7*Coefficients!$F$16)/( $A54*($C$4/100)))*180/PI(),180),FALSE))))</f>
        <v>180</v>
      </c>
      <c r="H54" s="50">
        <f>IF(AND(C$9="L",C$10="IB"),(($C$7*Coefficients!$C$16)/($A54*SIN(C$5*PI()/180))*100/2)^2*PI(),IF(AND(C$9="C",C$10="IB"),(($C$7*Coefficients!$D$16)/($A54*SIN(C$5*PI()/180))*100/2)^2*PI(),IF(AND(C$9="L",C$10="D"),(($C$7*Coefficients!$E$16)/($A54*SIN(C$5*PI()/180))*100/2)^2*PI(),IF(AND(C$9="C",C$10="D"),(($C$7* Coefficients!$F$16)/($A54*SIN(C$5*PI()/180))*100/2)^2*PI(),FALSE))))</f>
        <v>23494577.257443123</v>
      </c>
      <c r="I54" s="42">
        <f t="shared" si="9"/>
        <v>76.575525703587644</v>
      </c>
      <c r="L54" s="44"/>
    </row>
    <row r="55" spans="1:12" x14ac:dyDescent="0.25">
      <c r="A55" s="51">
        <f t="shared" si="10"/>
        <v>10.471285480508985</v>
      </c>
      <c r="B55" s="5">
        <f t="shared" si="4"/>
        <v>0.99997426534961642</v>
      </c>
      <c r="C55" s="49">
        <f t="shared" si="7"/>
        <v>-2.2353120936706038E-4</v>
      </c>
      <c r="D55" s="5">
        <f t="shared" si="5"/>
        <v>0.10072655870144849</v>
      </c>
      <c r="E55" s="5">
        <f t="shared" si="6"/>
        <v>1.1527046081987536E-3</v>
      </c>
      <c r="F55" s="5" t="str">
        <f t="shared" si="8"/>
        <v>neg.</v>
      </c>
      <c r="G55" s="16">
        <f>IF(AND(C$9="L",C$10="IB"),IF((($C$7*Coefficients!$C$16)/($A55*($C$4/100)))&lt;=1,2*ASIN(($C$7*Coefficients!$C$16)/( $A55*($C$4/100)))*180/PI(),180),IF(AND(C$9="C",C$10="IB"),IF((($C$7*Coefficients!$D$16)/($A55*($C$4/100)))&lt;=1,2*ASIN(($C$7*Coefficients!$D$16)/( $A55*($C$4/100)))*180/PI(),180),IF(AND(C$9="L",C$10="D"),IF((($C$7*Coefficients!$E$16)/($A55*($C$4/100)))&lt;=1,2*ASIN(($C$7*Coefficients!$E$16)/( $A55*($C$4/100)))*180/PI(),180),IF(AND(C$9="C",C$10="D"),IF((($C$7*Coefficients!$F$16)/($A55*($C$4/100)))&lt;=1,2*ASIN(($C$7*Coefficients!$F$16)/( $A55*($C$4/100)))*180/PI(),180),FALSE))))</f>
        <v>180</v>
      </c>
      <c r="H55" s="50">
        <f>IF(AND(C$9="L",C$10="IB"),(($C$7*Coefficients!$C$16)/($A55*SIN(C$5*PI()/180))*100/2)^2*PI(),IF(AND(C$9="C",C$10="IB"),(($C$7*Coefficients!$D$16)/($A55*SIN(C$5*PI()/180))*100/2)^2*PI(),IF(AND(C$9="L",C$10="D"),(($C$7*Coefficients!$E$16)/($A55*SIN(C$5*PI()/180))*100/2)^2*PI(),IF(AND(C$9="C",C$10="D"),(($C$7* Coefficients!$F$16)/($A55*SIN(C$5*PI()/180))*100/2)^2*PI(),FALSE))))</f>
        <v>23386629.480442859</v>
      </c>
      <c r="I55" s="42">
        <f t="shared" si="9"/>
        <v>76.399406881714953</v>
      </c>
      <c r="L55" s="44"/>
    </row>
    <row r="56" spans="1:12" x14ac:dyDescent="0.25">
      <c r="A56" s="51">
        <f t="shared" si="10"/>
        <v>10.495424286523212</v>
      </c>
      <c r="B56" s="5">
        <f t="shared" si="4"/>
        <v>0.99997414656418937</v>
      </c>
      <c r="C56" s="49">
        <f t="shared" si="7"/>
        <v>-2.2456299309090203E-4</v>
      </c>
      <c r="D56" s="5">
        <f t="shared" si="5"/>
        <v>0.10095875740002286</v>
      </c>
      <c r="E56" s="5">
        <f t="shared" si="6"/>
        <v>1.158025250923138E-3</v>
      </c>
      <c r="F56" s="5" t="str">
        <f t="shared" si="8"/>
        <v>neg.</v>
      </c>
      <c r="G56" s="16">
        <f>IF(AND(C$9="L",C$10="IB"),IF((($C$7*Coefficients!$C$16)/($A56*($C$4/100)))&lt;=1,2*ASIN(($C$7*Coefficients!$C$16)/( $A56*($C$4/100)))*180/PI(),180),IF(AND(C$9="C",C$10="IB"),IF((($C$7*Coefficients!$D$16)/($A56*($C$4/100)))&lt;=1,2*ASIN(($C$7*Coefficients!$D$16)/( $A56*($C$4/100)))*180/PI(),180),IF(AND(C$9="L",C$10="D"),IF((($C$7*Coefficients!$E$16)/($A56*($C$4/100)))&lt;=1,2*ASIN(($C$7*Coefficients!$E$16)/( $A56*($C$4/100)))*180/PI(),180),IF(AND(C$9="C",C$10="D"),IF((($C$7*Coefficients!$F$16)/($A56*($C$4/100)))&lt;=1,2*ASIN(($C$7*Coefficients!$F$16)/( $A56*($C$4/100)))*180/PI(),180),FALSE))))</f>
        <v>180</v>
      </c>
      <c r="H56" s="50">
        <f>IF(AND(C$9="L",C$10="IB"),(($C$7*Coefficients!$C$16)/($A56*SIN(C$5*PI()/180))*100/2)^2*PI(),IF(AND(C$9="C",C$10="IB"),(($C$7*Coefficients!$D$16)/($A56*SIN(C$5*PI()/180))*100/2)^2*PI(),IF(AND(C$9="L",C$10="D"),(($C$7*Coefficients!$E$16)/($A56*SIN(C$5*PI()/180))*100/2)^2*PI(),IF(AND(C$9="C",C$10="D"),(($C$7* Coefficients!$F$16)/($A56*SIN(C$5*PI()/180))*100/2)^2*PI(),FALSE))))</f>
        <v>23279177.678425748</v>
      </c>
      <c r="I56" s="42">
        <f t="shared" si="9"/>
        <v>76.223693121892225</v>
      </c>
      <c r="L56" s="44"/>
    </row>
    <row r="57" spans="1:12" x14ac:dyDescent="0.25">
      <c r="A57" s="51">
        <f t="shared" si="10"/>
        <v>10.519618738232218</v>
      </c>
      <c r="B57" s="5">
        <f t="shared" si="4"/>
        <v>0.99997402723048334</v>
      </c>
      <c r="C57" s="49">
        <f t="shared" si="7"/>
        <v>-2.2559953935169139E-4</v>
      </c>
      <c r="D57" s="5">
        <f t="shared" si="5"/>
        <v>0.10119149137187881</v>
      </c>
      <c r="E57" s="5">
        <f t="shared" si="6"/>
        <v>1.1633704526184852E-3</v>
      </c>
      <c r="F57" s="5" t="str">
        <f t="shared" si="8"/>
        <v>neg.</v>
      </c>
      <c r="G57" s="16">
        <f>IF(AND(C$9="L",C$10="IB"),IF((($C$7*Coefficients!$C$16)/($A57*($C$4/100)))&lt;=1,2*ASIN(($C$7*Coefficients!$C$16)/( $A57*($C$4/100)))*180/PI(),180),IF(AND(C$9="C",C$10="IB"),IF((($C$7*Coefficients!$D$16)/($A57*($C$4/100)))&lt;=1,2*ASIN(($C$7*Coefficients!$D$16)/( $A57*($C$4/100)))*180/PI(),180),IF(AND(C$9="L",C$10="D"),IF((($C$7*Coefficients!$E$16)/($A57*($C$4/100)))&lt;=1,2*ASIN(($C$7*Coefficients!$E$16)/( $A57*($C$4/100)))*180/PI(),180),IF(AND(C$9="C",C$10="D"),IF((($C$7*Coefficients!$F$16)/($A57*($C$4/100)))&lt;=1,2*ASIN(($C$7*Coefficients!$F$16)/( $A57*($C$4/100)))*180/PI(),180),FALSE))))</f>
        <v>180</v>
      </c>
      <c r="H57" s="50">
        <f>IF(AND(C$9="L",C$10="IB"),(($C$7*Coefficients!$C$16)/($A57*SIN(C$5*PI()/180))*100/2)^2*PI(),IF(AND(C$9="C",C$10="IB"),(($C$7*Coefficients!$D$16)/($A57*SIN(C$5*PI()/180))*100/2)^2*PI(),IF(AND(C$9="L",C$10="D"),(($C$7*Coefficients!$E$16)/($A57*SIN(C$5*PI()/180))*100/2)^2*PI(),IF(AND(C$9="C",C$10="D"),(($C$7* Coefficients!$F$16)/($A57*SIN(C$5*PI()/180))*100/2)^2*PI(),FALSE))))</f>
        <v>23172219.572593745</v>
      </c>
      <c r="I57" s="42">
        <f t="shared" si="9"/>
        <v>76.048383492502609</v>
      </c>
      <c r="L57" s="44"/>
    </row>
    <row r="58" spans="1:12" x14ac:dyDescent="0.25">
      <c r="A58" s="51">
        <f t="shared" si="10"/>
        <v>10.543868963912578</v>
      </c>
      <c r="B58" s="5">
        <f t="shared" si="4"/>
        <v>0.99997390734596714</v>
      </c>
      <c r="C58" s="49">
        <f t="shared" si="7"/>
        <v>-2.2664087013740897E-4</v>
      </c>
      <c r="D58" s="5">
        <f t="shared" si="5"/>
        <v>0.10142476185094873</v>
      </c>
      <c r="E58" s="5">
        <f t="shared" si="6"/>
        <v>1.1687403266438538E-3</v>
      </c>
      <c r="F58" s="5" t="str">
        <f t="shared" si="8"/>
        <v>neg.</v>
      </c>
      <c r="G58" s="16">
        <f>IF(AND(C$9="L",C$10="IB"),IF((($C$7*Coefficients!$C$16)/($A58*($C$4/100)))&lt;=1,2*ASIN(($C$7*Coefficients!$C$16)/( $A58*($C$4/100)))*180/PI(),180),IF(AND(C$9="C",C$10="IB"),IF((($C$7*Coefficients!$D$16)/($A58*($C$4/100)))&lt;=1,2*ASIN(($C$7*Coefficients!$D$16)/( $A58*($C$4/100)))*180/PI(),180),IF(AND(C$9="L",C$10="D"),IF((($C$7*Coefficients!$E$16)/($A58*($C$4/100)))&lt;=1,2*ASIN(($C$7*Coefficients!$E$16)/( $A58*($C$4/100)))*180/PI(),180),IF(AND(C$9="C",C$10="D"),IF((($C$7*Coefficients!$F$16)/($A58*($C$4/100)))&lt;=1,2*ASIN(($C$7*Coefficients!$F$16)/( $A58*($C$4/100)))*180/PI(),180),FALSE))))</f>
        <v>180</v>
      </c>
      <c r="H58" s="50">
        <f>IF(AND(C$9="L",C$10="IB"),(($C$7*Coefficients!$C$16)/($A58*SIN(C$5*PI()/180))*100/2)^2*PI(),IF(AND(C$9="C",C$10="IB"),(($C$7*Coefficients!$D$16)/($A58*SIN(C$5*PI()/180))*100/2)^2*PI(),IF(AND(C$9="L",C$10="D"),(($C$7*Coefficients!$E$16)/($A58*SIN(C$5*PI()/180))*100/2)^2*PI(),IF(AND(C$9="C",C$10="D"),(($C$7* Coefficients!$F$16)/($A58*SIN(C$5*PI()/180))*100/2)^2*PI(),FALSE))))</f>
        <v>23065752.894618899</v>
      </c>
      <c r="I58" s="42">
        <f t="shared" si="9"/>
        <v>75.873477064071849</v>
      </c>
      <c r="L58" s="44"/>
    </row>
    <row r="59" spans="1:12" x14ac:dyDescent="0.25">
      <c r="A59" s="51">
        <f t="shared" si="10"/>
        <v>10.568175092136574</v>
      </c>
      <c r="B59" s="5">
        <f t="shared" si="4"/>
        <v>0.99997378690809913</v>
      </c>
      <c r="C59" s="49">
        <f t="shared" si="7"/>
        <v>-2.2768700752670302E-4</v>
      </c>
      <c r="D59" s="5">
        <f t="shared" si="5"/>
        <v>0.10165857007400944</v>
      </c>
      <c r="E59" s="5">
        <f t="shared" si="6"/>
        <v>1.1741349868815449E-3</v>
      </c>
      <c r="F59" s="5" t="str">
        <f t="shared" si="8"/>
        <v>neg.</v>
      </c>
      <c r="G59" s="16">
        <f>IF(AND(C$9="L",C$10="IB"),IF((($C$7*Coefficients!$C$16)/($A59*($C$4/100)))&lt;=1,2*ASIN(($C$7*Coefficients!$C$16)/( $A59*($C$4/100)))*180/PI(),180),IF(AND(C$9="C",C$10="IB"),IF((($C$7*Coefficients!$D$16)/($A59*($C$4/100)))&lt;=1,2*ASIN(($C$7*Coefficients!$D$16)/( $A59*($C$4/100)))*180/PI(),180),IF(AND(C$9="L",C$10="D"),IF((($C$7*Coefficients!$E$16)/($A59*($C$4/100)))&lt;=1,2*ASIN(($C$7*Coefficients!$E$16)/( $A59*($C$4/100)))*180/PI(),180),IF(AND(C$9="C",C$10="D"),IF((($C$7*Coefficients!$F$16)/($A59*($C$4/100)))&lt;=1,2*ASIN(($C$7*Coefficients!$F$16)/( $A59*($C$4/100)))*180/PI(),180),FALSE))))</f>
        <v>180</v>
      </c>
      <c r="H59" s="50">
        <f>IF(AND(C$9="L",C$10="IB"),(($C$7*Coefficients!$C$16)/($A59*SIN(C$5*PI()/180))*100/2)^2*PI(),IF(AND(C$9="C",C$10="IB"),(($C$7*Coefficients!$D$16)/($A59*SIN(C$5*PI()/180))*100/2)^2*PI(),IF(AND(C$9="L",C$10="D"),(($C$7*Coefficients!$E$16)/($A59*SIN(C$5*PI()/180))*100/2)^2*PI(),IF(AND(C$9="C",C$10="D"),(($C$7* Coefficients!$F$16)/($A59*SIN(C$5*PI()/180))*100/2)^2*PI(),FALSE))))</f>
        <v>22959775.386595313</v>
      </c>
      <c r="I59" s="42">
        <f t="shared" si="9"/>
        <v>75.698972909263532</v>
      </c>
      <c r="L59" s="44"/>
    </row>
    <row r="60" spans="1:12" x14ac:dyDescent="0.25">
      <c r="A60" s="51">
        <f t="shared" si="10"/>
        <v>10.592537251772878</v>
      </c>
      <c r="B60" s="5">
        <f t="shared" si="4"/>
        <v>0.99997366591432479</v>
      </c>
      <c r="C60" s="49">
        <f t="shared" si="7"/>
        <v>-2.2873797371010526E-4</v>
      </c>
      <c r="D60" s="5">
        <f t="shared" si="5"/>
        <v>0.10189291728068889</v>
      </c>
      <c r="E60" s="5">
        <f t="shared" si="6"/>
        <v>1.1795545477395165E-3</v>
      </c>
      <c r="F60" s="5" t="str">
        <f t="shared" si="8"/>
        <v>neg.</v>
      </c>
      <c r="G60" s="16">
        <f>IF(AND(C$9="L",C$10="IB"),IF((($C$7*Coefficients!$C$16)/($A60*($C$4/100)))&lt;=1,2*ASIN(($C$7*Coefficients!$C$16)/( $A60*($C$4/100)))*180/PI(),180),IF(AND(C$9="C",C$10="IB"),IF((($C$7*Coefficients!$D$16)/($A60*($C$4/100)))&lt;=1,2*ASIN(($C$7*Coefficients!$D$16)/( $A60*($C$4/100)))*180/PI(),180),IF(AND(C$9="L",C$10="D"),IF((($C$7*Coefficients!$E$16)/($A60*($C$4/100)))&lt;=1,2*ASIN(($C$7*Coefficients!$E$16)/( $A60*($C$4/100)))*180/PI(),180),IF(AND(C$9="C",C$10="D"),IF((($C$7*Coefficients!$F$16)/($A60*($C$4/100)))&lt;=1,2*ASIN(($C$7*Coefficients!$F$16)/( $A60*($C$4/100)))*180/PI(),180),FALSE))))</f>
        <v>180</v>
      </c>
      <c r="H60" s="50">
        <f>IF(AND(C$9="L",C$10="IB"),(($C$7*Coefficients!$C$16)/($A60*SIN(C$5*PI()/180))*100/2)^2*PI(),IF(AND(C$9="C",C$10="IB"),(($C$7*Coefficients!$D$16)/($A60*SIN(C$5*PI()/180))*100/2)^2*PI(),IF(AND(C$9="L",C$10="D"),(($C$7*Coefficients!$E$16)/($A60*SIN(C$5*PI()/180))*100/2)^2*PI(),IF(AND(C$9="C",C$10="D"),(($C$7* Coefficients!$F$16)/($A60*SIN(C$5*PI()/180))*100/2)^2*PI(),FALSE))))</f>
        <v>22854284.800991222</v>
      </c>
      <c r="I60" s="42">
        <f t="shared" si="9"/>
        <v>75.524870102873948</v>
      </c>
      <c r="L60" s="44"/>
    </row>
    <row r="61" spans="1:12" x14ac:dyDescent="0.25">
      <c r="A61" s="51">
        <f t="shared" si="10"/>
        <v>10.616955571987235</v>
      </c>
      <c r="B61" s="5">
        <f t="shared" si="4"/>
        <v>0.99997354436207841</v>
      </c>
      <c r="C61" s="49">
        <f t="shared" si="7"/>
        <v>-2.2979379097556583E-4</v>
      </c>
      <c r="D61" s="5">
        <f t="shared" si="5"/>
        <v>0.10212780471347262</v>
      </c>
      <c r="E61" s="5">
        <f t="shared" si="6"/>
        <v>1.1849991241538091E-3</v>
      </c>
      <c r="F61" s="5" t="str">
        <f t="shared" si="8"/>
        <v>neg.</v>
      </c>
      <c r="G61" s="16">
        <f>IF(AND(C$9="L",C$10="IB"),IF((($C$7*Coefficients!$C$16)/($A61*($C$4/100)))&lt;=1,2*ASIN(($C$7*Coefficients!$C$16)/( $A61*($C$4/100)))*180/PI(),180),IF(AND(C$9="C",C$10="IB"),IF((($C$7*Coefficients!$D$16)/($A61*($C$4/100)))&lt;=1,2*ASIN(($C$7*Coefficients!$D$16)/( $A61*($C$4/100)))*180/PI(),180),IF(AND(C$9="L",C$10="D"),IF((($C$7*Coefficients!$E$16)/($A61*($C$4/100)))&lt;=1,2*ASIN(($C$7*Coefficients!$E$16)/( $A61*($C$4/100)))*180/PI(),180),IF(AND(C$9="C",C$10="D"),IF((($C$7*Coefficients!$F$16)/($A61*($C$4/100)))&lt;=1,2*ASIN(($C$7*Coefficients!$F$16)/( $A61*($C$4/100)))*180/PI(),180),FALSE))))</f>
        <v>180</v>
      </c>
      <c r="H61" s="50">
        <f>IF(AND(C$9="L",C$10="IB"),(($C$7*Coefficients!$C$16)/($A61*SIN(C$5*PI()/180))*100/2)^2*PI(),IF(AND(C$9="C",C$10="IB"),(($C$7*Coefficients!$D$16)/($A61*SIN(C$5*PI()/180))*100/2)^2*PI(),IF(AND(C$9="L",C$10="D"),(($C$7*Coefficients!$E$16)/($A61*SIN(C$5*PI()/180))*100/2)^2*PI(),IF(AND(C$9="C",C$10="D"),(($C$7* Coefficients!$F$16)/($A61*SIN(C$5*PI()/180))*100/2)^2*PI(),FALSE))))</f>
        <v>22749278.900601324</v>
      </c>
      <c r="I61" s="42">
        <f t="shared" si="9"/>
        <v>75.35116772182738</v>
      </c>
      <c r="L61" s="44"/>
    </row>
    <row r="62" spans="1:12" x14ac:dyDescent="0.25">
      <c r="A62" s="51">
        <f t="shared" si="10"/>
        <v>10.641430182243148</v>
      </c>
      <c r="B62" s="5">
        <f t="shared" si="4"/>
        <v>0.99997342224878227</v>
      </c>
      <c r="C62" s="49">
        <f t="shared" si="7"/>
        <v>-2.3085448171520392E-4</v>
      </c>
      <c r="D62" s="5">
        <f t="shared" si="5"/>
        <v>0.10236323361771039</v>
      </c>
      <c r="E62" s="5">
        <f t="shared" si="6"/>
        <v>1.190468831590985E-3</v>
      </c>
      <c r="F62" s="5" t="str">
        <f t="shared" si="8"/>
        <v>neg.</v>
      </c>
      <c r="G62" s="16">
        <f>IF(AND(C$9="L",C$10="IB"),IF((($C$7*Coefficients!$C$16)/($A62*($C$4/100)))&lt;=1,2*ASIN(($C$7*Coefficients!$C$16)/( $A62*($C$4/100)))*180/PI(),180),IF(AND(C$9="C",C$10="IB"),IF((($C$7*Coefficients!$D$16)/($A62*($C$4/100)))&lt;=1,2*ASIN(($C$7*Coefficients!$D$16)/( $A62*($C$4/100)))*180/PI(),180),IF(AND(C$9="L",C$10="D"),IF((($C$7*Coefficients!$E$16)/($A62*($C$4/100)))&lt;=1,2*ASIN(($C$7*Coefficients!$E$16)/( $A62*($C$4/100)))*180/PI(),180),IF(AND(C$9="C",C$10="D"),IF((($C$7*Coefficients!$F$16)/($A62*($C$4/100)))&lt;=1,2*ASIN(($C$7*Coefficients!$F$16)/( $A62*($C$4/100)))*180/PI(),180),FALSE))))</f>
        <v>180</v>
      </c>
      <c r="H62" s="50">
        <f>IF(AND(C$9="L",C$10="IB"),(($C$7*Coefficients!$C$16)/($A62*SIN(C$5*PI()/180))*100/2)^2*PI(),IF(AND(C$9="C",C$10="IB"),(($C$7*Coefficients!$D$16)/($A62*SIN(C$5*PI()/180))*100/2)^2*PI(),IF(AND(C$9="L",C$10="D"),(($C$7*Coefficients!$E$16)/($A62*SIN(C$5*PI()/180))*100/2)^2*PI(),IF(AND(C$9="C",C$10="D"),(($C$7* Coefficients!$F$16)/($A62*SIN(C$5*PI()/180))*100/2)^2*PI(),FALSE))))</f>
        <v>22644755.458499353</v>
      </c>
      <c r="I62" s="42">
        <f t="shared" si="9"/>
        <v>75.177864845171115</v>
      </c>
      <c r="L62" s="44"/>
    </row>
    <row r="63" spans="1:12" x14ac:dyDescent="0.25">
      <c r="A63" s="51">
        <f t="shared" si="10"/>
        <v>10.665961212302566</v>
      </c>
      <c r="B63" s="5">
        <f t="shared" si="4"/>
        <v>0.99997329957184677</v>
      </c>
      <c r="C63" s="49">
        <f t="shared" si="7"/>
        <v>-2.3192006842434368E-4</v>
      </c>
      <c r="D63" s="5">
        <f t="shared" si="5"/>
        <v>0.10259920524162287</v>
      </c>
      <c r="E63" s="5">
        <f t="shared" si="6"/>
        <v>1.1959637860505746E-3</v>
      </c>
      <c r="F63" s="5" t="str">
        <f t="shared" si="8"/>
        <v>neg.</v>
      </c>
      <c r="G63" s="16">
        <f>IF(AND(C$9="L",C$10="IB"),IF((($C$7*Coefficients!$C$16)/($A63*($C$4/100)))&lt;=1,2*ASIN(($C$7*Coefficients!$C$16)/( $A63*($C$4/100)))*180/PI(),180),IF(AND(C$9="C",C$10="IB"),IF((($C$7*Coefficients!$D$16)/($A63*($C$4/100)))&lt;=1,2*ASIN(($C$7*Coefficients!$D$16)/( $A63*($C$4/100)))*180/PI(),180),IF(AND(C$9="L",C$10="D"),IF((($C$7*Coefficients!$E$16)/($A63*($C$4/100)))&lt;=1,2*ASIN(($C$7*Coefficients!$E$16)/( $A63*($C$4/100)))*180/PI(),180),IF(AND(C$9="C",C$10="D"),IF((($C$7*Coefficients!$F$16)/($A63*($C$4/100)))&lt;=1,2*ASIN(($C$7*Coefficients!$F$16)/( $A63*($C$4/100)))*180/PI(),180),FALSE))))</f>
        <v>180</v>
      </c>
      <c r="H63" s="50">
        <f>IF(AND(C$9="L",C$10="IB"),(($C$7*Coefficients!$C$16)/($A63*SIN(C$5*PI()/180))*100/2)^2*PI(),IF(AND(C$9="C",C$10="IB"),(($C$7*Coefficients!$D$16)/($A63*SIN(C$5*PI()/180))*100/2)^2*PI(),IF(AND(C$9="L",C$10="D"),(($C$7*Coefficients!$E$16)/($A63*SIN(C$5*PI()/180))*100/2)^2*PI(),IF(AND(C$9="C",C$10="D"),(($C$7* Coefficients!$F$16)/($A63*SIN(C$5*PI()/180))*100/2)^2*PI(),FALSE))))</f>
        <v>22540712.257990815</v>
      </c>
      <c r="I63" s="42">
        <f t="shared" si="9"/>
        <v>75.004960554070507</v>
      </c>
      <c r="L63" s="44"/>
    </row>
    <row r="64" spans="1:12" x14ac:dyDescent="0.25">
      <c r="A64" s="51">
        <f t="shared" si="10"/>
        <v>10.690548792226567</v>
      </c>
      <c r="B64" s="5">
        <f t="shared" si="4"/>
        <v>0.99997317632867044</v>
      </c>
      <c r="C64" s="49">
        <f t="shared" si="7"/>
        <v>-2.3299057370151439E-4</v>
      </c>
      <c r="D64" s="5">
        <f t="shared" si="5"/>
        <v>0.10283572083630811</v>
      </c>
      <c r="E64" s="5">
        <f t="shared" si="6"/>
        <v>1.2014841040675398E-3</v>
      </c>
      <c r="F64" s="5" t="str">
        <f t="shared" si="8"/>
        <v>neg.</v>
      </c>
      <c r="G64" s="16">
        <f>IF(AND(C$9="L",C$10="IB"),IF((($C$7*Coefficients!$C$16)/($A64*($C$4/100)))&lt;=1,2*ASIN(($C$7*Coefficients!$C$16)/( $A64*($C$4/100)))*180/PI(),180),IF(AND(C$9="C",C$10="IB"),IF((($C$7*Coefficients!$D$16)/($A64*($C$4/100)))&lt;=1,2*ASIN(($C$7*Coefficients!$D$16)/( $A64*($C$4/100)))*180/PI(),180),IF(AND(C$9="L",C$10="D"),IF((($C$7*Coefficients!$E$16)/($A64*($C$4/100)))&lt;=1,2*ASIN(($C$7*Coefficients!$E$16)/( $A64*($C$4/100)))*180/PI(),180),IF(AND(C$9="C",C$10="D"),IF((($C$7*Coefficients!$F$16)/($A64*($C$4/100)))&lt;=1,2*ASIN(($C$7*Coefficients!$F$16)/( $A64*($C$4/100)))*180/PI(),180),FALSE))))</f>
        <v>180</v>
      </c>
      <c r="H64" s="50">
        <f>IF(AND(C$9="L",C$10="IB"),(($C$7*Coefficients!$C$16)/($A64*SIN(C$5*PI()/180))*100/2)^2*PI(),IF(AND(C$9="C",C$10="IB"),(($C$7*Coefficients!$D$16)/($A64*SIN(C$5*PI()/180))*100/2)^2*PI(),IF(AND(C$9="L",C$10="D"),(($C$7*Coefficients!$E$16)/($A64*SIN(C$5*PI()/180))*100/2)^2*PI(),IF(AND(C$9="C",C$10="D"),(($C$7* Coefficients!$F$16)/($A64*SIN(C$5*PI()/180))*100/2)^2*PI(),FALSE))))</f>
        <v>22437147.092566028</v>
      </c>
      <c r="I64" s="42">
        <f t="shared" si="9"/>
        <v>74.832453931804238</v>
      </c>
      <c r="L64" s="44"/>
    </row>
    <row r="65" spans="1:12" x14ac:dyDescent="0.25">
      <c r="A65" s="51">
        <f t="shared" si="10"/>
        <v>10.715193052376051</v>
      </c>
      <c r="B65" s="5">
        <f t="shared" si="4"/>
        <v>0.99997305251663948</v>
      </c>
      <c r="C65" s="49">
        <f t="shared" si="7"/>
        <v>-2.3406602025230784E-4</v>
      </c>
      <c r="D65" s="5">
        <f t="shared" si="5"/>
        <v>0.10307278165574822</v>
      </c>
      <c r="E65" s="5">
        <f t="shared" si="6"/>
        <v>1.2070299027147407E-3</v>
      </c>
      <c r="F65" s="5" t="str">
        <f t="shared" si="8"/>
        <v>neg.</v>
      </c>
      <c r="G65" s="16">
        <f>IF(AND(C$9="L",C$10="IB"),IF((($C$7*Coefficients!$C$16)/($A65*($C$4/100)))&lt;=1,2*ASIN(($C$7*Coefficients!$C$16)/( $A65*($C$4/100)))*180/PI(),180),IF(AND(C$9="C",C$10="IB"),IF((($C$7*Coefficients!$D$16)/($A65*($C$4/100)))&lt;=1,2*ASIN(($C$7*Coefficients!$D$16)/( $A65*($C$4/100)))*180/PI(),180),IF(AND(C$9="L",C$10="D"),IF((($C$7*Coefficients!$E$16)/($A65*($C$4/100)))&lt;=1,2*ASIN(($C$7*Coefficients!$E$16)/( $A65*($C$4/100)))*180/PI(),180),IF(AND(C$9="C",C$10="D"),IF((($C$7*Coefficients!$F$16)/($A65*($C$4/100)))&lt;=1,2*ASIN(($C$7*Coefficients!$F$16)/( $A65*($C$4/100)))*180/PI(),180),FALSE))))</f>
        <v>180</v>
      </c>
      <c r="H65" s="50">
        <f>IF(AND(C$9="L",C$10="IB"),(($C$7*Coefficients!$C$16)/($A65*SIN(C$5*PI()/180))*100/2)^2*PI(),IF(AND(C$9="C",C$10="IB"),(($C$7*Coefficients!$D$16)/($A65*SIN(C$5*PI()/180))*100/2)^2*PI(),IF(AND(C$9="L",C$10="D"),(($C$7*Coefficients!$E$16)/($A65*SIN(C$5*PI()/180))*100/2)^2*PI(),IF(AND(C$9="C",C$10="D"),(($C$7* Coefficients!$F$16)/($A65*SIN(C$5*PI()/180))*100/2)^2*PI(),FALSE))))</f>
        <v>22334057.765853293</v>
      </c>
      <c r="I65" s="42">
        <f t="shared" si="9"/>
        <v>74.660344063759382</v>
      </c>
      <c r="L65" s="44"/>
    </row>
    <row r="66" spans="1:12" x14ac:dyDescent="0.25">
      <c r="A66" s="51">
        <f t="shared" si="10"/>
        <v>10.739894123412434</v>
      </c>
      <c r="B66" s="5">
        <f t="shared" si="4"/>
        <v>0.99997292813312855</v>
      </c>
      <c r="C66" s="49">
        <f t="shared" si="7"/>
        <v>-2.3514643088262847E-4</v>
      </c>
      <c r="D66" s="5">
        <f t="shared" si="5"/>
        <v>0.10331038895681609</v>
      </c>
      <c r="E66" s="5">
        <f t="shared" si="6"/>
        <v>1.2126012996054236E-3</v>
      </c>
      <c r="F66" s="5" t="str">
        <f t="shared" si="8"/>
        <v>neg.</v>
      </c>
      <c r="G66" s="16">
        <f>IF(AND(C$9="L",C$10="IB"),IF((($C$7*Coefficients!$C$16)/($A66*($C$4/100)))&lt;=1,2*ASIN(($C$7*Coefficients!$C$16)/( $A66*($C$4/100)))*180/PI(),180),IF(AND(C$9="C",C$10="IB"),IF((($C$7*Coefficients!$D$16)/($A66*($C$4/100)))&lt;=1,2*ASIN(($C$7*Coefficients!$D$16)/( $A66*($C$4/100)))*180/PI(),180),IF(AND(C$9="L",C$10="D"),IF((($C$7*Coefficients!$E$16)/($A66*($C$4/100)))&lt;=1,2*ASIN(($C$7*Coefficients!$E$16)/( $A66*($C$4/100)))*180/PI(),180),IF(AND(C$9="C",C$10="D"),IF((($C$7*Coefficients!$F$16)/($A66*($C$4/100)))&lt;=1,2*ASIN(($C$7*Coefficients!$F$16)/( $A66*($C$4/100)))*180/PI(),180),FALSE))))</f>
        <v>180</v>
      </c>
      <c r="H66" s="50">
        <f>IF(AND(C$9="L",C$10="IB"),(($C$7*Coefficients!$C$16)/($A66*SIN(C$5*PI()/180))*100/2)^2*PI(),IF(AND(C$9="C",C$10="IB"),(($C$7*Coefficients!$D$16)/($A66*SIN(C$5*PI()/180))*100/2)^2*PI(),IF(AND(C$9="L",C$10="D"),(($C$7*Coefficients!$E$16)/($A66*SIN(C$5*PI()/180))*100/2)^2*PI(),IF(AND(C$9="C",C$10="D"),(($C$7* Coefficients!$F$16)/($A66*SIN(C$5*PI()/180))*100/2)^2*PI(),FALSE))))</f>
        <v>22231442.091572315</v>
      </c>
      <c r="I66" s="42">
        <f t="shared" si="9"/>
        <v>74.488630037426518</v>
      </c>
      <c r="L66" s="44"/>
    </row>
    <row r="67" spans="1:12" x14ac:dyDescent="0.25">
      <c r="A67" s="51">
        <f t="shared" si="10"/>
        <v>10.764652136298334</v>
      </c>
      <c r="B67" s="5">
        <f t="shared" si="4"/>
        <v>0.99997280317549975</v>
      </c>
      <c r="C67" s="49">
        <f t="shared" si="7"/>
        <v>-2.362318285073724E-4</v>
      </c>
      <c r="D67" s="5">
        <f t="shared" si="5"/>
        <v>0.10354854399928196</v>
      </c>
      <c r="E67" s="5">
        <f t="shared" si="6"/>
        <v>1.2181984128957113E-3</v>
      </c>
      <c r="F67" s="5" t="str">
        <f t="shared" si="8"/>
        <v>neg.</v>
      </c>
      <c r="G67" s="16">
        <f>IF(AND(C$9="L",C$10="IB"),IF((($C$7*Coefficients!$C$16)/($A67*($C$4/100)))&lt;=1,2*ASIN(($C$7*Coefficients!$C$16)/( $A67*($C$4/100)))*180/PI(),180),IF(AND(C$9="C",C$10="IB"),IF((($C$7*Coefficients!$D$16)/($A67*($C$4/100)))&lt;=1,2*ASIN(($C$7*Coefficients!$D$16)/( $A67*($C$4/100)))*180/PI(),180),IF(AND(C$9="L",C$10="D"),IF((($C$7*Coefficients!$E$16)/($A67*($C$4/100)))&lt;=1,2*ASIN(($C$7*Coefficients!$E$16)/( $A67*($C$4/100)))*180/PI(),180),IF(AND(C$9="C",C$10="D"),IF((($C$7*Coefficients!$F$16)/($A67*($C$4/100)))&lt;=1,2*ASIN(($C$7*Coefficients!$F$16)/( $A67*($C$4/100)))*180/PI(),180),FALSE))))</f>
        <v>180</v>
      </c>
      <c r="H67" s="50">
        <f>IF(AND(C$9="L",C$10="IB"),(($C$7*Coefficients!$C$16)/($A67*SIN(C$5*PI()/180))*100/2)^2*PI(),IF(AND(C$9="C",C$10="IB"),(($C$7*Coefficients!$D$16)/($A67*SIN(C$5*PI()/180))*100/2)^2*PI(),IF(AND(C$9="L",C$10="D"),(($C$7*Coefficients!$E$16)/($A67*SIN(C$5*PI()/180))*100/2)^2*PI(),IF(AND(C$9="C",C$10="D"),(($C$7* Coefficients!$F$16)/($A67*SIN(C$5*PI()/180))*100/2)^2*PI(),FALSE))))</f>
        <v>22129297.893487848</v>
      </c>
      <c r="I67" s="42">
        <f t="shared" si="9"/>
        <v>74.317310942395011</v>
      </c>
      <c r="L67" s="44"/>
    </row>
    <row r="68" spans="1:12" x14ac:dyDescent="0.25">
      <c r="A68" s="51">
        <f t="shared" si="10"/>
        <v>10.789467222298272</v>
      </c>
      <c r="B68" s="5">
        <f t="shared" si="4"/>
        <v>0.99997267764110354</v>
      </c>
      <c r="C68" s="49">
        <f t="shared" si="7"/>
        <v>-2.3732223614271298E-4</v>
      </c>
      <c r="D68" s="5">
        <f t="shared" si="5"/>
        <v>0.10378724804582017</v>
      </c>
      <c r="E68" s="5">
        <f t="shared" si="6"/>
        <v>1.2238213612871117E-3</v>
      </c>
      <c r="F68" s="5" t="str">
        <f t="shared" si="8"/>
        <v>neg.</v>
      </c>
      <c r="G68" s="16">
        <f>IF(AND(C$9="L",C$10="IB"),IF((($C$7*Coefficients!$C$16)/($A68*($C$4/100)))&lt;=1,2*ASIN(($C$7*Coefficients!$C$16)/( $A68*($C$4/100)))*180/PI(),180),IF(AND(C$9="C",C$10="IB"),IF((($C$7*Coefficients!$D$16)/($A68*($C$4/100)))&lt;=1,2*ASIN(($C$7*Coefficients!$D$16)/( $A68*($C$4/100)))*180/PI(),180),IF(AND(C$9="L",C$10="D"),IF((($C$7*Coefficients!$E$16)/($A68*($C$4/100)))&lt;=1,2*ASIN(($C$7*Coefficients!$E$16)/( $A68*($C$4/100)))*180/PI(),180),IF(AND(C$9="C",C$10="D"),IF((($C$7*Coefficients!$F$16)/($A68*($C$4/100)))&lt;=1,2*ASIN(($C$7*Coefficients!$F$16)/( $A68*($C$4/100)))*180/PI(),180),FALSE))))</f>
        <v>180</v>
      </c>
      <c r="H68" s="50">
        <f>IF(AND(C$9="L",C$10="IB"),(($C$7*Coefficients!$C$16)/($A68*SIN(C$5*PI()/180))*100/2)^2*PI(),IF(AND(C$9="C",C$10="IB"),(($C$7*Coefficients!$D$16)/($A68*SIN(C$5*PI()/180))*100/2)^2*PI(),IF(AND(C$9="L",C$10="D"),(($C$7*Coefficients!$E$16)/($A68*SIN(C$5*PI()/180))*100/2)^2*PI(),IF(AND(C$9="C",C$10="D"),(($C$7* Coefficients!$F$16)/($A68*SIN(C$5*PI()/180))*100/2)^2*PI(),FALSE))))</f>
        <v>22027623.005363543</v>
      </c>
      <c r="I68" s="42">
        <f t="shared" si="9"/>
        <v>74.146385870348055</v>
      </c>
      <c r="L68" s="44"/>
    </row>
    <row r="69" spans="1:12" x14ac:dyDescent="0.25">
      <c r="A69" s="51">
        <f t="shared" si="10"/>
        <v>10.814339512979364</v>
      </c>
      <c r="B69" s="5">
        <f t="shared" si="4"/>
        <v>0.99997255152727715</v>
      </c>
      <c r="C69" s="49">
        <f t="shared" si="7"/>
        <v>-2.3841767691960185E-4</v>
      </c>
      <c r="D69" s="5">
        <f t="shared" si="5"/>
        <v>0.1040265023620158</v>
      </c>
      <c r="E69" s="5">
        <f t="shared" si="6"/>
        <v>1.2294702640290329E-3</v>
      </c>
      <c r="F69" s="5" t="str">
        <f t="shared" si="8"/>
        <v>neg.</v>
      </c>
      <c r="G69" s="16">
        <f>IF(AND(C$9="L",C$10="IB"),IF((($C$7*Coefficients!$C$16)/($A69*($C$4/100)))&lt;=1,2*ASIN(($C$7*Coefficients!$C$16)/( $A69*($C$4/100)))*180/PI(),180),IF(AND(C$9="C",C$10="IB"),IF((($C$7*Coefficients!$D$16)/($A69*($C$4/100)))&lt;=1,2*ASIN(($C$7*Coefficients!$D$16)/( $A69*($C$4/100)))*180/PI(),180),IF(AND(C$9="L",C$10="D"),IF((($C$7*Coefficients!$E$16)/($A69*($C$4/100)))&lt;=1,2*ASIN(($C$7*Coefficients!$E$16)/( $A69*($C$4/100)))*180/PI(),180),IF(AND(C$9="C",C$10="D"),IF((($C$7*Coefficients!$F$16)/($A69*($C$4/100)))&lt;=1,2*ASIN(($C$7*Coefficients!$F$16)/( $A69*($C$4/100)))*180/PI(),180),FALSE))))</f>
        <v>180</v>
      </c>
      <c r="H69" s="50">
        <f>IF(AND(C$9="L",C$10="IB"),(($C$7*Coefficients!$C$16)/($A69*SIN(C$5*PI()/180))*100/2)^2*PI(),IF(AND(C$9="C",C$10="IB"),(($C$7*Coefficients!$D$16)/($A69*SIN(C$5*PI()/180))*100/2)^2*PI(),IF(AND(C$9="L",C$10="D"),(($C$7*Coefficients!$E$16)/($A69*SIN(C$5*PI()/180))*100/2)^2*PI(),IF(AND(C$9="C",C$10="D"),(($C$7* Coefficients!$F$16)/($A69*SIN(C$5*PI()/180))*100/2)^2*PI(),FALSE))))</f>
        <v>21926415.270915993</v>
      </c>
      <c r="I69" s="42">
        <f t="shared" si="9"/>
        <v>73.975853915057911</v>
      </c>
      <c r="L69" s="44"/>
    </row>
    <row r="70" spans="1:12" x14ac:dyDescent="0.25">
      <c r="A70" s="51">
        <f t="shared" si="10"/>
        <v>10.839269140212018</v>
      </c>
      <c r="B70" s="5">
        <f t="shared" si="4"/>
        <v>0.99997242483134663</v>
      </c>
      <c r="C70" s="49">
        <f t="shared" si="7"/>
        <v>-2.3951817406641073E-4</v>
      </c>
      <c r="D70" s="5">
        <f t="shared" si="5"/>
        <v>0.10426630821637142</v>
      </c>
      <c r="E70" s="5">
        <f t="shared" si="6"/>
        <v>1.2351452409213135E-3</v>
      </c>
      <c r="F70" s="5" t="str">
        <f t="shared" si="8"/>
        <v>neg.</v>
      </c>
      <c r="G70" s="16">
        <f>IF(AND(C$9="L",C$10="IB"),IF((($C$7*Coefficients!$C$16)/($A70*($C$4/100)))&lt;=1,2*ASIN(($C$7*Coefficients!$C$16)/( $A70*($C$4/100)))*180/PI(),180),IF(AND(C$9="C",C$10="IB"),IF((($C$7*Coefficients!$D$16)/($A70*($C$4/100)))&lt;=1,2*ASIN(($C$7*Coefficients!$D$16)/( $A70*($C$4/100)))*180/PI(),180),IF(AND(C$9="L",C$10="D"),IF((($C$7*Coefficients!$E$16)/($A70*($C$4/100)))&lt;=1,2*ASIN(($C$7*Coefficients!$E$16)/( $A70*($C$4/100)))*180/PI(),180),IF(AND(C$9="C",C$10="D"),IF((($C$7*Coefficients!$F$16)/($A70*($C$4/100)))&lt;=1,2*ASIN(($C$7*Coefficients!$F$16)/( $A70*($C$4/100)))*180/PI(),180),FALSE))))</f>
        <v>180</v>
      </c>
      <c r="H70" s="50">
        <f>IF(AND(C$9="L",C$10="IB"),(($C$7*Coefficients!$C$16)/($A70*SIN(C$5*PI()/180))*100/2)^2*PI(),IF(AND(C$9="C",C$10="IB"),(($C$7*Coefficients!$D$16)/($A70*SIN(C$5*PI()/180))*100/2)^2*PI(),IF(AND(C$9="L",C$10="D"),(($C$7*Coefficients!$E$16)/($A70*SIN(C$5*PI()/180))*100/2)^2*PI(),IF(AND(C$9="C",C$10="D"),(($C$7* Coefficients!$F$16)/($A70*SIN(C$5*PI()/180))*100/2)^2*PI(),FALSE))))</f>
        <v>21825672.543769028</v>
      </c>
      <c r="I70" s="42">
        <f t="shared" si="9"/>
        <v>73.805714172381172</v>
      </c>
      <c r="L70" s="44"/>
    </row>
    <row r="71" spans="1:12" x14ac:dyDescent="0.25">
      <c r="A71" s="51">
        <f t="shared" si="10"/>
        <v>10.864256236170636</v>
      </c>
      <c r="B71" s="5">
        <f t="shared" si="4"/>
        <v>0.99997229755062478</v>
      </c>
      <c r="C71" s="49">
        <f t="shared" si="7"/>
        <v>-2.4062375092629023E-4</v>
      </c>
      <c r="D71" s="5">
        <f t="shared" si="5"/>
        <v>0.10450666688031382</v>
      </c>
      <c r="E71" s="5">
        <f t="shared" si="6"/>
        <v>1.2408464123167639E-3</v>
      </c>
      <c r="F71" s="5" t="str">
        <f t="shared" si="8"/>
        <v>neg.</v>
      </c>
      <c r="G71" s="16">
        <f>IF(AND(C$9="L",C$10="IB"),IF((($C$7*Coefficients!$C$16)/($A71*($C$4/100)))&lt;=1,2*ASIN(($C$7*Coefficients!$C$16)/( $A71*($C$4/100)))*180/PI(),180),IF(AND(C$9="C",C$10="IB"),IF((($C$7*Coefficients!$D$16)/($A71*($C$4/100)))&lt;=1,2*ASIN(($C$7*Coefficients!$D$16)/( $A71*($C$4/100)))*180/PI(),180),IF(AND(C$9="L",C$10="D"),IF((($C$7*Coefficients!$E$16)/($A71*($C$4/100)))&lt;=1,2*ASIN(($C$7*Coefficients!$E$16)/( $A71*($C$4/100)))*180/PI(),180),IF(AND(C$9="C",C$10="D"),IF((($C$7*Coefficients!$F$16)/($A71*($C$4/100)))&lt;=1,2*ASIN(($C$7*Coefficients!$F$16)/( $A71*($C$4/100)))*180/PI(),180),FALSE))))</f>
        <v>180</v>
      </c>
      <c r="H71" s="50">
        <f>IF(AND(C$9="L",C$10="IB"),(($C$7*Coefficients!$C$16)/($A71*SIN(C$5*PI()/180))*100/2)^2*PI(),IF(AND(C$9="C",C$10="IB"),(($C$7*Coefficients!$D$16)/($A71*SIN(C$5*PI()/180))*100/2)^2*PI(),IF(AND(C$9="L",C$10="D"),(($C$7*Coefficients!$E$16)/($A71*SIN(C$5*PI()/180))*100/2)^2*PI(),IF(AND(C$9="C",C$10="D"),(($C$7* Coefficients!$F$16)/($A71*SIN(C$5*PI()/180))*100/2)^2*PI(),FALSE))))</f>
        <v>21725392.687408179</v>
      </c>
      <c r="I71" s="42">
        <f t="shared" si="9"/>
        <v>73.635965740253837</v>
      </c>
      <c r="L71" s="44"/>
    </row>
    <row r="72" spans="1:12" x14ac:dyDescent="0.25">
      <c r="A72" s="51">
        <f t="shared" si="10"/>
        <v>10.889300933334315</v>
      </c>
      <c r="B72" s="5">
        <f t="shared" si="4"/>
        <v>0.99997216968241298</v>
      </c>
      <c r="C72" s="49">
        <f t="shared" si="7"/>
        <v>-2.4173443094174004E-4</v>
      </c>
      <c r="D72" s="5">
        <f t="shared" si="5"/>
        <v>0.10474757962820068</v>
      </c>
      <c r="E72" s="5">
        <f t="shared" si="6"/>
        <v>1.2465738991237173E-3</v>
      </c>
      <c r="F72" s="5" t="str">
        <f t="shared" si="8"/>
        <v>neg.</v>
      </c>
      <c r="G72" s="16">
        <f>IF(AND(C$9="L",C$10="IB"),IF((($C$7*Coefficients!$C$16)/($A72*($C$4/100)))&lt;=1,2*ASIN(($C$7*Coefficients!$C$16)/( $A72*($C$4/100)))*180/PI(),180),IF(AND(C$9="C",C$10="IB"),IF((($C$7*Coefficients!$D$16)/($A72*($C$4/100)))&lt;=1,2*ASIN(($C$7*Coefficients!$D$16)/( $A72*($C$4/100)))*180/PI(),180),IF(AND(C$9="L",C$10="D"),IF((($C$7*Coefficients!$E$16)/($A72*($C$4/100)))&lt;=1,2*ASIN(($C$7*Coefficients!$E$16)/( $A72*($C$4/100)))*180/PI(),180),IF(AND(C$9="C",C$10="D"),IF((($C$7*Coefficients!$F$16)/($A72*($C$4/100)))&lt;=1,2*ASIN(($C$7*Coefficients!$F$16)/( $A72*($C$4/100)))*180/PI(),180),FALSE))))</f>
        <v>180</v>
      </c>
      <c r="H72" s="50">
        <f>IF(AND(C$9="L",C$10="IB"),(($C$7*Coefficients!$C$16)/($A72*SIN(C$5*PI()/180))*100/2)^2*PI(),IF(AND(C$9="C",C$10="IB"),(($C$7*Coefficients!$D$16)/($A72*SIN(C$5*PI()/180))*100/2)^2*PI(),IF(AND(C$9="L",C$10="D"),(($C$7*Coefficients!$E$16)/($A72*SIN(C$5*PI()/180))*100/2)^2*PI(),IF(AND(C$9="C",C$10="D"),(($C$7* Coefficients!$F$16)/($A72*SIN(C$5*PI()/180))*100/2)^2*PI(),FALSE))))</f>
        <v>21625573.575135354</v>
      </c>
      <c r="I72" s="42">
        <f t="shared" si="9"/>
        <v>73.466607718686603</v>
      </c>
      <c r="L72" s="44"/>
    </row>
    <row r="73" spans="1:12" x14ac:dyDescent="0.25">
      <c r="A73" s="51">
        <f t="shared" si="10"/>
        <v>10.914403364487546</v>
      </c>
      <c r="B73" s="5">
        <f t="shared" si="4"/>
        <v>0.99997204122399919</v>
      </c>
      <c r="C73" s="49">
        <f t="shared" si="7"/>
        <v>-2.4285023767196779E-4</v>
      </c>
      <c r="D73" s="5">
        <f t="shared" si="5"/>
        <v>0.10498904773732745</v>
      </c>
      <c r="E73" s="5">
        <f t="shared" si="6"/>
        <v>1.2523278228085935E-3</v>
      </c>
      <c r="F73" s="5" t="str">
        <f t="shared" si="8"/>
        <v>neg.</v>
      </c>
      <c r="G73" s="16">
        <f>IF(AND(C$9="L",C$10="IB"),IF((($C$7*Coefficients!$C$16)/($A73*($C$4/100)))&lt;=1,2*ASIN(($C$7*Coefficients!$C$16)/( $A73*($C$4/100)))*180/PI(),180),IF(AND(C$9="C",C$10="IB"),IF((($C$7*Coefficients!$D$16)/($A73*($C$4/100)))&lt;=1,2*ASIN(($C$7*Coefficients!$D$16)/( $A73*($C$4/100)))*180/PI(),180),IF(AND(C$9="L",C$10="D"),IF((($C$7*Coefficients!$E$16)/($A73*($C$4/100)))&lt;=1,2*ASIN(($C$7*Coefficients!$E$16)/( $A73*($C$4/100)))*180/PI(),180),IF(AND(C$9="C",C$10="D"),IF((($C$7*Coefficients!$F$16)/($A73*($C$4/100)))&lt;=1,2*ASIN(($C$7*Coefficients!$F$16)/( $A73*($C$4/100)))*180/PI(),180),FALSE))))</f>
        <v>180</v>
      </c>
      <c r="H73" s="50">
        <f>IF(AND(C$9="L",C$10="IB"),(($C$7*Coefficients!$C$16)/($A73*SIN(C$5*PI()/180))*100/2)^2*PI(),IF(AND(C$9="C",C$10="IB"),(($C$7*Coefficients!$D$16)/($A73*SIN(C$5*PI()/180))*100/2)^2*PI(),IF(AND(C$9="L",C$10="D"),(($C$7*Coefficients!$E$16)/($A73*SIN(C$5*PI()/180))*100/2)^2*PI(),IF(AND(C$9="C",C$10="D"),(($C$7* Coefficients!$F$16)/($A73*SIN(C$5*PI()/180))*100/2)^2*PI(),FALSE))))</f>
        <v>21526213.090023763</v>
      </c>
      <c r="I73" s="42">
        <f t="shared" si="9"/>
        <v>73.297639209760106</v>
      </c>
      <c r="L73" s="44"/>
    </row>
    <row r="74" spans="1:12" x14ac:dyDescent="0.25">
      <c r="A74" s="51">
        <f t="shared" si="10"/>
        <v>10.939563662720918</v>
      </c>
      <c r="B74" s="5">
        <f t="shared" si="4"/>
        <v>0.99997191217265946</v>
      </c>
      <c r="C74" s="49">
        <f t="shared" si="7"/>
        <v>-2.439711947793882E-4</v>
      </c>
      <c r="D74" s="5">
        <f t="shared" si="5"/>
        <v>0.10523107248793394</v>
      </c>
      <c r="E74" s="5">
        <f t="shared" si="6"/>
        <v>1.2581083053984769E-3</v>
      </c>
      <c r="F74" s="5" t="str">
        <f t="shared" si="8"/>
        <v>neg.</v>
      </c>
      <c r="G74" s="16">
        <f>IF(AND(C$9="L",C$10="IB"),IF((($C$7*Coefficients!$C$16)/($A74*($C$4/100)))&lt;=1,2*ASIN(($C$7*Coefficients!$C$16)/( $A74*($C$4/100)))*180/PI(),180),IF(AND(C$9="C",C$10="IB"),IF((($C$7*Coefficients!$D$16)/($A74*($C$4/100)))&lt;=1,2*ASIN(($C$7*Coefficients!$D$16)/( $A74*($C$4/100)))*180/PI(),180),IF(AND(C$9="L",C$10="D"),IF((($C$7*Coefficients!$E$16)/($A74*($C$4/100)))&lt;=1,2*ASIN(($C$7*Coefficients!$E$16)/( $A74*($C$4/100)))*180/PI(),180),IF(AND(C$9="C",C$10="D"),IF((($C$7*Coefficients!$F$16)/($A74*($C$4/100)))&lt;=1,2*ASIN(($C$7*Coefficients!$F$16)/( $A74*($C$4/100)))*180/PI(),180),FALSE))))</f>
        <v>180</v>
      </c>
      <c r="H74" s="50">
        <f>IF(AND(C$9="L",C$10="IB"),(($C$7*Coefficients!$C$16)/($A74*SIN(C$5*PI()/180))*100/2)^2*PI(),IF(AND(C$9="C",C$10="IB"),(($C$7*Coefficients!$D$16)/($A74*SIN(C$5*PI()/180))*100/2)^2*PI(),IF(AND(C$9="L",C$10="D"),(($C$7*Coefficients!$E$16)/($A74*SIN(C$5*PI()/180))*100/2)^2*PI(),IF(AND(C$9="C",C$10="D"),(($C$7* Coefficients!$F$16)/($A74*SIN(C$5*PI()/180))*100/2)^2*PI(),FALSE))))</f>
        <v>21427309.124873009</v>
      </c>
      <c r="I74" s="42">
        <f t="shared" si="9"/>
        <v>73.129059317620161</v>
      </c>
      <c r="L74" s="44"/>
    </row>
    <row r="75" spans="1:12" x14ac:dyDescent="0.25">
      <c r="A75" s="51">
        <f t="shared" si="10"/>
        <v>10.964781961431829</v>
      </c>
      <c r="B75" s="5">
        <f t="shared" si="4"/>
        <v>0.99997178252565688</v>
      </c>
      <c r="C75" s="49">
        <f t="shared" si="7"/>
        <v>-2.4509732603926688E-4</v>
      </c>
      <c r="D75" s="5">
        <f t="shared" si="5"/>
        <v>0.10547365516321135</v>
      </c>
      <c r="E75" s="5">
        <f t="shared" si="6"/>
        <v>1.2639154694837032E-3</v>
      </c>
      <c r="F75" s="5" t="str">
        <f t="shared" si="8"/>
        <v>neg.</v>
      </c>
      <c r="G75" s="16">
        <f>IF(AND(C$9="L",C$10="IB"),IF((($C$7*Coefficients!$C$16)/($A75*($C$4/100)))&lt;=1,2*ASIN(($C$7*Coefficients!$C$16)/( $A75*($C$4/100)))*180/PI(),180),IF(AND(C$9="C",C$10="IB"),IF((($C$7*Coefficients!$D$16)/($A75*($C$4/100)))&lt;=1,2*ASIN(($C$7*Coefficients!$D$16)/( $A75*($C$4/100)))*180/PI(),180),IF(AND(C$9="L",C$10="D"),IF((($C$7*Coefficients!$E$16)/($A75*($C$4/100)))&lt;=1,2*ASIN(($C$7*Coefficients!$E$16)/( $A75*($C$4/100)))*180/PI(),180),IF(AND(C$9="C",C$10="D"),IF((($C$7*Coefficients!$F$16)/($A75*($C$4/100)))&lt;=1,2*ASIN(($C$7*Coefficients!$F$16)/( $A75*($C$4/100)))*180/PI(),180),FALSE))))</f>
        <v>180</v>
      </c>
      <c r="H75" s="50">
        <f>IF(AND(C$9="L",C$10="IB"),(($C$7*Coefficients!$C$16)/($A75*SIN(C$5*PI()/180))*100/2)^2*PI(),IF(AND(C$9="C",C$10="IB"),(($C$7*Coefficients!$D$16)/($A75*SIN(C$5*PI()/180))*100/2)^2*PI(),IF(AND(C$9="L",C$10="D"),(($C$7*Coefficients!$E$16)/($A75*SIN(C$5*PI()/180))*100/2)^2*PI(),IF(AND(C$9="C",C$10="D"),(($C$7* Coefficients!$F$16)/($A75*SIN(C$5*PI()/180))*100/2)^2*PI(),FALSE))))</f>
        <v>21328859.582164403</v>
      </c>
      <c r="I75" s="42">
        <f t="shared" si="9"/>
        <v>72.960867148472929</v>
      </c>
      <c r="L75" s="44"/>
    </row>
    <row r="76" spans="1:12" x14ac:dyDescent="0.25">
      <c r="A76" s="51">
        <f t="shared" si="10"/>
        <v>10.990058394325189</v>
      </c>
      <c r="B76" s="5">
        <f t="shared" si="4"/>
        <v>0.99997165228024198</v>
      </c>
      <c r="C76" s="49">
        <f t="shared" si="7"/>
        <v>-2.4622865533586292E-4</v>
      </c>
      <c r="D76" s="5">
        <f t="shared" si="5"/>
        <v>0.10571679704930885</v>
      </c>
      <c r="E76" s="5">
        <f t="shared" si="6"/>
        <v>1.2697494382204594E-3</v>
      </c>
      <c r="F76" s="5" t="str">
        <f t="shared" si="8"/>
        <v>neg.</v>
      </c>
      <c r="G76" s="16">
        <f>IF(AND(C$9="L",C$10="IB"),IF((($C$7*Coefficients!$C$16)/($A76*($C$4/100)))&lt;=1,2*ASIN(($C$7*Coefficients!$C$16)/( $A76*($C$4/100)))*180/PI(),180),IF(AND(C$9="C",C$10="IB"),IF((($C$7*Coefficients!$D$16)/($A76*($C$4/100)))&lt;=1,2*ASIN(($C$7*Coefficients!$D$16)/( $A76*($C$4/100)))*180/PI(),180),IF(AND(C$9="L",C$10="D"),IF((($C$7*Coefficients!$E$16)/($A76*($C$4/100)))&lt;=1,2*ASIN(($C$7*Coefficients!$E$16)/( $A76*($C$4/100)))*180/PI(),180),IF(AND(C$9="C",C$10="D"),IF((($C$7*Coefficients!$F$16)/($A76*($C$4/100)))&lt;=1,2*ASIN(($C$7*Coefficients!$F$16)/( $A76*($C$4/100)))*180/PI(),180),FALSE))))</f>
        <v>180</v>
      </c>
      <c r="H76" s="50">
        <f>IF(AND(C$9="L",C$10="IB"),(($C$7*Coefficients!$C$16)/($A76*SIN(C$5*PI()/180))*100/2)^2*PI(),IF(AND(C$9="C",C$10="IB"),(($C$7*Coefficients!$D$16)/($A76*SIN(C$5*PI()/180))*100/2)^2*PI(),IF(AND(C$9="L",C$10="D"),(($C$7*Coefficients!$E$16)/($A76*SIN(C$5*PI()/180))*100/2)^2*PI(),IF(AND(C$9="C",C$10="D"),(($C$7* Coefficients!$F$16)/($A76*SIN(C$5*PI()/180))*100/2)^2*PI(),FALSE))))</f>
        <v>21230862.374016464</v>
      </c>
      <c r="I76" s="42">
        <f t="shared" si="9"/>
        <v>72.793061810580269</v>
      </c>
      <c r="L76" s="44"/>
    </row>
    <row r="77" spans="1:12" x14ac:dyDescent="0.25">
      <c r="A77" s="51">
        <f t="shared" si="10"/>
        <v>11.015393095414128</v>
      </c>
      <c r="B77" s="5">
        <f t="shared" si="4"/>
        <v>0.9999715214336532</v>
      </c>
      <c r="C77" s="49">
        <f t="shared" si="7"/>
        <v>-2.4736520665857197E-4</v>
      </c>
      <c r="D77" s="5">
        <f t="shared" si="5"/>
        <v>0.10596049943534049</v>
      </c>
      <c r="E77" s="5">
        <f t="shared" si="6"/>
        <v>1.2756103353333947E-3</v>
      </c>
      <c r="F77" s="5" t="str">
        <f t="shared" si="8"/>
        <v>neg.</v>
      </c>
      <c r="G77" s="16">
        <f>IF(AND(C$9="L",C$10="IB"),IF((($C$7*Coefficients!$C$16)/($A77*($C$4/100)))&lt;=1,2*ASIN(($C$7*Coefficients!$C$16)/( $A77*($C$4/100)))*180/PI(),180),IF(AND(C$9="C",C$10="IB"),IF((($C$7*Coefficients!$D$16)/($A77*($C$4/100)))&lt;=1,2*ASIN(($C$7*Coefficients!$D$16)/( $A77*($C$4/100)))*180/PI(),180),IF(AND(C$9="L",C$10="D"),IF((($C$7*Coefficients!$E$16)/($A77*($C$4/100)))&lt;=1,2*ASIN(($C$7*Coefficients!$E$16)/( $A77*($C$4/100)))*180/PI(),180),IF(AND(C$9="C",C$10="D"),IF((($C$7*Coefficients!$F$16)/($A77*($C$4/100)))&lt;=1,2*ASIN(($C$7*Coefficients!$F$16)/( $A77*($C$4/100)))*180/PI(),180),FALSE))))</f>
        <v>180</v>
      </c>
      <c r="H77" s="50">
        <f>IF(AND(C$9="L",C$10="IB"),(($C$7*Coefficients!$C$16)/($A77*SIN(C$5*PI()/180))*100/2)^2*PI(),IF(AND(C$9="C",C$10="IB"),(($C$7*Coefficients!$D$16)/($A77*SIN(C$5*PI()/180))*100/2)^2*PI(),IF(AND(C$9="L",C$10="D"),(($C$7*Coefficients!$E$16)/($A77*SIN(C$5*PI()/180))*100/2)^2*PI(),IF(AND(C$9="C",C$10="D"),(($C$7* Coefficients!$F$16)/($A77*SIN(C$5*PI()/180))*100/2)^2*PI(),FALSE))))</f>
        <v>21133315.422140691</v>
      </c>
      <c r="I77" s="42">
        <f t="shared" si="9"/>
        <v>72.625642414255012</v>
      </c>
      <c r="L77" s="44"/>
    </row>
    <row r="78" spans="1:12" x14ac:dyDescent="0.25">
      <c r="A78" s="51">
        <f t="shared" si="10"/>
        <v>11.040786199020708</v>
      </c>
      <c r="B78" s="5">
        <f t="shared" si="4"/>
        <v>0.99997138998311563</v>
      </c>
      <c r="C78" s="49">
        <f t="shared" si="7"/>
        <v>-2.4850700411253429E-4</v>
      </c>
      <c r="D78" s="5">
        <f t="shared" si="5"/>
        <v>0.10620476361339209</v>
      </c>
      <c r="E78" s="5">
        <f t="shared" si="6"/>
        <v>1.281498285118247E-3</v>
      </c>
      <c r="F78" s="5" t="str">
        <f t="shared" si="8"/>
        <v>neg.</v>
      </c>
      <c r="G78" s="16">
        <f>IF(AND(C$9="L",C$10="IB"),IF((($C$7*Coefficients!$C$16)/($A78*($C$4/100)))&lt;=1,2*ASIN(($C$7*Coefficients!$C$16)/( $A78*($C$4/100)))*180/PI(),180),IF(AND(C$9="C",C$10="IB"),IF((($C$7*Coefficients!$D$16)/($A78*($C$4/100)))&lt;=1,2*ASIN(($C$7*Coefficients!$D$16)/( $A78*($C$4/100)))*180/PI(),180),IF(AND(C$9="L",C$10="D"),IF((($C$7*Coefficients!$E$16)/($A78*($C$4/100)))&lt;=1,2*ASIN(($C$7*Coefficients!$E$16)/( $A78*($C$4/100)))*180/PI(),180),IF(AND(C$9="C",C$10="D"),IF((($C$7*Coefficients!$F$16)/($A78*($C$4/100)))&lt;=1,2*ASIN(($C$7*Coefficients!$F$16)/( $A78*($C$4/100)))*180/PI(),180),FALSE))))</f>
        <v>180</v>
      </c>
      <c r="H78" s="50">
        <f>IF(AND(C$9="L",C$10="IB"),(($C$7*Coefficients!$C$16)/($A78*SIN(C$5*PI()/180))*100/2)^2*PI(),IF(AND(C$9="C",C$10="IB"),(($C$7*Coefficients!$D$16)/($A78*SIN(C$5*PI()/180))*100/2)^2*PI(),IF(AND(C$9="L",C$10="D"),(($C$7*Coefficients!$E$16)/($A78*SIN(C$5*PI()/180))*100/2)^2*PI(),IF(AND(C$9="C",C$10="D"),(($C$7* Coefficients!$F$16)/($A78*SIN(C$5*PI()/180))*100/2)^2*PI(),FALSE))))</f>
        <v>21036216.657797422</v>
      </c>
      <c r="I78" s="42">
        <f t="shared" si="9"/>
        <v>72.458608071856162</v>
      </c>
      <c r="L78" s="44"/>
    </row>
    <row r="79" spans="1:12" x14ac:dyDescent="0.25">
      <c r="A79" s="51">
        <f t="shared" si="10"/>
        <v>11.066237839776639</v>
      </c>
      <c r="B79" s="5">
        <f t="shared" si="4"/>
        <v>0.99997125792584129</v>
      </c>
      <c r="C79" s="49">
        <f t="shared" si="7"/>
        <v>-2.4965407191670608E-4</v>
      </c>
      <c r="D79" s="5">
        <f t="shared" si="5"/>
        <v>0.10644959087852801</v>
      </c>
      <c r="E79" s="5">
        <f t="shared" si="6"/>
        <v>1.2874134124444751E-3</v>
      </c>
      <c r="F79" s="5" t="str">
        <f t="shared" si="8"/>
        <v>neg.</v>
      </c>
      <c r="G79" s="16">
        <f>IF(AND(C$9="L",C$10="IB"),IF((($C$7*Coefficients!$C$16)/($A79*($C$4/100)))&lt;=1,2*ASIN(($C$7*Coefficients!$C$16)/( $A79*($C$4/100)))*180/PI(),180),IF(AND(C$9="C",C$10="IB"),IF((($C$7*Coefficients!$D$16)/($A79*($C$4/100)))&lt;=1,2*ASIN(($C$7*Coefficients!$D$16)/( $A79*($C$4/100)))*180/PI(),180),IF(AND(C$9="L",C$10="D"),IF((($C$7*Coefficients!$E$16)/($A79*($C$4/100)))&lt;=1,2*ASIN(($C$7*Coefficients!$E$16)/( $A79*($C$4/100)))*180/PI(),180),IF(AND(C$9="C",C$10="D"),IF((($C$7*Coefficients!$F$16)/($A79*($C$4/100)))&lt;=1,2*ASIN(($C$7*Coefficients!$F$16)/( $A79*($C$4/100)))*180/PI(),180),FALSE))))</f>
        <v>180</v>
      </c>
      <c r="H79" s="50">
        <f>IF(AND(C$9="L",C$10="IB"),(($C$7*Coefficients!$C$16)/($A79*SIN(C$5*PI()/180))*100/2)^2*PI(),IF(AND(C$9="C",C$10="IB"),(($C$7*Coefficients!$D$16)/($A79*SIN(C$5*PI()/180))*100/2)^2*PI(),IF(AND(C$9="L",C$10="D"),(($C$7*Coefficients!$E$16)/($A79*SIN(C$5*PI()/180))*100/2)^2*PI(),IF(AND(C$9="C",C$10="D"),(($C$7* Coefficients!$F$16)/($A79*SIN(C$5*PI()/180))*100/2)^2*PI(),FALSE))))</f>
        <v>20939564.021751989</v>
      </c>
      <c r="I79" s="42">
        <f t="shared" si="9"/>
        <v>72.291957897784286</v>
      </c>
      <c r="L79" s="44"/>
    </row>
    <row r="80" spans="1:12" x14ac:dyDescent="0.25">
      <c r="A80" s="51">
        <f t="shared" si="10"/>
        <v>11.091748152623985</v>
      </c>
      <c r="B80" s="5">
        <f t="shared" si="4"/>
        <v>0.99997112525903042</v>
      </c>
      <c r="C80" s="49">
        <f t="shared" si="7"/>
        <v>-2.5080643439228756E-4</v>
      </c>
      <c r="D80" s="5">
        <f t="shared" si="5"/>
        <v>0.10669498252879801</v>
      </c>
      <c r="E80" s="5">
        <f t="shared" si="6"/>
        <v>1.2933558427579118E-3</v>
      </c>
      <c r="F80" s="5" t="str">
        <f t="shared" si="8"/>
        <v>neg.</v>
      </c>
      <c r="G80" s="16">
        <f>IF(AND(C$9="L",C$10="IB"),IF((($C$7*Coefficients!$C$16)/($A80*($C$4/100)))&lt;=1,2*ASIN(($C$7*Coefficients!$C$16)/( $A80*($C$4/100)))*180/PI(),180),IF(AND(C$9="C",C$10="IB"),IF((($C$7*Coefficients!$D$16)/($A80*($C$4/100)))&lt;=1,2*ASIN(($C$7*Coefficients!$D$16)/( $A80*($C$4/100)))*180/PI(),180),IF(AND(C$9="L",C$10="D"),IF((($C$7*Coefficients!$E$16)/($A80*($C$4/100)))&lt;=1,2*ASIN(($C$7*Coefficients!$E$16)/( $A80*($C$4/100)))*180/PI(),180),IF(AND(C$9="C",C$10="D"),IF((($C$7*Coefficients!$F$16)/($A80*($C$4/100)))&lt;=1,2*ASIN(($C$7*Coefficients!$F$16)/( $A80*($C$4/100)))*180/PI(),180),FALSE))))</f>
        <v>180</v>
      </c>
      <c r="H80" s="50">
        <f>IF(AND(C$9="L",C$10="IB"),(($C$7*Coefficients!$C$16)/($A80*SIN(C$5*PI()/180))*100/2)^2*PI(),IF(AND(C$9="C",C$10="IB"),(($C$7*Coefficients!$D$16)/($A80*SIN(C$5*PI()/180))*100/2)^2*PI(),IF(AND(C$9="L",C$10="D"),(($C$7*Coefficients!$E$16)/($A80*SIN(C$5*PI()/180))*100/2)^2*PI(),IF(AND(C$9="C",C$10="D"),(($C$7* Coefficients!$F$16)/($A80*SIN(C$5*PI()/180))*100/2)^2*PI(),FALSE))))</f>
        <v>20843355.464231066</v>
      </c>
      <c r="I80" s="42">
        <f t="shared" si="9"/>
        <v>72.125691008476721</v>
      </c>
      <c r="L80" s="44"/>
    </row>
    <row r="81" spans="1:12" x14ac:dyDescent="0.25">
      <c r="A81" s="51">
        <f t="shared" si="10"/>
        <v>11.117317272815887</v>
      </c>
      <c r="B81" s="5">
        <f t="shared" si="4"/>
        <v>0.9999709919798685</v>
      </c>
      <c r="C81" s="49">
        <f t="shared" si="7"/>
        <v>-2.5196411598876089E-4</v>
      </c>
      <c r="D81" s="5">
        <f t="shared" si="5"/>
        <v>0.10694093986524425</v>
      </c>
      <c r="E81" s="5">
        <f t="shared" si="6"/>
        <v>1.2993257020834194E-3</v>
      </c>
      <c r="F81" s="5" t="str">
        <f t="shared" si="8"/>
        <v>neg.</v>
      </c>
      <c r="G81" s="16">
        <f>IF(AND(C$9="L",C$10="IB"),IF((($C$7*Coefficients!$C$16)/($A81*($C$4/100)))&lt;=1,2*ASIN(($C$7*Coefficients!$C$16)/( $A81*($C$4/100)))*180/PI(),180),IF(AND(C$9="C",C$10="IB"),IF((($C$7*Coefficients!$D$16)/($A81*($C$4/100)))&lt;=1,2*ASIN(($C$7*Coefficients!$D$16)/( $A81*($C$4/100)))*180/PI(),180),IF(AND(C$9="L",C$10="D"),IF((($C$7*Coefficients!$E$16)/($A81*($C$4/100)))&lt;=1,2*ASIN(($C$7*Coefficients!$E$16)/( $A81*($C$4/100)))*180/PI(),180),IF(AND(C$9="C",C$10="D"),IF((($C$7*Coefficients!$F$16)/($A81*($C$4/100)))&lt;=1,2*ASIN(($C$7*Coefficients!$F$16)/( $A81*($C$4/100)))*180/PI(),180),FALSE))))</f>
        <v>180</v>
      </c>
      <c r="H81" s="50">
        <f>IF(AND(C$9="L",C$10="IB"),(($C$7*Coefficients!$C$16)/($A81*SIN(C$5*PI()/180))*100/2)^2*PI(),IF(AND(C$9="C",C$10="IB"),(($C$7*Coefficients!$D$16)/($A81*SIN(C$5*PI()/180))*100/2)^2*PI(),IF(AND(C$9="L",C$10="D"),(($C$7*Coefficients!$E$16)/($A81*SIN(C$5*PI()/180))*100/2)^2*PI(),IF(AND(C$9="C",C$10="D"),(($C$7* Coefficients!$F$16)/($A81*SIN(C$5*PI()/180))*100/2)^2*PI(),FALSE))))</f>
        <v>20747588.944879152</v>
      </c>
      <c r="I81" s="42">
        <f t="shared" si="9"/>
        <v>71.959806522402985</v>
      </c>
      <c r="L81" s="44"/>
    </row>
    <row r="82" spans="1:12" x14ac:dyDescent="0.25">
      <c r="A82" s="51">
        <f t="shared" si="10"/>
        <v>11.142945335917274</v>
      </c>
      <c r="B82" s="5">
        <f t="shared" si="4"/>
        <v>0.99997085808553032</v>
      </c>
      <c r="C82" s="49">
        <f t="shared" si="7"/>
        <v>-2.5312714124820906E-4</v>
      </c>
      <c r="D82" s="5">
        <f t="shared" si="5"/>
        <v>0.10718746419190799</v>
      </c>
      <c r="E82" s="5">
        <f t="shared" si="6"/>
        <v>1.3053231170275649E-3</v>
      </c>
      <c r="F82" s="5" t="str">
        <f t="shared" si="8"/>
        <v>neg.</v>
      </c>
      <c r="G82" s="16">
        <f>IF(AND(C$9="L",C$10="IB"),IF((($C$7*Coefficients!$C$16)/($A82*($C$4/100)))&lt;=1,2*ASIN(($C$7*Coefficients!$C$16)/( $A82*($C$4/100)))*180/PI(),180),IF(AND(C$9="C",C$10="IB"),IF((($C$7*Coefficients!$D$16)/($A82*($C$4/100)))&lt;=1,2*ASIN(($C$7*Coefficients!$D$16)/( $A82*($C$4/100)))*180/PI(),180),IF(AND(C$9="L",C$10="D"),IF((($C$7*Coefficients!$E$16)/($A82*($C$4/100)))&lt;=1,2*ASIN(($C$7*Coefficients!$E$16)/( $A82*($C$4/100)))*180/PI(),180),IF(AND(C$9="C",C$10="D"),IF((($C$7*Coefficients!$F$16)/($A82*($C$4/100)))&lt;=1,2*ASIN(($C$7*Coefficients!$F$16)/( $A82*($C$4/100)))*180/PI(),180),FALSE))))</f>
        <v>180</v>
      </c>
      <c r="H82" s="50">
        <f>IF(AND(C$9="L",C$10="IB"),(($C$7*Coefficients!$C$16)/($A82*SIN(C$5*PI()/180))*100/2)^2*PI(),IF(AND(C$9="C",C$10="IB"),(($C$7*Coefficients!$D$16)/($A82*SIN(C$5*PI()/180))*100/2)^2*PI(),IF(AND(C$9="L",C$10="D"),(($C$7*Coefficients!$E$16)/($A82*SIN(C$5*PI()/180))*100/2)^2*PI(),IF(AND(C$9="C",C$10="D"),(($C$7* Coefficients!$F$16)/($A82*SIN(C$5*PI()/180))*100/2)^2*PI(),FALSE))))</f>
        <v>20652262.432715364</v>
      </c>
      <c r="I82" s="42">
        <f t="shared" si="9"/>
        <v>71.794303560060044</v>
      </c>
      <c r="L82" s="44"/>
    </row>
    <row r="83" spans="1:12" x14ac:dyDescent="0.25">
      <c r="A83" s="51">
        <f t="shared" si="10"/>
        <v>11.168632477805584</v>
      </c>
      <c r="B83" s="5">
        <f t="shared" si="4"/>
        <v>0.99997072357317585</v>
      </c>
      <c r="C83" s="49">
        <f t="shared" si="7"/>
        <v>-2.5429553484196166E-4</v>
      </c>
      <c r="D83" s="5">
        <f t="shared" si="5"/>
        <v>0.10743455681583668</v>
      </c>
      <c r="E83" s="5">
        <f t="shared" si="6"/>
        <v>1.3113482147813053E-3</v>
      </c>
      <c r="F83" s="5" t="str">
        <f t="shared" si="8"/>
        <v>neg.</v>
      </c>
      <c r="G83" s="16">
        <f>IF(AND(C$9="L",C$10="IB"),IF((($C$7*Coefficients!$C$16)/($A83*($C$4/100)))&lt;=1,2*ASIN(($C$7*Coefficients!$C$16)/( $A83*($C$4/100)))*180/PI(),180),IF(AND(C$9="C",C$10="IB"),IF((($C$7*Coefficients!$D$16)/($A83*($C$4/100)))&lt;=1,2*ASIN(($C$7*Coefficients!$D$16)/( $A83*($C$4/100)))*180/PI(),180),IF(AND(C$9="L",C$10="D"),IF((($C$7*Coefficients!$E$16)/($A83*($C$4/100)))&lt;=1,2*ASIN(($C$7*Coefficients!$E$16)/( $A83*($C$4/100)))*180/PI(),180),IF(AND(C$9="C",C$10="D"),IF((($C$7*Coefficients!$F$16)/($A83*($C$4/100)))&lt;=1,2*ASIN(($C$7*Coefficients!$F$16)/( $A83*($C$4/100)))*180/PI(),180),FALSE))))</f>
        <v>180</v>
      </c>
      <c r="H83" s="50">
        <f>IF(AND(C$9="L",C$10="IB"),(($C$7*Coefficients!$C$16)/($A83*SIN(C$5*PI()/180))*100/2)^2*PI(),IF(AND(C$9="C",C$10="IB"),(($C$7*Coefficients!$D$16)/($A83*SIN(C$5*PI()/180))*100/2)^2*PI(),IF(AND(C$9="L",C$10="D"),(($C$7*Coefficients!$E$16)/($A83*SIN(C$5*PI()/180))*100/2)^2*PI(),IF(AND(C$9="C",C$10="D"),(($C$7* Coefficients!$F$16)/($A83*SIN(C$5*PI()/180))*100/2)^2*PI(),FALSE))))</f>
        <v>20557373.906090297</v>
      </c>
      <c r="I83" s="42">
        <f t="shared" si="9"/>
        <v>71.629181243967679</v>
      </c>
      <c r="L83" s="44"/>
    </row>
    <row r="84" spans="1:12" x14ac:dyDescent="0.25">
      <c r="A84" s="51">
        <f t="shared" si="10"/>
        <v>11.194378834671488</v>
      </c>
      <c r="B84" s="5">
        <f t="shared" si="4"/>
        <v>0.99997058843995268</v>
      </c>
      <c r="C84" s="49">
        <f t="shared" si="7"/>
        <v>-2.5546932154841509E-4</v>
      </c>
      <c r="D84" s="5">
        <f t="shared" si="5"/>
        <v>0.10768221904709081</v>
      </c>
      <c r="E84" s="5">
        <f t="shared" si="6"/>
        <v>1.3174011231226834E-3</v>
      </c>
      <c r="F84" s="5" t="str">
        <f t="shared" si="8"/>
        <v>neg.</v>
      </c>
      <c r="G84" s="16">
        <f>IF(AND(C$9="L",C$10="IB"),IF((($C$7*Coefficients!$C$16)/($A84*($C$4/100)))&lt;=1,2*ASIN(($C$7*Coefficients!$C$16)/( $A84*($C$4/100)))*180/PI(),180),IF(AND(C$9="C",C$10="IB"),IF((($C$7*Coefficients!$D$16)/($A84*($C$4/100)))&lt;=1,2*ASIN(($C$7*Coefficients!$D$16)/( $A84*($C$4/100)))*180/PI(),180),IF(AND(C$9="L",C$10="D"),IF((($C$7*Coefficients!$E$16)/($A84*($C$4/100)))&lt;=1,2*ASIN(($C$7*Coefficients!$E$16)/( $A84*($C$4/100)))*180/PI(),180),IF(AND(C$9="C",C$10="D"),IF((($C$7*Coefficients!$F$16)/($A84*($C$4/100)))&lt;=1,2*ASIN(($C$7*Coefficients!$F$16)/( $A84*($C$4/100)))*180/PI(),180),FALSE))))</f>
        <v>180</v>
      </c>
      <c r="H84" s="50">
        <f>IF(AND(C$9="L",C$10="IB"),(($C$7*Coefficients!$C$16)/($A84*SIN(C$5*PI()/180))*100/2)^2*PI(),IF(AND(C$9="C",C$10="IB"),(($C$7*Coefficients!$D$16)/($A84*SIN(C$5*PI()/180))*100/2)^2*PI(),IF(AND(C$9="L",C$10="D"),(($C$7*Coefficients!$E$16)/($A84*SIN(C$5*PI()/180))*100/2)^2*PI(),IF(AND(C$9="C",C$10="D"),(($C$7* Coefficients!$F$16)/($A84*SIN(C$5*PI()/180))*100/2)^2*PI(),FALSE))))</f>
        <v>20462921.35264321</v>
      </c>
      <c r="I84" s="42">
        <f t="shared" si="9"/>
        <v>71.464438698663798</v>
      </c>
      <c r="L84" s="44"/>
    </row>
    <row r="85" spans="1:12" x14ac:dyDescent="0.25">
      <c r="A85" s="51">
        <f t="shared" si="10"/>
        <v>11.220184543019606</v>
      </c>
      <c r="B85" s="5">
        <f t="shared" si="4"/>
        <v>0.999970452682995</v>
      </c>
      <c r="C85" s="49">
        <f t="shared" si="7"/>
        <v>-2.5664852626267618E-4</v>
      </c>
      <c r="D85" s="5">
        <f t="shared" si="5"/>
        <v>0.10793045219875089</v>
      </c>
      <c r="E85" s="5">
        <f t="shared" si="6"/>
        <v>1.3234819704195397E-3</v>
      </c>
      <c r="F85" s="5" t="str">
        <f t="shared" si="8"/>
        <v>neg.</v>
      </c>
      <c r="G85" s="16">
        <f>IF(AND(C$9="L",C$10="IB"),IF((($C$7*Coefficients!$C$16)/($A85*($C$4/100)))&lt;=1,2*ASIN(($C$7*Coefficients!$C$16)/( $A85*($C$4/100)))*180/PI(),180),IF(AND(C$9="C",C$10="IB"),IF((($C$7*Coefficients!$D$16)/($A85*($C$4/100)))&lt;=1,2*ASIN(($C$7*Coefficients!$D$16)/( $A85*($C$4/100)))*180/PI(),180),IF(AND(C$9="L",C$10="D"),IF((($C$7*Coefficients!$E$16)/($A85*($C$4/100)))&lt;=1,2*ASIN(($C$7*Coefficients!$E$16)/( $A85*($C$4/100)))*180/PI(),180),IF(AND(C$9="C",C$10="D"),IF((($C$7*Coefficients!$F$16)/($A85*($C$4/100)))&lt;=1,2*ASIN(($C$7*Coefficients!$F$16)/( $A85*($C$4/100)))*180/PI(),180),FALSE))))</f>
        <v>180</v>
      </c>
      <c r="H85" s="50">
        <f>IF(AND(C$9="L",C$10="IB"),(($C$7*Coefficients!$C$16)/($A85*SIN(C$5*PI()/180))*100/2)^2*PI(),IF(AND(C$9="C",C$10="IB"),(($C$7*Coefficients!$D$16)/($A85*SIN(C$5*PI()/180))*100/2)^2*PI(),IF(AND(C$9="L",C$10="D"),(($C$7*Coefficients!$E$16)/($A85*SIN(C$5*PI()/180))*100/2)^2*PI(),IF(AND(C$9="C",C$10="D"),(($C$7* Coefficients!$F$16)/($A85*SIN(C$5*PI()/180))*100/2)^2*PI(),FALSE))))</f>
        <v>20368902.769259289</v>
      </c>
      <c r="I85" s="42">
        <f t="shared" si="9"/>
        <v>71.300075050699817</v>
      </c>
      <c r="L85" s="44"/>
    </row>
    <row r="86" spans="1:12" x14ac:dyDescent="0.25">
      <c r="A86" s="51">
        <f t="shared" si="10"/>
        <v>11.246049739669235</v>
      </c>
      <c r="B86" s="5">
        <f t="shared" si="4"/>
        <v>0.99997031629942434</v>
      </c>
      <c r="C86" s="49">
        <f t="shared" si="7"/>
        <v>-2.5783317398981199E-4</v>
      </c>
      <c r="D86" s="5">
        <f t="shared" si="5"/>
        <v>0.10817925758692437</v>
      </c>
      <c r="E86" s="5">
        <f t="shared" si="6"/>
        <v>1.3295908856322332E-3</v>
      </c>
      <c r="F86" s="5" t="str">
        <f t="shared" si="8"/>
        <v>neg.</v>
      </c>
      <c r="G86" s="16">
        <f>IF(AND(C$9="L",C$10="IB"),IF((($C$7*Coefficients!$C$16)/($A86*($C$4/100)))&lt;=1,2*ASIN(($C$7*Coefficients!$C$16)/( $A86*($C$4/100)))*180/PI(),180),IF(AND(C$9="C",C$10="IB"),IF((($C$7*Coefficients!$D$16)/($A86*($C$4/100)))&lt;=1,2*ASIN(($C$7*Coefficients!$D$16)/( $A86*($C$4/100)))*180/PI(),180),IF(AND(C$9="L",C$10="D"),IF((($C$7*Coefficients!$E$16)/($A86*($C$4/100)))&lt;=1,2*ASIN(($C$7*Coefficients!$E$16)/( $A86*($C$4/100)))*180/PI(),180),IF(AND(C$9="C",C$10="D"),IF((($C$7*Coefficients!$F$16)/($A86*($C$4/100)))&lt;=1,2*ASIN(($C$7*Coefficients!$F$16)/( $A86*($C$4/100)))*180/PI(),180),FALSE))))</f>
        <v>180</v>
      </c>
      <c r="H86" s="50">
        <f>IF(AND(C$9="L",C$10="IB"),(($C$7*Coefficients!$C$16)/($A86*SIN(C$5*PI()/180))*100/2)^2*PI(),IF(AND(C$9="C",C$10="IB"),(($C$7*Coefficients!$D$16)/($A86*SIN(C$5*PI()/180))*100/2)^2*PI(),IF(AND(C$9="L",C$10="D"),(($C$7*Coefficients!$E$16)/($A86*SIN(C$5*PI()/180))*100/2)^2*PI(),IF(AND(C$9="C",C$10="D"),(($C$7* Coefficients!$F$16)/($A86*SIN(C$5*PI()/180))*100/2)^2*PI(),FALSE))))</f>
        <v>20275316.162027217</v>
      </c>
      <c r="I86" s="42">
        <f t="shared" si="9"/>
        <v>71.136089428636055</v>
      </c>
      <c r="L86" s="44"/>
    </row>
    <row r="87" spans="1:12" x14ac:dyDescent="0.25">
      <c r="A87" s="51">
        <f t="shared" si="10"/>
        <v>11.271974561755075</v>
      </c>
      <c r="B87" s="5">
        <f t="shared" si="4"/>
        <v>0.99997017928634824</v>
      </c>
      <c r="C87" s="49">
        <f t="shared" si="7"/>
        <v>-2.5902328985642227E-4</v>
      </c>
      <c r="D87" s="5">
        <f t="shared" si="5"/>
        <v>0.10842863653075267</v>
      </c>
      <c r="E87" s="5">
        <f t="shared" si="6"/>
        <v>1.3357279983163771E-3</v>
      </c>
      <c r="F87" s="5" t="str">
        <f t="shared" si="8"/>
        <v>neg.</v>
      </c>
      <c r="G87" s="16">
        <f>IF(AND(C$9="L",C$10="IB"),IF((($C$7*Coefficients!$C$16)/($A87*($C$4/100)))&lt;=1,2*ASIN(($C$7*Coefficients!$C$16)/( $A87*($C$4/100)))*180/PI(),180),IF(AND(C$9="C",C$10="IB"),IF((($C$7*Coefficients!$D$16)/($A87*($C$4/100)))&lt;=1,2*ASIN(($C$7*Coefficients!$D$16)/( $A87*($C$4/100)))*180/PI(),180),IF(AND(C$9="L",C$10="D"),IF((($C$7*Coefficients!$E$16)/($A87*($C$4/100)))&lt;=1,2*ASIN(($C$7*Coefficients!$E$16)/( $A87*($C$4/100)))*180/PI(),180),IF(AND(C$9="C",C$10="D"),IF((($C$7*Coefficients!$F$16)/($A87*($C$4/100)))&lt;=1,2*ASIN(($C$7*Coefficients!$F$16)/( $A87*($C$4/100)))*180/PI(),180),FALSE))))</f>
        <v>180</v>
      </c>
      <c r="H87" s="50">
        <f>IF(AND(C$9="L",C$10="IB"),(($C$7*Coefficients!$C$16)/($A87*SIN(C$5*PI()/180))*100/2)^2*PI(),IF(AND(C$9="C",C$10="IB"),(($C$7*Coefficients!$D$16)/($A87*SIN(C$5*PI()/180))*100/2)^2*PI(),IF(AND(C$9="L",C$10="D"),(($C$7*Coefficients!$E$16)/($A87*SIN(C$5*PI()/180))*100/2)^2*PI(),IF(AND(C$9="C",C$10="D"),(($C$7* Coefficients!$F$16)/($A87*SIN(C$5*PI()/180))*100/2)^2*PI(),FALSE))))</f>
        <v>20182159.546196859</v>
      </c>
      <c r="I87" s="42">
        <f t="shared" si="9"/>
        <v>70.972480963037057</v>
      </c>
      <c r="L87" s="44"/>
    </row>
    <row r="88" spans="1:12" x14ac:dyDescent="0.25">
      <c r="A88" s="51">
        <f t="shared" si="10"/>
        <v>11.297959146727948</v>
      </c>
      <c r="B88" s="5">
        <f t="shared" si="4"/>
        <v>0.9999700416408609</v>
      </c>
      <c r="C88" s="49">
        <f t="shared" si="7"/>
        <v>-2.6021889910485355E-4</v>
      </c>
      <c r="D88" s="5">
        <f t="shared" si="5"/>
        <v>0.10867859035241809</v>
      </c>
      <c r="E88" s="5">
        <f t="shared" si="6"/>
        <v>1.3418934386255858E-3</v>
      </c>
      <c r="F88" s="5" t="str">
        <f t="shared" si="8"/>
        <v>neg.</v>
      </c>
      <c r="G88" s="16">
        <f>IF(AND(C$9="L",C$10="IB"),IF((($C$7*Coefficients!$C$16)/($A88*($C$4/100)))&lt;=1,2*ASIN(($C$7*Coefficients!$C$16)/( $A88*($C$4/100)))*180/PI(),180),IF(AND(C$9="C",C$10="IB"),IF((($C$7*Coefficients!$D$16)/($A88*($C$4/100)))&lt;=1,2*ASIN(($C$7*Coefficients!$D$16)/( $A88*($C$4/100)))*180/PI(),180),IF(AND(C$9="L",C$10="D"),IF((($C$7*Coefficients!$E$16)/($A88*($C$4/100)))&lt;=1,2*ASIN(($C$7*Coefficients!$E$16)/( $A88*($C$4/100)))*180/PI(),180),IF(AND(C$9="C",C$10="D"),IF((($C$7*Coefficients!$F$16)/($A88*($C$4/100)))&lt;=1,2*ASIN(($C$7*Coefficients!$F$16)/( $A88*($C$4/100)))*180/PI(),180),FALSE))))</f>
        <v>180</v>
      </c>
      <c r="H88" s="50">
        <f>IF(AND(C$9="L",C$10="IB"),(($C$7*Coefficients!$C$16)/($A88*SIN(C$5*PI()/180))*100/2)^2*PI(),IF(AND(C$9="C",C$10="IB"),(($C$7*Coefficients!$D$16)/($A88*SIN(C$5*PI()/180))*100/2)^2*PI(),IF(AND(C$9="L",C$10="D"),(($C$7*Coefficients!$E$16)/($A88*SIN(C$5*PI()/180))*100/2)^2*PI(),IF(AND(C$9="C",C$10="D"),(($C$7* Coefficients!$F$16)/($A88*SIN(C$5*PI()/180))*100/2)^2*PI(),FALSE))))</f>
        <v>20089430.946137186</v>
      </c>
      <c r="I88" s="42">
        <f t="shared" si="9"/>
        <v>70.809248786467037</v>
      </c>
      <c r="L88" s="44"/>
    </row>
    <row r="89" spans="1:12" x14ac:dyDescent="0.25">
      <c r="A89" s="51">
        <f t="shared" si="10"/>
        <v>11.32400363235554</v>
      </c>
      <c r="B89" s="5">
        <f t="shared" si="4"/>
        <v>0.99996990336004399</v>
      </c>
      <c r="C89" s="49">
        <f t="shared" si="7"/>
        <v>-2.6142002708644908E-4</v>
      </c>
      <c r="D89" s="5">
        <f t="shared" si="5"/>
        <v>0.10892912037715094</v>
      </c>
      <c r="E89" s="5">
        <f t="shared" si="6"/>
        <v>1.3480873373142358E-3</v>
      </c>
      <c r="F89" s="5" t="str">
        <f t="shared" si="8"/>
        <v>neg.</v>
      </c>
      <c r="G89" s="16">
        <f>IF(AND(C$9="L",C$10="IB"),IF((($C$7*Coefficients!$C$16)/($A89*($C$4/100)))&lt;=1,2*ASIN(($C$7*Coefficients!$C$16)/( $A89*($C$4/100)))*180/PI(),180),IF(AND(C$9="C",C$10="IB"),IF((($C$7*Coefficients!$D$16)/($A89*($C$4/100)))&lt;=1,2*ASIN(($C$7*Coefficients!$D$16)/( $A89*($C$4/100)))*180/PI(),180),IF(AND(C$9="L",C$10="D"),IF((($C$7*Coefficients!$E$16)/($A89*($C$4/100)))&lt;=1,2*ASIN(($C$7*Coefficients!$E$16)/( $A89*($C$4/100)))*180/PI(),180),IF(AND(C$9="C",C$10="D"),IF((($C$7*Coefficients!$F$16)/($A89*($C$4/100)))&lt;=1,2*ASIN(($C$7*Coefficients!$F$16)/( $A89*($C$4/100)))*180/PI(),180),FALSE))))</f>
        <v>180</v>
      </c>
      <c r="H89" s="50">
        <f>IF(AND(C$9="L",C$10="IB"),(($C$7*Coefficients!$C$16)/($A89*SIN(C$5*PI()/180))*100/2)^2*PI(),IF(AND(C$9="C",C$10="IB"),(($C$7*Coefficients!$D$16)/($A89*SIN(C$5*PI()/180))*100/2)^2*PI(),IF(AND(C$9="L",C$10="D"),(($C$7*Coefficients!$E$16)/($A89*SIN(C$5*PI()/180))*100/2)^2*PI(),IF(AND(C$9="C",C$10="D"),(($C$7* Coefficients!$F$16)/($A89*SIN(C$5*PI()/180))*100/2)^2*PI(),FALSE))))</f>
        <v>19997128.395294379</v>
      </c>
      <c r="I89" s="42">
        <f t="shared" si="9"/>
        <v>70.646392033485213</v>
      </c>
      <c r="L89" s="44"/>
    </row>
    <row r="90" spans="1:12" x14ac:dyDescent="0.25">
      <c r="A90" s="51">
        <f t="shared" si="10"/>
        <v>11.350108156723119</v>
      </c>
      <c r="B90" s="5">
        <f t="shared" si="4"/>
        <v>0.9999697644409643</v>
      </c>
      <c r="C90" s="49">
        <f t="shared" si="7"/>
        <v>-2.6262669928180034E-4</v>
      </c>
      <c r="D90" s="5">
        <f t="shared" si="5"/>
        <v>0.10918022793323645</v>
      </c>
      <c r="E90" s="5">
        <f t="shared" si="6"/>
        <v>1.3543098257402383E-3</v>
      </c>
      <c r="F90" s="5" t="str">
        <f t="shared" si="8"/>
        <v>neg.</v>
      </c>
      <c r="G90" s="16">
        <f>IF(AND(C$9="L",C$10="IB"),IF((($C$7*Coefficients!$C$16)/($A90*($C$4/100)))&lt;=1,2*ASIN(($C$7*Coefficients!$C$16)/( $A90*($C$4/100)))*180/PI(),180),IF(AND(C$9="C",C$10="IB"),IF((($C$7*Coefficients!$D$16)/($A90*($C$4/100)))&lt;=1,2*ASIN(($C$7*Coefficients!$D$16)/( $A90*($C$4/100)))*180/PI(),180),IF(AND(C$9="L",C$10="D"),IF((($C$7*Coefficients!$E$16)/($A90*($C$4/100)))&lt;=1,2*ASIN(($C$7*Coefficients!$E$16)/( $A90*($C$4/100)))*180/PI(),180),IF(AND(C$9="C",C$10="D"),IF((($C$7*Coefficients!$F$16)/($A90*($C$4/100)))&lt;=1,2*ASIN(($C$7*Coefficients!$F$16)/( $A90*($C$4/100)))*180/PI(),180),FALSE))))</f>
        <v>180</v>
      </c>
      <c r="H90" s="50">
        <f>IF(AND(C$9="L",C$10="IB"),(($C$7*Coefficients!$C$16)/($A90*SIN(C$5*PI()/180))*100/2)^2*PI(),IF(AND(C$9="C",C$10="IB"),(($C$7*Coefficients!$D$16)/($A90*SIN(C$5*PI()/180))*100/2)^2*PI(),IF(AND(C$9="L",C$10="D"),(($C$7*Coefficients!$E$16)/($A90*SIN(C$5*PI()/180))*100/2)^2*PI(),IF(AND(C$9="C",C$10="D"),(($C$7* Coefficients!$F$16)/($A90*SIN(C$5*PI()/180))*100/2)^2*PI(),FALSE))))</f>
        <v>19905249.936150074</v>
      </c>
      <c r="I90" s="42">
        <f t="shared" si="9"/>
        <v>70.483909840641331</v>
      </c>
      <c r="L90" s="44"/>
    </row>
    <row r="91" spans="1:12" x14ac:dyDescent="0.25">
      <c r="A91" s="51">
        <f t="shared" si="10"/>
        <v>11.376272858234275</v>
      </c>
      <c r="B91" s="5">
        <f t="shared" si="4"/>
        <v>0.9999696248806762</v>
      </c>
      <c r="C91" s="49">
        <f t="shared" si="7"/>
        <v>-2.6383894127953139E-4</v>
      </c>
      <c r="D91" s="5">
        <f t="shared" si="5"/>
        <v>0.1094319143520219</v>
      </c>
      <c r="E91" s="5">
        <f t="shared" si="6"/>
        <v>1.3605610358678249E-3</v>
      </c>
      <c r="F91" s="5" t="str">
        <f t="shared" si="8"/>
        <v>neg.</v>
      </c>
      <c r="G91" s="16">
        <f>IF(AND(C$9="L",C$10="IB"),IF((($C$7*Coefficients!$C$16)/($A91*($C$4/100)))&lt;=1,2*ASIN(($C$7*Coefficients!$C$16)/( $A91*($C$4/100)))*180/PI(),180),IF(AND(C$9="C",C$10="IB"),IF((($C$7*Coefficients!$D$16)/($A91*($C$4/100)))&lt;=1,2*ASIN(($C$7*Coefficients!$D$16)/( $A91*($C$4/100)))*180/PI(),180),IF(AND(C$9="L",C$10="D"),IF((($C$7*Coefficients!$E$16)/($A91*($C$4/100)))&lt;=1,2*ASIN(($C$7*Coefficients!$E$16)/( $A91*($C$4/100)))*180/PI(),180),IF(AND(C$9="C",C$10="D"),IF((($C$7*Coefficients!$F$16)/($A91*($C$4/100)))&lt;=1,2*ASIN(($C$7*Coefficients!$F$16)/( $A91*($C$4/100)))*180/PI(),180),FALSE))))</f>
        <v>180</v>
      </c>
      <c r="H91" s="50">
        <f>IF(AND(C$9="L",C$10="IB"),(($C$7*Coefficients!$C$16)/($A91*SIN(C$5*PI()/180))*100/2)^2*PI(),IF(AND(C$9="C",C$10="IB"),(($C$7*Coefficients!$D$16)/($A91*SIN(C$5*PI()/180))*100/2)^2*PI(),IF(AND(C$9="L",C$10="D"),(($C$7*Coefficients!$E$16)/($A91*SIN(C$5*PI()/180))*100/2)^2*PI(),IF(AND(C$9="C",C$10="D"),(($C$7* Coefficients!$F$16)/($A91*SIN(C$5*PI()/180))*100/2)^2*PI(),FALSE))))</f>
        <v>19813793.620179925</v>
      </c>
      <c r="I91" s="42">
        <f t="shared" si="9"/>
        <v>70.321801346470949</v>
      </c>
      <c r="L91" s="44"/>
    </row>
    <row r="92" spans="1:12" x14ac:dyDescent="0.25">
      <c r="A92" s="51">
        <f t="shared" si="10"/>
        <v>11.402497875611653</v>
      </c>
      <c r="B92" s="5">
        <f t="shared" si="4"/>
        <v>0.99996948467622004</v>
      </c>
      <c r="C92" s="49">
        <f t="shared" si="7"/>
        <v>-2.650567787898005E-4</v>
      </c>
      <c r="D92" s="5">
        <f t="shared" si="5"/>
        <v>0.10968418096792364</v>
      </c>
      <c r="E92" s="5">
        <f t="shared" si="6"/>
        <v>1.3668411002703469E-3</v>
      </c>
      <c r="F92" s="5" t="str">
        <f t="shared" si="8"/>
        <v>neg.</v>
      </c>
      <c r="G92" s="16">
        <f>IF(AND(C$9="L",C$10="IB"),IF((($C$7*Coefficients!$C$16)/($A92*($C$4/100)))&lt;=1,2*ASIN(($C$7*Coefficients!$C$16)/( $A92*($C$4/100)))*180/PI(),180),IF(AND(C$9="C",C$10="IB"),IF((($C$7*Coefficients!$D$16)/($A92*($C$4/100)))&lt;=1,2*ASIN(($C$7*Coefficients!$D$16)/( $A92*($C$4/100)))*180/PI(),180),IF(AND(C$9="L",C$10="D"),IF((($C$7*Coefficients!$E$16)/($A92*($C$4/100)))&lt;=1,2*ASIN(($C$7*Coefficients!$E$16)/( $A92*($C$4/100)))*180/PI(),180),IF(AND(C$9="C",C$10="D"),IF((($C$7*Coefficients!$F$16)/($A92*($C$4/100)))&lt;=1,2*ASIN(($C$7*Coefficients!$F$16)/( $A92*($C$4/100)))*180/PI(),180),FALSE))))</f>
        <v>180</v>
      </c>
      <c r="H92" s="50">
        <f>IF(AND(C$9="L",C$10="IB"),(($C$7*Coefficients!$C$16)/($A92*SIN(C$5*PI()/180))*100/2)^2*PI(),IF(AND(C$9="C",C$10="IB"),(($C$7*Coefficients!$D$16)/($A92*SIN(C$5*PI()/180))*100/2)^2*PI(),IF(AND(C$9="L",C$10="D"),(($C$7*Coefficients!$E$16)/($A92*SIN(C$5*PI()/180))*100/2)^2*PI(),IF(AND(C$9="C",C$10="D"),(($C$7* Coefficients!$F$16)/($A92*SIN(C$5*PI()/180))*100/2)^2*PI(),FALSE))))</f>
        <v>19722757.507812221</v>
      </c>
      <c r="I92" s="42">
        <f t="shared" si="9"/>
        <v>70.160065691490999</v>
      </c>
      <c r="L92" s="44"/>
    </row>
    <row r="93" spans="1:12" x14ac:dyDescent="0.25">
      <c r="A93" s="51">
        <f t="shared" si="10"/>
        <v>11.428783347897681</v>
      </c>
      <c r="B93" s="5">
        <f t="shared" si="4"/>
        <v>0.99996934382462299</v>
      </c>
      <c r="C93" s="49">
        <f t="shared" si="7"/>
        <v>-2.6628023763754927E-4</v>
      </c>
      <c r="D93" s="5">
        <f t="shared" si="5"/>
        <v>0.10993702911843412</v>
      </c>
      <c r="E93" s="5">
        <f t="shared" si="6"/>
        <v>1.3731501521330851E-3</v>
      </c>
      <c r="F93" s="5" t="str">
        <f t="shared" si="8"/>
        <v>neg.</v>
      </c>
      <c r="G93" s="16">
        <f>IF(AND(C$9="L",C$10="IB"),IF((($C$7*Coefficients!$C$16)/($A93*($C$4/100)))&lt;=1,2*ASIN(($C$7*Coefficients!$C$16)/( $A93*($C$4/100)))*180/PI(),180),IF(AND(C$9="C",C$10="IB"),IF((($C$7*Coefficients!$D$16)/($A93*($C$4/100)))&lt;=1,2*ASIN(($C$7*Coefficients!$D$16)/( $A93*($C$4/100)))*180/PI(),180),IF(AND(C$9="L",C$10="D"),IF((($C$7*Coefficients!$E$16)/($A93*($C$4/100)))&lt;=1,2*ASIN(($C$7*Coefficients!$E$16)/( $A93*($C$4/100)))*180/PI(),180),IF(AND(C$9="C",C$10="D"),IF((($C$7*Coefficients!$F$16)/($A93*($C$4/100)))&lt;=1,2*ASIN(($C$7*Coefficients!$F$16)/( $A93*($C$4/100)))*180/PI(),180),FALSE))))</f>
        <v>180</v>
      </c>
      <c r="H93" s="50">
        <f>IF(AND(C$9="L",C$10="IB"),(($C$7*Coefficients!$C$16)/($A93*SIN(C$5*PI()/180))*100/2)^2*PI(),IF(AND(C$9="C",C$10="IB"),(($C$7*Coefficients!$D$16)/($A93*SIN(C$5*PI()/180))*100/2)^2*PI(),IF(AND(C$9="L",C$10="D"),(($C$7*Coefficients!$E$16)/($A93*SIN(C$5*PI()/180))*100/2)^2*PI(),IF(AND(C$9="C",C$10="D"),(($C$7* Coefficients!$F$16)/($A93*SIN(C$5*PI()/180))*100/2)^2*PI(),FALSE))))</f>
        <v>19632139.668386791</v>
      </c>
      <c r="I93" s="42">
        <f t="shared" si="9"/>
        <v>69.998702018195104</v>
      </c>
      <c r="L93" s="44"/>
    </row>
    <row r="94" spans="1:12" x14ac:dyDescent="0.25">
      <c r="A94" s="51">
        <f t="shared" si="10"/>
        <v>11.455129414455321</v>
      </c>
      <c r="B94" s="5">
        <f t="shared" si="4"/>
        <v>0.99996920232289754</v>
      </c>
      <c r="C94" s="49">
        <f t="shared" si="7"/>
        <v>-2.675093437750402E-4</v>
      </c>
      <c r="D94" s="5">
        <f t="shared" si="5"/>
        <v>0.1101904601441291</v>
      </c>
      <c r="E94" s="5">
        <f t="shared" si="6"/>
        <v>1.3794883252560778E-3</v>
      </c>
      <c r="F94" s="5" t="str">
        <f t="shared" si="8"/>
        <v>neg.</v>
      </c>
      <c r="G94" s="16">
        <f>IF(AND(C$9="L",C$10="IB"),IF((($C$7*Coefficients!$C$16)/($A94*($C$4/100)))&lt;=1,2*ASIN(($C$7*Coefficients!$C$16)/( $A94*($C$4/100)))*180/PI(),180),IF(AND(C$9="C",C$10="IB"),IF((($C$7*Coefficients!$D$16)/($A94*($C$4/100)))&lt;=1,2*ASIN(($C$7*Coefficients!$D$16)/( $A94*($C$4/100)))*180/PI(),180),IF(AND(C$9="L",C$10="D"),IF((($C$7*Coefficients!$E$16)/($A94*($C$4/100)))&lt;=1,2*ASIN(($C$7*Coefficients!$E$16)/( $A94*($C$4/100)))*180/PI(),180),IF(AND(C$9="C",C$10="D"),IF((($C$7*Coefficients!$F$16)/($A94*($C$4/100)))&lt;=1,2*ASIN(($C$7*Coefficients!$F$16)/( $A94*($C$4/100)))*180/PI(),180),FALSE))))</f>
        <v>180</v>
      </c>
      <c r="H94" s="50">
        <f>IF(AND(C$9="L",C$10="IB"),(($C$7*Coefficients!$C$16)/($A94*SIN(C$5*PI()/180))*100/2)^2*PI(),IF(AND(C$9="C",C$10="IB"),(($C$7*Coefficients!$D$16)/($A94*SIN(C$5*PI()/180))*100/2)^2*PI(),IF(AND(C$9="L",C$10="D"),(($C$7*Coefficients!$E$16)/($A94*SIN(C$5*PI()/180))*100/2)^2*PI(),IF(AND(C$9="C",C$10="D"),(($C$7* Coefficients!$F$16)/($A94*SIN(C$5*PI()/180))*100/2)^2*PI(),FALSE))))</f>
        <v>19541938.180114023</v>
      </c>
      <c r="I94" s="42">
        <f t="shared" si="9"/>
        <v>69.837709471049138</v>
      </c>
      <c r="L94" s="44"/>
    </row>
    <row r="95" spans="1:12" x14ac:dyDescent="0.25">
      <c r="A95" s="51">
        <f t="shared" si="10"/>
        <v>11.481536214968791</v>
      </c>
      <c r="B95" s="5">
        <f t="shared" si="4"/>
        <v>0.99996906016804343</v>
      </c>
      <c r="C95" s="49">
        <f t="shared" si="7"/>
        <v>-2.6874412326546241E-4</v>
      </c>
      <c r="D95" s="5">
        <f t="shared" si="5"/>
        <v>0.11044447538867462</v>
      </c>
      <c r="E95" s="5">
        <f t="shared" si="6"/>
        <v>1.3858557540569543E-3</v>
      </c>
      <c r="F95" s="5" t="str">
        <f t="shared" si="8"/>
        <v>neg.</v>
      </c>
      <c r="G95" s="16">
        <f>IF(AND(C$9="L",C$10="IB"),IF((($C$7*Coefficients!$C$16)/($A95*($C$4/100)))&lt;=1,2*ASIN(($C$7*Coefficients!$C$16)/( $A95*($C$4/100)))*180/PI(),180),IF(AND(C$9="C",C$10="IB"),IF((($C$7*Coefficients!$D$16)/($A95*($C$4/100)))&lt;=1,2*ASIN(($C$7*Coefficients!$D$16)/( $A95*($C$4/100)))*180/PI(),180),IF(AND(C$9="L",C$10="D"),IF((($C$7*Coefficients!$E$16)/($A95*($C$4/100)))&lt;=1,2*ASIN(($C$7*Coefficients!$E$16)/( $A95*($C$4/100)))*180/PI(),180),IF(AND(C$9="C",C$10="D"),IF((($C$7*Coefficients!$F$16)/($A95*($C$4/100)))&lt;=1,2*ASIN(($C$7*Coefficients!$F$16)/( $A95*($C$4/100)))*180/PI(),180),FALSE))))</f>
        <v>180</v>
      </c>
      <c r="H95" s="50">
        <f>IF(AND(C$9="L",C$10="IB"),(($C$7*Coefficients!$C$16)/($A95*SIN(C$5*PI()/180))*100/2)^2*PI(),IF(AND(C$9="C",C$10="IB"),(($C$7*Coefficients!$D$16)/($A95*SIN(C$5*PI()/180))*100/2)^2*PI(),IF(AND(C$9="L",C$10="D"),(($C$7*Coefficients!$E$16)/($A95*SIN(C$5*PI()/180))*100/2)^2*PI(),IF(AND(C$9="C",C$10="D"),(($C$7* Coefficients!$F$16)/($A95*SIN(C$5*PI()/180))*100/2)^2*PI(),FALSE))))</f>
        <v>19452151.130034138</v>
      </c>
      <c r="I95" s="42">
        <f t="shared" si="9"/>
        <v>69.677087196486667</v>
      </c>
      <c r="L95" s="44"/>
    </row>
    <row r="96" spans="1:12" x14ac:dyDescent="0.25">
      <c r="A96" s="51">
        <f t="shared" si="10"/>
        <v>11.508003889444321</v>
      </c>
      <c r="B96" s="5">
        <f t="shared" si="4"/>
        <v>0.99996891735704596</v>
      </c>
      <c r="C96" s="49">
        <f t="shared" si="7"/>
        <v>-2.6998460229739731E-4</v>
      </c>
      <c r="D96" s="5">
        <f t="shared" si="5"/>
        <v>0.11069907619883425</v>
      </c>
      <c r="E96" s="5">
        <f t="shared" si="6"/>
        <v>1.3922525735737884E-3</v>
      </c>
      <c r="F96" s="5" t="str">
        <f t="shared" si="8"/>
        <v>neg.</v>
      </c>
      <c r="G96" s="16">
        <f>IF(AND(C$9="L",C$10="IB"),IF((($C$7*Coefficients!$C$16)/($A96*($C$4/100)))&lt;=1,2*ASIN(($C$7*Coefficients!$C$16)/( $A96*($C$4/100)))*180/PI(),180),IF(AND(C$9="C",C$10="IB"),IF((($C$7*Coefficients!$D$16)/($A96*($C$4/100)))&lt;=1,2*ASIN(($C$7*Coefficients!$D$16)/( $A96*($C$4/100)))*180/PI(),180),IF(AND(C$9="L",C$10="D"),IF((($C$7*Coefficients!$E$16)/($A96*($C$4/100)))&lt;=1,2*ASIN(($C$7*Coefficients!$E$16)/( $A96*($C$4/100)))*180/PI(),180),IF(AND(C$9="C",C$10="D"),IF((($C$7*Coefficients!$F$16)/($A96*($C$4/100)))&lt;=1,2*ASIN(($C$7*Coefficients!$F$16)/( $A96*($C$4/100)))*180/PI(),180),FALSE))))</f>
        <v>180</v>
      </c>
      <c r="H96" s="50">
        <f>IF(AND(C$9="L",C$10="IB"),(($C$7*Coefficients!$C$16)/($A96*SIN(C$5*PI()/180))*100/2)^2*PI(),IF(AND(C$9="C",C$10="IB"),(($C$7*Coefficients!$D$16)/($A96*SIN(C$5*PI()/180))*100/2)^2*PI(),IF(AND(C$9="L",C$10="D"),(($C$7*Coefficients!$E$16)/($A96*SIN(C$5*PI()/180))*100/2)^2*PI(),IF(AND(C$9="C",C$10="D"),(($C$7* Coefficients!$F$16)/($A96*SIN(C$5*PI()/180))*100/2)^2*PI(),FALSE))))</f>
        <v>19362776.613976609</v>
      </c>
      <c r="I96" s="42">
        <f t="shared" si="9"/>
        <v>69.516834342904374</v>
      </c>
      <c r="L96" s="44"/>
    </row>
    <row r="97" spans="1:12" x14ac:dyDescent="0.25">
      <c r="A97" s="51">
        <f t="shared" si="10"/>
        <v>11.534532578210886</v>
      </c>
      <c r="B97" s="5">
        <f t="shared" si="4"/>
        <v>0.99996877388687677</v>
      </c>
      <c r="C97" s="49">
        <f t="shared" si="7"/>
        <v>-2.7123080717806865E-4</v>
      </c>
      <c r="D97" s="5">
        <f t="shared" si="5"/>
        <v>0.11095426392447612</v>
      </c>
      <c r="E97" s="5">
        <f t="shared" si="6"/>
        <v>1.3986789194679607E-3</v>
      </c>
      <c r="F97" s="5" t="str">
        <f t="shared" si="8"/>
        <v>neg.</v>
      </c>
      <c r="G97" s="16">
        <f>IF(AND(C$9="L",C$10="IB"),IF((($C$7*Coefficients!$C$16)/($A97*($C$4/100)))&lt;=1,2*ASIN(($C$7*Coefficients!$C$16)/( $A97*($C$4/100)))*180/PI(),180),IF(AND(C$9="C",C$10="IB"),IF((($C$7*Coefficients!$D$16)/($A97*($C$4/100)))&lt;=1,2*ASIN(($C$7*Coefficients!$D$16)/( $A97*($C$4/100)))*180/PI(),180),IF(AND(C$9="L",C$10="D"),IF((($C$7*Coefficients!$E$16)/($A97*($C$4/100)))&lt;=1,2*ASIN(($C$7*Coefficients!$E$16)/( $A97*($C$4/100)))*180/PI(),180),IF(AND(C$9="C",C$10="D"),IF((($C$7*Coefficients!$F$16)/($A97*($C$4/100)))&lt;=1,2*ASIN(($C$7*Coefficients!$F$16)/( $A97*($C$4/100)))*180/PI(),180),FALSE))))</f>
        <v>180</v>
      </c>
      <c r="H97" s="50">
        <f>IF(AND(C$9="L",C$10="IB"),(($C$7*Coefficients!$C$16)/($A97*SIN(C$5*PI()/180))*100/2)^2*PI(),IF(AND(C$9="C",C$10="IB"),(($C$7*Coefficients!$D$16)/($A97*SIN(C$5*PI()/180))*100/2)^2*PI(),IF(AND(C$9="L",C$10="D"),(($C$7*Coefficients!$E$16)/($A97*SIN(C$5*PI()/180))*100/2)^2*PI(),IF(AND(C$9="C",C$10="D"),(($C$7* Coefficients!$F$16)/($A97*SIN(C$5*PI()/180))*100/2)^2*PI(),FALSE))))</f>
        <v>19273812.736519776</v>
      </c>
      <c r="I97" s="42">
        <f t="shared" si="9"/>
        <v>69.356950060657553</v>
      </c>
      <c r="L97" s="44"/>
    </row>
    <row r="98" spans="1:12" x14ac:dyDescent="0.25">
      <c r="A98" s="51">
        <f t="shared" si="10"/>
        <v>11.561122421920951</v>
      </c>
      <c r="B98" s="5">
        <f t="shared" si="4"/>
        <v>0.99996862975449263</v>
      </c>
      <c r="C98" s="49">
        <f t="shared" si="7"/>
        <v>-2.7248276434395027E-4</v>
      </c>
      <c r="D98" s="5">
        <f t="shared" si="5"/>
        <v>0.11121003991858014</v>
      </c>
      <c r="E98" s="5">
        <f t="shared" si="6"/>
        <v>1.4051349280270371E-3</v>
      </c>
      <c r="F98" s="5" t="str">
        <f t="shared" si="8"/>
        <v>neg.</v>
      </c>
      <c r="G98" s="16">
        <f>IF(AND(C$9="L",C$10="IB"),IF((($C$7*Coefficients!$C$16)/($A98*($C$4/100)))&lt;=1,2*ASIN(($C$7*Coefficients!$C$16)/( $A98*($C$4/100)))*180/PI(),180),IF(AND(C$9="C",C$10="IB"),IF((($C$7*Coefficients!$D$16)/($A98*($C$4/100)))&lt;=1,2*ASIN(($C$7*Coefficients!$D$16)/( $A98*($C$4/100)))*180/PI(),180),IF(AND(C$9="L",C$10="D"),IF((($C$7*Coefficients!$E$16)/($A98*($C$4/100)))&lt;=1,2*ASIN(($C$7*Coefficients!$E$16)/( $A98*($C$4/100)))*180/PI(),180),IF(AND(C$9="C",C$10="D"),IF((($C$7*Coefficients!$F$16)/($A98*($C$4/100)))&lt;=1,2*ASIN(($C$7*Coefficients!$F$16)/( $A98*($C$4/100)))*180/PI(),180),FALSE))))</f>
        <v>180</v>
      </c>
      <c r="H98" s="50">
        <f>IF(AND(C$9="L",C$10="IB"),(($C$7*Coefficients!$C$16)/($A98*SIN(C$5*PI()/180))*100/2)^2*PI(),IF(AND(C$9="C",C$10="IB"),(($C$7*Coefficients!$D$16)/($A98*SIN(C$5*PI()/180))*100/2)^2*PI(),IF(AND(C$9="L",C$10="D"),(($C$7*Coefficients!$E$16)/($A98*SIN(C$5*PI()/180))*100/2)^2*PI(),IF(AND(C$9="C",C$10="D"),(($C$7* Coefficients!$F$16)/($A98*SIN(C$5*PI()/180))*100/2)^2*PI(),FALSE))))</f>
        <v>19185257.610950641</v>
      </c>
      <c r="I98" s="42">
        <f t="shared" si="9"/>
        <v>69.197433502055688</v>
      </c>
      <c r="L98" s="44"/>
    </row>
    <row r="99" spans="1:12" x14ac:dyDescent="0.25">
      <c r="A99" s="51">
        <f t="shared" si="10"/>
        <v>11.587773561551222</v>
      </c>
      <c r="B99" s="5">
        <f t="shared" ref="B99:B162" si="11">IF(AND(C$9="L",C$10="IB"),SQRT((SIN(PI()*$A99*($C$4/100)/$C$7*SIN($C$5*PI()/180))/(PI()*$A99*($C$4/100)/$C$7*SIN($C$5*PI()/180)))^2),IF(AND(C$9="C",C$10="IB"),IMABS(2*BESSELJ((2*PI()*$A99/$C$7)*(($C$4/100)/2)*SIN($C$5*PI()/180),1)/( (2*PI()*$A99/$C$7)*(($C$4/100)/2)*SIN($C$5*PI()/180))),IF(AND(C$9="L",C$10="D"),SQRT((SIN(PI()*$A99*($C$4/100)/$C$7*SIN($C$5*PI()/180))/(PI()*$A99*($C$4/100)/$C$7*SIN($C$5*PI()/180)))^2)*COS(C$5*PI()/180),IF(AND(C$9="C",C$10="D"),IMABS(2*BESSELJ((2*PI()*$A99/$C$7)*(($C$4/100)/2)*SIN($C$5*PI()/180),1)/( (2*PI()*$A99/$C$7)*(($C$4/100)/2)*SIN($C$5*PI()/180)))* COS(C$5*PI()/180),FALSE))))</f>
        <v>0.99996848495683788</v>
      </c>
      <c r="C99" s="49">
        <f t="shared" si="7"/>
        <v>-2.7374050033955084E-4</v>
      </c>
      <c r="D99" s="5">
        <f t="shared" ref="D99:D162" si="12">IF(C$9="C",C$14/(C$7/A99*100),"n/a")</f>
        <v>0.11146640553724518</v>
      </c>
      <c r="E99" s="5">
        <f t="shared" ref="E99:E162" si="13">IF($C$9="C",(((PI()*(C$4/100)/(C$7/A99)))^2),IF($C$9="L",(2*(C$4/100)/(C$7/A99)),FALSE))</f>
        <v>1.4116207361676574E-3</v>
      </c>
      <c r="F99" s="5" t="str">
        <f t="shared" si="8"/>
        <v>neg.</v>
      </c>
      <c r="G99" s="16">
        <f>IF(AND(C$9="L",C$10="IB"),IF((($C$7*Coefficients!$C$16)/($A99*($C$4/100)))&lt;=1,2*ASIN(($C$7*Coefficients!$C$16)/( $A99*($C$4/100)))*180/PI(),180),IF(AND(C$9="C",C$10="IB"),IF((($C$7*Coefficients!$D$16)/($A99*($C$4/100)))&lt;=1,2*ASIN(($C$7*Coefficients!$D$16)/( $A99*($C$4/100)))*180/PI(),180),IF(AND(C$9="L",C$10="D"),IF((($C$7*Coefficients!$E$16)/($A99*($C$4/100)))&lt;=1,2*ASIN(($C$7*Coefficients!$E$16)/( $A99*($C$4/100)))*180/PI(),180),IF(AND(C$9="C",C$10="D"),IF((($C$7*Coefficients!$F$16)/($A99*($C$4/100)))&lt;=1,2*ASIN(($C$7*Coefficients!$F$16)/( $A99*($C$4/100)))*180/PI(),180),FALSE))))</f>
        <v>180</v>
      </c>
      <c r="H99" s="50">
        <f>IF(AND(C$9="L",C$10="IB"),(($C$7*Coefficients!$C$16)/($A99*SIN(C$5*PI()/180))*100/2)^2*PI(),IF(AND(C$9="C",C$10="IB"),(($C$7*Coefficients!$D$16)/($A99*SIN(C$5*PI()/180))*100/2)^2*PI(),IF(AND(C$9="L",C$10="D"),(($C$7*Coefficients!$E$16)/($A99*SIN(C$5*PI()/180))*100/2)^2*PI(),IF(AND(C$9="C",C$10="D"),(($C$7* Coefficients!$F$16)/($A99*SIN(C$5*PI()/180))*100/2)^2*PI(),FALSE))))</f>
        <v>19097109.359224889</v>
      </c>
      <c r="I99" s="42">
        <f t="shared" si="9"/>
        <v>69.038283821357865</v>
      </c>
      <c r="L99" s="44"/>
    </row>
    <row r="100" spans="1:12" x14ac:dyDescent="0.25">
      <c r="A100" s="51">
        <f t="shared" si="10"/>
        <v>11.614486138403388</v>
      </c>
      <c r="B100" s="5">
        <f t="shared" si="11"/>
        <v>0.99996833949084163</v>
      </c>
      <c r="C100" s="49">
        <f t="shared" ref="C100:C163" si="14">20*LOG(B100)</f>
        <v>-2.75004041841523E-4</v>
      </c>
      <c r="D100" s="5">
        <f t="shared" si="12"/>
        <v>0.11172336213969623</v>
      </c>
      <c r="E100" s="5">
        <f t="shared" si="13"/>
        <v>1.4181364814384407E-3</v>
      </c>
      <c r="F100" s="5" t="str">
        <f t="shared" ref="F100:F163" si="15">IF(E100&gt;=1,10*LOG(E100),"neg.")</f>
        <v>neg.</v>
      </c>
      <c r="G100" s="16">
        <f>IF(AND(C$9="L",C$10="IB"),IF((($C$7*Coefficients!$C$16)/($A100*($C$4/100)))&lt;=1,2*ASIN(($C$7*Coefficients!$C$16)/( $A100*($C$4/100)))*180/PI(),180),IF(AND(C$9="C",C$10="IB"),IF((($C$7*Coefficients!$D$16)/($A100*($C$4/100)))&lt;=1,2*ASIN(($C$7*Coefficients!$D$16)/( $A100*($C$4/100)))*180/PI(),180),IF(AND(C$9="L",C$10="D"),IF((($C$7*Coefficients!$E$16)/($A100*($C$4/100)))&lt;=1,2*ASIN(($C$7*Coefficients!$E$16)/( $A100*($C$4/100)))*180/PI(),180),IF(AND(C$9="C",C$10="D"),IF((($C$7*Coefficients!$F$16)/($A100*($C$4/100)))&lt;=1,2*ASIN(($C$7*Coefficients!$F$16)/( $A100*($C$4/100)))*180/PI(),180),FALSE))))</f>
        <v>180</v>
      </c>
      <c r="H100" s="50">
        <f>IF(AND(C$9="L",C$10="IB"),(($C$7*Coefficients!$C$16)/($A100*SIN(C$5*PI()/180))*100/2)^2*PI(),IF(AND(C$9="C",C$10="IB"),(($C$7*Coefficients!$D$16)/($A100*SIN(C$5*PI()/180))*100/2)^2*PI(),IF(AND(C$9="L",C$10="D"),(($C$7*Coefficients!$E$16)/($A100*SIN(C$5*PI()/180))*100/2)^2*PI(),IF(AND(C$9="C",C$10="D"),(($C$7* Coefficients!$F$16)/($A100*SIN(C$5*PI()/180))*100/2)^2*PI(),FALSE))))</f>
        <v>19009366.111927006</v>
      </c>
      <c r="I100" s="42">
        <f t="shared" ref="I100:I163" si="16">(0.8/A100)*1000</f>
        <v>68.879500174768296</v>
      </c>
      <c r="L100" s="44"/>
    </row>
    <row r="101" spans="1:12" x14ac:dyDescent="0.25">
      <c r="A101" s="51">
        <f t="shared" ref="A101:A164" si="17">A100*10^(1/1000)</f>
        <v>11.641260294104873</v>
      </c>
      <c r="B101" s="5">
        <f t="shared" si="11"/>
        <v>0.99996819335341902</v>
      </c>
      <c r="C101" s="49">
        <f t="shared" si="14"/>
        <v>-2.7627341564805547E-4</v>
      </c>
      <c r="D101" s="5">
        <f t="shared" si="12"/>
        <v>0.11198091108829164</v>
      </c>
      <c r="E101" s="5">
        <f t="shared" si="13"/>
        <v>1.4246823020229017E-3</v>
      </c>
      <c r="F101" s="5" t="str">
        <f t="shared" si="15"/>
        <v>neg.</v>
      </c>
      <c r="G101" s="16">
        <f>IF(AND(C$9="L",C$10="IB"),IF((($C$7*Coefficients!$C$16)/($A101*($C$4/100)))&lt;=1,2*ASIN(($C$7*Coefficients!$C$16)/( $A101*($C$4/100)))*180/PI(),180),IF(AND(C$9="C",C$10="IB"),IF((($C$7*Coefficients!$D$16)/($A101*($C$4/100)))&lt;=1,2*ASIN(($C$7*Coefficients!$D$16)/( $A101*($C$4/100)))*180/PI(),180),IF(AND(C$9="L",C$10="D"),IF((($C$7*Coefficients!$E$16)/($A101*($C$4/100)))&lt;=1,2*ASIN(($C$7*Coefficients!$E$16)/( $A101*($C$4/100)))*180/PI(),180),IF(AND(C$9="C",C$10="D"),IF((($C$7*Coefficients!$F$16)/($A101*($C$4/100)))&lt;=1,2*ASIN(($C$7*Coefficients!$F$16)/( $A101*($C$4/100)))*180/PI(),180),FALSE))))</f>
        <v>180</v>
      </c>
      <c r="H101" s="50">
        <f>IF(AND(C$9="L",C$10="IB"),(($C$7*Coefficients!$C$16)/($A101*SIN(C$5*PI()/180))*100/2)^2*PI(),IF(AND(C$9="C",C$10="IB"),(($C$7*Coefficients!$D$16)/($A101*SIN(C$5*PI()/180))*100/2)^2*PI(),IF(AND(C$9="L",C$10="D"),(($C$7*Coefficients!$E$16)/($A101*SIN(C$5*PI()/180))*100/2)^2*PI(),IF(AND(C$9="C",C$10="D"),(($C$7* Coefficients!$F$16)/($A101*SIN(C$5*PI()/180))*100/2)^2*PI(),FALSE))))</f>
        <v>18922026.008230671</v>
      </c>
      <c r="I101" s="42">
        <f t="shared" si="16"/>
        <v>68.721081720431897</v>
      </c>
      <c r="L101" s="44"/>
    </row>
    <row r="102" spans="1:12" x14ac:dyDescent="0.25">
      <c r="A102" s="51">
        <f t="shared" si="17"/>
        <v>11.668096170609584</v>
      </c>
      <c r="B102" s="5">
        <f t="shared" si="11"/>
        <v>0.99996804654147098</v>
      </c>
      <c r="C102" s="49">
        <f t="shared" si="14"/>
        <v>-2.7754864868080245E-4</v>
      </c>
      <c r="D102" s="5">
        <f t="shared" si="12"/>
        <v>0.11223905374853024</v>
      </c>
      <c r="E102" s="5">
        <f t="shared" si="13"/>
        <v>1.4312583367423804E-3</v>
      </c>
      <c r="F102" s="5" t="str">
        <f t="shared" si="15"/>
        <v>neg.</v>
      </c>
      <c r="G102" s="16">
        <f>IF(AND(C$9="L",C$10="IB"),IF((($C$7*Coefficients!$C$16)/($A102*($C$4/100)))&lt;=1,2*ASIN(($C$7*Coefficients!$C$16)/( $A102*($C$4/100)))*180/PI(),180),IF(AND(C$9="C",C$10="IB"),IF((($C$7*Coefficients!$D$16)/($A102*($C$4/100)))&lt;=1,2*ASIN(($C$7*Coefficients!$D$16)/( $A102*($C$4/100)))*180/PI(),180),IF(AND(C$9="L",C$10="D"),IF((($C$7*Coefficients!$E$16)/($A102*($C$4/100)))&lt;=1,2*ASIN(($C$7*Coefficients!$E$16)/( $A102*($C$4/100)))*180/PI(),180),IF(AND(C$9="C",C$10="D"),IF((($C$7*Coefficients!$F$16)/($A102*($C$4/100)))&lt;=1,2*ASIN(($C$7*Coefficients!$F$16)/( $A102*($C$4/100)))*180/PI(),180),FALSE))))</f>
        <v>180</v>
      </c>
      <c r="H102" s="50">
        <f>IF(AND(C$9="L",C$10="IB"),(($C$7*Coefficients!$C$16)/($A102*SIN(C$5*PI()/180))*100/2)^2*PI(),IF(AND(C$9="C",C$10="IB"),(($C$7*Coefficients!$D$16)/($A102*SIN(C$5*PI()/180))*100/2)^2*PI(),IF(AND(C$9="L",C$10="D"),(($C$7*Coefficients!$E$16)/($A102*SIN(C$5*PI()/180))*100/2)^2*PI(),IF(AND(C$9="C",C$10="D"),(($C$7* Coefficients!$F$16)/($A102*SIN(C$5*PI()/180))*100/2)^2*PI(),FALSE))))</f>
        <v>18835087.195859306</v>
      </c>
      <c r="I102" s="42">
        <f t="shared" si="16"/>
        <v>68.563027618429814</v>
      </c>
      <c r="L102" s="44"/>
    </row>
    <row r="103" spans="1:12" x14ac:dyDescent="0.25">
      <c r="A103" s="51">
        <f t="shared" si="17"/>
        <v>11.694993910198667</v>
      </c>
      <c r="B103" s="5">
        <f t="shared" si="11"/>
        <v>0.99996789905188455</v>
      </c>
      <c r="C103" s="49">
        <f t="shared" si="14"/>
        <v>-2.7882976798199036E-4</v>
      </c>
      <c r="D103" s="5">
        <f t="shared" si="12"/>
        <v>0.11249779148905879</v>
      </c>
      <c r="E103" s="5">
        <f t="shared" si="13"/>
        <v>1.437864725058988E-3</v>
      </c>
      <c r="F103" s="5" t="str">
        <f t="shared" si="15"/>
        <v>neg.</v>
      </c>
      <c r="G103" s="16">
        <f>IF(AND(C$9="L",C$10="IB"),IF((($C$7*Coefficients!$C$16)/($A103*($C$4/100)))&lt;=1,2*ASIN(($C$7*Coefficients!$C$16)/( $A103*($C$4/100)))*180/PI(),180),IF(AND(C$9="C",C$10="IB"),IF((($C$7*Coefficients!$D$16)/($A103*($C$4/100)))&lt;=1,2*ASIN(($C$7*Coefficients!$D$16)/( $A103*($C$4/100)))*180/PI(),180),IF(AND(C$9="L",C$10="D"),IF((($C$7*Coefficients!$E$16)/($A103*($C$4/100)))&lt;=1,2*ASIN(($C$7*Coefficients!$E$16)/( $A103*($C$4/100)))*180/PI(),180),IF(AND(C$9="C",C$10="D"),IF((($C$7*Coefficients!$F$16)/($A103*($C$4/100)))&lt;=1,2*ASIN(($C$7*Coefficients!$F$16)/( $A103*($C$4/100)))*180/PI(),180),FALSE))))</f>
        <v>180</v>
      </c>
      <c r="H103" s="50">
        <f>IF(AND(C$9="L",C$10="IB"),(($C$7*Coefficients!$C$16)/($A103*SIN(C$5*PI()/180))*100/2)^2*PI(),IF(AND(C$9="C",C$10="IB"),(($C$7*Coefficients!$D$16)/($A103*SIN(C$5*PI()/180))*100/2)^2*PI(),IF(AND(C$9="L",C$10="D"),(($C$7*Coefficients!$E$16)/($A103*SIN(C$5*PI()/180))*100/2)^2*PI(),IF(AND(C$9="C",C$10="D"),(($C$7* Coefficients!$F$16)/($A103*SIN(C$5*PI()/180))*100/2)^2*PI(),FALSE))))</f>
        <v>18748547.831046734</v>
      </c>
      <c r="I103" s="42">
        <f t="shared" si="16"/>
        <v>68.405337030774916</v>
      </c>
      <c r="L103" s="44"/>
    </row>
    <row r="104" spans="1:12" x14ac:dyDescent="0.25">
      <c r="A104" s="51">
        <f t="shared" si="17"/>
        <v>11.721953655481261</v>
      </c>
      <c r="B104" s="5">
        <f t="shared" si="11"/>
        <v>0.99996775088153134</v>
      </c>
      <c r="C104" s="49">
        <f t="shared" si="14"/>
        <v>-2.8011680072791942E-4</v>
      </c>
      <c r="D104" s="5">
        <f t="shared" si="12"/>
        <v>0.11275712568167896</v>
      </c>
      <c r="E104" s="5">
        <f t="shared" si="13"/>
        <v>1.4445016070785618E-3</v>
      </c>
      <c r="F104" s="5" t="str">
        <f t="shared" si="15"/>
        <v>neg.</v>
      </c>
      <c r="G104" s="16">
        <f>IF(AND(C$9="L",C$10="IB"),IF((($C$7*Coefficients!$C$16)/($A104*($C$4/100)))&lt;=1,2*ASIN(($C$7*Coefficients!$C$16)/( $A104*($C$4/100)))*180/PI(),180),IF(AND(C$9="C",C$10="IB"),IF((($C$7*Coefficients!$D$16)/($A104*($C$4/100)))&lt;=1,2*ASIN(($C$7*Coefficients!$D$16)/( $A104*($C$4/100)))*180/PI(),180),IF(AND(C$9="L",C$10="D"),IF((($C$7*Coefficients!$E$16)/($A104*($C$4/100)))&lt;=1,2*ASIN(($C$7*Coefficients!$E$16)/( $A104*($C$4/100)))*180/PI(),180),IF(AND(C$9="C",C$10="D"),IF((($C$7*Coefficients!$F$16)/($A104*($C$4/100)))&lt;=1,2*ASIN(($C$7*Coefficients!$F$16)/( $A104*($C$4/100)))*180/PI(),180),FALSE))))</f>
        <v>180</v>
      </c>
      <c r="H104" s="50">
        <f>IF(AND(C$9="L",C$10="IB"),(($C$7*Coefficients!$C$16)/($A104*SIN(C$5*PI()/180))*100/2)^2*PI(),IF(AND(C$9="C",C$10="IB"),(($C$7*Coefficients!$D$16)/($A104*SIN(C$5*PI()/180))*100/2)^2*PI(),IF(AND(C$9="L",C$10="D"),(($C$7*Coefficients!$E$16)/($A104*SIN(C$5*PI()/180))*100/2)^2*PI(),IF(AND(C$9="C",C$10="D"),(($C$7* Coefficients!$F$16)/($A104*SIN(C$5*PI()/180))*100/2)^2*PI(),FALSE))))</f>
        <v>18662406.078498147</v>
      </c>
      <c r="I104" s="42">
        <f t="shared" si="16"/>
        <v>68.248009121407406</v>
      </c>
      <c r="L104" s="44"/>
    </row>
    <row r="105" spans="1:12" x14ac:dyDescent="0.25">
      <c r="A105" s="51">
        <f t="shared" si="17"/>
        <v>11.748975549395251</v>
      </c>
      <c r="B105" s="5">
        <f t="shared" si="11"/>
        <v>0.99996760202726986</v>
      </c>
      <c r="C105" s="49">
        <f t="shared" si="14"/>
        <v>-2.8140977420871237E-4</v>
      </c>
      <c r="D105" s="5">
        <f t="shared" si="12"/>
        <v>0.11301705770135489</v>
      </c>
      <c r="E105" s="5">
        <f t="shared" si="13"/>
        <v>1.4511691235536415E-3</v>
      </c>
      <c r="F105" s="5" t="str">
        <f t="shared" si="15"/>
        <v>neg.</v>
      </c>
      <c r="G105" s="16">
        <f>IF(AND(C$9="L",C$10="IB"),IF((($C$7*Coefficients!$C$16)/($A105*($C$4/100)))&lt;=1,2*ASIN(($C$7*Coefficients!$C$16)/( $A105*($C$4/100)))*180/PI(),180),IF(AND(C$9="C",C$10="IB"),IF((($C$7*Coefficients!$D$16)/($A105*($C$4/100)))&lt;=1,2*ASIN(($C$7*Coefficients!$D$16)/( $A105*($C$4/100)))*180/PI(),180),IF(AND(C$9="L",C$10="D"),IF((($C$7*Coefficients!$E$16)/($A105*($C$4/100)))&lt;=1,2*ASIN(($C$7*Coefficients!$E$16)/( $A105*($C$4/100)))*180/PI(),180),IF(AND(C$9="C",C$10="D"),IF((($C$7*Coefficients!$F$16)/($A105*($C$4/100)))&lt;=1,2*ASIN(($C$7*Coefficients!$F$16)/( $A105*($C$4/100)))*180/PI(),180),FALSE))))</f>
        <v>180</v>
      </c>
      <c r="H105" s="50">
        <f>IF(AND(C$9="L",C$10="IB"),(($C$7*Coefficients!$C$16)/($A105*SIN(C$5*PI()/180))*100/2)^2*PI(),IF(AND(C$9="C",C$10="IB"),(($C$7*Coefficients!$D$16)/($A105*SIN(C$5*PI()/180))*100/2)^2*PI(),IF(AND(C$9="L",C$10="D"),(($C$7*Coefficients!$E$16)/($A105*SIN(C$5*PI()/180))*100/2)^2*PI(),IF(AND(C$9="C",C$10="D"),(($C$7* Coefficients!$F$16)/($A105*SIN(C$5*PI()/180))*100/2)^2*PI(),FALSE))))</f>
        <v>18576660.111351125</v>
      </c>
      <c r="I105" s="42">
        <f t="shared" si="16"/>
        <v>68.091043056190372</v>
      </c>
      <c r="L105" s="44"/>
    </row>
    <row r="106" spans="1:12" x14ac:dyDescent="0.25">
      <c r="A106" s="51">
        <f t="shared" si="17"/>
        <v>11.776059735208028</v>
      </c>
      <c r="B106" s="5">
        <f t="shared" si="11"/>
        <v>0.99996745248594299</v>
      </c>
      <c r="C106" s="49">
        <f t="shared" si="14"/>
        <v>-2.8270871585049493E-4</v>
      </c>
      <c r="D106" s="5">
        <f t="shared" si="12"/>
        <v>0.11327758892622022</v>
      </c>
      <c r="E106" s="5">
        <f t="shared" si="13"/>
        <v>1.4578674158864469E-3</v>
      </c>
      <c r="F106" s="5" t="str">
        <f t="shared" si="15"/>
        <v>neg.</v>
      </c>
      <c r="G106" s="16">
        <f>IF(AND(C$9="L",C$10="IB"),IF((($C$7*Coefficients!$C$16)/($A106*($C$4/100)))&lt;=1,2*ASIN(($C$7*Coefficients!$C$16)/( $A106*($C$4/100)))*180/PI(),180),IF(AND(C$9="C",C$10="IB"),IF((($C$7*Coefficients!$D$16)/($A106*($C$4/100)))&lt;=1,2*ASIN(($C$7*Coefficients!$D$16)/( $A106*($C$4/100)))*180/PI(),180),IF(AND(C$9="L",C$10="D"),IF((($C$7*Coefficients!$E$16)/($A106*($C$4/100)))&lt;=1,2*ASIN(($C$7*Coefficients!$E$16)/( $A106*($C$4/100)))*180/PI(),180),IF(AND(C$9="C",C$10="D"),IF((($C$7*Coefficients!$F$16)/($A106*($C$4/100)))&lt;=1,2*ASIN(($C$7*Coefficients!$F$16)/( $A106*($C$4/100)))*180/PI(),180),FALSE))))</f>
        <v>180</v>
      </c>
      <c r="H106" s="50">
        <f>IF(AND(C$9="L",C$10="IB"),(($C$7*Coefficients!$C$16)/($A106*SIN(C$5*PI()/180))*100/2)^2*PI(),IF(AND(C$9="C",C$10="IB"),(($C$7*Coefficients!$D$16)/($A106*SIN(C$5*PI()/180))*100/2)^2*PI(),IF(AND(C$9="L",C$10="D"),(($C$7*Coefficients!$E$16)/($A106*SIN(C$5*PI()/180))*100/2)^2*PI(),IF(AND(C$9="C",C$10="D"),(($C$7* Coefficients!$F$16)/($A106*SIN(C$5*PI()/180))*100/2)^2*PI(),FALSE))))</f>
        <v>18491308.111136936</v>
      </c>
      <c r="I106" s="42">
        <f t="shared" si="16"/>
        <v>67.934438002905367</v>
      </c>
      <c r="L106" s="44"/>
    </row>
    <row r="107" spans="1:12" x14ac:dyDescent="0.25">
      <c r="A107" s="51">
        <f t="shared" si="17"/>
        <v>11.803206356517251</v>
      </c>
      <c r="B107" s="5">
        <f t="shared" si="11"/>
        <v>0.9999673022543798</v>
      </c>
      <c r="C107" s="49">
        <f t="shared" si="14"/>
        <v>-2.8401365319900195E-4</v>
      </c>
      <c r="D107" s="5">
        <f t="shared" si="12"/>
        <v>0.11353872073758561</v>
      </c>
      <c r="E107" s="5">
        <f t="shared" si="13"/>
        <v>1.4645966261318851E-3</v>
      </c>
      <c r="F107" s="5" t="str">
        <f t="shared" si="15"/>
        <v>neg.</v>
      </c>
      <c r="G107" s="16">
        <f>IF(AND(C$9="L",C$10="IB"),IF((($C$7*Coefficients!$C$16)/($A107*($C$4/100)))&lt;=1,2*ASIN(($C$7*Coefficients!$C$16)/( $A107*($C$4/100)))*180/PI(),180),IF(AND(C$9="C",C$10="IB"),IF((($C$7*Coefficients!$D$16)/($A107*($C$4/100)))&lt;=1,2*ASIN(($C$7*Coefficients!$D$16)/( $A107*($C$4/100)))*180/PI(),180),IF(AND(C$9="L",C$10="D"),IF((($C$7*Coefficients!$E$16)/($A107*($C$4/100)))&lt;=1,2*ASIN(($C$7*Coefficients!$E$16)/( $A107*($C$4/100)))*180/PI(),180),IF(AND(C$9="C",C$10="D"),IF((($C$7*Coefficients!$F$16)/($A107*($C$4/100)))&lt;=1,2*ASIN(($C$7*Coefficients!$F$16)/( $A107*($C$4/100)))*180/PI(),180),FALSE))))</f>
        <v>180</v>
      </c>
      <c r="H107" s="50">
        <f>IF(AND(C$9="L",C$10="IB"),(($C$7*Coefficients!$C$16)/($A107*SIN(C$5*PI()/180))*100/2)^2*PI(),IF(AND(C$9="C",C$10="IB"),(($C$7*Coefficients!$D$16)/($A107*SIN(C$5*PI()/180))*100/2)^2*PI(),IF(AND(C$9="L",C$10="D"),(($C$7*Coefficients!$E$16)/($A107*SIN(C$5*PI()/180))*100/2)^2*PI(),IF(AND(C$9="C",C$10="D"),(($C$7* Coefficients!$F$16)/($A107*SIN(C$5*PI()/180))*100/2)^2*PI(),FALSE))))</f>
        <v>18406348.267741937</v>
      </c>
      <c r="I107" s="42">
        <f t="shared" si="16"/>
        <v>67.778193131247988</v>
      </c>
      <c r="L107" s="44"/>
    </row>
    <row r="108" spans="1:12" x14ac:dyDescent="0.25">
      <c r="A108" s="51">
        <f t="shared" si="17"/>
        <v>11.830415557251602</v>
      </c>
      <c r="B108" s="5">
        <f t="shared" si="11"/>
        <v>0.99996715132939451</v>
      </c>
      <c r="C108" s="49">
        <f t="shared" si="14"/>
        <v>-2.8532461392922131E-4</v>
      </c>
      <c r="D108" s="5">
        <f t="shared" si="12"/>
        <v>0.1138004545199459</v>
      </c>
      <c r="E108" s="5">
        <f t="shared" si="13"/>
        <v>1.4713568970005548E-3</v>
      </c>
      <c r="F108" s="5" t="str">
        <f t="shared" si="15"/>
        <v>neg.</v>
      </c>
      <c r="G108" s="16">
        <f>IF(AND(C$9="L",C$10="IB"),IF((($C$7*Coefficients!$C$16)/($A108*($C$4/100)))&lt;=1,2*ASIN(($C$7*Coefficients!$C$16)/( $A108*($C$4/100)))*180/PI(),180),IF(AND(C$9="C",C$10="IB"),IF((($C$7*Coefficients!$D$16)/($A108*($C$4/100)))&lt;=1,2*ASIN(($C$7*Coefficients!$D$16)/( $A108*($C$4/100)))*180/PI(),180),IF(AND(C$9="L",C$10="D"),IF((($C$7*Coefficients!$E$16)/($A108*($C$4/100)))&lt;=1,2*ASIN(($C$7*Coefficients!$E$16)/( $A108*($C$4/100)))*180/PI(),180),IF(AND(C$9="C",C$10="D"),IF((($C$7*Coefficients!$F$16)/($A108*($C$4/100)))&lt;=1,2*ASIN(($C$7*Coefficients!$F$16)/( $A108*($C$4/100)))*180/PI(),180),FALSE))))</f>
        <v>180</v>
      </c>
      <c r="H108" s="50">
        <f>IF(AND(C$9="L",C$10="IB"),(($C$7*Coefficients!$C$16)/($A108*SIN(C$5*PI()/180))*100/2)^2*PI(),IF(AND(C$9="C",C$10="IB"),(($C$7*Coefficients!$D$16)/($A108*SIN(C$5*PI()/180))*100/2)^2*PI(),IF(AND(C$9="L",C$10="D"),(($C$7*Coefficients!$E$16)/($A108*SIN(C$5*PI()/180))*100/2)^2*PI(),IF(AND(C$9="C",C$10="D"),(($C$7* Coefficients!$F$16)/($A108*SIN(C$5*PI()/180))*100/2)^2*PI(),FALSE))))</f>
        <v>18321778.779369216</v>
      </c>
      <c r="I108" s="42">
        <f t="shared" si="16"/>
        <v>67.622307612823448</v>
      </c>
      <c r="L108" s="44"/>
    </row>
    <row r="109" spans="1:12" x14ac:dyDescent="0.25">
      <c r="A109" s="51">
        <f t="shared" si="17"/>
        <v>11.857687481671555</v>
      </c>
      <c r="B109" s="5">
        <f t="shared" si="11"/>
        <v>0.99996699970778613</v>
      </c>
      <c r="C109" s="49">
        <f t="shared" si="14"/>
        <v>-2.8664162584828755E-4</v>
      </c>
      <c r="D109" s="5">
        <f t="shared" si="12"/>
        <v>0.11406279166098758</v>
      </c>
      <c r="E109" s="5">
        <f t="shared" si="13"/>
        <v>1.4781483718617797E-3</v>
      </c>
      <c r="F109" s="5" t="str">
        <f t="shared" si="15"/>
        <v>neg.</v>
      </c>
      <c r="G109" s="16">
        <f>IF(AND(C$9="L",C$10="IB"),IF((($C$7*Coefficients!$C$16)/($A109*($C$4/100)))&lt;=1,2*ASIN(($C$7*Coefficients!$C$16)/( $A109*($C$4/100)))*180/PI(),180),IF(AND(C$9="C",C$10="IB"),IF((($C$7*Coefficients!$D$16)/($A109*($C$4/100)))&lt;=1,2*ASIN(($C$7*Coefficients!$D$16)/( $A109*($C$4/100)))*180/PI(),180),IF(AND(C$9="L",C$10="D"),IF((($C$7*Coefficients!$E$16)/($A109*($C$4/100)))&lt;=1,2*ASIN(($C$7*Coefficients!$E$16)/( $A109*($C$4/100)))*180/PI(),180),IF(AND(C$9="C",C$10="D"),IF((($C$7*Coefficients!$F$16)/($A109*($C$4/100)))&lt;=1,2*ASIN(($C$7*Coefficients!$F$16)/( $A109*($C$4/100)))*180/PI(),180),FALSE))))</f>
        <v>180</v>
      </c>
      <c r="H109" s="50">
        <f>IF(AND(C$9="L",C$10="IB"),(($C$7*Coefficients!$C$16)/($A109*SIN(C$5*PI()/180))*100/2)^2*PI(),IF(AND(C$9="C",C$10="IB"),(($C$7*Coefficients!$D$16)/($A109*SIN(C$5*PI()/180))*100/2)^2*PI(),IF(AND(C$9="L",C$10="D"),(($C$7*Coefficients!$E$16)/($A109*SIN(C$5*PI()/180))*100/2)^2*PI(),IF(AND(C$9="C",C$10="D"),(($C$7* Coefficients!$F$16)/($A109*SIN(C$5*PI()/180))*100/2)^2*PI(),FALSE))))</f>
        <v>18237597.852500364</v>
      </c>
      <c r="I109" s="42">
        <f t="shared" si="16"/>
        <v>67.466780621142291</v>
      </c>
      <c r="L109" s="44"/>
    </row>
    <row r="110" spans="1:12" x14ac:dyDescent="0.25">
      <c r="A110" s="51">
        <f t="shared" si="17"/>
        <v>11.885022274370137</v>
      </c>
      <c r="B110" s="5">
        <f t="shared" si="11"/>
        <v>0.99996684738633979</v>
      </c>
      <c r="C110" s="49">
        <f t="shared" si="14"/>
        <v>-2.8796471688390926E-4</v>
      </c>
      <c r="D110" s="5">
        <f t="shared" si="12"/>
        <v>0.11432573355159603</v>
      </c>
      <c r="E110" s="5">
        <f t="shared" si="13"/>
        <v>1.4849711947466445E-3</v>
      </c>
      <c r="F110" s="5" t="str">
        <f t="shared" si="15"/>
        <v>neg.</v>
      </c>
      <c r="G110" s="16">
        <f>IF(AND(C$9="L",C$10="IB"),IF((($C$7*Coefficients!$C$16)/($A110*($C$4/100)))&lt;=1,2*ASIN(($C$7*Coefficients!$C$16)/( $A110*($C$4/100)))*180/PI(),180),IF(AND(C$9="C",C$10="IB"),IF((($C$7*Coefficients!$D$16)/($A110*($C$4/100)))&lt;=1,2*ASIN(($C$7*Coefficients!$D$16)/( $A110*($C$4/100)))*180/PI(),180),IF(AND(C$9="L",C$10="D"),IF((($C$7*Coefficients!$E$16)/($A110*($C$4/100)))&lt;=1,2*ASIN(($C$7*Coefficients!$E$16)/( $A110*($C$4/100)))*180/PI(),180),IF(AND(C$9="C",C$10="D"),IF((($C$7*Coefficients!$F$16)/($A110*($C$4/100)))&lt;=1,2*ASIN(($C$7*Coefficients!$F$16)/( $A110*($C$4/100)))*180/PI(),180),FALSE))))</f>
        <v>180</v>
      </c>
      <c r="H110" s="50">
        <f>IF(AND(C$9="L",C$10="IB"),(($C$7*Coefficients!$C$16)/($A110*SIN(C$5*PI()/180))*100/2)^2*PI(),IF(AND(C$9="C",C$10="IB"),(($C$7*Coefficients!$D$16)/($A110*SIN(C$5*PI()/180))*100/2)^2*PI(),IF(AND(C$9="L",C$10="D"),(($C$7*Coefficients!$E$16)/($A110*SIN(C$5*PI()/180))*100/2)^2*PI(),IF(AND(C$9="C",C$10="D"),(($C$7* Coefficients!$F$16)/($A110*SIN(C$5*PI()/180))*100/2)^2*PI(),FALSE))))</f>
        <v>18153803.701857448</v>
      </c>
      <c r="I110" s="42">
        <f t="shared" si="16"/>
        <v>67.311611331615879</v>
      </c>
      <c r="L110" s="44"/>
    </row>
    <row r="111" spans="1:12" x14ac:dyDescent="0.25">
      <c r="A111" s="51">
        <f t="shared" si="17"/>
        <v>11.9124200802737</v>
      </c>
      <c r="B111" s="5">
        <f t="shared" si="11"/>
        <v>0.99996669436182528</v>
      </c>
      <c r="C111" s="49">
        <f t="shared" si="14"/>
        <v>-2.8929391509690665E-4</v>
      </c>
      <c r="D111" s="5">
        <f t="shared" si="12"/>
        <v>0.11458928158586296</v>
      </c>
      <c r="E111" s="5">
        <f t="shared" si="13"/>
        <v>1.4918255103510527E-3</v>
      </c>
      <c r="F111" s="5" t="str">
        <f t="shared" si="15"/>
        <v>neg.</v>
      </c>
      <c r="G111" s="16">
        <f>IF(AND(C$9="L",C$10="IB"),IF((($C$7*Coefficients!$C$16)/($A111*($C$4/100)))&lt;=1,2*ASIN(($C$7*Coefficients!$C$16)/( $A111*($C$4/100)))*180/PI(),180),IF(AND(C$9="C",C$10="IB"),IF((($C$7*Coefficients!$D$16)/($A111*($C$4/100)))&lt;=1,2*ASIN(($C$7*Coefficients!$D$16)/( $A111*($C$4/100)))*180/PI(),180),IF(AND(C$9="L",C$10="D"),IF((($C$7*Coefficients!$E$16)/($A111*($C$4/100)))&lt;=1,2*ASIN(($C$7*Coefficients!$E$16)/( $A111*($C$4/100)))*180/PI(),180),IF(AND(C$9="C",C$10="D"),IF((($C$7*Coefficients!$F$16)/($A111*($C$4/100)))&lt;=1,2*ASIN(($C$7*Coefficients!$F$16)/( $A111*($C$4/100)))*180/PI(),180),FALSE))))</f>
        <v>180</v>
      </c>
      <c r="H111" s="50">
        <f>IF(AND(C$9="L",C$10="IB"),(($C$7*Coefficients!$C$16)/($A111*SIN(C$5*PI()/180))*100/2)^2*PI(),IF(AND(C$9="C",C$10="IB"),(($C$7*Coefficients!$D$16)/($A111*SIN(C$5*PI()/180))*100/2)^2*PI(),IF(AND(C$9="L",C$10="D"),(($C$7*Coefficients!$E$16)/($A111*SIN(C$5*PI()/180))*100/2)^2*PI(),IF(AND(C$9="C",C$10="D"),(($C$7* Coefficients!$F$16)/($A111*SIN(C$5*PI()/180))*100/2)^2*PI(),FALSE))))</f>
        <v>18070394.550365102</v>
      </c>
      <c r="I111" s="42">
        <f t="shared" si="16"/>
        <v>67.156798921552081</v>
      </c>
      <c r="L111" s="44"/>
    </row>
    <row r="112" spans="1:12" x14ac:dyDescent="0.25">
      <c r="A112" s="51">
        <f t="shared" si="17"/>
        <v>11.939881044642682</v>
      </c>
      <c r="B112" s="5">
        <f t="shared" si="11"/>
        <v>0.99996654063099744</v>
      </c>
      <c r="C112" s="49">
        <f t="shared" si="14"/>
        <v>-2.9062924867831843E-4</v>
      </c>
      <c r="D112" s="5">
        <f t="shared" si="12"/>
        <v>0.11485343716109385</v>
      </c>
      <c r="E112" s="5">
        <f t="shared" si="13"/>
        <v>1.4987114640387924E-3</v>
      </c>
      <c r="F112" s="5" t="str">
        <f t="shared" si="15"/>
        <v>neg.</v>
      </c>
      <c r="G112" s="16">
        <f>IF(AND(C$9="L",C$10="IB"),IF((($C$7*Coefficients!$C$16)/($A112*($C$4/100)))&lt;=1,2*ASIN(($C$7*Coefficients!$C$16)/( $A112*($C$4/100)))*180/PI(),180),IF(AND(C$9="C",C$10="IB"),IF((($C$7*Coefficients!$D$16)/($A112*($C$4/100)))&lt;=1,2*ASIN(($C$7*Coefficients!$D$16)/( $A112*($C$4/100)))*180/PI(),180),IF(AND(C$9="L",C$10="D"),IF((($C$7*Coefficients!$E$16)/($A112*($C$4/100)))&lt;=1,2*ASIN(($C$7*Coefficients!$E$16)/( $A112*($C$4/100)))*180/PI(),180),IF(AND(C$9="C",C$10="D"),IF((($C$7*Coefficients!$F$16)/($A112*($C$4/100)))&lt;=1,2*ASIN(($C$7*Coefficients!$F$16)/( $A112*($C$4/100)))*180/PI(),180),FALSE))))</f>
        <v>180</v>
      </c>
      <c r="H112" s="50">
        <f>IF(AND(C$9="L",C$10="IB"),(($C$7*Coefficients!$C$16)/($A112*SIN(C$5*PI()/180))*100/2)^2*PI(),IF(AND(C$9="C",C$10="IB"),(($C$7*Coefficients!$D$16)/($A112*SIN(C$5*PI()/180))*100/2)^2*PI(),IF(AND(C$9="L",C$10="D"),(($C$7*Coefficients!$E$16)/($A112*SIN(C$5*PI()/180))*100/2)^2*PI(),IF(AND(C$9="C",C$10="D"),(($C$7* Coefficients!$F$16)/($A112*SIN(C$5*PI()/180))*100/2)^2*PI(),FALSE))))</f>
        <v>17987368.629112933</v>
      </c>
      <c r="I112" s="42">
        <f t="shared" si="16"/>
        <v>67.002342570150887</v>
      </c>
      <c r="L112" s="44"/>
    </row>
    <row r="113" spans="1:12" x14ac:dyDescent="0.25">
      <c r="A113" s="51">
        <f t="shared" si="17"/>
        <v>11.967405313072385</v>
      </c>
      <c r="B113" s="5">
        <f t="shared" si="11"/>
        <v>0.99996638619059608</v>
      </c>
      <c r="C113" s="49">
        <f t="shared" si="14"/>
        <v>-2.9197074594940219E-4</v>
      </c>
      <c r="D113" s="5">
        <f t="shared" si="12"/>
        <v>0.11511820167781525</v>
      </c>
      <c r="E113" s="5">
        <f t="shared" si="13"/>
        <v>1.505629201844622E-3</v>
      </c>
      <c r="F113" s="5" t="str">
        <f t="shared" si="15"/>
        <v>neg.</v>
      </c>
      <c r="G113" s="16">
        <f>IF(AND(C$9="L",C$10="IB"),IF((($C$7*Coefficients!$C$16)/($A113*($C$4/100)))&lt;=1,2*ASIN(($C$7*Coefficients!$C$16)/( $A113*($C$4/100)))*180/PI(),180),IF(AND(C$9="C",C$10="IB"),IF((($C$7*Coefficients!$D$16)/($A113*($C$4/100)))&lt;=1,2*ASIN(($C$7*Coefficients!$D$16)/( $A113*($C$4/100)))*180/PI(),180),IF(AND(C$9="L",C$10="D"),IF((($C$7*Coefficients!$E$16)/($A113*($C$4/100)))&lt;=1,2*ASIN(($C$7*Coefficients!$E$16)/( $A113*($C$4/100)))*180/PI(),180),IF(AND(C$9="C",C$10="D"),IF((($C$7*Coefficients!$F$16)/($A113*($C$4/100)))&lt;=1,2*ASIN(($C$7*Coefficients!$F$16)/( $A113*($C$4/100)))*180/PI(),180),FALSE))))</f>
        <v>180</v>
      </c>
      <c r="H113" s="50">
        <f>IF(AND(C$9="L",C$10="IB"),(($C$7*Coefficients!$C$16)/($A113*SIN(C$5*PI()/180))*100/2)^2*PI(),IF(AND(C$9="C",C$10="IB"),(($C$7*Coefficients!$D$16)/($A113*SIN(C$5*PI()/180))*100/2)^2*PI(),IF(AND(C$9="L",C$10="D"),(($C$7*Coefficients!$E$16)/($A113*SIN(C$5*PI()/180))*100/2)^2*PI(),IF(AND(C$9="C",C$10="D"),(($C$7* Coefficients!$F$16)/($A113*SIN(C$5*PI()/180))*100/2)^2*PI(),FALSE))))</f>
        <v>17904724.177317925</v>
      </c>
      <c r="I113" s="42">
        <f t="shared" si="16"/>
        <v>66.848241458500112</v>
      </c>
      <c r="L113" s="44"/>
    </row>
    <row r="114" spans="1:12" x14ac:dyDescent="0.25">
      <c r="A114" s="51">
        <f t="shared" si="17"/>
        <v>11.994993031493738</v>
      </c>
      <c r="B114" s="5">
        <f t="shared" si="11"/>
        <v>0.99996623103734616</v>
      </c>
      <c r="C114" s="49">
        <f t="shared" si="14"/>
        <v>-2.9331843536067035E-4</v>
      </c>
      <c r="D114" s="5">
        <f t="shared" si="12"/>
        <v>0.11538357653978229</v>
      </c>
      <c r="E114" s="5">
        <f t="shared" si="13"/>
        <v>1.5125788704773643E-3</v>
      </c>
      <c r="F114" s="5" t="str">
        <f t="shared" si="15"/>
        <v>neg.</v>
      </c>
      <c r="G114" s="16">
        <f>IF(AND(C$9="L",C$10="IB"),IF((($C$7*Coefficients!$C$16)/($A114*($C$4/100)))&lt;=1,2*ASIN(($C$7*Coefficients!$C$16)/( $A114*($C$4/100)))*180/PI(),180),IF(AND(C$9="C",C$10="IB"),IF((($C$7*Coefficients!$D$16)/($A114*($C$4/100)))&lt;=1,2*ASIN(($C$7*Coefficients!$D$16)/( $A114*($C$4/100)))*180/PI(),180),IF(AND(C$9="L",C$10="D"),IF((($C$7*Coefficients!$E$16)/($A114*($C$4/100)))&lt;=1,2*ASIN(($C$7*Coefficients!$E$16)/( $A114*($C$4/100)))*180/PI(),180),IF(AND(C$9="C",C$10="D"),IF((($C$7*Coefficients!$F$16)/($A114*($C$4/100)))&lt;=1,2*ASIN(($C$7*Coefficients!$F$16)/( $A114*($C$4/100)))*180/PI(),180),FALSE))))</f>
        <v>180</v>
      </c>
      <c r="H114" s="50">
        <f>IF(AND(C$9="L",C$10="IB"),(($C$7*Coefficients!$C$16)/($A114*SIN(C$5*PI()/180))*100/2)^2*PI(),IF(AND(C$9="C",C$10="IB"),(($C$7*Coefficients!$D$16)/($A114*SIN(C$5*PI()/180))*100/2)^2*PI(),IF(AND(C$9="L",C$10="D"),(($C$7*Coefficients!$E$16)/($A114*SIN(C$5*PI()/180))*100/2)^2*PI(),IF(AND(C$9="C",C$10="D"),(($C$7* Coefficients!$F$16)/($A114*SIN(C$5*PI()/180))*100/2)^2*PI(),FALSE))))</f>
        <v>17822459.442287125</v>
      </c>
      <c r="I114" s="42">
        <f t="shared" si="16"/>
        <v>66.694494769571023</v>
      </c>
      <c r="L114" s="44"/>
    </row>
    <row r="115" spans="1:12" x14ac:dyDescent="0.25">
      <c r="A115" s="51">
        <f t="shared" si="17"/>
        <v>12.022644346174078</v>
      </c>
      <c r="B115" s="5">
        <f t="shared" si="11"/>
        <v>0.99996607516795755</v>
      </c>
      <c r="C115" s="49">
        <f t="shared" si="14"/>
        <v>-2.9467234549381921E-4</v>
      </c>
      <c r="D115" s="5">
        <f t="shared" si="12"/>
        <v>0.11564956315398604</v>
      </c>
      <c r="E115" s="5">
        <f t="shared" si="13"/>
        <v>1.5195606173230194E-3</v>
      </c>
      <c r="F115" s="5" t="str">
        <f t="shared" si="15"/>
        <v>neg.</v>
      </c>
      <c r="G115" s="16">
        <f>IF(AND(C$9="L",C$10="IB"),IF((($C$7*Coefficients!$C$16)/($A115*($C$4/100)))&lt;=1,2*ASIN(($C$7*Coefficients!$C$16)/( $A115*($C$4/100)))*180/PI(),180),IF(AND(C$9="C",C$10="IB"),IF((($C$7*Coefficients!$D$16)/($A115*($C$4/100)))&lt;=1,2*ASIN(($C$7*Coefficients!$D$16)/( $A115*($C$4/100)))*180/PI(),180),IF(AND(C$9="L",C$10="D"),IF((($C$7*Coefficients!$E$16)/($A115*($C$4/100)))&lt;=1,2*ASIN(($C$7*Coefficients!$E$16)/( $A115*($C$4/100)))*180/PI(),180),IF(AND(C$9="C",C$10="D"),IF((($C$7*Coefficients!$F$16)/($A115*($C$4/100)))&lt;=1,2*ASIN(($C$7*Coefficients!$F$16)/( $A115*($C$4/100)))*180/PI(),180),FALSE))))</f>
        <v>180</v>
      </c>
      <c r="H115" s="50">
        <f>IF(AND(C$9="L",C$10="IB"),(($C$7*Coefficients!$C$16)/($A115*SIN(C$5*PI()/180))*100/2)^2*PI(),IF(AND(C$9="C",C$10="IB"),(($C$7*Coefficients!$D$16)/($A115*SIN(C$5*PI()/180))*100/2)^2*PI(),IF(AND(C$9="L",C$10="D"),(($C$7*Coefficients!$E$16)/($A115*SIN(C$5*PI()/180))*100/2)^2*PI(),IF(AND(C$9="C",C$10="D"),(($C$7* Coefficients!$F$16)/($A115*SIN(C$5*PI()/180))*100/2)^2*PI(),FALSE))))</f>
        <v>17740572.679380484</v>
      </c>
      <c r="I115" s="42">
        <f t="shared" si="16"/>
        <v>66.541101688213956</v>
      </c>
      <c r="L115" s="44"/>
    </row>
    <row r="116" spans="1:12" x14ac:dyDescent="0.25">
      <c r="A116" s="51">
        <f t="shared" si="17"/>
        <v>12.050359403717923</v>
      </c>
      <c r="B116" s="5">
        <f t="shared" si="11"/>
        <v>0.99996591857912498</v>
      </c>
      <c r="C116" s="49">
        <f t="shared" si="14"/>
        <v>-2.9603250506172909E-4</v>
      </c>
      <c r="D116" s="5">
        <f t="shared" si="12"/>
        <v>0.11591616293066107</v>
      </c>
      <c r="E116" s="5">
        <f t="shared" si="13"/>
        <v>1.5265745904478908E-3</v>
      </c>
      <c r="F116" s="5" t="str">
        <f t="shared" si="15"/>
        <v>neg.</v>
      </c>
      <c r="G116" s="16">
        <f>IF(AND(C$9="L",C$10="IB"),IF((($C$7*Coefficients!$C$16)/($A116*($C$4/100)))&lt;=1,2*ASIN(($C$7*Coefficients!$C$16)/( $A116*($C$4/100)))*180/PI(),180),IF(AND(C$9="C",C$10="IB"),IF((($C$7*Coefficients!$D$16)/($A116*($C$4/100)))&lt;=1,2*ASIN(($C$7*Coefficients!$D$16)/( $A116*($C$4/100)))*180/PI(),180),IF(AND(C$9="L",C$10="D"),IF((($C$7*Coefficients!$E$16)/($A116*($C$4/100)))&lt;=1,2*ASIN(($C$7*Coefficients!$E$16)/( $A116*($C$4/100)))*180/PI(),180),IF(AND(C$9="C",C$10="D"),IF((($C$7*Coefficients!$F$16)/($A116*($C$4/100)))&lt;=1,2*ASIN(($C$7*Coefficients!$F$16)/( $A116*($C$4/100)))*180/PI(),180),FALSE))))</f>
        <v>180</v>
      </c>
      <c r="H116" s="50">
        <f>IF(AND(C$9="L",C$10="IB"),(($C$7*Coefficients!$C$16)/($A116*SIN(C$5*PI()/180))*100/2)^2*PI(),IF(AND(C$9="C",C$10="IB"),(($C$7*Coefficients!$D$16)/($A116*SIN(C$5*PI()/180))*100/2)^2*PI(),IF(AND(C$9="L",C$10="D"),(($C$7*Coefficients!$E$16)/($A116*SIN(C$5*PI()/180))*100/2)^2*PI(),IF(AND(C$9="C",C$10="D"),(($C$7* Coefficients!$F$16)/($A116*SIN(C$5*PI()/180))*100/2)^2*PI(),FALSE))))</f>
        <v>17659062.151973829</v>
      </c>
      <c r="I116" s="42">
        <f t="shared" si="16"/>
        <v>66.388061401154076</v>
      </c>
      <c r="L116" s="44"/>
    </row>
    <row r="117" spans="1:12" x14ac:dyDescent="0.25">
      <c r="A117" s="51">
        <f t="shared" si="17"/>
        <v>12.07813835106775</v>
      </c>
      <c r="B117" s="5">
        <f t="shared" si="11"/>
        <v>0.99996576126752768</v>
      </c>
      <c r="C117" s="49">
        <f t="shared" si="14"/>
        <v>-2.9739894291232237E-4</v>
      </c>
      <c r="D117" s="5">
        <f t="shared" si="12"/>
        <v>0.11618337728329284</v>
      </c>
      <c r="E117" s="5">
        <f t="shared" si="13"/>
        <v>1.5336209386017251E-3</v>
      </c>
      <c r="F117" s="5" t="str">
        <f t="shared" si="15"/>
        <v>neg.</v>
      </c>
      <c r="G117" s="16">
        <f>IF(AND(C$9="L",C$10="IB"),IF((($C$7*Coefficients!$C$16)/($A117*($C$4/100)))&lt;=1,2*ASIN(($C$7*Coefficients!$C$16)/( $A117*($C$4/100)))*180/PI(),180),IF(AND(C$9="C",C$10="IB"),IF((($C$7*Coefficients!$D$16)/($A117*($C$4/100)))&lt;=1,2*ASIN(($C$7*Coefficients!$D$16)/( $A117*($C$4/100)))*180/PI(),180),IF(AND(C$9="L",C$10="D"),IF((($C$7*Coefficients!$E$16)/($A117*($C$4/100)))&lt;=1,2*ASIN(($C$7*Coefficients!$E$16)/( $A117*($C$4/100)))*180/PI(),180),IF(AND(C$9="C",C$10="D"),IF((($C$7*Coefficients!$F$16)/($A117*($C$4/100)))&lt;=1,2*ASIN(($C$7*Coefficients!$F$16)/( $A117*($C$4/100)))*180/PI(),180),FALSE))))</f>
        <v>180</v>
      </c>
      <c r="H117" s="50">
        <f>IF(AND(C$9="L",C$10="IB"),(($C$7*Coefficients!$C$16)/($A117*SIN(C$5*PI()/180))*100/2)^2*PI(),IF(AND(C$9="C",C$10="IB"),(($C$7*Coefficients!$D$16)/($A117*SIN(C$5*PI()/180))*100/2)^2*PI(),IF(AND(C$9="L",C$10="D"),(($C$7*Coefficients!$E$16)/($A117*SIN(C$5*PI()/180))*100/2)^2*PI(),IF(AND(C$9="C",C$10="D"),(($C$7* Coefficients!$F$16)/($A117*SIN(C$5*PI()/180))*100/2)^2*PI(),FALSE))))</f>
        <v>17577926.131422065</v>
      </c>
      <c r="I117" s="42">
        <f t="shared" si="16"/>
        <v>66.235373096987018</v>
      </c>
      <c r="L117" s="44"/>
    </row>
    <row r="118" spans="1:12" x14ac:dyDescent="0.25">
      <c r="A118" s="51">
        <f t="shared" si="17"/>
        <v>12.105981335504771</v>
      </c>
      <c r="B118" s="5">
        <f t="shared" si="11"/>
        <v>0.99996560322982952</v>
      </c>
      <c r="C118" s="49">
        <f t="shared" si="14"/>
        <v>-2.9877168802663483E-4</v>
      </c>
      <c r="D118" s="5">
        <f t="shared" si="12"/>
        <v>0.11645120762862526</v>
      </c>
      <c r="E118" s="5">
        <f t="shared" si="13"/>
        <v>1.5406998112208663E-3</v>
      </c>
      <c r="F118" s="5" t="str">
        <f t="shared" si="15"/>
        <v>neg.</v>
      </c>
      <c r="G118" s="16">
        <f>IF(AND(C$9="L",C$10="IB"),IF((($C$7*Coefficients!$C$16)/($A118*($C$4/100)))&lt;=1,2*ASIN(($C$7*Coefficients!$C$16)/( $A118*($C$4/100)))*180/PI(),180),IF(AND(C$9="C",C$10="IB"),IF((($C$7*Coefficients!$D$16)/($A118*($C$4/100)))&lt;=1,2*ASIN(($C$7*Coefficients!$D$16)/( $A118*($C$4/100)))*180/PI(),180),IF(AND(C$9="L",C$10="D"),IF((($C$7*Coefficients!$E$16)/($A118*($C$4/100)))&lt;=1,2*ASIN(($C$7*Coefficients!$E$16)/( $A118*($C$4/100)))*180/PI(),180),IF(AND(C$9="C",C$10="D"),IF((($C$7*Coefficients!$F$16)/($A118*($C$4/100)))&lt;=1,2*ASIN(($C$7*Coefficients!$F$16)/( $A118*($C$4/100)))*180/PI(),180),FALSE))))</f>
        <v>180</v>
      </c>
      <c r="H118" s="50">
        <f>IF(AND(C$9="L",C$10="IB"),(($C$7*Coefficients!$C$16)/($A118*SIN(C$5*PI()/180))*100/2)^2*PI(),IF(AND(C$9="C",C$10="IB"),(($C$7*Coefficients!$D$16)/($A118*SIN(C$5*PI()/180))*100/2)^2*PI(),IF(AND(C$9="L",C$10="D"),(($C$7*Coefficients!$E$16)/($A118*SIN(C$5*PI()/180))*100/2)^2*PI(),IF(AND(C$9="C",C$10="D"),(($C$7* Coefficients!$F$16)/($A118*SIN(C$5*PI()/180))*100/2)^2*PI(),FALSE))))</f>
        <v>17497162.897022497</v>
      </c>
      <c r="I118" s="42">
        <f t="shared" si="16"/>
        <v>66.083035966174577</v>
      </c>
      <c r="L118" s="44"/>
    </row>
    <row r="119" spans="1:12" x14ac:dyDescent="0.25">
      <c r="A119" s="51">
        <f t="shared" si="17"/>
        <v>12.133888504649718</v>
      </c>
      <c r="B119" s="5">
        <f t="shared" si="11"/>
        <v>0.99996544446267943</v>
      </c>
      <c r="C119" s="49">
        <f t="shared" si="14"/>
        <v>-3.0015076951592299E-4</v>
      </c>
      <c r="D119" s="5">
        <f t="shared" si="12"/>
        <v>0.11671965538666816</v>
      </c>
      <c r="E119" s="5">
        <f t="shared" si="13"/>
        <v>1.5478113584314248E-3</v>
      </c>
      <c r="F119" s="5" t="str">
        <f t="shared" si="15"/>
        <v>neg.</v>
      </c>
      <c r="G119" s="16">
        <f>IF(AND(C$9="L",C$10="IB"),IF((($C$7*Coefficients!$C$16)/($A119*($C$4/100)))&lt;=1,2*ASIN(($C$7*Coefficients!$C$16)/( $A119*($C$4/100)))*180/PI(),180),IF(AND(C$9="C",C$10="IB"),IF((($C$7*Coefficients!$D$16)/($A119*($C$4/100)))&lt;=1,2*ASIN(($C$7*Coefficients!$D$16)/( $A119*($C$4/100)))*180/PI(),180),IF(AND(C$9="L",C$10="D"),IF((($C$7*Coefficients!$E$16)/($A119*($C$4/100)))&lt;=1,2*ASIN(($C$7*Coefficients!$E$16)/( $A119*($C$4/100)))*180/PI(),180),IF(AND(C$9="C",C$10="D"),IF((($C$7*Coefficients!$F$16)/($A119*($C$4/100)))&lt;=1,2*ASIN(($C$7*Coefficients!$F$16)/( $A119*($C$4/100)))*180/PI(),180),FALSE))))</f>
        <v>180</v>
      </c>
      <c r="H119" s="50">
        <f>IF(AND(C$9="L",C$10="IB"),(($C$7*Coefficients!$C$16)/($A119*SIN(C$5*PI()/180))*100/2)^2*PI(),IF(AND(C$9="C",C$10="IB"),(($C$7*Coefficients!$D$16)/($A119*SIN(C$5*PI()/180))*100/2)^2*PI(),IF(AND(C$9="L",C$10="D"),(($C$7*Coefficients!$E$16)/($A119*SIN(C$5*PI()/180))*100/2)^2*PI(),IF(AND(C$9="C",C$10="D"),(($C$7* Coefficients!$F$16)/($A119*SIN(C$5*PI()/180))*100/2)^2*PI(),FALSE))))</f>
        <v>17416770.735978331</v>
      </c>
      <c r="I119" s="42">
        <f t="shared" si="16"/>
        <v>65.93104920104048</v>
      </c>
      <c r="L119" s="44"/>
    </row>
    <row r="120" spans="1:12" x14ac:dyDescent="0.25">
      <c r="A120" s="51">
        <f t="shared" si="17"/>
        <v>12.161860006463625</v>
      </c>
      <c r="B120" s="5">
        <f t="shared" si="11"/>
        <v>0.99996528496271009</v>
      </c>
      <c r="C120" s="49">
        <f t="shared" si="14"/>
        <v>-3.0153621663227238E-4</v>
      </c>
      <c r="D120" s="5">
        <f t="shared" si="12"/>
        <v>0.11698872198070483</v>
      </c>
      <c r="E120" s="5">
        <f t="shared" si="13"/>
        <v>1.5549557310524621E-3</v>
      </c>
      <c r="F120" s="5" t="str">
        <f t="shared" si="15"/>
        <v>neg.</v>
      </c>
      <c r="G120" s="16">
        <f>IF(AND(C$9="L",C$10="IB"),IF((($C$7*Coefficients!$C$16)/($A120*($C$4/100)))&lt;=1,2*ASIN(($C$7*Coefficients!$C$16)/( $A120*($C$4/100)))*180/PI(),180),IF(AND(C$9="C",C$10="IB"),IF((($C$7*Coefficients!$D$16)/($A120*($C$4/100)))&lt;=1,2*ASIN(($C$7*Coefficients!$D$16)/( $A120*($C$4/100)))*180/PI(),180),IF(AND(C$9="L",C$10="D"),IF((($C$7*Coefficients!$E$16)/($A120*($C$4/100)))&lt;=1,2*ASIN(($C$7*Coefficients!$E$16)/( $A120*($C$4/100)))*180/PI(),180),IF(AND(C$9="C",C$10="D"),IF((($C$7*Coefficients!$F$16)/($A120*($C$4/100)))&lt;=1,2*ASIN(($C$7*Coefficients!$F$16)/( $A120*($C$4/100)))*180/PI(),180),FALSE))))</f>
        <v>180</v>
      </c>
      <c r="H120" s="50">
        <f>IF(AND(C$9="L",C$10="IB"),(($C$7*Coefficients!$C$16)/($A120*SIN(C$5*PI()/180))*100/2)^2*PI(),IF(AND(C$9="C",C$10="IB"),(($C$7*Coefficients!$D$16)/($A120*SIN(C$5*PI()/180))*100/2)^2*PI(),IF(AND(C$9="L",C$10="D"),(($C$7*Coefficients!$E$16)/($A120*SIN(C$5*PI()/180))*100/2)^2*PI(),IF(AND(C$9="C",C$10="D"),(($C$7* Coefficients!$F$16)/($A120*SIN(C$5*PI()/180))*100/2)^2*PI(),FALSE))))</f>
        <v>17336747.94336237</v>
      </c>
      <c r="I120" s="42">
        <f t="shared" si="16"/>
        <v>65.779411995765997</v>
      </c>
      <c r="L120" s="44"/>
    </row>
    <row r="121" spans="1:12" x14ac:dyDescent="0.25">
      <c r="A121" s="51">
        <f t="shared" si="17"/>
        <v>12.18989598924861</v>
      </c>
      <c r="B121" s="5">
        <f t="shared" si="11"/>
        <v>0.99996512472653976</v>
      </c>
      <c r="C121" s="49">
        <f t="shared" si="14"/>
        <v>-3.0292805875316813E-4</v>
      </c>
      <c r="D121" s="5">
        <f t="shared" si="12"/>
        <v>0.11725840883729959</v>
      </c>
      <c r="E121" s="5">
        <f t="shared" si="13"/>
        <v>1.5621330805991886E-3</v>
      </c>
      <c r="F121" s="5" t="str">
        <f t="shared" si="15"/>
        <v>neg.</v>
      </c>
      <c r="G121" s="16">
        <f>IF(AND(C$9="L",C$10="IB"),IF((($C$7*Coefficients!$C$16)/($A121*($C$4/100)))&lt;=1,2*ASIN(($C$7*Coefficients!$C$16)/( $A121*($C$4/100)))*180/PI(),180),IF(AND(C$9="C",C$10="IB"),IF((($C$7*Coefficients!$D$16)/($A121*($C$4/100)))&lt;=1,2*ASIN(($C$7*Coefficients!$D$16)/( $A121*($C$4/100)))*180/PI(),180),IF(AND(C$9="L",C$10="D"),IF((($C$7*Coefficients!$E$16)/($A121*($C$4/100)))&lt;=1,2*ASIN(($C$7*Coefficients!$E$16)/( $A121*($C$4/100)))*180/PI(),180),IF(AND(C$9="C",C$10="D"),IF((($C$7*Coefficients!$F$16)/($A121*($C$4/100)))&lt;=1,2*ASIN(($C$7*Coefficients!$F$16)/( $A121*($C$4/100)))*180/PI(),180),FALSE))))</f>
        <v>180</v>
      </c>
      <c r="H121" s="50">
        <f>IF(AND(C$9="L",C$10="IB"),(($C$7*Coefficients!$C$16)/($A121*SIN(C$5*PI()/180))*100/2)^2*PI(),IF(AND(C$9="C",C$10="IB"),(($C$7*Coefficients!$D$16)/($A121*SIN(C$5*PI()/180))*100/2)^2*PI(),IF(AND(C$9="L",C$10="D"),(($C$7*Coefficients!$E$16)/($A121*SIN(C$5*PI()/180))*100/2)^2*PI(),IF(AND(C$9="C",C$10="D"),(($C$7* Coefficients!$F$16)/($A121*SIN(C$5*PI()/180))*100/2)^2*PI(),FALSE))))</f>
        <v>17257092.822080854</v>
      </c>
      <c r="I121" s="42">
        <f t="shared" si="16"/>
        <v>65.628123546385766</v>
      </c>
      <c r="L121" s="44"/>
    </row>
    <row r="122" spans="1:12" x14ac:dyDescent="0.25">
      <c r="A122" s="51">
        <f t="shared" si="17"/>
        <v>12.217996601648661</v>
      </c>
      <c r="B122" s="5">
        <f t="shared" si="11"/>
        <v>0.99996496375076993</v>
      </c>
      <c r="C122" s="49">
        <f t="shared" si="14"/>
        <v>-3.0432632540174678E-4</v>
      </c>
      <c r="D122" s="5">
        <f t="shared" si="12"/>
        <v>0.11752871738630523</v>
      </c>
      <c r="E122" s="5">
        <f t="shared" si="13"/>
        <v>1.5693435592861772E-3</v>
      </c>
      <c r="F122" s="5" t="str">
        <f t="shared" si="15"/>
        <v>neg.</v>
      </c>
      <c r="G122" s="16">
        <f>IF(AND(C$9="L",C$10="IB"),IF((($C$7*Coefficients!$C$16)/($A122*($C$4/100)))&lt;=1,2*ASIN(($C$7*Coefficients!$C$16)/( $A122*($C$4/100)))*180/PI(),180),IF(AND(C$9="C",C$10="IB"),IF((($C$7*Coefficients!$D$16)/($A122*($C$4/100)))&lt;=1,2*ASIN(($C$7*Coefficients!$D$16)/( $A122*($C$4/100)))*180/PI(),180),IF(AND(C$9="L",C$10="D"),IF((($C$7*Coefficients!$E$16)/($A122*($C$4/100)))&lt;=1,2*ASIN(($C$7*Coefficients!$E$16)/( $A122*($C$4/100)))*180/PI(),180),IF(AND(C$9="C",C$10="D"),IF((($C$7*Coefficients!$F$16)/($A122*($C$4/100)))&lt;=1,2*ASIN(($C$7*Coefficients!$F$16)/( $A122*($C$4/100)))*180/PI(),180),FALSE))))</f>
        <v>180</v>
      </c>
      <c r="H122" s="50">
        <f>IF(AND(C$9="L",C$10="IB"),(($C$7*Coefficients!$C$16)/($A122*SIN(C$5*PI()/180))*100/2)^2*PI(),IF(AND(C$9="C",C$10="IB"),(($C$7*Coefficients!$D$16)/($A122*SIN(C$5*PI()/180))*100/2)^2*PI(),IF(AND(C$9="L",C$10="D"),(($C$7*Coefficients!$E$16)/($A122*SIN(C$5*PI()/180))*100/2)^2*PI(),IF(AND(C$9="C",C$10="D"),(($C$7* Coefficients!$F$16)/($A122*SIN(C$5*PI()/180))*100/2)^2*PI(),FALSE))))</f>
        <v>17177803.682837434</v>
      </c>
      <c r="I122" s="42">
        <f t="shared" si="16"/>
        <v>65.477183050783495</v>
      </c>
      <c r="L122" s="44"/>
    </row>
    <row r="123" spans="1:12" x14ac:dyDescent="0.25">
      <c r="A123" s="51">
        <f t="shared" si="17"/>
        <v>12.24616199265043</v>
      </c>
      <c r="B123" s="5">
        <f t="shared" si="11"/>
        <v>0.99996480203198701</v>
      </c>
      <c r="C123" s="49">
        <f t="shared" si="14"/>
        <v>-3.0573104623233128E-4</v>
      </c>
      <c r="D123" s="5">
        <f t="shared" si="12"/>
        <v>0.11779964906087084</v>
      </c>
      <c r="E123" s="5">
        <f t="shared" si="13"/>
        <v>1.5765873200305923E-3</v>
      </c>
      <c r="F123" s="5" t="str">
        <f t="shared" si="15"/>
        <v>neg.</v>
      </c>
      <c r="G123" s="16">
        <f>IF(AND(C$9="L",C$10="IB"),IF((($C$7*Coefficients!$C$16)/($A123*($C$4/100)))&lt;=1,2*ASIN(($C$7*Coefficients!$C$16)/( $A123*($C$4/100)))*180/PI(),180),IF(AND(C$9="C",C$10="IB"),IF((($C$7*Coefficients!$D$16)/($A123*($C$4/100)))&lt;=1,2*ASIN(($C$7*Coefficients!$D$16)/( $A123*($C$4/100)))*180/PI(),180),IF(AND(C$9="L",C$10="D"),IF((($C$7*Coefficients!$E$16)/($A123*($C$4/100)))&lt;=1,2*ASIN(($C$7*Coefficients!$E$16)/( $A123*($C$4/100)))*180/PI(),180),IF(AND(C$9="C",C$10="D"),IF((($C$7*Coefficients!$F$16)/($A123*($C$4/100)))&lt;=1,2*ASIN(($C$7*Coefficients!$F$16)/( $A123*($C$4/100)))*180/PI(),180),FALSE))))</f>
        <v>180</v>
      </c>
      <c r="H123" s="50">
        <f>IF(AND(C$9="L",C$10="IB"),(($C$7*Coefficients!$C$16)/($A123*SIN(C$5*PI()/180))*100/2)^2*PI(),IF(AND(C$9="C",C$10="IB"),(($C$7*Coefficients!$D$16)/($A123*SIN(C$5*PI()/180))*100/2)^2*PI(),IF(AND(C$9="L",C$10="D"),(($C$7*Coefficients!$E$16)/($A123*SIN(C$5*PI()/180))*100/2)^2*PI(),IF(AND(C$9="C",C$10="D"),(($C$7* Coefficients!$F$16)/($A123*SIN(C$5*PI()/180))*100/2)^2*PI(),FALSE))))</f>
        <v>17098878.844097394</v>
      </c>
      <c r="I123" s="42">
        <f t="shared" si="16"/>
        <v>65.326589708687692</v>
      </c>
      <c r="L123" s="44"/>
    </row>
    <row r="124" spans="1:12" x14ac:dyDescent="0.25">
      <c r="A124" s="51">
        <f t="shared" si="17"/>
        <v>12.274392311584014</v>
      </c>
      <c r="B124" s="5">
        <f t="shared" si="11"/>
        <v>0.99996463956676185</v>
      </c>
      <c r="C124" s="49">
        <f t="shared" si="14"/>
        <v>-3.0714225103428862E-4</v>
      </c>
      <c r="D124" s="5">
        <f t="shared" si="12"/>
        <v>0.11807120529744917</v>
      </c>
      <c r="E124" s="5">
        <f t="shared" si="13"/>
        <v>1.5838645164554307E-3</v>
      </c>
      <c r="F124" s="5" t="str">
        <f t="shared" si="15"/>
        <v>neg.</v>
      </c>
      <c r="G124" s="16">
        <f>IF(AND(C$9="L",C$10="IB"),IF((($C$7*Coefficients!$C$16)/($A124*($C$4/100)))&lt;=1,2*ASIN(($C$7*Coefficients!$C$16)/( $A124*($C$4/100)))*180/PI(),180),IF(AND(C$9="C",C$10="IB"),IF((($C$7*Coefficients!$D$16)/($A124*($C$4/100)))&lt;=1,2*ASIN(($C$7*Coefficients!$D$16)/( $A124*($C$4/100)))*180/PI(),180),IF(AND(C$9="L",C$10="D"),IF((($C$7*Coefficients!$E$16)/($A124*($C$4/100)))&lt;=1,2*ASIN(($C$7*Coefficients!$E$16)/( $A124*($C$4/100)))*180/PI(),180),IF(AND(C$9="C",C$10="D"),IF((($C$7*Coefficients!$F$16)/($A124*($C$4/100)))&lt;=1,2*ASIN(($C$7*Coefficients!$F$16)/( $A124*($C$4/100)))*180/PI(),180),FALSE))))</f>
        <v>180</v>
      </c>
      <c r="H124" s="50">
        <f>IF(AND(C$9="L",C$10="IB"),(($C$7*Coefficients!$C$16)/($A124*SIN(C$5*PI()/180))*100/2)^2*PI(),IF(AND(C$9="C",C$10="IB"),(($C$7*Coefficients!$D$16)/($A124*SIN(C$5*PI()/180))*100/2)^2*PI(),IF(AND(C$9="L",C$10="D"),(($C$7*Coefficients!$E$16)/($A124*SIN(C$5*PI()/180))*100/2)^2*PI(),IF(AND(C$9="C",C$10="D"),(($C$7* Coefficients!$F$16)/($A124*SIN(C$5*PI()/180))*100/2)^2*PI(),FALSE))))</f>
        <v>17020316.632051967</v>
      </c>
      <c r="I124" s="42">
        <f t="shared" si="16"/>
        <v>65.176342721667467</v>
      </c>
      <c r="L124" s="44"/>
    </row>
    <row r="125" spans="1:12" x14ac:dyDescent="0.25">
      <c r="A125" s="51">
        <f t="shared" si="17"/>
        <v>12.302687708123756</v>
      </c>
      <c r="B125" s="5">
        <f t="shared" si="11"/>
        <v>0.99996447635164909</v>
      </c>
      <c r="C125" s="49">
        <f t="shared" si="14"/>
        <v>-3.0855996973781666E-4</v>
      </c>
      <c r="D125" s="5">
        <f t="shared" si="12"/>
        <v>0.11834338753580437</v>
      </c>
      <c r="E125" s="5">
        <f t="shared" si="13"/>
        <v>1.5911753028927803E-3</v>
      </c>
      <c r="F125" s="5" t="str">
        <f t="shared" si="15"/>
        <v>neg.</v>
      </c>
      <c r="G125" s="16">
        <f>IF(AND(C$9="L",C$10="IB"),IF((($C$7*Coefficients!$C$16)/($A125*($C$4/100)))&lt;=1,2*ASIN(($C$7*Coefficients!$C$16)/( $A125*($C$4/100)))*180/PI(),180),IF(AND(C$9="C",C$10="IB"),IF((($C$7*Coefficients!$D$16)/($A125*($C$4/100)))&lt;=1,2*ASIN(($C$7*Coefficients!$D$16)/( $A125*($C$4/100)))*180/PI(),180),IF(AND(C$9="L",C$10="D"),IF((($C$7*Coefficients!$E$16)/($A125*($C$4/100)))&lt;=1,2*ASIN(($C$7*Coefficients!$E$16)/( $A125*($C$4/100)))*180/PI(),180),IF(AND(C$9="C",C$10="D"),IF((($C$7*Coefficients!$F$16)/($A125*($C$4/100)))&lt;=1,2*ASIN(($C$7*Coefficients!$F$16)/( $A125*($C$4/100)))*180/PI(),180),FALSE))))</f>
        <v>180</v>
      </c>
      <c r="H125" s="50">
        <f>IF(AND(C$9="L",C$10="IB"),(($C$7*Coefficients!$C$16)/($A125*SIN(C$5*PI()/180))*100/2)^2*PI(),IF(AND(C$9="C",C$10="IB"),(($C$7*Coefficients!$D$16)/($A125*SIN(C$5*PI()/180))*100/2)^2*PI(),IF(AND(C$9="L",C$10="D"),(($C$7*Coefficients!$E$16)/($A125*SIN(C$5*PI()/180))*100/2)^2*PI(),IF(AND(C$9="C",C$10="D"),(($C$7* Coefficients!$F$16)/($A125*SIN(C$5*PI()/180))*100/2)^2*PI(),FALSE))))</f>
        <v>16942115.380582821</v>
      </c>
      <c r="I125" s="42">
        <f t="shared" si="16"/>
        <v>65.026441293128258</v>
      </c>
      <c r="L125" s="44"/>
    </row>
    <row r="126" spans="1:12" x14ac:dyDescent="0.25">
      <c r="A126" s="51">
        <f t="shared" si="17"/>
        <v>12.331048332289031</v>
      </c>
      <c r="B126" s="5">
        <f t="shared" si="11"/>
        <v>0.99996431238318739</v>
      </c>
      <c r="C126" s="49">
        <f t="shared" si="14"/>
        <v>-3.0998423241201522E-4</v>
      </c>
      <c r="D126" s="5">
        <f t="shared" si="12"/>
        <v>0.11861619721901953</v>
      </c>
      <c r="E126" s="5">
        <f t="shared" si="13"/>
        <v>1.5985198343870949E-3</v>
      </c>
      <c r="F126" s="5" t="str">
        <f t="shared" si="15"/>
        <v>neg.</v>
      </c>
      <c r="G126" s="16">
        <f>IF(AND(C$9="L",C$10="IB"),IF((($C$7*Coefficients!$C$16)/($A126*($C$4/100)))&lt;=1,2*ASIN(($C$7*Coefficients!$C$16)/( $A126*($C$4/100)))*180/PI(),180),IF(AND(C$9="C",C$10="IB"),IF((($C$7*Coefficients!$D$16)/($A126*($C$4/100)))&lt;=1,2*ASIN(($C$7*Coefficients!$D$16)/( $A126*($C$4/100)))*180/PI(),180),IF(AND(C$9="L",C$10="D"),IF((($C$7*Coefficients!$E$16)/($A126*($C$4/100)))&lt;=1,2*ASIN(($C$7*Coefficients!$E$16)/( $A126*($C$4/100)))*180/PI(),180),IF(AND(C$9="C",C$10="D"),IF((($C$7*Coefficients!$F$16)/($A126*($C$4/100)))&lt;=1,2*ASIN(($C$7*Coefficients!$F$16)/( $A126*($C$4/100)))*180/PI(),180),FALSE))))</f>
        <v>180</v>
      </c>
      <c r="H126" s="50">
        <f>IF(AND(C$9="L",C$10="IB"),(($C$7*Coefficients!$C$16)/($A126*SIN(C$5*PI()/180))*100/2)^2*PI(),IF(AND(C$9="C",C$10="IB"),(($C$7*Coefficients!$D$16)/($A126*SIN(C$5*PI()/180))*100/2)^2*PI(),IF(AND(C$9="L",C$10="D"),(($C$7*Coefficients!$E$16)/($A126*SIN(C$5*PI()/180))*100/2)^2*PI(),IF(AND(C$9="C",C$10="D"),(($C$7* Coefficients!$F$16)/($A126*SIN(C$5*PI()/180))*100/2)^2*PI(),FALSE))))</f>
        <v>16864273.431226768</v>
      </c>
      <c r="I126" s="42">
        <f t="shared" si="16"/>
        <v>64.876884628307579</v>
      </c>
      <c r="L126" s="44"/>
    </row>
    <row r="127" spans="1:12" x14ac:dyDescent="0.25">
      <c r="A127" s="51">
        <f t="shared" si="17"/>
        <v>12.359474334445045</v>
      </c>
      <c r="B127" s="5">
        <f t="shared" si="11"/>
        <v>0.99996414765789954</v>
      </c>
      <c r="C127" s="49">
        <f t="shared" si="14"/>
        <v>-3.1141506926392267E-4</v>
      </c>
      <c r="D127" s="5">
        <f t="shared" si="12"/>
        <v>0.11888963579350446</v>
      </c>
      <c r="E127" s="5">
        <f t="shared" si="13"/>
        <v>1.6058982666984809E-3</v>
      </c>
      <c r="F127" s="5" t="str">
        <f t="shared" si="15"/>
        <v>neg.</v>
      </c>
      <c r="G127" s="16">
        <f>IF(AND(C$9="L",C$10="IB"),IF((($C$7*Coefficients!$C$16)/($A127*($C$4/100)))&lt;=1,2*ASIN(($C$7*Coefficients!$C$16)/( $A127*($C$4/100)))*180/PI(),180),IF(AND(C$9="C",C$10="IB"),IF((($C$7*Coefficients!$D$16)/($A127*($C$4/100)))&lt;=1,2*ASIN(($C$7*Coefficients!$D$16)/( $A127*($C$4/100)))*180/PI(),180),IF(AND(C$9="L",C$10="D"),IF((($C$7*Coefficients!$E$16)/($A127*($C$4/100)))&lt;=1,2*ASIN(($C$7*Coefficients!$E$16)/( $A127*($C$4/100)))*180/PI(),180),IF(AND(C$9="C",C$10="D"),IF((($C$7*Coefficients!$F$16)/($A127*($C$4/100)))&lt;=1,2*ASIN(($C$7*Coefficients!$F$16)/( $A127*($C$4/100)))*180/PI(),180),FALSE))))</f>
        <v>180</v>
      </c>
      <c r="H127" s="50">
        <f>IF(AND(C$9="L",C$10="IB"),(($C$7*Coefficients!$C$16)/($A127*SIN(C$5*PI()/180))*100/2)^2*PI(),IF(AND(C$9="C",C$10="IB"),(($C$7*Coefficients!$D$16)/($A127*SIN(C$5*PI()/180))*100/2)^2*PI(),IF(AND(C$9="L",C$10="D"),(($C$7*Coefficients!$E$16)/($A127*SIN(C$5*PI()/180))*100/2)^2*PI(),IF(AND(C$9="C",C$10="D"),(($C$7* Coefficients!$F$16)/($A127*SIN(C$5*PI()/180))*100/2)^2*PI(),FALSE))))</f>
        <v>16786789.133140557</v>
      </c>
      <c r="I127" s="42">
        <f t="shared" si="16"/>
        <v>64.727671934270901</v>
      </c>
      <c r="L127" s="44"/>
    </row>
    <row r="128" spans="1:12" x14ac:dyDescent="0.25">
      <c r="A128" s="51">
        <f t="shared" si="17"/>
        <v>12.387965865303631</v>
      </c>
      <c r="B128" s="5">
        <f t="shared" si="11"/>
        <v>0.99996398217229243</v>
      </c>
      <c r="C128" s="49">
        <f t="shared" si="14"/>
        <v>-3.1285251063851576E-4</v>
      </c>
      <c r="D128" s="5">
        <f t="shared" si="12"/>
        <v>0.11916370470900328</v>
      </c>
      <c r="E128" s="5">
        <f t="shared" si="13"/>
        <v>1.6133107563059991E-3</v>
      </c>
      <c r="F128" s="5" t="str">
        <f t="shared" si="15"/>
        <v>neg.</v>
      </c>
      <c r="G128" s="16">
        <f>IF(AND(C$9="L",C$10="IB"),IF((($C$7*Coefficients!$C$16)/($A128*($C$4/100)))&lt;=1,2*ASIN(($C$7*Coefficients!$C$16)/( $A128*($C$4/100)))*180/PI(),180),IF(AND(C$9="C",C$10="IB"),IF((($C$7*Coefficients!$D$16)/($A128*($C$4/100)))&lt;=1,2*ASIN(($C$7*Coefficients!$D$16)/( $A128*($C$4/100)))*180/PI(),180),IF(AND(C$9="L",C$10="D"),IF((($C$7*Coefficients!$E$16)/($A128*($C$4/100)))&lt;=1,2*ASIN(($C$7*Coefficients!$E$16)/( $A128*($C$4/100)))*180/PI(),180),IF(AND(C$9="C",C$10="D"),IF((($C$7*Coefficients!$F$16)/($A128*($C$4/100)))&lt;=1,2*ASIN(($C$7*Coefficients!$F$16)/( $A128*($C$4/100)))*180/PI(),180),FALSE))))</f>
        <v>180</v>
      </c>
      <c r="H128" s="50">
        <f>IF(AND(C$9="L",C$10="IB"),(($C$7*Coefficients!$C$16)/($A128*SIN(C$5*PI()/180))*100/2)^2*PI(),IF(AND(C$9="C",C$10="IB"),(($C$7*Coefficients!$D$16)/($A128*SIN(C$5*PI()/180))*100/2)^2*PI(),IF(AND(C$9="L",C$10="D"),(($C$7*Coefficients!$E$16)/($A128*SIN(C$5*PI()/180))*100/2)^2*PI(),IF(AND(C$9="C",C$10="D"),(($C$7* Coefficients!$F$16)/($A128*SIN(C$5*PI()/180))*100/2)^2*PI(),FALSE))))</f>
        <v>16709660.843065852</v>
      </c>
      <c r="I128" s="42">
        <f t="shared" si="16"/>
        <v>64.578802419907376</v>
      </c>
      <c r="L128" s="44"/>
    </row>
    <row r="129" spans="1:12" x14ac:dyDescent="0.25">
      <c r="A129" s="51">
        <f t="shared" si="17"/>
        <v>12.416523075924049</v>
      </c>
      <c r="B129" s="5">
        <f t="shared" si="11"/>
        <v>0.99996381592285721</v>
      </c>
      <c r="C129" s="49">
        <f t="shared" si="14"/>
        <v>-3.1429658701774581E-4</v>
      </c>
      <c r="D129" s="5">
        <f t="shared" si="12"/>
        <v>0.11943840541860205</v>
      </c>
      <c r="E129" s="5">
        <f t="shared" si="13"/>
        <v>1.6207574604109865E-3</v>
      </c>
      <c r="F129" s="5" t="str">
        <f t="shared" si="15"/>
        <v>neg.</v>
      </c>
      <c r="G129" s="16">
        <f>IF(AND(C$9="L",C$10="IB"),IF((($C$7*Coefficients!$C$16)/($A129*($C$4/100)))&lt;=1,2*ASIN(($C$7*Coefficients!$C$16)/( $A129*($C$4/100)))*180/PI(),180),IF(AND(C$9="C",C$10="IB"),IF((($C$7*Coefficients!$D$16)/($A129*($C$4/100)))&lt;=1,2*ASIN(($C$7*Coefficients!$D$16)/( $A129*($C$4/100)))*180/PI(),180),IF(AND(C$9="L",C$10="D"),IF((($C$7*Coefficients!$E$16)/($A129*($C$4/100)))&lt;=1,2*ASIN(($C$7*Coefficients!$E$16)/( $A129*($C$4/100)))*180/PI(),180),IF(AND(C$9="C",C$10="D"),IF((($C$7*Coefficients!$F$16)/($A129*($C$4/100)))&lt;=1,2*ASIN(($C$7*Coefficients!$F$16)/( $A129*($C$4/100)))*180/PI(),180),FALSE))))</f>
        <v>180</v>
      </c>
      <c r="H129" s="50">
        <f>IF(AND(C$9="L",C$10="IB"),(($C$7*Coefficients!$C$16)/($A129*SIN(C$5*PI()/180))*100/2)^2*PI(),IF(AND(C$9="C",C$10="IB"),(($C$7*Coefficients!$D$16)/($A129*SIN(C$5*PI()/180))*100/2)^2*PI(),IF(AND(C$9="L",C$10="D"),(($C$7*Coefficients!$E$16)/($A129*SIN(C$5*PI()/180))*100/2)^2*PI(),IF(AND(C$9="C",C$10="D"),(($C$7* Coefficients!$F$16)/($A129*SIN(C$5*PI()/180))*100/2)^2*PI(),FALSE))))</f>
        <v>16632886.925294427</v>
      </c>
      <c r="I129" s="42">
        <f t="shared" si="16"/>
        <v>64.430275295925654</v>
      </c>
      <c r="L129" s="44"/>
    </row>
    <row r="130" spans="1:12" x14ac:dyDescent="0.25">
      <c r="A130" s="51">
        <f t="shared" si="17"/>
        <v>12.445146117713788</v>
      </c>
      <c r="B130" s="5">
        <f t="shared" si="11"/>
        <v>0.99996364890606793</v>
      </c>
      <c r="C130" s="49">
        <f t="shared" si="14"/>
        <v>-3.1574732903211146E-4</v>
      </c>
      <c r="D130" s="5">
        <f t="shared" si="12"/>
        <v>0.11971373937873662</v>
      </c>
      <c r="E130" s="5">
        <f t="shared" si="13"/>
        <v>1.6282385369403875E-3</v>
      </c>
      <c r="F130" s="5" t="str">
        <f t="shared" si="15"/>
        <v>neg.</v>
      </c>
      <c r="G130" s="16">
        <f>IF(AND(C$9="L",C$10="IB"),IF((($C$7*Coefficients!$C$16)/($A130*($C$4/100)))&lt;=1,2*ASIN(($C$7*Coefficients!$C$16)/( $A130*($C$4/100)))*180/PI(),180),IF(AND(C$9="C",C$10="IB"),IF((($C$7*Coefficients!$D$16)/($A130*($C$4/100)))&lt;=1,2*ASIN(($C$7*Coefficients!$D$16)/( $A130*($C$4/100)))*180/PI(),180),IF(AND(C$9="L",C$10="D"),IF((($C$7*Coefficients!$E$16)/($A130*($C$4/100)))&lt;=1,2*ASIN(($C$7*Coefficients!$E$16)/( $A130*($C$4/100)))*180/PI(),180),IF(AND(C$9="C",C$10="D"),IF((($C$7*Coefficients!$F$16)/($A130*($C$4/100)))&lt;=1,2*ASIN(($C$7*Coefficients!$F$16)/( $A130*($C$4/100)))*180/PI(),180),FALSE))))</f>
        <v>180</v>
      </c>
      <c r="H130" s="50">
        <f>IF(AND(C$9="L",C$10="IB"),(($C$7*Coefficients!$C$16)/($A130*SIN(C$5*PI()/180))*100/2)^2*PI(),IF(AND(C$9="C",C$10="IB"),(($C$7*Coefficients!$D$16)/($A130*SIN(C$5*PI()/180))*100/2)^2*PI(),IF(AND(C$9="L",C$10="D"),(($C$7*Coefficients!$E$16)/($A130*SIN(C$5*PI()/180))*100/2)^2*PI(),IF(AND(C$9="C",C$10="D"),(($C$7* Coefficients!$F$16)/($A130*SIN(C$5*PI()/180))*100/2)^2*PI(),FALSE))))</f>
        <v>16556465.75163346</v>
      </c>
      <c r="I130" s="42">
        <f t="shared" si="16"/>
        <v>64.282089774849709</v>
      </c>
      <c r="L130" s="44"/>
    </row>
    <row r="131" spans="1:12" x14ac:dyDescent="0.25">
      <c r="A131" s="51">
        <f t="shared" si="17"/>
        <v>12.473835142429367</v>
      </c>
      <c r="B131" s="5">
        <f t="shared" si="11"/>
        <v>0.99996348111838296</v>
      </c>
      <c r="C131" s="49">
        <f t="shared" si="14"/>
        <v>-3.1720476744812227E-4</v>
      </c>
      <c r="D131" s="5">
        <f t="shared" si="12"/>
        <v>0.11998970804920026</v>
      </c>
      <c r="E131" s="5">
        <f t="shared" si="13"/>
        <v>1.6357541445501053E-3</v>
      </c>
      <c r="F131" s="5" t="str">
        <f t="shared" si="15"/>
        <v>neg.</v>
      </c>
      <c r="G131" s="16">
        <f>IF(AND(C$9="L",C$10="IB"),IF((($C$7*Coefficients!$C$16)/($A131*($C$4/100)))&lt;=1,2*ASIN(($C$7*Coefficients!$C$16)/( $A131*($C$4/100)))*180/PI(),180),IF(AND(C$9="C",C$10="IB"),IF((($C$7*Coefficients!$D$16)/($A131*($C$4/100)))&lt;=1,2*ASIN(($C$7*Coefficients!$D$16)/( $A131*($C$4/100)))*180/PI(),180),IF(AND(C$9="L",C$10="D"),IF((($C$7*Coefficients!$E$16)/($A131*($C$4/100)))&lt;=1,2*ASIN(($C$7*Coefficients!$E$16)/( $A131*($C$4/100)))*180/PI(),180),IF(AND(C$9="C",C$10="D"),IF((($C$7*Coefficients!$F$16)/($A131*($C$4/100)))&lt;=1,2*ASIN(($C$7*Coefficients!$F$16)/( $A131*($C$4/100)))*180/PI(),180),FALSE))))</f>
        <v>180</v>
      </c>
      <c r="H131" s="50">
        <f>IF(AND(C$9="L",C$10="IB"),(($C$7*Coefficients!$C$16)/($A131*SIN(C$5*PI()/180))*100/2)^2*PI(),IF(AND(C$9="C",C$10="IB"),(($C$7*Coefficients!$D$16)/($A131*SIN(C$5*PI()/180))*100/2)^2*PI(),IF(AND(C$9="L",C$10="D"),(($C$7*Coefficients!$E$16)/($A131*SIN(C$5*PI()/180))*100/2)^2*PI(),IF(AND(C$9="C",C$10="D"),(($C$7* Coefficients!$F$16)/($A131*SIN(C$5*PI()/180))*100/2)^2*PI(),FALSE))))</f>
        <v>16480395.701370968</v>
      </c>
      <c r="I131" s="42">
        <f t="shared" si="16"/>
        <v>64.134245071014661</v>
      </c>
      <c r="L131" s="44"/>
    </row>
    <row r="132" spans="1:12" x14ac:dyDescent="0.25">
      <c r="A132" s="51">
        <f t="shared" si="17"/>
        <v>12.502590302177138</v>
      </c>
      <c r="B132" s="5">
        <f t="shared" si="11"/>
        <v>0.99996331255624393</v>
      </c>
      <c r="C132" s="49">
        <f t="shared" si="14"/>
        <v>-3.1866893317794267E-4</v>
      </c>
      <c r="D132" s="5">
        <f t="shared" si="12"/>
        <v>0.12026631289315132</v>
      </c>
      <c r="E132" s="5">
        <f t="shared" si="13"/>
        <v>1.643304442628364E-3</v>
      </c>
      <c r="F132" s="5" t="str">
        <f t="shared" si="15"/>
        <v>neg.</v>
      </c>
      <c r="G132" s="16">
        <f>IF(AND(C$9="L",C$10="IB"),IF((($C$7*Coefficients!$C$16)/($A132*($C$4/100)))&lt;=1,2*ASIN(($C$7*Coefficients!$C$16)/( $A132*($C$4/100)))*180/PI(),180),IF(AND(C$9="C",C$10="IB"),IF((($C$7*Coefficients!$D$16)/($A132*($C$4/100)))&lt;=1,2*ASIN(($C$7*Coefficients!$D$16)/( $A132*($C$4/100)))*180/PI(),180),IF(AND(C$9="L",C$10="D"),IF((($C$7*Coefficients!$E$16)/($A132*($C$4/100)))&lt;=1,2*ASIN(($C$7*Coefficients!$E$16)/( $A132*($C$4/100)))*180/PI(),180),IF(AND(C$9="C",C$10="D"),IF((($C$7*Coefficients!$F$16)/($A132*($C$4/100)))&lt;=1,2*ASIN(($C$7*Coefficients!$F$16)/( $A132*($C$4/100)))*180/PI(),180),FALSE))))</f>
        <v>180</v>
      </c>
      <c r="H132" s="50">
        <f>IF(AND(C$9="L",C$10="IB"),(($C$7*Coefficients!$C$16)/($A132*SIN(C$5*PI()/180))*100/2)^2*PI(),IF(AND(C$9="C",C$10="IB"),(($C$7*Coefficients!$D$16)/($A132*SIN(C$5*PI()/180))*100/2)^2*PI(),IF(AND(C$9="L",C$10="D"),(($C$7*Coefficients!$E$16)/($A132*SIN(C$5*PI()/180))*100/2)^2*PI(),IF(AND(C$9="C",C$10="D"),(($C$7* Coefficients!$F$16)/($A132*SIN(C$5*PI()/180))*100/2)^2*PI(),FALSE))))</f>
        <v>16404675.161241481</v>
      </c>
      <c r="I132" s="42">
        <f t="shared" si="16"/>
        <v>63.986740400562596</v>
      </c>
      <c r="L132" s="44"/>
    </row>
    <row r="133" spans="1:12" x14ac:dyDescent="0.25">
      <c r="A133" s="51">
        <f t="shared" si="17"/>
        <v>12.531411749414096</v>
      </c>
      <c r="B133" s="5">
        <f t="shared" si="11"/>
        <v>0.99996314321607638</v>
      </c>
      <c r="C133" s="49">
        <f t="shared" si="14"/>
        <v>-3.2013985727360594E-4</v>
      </c>
      <c r="D133" s="5">
        <f t="shared" si="12"/>
        <v>0.12054355537712121</v>
      </c>
      <c r="E133" s="5">
        <f t="shared" si="13"/>
        <v>1.6508895912990919E-3</v>
      </c>
      <c r="F133" s="5" t="str">
        <f t="shared" si="15"/>
        <v>neg.</v>
      </c>
      <c r="G133" s="16">
        <f>IF(AND(C$9="L",C$10="IB"),IF((($C$7*Coefficients!$C$16)/($A133*($C$4/100)))&lt;=1,2*ASIN(($C$7*Coefficients!$C$16)/( $A133*($C$4/100)))*180/PI(),180),IF(AND(C$9="C",C$10="IB"),IF((($C$7*Coefficients!$D$16)/($A133*($C$4/100)))&lt;=1,2*ASIN(($C$7*Coefficients!$D$16)/( $A133*($C$4/100)))*180/PI(),180),IF(AND(C$9="L",C$10="D"),IF((($C$7*Coefficients!$E$16)/($A133*($C$4/100)))&lt;=1,2*ASIN(($C$7*Coefficients!$E$16)/( $A133*($C$4/100)))*180/PI(),180),IF(AND(C$9="C",C$10="D"),IF((($C$7*Coefficients!$F$16)/($A133*($C$4/100)))&lt;=1,2*ASIN(($C$7*Coefficients!$F$16)/( $A133*($C$4/100)))*180/PI(),180),FALSE))))</f>
        <v>180</v>
      </c>
      <c r="H133" s="50">
        <f>IF(AND(C$9="L",C$10="IB"),(($C$7*Coefficients!$C$16)/($A133*SIN(C$5*PI()/180))*100/2)^2*PI(),IF(AND(C$9="C",C$10="IB"),(($C$7*Coefficients!$D$16)/($A133*SIN(C$5*PI()/180))*100/2)^2*PI(),IF(AND(C$9="L",C$10="D"),(($C$7*Coefficients!$E$16)/($A133*SIN(C$5*PI()/180))*100/2)^2*PI(),IF(AND(C$9="C",C$10="D"),(($C$7* Coefficients!$F$16)/($A133*SIN(C$5*PI()/180))*100/2)^2*PI(),FALSE))))</f>
        <v>16329302.525391802</v>
      </c>
      <c r="I133" s="42">
        <f t="shared" si="16"/>
        <v>63.839574981438453</v>
      </c>
      <c r="L133" s="44"/>
    </row>
    <row r="134" spans="1:12" x14ac:dyDescent="0.25">
      <c r="A134" s="51">
        <f t="shared" si="17"/>
        <v>12.560299636948683</v>
      </c>
      <c r="B134" s="5">
        <f t="shared" si="11"/>
        <v>0.99996297309428972</v>
      </c>
      <c r="C134" s="49">
        <f t="shared" si="14"/>
        <v>-3.216175709270152E-4</v>
      </c>
      <c r="D134" s="5">
        <f t="shared" si="12"/>
        <v>0.12082143697102193</v>
      </c>
      <c r="E134" s="5">
        <f t="shared" si="13"/>
        <v>1.6585097514253133E-3</v>
      </c>
      <c r="F134" s="5" t="str">
        <f t="shared" si="15"/>
        <v>neg.</v>
      </c>
      <c r="G134" s="16">
        <f>IF(AND(C$9="L",C$10="IB"),IF((($C$7*Coefficients!$C$16)/($A134*($C$4/100)))&lt;=1,2*ASIN(($C$7*Coefficients!$C$16)/( $A134*($C$4/100)))*180/PI(),180),IF(AND(C$9="C",C$10="IB"),IF((($C$7*Coefficients!$D$16)/($A134*($C$4/100)))&lt;=1,2*ASIN(($C$7*Coefficients!$D$16)/( $A134*($C$4/100)))*180/PI(),180),IF(AND(C$9="L",C$10="D"),IF((($C$7*Coefficients!$E$16)/($A134*($C$4/100)))&lt;=1,2*ASIN(($C$7*Coefficients!$E$16)/( $A134*($C$4/100)))*180/PI(),180),IF(AND(C$9="C",C$10="D"),IF((($C$7*Coefficients!$F$16)/($A134*($C$4/100)))&lt;=1,2*ASIN(($C$7*Coefficients!$F$16)/( $A134*($C$4/100)))*180/PI(),180),FALSE))))</f>
        <v>180</v>
      </c>
      <c r="H134" s="50">
        <f>IF(AND(C$9="L",C$10="IB"),(($C$7*Coefficients!$C$16)/($A134*SIN(C$5*PI()/180))*100/2)^2*PI(),IF(AND(C$9="C",C$10="IB"),(($C$7*Coefficients!$D$16)/($A134*SIN(C$5*PI()/180))*100/2)^2*PI(),IF(AND(C$9="L",C$10="D"),(($C$7*Coefficients!$E$16)/($A134*SIN(C$5*PI()/180))*100/2)^2*PI(),IF(AND(C$9="C",C$10="D"),(($C$7* Coefficients!$F$16)/($A134*SIN(C$5*PI()/180))*100/2)^2*PI(),FALSE))))</f>
        <v>16254276.195346976</v>
      </c>
      <c r="I134" s="42">
        <f t="shared" si="16"/>
        <v>63.692748033385833</v>
      </c>
      <c r="L134" s="44"/>
    </row>
    <row r="135" spans="1:12" x14ac:dyDescent="0.25">
      <c r="A135" s="51">
        <f t="shared" si="17"/>
        <v>12.589254117941605</v>
      </c>
      <c r="B135" s="5">
        <f t="shared" si="11"/>
        <v>0.99996280218727585</v>
      </c>
      <c r="C135" s="49">
        <f t="shared" si="14"/>
        <v>-3.2310210548247965E-4</v>
      </c>
      <c r="D135" s="5">
        <f t="shared" si="12"/>
        <v>0.12109995914815408</v>
      </c>
      <c r="E135" s="5">
        <f t="shared" si="13"/>
        <v>1.6661650846125655E-3</v>
      </c>
      <c r="F135" s="5" t="str">
        <f t="shared" si="15"/>
        <v>neg.</v>
      </c>
      <c r="G135" s="16">
        <f>IF(AND(C$9="L",C$10="IB"),IF((($C$7*Coefficients!$C$16)/($A135*($C$4/100)))&lt;=1,2*ASIN(($C$7*Coefficients!$C$16)/( $A135*($C$4/100)))*180/PI(),180),IF(AND(C$9="C",C$10="IB"),IF((($C$7*Coefficients!$D$16)/($A135*($C$4/100)))&lt;=1,2*ASIN(($C$7*Coefficients!$D$16)/( $A135*($C$4/100)))*180/PI(),180),IF(AND(C$9="L",C$10="D"),IF((($C$7*Coefficients!$E$16)/($A135*($C$4/100)))&lt;=1,2*ASIN(($C$7*Coefficients!$E$16)/( $A135*($C$4/100)))*180/PI(),180),IF(AND(C$9="C",C$10="D"),IF((($C$7*Coefficients!$F$16)/($A135*($C$4/100)))&lt;=1,2*ASIN(($C$7*Coefficients!$F$16)/( $A135*($C$4/100)))*180/PI(),180),FALSE))))</f>
        <v>180</v>
      </c>
      <c r="H135" s="50">
        <f>IF(AND(C$9="L",C$10="IB"),(($C$7*Coefficients!$C$16)/($A135*SIN(C$5*PI()/180))*100/2)^2*PI(),IF(AND(C$9="C",C$10="IB"),(($C$7*Coefficients!$D$16)/($A135*SIN(C$5*PI()/180))*100/2)^2*PI(),IF(AND(C$9="L",C$10="D"),(($C$7*Coefficients!$E$16)/($A135*SIN(C$5*PI()/180))*100/2)^2*PI(),IF(AND(C$9="C",C$10="D"),(($C$7* Coefficients!$F$16)/($A135*SIN(C$5*PI()/180))*100/2)^2*PI(),FALSE))))</f>
        <v>16179594.579976352</v>
      </c>
      <c r="I135" s="42">
        <f t="shared" si="16"/>
        <v>63.54625877794286</v>
      </c>
      <c r="L135" s="44"/>
    </row>
    <row r="136" spans="1:12" x14ac:dyDescent="0.25">
      <c r="A136" s="51">
        <f t="shared" si="17"/>
        <v>12.618275345906639</v>
      </c>
      <c r="B136" s="5">
        <f t="shared" si="11"/>
        <v>0.99996263049141043</v>
      </c>
      <c r="C136" s="49">
        <f t="shared" si="14"/>
        <v>-3.2459349242514328E-4</v>
      </c>
      <c r="D136" s="5">
        <f t="shared" si="12"/>
        <v>0.12137912338521449</v>
      </c>
      <c r="E136" s="5">
        <f t="shared" si="13"/>
        <v>1.673855753212321E-3</v>
      </c>
      <c r="F136" s="5" t="str">
        <f t="shared" si="15"/>
        <v>neg.</v>
      </c>
      <c r="G136" s="16">
        <f>IF(AND(C$9="L",C$10="IB"),IF((($C$7*Coefficients!$C$16)/($A136*($C$4/100)))&lt;=1,2*ASIN(($C$7*Coefficients!$C$16)/( $A136*($C$4/100)))*180/PI(),180),IF(AND(C$9="C",C$10="IB"),IF((($C$7*Coefficients!$D$16)/($A136*($C$4/100)))&lt;=1,2*ASIN(($C$7*Coefficients!$D$16)/( $A136*($C$4/100)))*180/PI(),180),IF(AND(C$9="L",C$10="D"),IF((($C$7*Coefficients!$E$16)/($A136*($C$4/100)))&lt;=1,2*ASIN(($C$7*Coefficients!$E$16)/( $A136*($C$4/100)))*180/PI(),180),IF(AND(C$9="C",C$10="D"),IF((($C$7*Coefficients!$F$16)/($A136*($C$4/100)))&lt;=1,2*ASIN(($C$7*Coefficients!$F$16)/( $A136*($C$4/100)))*180/PI(),180),FALSE))))</f>
        <v>180</v>
      </c>
      <c r="H136" s="50">
        <f>IF(AND(C$9="L",C$10="IB"),(($C$7*Coefficients!$C$16)/($A136*SIN(C$5*PI()/180))*100/2)^2*PI(),IF(AND(C$9="C",C$10="IB"),(($C$7*Coefficients!$D$16)/($A136*SIN(C$5*PI()/180))*100/2)^2*PI(),IF(AND(C$9="L",C$10="D"),(($C$7*Coefficients!$E$16)/($A136*SIN(C$5*PI()/180))*100/2)^2*PI(),IF(AND(C$9="C",C$10="D"),(($C$7* Coefficients!$F$16)/($A136*SIN(C$5*PI()/180))*100/2)^2*PI(),FALSE))))</f>
        <v>16105256.095459865</v>
      </c>
      <c r="I136" s="42">
        <f t="shared" si="16"/>
        <v>63.400106438438087</v>
      </c>
      <c r="L136" s="44"/>
    </row>
    <row r="137" spans="1:12" x14ac:dyDescent="0.25">
      <c r="A137" s="51">
        <f t="shared" si="17"/>
        <v>12.647363474711446</v>
      </c>
      <c r="B137" s="5">
        <f t="shared" si="11"/>
        <v>0.99996245800305295</v>
      </c>
      <c r="C137" s="49">
        <f t="shared" si="14"/>
        <v>-3.2609176338098487E-4</v>
      </c>
      <c r="D137" s="5">
        <f t="shared" si="12"/>
        <v>0.12165893116230417</v>
      </c>
      <c r="E137" s="5">
        <f t="shared" si="13"/>
        <v>1.6815819203254349E-3</v>
      </c>
      <c r="F137" s="5" t="str">
        <f t="shared" si="15"/>
        <v>neg.</v>
      </c>
      <c r="G137" s="16">
        <f>IF(AND(C$9="L",C$10="IB"),IF((($C$7*Coefficients!$C$16)/($A137*($C$4/100)))&lt;=1,2*ASIN(($C$7*Coefficients!$C$16)/( $A137*($C$4/100)))*180/PI(),180),IF(AND(C$9="C",C$10="IB"),IF((($C$7*Coefficients!$D$16)/($A137*($C$4/100)))&lt;=1,2*ASIN(($C$7*Coefficients!$D$16)/( $A137*($C$4/100)))*180/PI(),180),IF(AND(C$9="L",C$10="D"),IF((($C$7*Coefficients!$E$16)/($A137*($C$4/100)))&lt;=1,2*ASIN(($C$7*Coefficients!$E$16)/( $A137*($C$4/100)))*180/PI(),180),IF(AND(C$9="C",C$10="D"),IF((($C$7*Coefficients!$F$16)/($A137*($C$4/100)))&lt;=1,2*ASIN(($C$7*Coefficients!$F$16)/( $A137*($C$4/100)))*180/PI(),180),FALSE))))</f>
        <v>180</v>
      </c>
      <c r="H137" s="50">
        <f>IF(AND(C$9="L",C$10="IB"),(($C$7*Coefficients!$C$16)/($A137*SIN(C$5*PI()/180))*100/2)^2*PI(),IF(AND(C$9="C",C$10="IB"),(($C$7*Coefficients!$D$16)/($A137*SIN(C$5*PI()/180))*100/2)^2*PI(),IF(AND(C$9="L",C$10="D"),(($C$7*Coefficients!$E$16)/($A137*SIN(C$5*PI()/180))*100/2)^2*PI(),IF(AND(C$9="C",C$10="D"),(($C$7* Coefficients!$F$16)/($A137*SIN(C$5*PI()/180))*100/2)^2*PI(),FALSE))))</f>
        <v>16031259.165254448</v>
      </c>
      <c r="I137" s="42">
        <f t="shared" si="16"/>
        <v>63.254290239986354</v>
      </c>
      <c r="L137" s="44"/>
    </row>
    <row r="138" spans="1:12" x14ac:dyDescent="0.25">
      <c r="A138" s="51">
        <f t="shared" si="17"/>
        <v>12.676518658578388</v>
      </c>
      <c r="B138" s="5">
        <f t="shared" si="11"/>
        <v>0.99996228471854531</v>
      </c>
      <c r="C138" s="49">
        <f t="shared" si="14"/>
        <v>-3.2759695012839077E-4</v>
      </c>
      <c r="D138" s="5">
        <f t="shared" si="12"/>
        <v>0.1219393839629361</v>
      </c>
      <c r="E138" s="5">
        <f t="shared" si="13"/>
        <v>1.6893437498055981E-3</v>
      </c>
      <c r="F138" s="5" t="str">
        <f t="shared" si="15"/>
        <v>neg.</v>
      </c>
      <c r="G138" s="16">
        <f>IF(AND(C$9="L",C$10="IB"),IF((($C$7*Coefficients!$C$16)/($A138*($C$4/100)))&lt;=1,2*ASIN(($C$7*Coefficients!$C$16)/( $A138*($C$4/100)))*180/PI(),180),IF(AND(C$9="C",C$10="IB"),IF((($C$7*Coefficients!$D$16)/($A138*($C$4/100)))&lt;=1,2*ASIN(($C$7*Coefficients!$D$16)/( $A138*($C$4/100)))*180/PI(),180),IF(AND(C$9="L",C$10="D"),IF((($C$7*Coefficients!$E$16)/($A138*($C$4/100)))&lt;=1,2*ASIN(($C$7*Coefficients!$E$16)/( $A138*($C$4/100)))*180/PI(),180),IF(AND(C$9="C",C$10="D"),IF((($C$7*Coefficients!$F$16)/($A138*($C$4/100)))&lt;=1,2*ASIN(($C$7*Coefficients!$F$16)/( $A138*($C$4/100)))*180/PI(),180),FALSE))))</f>
        <v>180</v>
      </c>
      <c r="H138" s="50">
        <f>IF(AND(C$9="L",C$10="IB"),(($C$7*Coefficients!$C$16)/($A138*SIN(C$5*PI()/180))*100/2)^2*PI(),IF(AND(C$9="C",C$10="IB"),(($C$7*Coefficients!$D$16)/($A138*SIN(C$5*PI()/180))*100/2)^2*PI(),IF(AND(C$9="L",C$10="D"),(($C$7*Coefficients!$E$16)/($A138*SIN(C$5*PI()/180))*100/2)^2*PI(),IF(AND(C$9="C",C$10="D"),(($C$7* Coefficients!$F$16)/($A138*SIN(C$5*PI()/180))*100/2)^2*PI(),FALSE))))</f>
        <v>15957602.220060596</v>
      </c>
      <c r="I138" s="42">
        <f t="shared" si="16"/>
        <v>63.108809409484699</v>
      </c>
      <c r="L138" s="44"/>
    </row>
    <row r="139" spans="1:12" x14ac:dyDescent="0.25">
      <c r="A139" s="51">
        <f t="shared" si="17"/>
        <v>12.705741052085347</v>
      </c>
      <c r="B139" s="5">
        <f t="shared" si="11"/>
        <v>0.99996211063421281</v>
      </c>
      <c r="C139" s="49">
        <f t="shared" si="14"/>
        <v>-3.2910908459044073E-4</v>
      </c>
      <c r="D139" s="5">
        <f t="shared" si="12"/>
        <v>0.12222048327404308</v>
      </c>
      <c r="E139" s="5">
        <f t="shared" si="13"/>
        <v>1.6971414062628182E-3</v>
      </c>
      <c r="F139" s="5" t="str">
        <f t="shared" si="15"/>
        <v>neg.</v>
      </c>
      <c r="G139" s="16">
        <f>IF(AND(C$9="L",C$10="IB"),IF((($C$7*Coefficients!$C$16)/($A139*($C$4/100)))&lt;=1,2*ASIN(($C$7*Coefficients!$C$16)/( $A139*($C$4/100)))*180/PI(),180),IF(AND(C$9="C",C$10="IB"),IF((($C$7*Coefficients!$D$16)/($A139*($C$4/100)))&lt;=1,2*ASIN(($C$7*Coefficients!$D$16)/( $A139*($C$4/100)))*180/PI(),180),IF(AND(C$9="L",C$10="D"),IF((($C$7*Coefficients!$E$16)/($A139*($C$4/100)))&lt;=1,2*ASIN(($C$7*Coefficients!$E$16)/( $A139*($C$4/100)))*180/PI(),180),IF(AND(C$9="C",C$10="D"),IF((($C$7*Coefficients!$F$16)/($A139*($C$4/100)))&lt;=1,2*ASIN(($C$7*Coefficients!$F$16)/( $A139*($C$4/100)))*180/PI(),180),FALSE))))</f>
        <v>180</v>
      </c>
      <c r="H139" s="50">
        <f>IF(AND(C$9="L",C$10="IB"),(($C$7*Coefficients!$C$16)/($A139*SIN(C$5*PI()/180))*100/2)^2*PI(),IF(AND(C$9="C",C$10="IB"),(($C$7*Coefficients!$D$16)/($A139*SIN(C$5*PI()/180))*100/2)^2*PI(),IF(AND(C$9="L",C$10="D"),(($C$7*Coefficients!$E$16)/($A139*SIN(C$5*PI()/180))*100/2)^2*PI(),IF(AND(C$9="C",C$10="D"),(($C$7* Coefficients!$F$16)/($A139*SIN(C$5*PI()/180))*100/2)^2*PI(),FALSE))))</f>
        <v>15884283.697789073</v>
      </c>
      <c r="I139" s="42">
        <f t="shared" si="16"/>
        <v>62.963663175608239</v>
      </c>
      <c r="L139" s="44"/>
    </row>
    <row r="140" spans="1:12" x14ac:dyDescent="0.25">
      <c r="A140" s="51">
        <f t="shared" si="17"/>
        <v>12.735030810166547</v>
      </c>
      <c r="B140" s="5">
        <f t="shared" si="11"/>
        <v>0.99996193574636416</v>
      </c>
      <c r="C140" s="49">
        <f t="shared" si="14"/>
        <v>-3.3062819883394304E-4</v>
      </c>
      <c r="D140" s="5">
        <f t="shared" si="12"/>
        <v>0.12250223058598571</v>
      </c>
      <c r="E140" s="5">
        <f t="shared" si="13"/>
        <v>1.7049750550669075E-3</v>
      </c>
      <c r="F140" s="5" t="str">
        <f t="shared" si="15"/>
        <v>neg.</v>
      </c>
      <c r="G140" s="16">
        <f>IF(AND(C$9="L",C$10="IB"),IF((($C$7*Coefficients!$C$16)/($A140*($C$4/100)))&lt;=1,2*ASIN(($C$7*Coefficients!$C$16)/( $A140*($C$4/100)))*180/PI(),180),IF(AND(C$9="C",C$10="IB"),IF((($C$7*Coefficients!$D$16)/($A140*($C$4/100)))&lt;=1,2*ASIN(($C$7*Coefficients!$D$16)/( $A140*($C$4/100)))*180/PI(),180),IF(AND(C$9="L",C$10="D"),IF((($C$7*Coefficients!$E$16)/($A140*($C$4/100)))&lt;=1,2*ASIN(($C$7*Coefficients!$E$16)/( $A140*($C$4/100)))*180/PI(),180),IF(AND(C$9="C",C$10="D"),IF((($C$7*Coefficients!$F$16)/($A140*($C$4/100)))&lt;=1,2*ASIN(($C$7*Coefficients!$F$16)/( $A140*($C$4/100)))*180/PI(),180),FALSE))))</f>
        <v>180</v>
      </c>
      <c r="H140" s="50">
        <f>IF(AND(C$9="L",C$10="IB"),(($C$7*Coefficients!$C$16)/($A140*SIN(C$5*PI()/180))*100/2)^2*PI(),IF(AND(C$9="C",C$10="IB"),(($C$7*Coefficients!$D$16)/($A140*SIN(C$5*PI()/180))*100/2)^2*PI(),IF(AND(C$9="L",C$10="D"),(($C$7*Coefficients!$E$16)/($A140*SIN(C$5*PI()/180))*100/2)^2*PI(),IF(AND(C$9="C",C$10="D"),(($C$7* Coefficients!$F$16)/($A140*SIN(C$5*PI()/180))*100/2)^2*PI(),FALSE))))</f>
        <v>15811302.043527789</v>
      </c>
      <c r="I140" s="42">
        <f t="shared" si="16"/>
        <v>62.818850768806087</v>
      </c>
      <c r="L140" s="44"/>
    </row>
    <row r="141" spans="1:12" x14ac:dyDescent="0.25">
      <c r="A141" s="51">
        <f t="shared" si="17"/>
        <v>12.764388088113368</v>
      </c>
      <c r="B141" s="5">
        <f t="shared" si="11"/>
        <v>0.99996176005129012</v>
      </c>
      <c r="C141" s="49">
        <f t="shared" si="14"/>
        <v>-3.3215432508197287E-4</v>
      </c>
      <c r="D141" s="5">
        <f t="shared" si="12"/>
        <v>0.12278462739256014</v>
      </c>
      <c r="E141" s="5">
        <f t="shared" si="13"/>
        <v>1.7128448623509912E-3</v>
      </c>
      <c r="F141" s="5" t="str">
        <f t="shared" si="15"/>
        <v>neg.</v>
      </c>
      <c r="G141" s="16">
        <f>IF(AND(C$9="L",C$10="IB"),IF((($C$7*Coefficients!$C$16)/($A141*($C$4/100)))&lt;=1,2*ASIN(($C$7*Coefficients!$C$16)/( $A141*($C$4/100)))*180/PI(),180),IF(AND(C$9="C",C$10="IB"),IF((($C$7*Coefficients!$D$16)/($A141*($C$4/100)))&lt;=1,2*ASIN(($C$7*Coefficients!$D$16)/( $A141*($C$4/100)))*180/PI(),180),IF(AND(C$9="L",C$10="D"),IF((($C$7*Coefficients!$E$16)/($A141*($C$4/100)))&lt;=1,2*ASIN(($C$7*Coefficients!$E$16)/( $A141*($C$4/100)))*180/PI(),180),IF(AND(C$9="C",C$10="D"),IF((($C$7*Coefficients!$F$16)/($A141*($C$4/100)))&lt;=1,2*ASIN(($C$7*Coefficients!$F$16)/( $A141*($C$4/100)))*180/PI(),180),FALSE))))</f>
        <v>180</v>
      </c>
      <c r="H141" s="50">
        <f>IF(AND(C$9="L",C$10="IB"),(($C$7*Coefficients!$C$16)/($A141*SIN(C$5*PI()/180))*100/2)^2*PI(),IF(AND(C$9="C",C$10="IB"),(($C$7*Coefficients!$D$16)/($A141*SIN(C$5*PI()/180))*100/2)^2*PI(),IF(AND(C$9="L",C$10="D"),(($C$7*Coefficients!$E$16)/($A141*SIN(C$5*PI()/180))*100/2)^2*PI(),IF(AND(C$9="C",C$10="D"),(($C$7* Coefficients!$F$16)/($A141*SIN(C$5*PI()/180))*100/2)^2*PI(),FALSE))))</f>
        <v>15738655.709508836</v>
      </c>
      <c r="I141" s="42">
        <f t="shared" si="16"/>
        <v>62.674371421297295</v>
      </c>
      <c r="L141" s="44"/>
    </row>
    <row r="142" spans="1:12" x14ac:dyDescent="0.25">
      <c r="A142" s="51">
        <f t="shared" si="17"/>
        <v>12.793813041575175</v>
      </c>
      <c r="B142" s="5">
        <f t="shared" si="11"/>
        <v>0.99996158354526532</v>
      </c>
      <c r="C142" s="49">
        <f t="shared" si="14"/>
        <v>-3.3368749569747725E-4</v>
      </c>
      <c r="D142" s="5">
        <f t="shared" si="12"/>
        <v>0.1230676751910062</v>
      </c>
      <c r="E142" s="5">
        <f t="shared" si="13"/>
        <v>1.7207509950150298E-3</v>
      </c>
      <c r="F142" s="5" t="str">
        <f t="shared" si="15"/>
        <v>neg.</v>
      </c>
      <c r="G142" s="16">
        <f>IF(AND(C$9="L",C$10="IB"),IF((($C$7*Coefficients!$C$16)/($A142*($C$4/100)))&lt;=1,2*ASIN(($C$7*Coefficients!$C$16)/( $A142*($C$4/100)))*180/PI(),180),IF(AND(C$9="C",C$10="IB"),IF((($C$7*Coefficients!$D$16)/($A142*($C$4/100)))&lt;=1,2*ASIN(($C$7*Coefficients!$D$16)/( $A142*($C$4/100)))*180/PI(),180),IF(AND(C$9="L",C$10="D"),IF((($C$7*Coefficients!$E$16)/($A142*($C$4/100)))&lt;=1,2*ASIN(($C$7*Coefficients!$E$16)/( $A142*($C$4/100)))*180/PI(),180),IF(AND(C$9="C",C$10="D"),IF((($C$7*Coefficients!$F$16)/($A142*($C$4/100)))&lt;=1,2*ASIN(($C$7*Coefficients!$F$16)/( $A142*($C$4/100)))*180/PI(),180),FALSE))))</f>
        <v>180</v>
      </c>
      <c r="H142" s="50">
        <f>IF(AND(C$9="L",C$10="IB"),(($C$7*Coefficients!$C$16)/($A142*SIN(C$5*PI()/180))*100/2)^2*PI(),IF(AND(C$9="C",C$10="IB"),(($C$7*Coefficients!$D$16)/($A142*SIN(C$5*PI()/180))*100/2)^2*PI(),IF(AND(C$9="L",C$10="D"),(($C$7*Coefficients!$E$16)/($A142*SIN(C$5*PI()/180))*100/2)^2*PI(),IF(AND(C$9="C",C$10="D"),(($C$7* Coefficients!$F$16)/($A142*SIN(C$5*PI()/180))*100/2)^2*PI(),FALSE))))</f>
        <v>15666343.155075636</v>
      </c>
      <c r="I142" s="42">
        <f t="shared" si="16"/>
        <v>62.530224367066722</v>
      </c>
      <c r="L142" s="44"/>
    </row>
    <row r="143" spans="1:12" x14ac:dyDescent="0.25">
      <c r="A143" s="51">
        <f t="shared" si="17"/>
        <v>12.823305826560143</v>
      </c>
      <c r="B143" s="5">
        <f t="shared" si="11"/>
        <v>0.99996140622454632</v>
      </c>
      <c r="C143" s="49">
        <f t="shared" si="14"/>
        <v>-3.3522774320063499E-4</v>
      </c>
      <c r="D143" s="5">
        <f t="shared" si="12"/>
        <v>0.12335137548201508</v>
      </c>
      <c r="E143" s="5">
        <f t="shared" si="13"/>
        <v>1.7286936207293589E-3</v>
      </c>
      <c r="F143" s="5" t="str">
        <f t="shared" si="15"/>
        <v>neg.</v>
      </c>
      <c r="G143" s="16">
        <f>IF(AND(C$9="L",C$10="IB"),IF((($C$7*Coefficients!$C$16)/($A143*($C$4/100)))&lt;=1,2*ASIN(($C$7*Coefficients!$C$16)/( $A143*($C$4/100)))*180/PI(),180),IF(AND(C$9="C",C$10="IB"),IF((($C$7*Coefficients!$D$16)/($A143*($C$4/100)))&lt;=1,2*ASIN(($C$7*Coefficients!$D$16)/( $A143*($C$4/100)))*180/PI(),180),IF(AND(C$9="L",C$10="D"),IF((($C$7*Coefficients!$E$16)/($A143*($C$4/100)))&lt;=1,2*ASIN(($C$7*Coefficients!$E$16)/( $A143*($C$4/100)))*180/PI(),180),IF(AND(C$9="C",C$10="D"),IF((($C$7*Coefficients!$F$16)/($A143*($C$4/100)))&lt;=1,2*ASIN(($C$7*Coefficients!$F$16)/( $A143*($C$4/100)))*180/PI(),180),FALSE))))</f>
        <v>180</v>
      </c>
      <c r="H143" s="50">
        <f>IF(AND(C$9="L",C$10="IB"),(($C$7*Coefficients!$C$16)/($A143*SIN(C$5*PI()/180))*100/2)^2*PI(),IF(AND(C$9="C",C$10="IB"),(($C$7*Coefficients!$D$16)/($A143*SIN(C$5*PI()/180))*100/2)^2*PI(),IF(AND(C$9="L",C$10="D"),(($C$7*Coefficients!$E$16)/($A143*SIN(C$5*PI()/180))*100/2)^2*PI(),IF(AND(C$9="C",C$10="D"),(($C$7* Coefficients!$F$16)/($A143*SIN(C$5*PI()/180))*100/2)^2*PI(),FALSE))))</f>
        <v>15594362.846650299</v>
      </c>
      <c r="I143" s="42">
        <f t="shared" si="16"/>
        <v>62.386408841861048</v>
      </c>
      <c r="L143" s="44"/>
    </row>
    <row r="144" spans="1:12" x14ac:dyDescent="0.25">
      <c r="A144" s="51">
        <f t="shared" si="17"/>
        <v>12.852866599436082</v>
      </c>
      <c r="B144" s="5">
        <f t="shared" si="11"/>
        <v>0.99996122808537369</v>
      </c>
      <c r="C144" s="49">
        <f t="shared" si="14"/>
        <v>-3.3677510025053361E-4</v>
      </c>
      <c r="D144" s="5">
        <f t="shared" si="12"/>
        <v>0.12363572976973752</v>
      </c>
      <c r="E144" s="5">
        <f t="shared" si="13"/>
        <v>1.7366729079382455E-3</v>
      </c>
      <c r="F144" s="5" t="str">
        <f t="shared" si="15"/>
        <v>neg.</v>
      </c>
      <c r="G144" s="16">
        <f>IF(AND(C$9="L",C$10="IB"),IF((($C$7*Coefficients!$C$16)/($A144*($C$4/100)))&lt;=1,2*ASIN(($C$7*Coefficients!$C$16)/( $A144*($C$4/100)))*180/PI(),180),IF(AND(C$9="C",C$10="IB"),IF((($C$7*Coefficients!$D$16)/($A144*($C$4/100)))&lt;=1,2*ASIN(($C$7*Coefficients!$D$16)/( $A144*($C$4/100)))*180/PI(),180),IF(AND(C$9="L",C$10="D"),IF((($C$7*Coefficients!$E$16)/($A144*($C$4/100)))&lt;=1,2*ASIN(($C$7*Coefficients!$E$16)/( $A144*($C$4/100)))*180/PI(),180),IF(AND(C$9="C",C$10="D"),IF((($C$7*Coefficients!$F$16)/($A144*($C$4/100)))&lt;=1,2*ASIN(($C$7*Coefficients!$F$16)/( $A144*($C$4/100)))*180/PI(),180),FALSE))))</f>
        <v>180</v>
      </c>
      <c r="H144" s="50">
        <f>IF(AND(C$9="L",C$10="IB"),(($C$7*Coefficients!$C$16)/($A144*SIN(C$5*PI()/180))*100/2)^2*PI(),IF(AND(C$9="C",C$10="IB"),(($C$7*Coefficients!$D$16)/($A144*SIN(C$5*PI()/180))*100/2)^2*PI(),IF(AND(C$9="L",C$10="D"),(($C$7*Coefficients!$E$16)/($A144*SIN(C$5*PI()/180))*100/2)^2*PI(),IF(AND(C$9="C",C$10="D"),(($C$7* Coefficients!$F$16)/($A144*SIN(C$5*PI()/180))*100/2)^2*PI(),FALSE))))</f>
        <v>15522713.257701093</v>
      </c>
      <c r="I144" s="42">
        <f t="shared" si="16"/>
        <v>62.242924083184683</v>
      </c>
      <c r="L144" s="44"/>
    </row>
    <row r="145" spans="1:12" x14ac:dyDescent="0.25">
      <c r="A145" s="51">
        <f t="shared" si="17"/>
        <v>12.882495516931266</v>
      </c>
      <c r="B145" s="5">
        <f t="shared" si="11"/>
        <v>0.99996104912396921</v>
      </c>
      <c r="C145" s="49">
        <f t="shared" si="14"/>
        <v>-3.3832959966927892E-4</v>
      </c>
      <c r="D145" s="5">
        <f t="shared" si="12"/>
        <v>0.12392073956179164</v>
      </c>
      <c r="E145" s="5">
        <f t="shared" si="13"/>
        <v>1.7446890258634585E-3</v>
      </c>
      <c r="F145" s="5" t="str">
        <f t="shared" si="15"/>
        <v>neg.</v>
      </c>
      <c r="G145" s="16">
        <f>IF(AND(C$9="L",C$10="IB"),IF((($C$7*Coefficients!$C$16)/($A145*($C$4/100)))&lt;=1,2*ASIN(($C$7*Coefficients!$C$16)/( $A145*($C$4/100)))*180/PI(),180),IF(AND(C$9="C",C$10="IB"),IF((($C$7*Coefficients!$D$16)/($A145*($C$4/100)))&lt;=1,2*ASIN(($C$7*Coefficients!$D$16)/( $A145*($C$4/100)))*180/PI(),180),IF(AND(C$9="L",C$10="D"),IF((($C$7*Coefficients!$E$16)/($A145*($C$4/100)))&lt;=1,2*ASIN(($C$7*Coefficients!$E$16)/( $A145*($C$4/100)))*180/PI(),180),IF(AND(C$9="C",C$10="D"),IF((($C$7*Coefficients!$F$16)/($A145*($C$4/100)))&lt;=1,2*ASIN(($C$7*Coefficients!$F$16)/( $A145*($C$4/100)))*180/PI(),180),FALSE))))</f>
        <v>180</v>
      </c>
      <c r="H145" s="50">
        <f>IF(AND(C$9="L",C$10="IB"),(($C$7*Coefficients!$C$16)/($A145*SIN(C$5*PI()/180))*100/2)^2*PI(),IF(AND(C$9="C",C$10="IB"),(($C$7*Coefficients!$D$16)/($A145*SIN(C$5*PI()/180))*100/2)^2*PI(),IF(AND(C$9="L",C$10="D"),(($C$7*Coefficients!$E$16)/($A145*SIN(C$5*PI()/180))*100/2)^2*PI(),IF(AND(C$9="C",C$10="D"),(($C$7* Coefficients!$F$16)/($A145*SIN(C$5*PI()/180))*100/2)^2*PI(),FALSE))))</f>
        <v>15451392.868710035</v>
      </c>
      <c r="I145" s="42">
        <f t="shared" si="16"/>
        <v>62.099769330295693</v>
      </c>
      <c r="L145" s="44"/>
    </row>
    <row r="146" spans="1:12" x14ac:dyDescent="0.25">
      <c r="A146" s="51">
        <f t="shared" si="17"/>
        <v>12.912192736135268</v>
      </c>
      <c r="B146" s="5">
        <f t="shared" si="11"/>
        <v>0.99996086933653749</v>
      </c>
      <c r="C146" s="49">
        <f t="shared" si="14"/>
        <v>-3.3989127442849457E-4</v>
      </c>
      <c r="D146" s="5">
        <f t="shared" si="12"/>
        <v>0.12420640636927097</v>
      </c>
      <c r="E146" s="5">
        <f t="shared" si="13"/>
        <v>1.7527421445078615E-3</v>
      </c>
      <c r="F146" s="5" t="str">
        <f t="shared" si="15"/>
        <v>neg.</v>
      </c>
      <c r="G146" s="16">
        <f>IF(AND(C$9="L",C$10="IB"),IF((($C$7*Coefficients!$C$16)/($A146*($C$4/100)))&lt;=1,2*ASIN(($C$7*Coefficients!$C$16)/( $A146*($C$4/100)))*180/PI(),180),IF(AND(C$9="C",C$10="IB"),IF((($C$7*Coefficients!$D$16)/($A146*($C$4/100)))&lt;=1,2*ASIN(($C$7*Coefficients!$D$16)/( $A146*($C$4/100)))*180/PI(),180),IF(AND(C$9="L",C$10="D"),IF((($C$7*Coefficients!$E$16)/($A146*($C$4/100)))&lt;=1,2*ASIN(($C$7*Coefficients!$E$16)/( $A146*($C$4/100)))*180/PI(),180),IF(AND(C$9="C",C$10="D"),IF((($C$7*Coefficients!$F$16)/($A146*($C$4/100)))&lt;=1,2*ASIN(($C$7*Coefficients!$F$16)/( $A146*($C$4/100)))*180/PI(),180),FALSE))))</f>
        <v>180</v>
      </c>
      <c r="H146" s="50">
        <f>IF(AND(C$9="L",C$10="IB"),(($C$7*Coefficients!$C$16)/($A146*SIN(C$5*PI()/180))*100/2)^2*PI(),IF(AND(C$9="C",C$10="IB"),(($C$7*Coefficients!$D$16)/($A146*SIN(C$5*PI()/180))*100/2)^2*PI(),IF(AND(C$9="L",C$10="D"),(($C$7*Coefficients!$E$16)/($A146*SIN(C$5*PI()/180))*100/2)^2*PI(),IF(AND(C$9="C",C$10="D"),(($C$7* Coefficients!$F$16)/($A146*SIN(C$5*PI()/180))*100/2)^2*PI(),FALSE))))</f>
        <v>15380400.167140719</v>
      </c>
      <c r="I146" s="42">
        <f t="shared" si="16"/>
        <v>61.956943824201858</v>
      </c>
      <c r="L146" s="44"/>
    </row>
    <row r="147" spans="1:12" x14ac:dyDescent="0.25">
      <c r="A147" s="51">
        <f t="shared" si="17"/>
        <v>12.941958414499785</v>
      </c>
      <c r="B147" s="5">
        <f t="shared" si="11"/>
        <v>0.9999606887192668</v>
      </c>
      <c r="C147" s="49">
        <f t="shared" si="14"/>
        <v>-3.414601576416071E-4</v>
      </c>
      <c r="D147" s="5">
        <f t="shared" si="12"/>
        <v>0.12449273170675246</v>
      </c>
      <c r="E147" s="5">
        <f t="shared" si="13"/>
        <v>1.7608324346590142E-3</v>
      </c>
      <c r="F147" s="5" t="str">
        <f t="shared" si="15"/>
        <v>neg.</v>
      </c>
      <c r="G147" s="16">
        <f>IF(AND(C$9="L",C$10="IB"),IF((($C$7*Coefficients!$C$16)/($A147*($C$4/100)))&lt;=1,2*ASIN(($C$7*Coefficients!$C$16)/( $A147*($C$4/100)))*180/PI(),180),IF(AND(C$9="C",C$10="IB"),IF((($C$7*Coefficients!$D$16)/($A147*($C$4/100)))&lt;=1,2*ASIN(($C$7*Coefficients!$D$16)/( $A147*($C$4/100)))*180/PI(),180),IF(AND(C$9="L",C$10="D"),IF((($C$7*Coefficients!$E$16)/($A147*($C$4/100)))&lt;=1,2*ASIN(($C$7*Coefficients!$E$16)/( $A147*($C$4/100)))*180/PI(),180),IF(AND(C$9="C",C$10="D"),IF((($C$7*Coefficients!$F$16)/($A147*($C$4/100)))&lt;=1,2*ASIN(($C$7*Coefficients!$F$16)/( $A147*($C$4/100)))*180/PI(),180),FALSE))))</f>
        <v>180</v>
      </c>
      <c r="H147" s="50">
        <f>IF(AND(C$9="L",C$10="IB"),(($C$7*Coefficients!$C$16)/($A147*SIN(C$5*PI()/180))*100/2)^2*PI(),IF(AND(C$9="C",C$10="IB"),(($C$7*Coefficients!$D$16)/($A147*SIN(C$5*PI()/180))*100/2)^2*PI(),IF(AND(C$9="L",C$10="D"),(($C$7*Coefficients!$E$16)/($A147*SIN(C$5*PI()/180))*100/2)^2*PI(),IF(AND(C$9="C",C$10="D"),(($C$7* Coefficients!$F$16)/($A147*SIN(C$5*PI()/180))*100/2)^2*PI(),FALSE))))</f>
        <v>15309733.647406206</v>
      </c>
      <c r="I147" s="42">
        <f t="shared" si="16"/>
        <v>61.814446807656545</v>
      </c>
      <c r="L147" s="44"/>
    </row>
    <row r="148" spans="1:12" x14ac:dyDescent="0.25">
      <c r="A148" s="51">
        <f t="shared" si="17"/>
        <v>12.971792709839484</v>
      </c>
      <c r="B148" s="5">
        <f t="shared" si="11"/>
        <v>0.99996050726832642</v>
      </c>
      <c r="C148" s="49">
        <f t="shared" si="14"/>
        <v>-3.4303628258699169E-4</v>
      </c>
      <c r="D148" s="5">
        <f t="shared" si="12"/>
        <v>0.12477971709230463</v>
      </c>
      <c r="E148" s="5">
        <f t="shared" si="13"/>
        <v>1.768960067892796E-3</v>
      </c>
      <c r="F148" s="5" t="str">
        <f t="shared" si="15"/>
        <v>neg.</v>
      </c>
      <c r="G148" s="16">
        <f>IF(AND(C$9="L",C$10="IB"),IF((($C$7*Coefficients!$C$16)/($A148*($C$4/100)))&lt;=1,2*ASIN(($C$7*Coefficients!$C$16)/( $A148*($C$4/100)))*180/PI(),180),IF(AND(C$9="C",C$10="IB"),IF((($C$7*Coefficients!$D$16)/($A148*($C$4/100)))&lt;=1,2*ASIN(($C$7*Coefficients!$D$16)/( $A148*($C$4/100)))*180/PI(),180),IF(AND(C$9="L",C$10="D"),IF((($C$7*Coefficients!$E$16)/($A148*($C$4/100)))&lt;=1,2*ASIN(($C$7*Coefficients!$E$16)/( $A148*($C$4/100)))*180/PI(),180),IF(AND(C$9="C",C$10="D"),IF((($C$7*Coefficients!$F$16)/($A148*($C$4/100)))&lt;=1,2*ASIN(($C$7*Coefficients!$F$16)/( $A148*($C$4/100)))*180/PI(),180),FALSE))))</f>
        <v>180</v>
      </c>
      <c r="H148" s="50">
        <f>IF(AND(C$9="L",C$10="IB"),(($C$7*Coefficients!$C$16)/($A148*SIN(C$5*PI()/180))*100/2)^2*PI(),IF(AND(C$9="C",C$10="IB"),(($C$7*Coefficients!$D$16)/($A148*SIN(C$5*PI()/180))*100/2)^2*PI(),IF(AND(C$9="L",C$10="D"),(($C$7*Coefficients!$E$16)/($A148*SIN(C$5*PI()/180))*100/2)^2*PI(),IF(AND(C$9="C",C$10="D"),(($C$7* Coefficients!$F$16)/($A148*SIN(C$5*PI()/180))*100/2)^2*PI(),FALSE))))</f>
        <v>15239391.810837088</v>
      </c>
      <c r="I148" s="42">
        <f t="shared" si="16"/>
        <v>61.672277525154762</v>
      </c>
      <c r="L148" s="44"/>
    </row>
    <row r="149" spans="1:12" x14ac:dyDescent="0.25">
      <c r="A149" s="51">
        <f t="shared" si="17"/>
        <v>13.001695780332826</v>
      </c>
      <c r="B149" s="5">
        <f t="shared" si="11"/>
        <v>0.99996032497986875</v>
      </c>
      <c r="C149" s="49">
        <f t="shared" si="14"/>
        <v>-3.4461968268964906E-4</v>
      </c>
      <c r="D149" s="5">
        <f t="shared" si="12"/>
        <v>0.12506736404749533</v>
      </c>
      <c r="E149" s="5">
        <f t="shared" si="13"/>
        <v>1.7771252165770446E-3</v>
      </c>
      <c r="F149" s="5" t="str">
        <f t="shared" si="15"/>
        <v>neg.</v>
      </c>
      <c r="G149" s="16">
        <f>IF(AND(C$9="L",C$10="IB"),IF((($C$7*Coefficients!$C$16)/($A149*($C$4/100)))&lt;=1,2*ASIN(($C$7*Coefficients!$C$16)/( $A149*($C$4/100)))*180/PI(),180),IF(AND(C$9="C",C$10="IB"),IF((($C$7*Coefficients!$D$16)/($A149*($C$4/100)))&lt;=1,2*ASIN(($C$7*Coefficients!$D$16)/( $A149*($C$4/100)))*180/PI(),180),IF(AND(C$9="L",C$10="D"),IF((($C$7*Coefficients!$E$16)/($A149*($C$4/100)))&lt;=1,2*ASIN(($C$7*Coefficients!$E$16)/( $A149*($C$4/100)))*180/PI(),180),IF(AND(C$9="C",C$10="D"),IF((($C$7*Coefficients!$F$16)/($A149*($C$4/100)))&lt;=1,2*ASIN(($C$7*Coefficients!$F$16)/( $A149*($C$4/100)))*180/PI(),180),FALSE))))</f>
        <v>180</v>
      </c>
      <c r="H149" s="50">
        <f>IF(AND(C$9="L",C$10="IB"),(($C$7*Coefficients!$C$16)/($A149*SIN(C$5*PI()/180))*100/2)^2*PI(),IF(AND(C$9="C",C$10="IB"),(($C$7*Coefficients!$D$16)/($A149*SIN(C$5*PI()/180))*100/2)^2*PI(),IF(AND(C$9="L",C$10="D"),(($C$7*Coefficients!$E$16)/($A149*SIN(C$5*PI()/180))*100/2)^2*PI(),IF(AND(C$9="C",C$10="D"),(($C$7* Coefficients!$F$16)/($A149*SIN(C$5*PI()/180))*100/2)^2*PI(),FALSE))))</f>
        <v>15169373.165649738</v>
      </c>
      <c r="I149" s="42">
        <f t="shared" si="16"/>
        <v>61.530435222929135</v>
      </c>
      <c r="L149" s="44"/>
    </row>
    <row r="150" spans="1:12" x14ac:dyDescent="0.25">
      <c r="A150" s="51">
        <f t="shared" si="17"/>
        <v>13.031667784522917</v>
      </c>
      <c r="B150" s="5">
        <f t="shared" si="11"/>
        <v>0.99996014185002791</v>
      </c>
      <c r="C150" s="49">
        <f t="shared" si="14"/>
        <v>-3.4621039153374304E-4</v>
      </c>
      <c r="D150" s="5">
        <f t="shared" si="12"/>
        <v>0.12535567409740017</v>
      </c>
      <c r="E150" s="5">
        <f t="shared" si="13"/>
        <v>1.7853280538752117E-3</v>
      </c>
      <c r="F150" s="5" t="str">
        <f t="shared" si="15"/>
        <v>neg.</v>
      </c>
      <c r="G150" s="16">
        <f>IF(AND(C$9="L",C$10="IB"),IF((($C$7*Coefficients!$C$16)/($A150*($C$4/100)))&lt;=1,2*ASIN(($C$7*Coefficients!$C$16)/( $A150*($C$4/100)))*180/PI(),180),IF(AND(C$9="C",C$10="IB"),IF((($C$7*Coefficients!$D$16)/($A150*($C$4/100)))&lt;=1,2*ASIN(($C$7*Coefficients!$D$16)/( $A150*($C$4/100)))*180/PI(),180),IF(AND(C$9="L",C$10="D"),IF((($C$7*Coefficients!$E$16)/($A150*($C$4/100)))&lt;=1,2*ASIN(($C$7*Coefficients!$E$16)/( $A150*($C$4/100)))*180/PI(),180),IF(AND(C$9="C",C$10="D"),IF((($C$7*Coefficients!$F$16)/($A150*($C$4/100)))&lt;=1,2*ASIN(($C$7*Coefficients!$F$16)/( $A150*($C$4/100)))*180/PI(),180),FALSE))))</f>
        <v>180</v>
      </c>
      <c r="H150" s="50">
        <f>IF(AND(C$9="L",C$10="IB"),(($C$7*Coefficients!$C$16)/($A150*SIN(C$5*PI()/180))*100/2)^2*PI(),IF(AND(C$9="C",C$10="IB"),(($C$7*Coefficients!$D$16)/($A150*SIN(C$5*PI()/180))*100/2)^2*PI(),IF(AND(C$9="L",C$10="D"),(($C$7*Coefficients!$E$16)/($A150*SIN(C$5*PI()/180))*100/2)^2*PI(),IF(AND(C$9="C",C$10="D"),(($C$7* Coefficients!$F$16)/($A150*SIN(C$5*PI()/180))*100/2)^2*PI(),FALSE))))</f>
        <v>15099676.226914629</v>
      </c>
      <c r="I150" s="42">
        <f t="shared" si="16"/>
        <v>61.388919148945881</v>
      </c>
      <c r="L150" s="44"/>
    </row>
    <row r="151" spans="1:12" x14ac:dyDescent="0.25">
      <c r="A151" s="51">
        <f t="shared" si="17"/>
        <v>13.061708881318337</v>
      </c>
      <c r="B151" s="5">
        <f t="shared" si="11"/>
        <v>0.99995995787492098</v>
      </c>
      <c r="C151" s="49">
        <f t="shared" si="14"/>
        <v>-3.4780844285102843E-4</v>
      </c>
      <c r="D151" s="5">
        <f t="shared" si="12"/>
        <v>0.12564464877061027</v>
      </c>
      <c r="E151" s="5">
        <f t="shared" si="13"/>
        <v>1.7935687537500348E-3</v>
      </c>
      <c r="F151" s="5" t="str">
        <f t="shared" si="15"/>
        <v>neg.</v>
      </c>
      <c r="G151" s="16">
        <f>IF(AND(C$9="L",C$10="IB"),IF((($C$7*Coefficients!$C$16)/($A151*($C$4/100)))&lt;=1,2*ASIN(($C$7*Coefficients!$C$16)/( $A151*($C$4/100)))*180/PI(),180),IF(AND(C$9="C",C$10="IB"),IF((($C$7*Coefficients!$D$16)/($A151*($C$4/100)))&lt;=1,2*ASIN(($C$7*Coefficients!$D$16)/( $A151*($C$4/100)))*180/PI(),180),IF(AND(C$9="L",C$10="D"),IF((($C$7*Coefficients!$E$16)/($A151*($C$4/100)))&lt;=1,2*ASIN(($C$7*Coefficients!$E$16)/( $A151*($C$4/100)))*180/PI(),180),IF(AND(C$9="C",C$10="D"),IF((($C$7*Coefficients!$F$16)/($A151*($C$4/100)))&lt;=1,2*ASIN(($C$7*Coefficients!$F$16)/( $A151*($C$4/100)))*180/PI(),180),FALSE))))</f>
        <v>180</v>
      </c>
      <c r="H151" s="50">
        <f>IF(AND(C$9="L",C$10="IB"),(($C$7*Coefficients!$C$16)/($A151*SIN(C$5*PI()/180))*100/2)^2*PI(),IF(AND(C$9="C",C$10="IB"),(($C$7*Coefficients!$D$16)/($A151*SIN(C$5*PI()/180))*100/2)^2*PI(),IF(AND(C$9="L",C$10="D"),(($C$7*Coefficients!$E$16)/($A151*SIN(C$5*PI()/180))*100/2)^2*PI(),IF(AND(C$9="C",C$10="D"),(($C$7* Coefficients!$F$16)/($A151*SIN(C$5*PI()/180))*100/2)^2*PI(),FALSE))))</f>
        <v>15030299.516524894</v>
      </c>
      <c r="I151" s="42">
        <f t="shared" si="16"/>
        <v>61.247728552900874</v>
      </c>
      <c r="L151" s="44"/>
    </row>
    <row r="152" spans="1:12" x14ac:dyDescent="0.25">
      <c r="A152" s="51">
        <f t="shared" si="17"/>
        <v>13.091819229993991</v>
      </c>
      <c r="B152" s="5">
        <f t="shared" si="11"/>
        <v>0.99995977305064576</v>
      </c>
      <c r="C152" s="49">
        <f t="shared" si="14"/>
        <v>-3.4941387054110315E-4</v>
      </c>
      <c r="D152" s="5">
        <f t="shared" si="12"/>
        <v>0.12593428959924061</v>
      </c>
      <c r="E152" s="5">
        <f t="shared" si="13"/>
        <v>1.8018474909672272E-3</v>
      </c>
      <c r="F152" s="5" t="str">
        <f t="shared" si="15"/>
        <v>neg.</v>
      </c>
      <c r="G152" s="16">
        <f>IF(AND(C$9="L",C$10="IB"),IF((($C$7*Coefficients!$C$16)/($A152*($C$4/100)))&lt;=1,2*ASIN(($C$7*Coefficients!$C$16)/( $A152*($C$4/100)))*180/PI(),180),IF(AND(C$9="C",C$10="IB"),IF((($C$7*Coefficients!$D$16)/($A152*($C$4/100)))&lt;=1,2*ASIN(($C$7*Coefficients!$D$16)/( $A152*($C$4/100)))*180/PI(),180),IF(AND(C$9="L",C$10="D"),IF((($C$7*Coefficients!$E$16)/($A152*($C$4/100)))&lt;=1,2*ASIN(($C$7*Coefficients!$E$16)/( $A152*($C$4/100)))*180/PI(),180),IF(AND(C$9="C",C$10="D"),IF((($C$7*Coefficients!$F$16)/($A152*($C$4/100)))&lt;=1,2*ASIN(($C$7*Coefficients!$F$16)/( $A152*($C$4/100)))*180/PI(),180),FALSE))))</f>
        <v>180</v>
      </c>
      <c r="H152" s="50">
        <f>IF(AND(C$9="L",C$10="IB"),(($C$7*Coefficients!$C$16)/($A152*SIN(C$5*PI()/180))*100/2)^2*PI(),IF(AND(C$9="C",C$10="IB"),(($C$7*Coefficients!$D$16)/($A152*SIN(C$5*PI()/180))*100/2)^2*PI(),IF(AND(C$9="L",C$10="D"),(($C$7*Coefficients!$E$16)/($A152*SIN(C$5*PI()/180))*100/2)^2*PI(),IF(AND(C$9="C",C$10="D"),(($C$7* Coefficients!$F$16)/($A152*SIN(C$5*PI()/180))*100/2)^2*PI(),FALSE))))</f>
        <v>14961241.563164916</v>
      </c>
      <c r="I152" s="42">
        <f t="shared" si="16"/>
        <v>61.106862686215628</v>
      </c>
      <c r="L152" s="44"/>
    </row>
    <row r="153" spans="1:12" x14ac:dyDescent="0.25">
      <c r="A153" s="51">
        <f t="shared" si="17"/>
        <v>13.121998990191951</v>
      </c>
      <c r="B153" s="5">
        <f t="shared" si="11"/>
        <v>0.99995958737328383</v>
      </c>
      <c r="C153" s="49">
        <f t="shared" si="14"/>
        <v>-3.5102670864440644E-4</v>
      </c>
      <c r="D153" s="5">
        <f t="shared" si="12"/>
        <v>0.12622459811893799</v>
      </c>
      <c r="E153" s="5">
        <f t="shared" si="13"/>
        <v>1.810164441099184E-3</v>
      </c>
      <c r="F153" s="5" t="str">
        <f t="shared" si="15"/>
        <v>neg.</v>
      </c>
      <c r="G153" s="16">
        <f>IF(AND(C$9="L",C$10="IB"),IF((($C$7*Coefficients!$C$16)/($A153*($C$4/100)))&lt;=1,2*ASIN(($C$7*Coefficients!$C$16)/( $A153*($C$4/100)))*180/PI(),180),IF(AND(C$9="C",C$10="IB"),IF((($C$7*Coefficients!$D$16)/($A153*($C$4/100)))&lt;=1,2*ASIN(($C$7*Coefficients!$D$16)/( $A153*($C$4/100)))*180/PI(),180),IF(AND(C$9="L",C$10="D"),IF((($C$7*Coefficients!$E$16)/($A153*($C$4/100)))&lt;=1,2*ASIN(($C$7*Coefficients!$E$16)/( $A153*($C$4/100)))*180/PI(),180),IF(AND(C$9="C",C$10="D"),IF((($C$7*Coefficients!$F$16)/($A153*($C$4/100)))&lt;=1,2*ASIN(($C$7*Coefficients!$F$16)/( $A153*($C$4/100)))*180/PI(),180),FALSE))))</f>
        <v>180</v>
      </c>
      <c r="H153" s="50">
        <f>IF(AND(C$9="L",C$10="IB"),(($C$7*Coefficients!$C$16)/($A153*SIN(C$5*PI()/180))*100/2)^2*PI(),IF(AND(C$9="C",C$10="IB"),(($C$7*Coefficients!$D$16)/($A153*SIN(C$5*PI()/180))*100/2)^2*PI(),IF(AND(C$9="L",C$10="D"),(($C$7*Coefficients!$E$16)/($A153*SIN(C$5*PI()/180))*100/2)^2*PI(),IF(AND(C$9="C",C$10="D"),(($C$7* Coefficients!$F$16)/($A153*SIN(C$5*PI()/180))*100/2)^2*PI(),FALSE))))</f>
        <v>14892500.902279185</v>
      </c>
      <c r="I153" s="42">
        <f t="shared" si="16"/>
        <v>60.966320802033337</v>
      </c>
      <c r="L153" s="44"/>
    </row>
    <row r="154" spans="1:12" x14ac:dyDescent="0.25">
      <c r="A154" s="51">
        <f t="shared" si="17"/>
        <v>13.152248321922302</v>
      </c>
      <c r="B154" s="5">
        <f t="shared" si="11"/>
        <v>0.99995940083889701</v>
      </c>
      <c r="C154" s="49">
        <f t="shared" si="14"/>
        <v>-3.5264699137307887E-4</v>
      </c>
      <c r="D154" s="5">
        <f t="shared" si="12"/>
        <v>0.12651557586888937</v>
      </c>
      <c r="E154" s="5">
        <f t="shared" si="13"/>
        <v>1.8185197805287065E-3</v>
      </c>
      <c r="F154" s="5" t="str">
        <f t="shared" si="15"/>
        <v>neg.</v>
      </c>
      <c r="G154" s="16">
        <f>IF(AND(C$9="L",C$10="IB"),IF((($C$7*Coefficients!$C$16)/($A154*($C$4/100)))&lt;=1,2*ASIN(($C$7*Coefficients!$C$16)/( $A154*($C$4/100)))*180/PI(),180),IF(AND(C$9="C",C$10="IB"),IF((($C$7*Coefficients!$D$16)/($A154*($C$4/100)))&lt;=1,2*ASIN(($C$7*Coefficients!$D$16)/( $A154*($C$4/100)))*180/PI(),180),IF(AND(C$9="L",C$10="D"),IF((($C$7*Coefficients!$E$16)/($A154*($C$4/100)))&lt;=1,2*ASIN(($C$7*Coefficients!$E$16)/( $A154*($C$4/100)))*180/PI(),180),IF(AND(C$9="C",C$10="D"),IF((($C$7*Coefficients!$F$16)/($A154*($C$4/100)))&lt;=1,2*ASIN(($C$7*Coefficients!$F$16)/( $A154*($C$4/100)))*180/PI(),180),FALSE))))</f>
        <v>180</v>
      </c>
      <c r="H154" s="50">
        <f>IF(AND(C$9="L",C$10="IB"),(($C$7*Coefficients!$C$16)/($A154*SIN(C$5*PI()/180))*100/2)^2*PI(),IF(AND(C$9="C",C$10="IB"),(($C$7*Coefficients!$D$16)/($A154*SIN(C$5*PI()/180))*100/2)^2*PI(),IF(AND(C$9="L",C$10="D"),(($C$7*Coefficients!$E$16)/($A154*SIN(C$5*PI()/180))*100/2)^2*PI(),IF(AND(C$9="C",C$10="D"),(($C$7* Coefficients!$F$16)/($A154*SIN(C$5*PI()/180))*100/2)^2*PI(),FALSE))))</f>
        <v>14824076.076041207</v>
      </c>
      <c r="I154" s="42">
        <f t="shared" si="16"/>
        <v>60.826102155214926</v>
      </c>
      <c r="L154" s="44"/>
    </row>
    <row r="155" spans="1:12" x14ac:dyDescent="0.25">
      <c r="A155" s="51">
        <f t="shared" si="17"/>
        <v>13.182567385563988</v>
      </c>
      <c r="B155" s="5">
        <f t="shared" si="11"/>
        <v>0.99995921344353</v>
      </c>
      <c r="C155" s="49">
        <f t="shared" si="14"/>
        <v>-3.5427475308781836E-4</v>
      </c>
      <c r="D155" s="5">
        <f t="shared" si="12"/>
        <v>0.1268072243918297</v>
      </c>
      <c r="E155" s="5">
        <f t="shared" si="13"/>
        <v>1.8269136864527396E-3</v>
      </c>
      <c r="F155" s="5" t="str">
        <f t="shared" si="15"/>
        <v>neg.</v>
      </c>
      <c r="G155" s="16">
        <f>IF(AND(C$9="L",C$10="IB"),IF((($C$7*Coefficients!$C$16)/($A155*($C$4/100)))&lt;=1,2*ASIN(($C$7*Coefficients!$C$16)/( $A155*($C$4/100)))*180/PI(),180),IF(AND(C$9="C",C$10="IB"),IF((($C$7*Coefficients!$D$16)/($A155*($C$4/100)))&lt;=1,2*ASIN(($C$7*Coefficients!$D$16)/( $A155*($C$4/100)))*180/PI(),180),IF(AND(C$9="L",C$10="D"),IF((($C$7*Coefficients!$E$16)/($A155*($C$4/100)))&lt;=1,2*ASIN(($C$7*Coefficients!$E$16)/( $A155*($C$4/100)))*180/PI(),180),IF(AND(C$9="C",C$10="D"),IF((($C$7*Coefficients!$F$16)/($A155*($C$4/100)))&lt;=1,2*ASIN(($C$7*Coefficients!$F$16)/( $A155*($C$4/100)))*180/PI(),180),FALSE))))</f>
        <v>180</v>
      </c>
      <c r="H155" s="50">
        <f>IF(AND(C$9="L",C$10="IB"),(($C$7*Coefficients!$C$16)/($A155*SIN(C$5*PI()/180))*100/2)^2*PI(),IF(AND(C$9="C",C$10="IB"),(($C$7*Coefficients!$D$16)/($A155*SIN(C$5*PI()/180))*100/2)^2*PI(),IF(AND(C$9="L",C$10="D"),(($C$7*Coefficients!$E$16)/($A155*SIN(C$5*PI()/180))*100/2)^2*PI(),IF(AND(C$9="C",C$10="D"),(($C$7* Coefficients!$F$16)/($A155*SIN(C$5*PI()/180))*100/2)^2*PI(),FALSE))))</f>
        <v>14755965.633322593</v>
      </c>
      <c r="I155" s="42">
        <f t="shared" si="16"/>
        <v>60.686206002335084</v>
      </c>
      <c r="L155" s="44"/>
    </row>
    <row r="156" spans="1:12" x14ac:dyDescent="0.25">
      <c r="A156" s="51">
        <f t="shared" si="17"/>
        <v>13.212956341865668</v>
      </c>
      <c r="B156" s="5">
        <f t="shared" si="11"/>
        <v>0.99995902518320867</v>
      </c>
      <c r="C156" s="49">
        <f t="shared" si="14"/>
        <v>-3.5591002831330989E-4</v>
      </c>
      <c r="D156" s="5">
        <f t="shared" si="12"/>
        <v>0.12709954523405054</v>
      </c>
      <c r="E156" s="5">
        <f t="shared" si="13"/>
        <v>1.8353463368861352E-3</v>
      </c>
      <c r="F156" s="5" t="str">
        <f t="shared" si="15"/>
        <v>neg.</v>
      </c>
      <c r="G156" s="16">
        <f>IF(AND(C$9="L",C$10="IB"),IF((($C$7*Coefficients!$C$16)/($A156*($C$4/100)))&lt;=1,2*ASIN(($C$7*Coefficients!$C$16)/( $A156*($C$4/100)))*180/PI(),180),IF(AND(C$9="C",C$10="IB"),IF((($C$7*Coefficients!$D$16)/($A156*($C$4/100)))&lt;=1,2*ASIN(($C$7*Coefficients!$D$16)/( $A156*($C$4/100)))*180/PI(),180),IF(AND(C$9="L",C$10="D"),IF((($C$7*Coefficients!$E$16)/($A156*($C$4/100)))&lt;=1,2*ASIN(($C$7*Coefficients!$E$16)/( $A156*($C$4/100)))*180/PI(),180),IF(AND(C$9="C",C$10="D"),IF((($C$7*Coefficients!$F$16)/($A156*($C$4/100)))&lt;=1,2*ASIN(($C$7*Coefficients!$F$16)/( $A156*($C$4/100)))*180/PI(),180),FALSE))))</f>
        <v>180</v>
      </c>
      <c r="H156" s="50">
        <f>IF(AND(C$9="L",C$10="IB"),(($C$7*Coefficients!$C$16)/($A156*SIN(C$5*PI()/180))*100/2)^2*PI(),IF(AND(C$9="C",C$10="IB"),(($C$7*Coefficients!$D$16)/($A156*SIN(C$5*PI()/180))*100/2)^2*PI(),IF(AND(C$9="L",C$10="D"),(($C$7*Coefficients!$E$16)/($A156*SIN(C$5*PI()/180))*100/2)^2*PI(),IF(AND(C$9="C",C$10="D"),(($C$7* Coefficients!$F$16)/($A156*SIN(C$5*PI()/180))*100/2)^2*PI(),FALSE))))</f>
        <v>14688168.129662259</v>
      </c>
      <c r="I156" s="42">
        <f t="shared" si="16"/>
        <v>60.546631601678335</v>
      </c>
      <c r="L156" s="44"/>
    </row>
    <row r="157" spans="1:12" x14ac:dyDescent="0.25">
      <c r="A157" s="51">
        <f t="shared" si="17"/>
        <v>13.243415351946563</v>
      </c>
      <c r="B157" s="5">
        <f t="shared" si="11"/>
        <v>0.99995883605394165</v>
      </c>
      <c r="C157" s="49">
        <f t="shared" si="14"/>
        <v>-3.5755285172376104E-4</v>
      </c>
      <c r="D157" s="5">
        <f t="shared" si="12"/>
        <v>0.12739253994540778</v>
      </c>
      <c r="E157" s="5">
        <f t="shared" si="13"/>
        <v>1.8438179106654224E-3</v>
      </c>
      <c r="F157" s="5" t="str">
        <f t="shared" si="15"/>
        <v>neg.</v>
      </c>
      <c r="G157" s="16">
        <f>IF(AND(C$9="L",C$10="IB"),IF((($C$7*Coefficients!$C$16)/($A157*($C$4/100)))&lt;=1,2*ASIN(($C$7*Coefficients!$C$16)/( $A157*($C$4/100)))*180/PI(),180),IF(AND(C$9="C",C$10="IB"),IF((($C$7*Coefficients!$D$16)/($A157*($C$4/100)))&lt;=1,2*ASIN(($C$7*Coefficients!$D$16)/( $A157*($C$4/100)))*180/PI(),180),IF(AND(C$9="L",C$10="D"),IF((($C$7*Coefficients!$E$16)/($A157*($C$4/100)))&lt;=1,2*ASIN(($C$7*Coefficients!$E$16)/( $A157*($C$4/100)))*180/PI(),180),IF(AND(C$9="C",C$10="D"),IF((($C$7*Coefficients!$F$16)/($A157*($C$4/100)))&lt;=1,2*ASIN(($C$7*Coefficients!$F$16)/( $A157*($C$4/100)))*180/PI(),180),FALSE))))</f>
        <v>180</v>
      </c>
      <c r="H157" s="50">
        <f>IF(AND(C$9="L",C$10="IB"),(($C$7*Coefficients!$C$16)/($A157*SIN(C$5*PI()/180))*100/2)^2*PI(),IF(AND(C$9="C",C$10="IB"),(($C$7*Coefficients!$D$16)/($A157*SIN(C$5*PI()/180))*100/2)^2*PI(),IF(AND(C$9="L",C$10="D"),(($C$7*Coefficients!$E$16)/($A157*SIN(C$5*PI()/180))*100/2)^2*PI(),IF(AND(C$9="C",C$10="D"),(($C$7* Coefficients!$F$16)/($A157*SIN(C$5*PI()/180))*100/2)^2*PI(),FALSE))))</f>
        <v>14620682.127235858</v>
      </c>
      <c r="I157" s="42">
        <f t="shared" si="16"/>
        <v>60.407378213235098</v>
      </c>
      <c r="L157" s="44"/>
    </row>
    <row r="158" spans="1:12" x14ac:dyDescent="0.25">
      <c r="A158" s="51">
        <f t="shared" si="17"/>
        <v>13.273944577297311</v>
      </c>
      <c r="B158" s="5">
        <f t="shared" si="11"/>
        <v>0.99995864605171703</v>
      </c>
      <c r="C158" s="49">
        <f t="shared" si="14"/>
        <v>-3.5920325817183314E-4</v>
      </c>
      <c r="D158" s="5">
        <f t="shared" si="12"/>
        <v>0.12768621007933029</v>
      </c>
      <c r="E158" s="5">
        <f t="shared" si="13"/>
        <v>1.8523285874526023E-3</v>
      </c>
      <c r="F158" s="5" t="str">
        <f t="shared" si="15"/>
        <v>neg.</v>
      </c>
      <c r="G158" s="16">
        <f>IF(AND(C$9="L",C$10="IB"),IF((($C$7*Coefficients!$C$16)/($A158*($C$4/100)))&lt;=1,2*ASIN(($C$7*Coefficients!$C$16)/( $A158*($C$4/100)))*180/PI(),180),IF(AND(C$9="C",C$10="IB"),IF((($C$7*Coefficients!$D$16)/($A158*($C$4/100)))&lt;=1,2*ASIN(($C$7*Coefficients!$D$16)/( $A158*($C$4/100)))*180/PI(),180),IF(AND(C$9="L",C$10="D"),IF((($C$7*Coefficients!$E$16)/($A158*($C$4/100)))&lt;=1,2*ASIN(($C$7*Coefficients!$E$16)/( $A158*($C$4/100)))*180/PI(),180),IF(AND(C$9="C",C$10="D"),IF((($C$7*Coefficients!$F$16)/($A158*($C$4/100)))&lt;=1,2*ASIN(($C$7*Coefficients!$F$16)/( $A158*($C$4/100)))*180/PI(),180),FALSE))))</f>
        <v>180</v>
      </c>
      <c r="H158" s="50">
        <f>IF(AND(C$9="L",C$10="IB"),(($C$7*Coefficients!$C$16)/($A158*SIN(C$5*PI()/180))*100/2)^2*PI(),IF(AND(C$9="C",C$10="IB"),(($C$7*Coefficients!$D$16)/($A158*SIN(C$5*PI()/180))*100/2)^2*PI(),IF(AND(C$9="L",C$10="D"),(($C$7*Coefficients!$E$16)/($A158*SIN(C$5*PI()/180))*100/2)^2*PI(),IF(AND(C$9="C",C$10="D"),(($C$7* Coefficients!$F$16)/($A158*SIN(C$5*PI()/180))*100/2)^2*PI(),FALSE))))</f>
        <v>14553506.194825223</v>
      </c>
      <c r="I158" s="42">
        <f t="shared" si="16"/>
        <v>60.268445098697775</v>
      </c>
      <c r="L158" s="44"/>
    </row>
    <row r="159" spans="1:12" x14ac:dyDescent="0.25">
      <c r="A159" s="51">
        <f t="shared" si="17"/>
        <v>13.304544179780825</v>
      </c>
      <c r="B159" s="5">
        <f t="shared" si="11"/>
        <v>0.99995845517250648</v>
      </c>
      <c r="C159" s="49">
        <f t="shared" si="14"/>
        <v>-3.6086128265296015E-4</v>
      </c>
      <c r="D159" s="5">
        <f t="shared" si="12"/>
        <v>0.12798055719282786</v>
      </c>
      <c r="E159" s="5">
        <f t="shared" si="13"/>
        <v>1.8608785477389591E-3</v>
      </c>
      <c r="F159" s="5" t="str">
        <f t="shared" si="15"/>
        <v>neg.</v>
      </c>
      <c r="G159" s="16">
        <f>IF(AND(C$9="L",C$10="IB"),IF((($C$7*Coefficients!$C$16)/($A159*($C$4/100)))&lt;=1,2*ASIN(($C$7*Coefficients!$C$16)/( $A159*($C$4/100)))*180/PI(),180),IF(AND(C$9="C",C$10="IB"),IF((($C$7*Coefficients!$D$16)/($A159*($C$4/100)))&lt;=1,2*ASIN(($C$7*Coefficients!$D$16)/( $A159*($C$4/100)))*180/PI(),180),IF(AND(C$9="L",C$10="D"),IF((($C$7*Coefficients!$E$16)/($A159*($C$4/100)))&lt;=1,2*ASIN(($C$7*Coefficients!$E$16)/( $A159*($C$4/100)))*180/PI(),180),IF(AND(C$9="C",C$10="D"),IF((($C$7*Coefficients!$F$16)/($A159*($C$4/100)))&lt;=1,2*ASIN(($C$7*Coefficients!$F$16)/( $A159*($C$4/100)))*180/PI(),180),FALSE))))</f>
        <v>180</v>
      </c>
      <c r="H159" s="50">
        <f>IF(AND(C$9="L",C$10="IB"),(($C$7*Coefficients!$C$16)/($A159*SIN(C$5*PI()/180))*100/2)^2*PI(),IF(AND(C$9="C",C$10="IB"),(($C$7*Coefficients!$D$16)/($A159*SIN(C$5*PI()/180))*100/2)^2*PI(),IF(AND(C$9="L",C$10="D"),(($C$7*Coefficients!$E$16)/($A159*SIN(C$5*PI()/180))*100/2)^2*PI(),IF(AND(C$9="C",C$10="D"),(($C$7* Coefficients!$F$16)/($A159*SIN(C$5*PI()/180))*100/2)^2*PI(),FALSE))))</f>
        <v>14486638.907788036</v>
      </c>
      <c r="I159" s="42">
        <f t="shared" si="16"/>
        <v>60.129831521456829</v>
      </c>
      <c r="L159" s="44"/>
    </row>
    <row r="160" spans="1:12" x14ac:dyDescent="0.25">
      <c r="A160" s="51">
        <f t="shared" si="17"/>
        <v>13.335214321633153</v>
      </c>
      <c r="B160" s="5">
        <f t="shared" si="11"/>
        <v>0.99995826341226168</v>
      </c>
      <c r="C160" s="49">
        <f t="shared" si="14"/>
        <v>-3.62526960336209E-4</v>
      </c>
      <c r="D160" s="5">
        <f t="shared" si="12"/>
        <v>0.12827558284649956</v>
      </c>
      <c r="E160" s="5">
        <f t="shared" si="13"/>
        <v>1.8694679728488864E-3</v>
      </c>
      <c r="F160" s="5" t="str">
        <f t="shared" si="15"/>
        <v>neg.</v>
      </c>
      <c r="G160" s="16">
        <f>IF(AND(C$9="L",C$10="IB"),IF((($C$7*Coefficients!$C$16)/($A160*($C$4/100)))&lt;=1,2*ASIN(($C$7*Coefficients!$C$16)/( $A160*($C$4/100)))*180/PI(),180),IF(AND(C$9="C",C$10="IB"),IF((($C$7*Coefficients!$D$16)/($A160*($C$4/100)))&lt;=1,2*ASIN(($C$7*Coefficients!$D$16)/( $A160*($C$4/100)))*180/PI(),180),IF(AND(C$9="L",C$10="D"),IF((($C$7*Coefficients!$E$16)/($A160*($C$4/100)))&lt;=1,2*ASIN(($C$7*Coefficients!$E$16)/( $A160*($C$4/100)))*180/PI(),180),IF(AND(C$9="C",C$10="D"),IF((($C$7*Coefficients!$F$16)/($A160*($C$4/100)))&lt;=1,2*ASIN(($C$7*Coefficients!$F$16)/( $A160*($C$4/100)))*180/PI(),180),FALSE))))</f>
        <v>180</v>
      </c>
      <c r="H160" s="50">
        <f>IF(AND(C$9="L",C$10="IB"),(($C$7*Coefficients!$C$16)/($A160*SIN(C$5*PI()/180))*100/2)^2*PI(),IF(AND(C$9="C",C$10="IB"),(($C$7*Coefficients!$D$16)/($A160*SIN(C$5*PI()/180))*100/2)^2*PI(),IF(AND(C$9="L",C$10="D"),(($C$7*Coefficients!$E$16)/($A160*SIN(C$5*PI()/180))*100/2)^2*PI(),IF(AND(C$9="C",C$10="D"),(($C$7* Coefficients!$F$16)/($A160*SIN(C$5*PI()/180))*100/2)^2*PI(),FALSE))))</f>
        <v>14420078.848027619</v>
      </c>
      <c r="I160" s="42">
        <f t="shared" si="16"/>
        <v>59.991536746596864</v>
      </c>
      <c r="L160" s="44"/>
    </row>
    <row r="161" spans="1:12" x14ac:dyDescent="0.25">
      <c r="A161" s="51">
        <f t="shared" si="17"/>
        <v>13.365955165464333</v>
      </c>
      <c r="B161" s="5">
        <f t="shared" si="11"/>
        <v>0.99995807076691656</v>
      </c>
      <c r="C161" s="49">
        <f t="shared" si="14"/>
        <v>-3.6420032654499256E-4</v>
      </c>
      <c r="D161" s="5">
        <f t="shared" si="12"/>
        <v>0.12857128860454206</v>
      </c>
      <c r="E161" s="5">
        <f t="shared" si="13"/>
        <v>1.878097044943733E-3</v>
      </c>
      <c r="F161" s="5" t="str">
        <f t="shared" si="15"/>
        <v>neg.</v>
      </c>
      <c r="G161" s="16">
        <f>IF(AND(C$9="L",C$10="IB"),IF((($C$7*Coefficients!$C$16)/($A161*($C$4/100)))&lt;=1,2*ASIN(($C$7*Coefficients!$C$16)/( $A161*($C$4/100)))*180/PI(),180),IF(AND(C$9="C",C$10="IB"),IF((($C$7*Coefficients!$D$16)/($A161*($C$4/100)))&lt;=1,2*ASIN(($C$7*Coefficients!$D$16)/( $A161*($C$4/100)))*180/PI(),180),IF(AND(C$9="L",C$10="D"),IF((($C$7*Coefficients!$E$16)/($A161*($C$4/100)))&lt;=1,2*ASIN(($C$7*Coefficients!$E$16)/( $A161*($C$4/100)))*180/PI(),180),IF(AND(C$9="C",C$10="D"),IF((($C$7*Coefficients!$F$16)/($A161*($C$4/100)))&lt;=1,2*ASIN(($C$7*Coefficients!$F$16)/( $A161*($C$4/100)))*180/PI(),180),FALSE))))</f>
        <v>180</v>
      </c>
      <c r="H161" s="50">
        <f>IF(AND(C$9="L",C$10="IB"),(($C$7*Coefficients!$C$16)/($A161*SIN(C$5*PI()/180))*100/2)^2*PI(),IF(AND(C$9="C",C$10="IB"),(($C$7*Coefficients!$D$16)/($A161*SIN(C$5*PI()/180))*100/2)^2*PI(),IF(AND(C$9="L",C$10="D"),(($C$7*Coefficients!$E$16)/($A161*SIN(C$5*PI()/180))*100/2)^2*PI(),IF(AND(C$9="C",C$10="D"),(($C$7* Coefficients!$F$16)/($A161*SIN(C$5*PI()/180))*100/2)^2*PI(),FALSE))))</f>
        <v>14353824.603962865</v>
      </c>
      <c r="I161" s="42">
        <f t="shared" si="16"/>
        <v>59.853560040892745</v>
      </c>
      <c r="L161" s="44"/>
    </row>
    <row r="162" spans="1:12" x14ac:dyDescent="0.25">
      <c r="A162" s="51">
        <f t="shared" si="17"/>
        <v>13.39676687425926</v>
      </c>
      <c r="B162" s="5">
        <f t="shared" si="11"/>
        <v>0.99995787723238605</v>
      </c>
      <c r="C162" s="49">
        <f t="shared" si="14"/>
        <v>-3.6588141676767829E-4</v>
      </c>
      <c r="D162" s="5">
        <f t="shared" si="12"/>
        <v>0.12886767603475788</v>
      </c>
      <c r="E162" s="5">
        <f t="shared" si="13"/>
        <v>1.8867659470256663E-3</v>
      </c>
      <c r="F162" s="5" t="str">
        <f t="shared" si="15"/>
        <v>neg.</v>
      </c>
      <c r="G162" s="16">
        <f>IF(AND(C$9="L",C$10="IB"),IF((($C$7*Coefficients!$C$16)/($A162*($C$4/100)))&lt;=1,2*ASIN(($C$7*Coefficients!$C$16)/( $A162*($C$4/100)))*180/PI(),180),IF(AND(C$9="C",C$10="IB"),IF((($C$7*Coefficients!$D$16)/($A162*($C$4/100)))&lt;=1,2*ASIN(($C$7*Coefficients!$D$16)/( $A162*($C$4/100)))*180/PI(),180),IF(AND(C$9="L",C$10="D"),IF((($C$7*Coefficients!$E$16)/($A162*($C$4/100)))&lt;=1,2*ASIN(($C$7*Coefficients!$E$16)/( $A162*($C$4/100)))*180/PI(),180),IF(AND(C$9="C",C$10="D"),IF((($C$7*Coefficients!$F$16)/($A162*($C$4/100)))&lt;=1,2*ASIN(($C$7*Coefficients!$F$16)/( $A162*($C$4/100)))*180/PI(),180),FALSE))))</f>
        <v>180</v>
      </c>
      <c r="H162" s="50">
        <f>IF(AND(C$9="L",C$10="IB"),(($C$7*Coefficients!$C$16)/($A162*SIN(C$5*PI()/180))*100/2)^2*PI(),IF(AND(C$9="C",C$10="IB"),(($C$7*Coefficients!$D$16)/($A162*SIN(C$5*PI()/180))*100/2)^2*PI(),IF(AND(C$9="L",C$10="D"),(($C$7*Coefficients!$E$16)/($A162*SIN(C$5*PI()/180))*100/2)^2*PI(),IF(AND(C$9="C",C$10="D"),(($C$7* Coefficients!$F$16)/($A162*SIN(C$5*PI()/180))*100/2)^2*PI(),FALSE))))</f>
        <v>14287874.770498276</v>
      </c>
      <c r="I162" s="42">
        <f t="shared" si="16"/>
        <v>59.715900672805731</v>
      </c>
      <c r="L162" s="44"/>
    </row>
    <row r="163" spans="1:12" x14ac:dyDescent="0.25">
      <c r="A163" s="51">
        <f t="shared" si="17"/>
        <v>13.427649611378547</v>
      </c>
      <c r="B163" s="5">
        <f t="shared" ref="B163:B226" si="18">IF(AND(C$9="L",C$10="IB"),SQRT((SIN(PI()*$A163*($C$4/100)/$C$7*SIN($C$5*PI()/180))/(PI()*$A163*($C$4/100)/$C$7*SIN($C$5*PI()/180)))^2),IF(AND(C$9="C",C$10="IB"),IMABS(2*BESSELJ((2*PI()*$A163/$C$7)*(($C$4/100)/2)*SIN($C$5*PI()/180),1)/( (2*PI()*$A163/$C$7)*(($C$4/100)/2)*SIN($C$5*PI()/180))),IF(AND(C$9="L",C$10="D"),SQRT((SIN(PI()*$A163*($C$4/100)/$C$7*SIN($C$5*PI()/180))/(PI()*$A163*($C$4/100)/$C$7*SIN($C$5*PI()/180)))^2)*COS(C$5*PI()/180),IF(AND(C$9="C",C$10="D"),IMABS(2*BESSELJ((2*PI()*$A163/$C$7)*(($C$4/100)/2)*SIN($C$5*PI()/180),1)/( (2*PI()*$A163/$C$7)*(($C$4/100)/2)*SIN($C$5*PI()/180)))* COS(C$5*PI()/180),FALSE))))</f>
        <v>0.99995768280456565</v>
      </c>
      <c r="C163" s="49">
        <f t="shared" si="14"/>
        <v>-3.6757026666144602E-4</v>
      </c>
      <c r="D163" s="5">
        <f t="shared" ref="D163:D226" si="19">IF(C$9="C",C$14/(C$7/A163*100),"n/a")</f>
        <v>0.12916474670856362</v>
      </c>
      <c r="E163" s="5">
        <f t="shared" ref="E163:E226" si="20">IF($C$9="C",(((PI()*(C$4/100)/(C$7/A163)))^2),IF($C$9="L",(2*(C$4/100)/(C$7/A163)),FALSE))</f>
        <v>1.895474862941554E-3</v>
      </c>
      <c r="F163" s="5" t="str">
        <f t="shared" si="15"/>
        <v>neg.</v>
      </c>
      <c r="G163" s="16">
        <f>IF(AND(C$9="L",C$10="IB"),IF((($C$7*Coefficients!$C$16)/($A163*($C$4/100)))&lt;=1,2*ASIN(($C$7*Coefficients!$C$16)/( $A163*($C$4/100)))*180/PI(),180),IF(AND(C$9="C",C$10="IB"),IF((($C$7*Coefficients!$D$16)/($A163*($C$4/100)))&lt;=1,2*ASIN(($C$7*Coefficients!$D$16)/( $A163*($C$4/100)))*180/PI(),180),IF(AND(C$9="L",C$10="D"),IF((($C$7*Coefficients!$E$16)/($A163*($C$4/100)))&lt;=1,2*ASIN(($C$7*Coefficients!$E$16)/( $A163*($C$4/100)))*180/PI(),180),IF(AND(C$9="C",C$10="D"),IF((($C$7*Coefficients!$F$16)/($A163*($C$4/100)))&lt;=1,2*ASIN(($C$7*Coefficients!$F$16)/( $A163*($C$4/100)))*180/PI(),180),FALSE))))</f>
        <v>180</v>
      </c>
      <c r="H163" s="50">
        <f>IF(AND(C$9="L",C$10="IB"),(($C$7*Coefficients!$C$16)/($A163*SIN(C$5*PI()/180))*100/2)^2*PI(),IF(AND(C$9="C",C$10="IB"),(($C$7*Coefficients!$D$16)/($A163*SIN(C$5*PI()/180))*100/2)^2*PI(),IF(AND(C$9="L",C$10="D"),(($C$7*Coefficients!$E$16)/($A163*SIN(C$5*PI()/180))*100/2)^2*PI(),IF(AND(C$9="C",C$10="D"),(($C$7* Coefficients!$F$16)/($A163*SIN(C$5*PI()/180))*100/2)^2*PI(),FALSE))))</f>
        <v>14222227.948994191</v>
      </c>
      <c r="I163" s="42">
        <f t="shared" si="16"/>
        <v>59.578557912479532</v>
      </c>
      <c r="L163" s="44"/>
    </row>
    <row r="164" spans="1:12" x14ac:dyDescent="0.25">
      <c r="A164" s="51">
        <f t="shared" si="17"/>
        <v>13.458603540559391</v>
      </c>
      <c r="B164" s="5">
        <f t="shared" si="18"/>
        <v>0.99995748747933288</v>
      </c>
      <c r="C164" s="49">
        <f t="shared" ref="C164:C227" si="21">20*LOG(B164)</f>
        <v>-3.6926691203975181E-4</v>
      </c>
      <c r="D164" s="5">
        <f t="shared" si="19"/>
        <v>0.12946250220099847</v>
      </c>
      <c r="E164" s="5">
        <f t="shared" si="20"/>
        <v>1.9042239773868624E-3</v>
      </c>
      <c r="F164" s="5" t="str">
        <f t="shared" ref="F164:F227" si="22">IF(E164&gt;=1,10*LOG(E164),"neg.")</f>
        <v>neg.</v>
      </c>
      <c r="G164" s="16">
        <f>IF(AND(C$9="L",C$10="IB"),IF((($C$7*Coefficients!$C$16)/($A164*($C$4/100)))&lt;=1,2*ASIN(($C$7*Coefficients!$C$16)/( $A164*($C$4/100)))*180/PI(),180),IF(AND(C$9="C",C$10="IB"),IF((($C$7*Coefficients!$D$16)/($A164*($C$4/100)))&lt;=1,2*ASIN(($C$7*Coefficients!$D$16)/( $A164*($C$4/100)))*180/PI(),180),IF(AND(C$9="L",C$10="D"),IF((($C$7*Coefficients!$E$16)/($A164*($C$4/100)))&lt;=1,2*ASIN(($C$7*Coefficients!$E$16)/( $A164*($C$4/100)))*180/PI(),180),IF(AND(C$9="C",C$10="D"),IF((($C$7*Coefficients!$F$16)/($A164*($C$4/100)))&lt;=1,2*ASIN(($C$7*Coefficients!$F$16)/( $A164*($C$4/100)))*180/PI(),180),FALSE))))</f>
        <v>180</v>
      </c>
      <c r="H164" s="50">
        <f>IF(AND(C$9="L",C$10="IB"),(($C$7*Coefficients!$C$16)/($A164*SIN(C$5*PI()/180))*100/2)^2*PI(),IF(AND(C$9="C",C$10="IB"),(($C$7*Coefficients!$D$16)/($A164*SIN(C$5*PI()/180))*100/2)^2*PI(),IF(AND(C$9="L",C$10="D"),(($C$7*Coefficients!$E$16)/($A164*SIN(C$5*PI()/180))*100/2)^2*PI(),IF(AND(C$9="C",C$10="D"),(($C$7* Coefficients!$F$16)/($A164*SIN(C$5*PI()/180))*100/2)^2*PI(),FALSE))))</f>
        <v>14156882.747237111</v>
      </c>
      <c r="I164" s="42">
        <f t="shared" ref="I164:I227" si="23">(0.8/A164)*1000</f>
        <v>59.441531031736524</v>
      </c>
      <c r="L164" s="44"/>
    </row>
    <row r="165" spans="1:12" x14ac:dyDescent="0.25">
      <c r="A165" s="51">
        <f t="shared" ref="A165:A228" si="24">A164*10^(1/1000)</f>
        <v>13.489628825916443</v>
      </c>
      <c r="B165" s="5">
        <f t="shared" si="18"/>
        <v>0.99995729125254496</v>
      </c>
      <c r="C165" s="49">
        <f t="shared" si="21"/>
        <v>-3.7097138889258003E-4</v>
      </c>
      <c r="D165" s="5">
        <f t="shared" si="19"/>
        <v>0.12976094409073238</v>
      </c>
      <c r="E165" s="5">
        <f t="shared" si="20"/>
        <v>1.9130134759095705E-3</v>
      </c>
      <c r="F165" s="5" t="str">
        <f t="shared" si="22"/>
        <v>neg.</v>
      </c>
      <c r="G165" s="16">
        <f>IF(AND(C$9="L",C$10="IB"),IF((($C$7*Coefficients!$C$16)/($A165*($C$4/100)))&lt;=1,2*ASIN(($C$7*Coefficients!$C$16)/( $A165*($C$4/100)))*180/PI(),180),IF(AND(C$9="C",C$10="IB"),IF((($C$7*Coefficients!$D$16)/($A165*($C$4/100)))&lt;=1,2*ASIN(($C$7*Coefficients!$D$16)/( $A165*($C$4/100)))*180/PI(),180),IF(AND(C$9="L",C$10="D"),IF((($C$7*Coefficients!$E$16)/($A165*($C$4/100)))&lt;=1,2*ASIN(($C$7*Coefficients!$E$16)/( $A165*($C$4/100)))*180/PI(),180),IF(AND(C$9="C",C$10="D"),IF((($C$7*Coefficients!$F$16)/($A165*($C$4/100)))&lt;=1,2*ASIN(($C$7*Coefficients!$F$16)/( $A165*($C$4/100)))*180/PI(),180),FALSE))))</f>
        <v>180</v>
      </c>
      <c r="H165" s="50">
        <f>IF(AND(C$9="L",C$10="IB"),(($C$7*Coefficients!$C$16)/($A165*SIN(C$5*PI()/180))*100/2)^2*PI(),IF(AND(C$9="C",C$10="IB"),(($C$7*Coefficients!$D$16)/($A165*SIN(C$5*PI()/180))*100/2)^2*PI(),IF(AND(C$9="L",C$10="D"),(($C$7*Coefficients!$E$16)/($A165*SIN(C$5*PI()/180))*100/2)^2*PI(),IF(AND(C$9="C",C$10="D"),(($C$7* Coefficients!$F$16)/($A165*SIN(C$5*PI()/180))*100/2)^2*PI(),FALSE))))</f>
        <v>14091837.779410195</v>
      </c>
      <c r="I165" s="42">
        <f t="shared" si="23"/>
        <v>59.304819304073817</v>
      </c>
      <c r="L165" s="44"/>
    </row>
    <row r="166" spans="1:12" x14ac:dyDescent="0.25">
      <c r="A166" s="51">
        <f t="shared" si="24"/>
        <v>13.520725631942678</v>
      </c>
      <c r="B166" s="5">
        <f t="shared" si="18"/>
        <v>0.99995709412004175</v>
      </c>
      <c r="C166" s="49">
        <f t="shared" si="21"/>
        <v>-3.7268373336040599E-4</v>
      </c>
      <c r="D166" s="5">
        <f t="shared" si="19"/>
        <v>0.13006007396007452</v>
      </c>
      <c r="E166" s="5">
        <f t="shared" si="20"/>
        <v>1.9218435449141131E-3</v>
      </c>
      <c r="F166" s="5" t="str">
        <f t="shared" si="22"/>
        <v>neg.</v>
      </c>
      <c r="G166" s="16">
        <f>IF(AND(C$9="L",C$10="IB"),IF((($C$7*Coefficients!$C$16)/($A166*($C$4/100)))&lt;=1,2*ASIN(($C$7*Coefficients!$C$16)/( $A166*($C$4/100)))*180/PI(),180),IF(AND(C$9="C",C$10="IB"),IF((($C$7*Coefficients!$D$16)/($A166*($C$4/100)))&lt;=1,2*ASIN(($C$7*Coefficients!$D$16)/( $A166*($C$4/100)))*180/PI(),180),IF(AND(C$9="L",C$10="D"),IF((($C$7*Coefficients!$E$16)/($A166*($C$4/100)))&lt;=1,2*ASIN(($C$7*Coefficients!$E$16)/( $A166*($C$4/100)))*180/PI(),180),IF(AND(C$9="C",C$10="D"),IF((($C$7*Coefficients!$F$16)/($A166*($C$4/100)))&lt;=1,2*ASIN(($C$7*Coefficients!$F$16)/( $A166*($C$4/100)))*180/PI(),180),FALSE))))</f>
        <v>180</v>
      </c>
      <c r="H166" s="50">
        <f>IF(AND(C$9="L",C$10="IB"),(($C$7*Coefficients!$C$16)/($A166*SIN(C$5*PI()/180))*100/2)^2*PI(),IF(AND(C$9="C",C$10="IB"),(($C$7*Coefficients!$D$16)/($A166*SIN(C$5*PI()/180))*100/2)^2*PI(),IF(AND(C$9="L",C$10="D"),(($C$7*Coefficients!$E$16)/($A166*SIN(C$5*PI()/180))*100/2)^2*PI(),IF(AND(C$9="C",C$10="D"),(($C$7* Coefficients!$F$16)/($A166*SIN(C$5*PI()/180))*100/2)^2*PI(),FALSE))))</f>
        <v>14027091.666063819</v>
      </c>
      <c r="I166" s="42">
        <f t="shared" si="23"/>
        <v>59.16842200465944</v>
      </c>
      <c r="L166" s="44"/>
    </row>
    <row r="167" spans="1:12" x14ac:dyDescent="0.25">
      <c r="A167" s="51">
        <f t="shared" si="24"/>
        <v>13.551894123510266</v>
      </c>
      <c r="B167" s="5">
        <f t="shared" si="18"/>
        <v>0.99995689607764182</v>
      </c>
      <c r="C167" s="49">
        <f t="shared" si="21"/>
        <v>-3.7440398176891371E-4</v>
      </c>
      <c r="D167" s="5">
        <f t="shared" si="19"/>
        <v>0.13035989339498175</v>
      </c>
      <c r="E167" s="5">
        <f t="shared" si="20"/>
        <v>1.930714371665324E-3</v>
      </c>
      <c r="F167" s="5" t="str">
        <f t="shared" si="22"/>
        <v>neg.</v>
      </c>
      <c r="G167" s="16">
        <f>IF(AND(C$9="L",C$10="IB"),IF((($C$7*Coefficients!$C$16)/($A167*($C$4/100)))&lt;=1,2*ASIN(($C$7*Coefficients!$C$16)/( $A167*($C$4/100)))*180/PI(),180),IF(AND(C$9="C",C$10="IB"),IF((($C$7*Coefficients!$D$16)/($A167*($C$4/100)))&lt;=1,2*ASIN(($C$7*Coefficients!$D$16)/( $A167*($C$4/100)))*180/PI(),180),IF(AND(C$9="L",C$10="D"),IF((($C$7*Coefficients!$E$16)/($A167*($C$4/100)))&lt;=1,2*ASIN(($C$7*Coefficients!$E$16)/( $A167*($C$4/100)))*180/PI(),180),IF(AND(C$9="C",C$10="D"),IF((($C$7*Coefficients!$F$16)/($A167*($C$4/100)))&lt;=1,2*ASIN(($C$7*Coefficients!$F$16)/( $A167*($C$4/100)))*180/PI(),180),FALSE))))</f>
        <v>180</v>
      </c>
      <c r="H167" s="50">
        <f>IF(AND(C$9="L",C$10="IB"),(($C$7*Coefficients!$C$16)/($A167*SIN(C$5*PI()/180))*100/2)^2*PI(),IF(AND(C$9="C",C$10="IB"),(($C$7*Coefficients!$D$16)/($A167*SIN(C$5*PI()/180))*100/2)^2*PI(),IF(AND(C$9="L",C$10="D"),(($C$7*Coefficients!$E$16)/($A167*SIN(C$5*PI()/180))*100/2)^2*PI(),IF(AND(C$9="C",C$10="D"),(($C$7* Coefficients!$F$16)/($A167*SIN(C$5*PI()/180))*100/2)^2*PI(),FALSE))))</f>
        <v>13962643.03408638</v>
      </c>
      <c r="I167" s="42">
        <f t="shared" si="23"/>
        <v>59.032338410328492</v>
      </c>
      <c r="L167" s="44"/>
    </row>
    <row r="168" spans="1:12" x14ac:dyDescent="0.25">
      <c r="A168" s="51">
        <f t="shared" si="24"/>
        <v>13.583134465871446</v>
      </c>
      <c r="B168" s="5">
        <f t="shared" si="18"/>
        <v>0.99995669712114654</v>
      </c>
      <c r="C168" s="49">
        <f t="shared" si="21"/>
        <v>-3.7613217059331459E-4</v>
      </c>
      <c r="D168" s="5">
        <f t="shared" si="19"/>
        <v>0.13066040398506679</v>
      </c>
      <c r="E168" s="5">
        <f t="shared" si="20"/>
        <v>1.9396261442924142E-3</v>
      </c>
      <c r="F168" s="5" t="str">
        <f t="shared" si="22"/>
        <v>neg.</v>
      </c>
      <c r="G168" s="16">
        <f>IF(AND(C$9="L",C$10="IB"),IF((($C$7*Coefficients!$C$16)/($A168*($C$4/100)))&lt;=1,2*ASIN(($C$7*Coefficients!$C$16)/( $A168*($C$4/100)))*180/PI(),180),IF(AND(C$9="C",C$10="IB"),IF((($C$7*Coefficients!$D$16)/($A168*($C$4/100)))&lt;=1,2*ASIN(($C$7*Coefficients!$D$16)/( $A168*($C$4/100)))*180/PI(),180),IF(AND(C$9="L",C$10="D"),IF((($C$7*Coefficients!$E$16)/($A168*($C$4/100)))&lt;=1,2*ASIN(($C$7*Coefficients!$E$16)/( $A168*($C$4/100)))*180/PI(),180),IF(AND(C$9="C",C$10="D"),IF((($C$7*Coefficients!$F$16)/($A168*($C$4/100)))&lt;=1,2*ASIN(($C$7*Coefficients!$F$16)/( $A168*($C$4/100)))*180/PI(),180),FALSE))))</f>
        <v>180</v>
      </c>
      <c r="H168" s="50">
        <f>IF(AND(C$9="L",C$10="IB"),(($C$7*Coefficients!$C$16)/($A168*SIN(C$5*PI()/180))*100/2)^2*PI(),IF(AND(C$9="C",C$10="IB"),(($C$7*Coefficients!$D$16)/($A168*SIN(C$5*PI()/180))*100/2)^2*PI(),IF(AND(C$9="L",C$10="D"),(($C$7*Coefficients!$E$16)/($A168*SIN(C$5*PI()/180))*100/2)^2*PI(),IF(AND(C$9="C",C$10="D"),(($C$7* Coefficients!$F$16)/($A168*SIN(C$5*PI()/180))*100/2)^2*PI(),FALSE))))</f>
        <v>13898490.516675144</v>
      </c>
      <c r="I168" s="42">
        <f t="shared" si="23"/>
        <v>58.896567799579309</v>
      </c>
      <c r="L168" s="44"/>
    </row>
    <row r="169" spans="1:12" x14ac:dyDescent="0.25">
      <c r="A169" s="51">
        <f t="shared" si="24"/>
        <v>13.614446824659403</v>
      </c>
      <c r="B169" s="5">
        <f t="shared" si="18"/>
        <v>0.99995649724633617</v>
      </c>
      <c r="C169" s="49">
        <f t="shared" si="21"/>
        <v>-3.7786833649210123E-4</v>
      </c>
      <c r="D169" s="5">
        <f t="shared" si="19"/>
        <v>0.13096160732360693</v>
      </c>
      <c r="E169" s="5">
        <f t="shared" si="20"/>
        <v>1.9485790517929601E-3</v>
      </c>
      <c r="F169" s="5" t="str">
        <f t="shared" si="22"/>
        <v>neg.</v>
      </c>
      <c r="G169" s="16">
        <f>IF(AND(C$9="L",C$10="IB"),IF((($C$7*Coefficients!$C$16)/($A169*($C$4/100)))&lt;=1,2*ASIN(($C$7*Coefficients!$C$16)/( $A169*($C$4/100)))*180/PI(),180),IF(AND(C$9="C",C$10="IB"),IF((($C$7*Coefficients!$D$16)/($A169*($C$4/100)))&lt;=1,2*ASIN(($C$7*Coefficients!$D$16)/( $A169*($C$4/100)))*180/PI(),180),IF(AND(C$9="L",C$10="D"),IF((($C$7*Coefficients!$E$16)/($A169*($C$4/100)))&lt;=1,2*ASIN(($C$7*Coefficients!$E$16)/( $A169*($C$4/100)))*180/PI(),180),IF(AND(C$9="C",C$10="D"),IF((($C$7*Coefficients!$F$16)/($A169*($C$4/100)))&lt;=1,2*ASIN(($C$7*Coefficients!$F$16)/( $A169*($C$4/100)))*180/PI(),180),FALSE))))</f>
        <v>180</v>
      </c>
      <c r="H169" s="50">
        <f>IF(AND(C$9="L",C$10="IB"),(($C$7*Coefficients!$C$16)/($A169*SIN(C$5*PI()/180))*100/2)^2*PI(),IF(AND(C$9="C",C$10="IB"),(($C$7*Coefficients!$D$16)/($A169*SIN(C$5*PI()/180))*100/2)^2*PI(),IF(AND(C$9="L",C$10="D"),(($C$7*Coefficients!$E$16)/($A169*SIN(C$5*PI()/180))*100/2)^2*PI(),IF(AND(C$9="C",C$10="D"),(($C$7* Coefficients!$F$16)/($A169*SIN(C$5*PI()/180))*100/2)^2*PI(),FALSE))))</f>
        <v>13834632.753307262</v>
      </c>
      <c r="I169" s="42">
        <f t="shared" si="23"/>
        <v>58.76110945256962</v>
      </c>
      <c r="L169" s="44"/>
    </row>
    <row r="170" spans="1:12" x14ac:dyDescent="0.25">
      <c r="A170" s="51">
        <f t="shared" si="24"/>
        <v>13.645831365889148</v>
      </c>
      <c r="B170" s="5">
        <f t="shared" si="18"/>
        <v>0.99995629644897221</v>
      </c>
      <c r="C170" s="49">
        <f t="shared" si="21"/>
        <v>-3.7961251628679547E-4</v>
      </c>
      <c r="D170" s="5">
        <f t="shared" si="19"/>
        <v>0.13126350500755224</v>
      </c>
      <c r="E170" s="5">
        <f t="shared" si="20"/>
        <v>1.9575732840369101E-3</v>
      </c>
      <c r="F170" s="5" t="str">
        <f t="shared" si="22"/>
        <v>neg.</v>
      </c>
      <c r="G170" s="16">
        <f>IF(AND(C$9="L",C$10="IB"),IF((($C$7*Coefficients!$C$16)/($A170*($C$4/100)))&lt;=1,2*ASIN(($C$7*Coefficients!$C$16)/( $A170*($C$4/100)))*180/PI(),180),IF(AND(C$9="C",C$10="IB"),IF((($C$7*Coefficients!$D$16)/($A170*($C$4/100)))&lt;=1,2*ASIN(($C$7*Coefficients!$D$16)/( $A170*($C$4/100)))*180/PI(),180),IF(AND(C$9="L",C$10="D"),IF((($C$7*Coefficients!$E$16)/($A170*($C$4/100)))&lt;=1,2*ASIN(($C$7*Coefficients!$E$16)/( $A170*($C$4/100)))*180/PI(),180),IF(AND(C$9="C",C$10="D"),IF((($C$7*Coefficients!$F$16)/($A170*($C$4/100)))&lt;=1,2*ASIN(($C$7*Coefficients!$F$16)/( $A170*($C$4/100)))*180/PI(),180),FALSE))))</f>
        <v>180</v>
      </c>
      <c r="H170" s="50">
        <f>IF(AND(C$9="L",C$10="IB"),(($C$7*Coefficients!$C$16)/($A170*SIN(C$5*PI()/180))*100/2)^2*PI(),IF(AND(C$9="C",C$10="IB"),(($C$7*Coefficients!$D$16)/($A170*SIN(C$5*PI()/180))*100/2)^2*PI(),IF(AND(C$9="L",C$10="D"),(($C$7*Coefficients!$E$16)/($A170*SIN(C$5*PI()/180))*100/2)^2*PI(),IF(AND(C$9="C",C$10="D"),(($C$7* Coefficients!$F$16)/($A170*SIN(C$5*PI()/180))*100/2)^2*PI(),FALSE))))</f>
        <v>13771068.38971092</v>
      </c>
      <c r="I170" s="42">
        <f t="shared" si="23"/>
        <v>58.625962651112751</v>
      </c>
      <c r="L170" s="44"/>
    </row>
    <row r="171" spans="1:12" x14ac:dyDescent="0.25">
      <c r="A171" s="51">
        <f t="shared" si="24"/>
        <v>13.677288255958393</v>
      </c>
      <c r="B171" s="5">
        <f t="shared" si="18"/>
        <v>0.99995609472479685</v>
      </c>
      <c r="C171" s="49">
        <f t="shared" si="21"/>
        <v>-3.8136474696677167E-4</v>
      </c>
      <c r="D171" s="5">
        <f t="shared" si="19"/>
        <v>0.13156609863753421</v>
      </c>
      <c r="E171" s="5">
        <f t="shared" si="20"/>
        <v>1.9666090317706137E-3</v>
      </c>
      <c r="F171" s="5" t="str">
        <f t="shared" si="22"/>
        <v>neg.</v>
      </c>
      <c r="G171" s="16">
        <f>IF(AND(C$9="L",C$10="IB"),IF((($C$7*Coefficients!$C$16)/($A171*($C$4/100)))&lt;=1,2*ASIN(($C$7*Coefficients!$C$16)/( $A171*($C$4/100)))*180/PI(),180),IF(AND(C$9="C",C$10="IB"),IF((($C$7*Coefficients!$D$16)/($A171*($C$4/100)))&lt;=1,2*ASIN(($C$7*Coefficients!$D$16)/( $A171*($C$4/100)))*180/PI(),180),IF(AND(C$9="L",C$10="D"),IF((($C$7*Coefficients!$E$16)/($A171*($C$4/100)))&lt;=1,2*ASIN(($C$7*Coefficients!$E$16)/( $A171*($C$4/100)))*180/PI(),180),IF(AND(C$9="C",C$10="D"),IF((($C$7*Coefficients!$F$16)/($A171*($C$4/100)))&lt;=1,2*ASIN(($C$7*Coefficients!$F$16)/( $A171*($C$4/100)))*180/PI(),180),FALSE))))</f>
        <v>180</v>
      </c>
      <c r="H171" s="50">
        <f>IF(AND(C$9="L",C$10="IB"),(($C$7*Coefficients!$C$16)/($A171*SIN(C$5*PI()/180))*100/2)^2*PI(),IF(AND(C$9="C",C$10="IB"),(($C$7*Coefficients!$D$16)/($A171*SIN(C$5*PI()/180))*100/2)^2*PI(),IF(AND(C$9="L",C$10="D"),(($C$7*Coefficients!$E$16)/($A171*SIN(C$5*PI()/180))*100/2)^2*PI(),IF(AND(C$9="C",C$10="D"),(($C$7* Coefficients!$F$16)/($A171*SIN(C$5*PI()/180))*100/2)^2*PI(),FALSE))))</f>
        <v>13707796.077836623</v>
      </c>
      <c r="I171" s="42">
        <f t="shared" si="23"/>
        <v>58.491126678673815</v>
      </c>
      <c r="L171" s="44"/>
    </row>
    <row r="172" spans="1:12" x14ac:dyDescent="0.25">
      <c r="A172" s="51">
        <f t="shared" si="24"/>
        <v>13.708817661648437</v>
      </c>
      <c r="B172" s="5">
        <f t="shared" si="18"/>
        <v>0.99995589206953261</v>
      </c>
      <c r="C172" s="49">
        <f t="shared" si="21"/>
        <v>-3.8312506569214948E-4</v>
      </c>
      <c r="D172" s="5">
        <f t="shared" si="19"/>
        <v>0.13186938981787416</v>
      </c>
      <c r="E172" s="5">
        <f t="shared" si="20"/>
        <v>1.9756864866208642E-3</v>
      </c>
      <c r="F172" s="5" t="str">
        <f t="shared" si="22"/>
        <v>neg.</v>
      </c>
      <c r="G172" s="16">
        <f>IF(AND(C$9="L",C$10="IB"),IF((($C$7*Coefficients!$C$16)/($A172*($C$4/100)))&lt;=1,2*ASIN(($C$7*Coefficients!$C$16)/( $A172*($C$4/100)))*180/PI(),180),IF(AND(C$9="C",C$10="IB"),IF((($C$7*Coefficients!$D$16)/($A172*($C$4/100)))&lt;=1,2*ASIN(($C$7*Coefficients!$D$16)/( $A172*($C$4/100)))*180/PI(),180),IF(AND(C$9="L",C$10="D"),IF((($C$7*Coefficients!$E$16)/($A172*($C$4/100)))&lt;=1,2*ASIN(($C$7*Coefficients!$E$16)/( $A172*($C$4/100)))*180/PI(),180),IF(AND(C$9="C",C$10="D"),IF((($C$7*Coefficients!$F$16)/($A172*($C$4/100)))&lt;=1,2*ASIN(($C$7*Coefficients!$F$16)/( $A172*($C$4/100)))*180/PI(),180),FALSE))))</f>
        <v>180</v>
      </c>
      <c r="H172" s="50">
        <f>IF(AND(C$9="L",C$10="IB"),(($C$7*Coefficients!$C$16)/($A172*SIN(C$5*PI()/180))*100/2)^2*PI(),IF(AND(C$9="C",C$10="IB"),(($C$7*Coefficients!$D$16)/($A172*SIN(C$5*PI()/180))*100/2)^2*PI(),IF(AND(C$9="L",C$10="D"),(($C$7*Coefficients!$E$16)/($A172*SIN(C$5*PI()/180))*100/2)^2*PI(),IF(AND(C$9="C",C$10="D"),(($C$7* Coefficients!$F$16)/($A172*SIN(C$5*PI()/180))*100/2)^2*PI(),FALSE))))</f>
        <v>13644814.475828594</v>
      </c>
      <c r="I172" s="42">
        <f t="shared" si="23"/>
        <v>58.356600820365919</v>
      </c>
      <c r="L172" s="44"/>
    </row>
    <row r="173" spans="1:12" x14ac:dyDescent="0.25">
      <c r="A173" s="51">
        <f t="shared" si="24"/>
        <v>13.740419750125051</v>
      </c>
      <c r="B173" s="5">
        <f t="shared" si="18"/>
        <v>0.9999556884788815</v>
      </c>
      <c r="C173" s="49">
        <f t="shared" si="21"/>
        <v>-3.848935098015099E-4</v>
      </c>
      <c r="D173" s="5">
        <f t="shared" si="19"/>
        <v>0.13217338015659169</v>
      </c>
      <c r="E173" s="5">
        <f t="shared" si="20"/>
        <v>1.9848058410989657E-3</v>
      </c>
      <c r="F173" s="5" t="str">
        <f t="shared" si="22"/>
        <v>neg.</v>
      </c>
      <c r="G173" s="16">
        <f>IF(AND(C$9="L",C$10="IB"),IF((($C$7*Coefficients!$C$16)/($A173*($C$4/100)))&lt;=1,2*ASIN(($C$7*Coefficients!$C$16)/( $A173*($C$4/100)))*180/PI(),180),IF(AND(C$9="C",C$10="IB"),IF((($C$7*Coefficients!$D$16)/($A173*($C$4/100)))&lt;=1,2*ASIN(($C$7*Coefficients!$D$16)/( $A173*($C$4/100)))*180/PI(),180),IF(AND(C$9="L",C$10="D"),IF((($C$7*Coefficients!$E$16)/($A173*($C$4/100)))&lt;=1,2*ASIN(($C$7*Coefficients!$E$16)/( $A173*($C$4/100)))*180/PI(),180),IF(AND(C$9="C",C$10="D"),IF((($C$7*Coefficients!$F$16)/($A173*($C$4/100)))&lt;=1,2*ASIN(($C$7*Coefficients!$F$16)/( $A173*($C$4/100)))*180/PI(),180),FALSE))))</f>
        <v>180</v>
      </c>
      <c r="H173" s="50">
        <f>IF(AND(C$9="L",C$10="IB"),(($C$7*Coefficients!$C$16)/($A173*SIN(C$5*PI()/180))*100/2)^2*PI(),IF(AND(C$9="C",C$10="IB"),(($C$7*Coefficients!$D$16)/($A173*SIN(C$5*PI()/180))*100/2)^2*PI(),IF(AND(C$9="L",C$10="D"),(($C$7*Coefficients!$E$16)/($A173*SIN(C$5*PI()/180))*100/2)^2*PI(),IF(AND(C$9="C",C$10="D"),(($C$7* Coefficients!$F$16)/($A173*SIN(C$5*PI()/180))*100/2)^2*PI(),FALSE))))</f>
        <v>13582122.247996315</v>
      </c>
      <c r="I173" s="42">
        <f t="shared" si="23"/>
        <v>58.222384362946357</v>
      </c>
      <c r="L173" s="44"/>
    </row>
    <row r="174" spans="1:12" x14ac:dyDescent="0.25">
      <c r="A174" s="51">
        <f t="shared" si="24"/>
        <v>13.772094688939363</v>
      </c>
      <c r="B174" s="5">
        <f t="shared" si="18"/>
        <v>0.99995548394852651</v>
      </c>
      <c r="C174" s="49">
        <f t="shared" si="21"/>
        <v>-3.8667011679839434E-4</v>
      </c>
      <c r="D174" s="5">
        <f t="shared" si="19"/>
        <v>0.13247807126541339</v>
      </c>
      <c r="E174" s="5">
        <f t="shared" si="20"/>
        <v>1.9939672886048116E-3</v>
      </c>
      <c r="F174" s="5" t="str">
        <f t="shared" si="22"/>
        <v>neg.</v>
      </c>
      <c r="G174" s="16">
        <f>IF(AND(C$9="L",C$10="IB"),IF((($C$7*Coefficients!$C$16)/($A174*($C$4/100)))&lt;=1,2*ASIN(($C$7*Coefficients!$C$16)/( $A174*($C$4/100)))*180/PI(),180),IF(AND(C$9="C",C$10="IB"),IF((($C$7*Coefficients!$D$16)/($A174*($C$4/100)))&lt;=1,2*ASIN(($C$7*Coefficients!$D$16)/( $A174*($C$4/100)))*180/PI(),180),IF(AND(C$9="L",C$10="D"),IF((($C$7*Coefficients!$E$16)/($A174*($C$4/100)))&lt;=1,2*ASIN(($C$7*Coefficients!$E$16)/( $A174*($C$4/100)))*180/PI(),180),IF(AND(C$9="C",C$10="D"),IF((($C$7*Coefficients!$F$16)/($A174*($C$4/100)))&lt;=1,2*ASIN(($C$7*Coefficients!$F$16)/( $A174*($C$4/100)))*180/PI(),180),FALSE))))</f>
        <v>180</v>
      </c>
      <c r="H174" s="50">
        <f>IF(AND(C$9="L",C$10="IB"),(($C$7*Coefficients!$C$16)/($A174*SIN(C$5*PI()/180))*100/2)^2*PI(),IF(AND(C$9="C",C$10="IB"),(($C$7*Coefficients!$D$16)/($A174*SIN(C$5*PI()/180))*100/2)^2*PI(),IF(AND(C$9="L",C$10="D"),(($C$7*Coefficients!$E$16)/($A174*SIN(C$5*PI()/180))*100/2)^2*PI(),IF(AND(C$9="C",C$10="D"),(($C$7* Coefficients!$F$16)/($A174*SIN(C$5*PI()/180))*100/2)^2*PI(),FALSE))))</f>
        <v>13519718.064786239</v>
      </c>
      <c r="I174" s="42">
        <f t="shared" si="23"/>
        <v>58.088476594812811</v>
      </c>
      <c r="L174" s="44"/>
    </row>
    <row r="175" spans="1:12" x14ac:dyDescent="0.25">
      <c r="A175" s="51">
        <f t="shared" si="24"/>
        <v>13.803842646028745</v>
      </c>
      <c r="B175" s="5">
        <f t="shared" si="18"/>
        <v>0.99995527847413035</v>
      </c>
      <c r="C175" s="49">
        <f t="shared" si="21"/>
        <v>-3.8845492436287757E-4</v>
      </c>
      <c r="D175" s="5">
        <f t="shared" si="19"/>
        <v>0.13278346475978109</v>
      </c>
      <c r="E175" s="5">
        <f t="shared" si="20"/>
        <v>2.0031710234309913E-3</v>
      </c>
      <c r="F175" s="5" t="str">
        <f t="shared" si="22"/>
        <v>neg.</v>
      </c>
      <c r="G175" s="16">
        <f>IF(AND(C$9="L",C$10="IB"),IF((($C$7*Coefficients!$C$16)/($A175*($C$4/100)))&lt;=1,2*ASIN(($C$7*Coefficients!$C$16)/( $A175*($C$4/100)))*180/PI(),180),IF(AND(C$9="C",C$10="IB"),IF((($C$7*Coefficients!$D$16)/($A175*($C$4/100)))&lt;=1,2*ASIN(($C$7*Coefficients!$D$16)/( $A175*($C$4/100)))*180/PI(),180),IF(AND(C$9="L",C$10="D"),IF((($C$7*Coefficients!$E$16)/($A175*($C$4/100)))&lt;=1,2*ASIN(($C$7*Coefficients!$E$16)/( $A175*($C$4/100)))*180/PI(),180),IF(AND(C$9="C",C$10="D"),IF((($C$7*Coefficients!$F$16)/($A175*($C$4/100)))&lt;=1,2*ASIN(($C$7*Coefficients!$F$16)/( $A175*($C$4/100)))*180/PI(),180),FALSE))))</f>
        <v>180</v>
      </c>
      <c r="H175" s="50">
        <f>IF(AND(C$9="L",C$10="IB"),(($C$7*Coefficients!$C$16)/($A175*SIN(C$5*PI()/180))*100/2)^2*PI(),IF(AND(C$9="C",C$10="IB"),(($C$7*Coefficients!$D$16)/($A175*SIN(C$5*PI()/180))*100/2)^2*PI(),IF(AND(C$9="L",C$10="D"),(($C$7*Coefficients!$E$16)/($A175*SIN(C$5*PI()/180))*100/2)^2*PI(),IF(AND(C$9="C",C$10="D"),(($C$7* Coefficients!$F$16)/($A175*SIN(C$5*PI()/180))*100/2)^2*PI(),FALSE))))</f>
        <v>13457600.602753522</v>
      </c>
      <c r="I175" s="42">
        <f t="shared" si="23"/>
        <v>57.954876805999646</v>
      </c>
      <c r="L175" s="44"/>
    </row>
    <row r="176" spans="1:12" x14ac:dyDescent="0.25">
      <c r="A176" s="51">
        <f t="shared" si="24"/>
        <v>13.835663789717705</v>
      </c>
      <c r="B176" s="5">
        <f t="shared" si="18"/>
        <v>0.99995507205133582</v>
      </c>
      <c r="C176" s="49">
        <f t="shared" si="21"/>
        <v>-3.9024797034771102E-4</v>
      </c>
      <c r="D176" s="5">
        <f t="shared" si="19"/>
        <v>0.13308956225886079</v>
      </c>
      <c r="E176" s="5">
        <f t="shared" si="20"/>
        <v>2.0124172407669067E-3</v>
      </c>
      <c r="F176" s="5" t="str">
        <f t="shared" si="22"/>
        <v>neg.</v>
      </c>
      <c r="G176" s="16">
        <f>IF(AND(C$9="L",C$10="IB"),IF((($C$7*Coefficients!$C$16)/($A176*($C$4/100)))&lt;=1,2*ASIN(($C$7*Coefficients!$C$16)/( $A176*($C$4/100)))*180/PI(),180),IF(AND(C$9="C",C$10="IB"),IF((($C$7*Coefficients!$D$16)/($A176*($C$4/100)))&lt;=1,2*ASIN(($C$7*Coefficients!$D$16)/( $A176*($C$4/100)))*180/PI(),180),IF(AND(C$9="L",C$10="D"),IF((($C$7*Coefficients!$E$16)/($A176*($C$4/100)))&lt;=1,2*ASIN(($C$7*Coefficients!$E$16)/( $A176*($C$4/100)))*180/PI(),180),IF(AND(C$9="C",C$10="D"),IF((($C$7*Coefficients!$F$16)/($A176*($C$4/100)))&lt;=1,2*ASIN(($C$7*Coefficients!$F$16)/( $A176*($C$4/100)))*180/PI(),180),FALSE))))</f>
        <v>180</v>
      </c>
      <c r="H176" s="50">
        <f>IF(AND(C$9="L",C$10="IB"),(($C$7*Coefficients!$C$16)/($A176*SIN(C$5*PI()/180))*100/2)^2*PI(),IF(AND(C$9="C",C$10="IB"),(($C$7*Coefficients!$D$16)/($A176*SIN(C$5*PI()/180))*100/2)^2*PI(),IF(AND(C$9="L",C$10="D"),(($C$7*Coefficients!$E$16)/($A176*SIN(C$5*PI()/180))*100/2)^2*PI(),IF(AND(C$9="C",C$10="D"),(($C$7* Coefficients!$F$16)/($A176*SIN(C$5*PI()/180))*100/2)^2*PI(),FALSE))))</f>
        <v>13395768.544534029</v>
      </c>
      <c r="I176" s="42">
        <f t="shared" si="23"/>
        <v>57.821584288174066</v>
      </c>
      <c r="L176" s="44"/>
    </row>
    <row r="177" spans="1:12" x14ac:dyDescent="0.25">
      <c r="A177" s="51">
        <f t="shared" si="24"/>
        <v>13.867558288718779</v>
      </c>
      <c r="B177" s="5">
        <f t="shared" si="18"/>
        <v>0.99995486467576555</v>
      </c>
      <c r="C177" s="49">
        <f t="shared" si="21"/>
        <v>-3.9204929278121615E-4</v>
      </c>
      <c r="D177" s="5">
        <f t="shared" si="19"/>
        <v>0.13339636538555091</v>
      </c>
      <c r="E177" s="5">
        <f t="shared" si="20"/>
        <v>2.0217061367029132E-3</v>
      </c>
      <c r="F177" s="5" t="str">
        <f t="shared" si="22"/>
        <v>neg.</v>
      </c>
      <c r="G177" s="16">
        <f>IF(AND(C$9="L",C$10="IB"),IF((($C$7*Coefficients!$C$16)/($A177*($C$4/100)))&lt;=1,2*ASIN(($C$7*Coefficients!$C$16)/( $A177*($C$4/100)))*180/PI(),180),IF(AND(C$9="C",C$10="IB"),IF((($C$7*Coefficients!$D$16)/($A177*($C$4/100)))&lt;=1,2*ASIN(($C$7*Coefficients!$D$16)/( $A177*($C$4/100)))*180/PI(),180),IF(AND(C$9="L",C$10="D"),IF((($C$7*Coefficients!$E$16)/($A177*($C$4/100)))&lt;=1,2*ASIN(($C$7*Coefficients!$E$16)/( $A177*($C$4/100)))*180/PI(),180),IF(AND(C$9="C",C$10="D"),IF((($C$7*Coefficients!$F$16)/($A177*($C$4/100)))&lt;=1,2*ASIN(($C$7*Coefficients!$F$16)/( $A177*($C$4/100)))*180/PI(),180),FALSE))))</f>
        <v>180</v>
      </c>
      <c r="H177" s="50">
        <f>IF(AND(C$9="L",C$10="IB"),(($C$7*Coefficients!$C$16)/($A177*SIN(C$5*PI()/180))*100/2)^2*PI(),IF(AND(C$9="C",C$10="IB"),(($C$7*Coefficients!$D$16)/($A177*SIN(C$5*PI()/180))*100/2)^2*PI(),IF(AND(C$9="L",C$10="D"),(($C$7*Coefficients!$E$16)/($A177*SIN(C$5*PI()/180))*100/2)^2*PI(),IF(AND(C$9="C",C$10="D"),(($C$7* Coefficients!$F$16)/($A177*SIN(C$5*PI()/180))*100/2)^2*PI(),FALSE))))</f>
        <v>13334220.57881636</v>
      </c>
      <c r="I177" s="42">
        <f t="shared" si="23"/>
        <v>57.68859833463241</v>
      </c>
      <c r="L177" s="44"/>
    </row>
    <row r="178" spans="1:12" x14ac:dyDescent="0.25">
      <c r="A178" s="51">
        <f t="shared" si="24"/>
        <v>13.899526312133426</v>
      </c>
      <c r="B178" s="5">
        <f t="shared" si="18"/>
        <v>0.99995465634302194</v>
      </c>
      <c r="C178" s="49">
        <f t="shared" si="21"/>
        <v>-3.9385892986728503E-4</v>
      </c>
      <c r="D178" s="5">
        <f t="shared" si="19"/>
        <v>0.13370387576649109</v>
      </c>
      <c r="E178" s="5">
        <f t="shared" si="20"/>
        <v>2.0310379082344779E-3</v>
      </c>
      <c r="F178" s="5" t="str">
        <f t="shared" si="22"/>
        <v>neg.</v>
      </c>
      <c r="G178" s="16">
        <f>IF(AND(C$9="L",C$10="IB"),IF((($C$7*Coefficients!$C$16)/($A178*($C$4/100)))&lt;=1,2*ASIN(($C$7*Coefficients!$C$16)/( $A178*($C$4/100)))*180/PI(),180),IF(AND(C$9="C",C$10="IB"),IF((($C$7*Coefficients!$D$16)/($A178*($C$4/100)))&lt;=1,2*ASIN(($C$7*Coefficients!$D$16)/( $A178*($C$4/100)))*180/PI(),180),IF(AND(C$9="L",C$10="D"),IF((($C$7*Coefficients!$E$16)/($A178*($C$4/100)))&lt;=1,2*ASIN(($C$7*Coefficients!$E$16)/( $A178*($C$4/100)))*180/PI(),180),IF(AND(C$9="C",C$10="D"),IF((($C$7*Coefficients!$F$16)/($A178*($C$4/100)))&lt;=1,2*ASIN(($C$7*Coefficients!$F$16)/( $A178*($C$4/100)))*180/PI(),180),FALSE))))</f>
        <v>180</v>
      </c>
      <c r="H178" s="50">
        <f>IF(AND(C$9="L",C$10="IB"),(($C$7*Coefficients!$C$16)/($A178*SIN(C$5*PI()/180))*100/2)^2*PI(),IF(AND(C$9="C",C$10="IB"),(($C$7*Coefficients!$D$16)/($A178*SIN(C$5*PI()/180))*100/2)^2*PI(),IF(AND(C$9="L",C$10="D"),(($C$7*Coefficients!$E$16)/($A178*SIN(C$5*PI()/180))*100/2)^2*PI(),IF(AND(C$9="C",C$10="D"),(($C$7* Coefficients!$F$16)/($A178*SIN(C$5*PI()/180))*100/2)^2*PI(),FALSE))))</f>
        <v>13272955.400314018</v>
      </c>
      <c r="I178" s="42">
        <f t="shared" si="23"/>
        <v>57.5559182402964</v>
      </c>
      <c r="L178" s="44"/>
    </row>
    <row r="179" spans="1:12" x14ac:dyDescent="0.25">
      <c r="A179" s="51">
        <f t="shared" si="24"/>
        <v>13.931568029452924</v>
      </c>
      <c r="B179" s="5">
        <f t="shared" si="18"/>
        <v>0.99995444704868752</v>
      </c>
      <c r="C179" s="49">
        <f t="shared" si="21"/>
        <v>-3.9567691998248811E-4</v>
      </c>
      <c r="D179" s="5">
        <f t="shared" si="19"/>
        <v>0.13401209503207079</v>
      </c>
      <c r="E179" s="5">
        <f t="shared" si="20"/>
        <v>2.0404127532663587E-3</v>
      </c>
      <c r="F179" s="5" t="str">
        <f t="shared" si="22"/>
        <v>neg.</v>
      </c>
      <c r="G179" s="16">
        <f>IF(AND(C$9="L",C$10="IB"),IF((($C$7*Coefficients!$C$16)/($A179*($C$4/100)))&lt;=1,2*ASIN(($C$7*Coefficients!$C$16)/( $A179*($C$4/100)))*180/PI(),180),IF(AND(C$9="C",C$10="IB"),IF((($C$7*Coefficients!$D$16)/($A179*($C$4/100)))&lt;=1,2*ASIN(($C$7*Coefficients!$D$16)/( $A179*($C$4/100)))*180/PI(),180),IF(AND(C$9="L",C$10="D"),IF((($C$7*Coefficients!$E$16)/($A179*($C$4/100)))&lt;=1,2*ASIN(($C$7*Coefficients!$E$16)/( $A179*($C$4/100)))*180/PI(),180),IF(AND(C$9="C",C$10="D"),IF((($C$7*Coefficients!$F$16)/($A179*($C$4/100)))&lt;=1,2*ASIN(($C$7*Coefficients!$F$16)/( $A179*($C$4/100)))*180/PI(),180),FALSE))))</f>
        <v>180</v>
      </c>
      <c r="H179" s="50">
        <f>IF(AND(C$9="L",C$10="IB"),(($C$7*Coefficients!$C$16)/($A179*SIN(C$5*PI()/180))*100/2)^2*PI(),IF(AND(C$9="C",C$10="IB"),(($C$7*Coefficients!$D$16)/($A179*SIN(C$5*PI()/180))*100/2)^2*PI(),IF(AND(C$9="L",C$10="D"),(($C$7*Coefficients!$E$16)/($A179*SIN(C$5*PI()/180))*100/2)^2*PI(),IF(AND(C$9="C",C$10="D"),(($C$7* Coefficients!$F$16)/($A179*SIN(C$5*PI()/180))*100/2)^2*PI(),FALSE))))</f>
        <v>13211971.709737778</v>
      </c>
      <c r="I179" s="42">
        <f t="shared" si="23"/>
        <v>57.42354330170938</v>
      </c>
      <c r="L179" s="44"/>
    </row>
    <row r="180" spans="1:12" x14ac:dyDescent="0.25">
      <c r="A180" s="51">
        <f t="shared" si="24"/>
        <v>13.963683610559269</v>
      </c>
      <c r="B180" s="5">
        <f t="shared" si="18"/>
        <v>0.9999542367883234</v>
      </c>
      <c r="C180" s="49">
        <f t="shared" si="21"/>
        <v>-3.9750330168957556E-4</v>
      </c>
      <c r="D180" s="5">
        <f t="shared" si="19"/>
        <v>0.13432102481643782</v>
      </c>
      <c r="E180" s="5">
        <f t="shared" si="20"/>
        <v>2.049830870616799E-3</v>
      </c>
      <c r="F180" s="5" t="str">
        <f t="shared" si="22"/>
        <v>neg.</v>
      </c>
      <c r="G180" s="16">
        <f>IF(AND(C$9="L",C$10="IB"),IF((($C$7*Coefficients!$C$16)/($A180*($C$4/100)))&lt;=1,2*ASIN(($C$7*Coefficients!$C$16)/( $A180*($C$4/100)))*180/PI(),180),IF(AND(C$9="C",C$10="IB"),IF((($C$7*Coefficients!$D$16)/($A180*($C$4/100)))&lt;=1,2*ASIN(($C$7*Coefficients!$D$16)/( $A180*($C$4/100)))*180/PI(),180),IF(AND(C$9="L",C$10="D"),IF((($C$7*Coefficients!$E$16)/($A180*($C$4/100)))&lt;=1,2*ASIN(($C$7*Coefficients!$E$16)/( $A180*($C$4/100)))*180/PI(),180),IF(AND(C$9="C",C$10="D"),IF((($C$7*Coefficients!$F$16)/($A180*($C$4/100)))&lt;=1,2*ASIN(($C$7*Coefficients!$F$16)/( $A180*($C$4/100)))*180/PI(),180),FALSE))))</f>
        <v>180</v>
      </c>
      <c r="H180" s="50">
        <f>IF(AND(C$9="L",C$10="IB"),(($C$7*Coefficients!$C$16)/($A180*SIN(C$5*PI()/180))*100/2)^2*PI(),IF(AND(C$9="C",C$10="IB"),(($C$7*Coefficients!$D$16)/($A180*SIN(C$5*PI()/180))*100/2)^2*PI(),IF(AND(C$9="L",C$10="D"),(($C$7*Coefficients!$E$16)/($A180*SIN(C$5*PI()/180))*100/2)^2*PI(),IF(AND(C$9="C",C$10="D"),(($C$7* Coefficients!$F$16)/($A180*SIN(C$5*PI()/180))*100/2)^2*PI(),FALSE))))</f>
        <v>13151268.2137681</v>
      </c>
      <c r="I180" s="42">
        <f t="shared" si="23"/>
        <v>57.291472817032606</v>
      </c>
      <c r="L180" s="44"/>
    </row>
    <row r="181" spans="1:12" x14ac:dyDescent="0.25">
      <c r="A181" s="51">
        <f t="shared" si="24"/>
        <v>13.995873225726072</v>
      </c>
      <c r="B181" s="5">
        <f t="shared" si="18"/>
        <v>0.99995402555747137</v>
      </c>
      <c r="C181" s="49">
        <f t="shared" si="21"/>
        <v>-3.9933811371915481E-4</v>
      </c>
      <c r="D181" s="5">
        <f t="shared" si="19"/>
        <v>0.13463066675750715</v>
      </c>
      <c r="E181" s="5">
        <f t="shared" si="20"/>
        <v>2.0592924600217458E-3</v>
      </c>
      <c r="F181" s="5" t="str">
        <f t="shared" si="22"/>
        <v>neg.</v>
      </c>
      <c r="G181" s="16">
        <f>IF(AND(C$9="L",C$10="IB"),IF((($C$7*Coefficients!$C$16)/($A181*($C$4/100)))&lt;=1,2*ASIN(($C$7*Coefficients!$C$16)/( $A181*($C$4/100)))*180/PI(),180),IF(AND(C$9="C",C$10="IB"),IF((($C$7*Coefficients!$D$16)/($A181*($C$4/100)))&lt;=1,2*ASIN(($C$7*Coefficients!$D$16)/( $A181*($C$4/100)))*180/PI(),180),IF(AND(C$9="L",C$10="D"),IF((($C$7*Coefficients!$E$16)/($A181*($C$4/100)))&lt;=1,2*ASIN(($C$7*Coefficients!$E$16)/( $A181*($C$4/100)))*180/PI(),180),IF(AND(C$9="C",C$10="D"),IF((($C$7*Coefficients!$F$16)/($A181*($C$4/100)))&lt;=1,2*ASIN(($C$7*Coefficients!$F$16)/( $A181*($C$4/100)))*180/PI(),180),FALSE))))</f>
        <v>180</v>
      </c>
      <c r="H181" s="50">
        <f>IF(AND(C$9="L",C$10="IB"),(($C$7*Coefficients!$C$16)/($A181*SIN(C$5*PI()/180))*100/2)^2*PI(),IF(AND(C$9="C",C$10="IB"),(($C$7*Coefficients!$D$16)/($A181*SIN(C$5*PI()/180))*100/2)^2*PI(),IF(AND(C$9="L",C$10="D"),(($C$7*Coefficients!$E$16)/($A181*SIN(C$5*PI()/180))*100/2)^2*PI(),IF(AND(C$9="C",C$10="D"),(($C$7* Coefficients!$F$16)/($A181*SIN(C$5*PI()/180))*100/2)^2*PI(),FALSE))))</f>
        <v>13090843.625027712</v>
      </c>
      <c r="I181" s="42">
        <f t="shared" si="23"/>
        <v>57.15970608604151</v>
      </c>
      <c r="L181" s="44"/>
    </row>
    <row r="182" spans="1:12" x14ac:dyDescent="0.25">
      <c r="A182" s="51">
        <f t="shared" si="24"/>
        <v>14.028137045619472</v>
      </c>
      <c r="B182" s="5">
        <f t="shared" si="18"/>
        <v>0.99995381335165201</v>
      </c>
      <c r="C182" s="49">
        <f t="shared" si="21"/>
        <v>-4.0118139498608574E-4</v>
      </c>
      <c r="D182" s="5">
        <f t="shared" si="19"/>
        <v>0.13494102249696957</v>
      </c>
      <c r="E182" s="5">
        <f t="shared" si="20"/>
        <v>2.0687977221390866E-3</v>
      </c>
      <c r="F182" s="5" t="str">
        <f t="shared" si="22"/>
        <v>neg.</v>
      </c>
      <c r="G182" s="16">
        <f>IF(AND(C$9="L",C$10="IB"),IF((($C$7*Coefficients!$C$16)/($A182*($C$4/100)))&lt;=1,2*ASIN(($C$7*Coefficients!$C$16)/( $A182*($C$4/100)))*180/PI(),180),IF(AND(C$9="C",C$10="IB"),IF((($C$7*Coefficients!$D$16)/($A182*($C$4/100)))&lt;=1,2*ASIN(($C$7*Coefficients!$D$16)/( $A182*($C$4/100)))*180/PI(),180),IF(AND(C$9="L",C$10="D"),IF((($C$7*Coefficients!$E$16)/($A182*($C$4/100)))&lt;=1,2*ASIN(($C$7*Coefficients!$E$16)/( $A182*($C$4/100)))*180/PI(),180),IF(AND(C$9="C",C$10="D"),IF((($C$7*Coefficients!$F$16)/($A182*($C$4/100)))&lt;=1,2*ASIN(($C$7*Coefficients!$F$16)/( $A182*($C$4/100)))*180/PI(),180),FALSE))))</f>
        <v>180</v>
      </c>
      <c r="H182" s="50">
        <f>IF(AND(C$9="L",C$10="IB"),(($C$7*Coefficients!$C$16)/($A182*SIN(C$5*PI()/180))*100/2)^2*PI(),IF(AND(C$9="C",C$10="IB"),(($C$7*Coefficients!$D$16)/($A182*SIN(C$5*PI()/180))*100/2)^2*PI(),IF(AND(C$9="L",C$10="D"),(($C$7*Coefficients!$E$16)/($A182*SIN(C$5*PI()/180))*100/2)^2*PI(),IF(AND(C$9="C",C$10="D"),(($C$7* Coefficients!$F$16)/($A182*SIN(C$5*PI()/180))*100/2)^2*PI(),FALSE))))</f>
        <v>13030696.662054284</v>
      </c>
      <c r="I182" s="42">
        <f t="shared" si="23"/>
        <v>57.028242410122012</v>
      </c>
      <c r="L182" s="44"/>
    </row>
    <row r="183" spans="1:12" x14ac:dyDescent="0.25">
      <c r="A183" s="51">
        <f t="shared" si="24"/>
        <v>14.060475241299027</v>
      </c>
      <c r="B183" s="5">
        <f t="shared" si="18"/>
        <v>0.99995360016636514</v>
      </c>
      <c r="C183" s="49">
        <f t="shared" si="21"/>
        <v>-4.0303318458562339E-4</v>
      </c>
      <c r="D183" s="5">
        <f t="shared" si="19"/>
        <v>0.13525209368030028</v>
      </c>
      <c r="E183" s="5">
        <f t="shared" si="20"/>
        <v>2.0783468585529015E-3</v>
      </c>
      <c r="F183" s="5" t="str">
        <f t="shared" si="22"/>
        <v>neg.</v>
      </c>
      <c r="G183" s="16">
        <f>IF(AND(C$9="L",C$10="IB"),IF((($C$7*Coefficients!$C$16)/($A183*($C$4/100)))&lt;=1,2*ASIN(($C$7*Coefficients!$C$16)/( $A183*($C$4/100)))*180/PI(),180),IF(AND(C$9="C",C$10="IB"),IF((($C$7*Coefficients!$D$16)/($A183*($C$4/100)))&lt;=1,2*ASIN(($C$7*Coefficients!$D$16)/( $A183*($C$4/100)))*180/PI(),180),IF(AND(C$9="L",C$10="D"),IF((($C$7*Coefficients!$E$16)/($A183*($C$4/100)))&lt;=1,2*ASIN(($C$7*Coefficients!$E$16)/( $A183*($C$4/100)))*180/PI(),180),IF(AND(C$9="C",C$10="D"),IF((($C$7*Coefficients!$F$16)/($A183*($C$4/100)))&lt;=1,2*ASIN(($C$7*Coefficients!$F$16)/( $A183*($C$4/100)))*180/PI(),180),FALSE))))</f>
        <v>180</v>
      </c>
      <c r="H183" s="50">
        <f>IF(AND(C$9="L",C$10="IB"),(($C$7*Coefficients!$C$16)/($A183*SIN(C$5*PI()/180))*100/2)^2*PI(),IF(AND(C$9="C",C$10="IB"),(($C$7*Coefficients!$D$16)/($A183*SIN(C$5*PI()/180))*100/2)^2*PI(),IF(AND(C$9="L",C$10="D"),(($C$7*Coefficients!$E$16)/($A183*SIN(C$5*PI()/180))*100/2)^2*PI(),IF(AND(C$9="C",C$10="D"),(($C$7* Coefficients!$F$16)/($A183*SIN(C$5*PI()/180))*100/2)^2*PI(),FALSE))))</f>
        <v>12970826.049273295</v>
      </c>
      <c r="I183" s="42">
        <f t="shared" si="23"/>
        <v>56.897081092266781</v>
      </c>
      <c r="L183" s="44"/>
    </row>
    <row r="184" spans="1:12" x14ac:dyDescent="0.25">
      <c r="A184" s="51">
        <f t="shared" si="24"/>
        <v>14.092887984218635</v>
      </c>
      <c r="B184" s="5">
        <f t="shared" si="18"/>
        <v>0.99995338599709038</v>
      </c>
      <c r="C184" s="49">
        <f t="shared" si="21"/>
        <v>-4.0489352178859695E-4</v>
      </c>
      <c r="D184" s="5">
        <f t="shared" si="19"/>
        <v>0.13556388195676777</v>
      </c>
      <c r="E184" s="5">
        <f t="shared" si="20"/>
        <v>2.0879400717777425E-3</v>
      </c>
      <c r="F184" s="5" t="str">
        <f t="shared" si="22"/>
        <v>neg.</v>
      </c>
      <c r="G184" s="16">
        <f>IF(AND(C$9="L",C$10="IB"),IF((($C$7*Coefficients!$C$16)/($A184*($C$4/100)))&lt;=1,2*ASIN(($C$7*Coefficients!$C$16)/( $A184*($C$4/100)))*180/PI(),180),IF(AND(C$9="C",C$10="IB"),IF((($C$7*Coefficients!$D$16)/($A184*($C$4/100)))&lt;=1,2*ASIN(($C$7*Coefficients!$D$16)/( $A184*($C$4/100)))*180/PI(),180),IF(AND(C$9="L",C$10="D"),IF((($C$7*Coefficients!$E$16)/($A184*($C$4/100)))&lt;=1,2*ASIN(($C$7*Coefficients!$E$16)/( $A184*($C$4/100)))*180/PI(),180),IF(AND(C$9="C",C$10="D"),IF((($C$7*Coefficients!$F$16)/($A184*($C$4/100)))&lt;=1,2*ASIN(($C$7*Coefficients!$F$16)/( $A184*($C$4/100)))*180/PI(),180),FALSE))))</f>
        <v>180</v>
      </c>
      <c r="H184" s="50">
        <f>IF(AND(C$9="L",C$10="IB"),(($C$7*Coefficients!$C$16)/($A184*SIN(C$5*PI()/180))*100/2)^2*PI(),IF(AND(C$9="C",C$10="IB"),(($C$7*Coefficients!$D$16)/($A184*SIN(C$5*PI()/180))*100/2)^2*PI(),IF(AND(C$9="L",C$10="D"),(($C$7*Coefficients!$E$16)/($A184*SIN(C$5*PI()/180))*100/2)^2*PI(),IF(AND(C$9="C",C$10="D"),(($C$7* Coefficients!$F$16)/($A184*SIN(C$5*PI()/180))*100/2)^2*PI(),FALSE))))</f>
        <v>12911230.516970947</v>
      </c>
      <c r="I184" s="42">
        <f t="shared" si="23"/>
        <v>56.766221437071557</v>
      </c>
      <c r="L184" s="44"/>
    </row>
    <row r="185" spans="1:12" x14ac:dyDescent="0.25">
      <c r="A185" s="51">
        <f t="shared" si="24"/>
        <v>14.12537544622743</v>
      </c>
      <c r="B185" s="5">
        <f t="shared" si="18"/>
        <v>0.99995317083928581</v>
      </c>
      <c r="C185" s="49">
        <f t="shared" si="21"/>
        <v>-4.0676244605298276E-4</v>
      </c>
      <c r="D185" s="5">
        <f t="shared" si="19"/>
        <v>0.1358763889794424</v>
      </c>
      <c r="E185" s="5">
        <f t="shared" si="20"/>
        <v>2.0975775652629261E-3</v>
      </c>
      <c r="F185" s="5" t="str">
        <f t="shared" si="22"/>
        <v>neg.</v>
      </c>
      <c r="G185" s="16">
        <f>IF(AND(C$9="L",C$10="IB"),IF((($C$7*Coefficients!$C$16)/($A185*($C$4/100)))&lt;=1,2*ASIN(($C$7*Coefficients!$C$16)/( $A185*($C$4/100)))*180/PI(),180),IF(AND(C$9="C",C$10="IB"),IF((($C$7*Coefficients!$D$16)/($A185*($C$4/100)))&lt;=1,2*ASIN(($C$7*Coefficients!$D$16)/( $A185*($C$4/100)))*180/PI(),180),IF(AND(C$9="L",C$10="D"),IF((($C$7*Coefficients!$E$16)/($A185*($C$4/100)))&lt;=1,2*ASIN(($C$7*Coefficients!$E$16)/( $A185*($C$4/100)))*180/PI(),180),IF(AND(C$9="C",C$10="D"),IF((($C$7*Coefficients!$F$16)/($A185*($C$4/100)))&lt;=1,2*ASIN(($C$7*Coefficients!$F$16)/( $A185*($C$4/100)))*180/PI(),180),FALSE))))</f>
        <v>180</v>
      </c>
      <c r="H185" s="50">
        <f>IF(AND(C$9="L",C$10="IB"),(($C$7*Coefficients!$C$16)/($A185*SIN(C$5*PI()/180))*100/2)^2*PI(),IF(AND(C$9="C",C$10="IB"),(($C$7*Coefficients!$D$16)/($A185*SIN(C$5*PI()/180))*100/2)^2*PI(),IF(AND(C$9="L",C$10="D"),(($C$7*Coefficients!$E$16)/($A185*SIN(C$5*PI()/180))*100/2)^2*PI(),IF(AND(C$9="C",C$10="D"),(($C$7* Coefficients!$F$16)/($A185*SIN(C$5*PI()/180))*100/2)^2*PI(),FALSE))))</f>
        <v>12851908.801267236</v>
      </c>
      <c r="I185" s="42">
        <f t="shared" si="23"/>
        <v>56.635662750731484</v>
      </c>
      <c r="L185" s="44"/>
    </row>
    <row r="186" spans="1:12" x14ac:dyDescent="0.25">
      <c r="A186" s="51">
        <f t="shared" si="24"/>
        <v>14.157937799570702</v>
      </c>
      <c r="B186" s="5">
        <f t="shared" si="18"/>
        <v>0.99995295468838941</v>
      </c>
      <c r="C186" s="49">
        <f t="shared" si="21"/>
        <v>-4.0863999701136786E-4</v>
      </c>
      <c r="D186" s="5">
        <f t="shared" si="19"/>
        <v>0.1361896164052053</v>
      </c>
      <c r="E186" s="5">
        <f t="shared" si="20"/>
        <v>2.1072595433968464E-3</v>
      </c>
      <c r="F186" s="5" t="str">
        <f t="shared" si="22"/>
        <v>neg.</v>
      </c>
      <c r="G186" s="16">
        <f>IF(AND(C$9="L",C$10="IB"),IF((($C$7*Coefficients!$C$16)/($A186*($C$4/100)))&lt;=1,2*ASIN(($C$7*Coefficients!$C$16)/( $A186*($C$4/100)))*180/PI(),180),IF(AND(C$9="C",C$10="IB"),IF((($C$7*Coefficients!$D$16)/($A186*($C$4/100)))&lt;=1,2*ASIN(($C$7*Coefficients!$D$16)/( $A186*($C$4/100)))*180/PI(),180),IF(AND(C$9="L",C$10="D"),IF((($C$7*Coefficients!$E$16)/($A186*($C$4/100)))&lt;=1,2*ASIN(($C$7*Coefficients!$E$16)/( $A186*($C$4/100)))*180/PI(),180),IF(AND(C$9="C",C$10="D"),IF((($C$7*Coefficients!$F$16)/($A186*($C$4/100)))&lt;=1,2*ASIN(($C$7*Coefficients!$F$16)/( $A186*($C$4/100)))*180/PI(),180),FALSE))))</f>
        <v>180</v>
      </c>
      <c r="H186" s="50">
        <f>IF(AND(C$9="L",C$10="IB"),(($C$7*Coefficients!$C$16)/($A186*SIN(C$5*PI()/180))*100/2)^2*PI(),IF(AND(C$9="C",C$10="IB"),(($C$7*Coefficients!$D$16)/($A186*SIN(C$5*PI()/180))*100/2)^2*PI(),IF(AND(C$9="L",C$10="D"),(($C$7*Coefficients!$E$16)/($A186*SIN(C$5*PI()/180))*100/2)^2*PI(),IF(AND(C$9="C",C$10="D"),(($C$7* Coefficients!$F$16)/($A186*SIN(C$5*PI()/180))*100/2)^2*PI(),FALSE))))</f>
        <v>12792859.644089177</v>
      </c>
      <c r="I186" s="42">
        <f t="shared" si="23"/>
        <v>56.505404341037419</v>
      </c>
      <c r="L186" s="44"/>
    </row>
    <row r="187" spans="1:12" x14ac:dyDescent="0.25">
      <c r="A187" s="51">
        <f t="shared" si="24"/>
        <v>14.190575216890807</v>
      </c>
      <c r="B187" s="5">
        <f t="shared" si="18"/>
        <v>0.99995273753981673</v>
      </c>
      <c r="C187" s="49">
        <f t="shared" si="21"/>
        <v>-4.105262144912025E-4</v>
      </c>
      <c r="D187" s="5">
        <f t="shared" si="19"/>
        <v>0.13650356589475712</v>
      </c>
      <c r="E187" s="5">
        <f t="shared" si="20"/>
        <v>2.1169862115113123E-3</v>
      </c>
      <c r="F187" s="5" t="str">
        <f t="shared" si="22"/>
        <v>neg.</v>
      </c>
      <c r="G187" s="16">
        <f>IF(AND(C$9="L",C$10="IB"),IF((($C$7*Coefficients!$C$16)/($A187*($C$4/100)))&lt;=1,2*ASIN(($C$7*Coefficients!$C$16)/( $A187*($C$4/100)))*180/PI(),180),IF(AND(C$9="C",C$10="IB"),IF((($C$7*Coefficients!$D$16)/($A187*($C$4/100)))&lt;=1,2*ASIN(($C$7*Coefficients!$D$16)/( $A187*($C$4/100)))*180/PI(),180),IF(AND(C$9="L",C$10="D"),IF((($C$7*Coefficients!$E$16)/($A187*($C$4/100)))&lt;=1,2*ASIN(($C$7*Coefficients!$E$16)/( $A187*($C$4/100)))*180/PI(),180),IF(AND(C$9="C",C$10="D"),IF((($C$7*Coefficients!$F$16)/($A187*($C$4/100)))&lt;=1,2*ASIN(($C$7*Coefficients!$F$16)/( $A187*($C$4/100)))*180/PI(),180),FALSE))))</f>
        <v>180</v>
      </c>
      <c r="H187" s="50">
        <f>IF(AND(C$9="L",C$10="IB"),(($C$7*Coefficients!$C$16)/($A187*SIN(C$5*PI()/180))*100/2)^2*PI(),IF(AND(C$9="C",C$10="IB"),(($C$7*Coefficients!$D$16)/($A187*SIN(C$5*PI()/180))*100/2)^2*PI(),IF(AND(C$9="L",C$10="D"),(($C$7*Coefficients!$E$16)/($A187*SIN(C$5*PI()/180))*100/2)^2*PI(),IF(AND(C$9="C",C$10="D"),(($C$7* Coefficients!$F$16)/($A187*SIN(C$5*PI()/180))*100/2)^2*PI(),FALSE))))</f>
        <v>12734081.793144094</v>
      </c>
      <c r="I187" s="42">
        <f t="shared" si="23"/>
        <v>56.375445517372214</v>
      </c>
      <c r="L187" s="44"/>
    </row>
    <row r="188" spans="1:12" x14ac:dyDescent="0.25">
      <c r="A188" s="51">
        <f t="shared" si="24"/>
        <v>14.223287871228083</v>
      </c>
      <c r="B188" s="5">
        <f t="shared" si="18"/>
        <v>0.99995251938896368</v>
      </c>
      <c r="C188" s="49">
        <f t="shared" si="21"/>
        <v>-4.1242113849069173E-4</v>
      </c>
      <c r="D188" s="5">
        <f t="shared" si="19"/>
        <v>0.1368182391126268</v>
      </c>
      <c r="E188" s="5">
        <f t="shared" si="20"/>
        <v>2.1267577758859032E-3</v>
      </c>
      <c r="F188" s="5" t="str">
        <f t="shared" si="22"/>
        <v>neg.</v>
      </c>
      <c r="G188" s="16">
        <f>IF(AND(C$9="L",C$10="IB"),IF((($C$7*Coefficients!$C$16)/($A188*($C$4/100)))&lt;=1,2*ASIN(($C$7*Coefficients!$C$16)/( $A188*($C$4/100)))*180/PI(),180),IF(AND(C$9="C",C$10="IB"),IF((($C$7*Coefficients!$D$16)/($A188*($C$4/100)))&lt;=1,2*ASIN(($C$7*Coefficients!$D$16)/( $A188*($C$4/100)))*180/PI(),180),IF(AND(C$9="L",C$10="D"),IF((($C$7*Coefficients!$E$16)/($A188*($C$4/100)))&lt;=1,2*ASIN(($C$7*Coefficients!$E$16)/( $A188*($C$4/100)))*180/PI(),180),IF(AND(C$9="C",C$10="D"),IF((($C$7*Coefficients!$F$16)/($A188*($C$4/100)))&lt;=1,2*ASIN(($C$7*Coefficients!$F$16)/( $A188*($C$4/100)))*180/PI(),180),FALSE))))</f>
        <v>180</v>
      </c>
      <c r="H188" s="50">
        <f>IF(AND(C$9="L",C$10="IB"),(($C$7*Coefficients!$C$16)/($A188*SIN(C$5*PI()/180))*100/2)^2*PI(),IF(AND(C$9="C",C$10="IB"),(($C$7*Coefficients!$D$16)/($A188*SIN(C$5*PI()/180))*100/2)^2*PI(),IF(AND(C$9="L",C$10="D"),(($C$7*Coefficients!$E$16)/($A188*SIN(C$5*PI()/180))*100/2)^2*PI(),IF(AND(C$9="C",C$10="D"),(($C$7* Coefficients!$F$16)/($A188*SIN(C$5*PI()/180))*100/2)^2*PI(),FALSE))))</f>
        <v>12675574.001893079</v>
      </c>
      <c r="I188" s="42">
        <f t="shared" si="23"/>
        <v>56.245785590707136</v>
      </c>
      <c r="L188" s="44"/>
    </row>
    <row r="189" spans="1:12" x14ac:dyDescent="0.25">
      <c r="A189" s="51">
        <f t="shared" si="24"/>
        <v>14.256075936021766</v>
      </c>
      <c r="B189" s="5">
        <f t="shared" si="18"/>
        <v>0.99995230023120385</v>
      </c>
      <c r="C189" s="49">
        <f t="shared" si="21"/>
        <v>-4.1432480920194025E-4</v>
      </c>
      <c r="D189" s="5">
        <f t="shared" si="19"/>
        <v>0.13713363772718043</v>
      </c>
      <c r="E189" s="5">
        <f t="shared" si="20"/>
        <v>2.1365744437523383E-3</v>
      </c>
      <c r="F189" s="5" t="str">
        <f t="shared" si="22"/>
        <v>neg.</v>
      </c>
      <c r="G189" s="16">
        <f>IF(AND(C$9="L",C$10="IB"),IF((($C$7*Coefficients!$C$16)/($A189*($C$4/100)))&lt;=1,2*ASIN(($C$7*Coefficients!$C$16)/( $A189*($C$4/100)))*180/PI(),180),IF(AND(C$9="C",C$10="IB"),IF((($C$7*Coefficients!$D$16)/($A189*($C$4/100)))&lt;=1,2*ASIN(($C$7*Coefficients!$D$16)/( $A189*($C$4/100)))*180/PI(),180),IF(AND(C$9="L",C$10="D"),IF((($C$7*Coefficients!$E$16)/($A189*($C$4/100)))&lt;=1,2*ASIN(($C$7*Coefficients!$E$16)/( $A189*($C$4/100)))*180/PI(),180),IF(AND(C$9="C",C$10="D"),IF((($C$7*Coefficients!$F$16)/($A189*($C$4/100)))&lt;=1,2*ASIN(($C$7*Coefficients!$F$16)/( $A189*($C$4/100)))*180/PI(),180),FALSE))))</f>
        <v>180</v>
      </c>
      <c r="H189" s="50">
        <f>IF(AND(C$9="L",C$10="IB"),(($C$7*Coefficients!$C$16)/($A189*SIN(C$5*PI()/180))*100/2)^2*PI(),IF(AND(C$9="C",C$10="IB"),(($C$7*Coefficients!$D$16)/($A189*SIN(C$5*PI()/180))*100/2)^2*PI(),IF(AND(C$9="L",C$10="D"),(($C$7*Coefficients!$E$16)/($A189*SIN(C$5*PI()/180))*100/2)^2*PI(),IF(AND(C$9="C",C$10="D"),(($C$7* Coefficients!$F$16)/($A189*SIN(C$5*PI()/180))*100/2)^2*PI(),FALSE))))</f>
        <v>12617335.029524548</v>
      </c>
      <c r="I189" s="42">
        <f t="shared" si="23"/>
        <v>56.116423873598158</v>
      </c>
      <c r="L189" s="44"/>
    </row>
    <row r="190" spans="1:12" x14ac:dyDescent="0.25">
      <c r="A190" s="51">
        <f t="shared" si="24"/>
        <v>14.288939585110912</v>
      </c>
      <c r="B190" s="5">
        <f t="shared" si="18"/>
        <v>0.99995208006189007</v>
      </c>
      <c r="C190" s="49">
        <f t="shared" si="21"/>
        <v>-4.162372669974526E-4</v>
      </c>
      <c r="D190" s="5">
        <f t="shared" si="19"/>
        <v>0.13744976341063</v>
      </c>
      <c r="E190" s="5">
        <f t="shared" si="20"/>
        <v>2.146436423298878E-3</v>
      </c>
      <c r="F190" s="5" t="str">
        <f t="shared" si="22"/>
        <v>neg.</v>
      </c>
      <c r="G190" s="16">
        <f>IF(AND(C$9="L",C$10="IB"),IF((($C$7*Coefficients!$C$16)/($A190*($C$4/100)))&lt;=1,2*ASIN(($C$7*Coefficients!$C$16)/( $A190*($C$4/100)))*180/PI(),180),IF(AND(C$9="C",C$10="IB"),IF((($C$7*Coefficients!$D$16)/($A190*($C$4/100)))&lt;=1,2*ASIN(($C$7*Coefficients!$D$16)/( $A190*($C$4/100)))*180/PI(),180),IF(AND(C$9="L",C$10="D"),IF((($C$7*Coefficients!$E$16)/($A190*($C$4/100)))&lt;=1,2*ASIN(($C$7*Coefficients!$E$16)/( $A190*($C$4/100)))*180/PI(),180),IF(AND(C$9="C",C$10="D"),IF((($C$7*Coefficients!$F$16)/($A190*($C$4/100)))&lt;=1,2*ASIN(($C$7*Coefficients!$F$16)/( $A190*($C$4/100)))*180/PI(),180),FALSE))))</f>
        <v>180</v>
      </c>
      <c r="H190" s="50">
        <f>IF(AND(C$9="L",C$10="IB"),(($C$7*Coefficients!$C$16)/($A190*SIN(C$5*PI()/180))*100/2)^2*PI(),IF(AND(C$9="C",C$10="IB"),(($C$7*Coefficients!$D$16)/($A190*SIN(C$5*PI()/180))*100/2)^2*PI(),IF(AND(C$9="L",C$10="D"),(($C$7*Coefficients!$E$16)/($A190*SIN(C$5*PI()/180))*100/2)^2*PI(),IF(AND(C$9="C",C$10="D"),(($C$7* Coefficients!$F$16)/($A190*SIN(C$5*PI()/180))*100/2)^2*PI(),FALSE))))</f>
        <v>12559363.640927922</v>
      </c>
      <c r="I190" s="42">
        <f t="shared" si="23"/>
        <v>55.987359680182344</v>
      </c>
      <c r="L190" s="44"/>
    </row>
    <row r="191" spans="1:12" x14ac:dyDescent="0.25">
      <c r="A191" s="51">
        <f t="shared" si="24"/>
        <v>14.321878992735316</v>
      </c>
      <c r="B191" s="5">
        <f t="shared" si="18"/>
        <v>0.99995185887635352</v>
      </c>
      <c r="C191" s="49">
        <f t="shared" si="21"/>
        <v>-4.1815855243784814E-4</v>
      </c>
      <c r="D191" s="5">
        <f t="shared" si="19"/>
        <v>0.13776661783904248</v>
      </c>
      <c r="E191" s="5">
        <f t="shared" si="20"/>
        <v>2.1563439236747342E-3</v>
      </c>
      <c r="F191" s="5" t="str">
        <f t="shared" si="22"/>
        <v>neg.</v>
      </c>
      <c r="G191" s="16">
        <f>IF(AND(C$9="L",C$10="IB"),IF((($C$7*Coefficients!$C$16)/($A191*($C$4/100)))&lt;=1,2*ASIN(($C$7*Coefficients!$C$16)/( $A191*($C$4/100)))*180/PI(),180),IF(AND(C$9="C",C$10="IB"),IF((($C$7*Coefficients!$D$16)/($A191*($C$4/100)))&lt;=1,2*ASIN(($C$7*Coefficients!$D$16)/( $A191*($C$4/100)))*180/PI(),180),IF(AND(C$9="L",C$10="D"),IF((($C$7*Coefficients!$E$16)/($A191*($C$4/100)))&lt;=1,2*ASIN(($C$7*Coefficients!$E$16)/( $A191*($C$4/100)))*180/PI(),180),IF(AND(C$9="C",C$10="D"),IF((($C$7*Coefficients!$F$16)/($A191*($C$4/100)))&lt;=1,2*ASIN(($C$7*Coefficients!$F$16)/( $A191*($C$4/100)))*180/PI(),180),FALSE))))</f>
        <v>180</v>
      </c>
      <c r="H191" s="50">
        <f>IF(AND(C$9="L",C$10="IB"),(($C$7*Coefficients!$C$16)/($A191*SIN(C$5*PI()/180))*100/2)^2*PI(),IF(AND(C$9="C",C$10="IB"),(($C$7*Coefficients!$D$16)/($A191*SIN(C$5*PI()/180))*100/2)^2*PI(),IF(AND(C$9="L",C$10="D"),(($C$7*Coefficients!$E$16)/($A191*SIN(C$5*PI()/180))*100/2)^2*PI(),IF(AND(C$9="C",C$10="D"),(($C$7* Coefficients!$F$16)/($A191*SIN(C$5*PI()/180))*100/2)^2*PI(),FALSE))))</f>
        <v>12501658.606667453</v>
      </c>
      <c r="I191" s="42">
        <f t="shared" si="23"/>
        <v>55.858592326174175</v>
      </c>
      <c r="L191" s="44"/>
    </row>
    <row r="192" spans="1:12" x14ac:dyDescent="0.25">
      <c r="A192" s="51">
        <f t="shared" si="24"/>
        <v>14.354894333536441</v>
      </c>
      <c r="B192" s="5">
        <f t="shared" si="18"/>
        <v>0.99995163666990372</v>
      </c>
      <c r="C192" s="49">
        <f t="shared" si="21"/>
        <v>-4.2008870627186206E-4</v>
      </c>
      <c r="D192" s="5">
        <f t="shared" si="19"/>
        <v>0.13808420269234847</v>
      </c>
      <c r="E192" s="5">
        <f t="shared" si="20"/>
        <v>2.1662971549945079E-3</v>
      </c>
      <c r="F192" s="5" t="str">
        <f t="shared" si="22"/>
        <v>neg.</v>
      </c>
      <c r="G192" s="16">
        <f>IF(AND(C$9="L",C$10="IB"),IF((($C$7*Coefficients!$C$16)/($A192*($C$4/100)))&lt;=1,2*ASIN(($C$7*Coefficients!$C$16)/( $A192*($C$4/100)))*180/PI(),180),IF(AND(C$9="C",C$10="IB"),IF((($C$7*Coefficients!$D$16)/($A192*($C$4/100)))&lt;=1,2*ASIN(($C$7*Coefficients!$D$16)/( $A192*($C$4/100)))*180/PI(),180),IF(AND(C$9="L",C$10="D"),IF((($C$7*Coefficients!$E$16)/($A192*($C$4/100)))&lt;=1,2*ASIN(($C$7*Coefficients!$E$16)/( $A192*($C$4/100)))*180/PI(),180),IF(AND(C$9="C",C$10="D"),IF((($C$7*Coefficients!$F$16)/($A192*($C$4/100)))&lt;=1,2*ASIN(($C$7*Coefficients!$F$16)/( $A192*($C$4/100)))*180/PI(),180),FALSE))))</f>
        <v>180</v>
      </c>
      <c r="H192" s="50">
        <f>IF(AND(C$9="L",C$10="IB"),(($C$7*Coefficients!$C$16)/($A192*SIN(C$5*PI()/180))*100/2)^2*PI(),IF(AND(C$9="C",C$10="IB"),(($C$7*Coefficients!$D$16)/($A192*SIN(C$5*PI()/180))*100/2)^2*PI(),IF(AND(C$9="L",C$10="D"),(($C$7*Coefficients!$E$16)/($A192*SIN(C$5*PI()/180))*100/2)^2*PI(),IF(AND(C$9="C",C$10="D"),(($C$7* Coefficients!$F$16)/($A192*SIN(C$5*PI()/180))*100/2)^2*PI(),FALSE))))</f>
        <v>12444218.702956125</v>
      </c>
      <c r="I192" s="42">
        <f t="shared" si="23"/>
        <v>55.73012112886196</v>
      </c>
      <c r="L192" s="44"/>
    </row>
    <row r="193" spans="1:12" x14ac:dyDescent="0.25">
      <c r="A193" s="51">
        <f t="shared" si="24"/>
        <v>14.387985782558335</v>
      </c>
      <c r="B193" s="5">
        <f t="shared" si="18"/>
        <v>0.99995141343782878</v>
      </c>
      <c r="C193" s="49">
        <f t="shared" si="21"/>
        <v>-4.2202776943441685E-4</v>
      </c>
      <c r="D193" s="5">
        <f t="shared" si="19"/>
        <v>0.1384025196543513</v>
      </c>
      <c r="E193" s="5">
        <f t="shared" si="20"/>
        <v>2.1762963283426463E-3</v>
      </c>
      <c r="F193" s="5" t="str">
        <f t="shared" si="22"/>
        <v>neg.</v>
      </c>
      <c r="G193" s="16">
        <f>IF(AND(C$9="L",C$10="IB"),IF((($C$7*Coefficients!$C$16)/($A193*($C$4/100)))&lt;=1,2*ASIN(($C$7*Coefficients!$C$16)/( $A193*($C$4/100)))*180/PI(),180),IF(AND(C$9="C",C$10="IB"),IF((($C$7*Coefficients!$D$16)/($A193*($C$4/100)))&lt;=1,2*ASIN(($C$7*Coefficients!$D$16)/( $A193*($C$4/100)))*180/PI(),180),IF(AND(C$9="L",C$10="D"),IF((($C$7*Coefficients!$E$16)/($A193*($C$4/100)))&lt;=1,2*ASIN(($C$7*Coefficients!$E$16)/( $A193*($C$4/100)))*180/PI(),180),IF(AND(C$9="C",C$10="D"),IF((($C$7*Coefficients!$F$16)/($A193*($C$4/100)))&lt;=1,2*ASIN(($C$7*Coefficients!$F$16)/( $A193*($C$4/100)))*180/PI(),180),FALSE))))</f>
        <v>180</v>
      </c>
      <c r="H193" s="50">
        <f>IF(AND(C$9="L",C$10="IB"),(($C$7*Coefficients!$C$16)/($A193*SIN(C$5*PI()/180))*100/2)^2*PI(),IF(AND(C$9="C",C$10="IB"),(($C$7*Coefficients!$D$16)/($A193*SIN(C$5*PI()/180))*100/2)^2*PI(),IF(AND(C$9="L",C$10="D"),(($C$7*Coefficients!$E$16)/($A193*SIN(C$5*PI()/180))*100/2)^2*PI(),IF(AND(C$9="C",C$10="D"),(($C$7* Coefficients!$F$16)/($A193*SIN(C$5*PI()/180))*100/2)^2*PI(),FALSE))))</f>
        <v>12387042.71162972</v>
      </c>
      <c r="I193" s="42">
        <f t="shared" si="23"/>
        <v>55.601945407104203</v>
      </c>
      <c r="L193" s="44"/>
    </row>
    <row r="194" spans="1:12" x14ac:dyDescent="0.25">
      <c r="A194" s="51">
        <f t="shared" si="24"/>
        <v>14.421153515248568</v>
      </c>
      <c r="B194" s="5">
        <f t="shared" si="18"/>
        <v>0.99995118917539483</v>
      </c>
      <c r="C194" s="49">
        <f t="shared" si="21"/>
        <v>-4.2397578305144529E-4</v>
      </c>
      <c r="D194" s="5">
        <f t="shared" si="19"/>
        <v>0.13872157041273578</v>
      </c>
      <c r="E194" s="5">
        <f t="shared" si="20"/>
        <v>2.1863416557779177E-3</v>
      </c>
      <c r="F194" s="5" t="str">
        <f t="shared" si="22"/>
        <v>neg.</v>
      </c>
      <c r="G194" s="16">
        <f>IF(AND(C$9="L",C$10="IB"),IF((($C$7*Coefficients!$C$16)/($A194*($C$4/100)))&lt;=1,2*ASIN(($C$7*Coefficients!$C$16)/( $A194*($C$4/100)))*180/PI(),180),IF(AND(C$9="C",C$10="IB"),IF((($C$7*Coefficients!$D$16)/($A194*($C$4/100)))&lt;=1,2*ASIN(($C$7*Coefficients!$D$16)/( $A194*($C$4/100)))*180/PI(),180),IF(AND(C$9="L",C$10="D"),IF((($C$7*Coefficients!$E$16)/($A194*($C$4/100)))&lt;=1,2*ASIN(($C$7*Coefficients!$E$16)/( $A194*($C$4/100)))*180/PI(),180),IF(AND(C$9="C",C$10="D"),IF((($C$7*Coefficients!$F$16)/($A194*($C$4/100)))&lt;=1,2*ASIN(($C$7*Coefficients!$F$16)/( $A194*($C$4/100)))*180/PI(),180),FALSE))))</f>
        <v>180</v>
      </c>
      <c r="H194" s="50">
        <f>IF(AND(C$9="L",C$10="IB"),(($C$7*Coefficients!$C$16)/($A194*SIN(C$5*PI()/180))*100/2)^2*PI(),IF(AND(C$9="C",C$10="IB"),(($C$7*Coefficients!$D$16)/($A194*SIN(C$5*PI()/180))*100/2)^2*PI(),IF(AND(C$9="L",C$10="D"),(($C$7*Coefficients!$E$16)/($A194*SIN(C$5*PI()/180))*100/2)^2*PI(),IF(AND(C$9="C",C$10="D"),(($C$7* Coefficients!$F$16)/($A194*SIN(C$5*PI()/180))*100/2)^2*PI(),FALSE))))</f>
        <v>12330129.420120973</v>
      </c>
      <c r="I194" s="42">
        <f t="shared" si="23"/>
        <v>55.474064481325989</v>
      </c>
      <c r="L194" s="44"/>
    </row>
    <row r="195" spans="1:12" x14ac:dyDescent="0.25">
      <c r="A195" s="51">
        <f t="shared" si="24"/>
        <v>14.454397707459155</v>
      </c>
      <c r="B195" s="5">
        <f t="shared" si="18"/>
        <v>0.99995096387784588</v>
      </c>
      <c r="C195" s="49">
        <f t="shared" si="21"/>
        <v>-4.2593278844085515E-4</v>
      </c>
      <c r="D195" s="5">
        <f t="shared" si="19"/>
        <v>0.13904135665907724</v>
      </c>
      <c r="E195" s="5">
        <f t="shared" si="20"/>
        <v>2.1964333503379074E-3</v>
      </c>
      <c r="F195" s="5" t="str">
        <f t="shared" si="22"/>
        <v>neg.</v>
      </c>
      <c r="G195" s="16">
        <f>IF(AND(C$9="L",C$10="IB"),IF((($C$7*Coefficients!$C$16)/($A195*($C$4/100)))&lt;=1,2*ASIN(($C$7*Coefficients!$C$16)/( $A195*($C$4/100)))*180/PI(),180),IF(AND(C$9="C",C$10="IB"),IF((($C$7*Coefficients!$D$16)/($A195*($C$4/100)))&lt;=1,2*ASIN(($C$7*Coefficients!$D$16)/( $A195*($C$4/100)))*180/PI(),180),IF(AND(C$9="L",C$10="D"),IF((($C$7*Coefficients!$E$16)/($A195*($C$4/100)))&lt;=1,2*ASIN(($C$7*Coefficients!$E$16)/( $A195*($C$4/100)))*180/PI(),180),IF(AND(C$9="C",C$10="D"),IF((($C$7*Coefficients!$F$16)/($A195*($C$4/100)))&lt;=1,2*ASIN(($C$7*Coefficients!$F$16)/( $A195*($C$4/100)))*180/PI(),180),FALSE))))</f>
        <v>180</v>
      </c>
      <c r="H195" s="50">
        <f>IF(AND(C$9="L",C$10="IB"),(($C$7*Coefficients!$C$16)/($A195*SIN(C$5*PI()/180))*100/2)^2*PI(),IF(AND(C$9="C",C$10="IB"),(($C$7*Coefficients!$D$16)/($A195*SIN(C$5*PI()/180))*100/2)^2*PI(),IF(AND(C$9="L",C$10="D"),(($C$7*Coefficients!$E$16)/($A195*SIN(C$5*PI()/180))*100/2)^2*PI(),IF(AND(C$9="C",C$10="D"),(($C$7* Coefficients!$F$16)/($A195*SIN(C$5*PI()/180))*100/2)^2*PI(),FALSE))))</f>
        <v>12273477.621433856</v>
      </c>
      <c r="I195" s="42">
        <f t="shared" si="23"/>
        <v>55.346477673515381</v>
      </c>
      <c r="L195" s="44"/>
    </row>
    <row r="196" spans="1:12" x14ac:dyDescent="0.25">
      <c r="A196" s="51">
        <f t="shared" si="24"/>
        <v>14.487718535447494</v>
      </c>
      <c r="B196" s="5">
        <f t="shared" si="18"/>
        <v>0.9999507375404052</v>
      </c>
      <c r="C196" s="49">
        <f t="shared" si="21"/>
        <v>-4.2789882710095724E-4</v>
      </c>
      <c r="D196" s="5">
        <f t="shared" si="19"/>
        <v>0.13936188008885056</v>
      </c>
      <c r="E196" s="5">
        <f t="shared" si="20"/>
        <v>2.2065716260435395E-3</v>
      </c>
      <c r="F196" s="5" t="str">
        <f t="shared" si="22"/>
        <v>neg.</v>
      </c>
      <c r="G196" s="16">
        <f>IF(AND(C$9="L",C$10="IB"),IF((($C$7*Coefficients!$C$16)/($A196*($C$4/100)))&lt;=1,2*ASIN(($C$7*Coefficients!$C$16)/( $A196*($C$4/100)))*180/PI(),180),IF(AND(C$9="C",C$10="IB"),IF((($C$7*Coefficients!$D$16)/($A196*($C$4/100)))&lt;=1,2*ASIN(($C$7*Coefficients!$D$16)/( $A196*($C$4/100)))*180/PI(),180),IF(AND(C$9="L",C$10="D"),IF((($C$7*Coefficients!$E$16)/($A196*($C$4/100)))&lt;=1,2*ASIN(($C$7*Coefficients!$E$16)/( $A196*($C$4/100)))*180/PI(),180),IF(AND(C$9="C",C$10="D"),IF((($C$7*Coefficients!$F$16)/($A196*($C$4/100)))&lt;=1,2*ASIN(($C$7*Coefficients!$F$16)/( $A196*($C$4/100)))*180/PI(),180),FALSE))))</f>
        <v>180</v>
      </c>
      <c r="H196" s="50">
        <f>IF(AND(C$9="L",C$10="IB"),(($C$7*Coefficients!$C$16)/($A196*SIN(C$5*PI()/180))*100/2)^2*PI(),IF(AND(C$9="C",C$10="IB"),(($C$7*Coefficients!$D$16)/($A196*SIN(C$5*PI()/180))*100/2)^2*PI(),IF(AND(C$9="L",C$10="D"),(($C$7*Coefficients!$E$16)/($A196*SIN(C$5*PI()/180))*100/2)^2*PI(),IF(AND(C$9="C",C$10="D"),(($C$7* Coefficients!$F$16)/($A196*SIN(C$5*PI()/180))*100/2)^2*PI(),FALSE))))</f>
        <v>12217086.114118</v>
      </c>
      <c r="I196" s="42">
        <f t="shared" si="23"/>
        <v>55.219184307219827</v>
      </c>
      <c r="L196" s="44"/>
    </row>
    <row r="197" spans="1:12" x14ac:dyDescent="0.25">
      <c r="A197" s="51">
        <f t="shared" si="24"/>
        <v>14.5211161758773</v>
      </c>
      <c r="B197" s="5">
        <f t="shared" si="18"/>
        <v>0.99995051015827263</v>
      </c>
      <c r="C197" s="49">
        <f t="shared" si="21"/>
        <v>-4.298739407336115E-4</v>
      </c>
      <c r="D197" s="5">
        <f t="shared" si="19"/>
        <v>0.13968314240143906</v>
      </c>
      <c r="E197" s="5">
        <f t="shared" si="20"/>
        <v>2.2167566979036137E-3</v>
      </c>
      <c r="F197" s="5" t="str">
        <f t="shared" si="22"/>
        <v>neg.</v>
      </c>
      <c r="G197" s="16">
        <f>IF(AND(C$9="L",C$10="IB"),IF((($C$7*Coefficients!$C$16)/($A197*($C$4/100)))&lt;=1,2*ASIN(($C$7*Coefficients!$C$16)/( $A197*($C$4/100)))*180/PI(),180),IF(AND(C$9="C",C$10="IB"),IF((($C$7*Coefficients!$D$16)/($A197*($C$4/100)))&lt;=1,2*ASIN(($C$7*Coefficients!$D$16)/( $A197*($C$4/100)))*180/PI(),180),IF(AND(C$9="L",C$10="D"),IF((($C$7*Coefficients!$E$16)/($A197*($C$4/100)))&lt;=1,2*ASIN(($C$7*Coefficients!$E$16)/( $A197*($C$4/100)))*180/PI(),180),IF(AND(C$9="C",C$10="D"),IF((($C$7*Coefficients!$F$16)/($A197*($C$4/100)))&lt;=1,2*ASIN(($C$7*Coefficients!$F$16)/( $A197*($C$4/100)))*180/PI(),180),FALSE))))</f>
        <v>180</v>
      </c>
      <c r="H197" s="50">
        <f>IF(AND(C$9="L",C$10="IB"),(($C$7*Coefficients!$C$16)/($A197*SIN(C$5*PI()/180))*100/2)^2*PI(),IF(AND(C$9="C",C$10="IB"),(($C$7*Coefficients!$D$16)/($A197*SIN(C$5*PI()/180))*100/2)^2*PI(),IF(AND(C$9="L",C$10="D"),(($C$7*Coefficients!$E$16)/($A197*SIN(C$5*PI()/180))*100/2)^2*PI(),IF(AND(C$9="C",C$10="D"),(($C$7* Coefficients!$F$16)/($A197*SIN(C$5*PI()/180))*100/2)^2*PI(),FALSE))))</f>
        <v>12160953.702243175</v>
      </c>
      <c r="I197" s="42">
        <f t="shared" si="23"/>
        <v>55.092183707542553</v>
      </c>
      <c r="L197" s="44"/>
    </row>
    <row r="198" spans="1:12" x14ac:dyDescent="0.25">
      <c r="A198" s="51">
        <f t="shared" si="24"/>
        <v>14.554590805819537</v>
      </c>
      <c r="B198" s="5">
        <f t="shared" si="18"/>
        <v>0.99995028172662648</v>
      </c>
      <c r="C198" s="49">
        <f t="shared" si="21"/>
        <v>-4.3185817122783261E-4</v>
      </c>
      <c r="D198" s="5">
        <f t="shared" si="19"/>
        <v>0.14000514530014357</v>
      </c>
      <c r="E198" s="5">
        <f t="shared" si="20"/>
        <v>2.2269887819193644E-3</v>
      </c>
      <c r="F198" s="5" t="str">
        <f t="shared" si="22"/>
        <v>neg.</v>
      </c>
      <c r="G198" s="16">
        <f>IF(AND(C$9="L",C$10="IB"),IF((($C$7*Coefficients!$C$16)/($A198*($C$4/100)))&lt;=1,2*ASIN(($C$7*Coefficients!$C$16)/( $A198*($C$4/100)))*180/PI(),180),IF(AND(C$9="C",C$10="IB"),IF((($C$7*Coefficients!$D$16)/($A198*($C$4/100)))&lt;=1,2*ASIN(($C$7*Coefficients!$D$16)/( $A198*($C$4/100)))*180/PI(),180),IF(AND(C$9="L",C$10="D"),IF((($C$7*Coefficients!$E$16)/($A198*($C$4/100)))&lt;=1,2*ASIN(($C$7*Coefficients!$E$16)/( $A198*($C$4/100)))*180/PI(),180),IF(AND(C$9="C",C$10="D"),IF((($C$7*Coefficients!$F$16)/($A198*($C$4/100)))&lt;=1,2*ASIN(($C$7*Coefficients!$F$16)/( $A198*($C$4/100)))*180/PI(),180),FALSE))))</f>
        <v>180</v>
      </c>
      <c r="H198" s="50">
        <f>IF(AND(C$9="L",C$10="IB"),(($C$7*Coefficients!$C$16)/($A198*SIN(C$5*PI()/180))*100/2)^2*PI(),IF(AND(C$9="C",C$10="IB"),(($C$7*Coefficients!$D$16)/($A198*SIN(C$5*PI()/180))*100/2)^2*PI(),IF(AND(C$9="L",C$10="D"),(($C$7*Coefficients!$E$16)/($A198*SIN(C$5*PI()/180))*100/2)^2*PI(),IF(AND(C$9="C",C$10="D"),(($C$7* Coefficients!$F$16)/($A198*SIN(C$5*PI()/180))*100/2)^2*PI(),FALSE))))</f>
        <v>12105079.195373962</v>
      </c>
      <c r="I198" s="42">
        <f t="shared" si="23"/>
        <v>54.965475201139043</v>
      </c>
      <c r="L198" s="44"/>
    </row>
    <row r="199" spans="1:12" x14ac:dyDescent="0.25">
      <c r="A199" s="51">
        <f t="shared" si="24"/>
        <v>14.58814260275336</v>
      </c>
      <c r="B199" s="5">
        <f t="shared" si="18"/>
        <v>0.99995005224062272</v>
      </c>
      <c r="C199" s="49">
        <f t="shared" si="21"/>
        <v>-4.3385156066654202E-4</v>
      </c>
      <c r="D199" s="5">
        <f t="shared" si="19"/>
        <v>0.1403278904921913</v>
      </c>
      <c r="E199" s="5">
        <f t="shared" si="20"/>
        <v>2.2372680950890427E-3</v>
      </c>
      <c r="F199" s="5" t="str">
        <f t="shared" si="22"/>
        <v>neg.</v>
      </c>
      <c r="G199" s="16">
        <f>IF(AND(C$9="L",C$10="IB"),IF((($C$7*Coefficients!$C$16)/($A199*($C$4/100)))&lt;=1,2*ASIN(($C$7*Coefficients!$C$16)/( $A199*($C$4/100)))*180/PI(),180),IF(AND(C$9="C",C$10="IB"),IF((($C$7*Coefficients!$D$16)/($A199*($C$4/100)))&lt;=1,2*ASIN(($C$7*Coefficients!$D$16)/( $A199*($C$4/100)))*180/PI(),180),IF(AND(C$9="L",C$10="D"),IF((($C$7*Coefficients!$E$16)/($A199*($C$4/100)))&lt;=1,2*ASIN(($C$7*Coefficients!$E$16)/( $A199*($C$4/100)))*180/PI(),180),IF(AND(C$9="C",C$10="D"),IF((($C$7*Coefficients!$F$16)/($A199*($C$4/100)))&lt;=1,2*ASIN(($C$7*Coefficients!$F$16)/( $A199*($C$4/100)))*180/PI(),180),FALSE))))</f>
        <v>180</v>
      </c>
      <c r="H199" s="50">
        <f>IF(AND(C$9="L",C$10="IB"),(($C$7*Coefficients!$C$16)/($A199*SIN(C$5*PI()/180))*100/2)^2*PI(),IF(AND(C$9="C",C$10="IB"),(($C$7*Coefficients!$D$16)/($A199*SIN(C$5*PI()/180))*100/2)^2*PI(),IF(AND(C$9="L",C$10="D"),(($C$7*Coefficients!$E$16)/($A199*SIN(C$5*PI()/180))*100/2)^2*PI(),IF(AND(C$9="C",C$10="D"),(($C$7* Coefficients!$F$16)/($A199*SIN(C$5*PI()/180))*100/2)^2*PI(),FALSE))))</f>
        <v>12049461.408544505</v>
      </c>
      <c r="I199" s="42">
        <f t="shared" si="23"/>
        <v>54.839058116213394</v>
      </c>
      <c r="L199" s="44"/>
    </row>
    <row r="200" spans="1:12" x14ac:dyDescent="0.25">
      <c r="A200" s="51">
        <f t="shared" si="24"/>
        <v>14.621771744567056</v>
      </c>
      <c r="B200" s="5">
        <f t="shared" si="18"/>
        <v>0.99994982169539537</v>
      </c>
      <c r="C200" s="49">
        <f t="shared" si="21"/>
        <v>-4.3585415132367484E-4</v>
      </c>
      <c r="D200" s="5">
        <f t="shared" si="19"/>
        <v>0.14065137968874522</v>
      </c>
      <c r="E200" s="5">
        <f t="shared" si="20"/>
        <v>2.2475948554125176E-3</v>
      </c>
      <c r="F200" s="5" t="str">
        <f t="shared" si="22"/>
        <v>neg.</v>
      </c>
      <c r="G200" s="16">
        <f>IF(AND(C$9="L",C$10="IB"),IF((($C$7*Coefficients!$C$16)/($A200*($C$4/100)))&lt;=1,2*ASIN(($C$7*Coefficients!$C$16)/( $A200*($C$4/100)))*180/PI(),180),IF(AND(C$9="C",C$10="IB"),IF((($C$7*Coefficients!$D$16)/($A200*($C$4/100)))&lt;=1,2*ASIN(($C$7*Coefficients!$D$16)/( $A200*($C$4/100)))*180/PI(),180),IF(AND(C$9="L",C$10="D"),IF((($C$7*Coefficients!$E$16)/($A200*($C$4/100)))&lt;=1,2*ASIN(($C$7*Coefficients!$E$16)/( $A200*($C$4/100)))*180/PI(),180),IF(AND(C$9="C",C$10="D"),IF((($C$7*Coefficients!$F$16)/($A200*($C$4/100)))&lt;=1,2*ASIN(($C$7*Coefficients!$F$16)/( $A200*($C$4/100)))*180/PI(),180),FALSE))))</f>
        <v>180</v>
      </c>
      <c r="H200" s="50">
        <f>IF(AND(C$9="L",C$10="IB"),(($C$7*Coefficients!$C$16)/($A200*SIN(C$5*PI()/180))*100/2)^2*PI(),IF(AND(C$9="C",C$10="IB"),(($C$7*Coefficients!$D$16)/($A200*SIN(C$5*PI()/180))*100/2)^2*PI(),IF(AND(C$9="L",C$10="D"),(($C$7*Coefficients!$E$16)/($A200*SIN(C$5*PI()/180))*100/2)^2*PI(),IF(AND(C$9="C",C$10="D"),(($C$7* Coefficients!$F$16)/($A200*SIN(C$5*PI()/180))*100/2)^2*PI(),FALSE))))</f>
        <v>11994099.162233366</v>
      </c>
      <c r="I200" s="42">
        <f t="shared" si="23"/>
        <v>54.712931782514822</v>
      </c>
      <c r="L200" s="44"/>
    </row>
    <row r="201" spans="1:12" x14ac:dyDescent="0.25">
      <c r="A201" s="51">
        <f t="shared" si="24"/>
        <v>14.655478409558988</v>
      </c>
      <c r="B201" s="5">
        <f t="shared" si="18"/>
        <v>0.99994959008605477</v>
      </c>
      <c r="C201" s="49">
        <f t="shared" si="21"/>
        <v>-4.3786598567864651E-4</v>
      </c>
      <c r="D201" s="5">
        <f t="shared" si="19"/>
        <v>0.14097561460491284</v>
      </c>
      <c r="E201" s="5">
        <f t="shared" si="20"/>
        <v>2.2579692818959014E-3</v>
      </c>
      <c r="F201" s="5" t="str">
        <f t="shared" si="22"/>
        <v>neg.</v>
      </c>
      <c r="G201" s="16">
        <f>IF(AND(C$9="L",C$10="IB"),IF((($C$7*Coefficients!$C$16)/($A201*($C$4/100)))&lt;=1,2*ASIN(($C$7*Coefficients!$C$16)/( $A201*($C$4/100)))*180/PI(),180),IF(AND(C$9="C",C$10="IB"),IF((($C$7*Coefficients!$D$16)/($A201*($C$4/100)))&lt;=1,2*ASIN(($C$7*Coefficients!$D$16)/( $A201*($C$4/100)))*180/PI(),180),IF(AND(C$9="L",C$10="D"),IF((($C$7*Coefficients!$E$16)/($A201*($C$4/100)))&lt;=1,2*ASIN(($C$7*Coefficients!$E$16)/( $A201*($C$4/100)))*180/PI(),180),IF(AND(C$9="C",C$10="D"),IF((($C$7*Coefficients!$F$16)/($A201*($C$4/100)))&lt;=1,2*ASIN(($C$7*Coefficients!$F$16)/( $A201*($C$4/100)))*180/PI(),180),FALSE))))</f>
        <v>180</v>
      </c>
      <c r="H201" s="50">
        <f>IF(AND(C$9="L",C$10="IB"),(($C$7*Coefficients!$C$16)/($A201*SIN(C$5*PI()/180))*100/2)^2*PI(),IF(AND(C$9="C",C$10="IB"),(($C$7*Coefficients!$D$16)/($A201*SIN(C$5*PI()/180))*100/2)^2*PI(),IF(AND(C$9="L",C$10="D"),(($C$7*Coefficients!$E$16)/($A201*SIN(C$5*PI()/180))*100/2)^2*PI(),IF(AND(C$9="C",C$10="D"),(($C$7* Coefficients!$F$16)/($A201*SIN(C$5*PI()/180))*100/2)^2*PI(),FALSE))))</f>
        <v>11938991.282338502</v>
      </c>
      <c r="I201" s="42">
        <f t="shared" si="23"/>
        <v>54.58709553133405</v>
      </c>
      <c r="L201" s="44"/>
    </row>
    <row r="202" spans="1:12" x14ac:dyDescent="0.25">
      <c r="A202" s="51">
        <f t="shared" si="24"/>
        <v>14.68926277643854</v>
      </c>
      <c r="B202" s="5">
        <f t="shared" si="18"/>
        <v>0.99994935740769042</v>
      </c>
      <c r="C202" s="49">
        <f t="shared" si="21"/>
        <v>-4.3988710639224405E-4</v>
      </c>
      <c r="D202" s="5">
        <f t="shared" si="19"/>
        <v>0.14130059695975541</v>
      </c>
      <c r="E202" s="5">
        <f t="shared" si="20"/>
        <v>2.2683915945561919E-3</v>
      </c>
      <c r="F202" s="5" t="str">
        <f t="shared" si="22"/>
        <v>neg.</v>
      </c>
      <c r="G202" s="16">
        <f>IF(AND(C$9="L",C$10="IB"),IF((($C$7*Coefficients!$C$16)/($A202*($C$4/100)))&lt;=1,2*ASIN(($C$7*Coefficients!$C$16)/( $A202*($C$4/100)))*180/PI(),180),IF(AND(C$9="C",C$10="IB"),IF((($C$7*Coefficients!$D$16)/($A202*($C$4/100)))&lt;=1,2*ASIN(($C$7*Coefficients!$D$16)/( $A202*($C$4/100)))*180/PI(),180),IF(AND(C$9="L",C$10="D"),IF((($C$7*Coefficients!$E$16)/($A202*($C$4/100)))&lt;=1,2*ASIN(($C$7*Coefficients!$E$16)/( $A202*($C$4/100)))*180/PI(),180),IF(AND(C$9="C",C$10="D"),IF((($C$7*Coefficients!$F$16)/($A202*($C$4/100)))&lt;=1,2*ASIN(($C$7*Coefficients!$F$16)/( $A202*($C$4/100)))*180/PI(),180),FALSE))))</f>
        <v>180</v>
      </c>
      <c r="H202" s="50">
        <f>IF(AND(C$9="L",C$10="IB"),(($C$7*Coefficients!$C$16)/($A202*SIN(C$5*PI()/180))*100/2)^2*PI(),IF(AND(C$9="C",C$10="IB"),(($C$7*Coefficients!$D$16)/($A202*SIN(C$5*PI()/180))*100/2)^2*PI(),IF(AND(C$9="L",C$10="D"),(($C$7*Coefficients!$E$16)/($A202*SIN(C$5*PI()/180))*100/2)^2*PI(),IF(AND(C$9="C",C$10="D"),(($C$7* Coefficients!$F$16)/($A202*SIN(C$5*PI()/180))*100/2)^2*PI(),FALSE))))</f>
        <v>11884136.600152403</v>
      </c>
      <c r="I202" s="42">
        <f t="shared" si="23"/>
        <v>54.461548695499793</v>
      </c>
      <c r="L202" s="44"/>
    </row>
    <row r="203" spans="1:12" x14ac:dyDescent="0.25">
      <c r="A203" s="51">
        <f t="shared" si="24"/>
        <v>14.723125024327059</v>
      </c>
      <c r="B203" s="5">
        <f t="shared" si="18"/>
        <v>0.99994912365536781</v>
      </c>
      <c r="C203" s="49">
        <f t="shared" si="21"/>
        <v>-4.4191755633362913E-4</v>
      </c>
      <c r="D203" s="5">
        <f t="shared" si="19"/>
        <v>0.14162632847629697</v>
      </c>
      <c r="E203" s="5">
        <f t="shared" si="20"/>
        <v>2.278862014425937E-3</v>
      </c>
      <c r="F203" s="5" t="str">
        <f t="shared" si="22"/>
        <v>neg.</v>
      </c>
      <c r="G203" s="16">
        <f>IF(AND(C$9="L",C$10="IB"),IF((($C$7*Coefficients!$C$16)/($A203*($C$4/100)))&lt;=1,2*ASIN(($C$7*Coefficients!$C$16)/( $A203*($C$4/100)))*180/PI(),180),IF(AND(C$9="C",C$10="IB"),IF((($C$7*Coefficients!$D$16)/($A203*($C$4/100)))&lt;=1,2*ASIN(($C$7*Coefficients!$D$16)/( $A203*($C$4/100)))*180/PI(),180),IF(AND(C$9="L",C$10="D"),IF((($C$7*Coefficients!$E$16)/($A203*($C$4/100)))&lt;=1,2*ASIN(($C$7*Coefficients!$E$16)/( $A203*($C$4/100)))*180/PI(),180),IF(AND(C$9="C",C$10="D"),IF((($C$7*Coefficients!$F$16)/($A203*($C$4/100)))&lt;=1,2*ASIN(($C$7*Coefficients!$F$16)/( $A203*($C$4/100)))*180/PI(),180),FALSE))))</f>
        <v>180</v>
      </c>
      <c r="H203" s="50">
        <f>IF(AND(C$9="L",C$10="IB"),(($C$7*Coefficients!$C$16)/($A203*SIN(C$5*PI()/180))*100/2)^2*PI(),IF(AND(C$9="C",C$10="IB"),(($C$7*Coefficients!$D$16)/($A203*SIN(C$5*PI()/180))*100/2)^2*PI(),IF(AND(C$9="L",C$10="D"),(($C$7*Coefficients!$E$16)/($A203*SIN(C$5*PI()/180))*100/2)^2*PI(),IF(AND(C$9="C",C$10="D"),(($C$7* Coefficients!$F$16)/($A203*SIN(C$5*PI()/180))*100/2)^2*PI(),FALSE))))</f>
        <v>11829533.952337259</v>
      </c>
      <c r="I203" s="42">
        <f t="shared" si="23"/>
        <v>54.336290609375247</v>
      </c>
      <c r="L203" s="44"/>
    </row>
    <row r="204" spans="1:12" x14ac:dyDescent="0.25">
      <c r="A204" s="51">
        <f t="shared" si="24"/>
        <v>14.757065332758815</v>
      </c>
      <c r="B204" s="5">
        <f t="shared" si="18"/>
        <v>0.99994888882413002</v>
      </c>
      <c r="C204" s="49">
        <f t="shared" si="21"/>
        <v>-4.4395737856683763E-4</v>
      </c>
      <c r="D204" s="5">
        <f t="shared" si="19"/>
        <v>0.14195281088153364</v>
      </c>
      <c r="E204" s="5">
        <f t="shared" si="20"/>
        <v>2.289380763557928E-3</v>
      </c>
      <c r="F204" s="5" t="str">
        <f t="shared" si="22"/>
        <v>neg.</v>
      </c>
      <c r="G204" s="16">
        <f>IF(AND(C$9="L",C$10="IB"),IF((($C$7*Coefficients!$C$16)/($A204*($C$4/100)))&lt;=1,2*ASIN(($C$7*Coefficients!$C$16)/( $A204*($C$4/100)))*180/PI(),180),IF(AND(C$9="C",C$10="IB"),IF((($C$7*Coefficients!$D$16)/($A204*($C$4/100)))&lt;=1,2*ASIN(($C$7*Coefficients!$D$16)/( $A204*($C$4/100)))*180/PI(),180),IF(AND(C$9="L",C$10="D"),IF((($C$7*Coefficients!$E$16)/($A204*($C$4/100)))&lt;=1,2*ASIN(($C$7*Coefficients!$E$16)/( $A204*($C$4/100)))*180/PI(),180),IF(AND(C$9="C",C$10="D"),IF((($C$7*Coefficients!$F$16)/($A204*($C$4/100)))&lt;=1,2*ASIN(($C$7*Coefficients!$F$16)/( $A204*($C$4/100)))*180/PI(),180),FALSE))))</f>
        <v>180</v>
      </c>
      <c r="H204" s="50">
        <f>IF(AND(C$9="L",C$10="IB"),(($C$7*Coefficients!$C$16)/($A204*SIN(C$5*PI()/180))*100/2)^2*PI(),IF(AND(C$9="C",C$10="IB"),(($C$7*Coefficients!$D$16)/($A204*SIN(C$5*PI()/180))*100/2)^2*PI(),IF(AND(C$9="L",C$10="D"),(($C$7*Coefficients!$E$16)/($A204*SIN(C$5*PI()/180))*100/2)^2*PI(),IF(AND(C$9="C",C$10="D"),(($C$7* Coefficients!$F$16)/($A204*SIN(C$5*PI()/180))*100/2)^2*PI(),FALSE))))</f>
        <v>11775182.18090033</v>
      </c>
      <c r="I204" s="42">
        <f t="shared" si="23"/>
        <v>54.211320608854486</v>
      </c>
      <c r="L204" s="44"/>
    </row>
    <row r="205" spans="1:12" x14ac:dyDescent="0.25">
      <c r="A205" s="51">
        <f t="shared" si="24"/>
        <v>14.791083881681944</v>
      </c>
      <c r="B205" s="5">
        <f t="shared" si="18"/>
        <v>0.99994865290899781</v>
      </c>
      <c r="C205" s="49">
        <f t="shared" si="21"/>
        <v>-4.460066163498159E-4</v>
      </c>
      <c r="D205" s="5">
        <f t="shared" si="19"/>
        <v>0.14228004590644266</v>
      </c>
      <c r="E205" s="5">
        <f t="shared" si="20"/>
        <v>2.2999480650299038E-3</v>
      </c>
      <c r="F205" s="5" t="str">
        <f t="shared" si="22"/>
        <v>neg.</v>
      </c>
      <c r="G205" s="16">
        <f>IF(AND(C$9="L",C$10="IB"),IF((($C$7*Coefficients!$C$16)/($A205*($C$4/100)))&lt;=1,2*ASIN(($C$7*Coefficients!$C$16)/( $A205*($C$4/100)))*180/PI(),180),IF(AND(C$9="C",C$10="IB"),IF((($C$7*Coefficients!$D$16)/($A205*($C$4/100)))&lt;=1,2*ASIN(($C$7*Coefficients!$D$16)/( $A205*($C$4/100)))*180/PI(),180),IF(AND(C$9="L",C$10="D"),IF((($C$7*Coefficients!$E$16)/($A205*($C$4/100)))&lt;=1,2*ASIN(($C$7*Coefficients!$E$16)/( $A205*($C$4/100)))*180/PI(),180),IF(AND(C$9="C",C$10="D"),IF((($C$7*Coefficients!$F$16)/($A205*($C$4/100)))&lt;=1,2*ASIN(($C$7*Coefficients!$F$16)/( $A205*($C$4/100)))*180/PI(),180),FALSE))))</f>
        <v>180</v>
      </c>
      <c r="H205" s="50">
        <f>IF(AND(C$9="L",C$10="IB"),(($C$7*Coefficients!$C$16)/($A205*SIN(C$5*PI()/180))*100/2)^2*PI(),IF(AND(C$9="C",C$10="IB"),(($C$7*Coefficients!$D$16)/($A205*SIN(C$5*PI()/180))*100/2)^2*PI(),IF(AND(C$9="L",C$10="D"),(($C$7*Coefficients!$E$16)/($A205*SIN(C$5*PI()/180))*100/2)^2*PI(),IF(AND(C$9="C",C$10="D"),(($C$7* Coefficients!$F$16)/($A205*SIN(C$5*PI()/180))*100/2)^2*PI(),FALSE))))</f>
        <v>11721080.133169355</v>
      </c>
      <c r="I205" s="42">
        <f t="shared" si="23"/>
        <v>54.086638031359016</v>
      </c>
      <c r="L205" s="44"/>
    </row>
    <row r="206" spans="1:12" x14ac:dyDescent="0.25">
      <c r="A206" s="51">
        <f t="shared" si="24"/>
        <v>14.825180851459404</v>
      </c>
      <c r="B206" s="5">
        <f t="shared" si="18"/>
        <v>0.99994841590496819</v>
      </c>
      <c r="C206" s="49">
        <f t="shared" si="21"/>
        <v>-4.4806531314695833E-4</v>
      </c>
      <c r="D206" s="5">
        <f t="shared" si="19"/>
        <v>0.14260803528599147</v>
      </c>
      <c r="E206" s="5">
        <f t="shared" si="20"/>
        <v>2.3105641429492819E-3</v>
      </c>
      <c r="F206" s="5" t="str">
        <f t="shared" si="22"/>
        <v>neg.</v>
      </c>
      <c r="G206" s="16">
        <f>IF(AND(C$9="L",C$10="IB"),IF((($C$7*Coefficients!$C$16)/($A206*($C$4/100)))&lt;=1,2*ASIN(($C$7*Coefficients!$C$16)/( $A206*($C$4/100)))*180/PI(),180),IF(AND(C$9="C",C$10="IB"),IF((($C$7*Coefficients!$D$16)/($A206*($C$4/100)))&lt;=1,2*ASIN(($C$7*Coefficients!$D$16)/( $A206*($C$4/100)))*180/PI(),180),IF(AND(C$9="L",C$10="D"),IF((($C$7*Coefficients!$E$16)/($A206*($C$4/100)))&lt;=1,2*ASIN(($C$7*Coefficients!$E$16)/( $A206*($C$4/100)))*180/PI(),180),IF(AND(C$9="C",C$10="D"),IF((($C$7*Coefficients!$F$16)/($A206*($C$4/100)))&lt;=1,2*ASIN(($C$7*Coefficients!$F$16)/( $A206*($C$4/100)))*180/PI(),180),FALSE))))</f>
        <v>180</v>
      </c>
      <c r="H206" s="50">
        <f>IF(AND(C$9="L",C$10="IB"),(($C$7*Coefficients!$C$16)/($A206*SIN(C$5*PI()/180))*100/2)^2*PI(),IF(AND(C$9="C",C$10="IB"),(($C$7*Coefficients!$D$16)/($A206*SIN(C$5*PI()/180))*100/2)^2*PI(),IF(AND(C$9="L",C$10="D"),(($C$7*Coefficients!$E$16)/($A206*SIN(C$5*PI()/180))*100/2)^2*PI(),IF(AND(C$9="C",C$10="D"),(($C$7* Coefficients!$F$16)/($A206*SIN(C$5*PI()/180))*100/2)^2*PI(),FALSE))))</f>
        <v>11667226.661768137</v>
      </c>
      <c r="I206" s="42">
        <f t="shared" si="23"/>
        <v>53.962242215834237</v>
      </c>
      <c r="L206" s="44"/>
    </row>
    <row r="207" spans="1:12" x14ac:dyDescent="0.25">
      <c r="A207" s="51">
        <f t="shared" si="24"/>
        <v>14.859356422869936</v>
      </c>
      <c r="B207" s="5">
        <f t="shared" si="18"/>
        <v>0.99994817780701517</v>
      </c>
      <c r="C207" s="49">
        <f t="shared" si="21"/>
        <v>-4.5013351262235734E-4</v>
      </c>
      <c r="D207" s="5">
        <f t="shared" si="19"/>
        <v>0.1429367807591472</v>
      </c>
      <c r="E207" s="5">
        <f t="shared" si="20"/>
        <v>2.3212292224579151E-3</v>
      </c>
      <c r="F207" s="5" t="str">
        <f t="shared" si="22"/>
        <v>neg.</v>
      </c>
      <c r="G207" s="16">
        <f>IF(AND(C$9="L",C$10="IB"),IF((($C$7*Coefficients!$C$16)/($A207*($C$4/100)))&lt;=1,2*ASIN(($C$7*Coefficients!$C$16)/( $A207*($C$4/100)))*180/PI(),180),IF(AND(C$9="C",C$10="IB"),IF((($C$7*Coefficients!$D$16)/($A207*($C$4/100)))&lt;=1,2*ASIN(($C$7*Coefficients!$D$16)/( $A207*($C$4/100)))*180/PI(),180),IF(AND(C$9="L",C$10="D"),IF((($C$7*Coefficients!$E$16)/($A207*($C$4/100)))&lt;=1,2*ASIN(($C$7*Coefficients!$E$16)/( $A207*($C$4/100)))*180/PI(),180),IF(AND(C$9="C",C$10="D"),IF((($C$7*Coefficients!$F$16)/($A207*($C$4/100)))&lt;=1,2*ASIN(($C$7*Coefficients!$F$16)/( $A207*($C$4/100)))*180/PI(),180),FALSE))))</f>
        <v>180</v>
      </c>
      <c r="H207" s="50">
        <f>IF(AND(C$9="L",C$10="IB"),(($C$7*Coefficients!$C$16)/($A207*SIN(C$5*PI()/180))*100/2)^2*PI(),IF(AND(C$9="C",C$10="IB"),(($C$7*Coefficients!$D$16)/($A207*SIN(C$5*PI()/180))*100/2)^2*PI(),IF(AND(C$9="L",C$10="D"),(($C$7*Coefficients!$E$16)/($A207*SIN(C$5*PI()/180))*100/2)^2*PI(),IF(AND(C$9="C",C$10="D"),(($C$7* Coefficients!$F$16)/($A207*SIN(C$5*PI()/180))*100/2)^2*PI(),FALSE))))</f>
        <v>11613620.624592176</v>
      </c>
      <c r="I207" s="42">
        <f t="shared" si="23"/>
        <v>53.838132502745907</v>
      </c>
      <c r="L207" s="44"/>
    </row>
    <row r="208" spans="1:12" x14ac:dyDescent="0.25">
      <c r="A208" s="51">
        <f t="shared" si="24"/>
        <v>14.893610777109018</v>
      </c>
      <c r="B208" s="5">
        <f t="shared" si="18"/>
        <v>0.9999479386100899</v>
      </c>
      <c r="C208" s="49">
        <f t="shared" si="21"/>
        <v>-4.5221125863884005E-4</v>
      </c>
      <c r="D208" s="5">
        <f t="shared" si="19"/>
        <v>0.14326628406888559</v>
      </c>
      <c r="E208" s="5">
        <f t="shared" si="20"/>
        <v>2.3319435297368633E-3</v>
      </c>
      <c r="F208" s="5" t="str">
        <f t="shared" si="22"/>
        <v>neg.</v>
      </c>
      <c r="G208" s="16">
        <f>IF(AND(C$9="L",C$10="IB"),IF((($C$7*Coefficients!$C$16)/($A208*($C$4/100)))&lt;=1,2*ASIN(($C$7*Coefficients!$C$16)/( $A208*($C$4/100)))*180/PI(),180),IF(AND(C$9="C",C$10="IB"),IF((($C$7*Coefficients!$D$16)/($A208*($C$4/100)))&lt;=1,2*ASIN(($C$7*Coefficients!$D$16)/( $A208*($C$4/100)))*180/PI(),180),IF(AND(C$9="L",C$10="D"),IF((($C$7*Coefficients!$E$16)/($A208*($C$4/100)))&lt;=1,2*ASIN(($C$7*Coefficients!$E$16)/( $A208*($C$4/100)))*180/PI(),180),IF(AND(C$9="C",C$10="D"),IF((($C$7*Coefficients!$F$16)/($A208*($C$4/100)))&lt;=1,2*ASIN(($C$7*Coefficients!$F$16)/( $A208*($C$4/100)))*180/PI(),180),FALSE))))</f>
        <v>180</v>
      </c>
      <c r="H208" s="50">
        <f>IF(AND(C$9="L",C$10="IB"),(($C$7*Coefficients!$C$16)/($A208*SIN(C$5*PI()/180))*100/2)^2*PI(),IF(AND(C$9="C",C$10="IB"),(($C$7*Coefficients!$D$16)/($A208*SIN(C$5*PI()/180))*100/2)^2*PI(),IF(AND(C$9="L",C$10="D"),(($C$7*Coefficients!$E$16)/($A208*SIN(C$5*PI()/180))*100/2)^2*PI(),IF(AND(C$9="C",C$10="D"),(($C$7* Coefficients!$F$16)/($A208*SIN(C$5*PI()/180))*100/2)^2*PI(),FALSE))))</f>
        <v>11560260.884784473</v>
      </c>
      <c r="I208" s="42">
        <f t="shared" si="23"/>
        <v>53.714308234076675</v>
      </c>
      <c r="L208" s="44"/>
    </row>
    <row r="209" spans="1:12" x14ac:dyDescent="0.25">
      <c r="A209" s="51">
        <f t="shared" si="24"/>
        <v>14.927944095789826</v>
      </c>
      <c r="B209" s="5">
        <f t="shared" si="18"/>
        <v>0.99994769830912045</v>
      </c>
      <c r="C209" s="49">
        <f t="shared" si="21"/>
        <v>-4.5429859525989737E-4</v>
      </c>
      <c r="D209" s="5">
        <f t="shared" si="19"/>
        <v>0.14359654696220037</v>
      </c>
      <c r="E209" s="5">
        <f t="shared" si="20"/>
        <v>2.342707292011189E-3</v>
      </c>
      <c r="F209" s="5" t="str">
        <f t="shared" si="22"/>
        <v>neg.</v>
      </c>
      <c r="G209" s="16">
        <f>IF(AND(C$9="L",C$10="IB"),IF((($C$7*Coefficients!$C$16)/($A209*($C$4/100)))&lt;=1,2*ASIN(($C$7*Coefficients!$C$16)/( $A209*($C$4/100)))*180/PI(),180),IF(AND(C$9="C",C$10="IB"),IF((($C$7*Coefficients!$D$16)/($A209*($C$4/100)))&lt;=1,2*ASIN(($C$7*Coefficients!$D$16)/( $A209*($C$4/100)))*180/PI(),180),IF(AND(C$9="L",C$10="D"),IF((($C$7*Coefficients!$E$16)/($A209*($C$4/100)))&lt;=1,2*ASIN(($C$7*Coefficients!$E$16)/( $A209*($C$4/100)))*180/PI(),180),IF(AND(C$9="C",C$10="D"),IF((($C$7*Coefficients!$F$16)/($A209*($C$4/100)))&lt;=1,2*ASIN(($C$7*Coefficients!$F$16)/( $A209*($C$4/100)))*180/PI(),180),FALSE))))</f>
        <v>180</v>
      </c>
      <c r="H209" s="50">
        <f>IF(AND(C$9="L",C$10="IB"),(($C$7*Coefficients!$C$16)/($A209*SIN(C$5*PI()/180))*100/2)^2*PI(),IF(AND(C$9="C",C$10="IB"),(($C$7*Coefficients!$D$16)/($A209*SIN(C$5*PI()/180))*100/2)^2*PI(),IF(AND(C$9="L",C$10="D"),(($C$7*Coefficients!$E$16)/($A209*SIN(C$5*PI()/180))*100/2)^2*PI(),IF(AND(C$9="C",C$10="D"),(($C$7* Coefficients!$F$16)/($A209*SIN(C$5*PI()/180))*100/2)^2*PI(),FALSE))))</f>
        <v>11507146.310711423</v>
      </c>
      <c r="I209" s="42">
        <f t="shared" si="23"/>
        <v>53.5907687533226</v>
      </c>
      <c r="L209" s="44"/>
    </row>
    <row r="210" spans="1:12" x14ac:dyDescent="0.25">
      <c r="A210" s="51">
        <f t="shared" si="24"/>
        <v>14.962356560944198</v>
      </c>
      <c r="B210" s="5">
        <f t="shared" si="18"/>
        <v>0.99994745689901077</v>
      </c>
      <c r="C210" s="49">
        <f t="shared" si="21"/>
        <v>-4.5639556675836443E-4</v>
      </c>
      <c r="D210" s="5">
        <f t="shared" si="19"/>
        <v>0.14392757119011254</v>
      </c>
      <c r="E210" s="5">
        <f t="shared" si="20"/>
        <v>2.3535207375547794E-3</v>
      </c>
      <c r="F210" s="5" t="str">
        <f t="shared" si="22"/>
        <v>neg.</v>
      </c>
      <c r="G210" s="16">
        <f>IF(AND(C$9="L",C$10="IB"),IF((($C$7*Coefficients!$C$16)/($A210*($C$4/100)))&lt;=1,2*ASIN(($C$7*Coefficients!$C$16)/( $A210*($C$4/100)))*180/PI(),180),IF(AND(C$9="C",C$10="IB"),IF((($C$7*Coefficients!$D$16)/($A210*($C$4/100)))&lt;=1,2*ASIN(($C$7*Coefficients!$D$16)/( $A210*($C$4/100)))*180/PI(),180),IF(AND(C$9="L",C$10="D"),IF((($C$7*Coefficients!$E$16)/($A210*($C$4/100)))&lt;=1,2*ASIN(($C$7*Coefficients!$E$16)/( $A210*($C$4/100)))*180/PI(),180),IF(AND(C$9="C",C$10="D"),IF((($C$7*Coefficients!$F$16)/($A210*($C$4/100)))&lt;=1,2*ASIN(($C$7*Coefficients!$F$16)/( $A210*($C$4/100)))*180/PI(),180),FALSE))))</f>
        <v>180</v>
      </c>
      <c r="H210" s="50">
        <f>IF(AND(C$9="L",C$10="IB"),(($C$7*Coefficients!$C$16)/($A210*SIN(C$5*PI()/180))*100/2)^2*PI(),IF(AND(C$9="C",C$10="IB"),(($C$7*Coefficients!$D$16)/($A210*SIN(C$5*PI()/180))*100/2)^2*PI(),IF(AND(C$9="L",C$10="D"),(($C$7*Coefficients!$E$16)/($A210*SIN(C$5*PI()/180))*100/2)^2*PI(),IF(AND(C$9="C",C$10="D"),(($C$7* Coefficients!$F$16)/($A210*SIN(C$5*PI()/180))*100/2)^2*PI(),FALSE))))</f>
        <v>11454275.775938794</v>
      </c>
      <c r="I210" s="42">
        <f t="shared" si="23"/>
        <v>53.467513405489655</v>
      </c>
      <c r="L210" s="44"/>
    </row>
    <row r="211" spans="1:12" x14ac:dyDescent="0.25">
      <c r="A211" s="51">
        <f t="shared" si="24"/>
        <v>14.996848355023598</v>
      </c>
      <c r="B211" s="5">
        <f t="shared" si="18"/>
        <v>0.99994721437464185</v>
      </c>
      <c r="C211" s="49">
        <f t="shared" si="21"/>
        <v>-4.5850221760677728E-4</v>
      </c>
      <c r="D211" s="5">
        <f t="shared" si="19"/>
        <v>0.14425935850767957</v>
      </c>
      <c r="E211" s="5">
        <f t="shared" si="20"/>
        <v>2.3643840956951859E-3</v>
      </c>
      <c r="F211" s="5" t="str">
        <f t="shared" si="22"/>
        <v>neg.</v>
      </c>
      <c r="G211" s="16">
        <f>IF(AND(C$9="L",C$10="IB"),IF((($C$7*Coefficients!$C$16)/($A211*($C$4/100)))&lt;=1,2*ASIN(($C$7*Coefficients!$C$16)/( $A211*($C$4/100)))*180/PI(),180),IF(AND(C$9="C",C$10="IB"),IF((($C$7*Coefficients!$D$16)/($A211*($C$4/100)))&lt;=1,2*ASIN(($C$7*Coefficients!$D$16)/( $A211*($C$4/100)))*180/PI(),180),IF(AND(C$9="L",C$10="D"),IF((($C$7*Coefficients!$E$16)/($A211*($C$4/100)))&lt;=1,2*ASIN(($C$7*Coefficients!$E$16)/( $A211*($C$4/100)))*180/PI(),180),IF(AND(C$9="C",C$10="D"),IF((($C$7*Coefficients!$F$16)/($A211*($C$4/100)))&lt;=1,2*ASIN(($C$7*Coefficients!$F$16)/( $A211*($C$4/100)))*180/PI(),180),FALSE))))</f>
        <v>180</v>
      </c>
      <c r="H211" s="50">
        <f>IF(AND(C$9="L",C$10="IB"),(($C$7*Coefficients!$C$16)/($A211*SIN(C$5*PI()/180))*100/2)^2*PI(),IF(AND(C$9="C",C$10="IB"),(($C$7*Coefficients!$D$16)/($A211*SIN(C$5*PI()/180))*100/2)^2*PI(),IF(AND(C$9="L",C$10="D"),(($C$7*Coefficients!$E$16)/($A211*SIN(C$5*PI()/180))*100/2)^2*PI(),IF(AND(C$9="C",C$10="D"),(($C$7* Coefficients!$F$16)/($A211*SIN(C$5*PI()/180))*100/2)^2*PI(),FALSE))))</f>
        <v>11401648.159207836</v>
      </c>
      <c r="I211" s="42">
        <f t="shared" si="23"/>
        <v>53.344541537090258</v>
      </c>
      <c r="L211" s="44"/>
    </row>
    <row r="212" spans="1:12" x14ac:dyDescent="0.25">
      <c r="A212" s="51">
        <f t="shared" si="24"/>
        <v>15.031419660900085</v>
      </c>
      <c r="B212" s="5">
        <f t="shared" si="18"/>
        <v>0.9999469707308708</v>
      </c>
      <c r="C212" s="49">
        <f t="shared" si="21"/>
        <v>-4.6061859248508886E-4</v>
      </c>
      <c r="D212" s="5">
        <f t="shared" si="19"/>
        <v>0.14459191067400484</v>
      </c>
      <c r="E212" s="5">
        <f t="shared" si="20"/>
        <v>2.3752975968184872E-3</v>
      </c>
      <c r="F212" s="5" t="str">
        <f t="shared" si="22"/>
        <v>neg.</v>
      </c>
      <c r="G212" s="16">
        <f>IF(AND(C$9="L",C$10="IB"),IF((($C$7*Coefficients!$C$16)/($A212*($C$4/100)))&lt;=1,2*ASIN(($C$7*Coefficients!$C$16)/( $A212*($C$4/100)))*180/PI(),180),IF(AND(C$9="C",C$10="IB"),IF((($C$7*Coefficients!$D$16)/($A212*($C$4/100)))&lt;=1,2*ASIN(($C$7*Coefficients!$D$16)/( $A212*($C$4/100)))*180/PI(),180),IF(AND(C$9="L",C$10="D"),IF((($C$7*Coefficients!$E$16)/($A212*($C$4/100)))&lt;=1,2*ASIN(($C$7*Coefficients!$E$16)/( $A212*($C$4/100)))*180/PI(),180),IF(AND(C$9="C",C$10="D"),IF((($C$7*Coefficients!$F$16)/($A212*($C$4/100)))&lt;=1,2*ASIN(($C$7*Coefficients!$F$16)/( $A212*($C$4/100)))*180/PI(),180),FALSE))))</f>
        <v>180</v>
      </c>
      <c r="H212" s="50">
        <f>IF(AND(C$9="L",C$10="IB"),(($C$7*Coefficients!$C$16)/($A212*SIN(C$5*PI()/180))*100/2)^2*PI(),IF(AND(C$9="C",C$10="IB"),(($C$7*Coefficients!$D$16)/($A212*SIN(C$5*PI()/180))*100/2)^2*PI(),IF(AND(C$9="L",C$10="D"),(($C$7*Coefficients!$E$16)/($A212*SIN(C$5*PI()/180))*100/2)^2*PI(),IF(AND(C$9="C",C$10="D"),(($C$7* Coefficients!$F$16)/($A212*SIN(C$5*PI()/180))*100/2)^2*PI(),FALSE))))</f>
        <v>11349262.344411548</v>
      </c>
      <c r="I212" s="42">
        <f t="shared" si="23"/>
        <v>53.221852496139803</v>
      </c>
      <c r="L212" s="44"/>
    </row>
    <row r="213" spans="1:12" x14ac:dyDescent="0.25">
      <c r="A213" s="51">
        <f t="shared" si="24"/>
        <v>15.066070661867281</v>
      </c>
      <c r="B213" s="5">
        <f t="shared" si="18"/>
        <v>0.99994672596253098</v>
      </c>
      <c r="C213" s="49">
        <f t="shared" si="21"/>
        <v>-4.6274473627970508E-4</v>
      </c>
      <c r="D213" s="5">
        <f t="shared" si="19"/>
        <v>0.14492522945224684</v>
      </c>
      <c r="E213" s="5">
        <f t="shared" si="20"/>
        <v>2.3862614723741773E-3</v>
      </c>
      <c r="F213" s="5" t="str">
        <f t="shared" si="22"/>
        <v>neg.</v>
      </c>
      <c r="G213" s="16">
        <f>IF(AND(C$9="L",C$10="IB"),IF((($C$7*Coefficients!$C$16)/($A213*($C$4/100)))&lt;=1,2*ASIN(($C$7*Coefficients!$C$16)/( $A213*($C$4/100)))*180/PI(),180),IF(AND(C$9="C",C$10="IB"),IF((($C$7*Coefficients!$D$16)/($A213*($C$4/100)))&lt;=1,2*ASIN(($C$7*Coefficients!$D$16)/( $A213*($C$4/100)))*180/PI(),180),IF(AND(C$9="L",C$10="D"),IF((($C$7*Coefficients!$E$16)/($A213*($C$4/100)))&lt;=1,2*ASIN(($C$7*Coefficients!$E$16)/( $A213*($C$4/100)))*180/PI(),180),IF(AND(C$9="C",C$10="D"),IF((($C$7*Coefficients!$F$16)/($A213*($C$4/100)))&lt;=1,2*ASIN(($C$7*Coefficients!$F$16)/( $A213*($C$4/100)))*180/PI(),180),FALSE))))</f>
        <v>180</v>
      </c>
      <c r="H213" s="50">
        <f>IF(AND(C$9="L",C$10="IB"),(($C$7*Coefficients!$C$16)/($A213*SIN(C$5*PI()/180))*100/2)^2*PI(),IF(AND(C$9="C",C$10="IB"),(($C$7*Coefficients!$D$16)/($A213*SIN(C$5*PI()/180))*100/2)^2*PI(),IF(AND(C$9="L",C$10="D"),(($C$7*Coefficients!$E$16)/($A213*SIN(C$5*PI()/180))*100/2)^2*PI(),IF(AND(C$9="C",C$10="D"),(($C$7* Coefficients!$F$16)/($A213*SIN(C$5*PI()/180))*100/2)^2*PI(),FALSE))))</f>
        <v>11297117.220570944</v>
      </c>
      <c r="I213" s="42">
        <f t="shared" si="23"/>
        <v>53.099445632153198</v>
      </c>
      <c r="L213" s="44"/>
    </row>
    <row r="214" spans="1:12" x14ac:dyDescent="0.25">
      <c r="A214" s="51">
        <f t="shared" si="24"/>
        <v>15.100801541641344</v>
      </c>
      <c r="B214" s="5">
        <f t="shared" si="18"/>
        <v>0.99994648006443199</v>
      </c>
      <c r="C214" s="49">
        <f t="shared" si="21"/>
        <v>-4.6488069408348609E-4</v>
      </c>
      <c r="D214" s="5">
        <f t="shared" si="19"/>
        <v>0.14525931660962849</v>
      </c>
      <c r="E214" s="5">
        <f t="shared" si="20"/>
        <v>2.3972759548800712E-3</v>
      </c>
      <c r="F214" s="5" t="str">
        <f t="shared" si="22"/>
        <v>neg.</v>
      </c>
      <c r="G214" s="16">
        <f>IF(AND(C$9="L",C$10="IB"),IF((($C$7*Coefficients!$C$16)/($A214*($C$4/100)))&lt;=1,2*ASIN(($C$7*Coefficients!$C$16)/( $A214*($C$4/100)))*180/PI(),180),IF(AND(C$9="C",C$10="IB"),IF((($C$7*Coefficients!$D$16)/($A214*($C$4/100)))&lt;=1,2*ASIN(($C$7*Coefficients!$D$16)/( $A214*($C$4/100)))*180/PI(),180),IF(AND(C$9="L",C$10="D"),IF((($C$7*Coefficients!$E$16)/($A214*($C$4/100)))&lt;=1,2*ASIN(($C$7*Coefficients!$E$16)/( $A214*($C$4/100)))*180/PI(),180),IF(AND(C$9="C",C$10="D"),IF((($C$7*Coefficients!$F$16)/($A214*($C$4/100)))&lt;=1,2*ASIN(($C$7*Coefficients!$F$16)/( $A214*($C$4/100)))*180/PI(),180),FALSE))))</f>
        <v>180</v>
      </c>
      <c r="H214" s="50">
        <f>IF(AND(C$9="L",C$10="IB"),(($C$7*Coefficients!$C$16)/($A214*SIN(C$5*PI()/180))*100/2)^2*PI(),IF(AND(C$9="C",C$10="IB"),(($C$7*Coefficients!$D$16)/($A214*SIN(C$5*PI()/180))*100/2)^2*PI(),IF(AND(C$9="L",C$10="D"),(($C$7*Coefficients!$E$16)/($A214*SIN(C$5*PI()/180))*100/2)^2*PI(),IF(AND(C$9="C",C$10="D"),(($C$7* Coefficients!$F$16)/($A214*SIN(C$5*PI()/180))*100/2)^2*PI(),FALSE))))</f>
        <v>11245211.681811545</v>
      </c>
      <c r="I214" s="42">
        <f t="shared" si="23"/>
        <v>52.977320296141443</v>
      </c>
      <c r="L214" s="44"/>
    </row>
    <row r="215" spans="1:12" x14ac:dyDescent="0.25">
      <c r="A215" s="51">
        <f t="shared" si="24"/>
        <v>15.135612484361941</v>
      </c>
      <c r="B215" s="5">
        <f t="shared" si="18"/>
        <v>0.99994623303135965</v>
      </c>
      <c r="C215" s="49">
        <f t="shared" si="21"/>
        <v>-4.6702651119574648E-4</v>
      </c>
      <c r="D215" s="5">
        <f t="shared" si="19"/>
        <v>0.1455941739174467</v>
      </c>
      <c r="E215" s="5">
        <f t="shared" si="20"/>
        <v>2.4083412779272364E-3</v>
      </c>
      <c r="F215" s="5" t="str">
        <f t="shared" si="22"/>
        <v>neg.</v>
      </c>
      <c r="G215" s="16">
        <f>IF(AND(C$9="L",C$10="IB"),IF((($C$7*Coefficients!$C$16)/($A215*($C$4/100)))&lt;=1,2*ASIN(($C$7*Coefficients!$C$16)/( $A215*($C$4/100)))*180/PI(),180),IF(AND(C$9="C",C$10="IB"),IF((($C$7*Coefficients!$D$16)/($A215*($C$4/100)))&lt;=1,2*ASIN(($C$7*Coefficients!$D$16)/( $A215*($C$4/100)))*180/PI(),180),IF(AND(C$9="L",C$10="D"),IF((($C$7*Coefficients!$E$16)/($A215*($C$4/100)))&lt;=1,2*ASIN(($C$7*Coefficients!$E$16)/( $A215*($C$4/100)))*180/PI(),180),IF(AND(C$9="C",C$10="D"),IF((($C$7*Coefficients!$F$16)/($A215*($C$4/100)))&lt;=1,2*ASIN(($C$7*Coefficients!$F$16)/( $A215*($C$4/100)))*180/PI(),180),FALSE))))</f>
        <v>180</v>
      </c>
      <c r="H215" s="50">
        <f>IF(AND(C$9="L",C$10="IB"),(($C$7*Coefficients!$C$16)/($A215*SIN(C$5*PI()/180))*100/2)^2*PI(),IF(AND(C$9="C",C$10="IB"),(($C$7*Coefficients!$D$16)/($A215*SIN(C$5*PI()/180))*100/2)^2*PI(),IF(AND(C$9="L",C$10="D"),(($C$7*Coefficients!$E$16)/($A215*SIN(C$5*PI()/180))*100/2)^2*PI(),IF(AND(C$9="C",C$10="D"),(($C$7* Coefficients!$F$16)/($A215*SIN(C$5*PI()/180))*100/2)^2*PI(),FALSE))))</f>
        <v>11193544.62733989</v>
      </c>
      <c r="I215" s="42">
        <f t="shared" si="23"/>
        <v>52.855475840608172</v>
      </c>
      <c r="L215" s="44"/>
    </row>
    <row r="216" spans="1:12" x14ac:dyDescent="0.25">
      <c r="A216" s="51">
        <f t="shared" si="24"/>
        <v>15.170503674593224</v>
      </c>
      <c r="B216" s="5">
        <f t="shared" si="18"/>
        <v>0.99994598485807562</v>
      </c>
      <c r="C216" s="49">
        <f t="shared" si="21"/>
        <v>-4.6918223312611396E-4</v>
      </c>
      <c r="D216" s="5">
        <f t="shared" si="19"/>
        <v>0.14592980315108151</v>
      </c>
      <c r="E216" s="5">
        <f t="shared" si="20"/>
        <v>2.4194576761849499E-3</v>
      </c>
      <c r="F216" s="5" t="str">
        <f t="shared" si="22"/>
        <v>neg.</v>
      </c>
      <c r="G216" s="16">
        <f>IF(AND(C$9="L",C$10="IB"),IF((($C$7*Coefficients!$C$16)/($A216*($C$4/100)))&lt;=1,2*ASIN(($C$7*Coefficients!$C$16)/( $A216*($C$4/100)))*180/PI(),180),IF(AND(C$9="C",C$10="IB"),IF((($C$7*Coefficients!$D$16)/($A216*($C$4/100)))&lt;=1,2*ASIN(($C$7*Coefficients!$D$16)/( $A216*($C$4/100)))*180/PI(),180),IF(AND(C$9="L",C$10="D"),IF((($C$7*Coefficients!$E$16)/($A216*($C$4/100)))&lt;=1,2*ASIN(($C$7*Coefficients!$E$16)/( $A216*($C$4/100)))*180/PI(),180),IF(AND(C$9="C",C$10="D"),IF((($C$7*Coefficients!$F$16)/($A216*($C$4/100)))&lt;=1,2*ASIN(($C$7*Coefficients!$F$16)/( $A216*($C$4/100)))*180/PI(),180),FALSE))))</f>
        <v>180</v>
      </c>
      <c r="H216" s="50">
        <f>IF(AND(C$9="L",C$10="IB"),(($C$7*Coefficients!$C$16)/($A216*SIN(C$5*PI()/180))*100/2)^2*PI(),IF(AND(C$9="C",C$10="IB"),(($C$7*Coefficients!$D$16)/($A216*SIN(C$5*PI()/180))*100/2)^2*PI(),IF(AND(C$9="L",C$10="D"),(($C$7*Coefficients!$E$16)/($A216*SIN(C$5*PI()/180))*100/2)^2*PI(),IF(AND(C$9="C",C$10="D"),(($C$7* Coefficients!$F$16)/($A216*SIN(C$5*PI()/180))*100/2)^2*PI(),FALSE))))</f>
        <v>11142114.96142021</v>
      </c>
      <c r="I216" s="42">
        <f t="shared" si="23"/>
        <v>52.733911619546205</v>
      </c>
      <c r="L216" s="44"/>
    </row>
    <row r="217" spans="1:12" x14ac:dyDescent="0.25">
      <c r="A217" s="51">
        <f t="shared" si="24"/>
        <v>15.205475297324812</v>
      </c>
      <c r="B217" s="5">
        <f t="shared" si="18"/>
        <v>0.99994573553931676</v>
      </c>
      <c r="C217" s="49">
        <f t="shared" si="21"/>
        <v>-4.713479055993518E-4</v>
      </c>
      <c r="D217" s="5">
        <f t="shared" si="19"/>
        <v>0.14626620609000579</v>
      </c>
      <c r="E217" s="5">
        <f t="shared" si="20"/>
        <v>2.4306253854056723E-3</v>
      </c>
      <c r="F217" s="5" t="str">
        <f t="shared" si="22"/>
        <v>neg.</v>
      </c>
      <c r="G217" s="16">
        <f>IF(AND(C$9="L",C$10="IB"),IF((($C$7*Coefficients!$C$16)/($A217*($C$4/100)))&lt;=1,2*ASIN(($C$7*Coefficients!$C$16)/( $A217*($C$4/100)))*180/PI(),180),IF(AND(C$9="C",C$10="IB"),IF((($C$7*Coefficients!$D$16)/($A217*($C$4/100)))&lt;=1,2*ASIN(($C$7*Coefficients!$D$16)/( $A217*($C$4/100)))*180/PI(),180),IF(AND(C$9="L",C$10="D"),IF((($C$7*Coefficients!$E$16)/($A217*($C$4/100)))&lt;=1,2*ASIN(($C$7*Coefficients!$E$16)/( $A217*($C$4/100)))*180/PI(),180),IF(AND(C$9="C",C$10="D"),IF((($C$7*Coefficients!$F$16)/($A217*($C$4/100)))&lt;=1,2*ASIN(($C$7*Coefficients!$F$16)/( $A217*($C$4/100)))*180/PI(),180),FALSE))))</f>
        <v>180</v>
      </c>
      <c r="H217" s="50">
        <f>IF(AND(C$9="L",C$10="IB"),(($C$7*Coefficients!$C$16)/($A217*SIN(C$5*PI()/180))*100/2)^2*PI(),IF(AND(C$9="C",C$10="IB"),(($C$7*Coefficients!$D$16)/($A217*SIN(C$5*PI()/180))*100/2)^2*PI(),IF(AND(C$9="L",C$10="D"),(($C$7*Coefficients!$E$16)/($A217*SIN(C$5*PI()/180))*100/2)^2*PI(),IF(AND(C$9="C",C$10="D"),(($C$7* Coefficients!$F$16)/($A217*SIN(C$5*PI()/180))*100/2)^2*PI(),FALSE))))</f>
        <v>11090921.593351172</v>
      </c>
      <c r="I217" s="42">
        <f t="shared" si="23"/>
        <v>52.612626988434144</v>
      </c>
      <c r="L217" s="44"/>
    </row>
    <row r="218" spans="1:12" x14ac:dyDescent="0.25">
      <c r="A218" s="51">
        <f t="shared" si="24"/>
        <v>15.240527537972767</v>
      </c>
      <c r="B218" s="5">
        <f t="shared" si="18"/>
        <v>0.99994548506979664</v>
      </c>
      <c r="C218" s="49">
        <f t="shared" si="21"/>
        <v>-4.7352357454282282E-4</v>
      </c>
      <c r="D218" s="5">
        <f t="shared" si="19"/>
        <v>0.14660338451779437</v>
      </c>
      <c r="E218" s="5">
        <f t="shared" si="20"/>
        <v>2.4418446424300483E-3</v>
      </c>
      <c r="F218" s="5" t="str">
        <f t="shared" si="22"/>
        <v>neg.</v>
      </c>
      <c r="G218" s="16">
        <f>IF(AND(C$9="L",C$10="IB"),IF((($C$7*Coefficients!$C$16)/($A218*($C$4/100)))&lt;=1,2*ASIN(($C$7*Coefficients!$C$16)/( $A218*($C$4/100)))*180/PI(),180),IF(AND(C$9="C",C$10="IB"),IF((($C$7*Coefficients!$D$16)/($A218*($C$4/100)))&lt;=1,2*ASIN(($C$7*Coefficients!$D$16)/( $A218*($C$4/100)))*180/PI(),180),IF(AND(C$9="L",C$10="D"),IF((($C$7*Coefficients!$E$16)/($A218*($C$4/100)))&lt;=1,2*ASIN(($C$7*Coefficients!$E$16)/( $A218*($C$4/100)))*180/PI(),180),IF(AND(C$9="C",C$10="D"),IF((($C$7*Coefficients!$F$16)/($A218*($C$4/100)))&lt;=1,2*ASIN(($C$7*Coefficients!$F$16)/( $A218*($C$4/100)))*180/PI(),180),FALSE))))</f>
        <v>180</v>
      </c>
      <c r="H218" s="50">
        <f>IF(AND(C$9="L",C$10="IB"),(($C$7*Coefficients!$C$16)/($A218*SIN(C$5*PI()/180))*100/2)^2*PI(),IF(AND(C$9="C",C$10="IB"),(($C$7*Coefficients!$D$16)/($A218*SIN(C$5*PI()/180))*100/2)^2*PI(),IF(AND(C$9="L",C$10="D"),(($C$7*Coefficients!$E$16)/($A218*SIN(C$5*PI()/180))*100/2)^2*PI(),IF(AND(C$9="C",C$10="D"),(($C$7* Coefficients!$F$16)/($A218*SIN(C$5*PI()/180))*100/2)^2*PI(),FALSE))))</f>
        <v>11039963.437442793</v>
      </c>
      <c r="I218" s="42">
        <f t="shared" si="23"/>
        <v>52.491621304232943</v>
      </c>
      <c r="L218" s="44"/>
    </row>
    <row r="219" spans="1:12" x14ac:dyDescent="0.25">
      <c r="A219" s="51">
        <f t="shared" si="24"/>
        <v>15.27566058238058</v>
      </c>
      <c r="B219" s="5">
        <f t="shared" si="18"/>
        <v>0.99994523344420394</v>
      </c>
      <c r="C219" s="49">
        <f t="shared" si="21"/>
        <v>-4.7570928609999151E-4</v>
      </c>
      <c r="D219" s="5">
        <f t="shared" si="19"/>
        <v>0.14694134022213376</v>
      </c>
      <c r="E219" s="5">
        <f t="shared" si="20"/>
        <v>2.453115685191928E-3</v>
      </c>
      <c r="F219" s="5" t="str">
        <f t="shared" si="22"/>
        <v>neg.</v>
      </c>
      <c r="G219" s="16">
        <f>IF(AND(C$9="L",C$10="IB"),IF((($C$7*Coefficients!$C$16)/($A219*($C$4/100)))&lt;=1,2*ASIN(($C$7*Coefficients!$C$16)/( $A219*($C$4/100)))*180/PI(),180),IF(AND(C$9="C",C$10="IB"),IF((($C$7*Coefficients!$D$16)/($A219*($C$4/100)))&lt;=1,2*ASIN(($C$7*Coefficients!$D$16)/( $A219*($C$4/100)))*180/PI(),180),IF(AND(C$9="L",C$10="D"),IF((($C$7*Coefficients!$E$16)/($A219*($C$4/100)))&lt;=1,2*ASIN(($C$7*Coefficients!$E$16)/( $A219*($C$4/100)))*180/PI(),180),IF(AND(C$9="C",C$10="D"),IF((($C$7*Coefficients!$F$16)/($A219*($C$4/100)))&lt;=1,2*ASIN(($C$7*Coefficients!$F$16)/( $A219*($C$4/100)))*180/PI(),180),FALSE))))</f>
        <v>180</v>
      </c>
      <c r="H219" s="50">
        <f>IF(AND(C$9="L",C$10="IB"),(($C$7*Coefficients!$C$16)/($A219*SIN(C$5*PI()/180))*100/2)^2*PI(),IF(AND(C$9="C",C$10="IB"),(($C$7*Coefficients!$D$16)/($A219*SIN(C$5*PI()/180))*100/2)^2*PI(),IF(AND(C$9="L",C$10="D"),(($C$7*Coefficients!$E$16)/($A219*SIN(C$5*PI()/180))*100/2)^2*PI(),IF(AND(C$9="C",C$10="D"),(($C$7* Coefficients!$F$16)/($A219*SIN(C$5*PI()/180))*100/2)^2*PI(),FALSE))))</f>
        <v>10989239.412993338</v>
      </c>
      <c r="I219" s="42">
        <f t="shared" si="23"/>
        <v>52.370893925382504</v>
      </c>
      <c r="L219" s="44"/>
    </row>
    <row r="220" spans="1:12" x14ac:dyDescent="0.25">
      <c r="A220" s="51">
        <f t="shared" si="24"/>
        <v>15.310874616820154</v>
      </c>
      <c r="B220" s="5">
        <f t="shared" si="18"/>
        <v>0.9999449806572025</v>
      </c>
      <c r="C220" s="49">
        <f t="shared" si="21"/>
        <v>-4.7790508663042461E-4</v>
      </c>
      <c r="D220" s="5">
        <f t="shared" si="19"/>
        <v>0.14728007499483142</v>
      </c>
      <c r="E220" s="5">
        <f t="shared" si="20"/>
        <v>2.4644387527234151E-3</v>
      </c>
      <c r="F220" s="5" t="str">
        <f t="shared" si="22"/>
        <v>neg.</v>
      </c>
      <c r="G220" s="16">
        <f>IF(AND(C$9="L",C$10="IB"),IF((($C$7*Coefficients!$C$16)/($A220*($C$4/100)))&lt;=1,2*ASIN(($C$7*Coefficients!$C$16)/( $A220*($C$4/100)))*180/PI(),180),IF(AND(C$9="C",C$10="IB"),IF((($C$7*Coefficients!$D$16)/($A220*($C$4/100)))&lt;=1,2*ASIN(($C$7*Coefficients!$D$16)/( $A220*($C$4/100)))*180/PI(),180),IF(AND(C$9="L",C$10="D"),IF((($C$7*Coefficients!$E$16)/($A220*($C$4/100)))&lt;=1,2*ASIN(($C$7*Coefficients!$E$16)/( $A220*($C$4/100)))*180/PI(),180),IF(AND(C$9="C",C$10="D"),IF((($C$7*Coefficients!$F$16)/($A220*($C$4/100)))&lt;=1,2*ASIN(($C$7*Coefficients!$F$16)/( $A220*($C$4/100)))*180/PI(),180),FALSE))))</f>
        <v>180</v>
      </c>
      <c r="H220" s="50">
        <f>IF(AND(C$9="L",C$10="IB"),(($C$7*Coefficients!$C$16)/($A220*SIN(C$5*PI()/180))*100/2)^2*PI(),IF(AND(C$9="C",C$10="IB"),(($C$7*Coefficients!$D$16)/($A220*SIN(C$5*PI()/180))*100/2)^2*PI(),IF(AND(C$9="L",C$10="D"),(($C$7*Coefficients!$E$16)/($A220*SIN(C$5*PI()/180))*100/2)^2*PI(),IF(AND(C$9="C",C$10="D"),(($C$7* Coefficients!$F$16)/($A220*SIN(C$5*PI()/180))*100/2)^2*PI(),FALSE))))</f>
        <v>10938748.444266487</v>
      </c>
      <c r="I220" s="42">
        <f t="shared" si="23"/>
        <v>52.250444211798296</v>
      </c>
      <c r="L220" s="44"/>
    </row>
    <row r="221" spans="1:12" x14ac:dyDescent="0.25">
      <c r="A221" s="51">
        <f t="shared" si="24"/>
        <v>15.346169827992794</v>
      </c>
      <c r="B221" s="5">
        <f t="shared" si="18"/>
        <v>0.99994472670343248</v>
      </c>
      <c r="C221" s="49">
        <f t="shared" si="21"/>
        <v>-4.8011102269918397E-4</v>
      </c>
      <c r="D221" s="5">
        <f t="shared" si="19"/>
        <v>0.14761959063182539</v>
      </c>
      <c r="E221" s="5">
        <f t="shared" si="20"/>
        <v>2.4758140851599362E-3</v>
      </c>
      <c r="F221" s="5" t="str">
        <f t="shared" si="22"/>
        <v>neg.</v>
      </c>
      <c r="G221" s="16">
        <f>IF(AND(C$9="L",C$10="IB"),IF((($C$7*Coefficients!$C$16)/($A221*($C$4/100)))&lt;=1,2*ASIN(($C$7*Coefficients!$C$16)/( $A221*($C$4/100)))*180/PI(),180),IF(AND(C$9="C",C$10="IB"),IF((($C$7*Coefficients!$D$16)/($A221*($C$4/100)))&lt;=1,2*ASIN(($C$7*Coefficients!$D$16)/( $A221*($C$4/100)))*180/PI(),180),IF(AND(C$9="L",C$10="D"),IF((($C$7*Coefficients!$E$16)/($A221*($C$4/100)))&lt;=1,2*ASIN(($C$7*Coefficients!$E$16)/( $A221*($C$4/100)))*180/PI(),180),IF(AND(C$9="C",C$10="D"),IF((($C$7*Coefficients!$F$16)/($A221*($C$4/100)))&lt;=1,2*ASIN(($C$7*Coefficients!$F$16)/( $A221*($C$4/100)))*180/PI(),180),FALSE))))</f>
        <v>180</v>
      </c>
      <c r="H221" s="50">
        <f>IF(AND(C$9="L",C$10="IB"),(($C$7*Coefficients!$C$16)/($A221*SIN(C$5*PI()/180))*100/2)^2*PI(),IF(AND(C$9="C",C$10="IB"),(($C$7*Coefficients!$D$16)/($A221*SIN(C$5*PI()/180))*100/2)^2*PI(),IF(AND(C$9="L",C$10="D"),(($C$7*Coefficients!$E$16)/($A221*SIN(C$5*PI()/180))*100/2)^2*PI(),IF(AND(C$9="C",C$10="D"),(($C$7* Coefficients!$F$16)/($A221*SIN(C$5*PI()/180))*100/2)^2*PI(),FALSE))))</f>
        <v>10888489.460468452</v>
      </c>
      <c r="I221" s="42">
        <f t="shared" si="23"/>
        <v>52.130271524867929</v>
      </c>
      <c r="L221" s="44"/>
    </row>
    <row r="222" spans="1:12" x14ac:dyDescent="0.25">
      <c r="A222" s="51">
        <f t="shared" si="24"/>
        <v>15.381546403030198</v>
      </c>
      <c r="B222" s="5">
        <f t="shared" si="18"/>
        <v>0.99994447157750843</v>
      </c>
      <c r="C222" s="49">
        <f t="shared" si="21"/>
        <v>-4.8232714109418614E-4</v>
      </c>
      <c r="D222" s="5">
        <f t="shared" si="19"/>
        <v>0.14795988893319387</v>
      </c>
      <c r="E222" s="5">
        <f t="shared" si="20"/>
        <v>2.4872419237453309E-3</v>
      </c>
      <c r="F222" s="5" t="str">
        <f t="shared" si="22"/>
        <v>neg.</v>
      </c>
      <c r="G222" s="16">
        <f>IF(AND(C$9="L",C$10="IB"),IF((($C$7*Coefficients!$C$16)/($A222*($C$4/100)))&lt;=1,2*ASIN(($C$7*Coefficients!$C$16)/( $A222*($C$4/100)))*180/PI(),180),IF(AND(C$9="C",C$10="IB"),IF((($C$7*Coefficients!$D$16)/($A222*($C$4/100)))&lt;=1,2*ASIN(($C$7*Coefficients!$D$16)/( $A222*($C$4/100)))*180/PI(),180),IF(AND(C$9="L",C$10="D"),IF((($C$7*Coefficients!$E$16)/($A222*($C$4/100)))&lt;=1,2*ASIN(($C$7*Coefficients!$E$16)/( $A222*($C$4/100)))*180/PI(),180),IF(AND(C$9="C",C$10="D"),IF((($C$7*Coefficients!$F$16)/($A222*($C$4/100)))&lt;=1,2*ASIN(($C$7*Coefficients!$F$16)/( $A222*($C$4/100)))*180/PI(),180),FALSE))))</f>
        <v>180</v>
      </c>
      <c r="H222" s="50">
        <f>IF(AND(C$9="L",C$10="IB"),(($C$7*Coefficients!$C$16)/($A222*SIN(C$5*PI()/180))*100/2)^2*PI(),IF(AND(C$9="C",C$10="IB"),(($C$7*Coefficients!$D$16)/($A222*SIN(C$5*PI()/180))*100/2)^2*PI(),IF(AND(C$9="L",C$10="D"),(($C$7*Coefficients!$E$16)/($A222*SIN(C$5*PI()/180))*100/2)^2*PI(),IF(AND(C$9="C",C$10="D"),(($C$7* Coefficients!$F$16)/($A222*SIN(C$5*PI()/180))*100/2)^2*PI(),FALSE))))</f>
        <v>10838461.395725299</v>
      </c>
      <c r="I222" s="42">
        <f t="shared" si="23"/>
        <v>52.01037522744776</v>
      </c>
      <c r="L222" s="44"/>
    </row>
    <row r="223" spans="1:12" x14ac:dyDescent="0.25">
      <c r="A223" s="51">
        <f t="shared" si="24"/>
        <v>15.417004529495443</v>
      </c>
      <c r="B223" s="5">
        <f t="shared" si="18"/>
        <v>0.99994421527401989</v>
      </c>
      <c r="C223" s="49">
        <f t="shared" si="21"/>
        <v>-4.8455348882041685E-4</v>
      </c>
      <c r="D223" s="5">
        <f t="shared" si="19"/>
        <v>0.14830097170316447</v>
      </c>
      <c r="E223" s="5">
        <f t="shared" si="20"/>
        <v>2.4987225108369718E-3</v>
      </c>
      <c r="F223" s="5" t="str">
        <f t="shared" si="22"/>
        <v>neg.</v>
      </c>
      <c r="G223" s="16">
        <f>IF(AND(C$9="L",C$10="IB"),IF((($C$7*Coefficients!$C$16)/($A223*($C$4/100)))&lt;=1,2*ASIN(($C$7*Coefficients!$C$16)/( $A223*($C$4/100)))*180/PI(),180),IF(AND(C$9="C",C$10="IB"),IF((($C$7*Coefficients!$D$16)/($A223*($C$4/100)))&lt;=1,2*ASIN(($C$7*Coefficients!$D$16)/( $A223*($C$4/100)))*180/PI(),180),IF(AND(C$9="L",C$10="D"),IF((($C$7*Coefficients!$E$16)/($A223*($C$4/100)))&lt;=1,2*ASIN(($C$7*Coefficients!$E$16)/( $A223*($C$4/100)))*180/PI(),180),IF(AND(C$9="C",C$10="D"),IF((($C$7*Coefficients!$F$16)/($A223*($C$4/100)))&lt;=1,2*ASIN(($C$7*Coefficients!$F$16)/( $A223*($C$4/100)))*180/PI(),180),FALSE))))</f>
        <v>180</v>
      </c>
      <c r="H223" s="50">
        <f>IF(AND(C$9="L",C$10="IB"),(($C$7*Coefficients!$C$16)/($A223*SIN(C$5*PI()/180))*100/2)^2*PI(),IF(AND(C$9="C",C$10="IB"),(($C$7*Coefficients!$D$16)/($A223*SIN(C$5*PI()/180))*100/2)^2*PI(),IF(AND(C$9="L",C$10="D"),(($C$7*Coefficients!$E$16)/($A223*SIN(C$5*PI()/180))*100/2)^2*PI(),IF(AND(C$9="C",C$10="D"),(($C$7* Coefficients!$F$16)/($A223*SIN(C$5*PI()/180))*100/2)^2*PI(),FALSE))))</f>
        <v>10788663.189060356</v>
      </c>
      <c r="I223" s="42">
        <f t="shared" si="23"/>
        <v>51.890754683859576</v>
      </c>
      <c r="L223" s="44"/>
    </row>
    <row r="224" spans="1:12" x14ac:dyDescent="0.25">
      <c r="A224" s="51">
        <f t="shared" si="24"/>
        <v>15.452544395383986</v>
      </c>
      <c r="B224" s="5">
        <f t="shared" si="18"/>
        <v>0.99994395778753276</v>
      </c>
      <c r="C224" s="49">
        <f t="shared" si="21"/>
        <v>-4.867901130883595E-4</v>
      </c>
      <c r="D224" s="5">
        <f t="shared" si="19"/>
        <v>0.1486428407501241</v>
      </c>
      <c r="E224" s="5">
        <f t="shared" si="20"/>
        <v>2.5102560899108997E-3</v>
      </c>
      <c r="F224" s="5" t="str">
        <f t="shared" si="22"/>
        <v>neg.</v>
      </c>
      <c r="G224" s="16">
        <f>IF(AND(C$9="L",C$10="IB"),IF((($C$7*Coefficients!$C$16)/($A224*($C$4/100)))&lt;=1,2*ASIN(($C$7*Coefficients!$C$16)/( $A224*($C$4/100)))*180/PI(),180),IF(AND(C$9="C",C$10="IB"),IF((($C$7*Coefficients!$D$16)/($A224*($C$4/100)))&lt;=1,2*ASIN(($C$7*Coefficients!$D$16)/( $A224*($C$4/100)))*180/PI(),180),IF(AND(C$9="L",C$10="D"),IF((($C$7*Coefficients!$E$16)/($A224*($C$4/100)))&lt;=1,2*ASIN(($C$7*Coefficients!$E$16)/( $A224*($C$4/100)))*180/PI(),180),IF(AND(C$9="C",C$10="D"),IF((($C$7*Coefficients!$F$16)/($A224*($C$4/100)))&lt;=1,2*ASIN(($C$7*Coefficients!$F$16)/( $A224*($C$4/100)))*180/PI(),180),FALSE))))</f>
        <v>180</v>
      </c>
      <c r="H224" s="50">
        <f>IF(AND(C$9="L",C$10="IB"),(($C$7*Coefficients!$C$16)/($A224*SIN(C$5*PI()/180))*100/2)^2*PI(),IF(AND(C$9="C",C$10="IB"),(($C$7*Coefficients!$D$16)/($A224*SIN(C$5*PI()/180))*100/2)^2*PI(),IF(AND(C$9="L",C$10="D"),(($C$7*Coefficients!$E$16)/($A224*SIN(C$5*PI()/180))*100/2)^2*PI(),IF(AND(C$9="C",C$10="D"),(($C$7* Coefficients!$F$16)/($A224*SIN(C$5*PI()/180))*100/2)^2*PI(),FALSE))))</f>
        <v>10739093.784371682</v>
      </c>
      <c r="I224" s="42">
        <f t="shared" si="23"/>
        <v>51.771409259887164</v>
      </c>
      <c r="L224" s="44"/>
    </row>
    <row r="225" spans="1:12" x14ac:dyDescent="0.25">
      <c r="A225" s="51">
        <f t="shared" si="24"/>
        <v>15.48816618912466</v>
      </c>
      <c r="B225" s="5">
        <f t="shared" si="18"/>
        <v>0.9999436991125864</v>
      </c>
      <c r="C225" s="49">
        <f t="shared" si="21"/>
        <v>-4.8903706133906946E-4</v>
      </c>
      <c r="D225" s="5">
        <f t="shared" si="19"/>
        <v>0.14898549788662846</v>
      </c>
      <c r="E225" s="5">
        <f t="shared" si="20"/>
        <v>2.5218429055669919E-3</v>
      </c>
      <c r="F225" s="5" t="str">
        <f t="shared" si="22"/>
        <v>neg.</v>
      </c>
      <c r="G225" s="16">
        <f>IF(AND(C$9="L",C$10="IB"),IF((($C$7*Coefficients!$C$16)/($A225*($C$4/100)))&lt;=1,2*ASIN(($C$7*Coefficients!$C$16)/( $A225*($C$4/100)))*180/PI(),180),IF(AND(C$9="C",C$10="IB"),IF((($C$7*Coefficients!$D$16)/($A225*($C$4/100)))&lt;=1,2*ASIN(($C$7*Coefficients!$D$16)/( $A225*($C$4/100)))*180/PI(),180),IF(AND(C$9="L",C$10="D"),IF((($C$7*Coefficients!$E$16)/($A225*($C$4/100)))&lt;=1,2*ASIN(($C$7*Coefficients!$E$16)/( $A225*($C$4/100)))*180/PI(),180),IF(AND(C$9="C",C$10="D"),IF((($C$7*Coefficients!$F$16)/($A225*($C$4/100)))&lt;=1,2*ASIN(($C$7*Coefficients!$F$16)/( $A225*($C$4/100)))*180/PI(),180),FALSE))))</f>
        <v>180</v>
      </c>
      <c r="H225" s="50">
        <f>IF(AND(C$9="L",C$10="IB"),(($C$7*Coefficients!$C$16)/($A225*SIN(C$5*PI()/180))*100/2)^2*PI(),IF(AND(C$9="C",C$10="IB"),(($C$7*Coefficients!$D$16)/($A225*SIN(C$5*PI()/180))*100/2)^2*PI(),IF(AND(C$9="L",C$10="D"),(($C$7*Coefficients!$E$16)/($A225*SIN(C$5*PI()/180))*100/2)^2*PI(),IF(AND(C$9="C",C$10="D"),(($C$7* Coefficients!$F$16)/($A225*SIN(C$5*PI()/180))*100/2)^2*PI(),FALSE))))</f>
        <v>10689752.130409684</v>
      </c>
      <c r="I225" s="42">
        <f t="shared" si="23"/>
        <v>51.652338322772955</v>
      </c>
      <c r="L225" s="44"/>
    </row>
    <row r="226" spans="1:12" x14ac:dyDescent="0.25">
      <c r="A226" s="51">
        <f t="shared" si="24"/>
        <v>15.523870099580668</v>
      </c>
      <c r="B226" s="5">
        <f t="shared" si="18"/>
        <v>0.99994343924369566</v>
      </c>
      <c r="C226" s="49">
        <f t="shared" si="21"/>
        <v>-4.9129438122681637E-4</v>
      </c>
      <c r="D226" s="5">
        <f t="shared" si="19"/>
        <v>0.14932894492941154</v>
      </c>
      <c r="E226" s="5">
        <f t="shared" si="20"/>
        <v>2.5334832035341474E-3</v>
      </c>
      <c r="F226" s="5" t="str">
        <f t="shared" si="22"/>
        <v>neg.</v>
      </c>
      <c r="G226" s="16">
        <f>IF(AND(C$9="L",C$10="IB"),IF((($C$7*Coefficients!$C$16)/($A226*($C$4/100)))&lt;=1,2*ASIN(($C$7*Coefficients!$C$16)/( $A226*($C$4/100)))*180/PI(),180),IF(AND(C$9="C",C$10="IB"),IF((($C$7*Coefficients!$D$16)/($A226*($C$4/100)))&lt;=1,2*ASIN(($C$7*Coefficients!$D$16)/( $A226*($C$4/100)))*180/PI(),180),IF(AND(C$9="L",C$10="D"),IF((($C$7*Coefficients!$E$16)/($A226*($C$4/100)))&lt;=1,2*ASIN(($C$7*Coefficients!$E$16)/( $A226*($C$4/100)))*180/PI(),180),IF(AND(C$9="C",C$10="D"),IF((($C$7*Coefficients!$F$16)/($A226*($C$4/100)))&lt;=1,2*ASIN(($C$7*Coefficients!$F$16)/( $A226*($C$4/100)))*180/PI(),180),FALSE))))</f>
        <v>180</v>
      </c>
      <c r="H226" s="50">
        <f>IF(AND(C$9="L",C$10="IB"),(($C$7*Coefficients!$C$16)/($A226*SIN(C$5*PI()/180))*100/2)^2*PI(),IF(AND(C$9="C",C$10="IB"),(($C$7*Coefficients!$D$16)/($A226*SIN(C$5*PI()/180))*100/2)^2*PI(),IF(AND(C$9="L",C$10="D"),(($C$7*Coefficients!$E$16)/($A226*SIN(C$5*PI()/180))*100/2)^2*PI(),IF(AND(C$9="C",C$10="D"),(($C$7* Coefficients!$F$16)/($A226*SIN(C$5*PI()/180))*100/2)^2*PI(),FALSE))))</f>
        <v>10640637.180754825</v>
      </c>
      <c r="I226" s="42">
        <f t="shared" si="23"/>
        <v>51.533541241214699</v>
      </c>
      <c r="L226" s="44"/>
    </row>
    <row r="227" spans="1:12" x14ac:dyDescent="0.25">
      <c r="A227" s="51">
        <f t="shared" si="24"/>
        <v>15.559656316050589</v>
      </c>
      <c r="B227" s="5">
        <f t="shared" ref="B227:B290" si="25">IF(AND(C$9="L",C$10="IB"),SQRT((SIN(PI()*$A227*($C$4/100)/$C$7*SIN($C$5*PI()/180))/(PI()*$A227*($C$4/100)/$C$7*SIN($C$5*PI()/180)))^2),IF(AND(C$9="C",C$10="IB"),IMABS(2*BESSELJ((2*PI()*$A227/$C$7)*(($C$4/100)/2)*SIN($C$5*PI()/180),1)/( (2*PI()*$A227/$C$7)*(($C$4/100)/2)*SIN($C$5*PI()/180))),IF(AND(C$9="L",C$10="D"),SQRT((SIN(PI()*$A227*($C$4/100)/$C$7*SIN($C$5*PI()/180))/(PI()*$A227*($C$4/100)/$C$7*SIN($C$5*PI()/180)))^2)*COS(C$5*PI()/180),IF(AND(C$9="C",C$10="D"),IMABS(2*BESSELJ((2*PI()*$A227/$C$7)*(($C$4/100)/2)*SIN($C$5*PI()/180),1)/( (2*PI()*$A227/$C$7)*(($C$4/100)/2)*SIN($C$5*PI()/180)))* COS(C$5*PI()/180),FALSE))))</f>
        <v>0.99994317817534972</v>
      </c>
      <c r="C227" s="49">
        <f t="shared" si="21"/>
        <v>-4.9356212062872881E-4</v>
      </c>
      <c r="D227" s="5">
        <f t="shared" ref="D227:D290" si="26">IF(C$9="C",C$14/(C$7/A227*100),"n/a")</f>
        <v>0.14967318369939539</v>
      </c>
      <c r="E227" s="5">
        <f t="shared" ref="E227:E290" si="27">IF($C$9="C",(((PI()*(C$4/100)/(C$7/A227)))^2),IF($C$9="L",(2*(C$4/100)/(C$7/A227)),FALSE))</f>
        <v>2.5451772306754978E-3</v>
      </c>
      <c r="F227" s="5" t="str">
        <f t="shared" si="22"/>
        <v>neg.</v>
      </c>
      <c r="G227" s="16">
        <f>IF(AND(C$9="L",C$10="IB"),IF((($C$7*Coefficients!$C$16)/($A227*($C$4/100)))&lt;=1,2*ASIN(($C$7*Coefficients!$C$16)/( $A227*($C$4/100)))*180/PI(),180),IF(AND(C$9="C",C$10="IB"),IF((($C$7*Coefficients!$D$16)/($A227*($C$4/100)))&lt;=1,2*ASIN(($C$7*Coefficients!$D$16)/( $A227*($C$4/100)))*180/PI(),180),IF(AND(C$9="L",C$10="D"),IF((($C$7*Coefficients!$E$16)/($A227*($C$4/100)))&lt;=1,2*ASIN(($C$7*Coefficients!$E$16)/( $A227*($C$4/100)))*180/PI(),180),IF(AND(C$9="C",C$10="D"),IF((($C$7*Coefficients!$F$16)/($A227*($C$4/100)))&lt;=1,2*ASIN(($C$7*Coefficients!$F$16)/( $A227*($C$4/100)))*180/PI(),180),FALSE))))</f>
        <v>180</v>
      </c>
      <c r="H227" s="50">
        <f>IF(AND(C$9="L",C$10="IB"),(($C$7*Coefficients!$C$16)/($A227*SIN(C$5*PI()/180))*100/2)^2*PI(),IF(AND(C$9="C",C$10="IB"),(($C$7*Coefficients!$D$16)/($A227*SIN(C$5*PI()/180))*100/2)^2*PI(),IF(AND(C$9="L",C$10="D"),(($C$7*Coefficients!$E$16)/($A227*SIN(C$5*PI()/180))*100/2)^2*PI(),IF(AND(C$9="C",C$10="D"),(($C$7* Coefficients!$F$16)/($A227*SIN(C$5*PI()/180))*100/2)^2*PI(),FALSE))))</f>
        <v>10591747.893795436</v>
      </c>
      <c r="I227" s="42">
        <f t="shared" si="23"/>
        <v>51.415017385362091</v>
      </c>
      <c r="L227" s="44"/>
    </row>
    <row r="228" spans="1:12" x14ac:dyDescent="0.25">
      <c r="A228" s="51">
        <f t="shared" si="24"/>
        <v>15.59552502826938</v>
      </c>
      <c r="B228" s="5">
        <f t="shared" si="25"/>
        <v>0.9999429159020129</v>
      </c>
      <c r="C228" s="49">
        <f t="shared" ref="C228:C291" si="28">20*LOG(B228)</f>
        <v>-4.9584032763804462E-4</v>
      </c>
      <c r="D228" s="5">
        <f t="shared" si="26"/>
        <v>0.15001821602169974</v>
      </c>
      <c r="E228" s="5">
        <f t="shared" si="27"/>
        <v>2.556925234993642E-3</v>
      </c>
      <c r="F228" s="5" t="str">
        <f t="shared" ref="F228:F291" si="29">IF(E228&gt;=1,10*LOG(E228),"neg.")</f>
        <v>neg.</v>
      </c>
      <c r="G228" s="16">
        <f>IF(AND(C$9="L",C$10="IB"),IF((($C$7*Coefficients!$C$16)/($A228*($C$4/100)))&lt;=1,2*ASIN(($C$7*Coefficients!$C$16)/( $A228*($C$4/100)))*180/PI(),180),IF(AND(C$9="C",C$10="IB"),IF((($C$7*Coefficients!$D$16)/($A228*($C$4/100)))&lt;=1,2*ASIN(($C$7*Coefficients!$D$16)/( $A228*($C$4/100)))*180/PI(),180),IF(AND(C$9="L",C$10="D"),IF((($C$7*Coefficients!$E$16)/($A228*($C$4/100)))&lt;=1,2*ASIN(($C$7*Coefficients!$E$16)/( $A228*($C$4/100)))*180/PI(),180),IF(AND(C$9="C",C$10="D"),IF((($C$7*Coefficients!$F$16)/($A228*($C$4/100)))&lt;=1,2*ASIN(($C$7*Coefficients!$F$16)/( $A228*($C$4/100)))*180/PI(),180),FALSE))))</f>
        <v>180</v>
      </c>
      <c r="H228" s="50">
        <f>IF(AND(C$9="L",C$10="IB"),(($C$7*Coefficients!$C$16)/($A228*SIN(C$5*PI()/180))*100/2)^2*PI(),IF(AND(C$9="C",C$10="IB"),(($C$7*Coefficients!$D$16)/($A228*SIN(C$5*PI()/180))*100/2)^2*PI(),IF(AND(C$9="L",C$10="D"),(($C$7*Coefficients!$E$16)/($A228*SIN(C$5*PI()/180))*100/2)^2*PI(),IF(AND(C$9="C",C$10="D"),(($C$7* Coefficients!$F$16)/($A228*SIN(C$5*PI()/180))*100/2)^2*PI(),FALSE))))</f>
        <v>10543083.232705601</v>
      </c>
      <c r="I228" s="42">
        <f t="shared" ref="I228:I291" si="30">(0.8/A228)*1000</f>
        <v>51.296766126813452</v>
      </c>
      <c r="L228" s="44"/>
    </row>
    <row r="229" spans="1:12" x14ac:dyDescent="0.25">
      <c r="A229" s="51">
        <f t="shared" ref="A229:A292" si="31">A228*10^(1/1000)</f>
        <v>15.631476426409384</v>
      </c>
      <c r="B229" s="5">
        <f t="shared" si="25"/>
        <v>0.99994265241812375</v>
      </c>
      <c r="C229" s="49">
        <f t="shared" si="28"/>
        <v>-4.9812905057182607E-4</v>
      </c>
      <c r="D229" s="5">
        <f t="shared" si="26"/>
        <v>0.15036404372565151</v>
      </c>
      <c r="E229" s="5">
        <f t="shared" si="27"/>
        <v>2.5687274656359086E-3</v>
      </c>
      <c r="F229" s="5" t="str">
        <f t="shared" si="29"/>
        <v>neg.</v>
      </c>
      <c r="G229" s="16">
        <f>IF(AND(C$9="L",C$10="IB"),IF((($C$7*Coefficients!$C$16)/($A229*($C$4/100)))&lt;=1,2*ASIN(($C$7*Coefficients!$C$16)/( $A229*($C$4/100)))*180/PI(),180),IF(AND(C$9="C",C$10="IB"),IF((($C$7*Coefficients!$D$16)/($A229*($C$4/100)))&lt;=1,2*ASIN(($C$7*Coefficients!$D$16)/( $A229*($C$4/100)))*180/PI(),180),IF(AND(C$9="L",C$10="D"),IF((($C$7*Coefficients!$E$16)/($A229*($C$4/100)))&lt;=1,2*ASIN(($C$7*Coefficients!$E$16)/( $A229*($C$4/100)))*180/PI(),180),IF(AND(C$9="C",C$10="D"),IF((($C$7*Coefficients!$F$16)/($A229*($C$4/100)))&lt;=1,2*ASIN(($C$7*Coefficients!$F$16)/( $A229*($C$4/100)))*180/PI(),180),FALSE))))</f>
        <v>180</v>
      </c>
      <c r="H229" s="50">
        <f>IF(AND(C$9="L",C$10="IB"),(($C$7*Coefficients!$C$16)/($A229*SIN(C$5*PI()/180))*100/2)^2*PI(),IF(AND(C$9="C",C$10="IB"),(($C$7*Coefficients!$D$16)/($A229*SIN(C$5*PI()/180))*100/2)^2*PI(),IF(AND(C$9="L",C$10="D"),(($C$7*Coefficients!$E$16)/($A229*SIN(C$5*PI()/180))*100/2)^2*PI(),IF(AND(C$9="C",C$10="D"),(($C$7* Coefficients!$F$16)/($A229*SIN(C$5*PI()/180))*100/2)^2*PI(),FALSE))))</f>
        <v>10494642.165423207</v>
      </c>
      <c r="I229" s="42">
        <f t="shared" si="30"/>
        <v>51.178786838612368</v>
      </c>
      <c r="L229" s="44"/>
    </row>
    <row r="230" spans="1:12" x14ac:dyDescent="0.25">
      <c r="A230" s="51">
        <f t="shared" si="31"/>
        <v>15.667510701081333</v>
      </c>
      <c r="B230" s="5">
        <f t="shared" si="25"/>
        <v>0.99994238771809463</v>
      </c>
      <c r="C230" s="49">
        <f t="shared" si="28"/>
        <v>-5.0042833797481949E-4</v>
      </c>
      <c r="D230" s="5">
        <f t="shared" si="26"/>
        <v>0.15071066864479488</v>
      </c>
      <c r="E230" s="5">
        <f t="shared" si="27"/>
        <v>2.5805841728996377E-3</v>
      </c>
      <c r="F230" s="5" t="str">
        <f t="shared" si="29"/>
        <v>neg.</v>
      </c>
      <c r="G230" s="16">
        <f>IF(AND(C$9="L",C$10="IB"),IF((($C$7*Coefficients!$C$16)/($A230*($C$4/100)))&lt;=1,2*ASIN(($C$7*Coefficients!$C$16)/( $A230*($C$4/100)))*180/PI(),180),IF(AND(C$9="C",C$10="IB"),IF((($C$7*Coefficients!$D$16)/($A230*($C$4/100)))&lt;=1,2*ASIN(($C$7*Coefficients!$D$16)/( $A230*($C$4/100)))*180/PI(),180),IF(AND(C$9="L",C$10="D"),IF((($C$7*Coefficients!$E$16)/($A230*($C$4/100)))&lt;=1,2*ASIN(($C$7*Coefficients!$E$16)/( $A230*($C$4/100)))*180/PI(),180),IF(AND(C$9="C",C$10="D"),IF((($C$7*Coefficients!$F$16)/($A230*($C$4/100)))&lt;=1,2*ASIN(($C$7*Coefficients!$F$16)/( $A230*($C$4/100)))*180/PI(),180),FALSE))))</f>
        <v>180</v>
      </c>
      <c r="H230" s="50">
        <f>IF(AND(C$9="L",C$10="IB"),(($C$7*Coefficients!$C$16)/($A230*SIN(C$5*PI()/180))*100/2)^2*PI(),IF(AND(C$9="C",C$10="IB"),(($C$7*Coefficients!$D$16)/($A230*SIN(C$5*PI()/180))*100/2)^2*PI(),IF(AND(C$9="L",C$10="D"),(($C$7*Coefficients!$E$16)/($A230*SIN(C$5*PI()/180))*100/2)^2*PI(),IF(AND(C$9="C",C$10="D"),(($C$7* Coefficients!$F$16)/($A230*SIN(C$5*PI()/180))*100/2)^2*PI(),FALSE))))</f>
        <v>10446423.66462802</v>
      </c>
      <c r="I230" s="42">
        <f t="shared" si="30"/>
        <v>51.061078895244407</v>
      </c>
      <c r="L230" s="44"/>
    </row>
    <row r="231" spans="1:12" x14ac:dyDescent="0.25">
      <c r="A231" s="51">
        <f t="shared" si="31"/>
        <v>15.703628043335366</v>
      </c>
      <c r="B231" s="5">
        <f t="shared" si="25"/>
        <v>0.99994212179631281</v>
      </c>
      <c r="C231" s="49">
        <f t="shared" si="28"/>
        <v>-5.0273823860981113E-4</v>
      </c>
      <c r="D231" s="5">
        <f t="shared" si="26"/>
        <v>0.15105809261690056</v>
      </c>
      <c r="E231" s="5">
        <f t="shared" si="27"/>
        <v>2.5924956082374879E-3</v>
      </c>
      <c r="F231" s="5" t="str">
        <f t="shared" si="29"/>
        <v>neg.</v>
      </c>
      <c r="G231" s="16">
        <f>IF(AND(C$9="L",C$10="IB"),IF((($C$7*Coefficients!$C$16)/($A231*($C$4/100)))&lt;=1,2*ASIN(($C$7*Coefficients!$C$16)/( $A231*($C$4/100)))*180/PI(),180),IF(AND(C$9="C",C$10="IB"),IF((($C$7*Coefficients!$D$16)/($A231*($C$4/100)))&lt;=1,2*ASIN(($C$7*Coefficients!$D$16)/( $A231*($C$4/100)))*180/PI(),180),IF(AND(C$9="L",C$10="D"),IF((($C$7*Coefficients!$E$16)/($A231*($C$4/100)))&lt;=1,2*ASIN(($C$7*Coefficients!$E$16)/( $A231*($C$4/100)))*180/PI(),180),IF(AND(C$9="C",C$10="D"),IF((($C$7*Coefficients!$F$16)/($A231*($C$4/100)))&lt;=1,2*ASIN(($C$7*Coefficients!$F$16)/( $A231*($C$4/100)))*180/PI(),180),FALSE))))</f>
        <v>180</v>
      </c>
      <c r="H231" s="50">
        <f>IF(AND(C$9="L",C$10="IB"),(($C$7*Coefficients!$C$16)/($A231*SIN(C$5*PI()/180))*100/2)^2*PI(),IF(AND(C$9="C",C$10="IB"),(($C$7*Coefficients!$D$16)/($A231*SIN(C$5*PI()/180))*100/2)^2*PI(),IF(AND(C$9="L",C$10="D"),(($C$7*Coefficients!$E$16)/($A231*SIN(C$5*PI()/180))*100/2)^2*PI(),IF(AND(C$9="C",C$10="D"),(($C$7* Coefficients!$F$16)/($A231*SIN(C$5*PI()/180))*100/2)^2*PI(),FALSE))))</f>
        <v>10398426.707719918</v>
      </c>
      <c r="I231" s="42">
        <f t="shared" si="30"/>
        <v>50.943641672633781</v>
      </c>
      <c r="L231" s="44"/>
    </row>
    <row r="232" spans="1:12" x14ac:dyDescent="0.25">
      <c r="A232" s="51">
        <f t="shared" si="31"/>
        <v>15.739828644662035</v>
      </c>
      <c r="B232" s="5">
        <f t="shared" si="25"/>
        <v>0.99994185464713947</v>
      </c>
      <c r="C232" s="49">
        <f t="shared" si="28"/>
        <v>-5.0505880146630832E-4</v>
      </c>
      <c r="D232" s="5">
        <f t="shared" si="26"/>
        <v>0.15140631748397593</v>
      </c>
      <c r="E232" s="5">
        <f t="shared" si="27"/>
        <v>2.6044620242627729E-3</v>
      </c>
      <c r="F232" s="5" t="str">
        <f t="shared" si="29"/>
        <v>neg.</v>
      </c>
      <c r="G232" s="16">
        <f>IF(AND(C$9="L",C$10="IB"),IF((($C$7*Coefficients!$C$16)/($A232*($C$4/100)))&lt;=1,2*ASIN(($C$7*Coefficients!$C$16)/( $A232*($C$4/100)))*180/PI(),180),IF(AND(C$9="C",C$10="IB"),IF((($C$7*Coefficients!$D$16)/($A232*($C$4/100)))&lt;=1,2*ASIN(($C$7*Coefficients!$D$16)/( $A232*($C$4/100)))*180/PI(),180),IF(AND(C$9="L",C$10="D"),IF((($C$7*Coefficients!$E$16)/($A232*($C$4/100)))&lt;=1,2*ASIN(($C$7*Coefficients!$E$16)/( $A232*($C$4/100)))*180/PI(),180),IF(AND(C$9="C",C$10="D"),IF((($C$7*Coefficients!$F$16)/($A232*($C$4/100)))&lt;=1,2*ASIN(($C$7*Coefficients!$F$16)/( $A232*($C$4/100)))*180/PI(),180),FALSE))))</f>
        <v>180</v>
      </c>
      <c r="H232" s="50">
        <f>IF(AND(C$9="L",C$10="IB"),(($C$7*Coefficients!$C$16)/($A232*SIN(C$5*PI()/180))*100/2)^2*PI(),IF(AND(C$9="C",C$10="IB"),(($C$7*Coefficients!$D$16)/($A232*SIN(C$5*PI()/180))*100/2)^2*PI(),IF(AND(C$9="L",C$10="D"),(($C$7*Coefficients!$E$16)/($A232*SIN(C$5*PI()/180))*100/2)^2*PI(),IF(AND(C$9="C",C$10="D"),(($C$7* Coefficients!$F$16)/($A232*SIN(C$5*PI()/180))*100/2)^2*PI(),FALSE))))</f>
        <v>10350650.276797215</v>
      </c>
      <c r="I232" s="42">
        <f t="shared" si="30"/>
        <v>50.826474548140013</v>
      </c>
      <c r="L232" s="44"/>
    </row>
    <row r="233" spans="1:12" x14ac:dyDescent="0.25">
      <c r="A233" s="51">
        <f t="shared" si="31"/>
        <v>15.776112696993325</v>
      </c>
      <c r="B233" s="5">
        <f t="shared" si="25"/>
        <v>0.99994158626490914</v>
      </c>
      <c r="C233" s="49">
        <f t="shared" si="28"/>
        <v>-5.073900757653619E-4</v>
      </c>
      <c r="D233" s="5">
        <f t="shared" si="26"/>
        <v>0.15175534509227454</v>
      </c>
      <c r="E233" s="5">
        <f t="shared" si="27"/>
        <v>2.6164836747548138E-3</v>
      </c>
      <c r="F233" s="5" t="str">
        <f t="shared" si="29"/>
        <v>neg.</v>
      </c>
      <c r="G233" s="16">
        <f>IF(AND(C$9="L",C$10="IB"),IF((($C$7*Coefficients!$C$16)/($A233*($C$4/100)))&lt;=1,2*ASIN(($C$7*Coefficients!$C$16)/( $A233*($C$4/100)))*180/PI(),180),IF(AND(C$9="C",C$10="IB"),IF((($C$7*Coefficients!$D$16)/($A233*($C$4/100)))&lt;=1,2*ASIN(($C$7*Coefficients!$D$16)/( $A233*($C$4/100)))*180/PI(),180),IF(AND(C$9="L",C$10="D"),IF((($C$7*Coefficients!$E$16)/($A233*($C$4/100)))&lt;=1,2*ASIN(($C$7*Coefficients!$E$16)/( $A233*($C$4/100)))*180/PI(),180),IF(AND(C$9="C",C$10="D"),IF((($C$7*Coefficients!$F$16)/($A233*($C$4/100)))&lt;=1,2*ASIN(($C$7*Coefficients!$F$16)/( $A233*($C$4/100)))*180/PI(),180),FALSE))))</f>
        <v>180</v>
      </c>
      <c r="H233" s="50">
        <f>IF(AND(C$9="L",C$10="IB"),(($C$7*Coefficients!$C$16)/($A233*SIN(C$5*PI()/180))*100/2)^2*PI(),IF(AND(C$9="C",C$10="IB"),(($C$7*Coefficients!$D$16)/($A233*SIN(C$5*PI()/180))*100/2)^2*PI(),IF(AND(C$9="L",C$10="D"),(($C$7*Coefficients!$E$16)/($A233*SIN(C$5*PI()/180))*100/2)^2*PI(),IF(AND(C$9="C",C$10="D"),(($C$7* Coefficients!$F$16)/($A233*SIN(C$5*PI()/180))*100/2)^2*PI(),FALSE))))</f>
        <v>10303093.358635031</v>
      </c>
      <c r="I233" s="42">
        <f t="shared" si="30"/>
        <v>50.70957690055468</v>
      </c>
      <c r="L233" s="44"/>
    </row>
    <row r="234" spans="1:12" x14ac:dyDescent="0.25">
      <c r="A234" s="51">
        <f t="shared" si="31"/>
        <v>15.812480392703669</v>
      </c>
      <c r="B234" s="5">
        <f t="shared" si="25"/>
        <v>0.99994131664393149</v>
      </c>
      <c r="C234" s="49">
        <f t="shared" si="28"/>
        <v>-5.0973211094413717E-4</v>
      </c>
      <c r="D234" s="5">
        <f t="shared" si="26"/>
        <v>0.15210517729230605</v>
      </c>
      <c r="E234" s="5">
        <f t="shared" si="27"/>
        <v>2.6285608146643263E-3</v>
      </c>
      <c r="F234" s="5" t="str">
        <f t="shared" si="29"/>
        <v>neg.</v>
      </c>
      <c r="G234" s="16">
        <f>IF(AND(C$9="L",C$10="IB"),IF((($C$7*Coefficients!$C$16)/($A234*($C$4/100)))&lt;=1,2*ASIN(($C$7*Coefficients!$C$16)/( $A234*($C$4/100)))*180/PI(),180),IF(AND(C$9="C",C$10="IB"),IF((($C$7*Coefficients!$D$16)/($A234*($C$4/100)))&lt;=1,2*ASIN(($C$7*Coefficients!$D$16)/( $A234*($C$4/100)))*180/PI(),180),IF(AND(C$9="L",C$10="D"),IF((($C$7*Coefficients!$E$16)/($A234*($C$4/100)))&lt;=1,2*ASIN(($C$7*Coefficients!$E$16)/( $A234*($C$4/100)))*180/PI(),180),IF(AND(C$9="C",C$10="D"),IF((($C$7*Coefficients!$F$16)/($A234*($C$4/100)))&lt;=1,2*ASIN(($C$7*Coefficients!$F$16)/( $A234*($C$4/100)))*180/PI(),180),FALSE))))</f>
        <v>180</v>
      </c>
      <c r="H234" s="50">
        <f>IF(AND(C$9="L",C$10="IB"),(($C$7*Coefficients!$C$16)/($A234*SIN(C$5*PI()/180))*100/2)^2*PI(),IF(AND(C$9="C",C$10="IB"),(($C$7*Coefficients!$D$16)/($A234*SIN(C$5*PI()/180))*100/2)^2*PI(),IF(AND(C$9="L",C$10="D"),(($C$7*Coefficients!$E$16)/($A234*SIN(C$5*PI()/180))*100/2)^2*PI(),IF(AND(C$9="C",C$10="D"),(($C$7* Coefficients!$F$16)/($A234*SIN(C$5*PI()/180))*100/2)^2*PI(),FALSE))))</f>
        <v>10255754.944663851</v>
      </c>
      <c r="I234" s="42">
        <f t="shared" si="30"/>
        <v>50.592948110098085</v>
      </c>
      <c r="L234" s="44"/>
    </row>
    <row r="235" spans="1:12" x14ac:dyDescent="0.25">
      <c r="A235" s="51">
        <f t="shared" si="31"/>
        <v>15.848931924610971</v>
      </c>
      <c r="B235" s="5">
        <f t="shared" si="25"/>
        <v>0.9999410457784883</v>
      </c>
      <c r="C235" s="49">
        <f t="shared" si="28"/>
        <v>-5.1208495668195273E-4</v>
      </c>
      <c r="D235" s="5">
        <f t="shared" si="26"/>
        <v>0.15245581593884594</v>
      </c>
      <c r="E235" s="5">
        <f t="shared" si="27"/>
        <v>2.6406937001188235E-3</v>
      </c>
      <c r="F235" s="5" t="str">
        <f t="shared" si="29"/>
        <v>neg.</v>
      </c>
      <c r="G235" s="16">
        <f>IF(AND(C$9="L",C$10="IB"),IF((($C$7*Coefficients!$C$16)/($A235*($C$4/100)))&lt;=1,2*ASIN(($C$7*Coefficients!$C$16)/( $A235*($C$4/100)))*180/PI(),180),IF(AND(C$9="C",C$10="IB"),IF((($C$7*Coefficients!$D$16)/($A235*($C$4/100)))&lt;=1,2*ASIN(($C$7*Coefficients!$D$16)/( $A235*($C$4/100)))*180/PI(),180),IF(AND(C$9="L",C$10="D"),IF((($C$7*Coefficients!$E$16)/($A235*($C$4/100)))&lt;=1,2*ASIN(($C$7*Coefficients!$E$16)/( $A235*($C$4/100)))*180/PI(),180),IF(AND(C$9="C",C$10="D"),IF((($C$7*Coefficients!$F$16)/($A235*($C$4/100)))&lt;=1,2*ASIN(($C$7*Coefficients!$F$16)/( $A235*($C$4/100)))*180/PI(),180),FALSE))))</f>
        <v>180</v>
      </c>
      <c r="H235" s="50">
        <f>IF(AND(C$9="L",C$10="IB"),(($C$7*Coefficients!$C$16)/($A235*SIN(C$5*PI()/180))*100/2)^2*PI(),IF(AND(C$9="C",C$10="IB"),(($C$7*Coefficients!$D$16)/($A235*SIN(C$5*PI()/180))*100/2)^2*PI(),IF(AND(C$9="L",C$10="D"),(($C$7*Coefficients!$E$16)/($A235*SIN(C$5*PI()/180))*100/2)^2*PI(),IF(AND(C$9="C",C$10="D"),(($C$7* Coefficients!$F$16)/($A235*SIN(C$5*PI()/180))*100/2)^2*PI(),FALSE))))</f>
        <v>10208634.030948108</v>
      </c>
      <c r="I235" s="42">
        <f t="shared" si="30"/>
        <v>50.476587558415986</v>
      </c>
      <c r="L235" s="44"/>
    </row>
    <row r="236" spans="1:12" x14ac:dyDescent="0.25">
      <c r="A236" s="51">
        <f t="shared" si="31"/>
        <v>15.885467485977623</v>
      </c>
      <c r="B236" s="5">
        <f t="shared" si="25"/>
        <v>0.9999407736628364</v>
      </c>
      <c r="C236" s="49">
        <f t="shared" si="28"/>
        <v>-5.1444866287520842E-4</v>
      </c>
      <c r="D236" s="5">
        <f t="shared" si="26"/>
        <v>0.15280726289094543</v>
      </c>
      <c r="E236" s="5">
        <f t="shared" si="27"/>
        <v>2.6528825884280511E-3</v>
      </c>
      <c r="F236" s="5" t="str">
        <f t="shared" si="29"/>
        <v>neg.</v>
      </c>
      <c r="G236" s="16">
        <f>IF(AND(C$9="L",C$10="IB"),IF((($C$7*Coefficients!$C$16)/($A236*($C$4/100)))&lt;=1,2*ASIN(($C$7*Coefficients!$C$16)/( $A236*($C$4/100)))*180/PI(),180),IF(AND(C$9="C",C$10="IB"),IF((($C$7*Coefficients!$D$16)/($A236*($C$4/100)))&lt;=1,2*ASIN(($C$7*Coefficients!$D$16)/( $A236*($C$4/100)))*180/PI(),180),IF(AND(C$9="L",C$10="D"),IF((($C$7*Coefficients!$E$16)/($A236*($C$4/100)))&lt;=1,2*ASIN(($C$7*Coefficients!$E$16)/( $A236*($C$4/100)))*180/PI(),180),IF(AND(C$9="C",C$10="D"),IF((($C$7*Coefficients!$F$16)/($A236*($C$4/100)))&lt;=1,2*ASIN(($C$7*Coefficients!$F$16)/( $A236*($C$4/100)))*180/PI(),180),FALSE))))</f>
        <v>180</v>
      </c>
      <c r="H236" s="50">
        <f>IF(AND(C$9="L",C$10="IB"),(($C$7*Coefficients!$C$16)/($A236*SIN(C$5*PI()/180))*100/2)^2*PI(),IF(AND(C$9="C",C$10="IB"),(($C$7*Coefficients!$D$16)/($A236*SIN(C$5*PI()/180))*100/2)^2*PI(),IF(AND(C$9="L",C$10="D"),(($C$7*Coefficients!$E$16)/($A236*SIN(C$5*PI()/180))*100/2)^2*PI(),IF(AND(C$9="C",C$10="D"),(($C$7* Coefficients!$F$16)/($A236*SIN(C$5*PI()/180))*100/2)^2*PI(),FALSE))))</f>
        <v>10161729.618164904</v>
      </c>
      <c r="I236" s="42">
        <f t="shared" si="30"/>
        <v>50.360494628576333</v>
      </c>
      <c r="L236" s="44"/>
    </row>
    <row r="237" spans="1:12" x14ac:dyDescent="0.25">
      <c r="A237" s="51">
        <f t="shared" si="31"/>
        <v>15.922087270511534</v>
      </c>
      <c r="B237" s="5">
        <f t="shared" si="25"/>
        <v>0.99994050029120574</v>
      </c>
      <c r="C237" s="49">
        <f t="shared" si="28"/>
        <v>-5.1682327965377954E-4</v>
      </c>
      <c r="D237" s="5">
        <f t="shared" si="26"/>
        <v>0.15315952001194125</v>
      </c>
      <c r="E237" s="5">
        <f t="shared" si="27"/>
        <v>2.66512773808944E-3</v>
      </c>
      <c r="F237" s="5" t="str">
        <f t="shared" si="29"/>
        <v>neg.</v>
      </c>
      <c r="G237" s="16">
        <f>IF(AND(C$9="L",C$10="IB"),IF((($C$7*Coefficients!$C$16)/($A237*($C$4/100)))&lt;=1,2*ASIN(($C$7*Coefficients!$C$16)/( $A237*($C$4/100)))*180/PI(),180),IF(AND(C$9="C",C$10="IB"),IF((($C$7*Coefficients!$D$16)/($A237*($C$4/100)))&lt;=1,2*ASIN(($C$7*Coefficients!$D$16)/( $A237*($C$4/100)))*180/PI(),180),IF(AND(C$9="L",C$10="D"),IF((($C$7*Coefficients!$E$16)/($A237*($C$4/100)))&lt;=1,2*ASIN(($C$7*Coefficients!$E$16)/( $A237*($C$4/100)))*180/PI(),180),IF(AND(C$9="C",C$10="D"),IF((($C$7*Coefficients!$F$16)/($A237*($C$4/100)))&lt;=1,2*ASIN(($C$7*Coefficients!$F$16)/( $A237*($C$4/100)))*180/PI(),180),FALSE))))</f>
        <v>180</v>
      </c>
      <c r="H237" s="50">
        <f>IF(AND(C$9="L",C$10="IB"),(($C$7*Coefficients!$C$16)/($A237*SIN(C$5*PI()/180))*100/2)^2*PI(),IF(AND(C$9="C",C$10="IB"),(($C$7*Coefficients!$D$16)/($A237*SIN(C$5*PI()/180))*100/2)^2*PI(),IF(AND(C$9="L",C$10="D"),(($C$7*Coefficients!$E$16)/($A237*SIN(C$5*PI()/180))*100/2)^2*PI(),IF(AND(C$9="C",C$10="D"),(($C$7* Coefficients!$F$16)/($A237*SIN(C$5*PI()/180))*100/2)^2*PI(),FALSE))))</f>
        <v>10115040.71158281</v>
      </c>
      <c r="I237" s="42">
        <f t="shared" si="30"/>
        <v>50.244668705065962</v>
      </c>
      <c r="L237" s="44"/>
    </row>
    <row r="238" spans="1:12" x14ac:dyDescent="0.25">
      <c r="A238" s="51">
        <f t="shared" si="31"/>
        <v>15.958791472367158</v>
      </c>
      <c r="B238" s="5">
        <f t="shared" si="25"/>
        <v>0.99994022565779883</v>
      </c>
      <c r="C238" s="49">
        <f t="shared" si="28"/>
        <v>-5.1920885738584055E-4</v>
      </c>
      <c r="D238" s="5">
        <f t="shared" si="26"/>
        <v>0.15351258916946559</v>
      </c>
      <c r="E238" s="5">
        <f t="shared" si="27"/>
        <v>2.6774294087935952E-3</v>
      </c>
      <c r="F238" s="5" t="str">
        <f t="shared" si="29"/>
        <v>neg.</v>
      </c>
      <c r="G238" s="16">
        <f>IF(AND(C$9="L",C$10="IB"),IF((($C$7*Coefficients!$C$16)/($A238*($C$4/100)))&lt;=1,2*ASIN(($C$7*Coefficients!$C$16)/( $A238*($C$4/100)))*180/PI(),180),IF(AND(C$9="C",C$10="IB"),IF((($C$7*Coefficients!$D$16)/($A238*($C$4/100)))&lt;=1,2*ASIN(($C$7*Coefficients!$D$16)/( $A238*($C$4/100)))*180/PI(),180),IF(AND(C$9="L",C$10="D"),IF((($C$7*Coefficients!$E$16)/($A238*($C$4/100)))&lt;=1,2*ASIN(($C$7*Coefficients!$E$16)/( $A238*($C$4/100)))*180/PI(),180),IF(AND(C$9="C",C$10="D"),IF((($C$7*Coefficients!$F$16)/($A238*($C$4/100)))&lt;=1,2*ASIN(($C$7*Coefficients!$F$16)/( $A238*($C$4/100)))*180/PI(),180),FALSE))))</f>
        <v>180</v>
      </c>
      <c r="H238" s="50">
        <f>IF(AND(C$9="L",C$10="IB"),(($C$7*Coefficients!$C$16)/($A238*SIN(C$5*PI()/180))*100/2)^2*PI(),IF(AND(C$9="C",C$10="IB"),(($C$7*Coefficients!$D$16)/($A238*SIN(C$5*PI()/180))*100/2)^2*PI(),IF(AND(C$9="L",C$10="D"),(($C$7*Coefficients!$E$16)/($A238*SIN(C$5*PI()/180))*100/2)^2*PI(),IF(AND(C$9="C",C$10="D"),(($C$7* Coefficients!$F$16)/($A238*SIN(C$5*PI()/180))*100/2)^2*PI(),FALSE))))</f>
        <v>10068566.321040774</v>
      </c>
      <c r="I238" s="42">
        <f t="shared" si="30"/>
        <v>50.129109173787363</v>
      </c>
      <c r="L238" s="44"/>
    </row>
    <row r="239" spans="1:12" x14ac:dyDescent="0.25">
      <c r="A239" s="51">
        <f t="shared" si="31"/>
        <v>15.995580286146518</v>
      </c>
      <c r="B239" s="5">
        <f t="shared" si="25"/>
        <v>0.99993994975679246</v>
      </c>
      <c r="C239" s="49">
        <f t="shared" si="28"/>
        <v>-5.2160544666340013E-4</v>
      </c>
      <c r="D239" s="5">
        <f t="shared" si="26"/>
        <v>0.15386647223545602</v>
      </c>
      <c r="E239" s="5">
        <f t="shared" si="27"/>
        <v>2.6897878614297929E-3</v>
      </c>
      <c r="F239" s="5" t="str">
        <f t="shared" si="29"/>
        <v>neg.</v>
      </c>
      <c r="G239" s="16">
        <f>IF(AND(C$9="L",C$10="IB"),IF((($C$7*Coefficients!$C$16)/($A239*($C$4/100)))&lt;=1,2*ASIN(($C$7*Coefficients!$C$16)/( $A239*($C$4/100)))*180/PI(),180),IF(AND(C$9="C",C$10="IB"),IF((($C$7*Coefficients!$D$16)/($A239*($C$4/100)))&lt;=1,2*ASIN(($C$7*Coefficients!$D$16)/( $A239*($C$4/100)))*180/PI(),180),IF(AND(C$9="L",C$10="D"),IF((($C$7*Coefficients!$E$16)/($A239*($C$4/100)))&lt;=1,2*ASIN(($C$7*Coefficients!$E$16)/( $A239*($C$4/100)))*180/PI(),180),IF(AND(C$9="C",C$10="D"),IF((($C$7*Coefficients!$F$16)/($A239*($C$4/100)))&lt;=1,2*ASIN(($C$7*Coefficients!$F$16)/( $A239*($C$4/100)))*180/PI(),180),FALSE))))</f>
        <v>180</v>
      </c>
      <c r="H239" s="50">
        <f>IF(AND(C$9="L",C$10="IB"),(($C$7*Coefficients!$C$16)/($A239*SIN(C$5*PI()/180))*100/2)^2*PI(),IF(AND(C$9="C",C$10="IB"),(($C$7*Coefficients!$D$16)/($A239*SIN(C$5*PI()/180))*100/2)^2*PI(),IF(AND(C$9="L",C$10="D"),(($C$7*Coefficients!$E$16)/($A239*SIN(C$5*PI()/180))*100/2)^2*PI(),IF(AND(C$9="C",C$10="D"),(($C$7* Coefficients!$F$16)/($A239*SIN(C$5*PI()/180))*100/2)^2*PI(),FALSE))))</f>
        <v>10022305.460927123</v>
      </c>
      <c r="I239" s="42">
        <f t="shared" si="30"/>
        <v>50.013815422055401</v>
      </c>
      <c r="L239" s="44"/>
    </row>
    <row r="240" spans="1:12" x14ac:dyDescent="0.25">
      <c r="A240" s="51">
        <f t="shared" si="31"/>
        <v>16.032453906900244</v>
      </c>
      <c r="B240" s="5">
        <f t="shared" si="25"/>
        <v>0.99993967258233574</v>
      </c>
      <c r="C240" s="49">
        <f t="shared" si="28"/>
        <v>-5.2401309831869632E-4</v>
      </c>
      <c r="D240" s="5">
        <f t="shared" si="26"/>
        <v>0.15422117108616529</v>
      </c>
      <c r="E240" s="5">
        <f t="shared" si="27"/>
        <v>2.7022033580915259E-3</v>
      </c>
      <c r="F240" s="5" t="str">
        <f t="shared" si="29"/>
        <v>neg.</v>
      </c>
      <c r="G240" s="16">
        <f>IF(AND(C$9="L",C$10="IB"),IF((($C$7*Coefficients!$C$16)/($A240*($C$4/100)))&lt;=1,2*ASIN(($C$7*Coefficients!$C$16)/( $A240*($C$4/100)))*180/PI(),180),IF(AND(C$9="C",C$10="IB"),IF((($C$7*Coefficients!$D$16)/($A240*($C$4/100)))&lt;=1,2*ASIN(($C$7*Coefficients!$D$16)/( $A240*($C$4/100)))*180/PI(),180),IF(AND(C$9="L",C$10="D"),IF((($C$7*Coefficients!$E$16)/($A240*($C$4/100)))&lt;=1,2*ASIN(($C$7*Coefficients!$E$16)/( $A240*($C$4/100)))*180/PI(),180),IF(AND(C$9="C",C$10="D"),IF((($C$7*Coefficients!$F$16)/($A240*($C$4/100)))&lt;=1,2*ASIN(($C$7*Coefficients!$F$16)/( $A240*($C$4/100)))*180/PI(),180),FALSE))))</f>
        <v>180</v>
      </c>
      <c r="H240" s="50">
        <f>IF(AND(C$9="L",C$10="IB"),(($C$7*Coefficients!$C$16)/($A240*SIN(C$5*PI()/180))*100/2)^2*PI(),IF(AND(C$9="C",C$10="IB"),(($C$7*Coefficients!$D$16)/($A240*SIN(C$5*PI()/180))*100/2)^2*PI(),IF(AND(C$9="L",C$10="D"),(($C$7*Coefficients!$E$16)/($A240*SIN(C$5*PI()/180))*100/2)^2*PI(),IF(AND(C$9="C",C$10="D"),(($C$7* Coefficients!$F$16)/($A240*SIN(C$5*PI()/180))*100/2)^2*PI(),FALSE))))</f>
        <v>9976257.1501586512</v>
      </c>
      <c r="I240" s="42">
        <f t="shared" si="30"/>
        <v>49.898786838594077</v>
      </c>
      <c r="L240" s="44"/>
    </row>
    <row r="241" spans="1:12" x14ac:dyDescent="0.25">
      <c r="A241" s="51">
        <f t="shared" si="31"/>
        <v>16.069412530128602</v>
      </c>
      <c r="B241" s="5">
        <f t="shared" si="25"/>
        <v>0.99993939412855204</v>
      </c>
      <c r="C241" s="49">
        <f t="shared" si="28"/>
        <v>-5.2643186340780353E-4</v>
      </c>
      <c r="D241" s="5">
        <f t="shared" si="26"/>
        <v>0.15457668760217139</v>
      </c>
      <c r="E241" s="5">
        <f t="shared" si="27"/>
        <v>2.714676162082051E-3</v>
      </c>
      <c r="F241" s="5" t="str">
        <f t="shared" si="29"/>
        <v>neg.</v>
      </c>
      <c r="G241" s="16">
        <f>IF(AND(C$9="L",C$10="IB"),IF((($C$7*Coefficients!$C$16)/($A241*($C$4/100)))&lt;=1,2*ASIN(($C$7*Coefficients!$C$16)/( $A241*($C$4/100)))*180/PI(),180),IF(AND(C$9="C",C$10="IB"),IF((($C$7*Coefficients!$D$16)/($A241*($C$4/100)))&lt;=1,2*ASIN(($C$7*Coefficients!$D$16)/( $A241*($C$4/100)))*180/PI(),180),IF(AND(C$9="L",C$10="D"),IF((($C$7*Coefficients!$E$16)/($A241*($C$4/100)))&lt;=1,2*ASIN(($C$7*Coefficients!$E$16)/( $A241*($C$4/100)))*180/PI(),180),IF(AND(C$9="C",C$10="D"),IF((($C$7*Coefficients!$F$16)/($A241*($C$4/100)))&lt;=1,2*ASIN(($C$7*Coefficients!$F$16)/( $A241*($C$4/100)))*180/PI(),180),FALSE))))</f>
        <v>180</v>
      </c>
      <c r="H241" s="50">
        <f>IF(AND(C$9="L",C$10="IB"),(($C$7*Coefficients!$C$16)/($A241*SIN(C$5*PI()/180))*100/2)^2*PI(),IF(AND(C$9="C",C$10="IB"),(($C$7*Coefficients!$D$16)/($A241*SIN(C$5*PI()/180))*100/2)^2*PI(),IF(AND(C$9="L",C$10="D"),(($C$7*Coefficients!$E$16)/($A241*SIN(C$5*PI()/180))*100/2)^2*PI(),IF(AND(C$9="C",C$10="D"),(($C$7* Coefficients!$F$16)/($A241*SIN(C$5*PI()/180))*100/2)^2*PI(),FALSE))))</f>
        <v>9930420.4121598266</v>
      </c>
      <c r="I241" s="42">
        <f t="shared" si="30"/>
        <v>49.784022813533291</v>
      </c>
      <c r="L241" s="44"/>
    </row>
    <row r="242" spans="1:12" x14ac:dyDescent="0.25">
      <c r="A242" s="51">
        <f t="shared" si="31"/>
        <v>16.106456351782533</v>
      </c>
      <c r="B242" s="5">
        <f t="shared" si="25"/>
        <v>0.99993911438953542</v>
      </c>
      <c r="C242" s="49">
        <f t="shared" si="28"/>
        <v>-5.2886179324149304E-4</v>
      </c>
      <c r="D242" s="5">
        <f t="shared" si="26"/>
        <v>0.15493302366838752</v>
      </c>
      <c r="E242" s="5">
        <f t="shared" si="27"/>
        <v>2.7272065379199805E-3</v>
      </c>
      <c r="F242" s="5" t="str">
        <f t="shared" si="29"/>
        <v>neg.</v>
      </c>
      <c r="G242" s="16">
        <f>IF(AND(C$9="L",C$10="IB"),IF((($C$7*Coefficients!$C$16)/($A242*($C$4/100)))&lt;=1,2*ASIN(($C$7*Coefficients!$C$16)/( $A242*($C$4/100)))*180/PI(),180),IF(AND(C$9="C",C$10="IB"),IF((($C$7*Coefficients!$D$16)/($A242*($C$4/100)))&lt;=1,2*ASIN(($C$7*Coefficients!$D$16)/( $A242*($C$4/100)))*180/PI(),180),IF(AND(C$9="L",C$10="D"),IF((($C$7*Coefficients!$E$16)/($A242*($C$4/100)))&lt;=1,2*ASIN(($C$7*Coefficients!$E$16)/( $A242*($C$4/100)))*180/PI(),180),IF(AND(C$9="C",C$10="D"),IF((($C$7*Coefficients!$F$16)/($A242*($C$4/100)))&lt;=1,2*ASIN(($C$7*Coefficients!$F$16)/( $A242*($C$4/100)))*180/PI(),180),FALSE))))</f>
        <v>180</v>
      </c>
      <c r="H242" s="50">
        <f>IF(AND(C$9="L",C$10="IB"),(($C$7*Coefficients!$C$16)/($A242*SIN(C$5*PI()/180))*100/2)^2*PI(),IF(AND(C$9="C",C$10="IB"),(($C$7*Coefficients!$D$16)/($A242*SIN(C$5*PI()/180))*100/2)^2*PI(),IF(AND(C$9="L",C$10="D"),(($C$7*Coefficients!$E$16)/($A242*SIN(C$5*PI()/180))*100/2)^2*PI(),IF(AND(C$9="C",C$10="D"),(($C$7* Coefficients!$F$16)/($A242*SIN(C$5*PI()/180))*100/2)^2*PI(),FALSE))))</f>
        <v>9884794.2748420704</v>
      </c>
      <c r="I242" s="42">
        <f t="shared" si="30"/>
        <v>49.669522738405618</v>
      </c>
      <c r="L242" s="44"/>
    </row>
    <row r="243" spans="1:12" x14ac:dyDescent="0.25">
      <c r="A243" s="51">
        <f t="shared" si="31"/>
        <v>16.14358556826469</v>
      </c>
      <c r="B243" s="5">
        <f t="shared" si="25"/>
        <v>0.99993883335935529</v>
      </c>
      <c r="C243" s="49">
        <f t="shared" si="28"/>
        <v>-5.3130293934473068E-4</v>
      </c>
      <c r="D243" s="5">
        <f t="shared" si="26"/>
        <v>0.15529018117407201</v>
      </c>
      <c r="E243" s="5">
        <f t="shared" si="27"/>
        <v>2.7397947513448872E-3</v>
      </c>
      <c r="F243" s="5" t="str">
        <f t="shared" si="29"/>
        <v>neg.</v>
      </c>
      <c r="G243" s="16">
        <f>IF(AND(C$9="L",C$10="IB"),IF((($C$7*Coefficients!$C$16)/($A243*($C$4/100)))&lt;=1,2*ASIN(($C$7*Coefficients!$C$16)/( $A243*($C$4/100)))*180/PI(),180),IF(AND(C$9="C",C$10="IB"),IF((($C$7*Coefficients!$D$16)/($A243*($C$4/100)))&lt;=1,2*ASIN(($C$7*Coefficients!$D$16)/( $A243*($C$4/100)))*180/PI(),180),IF(AND(C$9="L",C$10="D"),IF((($C$7*Coefficients!$E$16)/($A243*($C$4/100)))&lt;=1,2*ASIN(($C$7*Coefficients!$E$16)/( $A243*($C$4/100)))*180/PI(),180),IF(AND(C$9="C",C$10="D"),IF((($C$7*Coefficients!$F$16)/($A243*($C$4/100)))&lt;=1,2*ASIN(($C$7*Coefficients!$F$16)/( $A243*($C$4/100)))*180/PI(),180),FALSE))))</f>
        <v>180</v>
      </c>
      <c r="H243" s="50">
        <f>IF(AND(C$9="L",C$10="IB"),(($C$7*Coefficients!$C$16)/($A243*SIN(C$5*PI()/180))*100/2)^2*PI(),IF(AND(C$9="C",C$10="IB"),(($C$7*Coefficients!$D$16)/($A243*SIN(C$5*PI()/180))*100/2)^2*PI(),IF(AND(C$9="L",C$10="D"),(($C$7*Coefficients!$E$16)/($A243*SIN(C$5*PI()/180))*100/2)^2*PI(),IF(AND(C$9="C",C$10="D"),(($C$7* Coefficients!$F$16)/($A243*SIN(C$5*PI()/180))*100/2)^2*PI(),FALSE))))</f>
        <v>9839377.7705831602</v>
      </c>
      <c r="I243" s="42">
        <f t="shared" si="30"/>
        <v>49.555286006143049</v>
      </c>
      <c r="L243" s="44"/>
    </row>
    <row r="244" spans="1:12" x14ac:dyDescent="0.25">
      <c r="A244" s="51">
        <f t="shared" si="31"/>
        <v>16.180800376430486</v>
      </c>
      <c r="B244" s="5">
        <f t="shared" si="25"/>
        <v>0.99993855103205154</v>
      </c>
      <c r="C244" s="49">
        <f t="shared" si="28"/>
        <v>-5.337553534991101E-4</v>
      </c>
      <c r="D244" s="5">
        <f t="shared" si="26"/>
        <v>0.1556481620128384</v>
      </c>
      <c r="E244" s="5">
        <f t="shared" si="27"/>
        <v>2.7524410693229428E-3</v>
      </c>
      <c r="F244" s="5" t="str">
        <f t="shared" si="29"/>
        <v>neg.</v>
      </c>
      <c r="G244" s="16">
        <f>IF(AND(C$9="L",C$10="IB"),IF((($C$7*Coefficients!$C$16)/($A244*($C$4/100)))&lt;=1,2*ASIN(($C$7*Coefficients!$C$16)/( $A244*($C$4/100)))*180/PI(),180),IF(AND(C$9="C",C$10="IB"),IF((($C$7*Coefficients!$D$16)/($A244*($C$4/100)))&lt;=1,2*ASIN(($C$7*Coefficients!$D$16)/( $A244*($C$4/100)))*180/PI(),180),IF(AND(C$9="L",C$10="D"),IF((($C$7*Coefficients!$E$16)/($A244*($C$4/100)))&lt;=1,2*ASIN(($C$7*Coefficients!$E$16)/( $A244*($C$4/100)))*180/PI(),180),IF(AND(C$9="C",C$10="D"),IF((($C$7*Coefficients!$F$16)/($A244*($C$4/100)))&lt;=1,2*ASIN(($C$7*Coefficients!$F$16)/( $A244*($C$4/100)))*180/PI(),180),FALSE))))</f>
        <v>180</v>
      </c>
      <c r="H244" s="50">
        <f>IF(AND(C$9="L",C$10="IB"),(($C$7*Coefficients!$C$16)/($A244*SIN(C$5*PI()/180))*100/2)^2*PI(),IF(AND(C$9="C",C$10="IB"),(($C$7*Coefficients!$D$16)/($A244*SIN(C$5*PI()/180))*100/2)^2*PI(),IF(AND(C$9="L",C$10="D"),(($C$7*Coefficients!$E$16)/($A244*SIN(C$5*PI()/180))*100/2)^2*PI(),IF(AND(C$9="C",C$10="D"),(($C$7* Coefficients!$F$16)/($A244*SIN(C$5*PI()/180))*100/2)^2*PI(),FALSE))))</f>
        <v>9794169.9362066649</v>
      </c>
      <c r="I244" s="42">
        <f t="shared" si="30"/>
        <v>49.441312011073798</v>
      </c>
      <c r="L244" s="44"/>
    </row>
    <row r="245" spans="1:12" x14ac:dyDescent="0.25">
      <c r="A245" s="51">
        <f t="shared" si="31"/>
        <v>16.218100973589127</v>
      </c>
      <c r="B245" s="5">
        <f t="shared" si="25"/>
        <v>0.9999382674016376</v>
      </c>
      <c r="C245" s="49">
        <f t="shared" si="28"/>
        <v>-5.3621908771585151E-4</v>
      </c>
      <c r="D245" s="5">
        <f t="shared" si="26"/>
        <v>0.15600696808266551</v>
      </c>
      <c r="E245" s="5">
        <f t="shared" si="27"/>
        <v>2.76514576005258E-3</v>
      </c>
      <c r="F245" s="5" t="str">
        <f t="shared" si="29"/>
        <v>neg.</v>
      </c>
      <c r="G245" s="16">
        <f>IF(AND(C$9="L",C$10="IB"),IF((($C$7*Coefficients!$C$16)/($A245*($C$4/100)))&lt;=1,2*ASIN(($C$7*Coefficients!$C$16)/( $A245*($C$4/100)))*180/PI(),180),IF(AND(C$9="C",C$10="IB"),IF((($C$7*Coefficients!$D$16)/($A245*($C$4/100)))&lt;=1,2*ASIN(($C$7*Coefficients!$D$16)/( $A245*($C$4/100)))*180/PI(),180),IF(AND(C$9="L",C$10="D"),IF((($C$7*Coefficients!$E$16)/($A245*($C$4/100)))&lt;=1,2*ASIN(($C$7*Coefficients!$E$16)/( $A245*($C$4/100)))*180/PI(),180),IF(AND(C$9="C",C$10="D"),IF((($C$7*Coefficients!$F$16)/($A245*($C$4/100)))&lt;=1,2*ASIN(($C$7*Coefficients!$F$16)/( $A245*($C$4/100)))*180/PI(),180),FALSE))))</f>
        <v>180</v>
      </c>
      <c r="H245" s="50">
        <f>IF(AND(C$9="L",C$10="IB"),(($C$7*Coefficients!$C$16)/($A245*SIN(C$5*PI()/180))*100/2)^2*PI(),IF(AND(C$9="C",C$10="IB"),(($C$7*Coefficients!$D$16)/($A245*SIN(C$5*PI()/180))*100/2)^2*PI(),IF(AND(C$9="L",C$10="D"),(($C$7*Coefficients!$E$16)/($A245*SIN(C$5*PI()/180))*100/2)^2*PI(),IF(AND(C$9="C",C$10="D"),(($C$7* Coefficients!$F$16)/($A245*SIN(C$5*PI()/180))*100/2)^2*PI(),FALSE))))</f>
        <v>9749169.8129615746</v>
      </c>
      <c r="I245" s="42">
        <f t="shared" si="30"/>
        <v>49.327600148919096</v>
      </c>
      <c r="L245" s="44"/>
    </row>
    <row r="246" spans="1:12" x14ac:dyDescent="0.25">
      <c r="A246" s="51">
        <f t="shared" si="31"/>
        <v>16.255487557504665</v>
      </c>
      <c r="B246" s="5">
        <f t="shared" si="25"/>
        <v>0.9999379824620992</v>
      </c>
      <c r="C246" s="49">
        <f t="shared" si="28"/>
        <v>-5.3869419424737485E-4</v>
      </c>
      <c r="D246" s="5">
        <f t="shared" si="26"/>
        <v>0.15636660128590732</v>
      </c>
      <c r="E246" s="5">
        <f t="shared" si="27"/>
        <v>2.7779090929701752E-3</v>
      </c>
      <c r="F246" s="5" t="str">
        <f t="shared" si="29"/>
        <v>neg.</v>
      </c>
      <c r="G246" s="16">
        <f>IF(AND(C$9="L",C$10="IB"),IF((($C$7*Coefficients!$C$16)/($A246*($C$4/100)))&lt;=1,2*ASIN(($C$7*Coefficients!$C$16)/( $A246*($C$4/100)))*180/PI(),180),IF(AND(C$9="C",C$10="IB"),IF((($C$7*Coefficients!$D$16)/($A246*($C$4/100)))&lt;=1,2*ASIN(($C$7*Coefficients!$D$16)/( $A246*($C$4/100)))*180/PI(),180),IF(AND(C$9="L",C$10="D"),IF((($C$7*Coefficients!$E$16)/($A246*($C$4/100)))&lt;=1,2*ASIN(($C$7*Coefficients!$E$16)/( $A246*($C$4/100)))*180/PI(),180),IF(AND(C$9="C",C$10="D"),IF((($C$7*Coefficients!$F$16)/($A246*($C$4/100)))&lt;=1,2*ASIN(($C$7*Coefficients!$F$16)/( $A246*($C$4/100)))*180/PI(),180),FALSE))))</f>
        <v>180</v>
      </c>
      <c r="H246" s="50">
        <f>IF(AND(C$9="L",C$10="IB"),(($C$7*Coefficients!$C$16)/($A246*SIN(C$5*PI()/180))*100/2)^2*PI(),IF(AND(C$9="C",C$10="IB"),(($C$7*Coefficients!$D$16)/($A246*SIN(C$5*PI()/180))*100/2)^2*PI(),IF(AND(C$9="L",C$10="D"),(($C$7*Coefficients!$E$16)/($A246*SIN(C$5*PI()/180))*100/2)^2*PI(),IF(AND(C$9="C",C$10="D"),(($C$7* Coefficients!$F$16)/($A246*SIN(C$5*PI()/180))*100/2)^2*PI(),FALSE))))</f>
        <v>9704376.4465019293</v>
      </c>
      <c r="I246" s="42">
        <f t="shared" si="30"/>
        <v>49.214149816789984</v>
      </c>
      <c r="L246" s="44"/>
    </row>
    <row r="247" spans="1:12" x14ac:dyDescent="0.25">
      <c r="A247" s="51">
        <f t="shared" si="31"/>
        <v>16.292960326397047</v>
      </c>
      <c r="B247" s="5">
        <f t="shared" si="25"/>
        <v>0.99993769620739426</v>
      </c>
      <c r="C247" s="49">
        <f t="shared" si="28"/>
        <v>-5.4118072558730123E-4</v>
      </c>
      <c r="D247" s="5">
        <f t="shared" si="26"/>
        <v>0.15672706352930332</v>
      </c>
      <c r="E247" s="5">
        <f t="shared" si="27"/>
        <v>2.790731338755772E-3</v>
      </c>
      <c r="F247" s="5" t="str">
        <f t="shared" si="29"/>
        <v>neg.</v>
      </c>
      <c r="G247" s="16">
        <f>IF(AND(C$9="L",C$10="IB"),IF((($C$7*Coefficients!$C$16)/($A247*($C$4/100)))&lt;=1,2*ASIN(($C$7*Coefficients!$C$16)/( $A247*($C$4/100)))*180/PI(),180),IF(AND(C$9="C",C$10="IB"),IF((($C$7*Coefficients!$D$16)/($A247*($C$4/100)))&lt;=1,2*ASIN(($C$7*Coefficients!$D$16)/( $A247*($C$4/100)))*180/PI(),180),IF(AND(C$9="L",C$10="D"),IF((($C$7*Coefficients!$E$16)/($A247*($C$4/100)))&lt;=1,2*ASIN(($C$7*Coefficients!$E$16)/( $A247*($C$4/100)))*180/PI(),180),IF(AND(C$9="C",C$10="D"),IF((($C$7*Coefficients!$F$16)/($A247*($C$4/100)))&lt;=1,2*ASIN(($C$7*Coefficients!$F$16)/( $A247*($C$4/100)))*180/PI(),180),FALSE))))</f>
        <v>180</v>
      </c>
      <c r="H247" s="50">
        <f>IF(AND(C$9="L",C$10="IB"),(($C$7*Coefficients!$C$16)/($A247*SIN(C$5*PI()/180))*100/2)^2*PI(),IF(AND(C$9="C",C$10="IB"),(($C$7*Coefficients!$D$16)/($A247*SIN(C$5*PI()/180))*100/2)^2*PI(),IF(AND(C$9="L",C$10="D"),(($C$7*Coefficients!$E$16)/($A247*SIN(C$5*PI()/180))*100/2)^2*PI(),IF(AND(C$9="C",C$10="D"),(($C$7* Coefficients!$F$16)/($A247*SIN(C$5*PI()/180))*100/2)^2*PI(),FALSE))))</f>
        <v>9659788.8868665788</v>
      </c>
      <c r="I247" s="42">
        <f t="shared" si="30"/>
        <v>49.100960413184069</v>
      </c>
      <c r="L247" s="44"/>
    </row>
    <row r="248" spans="1:12" x14ac:dyDescent="0.25">
      <c r="A248" s="51">
        <f t="shared" si="31"/>
        <v>16.330519478943167</v>
      </c>
      <c r="B248" s="5">
        <f t="shared" si="25"/>
        <v>0.99993740863145231</v>
      </c>
      <c r="C248" s="49">
        <f t="shared" si="28"/>
        <v>-5.4367873447623994E-4</v>
      </c>
      <c r="D248" s="5">
        <f t="shared" si="26"/>
        <v>0.15708835672398849</v>
      </c>
      <c r="E248" s="5">
        <f t="shared" si="27"/>
        <v>2.8036127693388136E-3</v>
      </c>
      <c r="F248" s="5" t="str">
        <f t="shared" si="29"/>
        <v>neg.</v>
      </c>
      <c r="G248" s="16">
        <f>IF(AND(C$9="L",C$10="IB"),IF((($C$7*Coefficients!$C$16)/($A248*($C$4/100)))&lt;=1,2*ASIN(($C$7*Coefficients!$C$16)/( $A248*($C$4/100)))*180/PI(),180),IF(AND(C$9="C",C$10="IB"),IF((($C$7*Coefficients!$D$16)/($A248*($C$4/100)))&lt;=1,2*ASIN(($C$7*Coefficients!$D$16)/( $A248*($C$4/100)))*180/PI(),180),IF(AND(C$9="L",C$10="D"),IF((($C$7*Coefficients!$E$16)/($A248*($C$4/100)))&lt;=1,2*ASIN(($C$7*Coefficients!$E$16)/( $A248*($C$4/100)))*180/PI(),180),IF(AND(C$9="C",C$10="D"),IF((($C$7*Coefficients!$F$16)/($A248*($C$4/100)))&lt;=1,2*ASIN(($C$7*Coefficients!$F$16)/( $A248*($C$4/100)))*180/PI(),180),FALSE))))</f>
        <v>180</v>
      </c>
      <c r="H248" s="50">
        <f>IF(AND(C$9="L",C$10="IB"),(($C$7*Coefficients!$C$16)/($A248*SIN(C$5*PI()/180))*100/2)^2*PI(),IF(AND(C$9="C",C$10="IB"),(($C$7*Coefficients!$D$16)/($A248*SIN(C$5*PI()/180))*100/2)^2*PI(),IF(AND(C$9="L",C$10="D"),(($C$7*Coefficients!$E$16)/($A248*SIN(C$5*PI()/180))*100/2)^2*PI(),IF(AND(C$9="C",C$10="D"),(($C$7* Coefficients!$F$16)/($A248*SIN(C$5*PI()/180))*100/2)^2*PI(),FALSE))))</f>
        <v>9615406.1884590704</v>
      </c>
      <c r="I248" s="42">
        <f t="shared" si="30"/>
        <v>48.988031337982413</v>
      </c>
      <c r="L248" s="44"/>
    </row>
    <row r="249" spans="1:12" x14ac:dyDescent="0.25">
      <c r="A249" s="51">
        <f t="shared" si="31"/>
        <v>16.368165214277909</v>
      </c>
      <c r="B249" s="5">
        <f t="shared" si="25"/>
        <v>0.99993711972817623</v>
      </c>
      <c r="C249" s="49">
        <f t="shared" si="28"/>
        <v>-5.4618827388635952E-4</v>
      </c>
      <c r="D249" s="5">
        <f t="shared" si="26"/>
        <v>0.1574504827855033</v>
      </c>
      <c r="E249" s="5">
        <f t="shared" si="27"/>
        <v>2.8165536579039118E-3</v>
      </c>
      <c r="F249" s="5" t="str">
        <f t="shared" si="29"/>
        <v>neg.</v>
      </c>
      <c r="G249" s="16">
        <f>IF(AND(C$9="L",C$10="IB"),IF((($C$7*Coefficients!$C$16)/($A249*($C$4/100)))&lt;=1,2*ASIN(($C$7*Coefficients!$C$16)/( $A249*($C$4/100)))*180/PI(),180),IF(AND(C$9="C",C$10="IB"),IF((($C$7*Coefficients!$D$16)/($A249*($C$4/100)))&lt;=1,2*ASIN(($C$7*Coefficients!$D$16)/( $A249*($C$4/100)))*180/PI(),180),IF(AND(C$9="L",C$10="D"),IF((($C$7*Coefficients!$E$16)/($A249*($C$4/100)))&lt;=1,2*ASIN(($C$7*Coefficients!$E$16)/( $A249*($C$4/100)))*180/PI(),180),IF(AND(C$9="C",C$10="D"),IF((($C$7*Coefficients!$F$16)/($A249*($C$4/100)))&lt;=1,2*ASIN(($C$7*Coefficients!$F$16)/( $A249*($C$4/100)))*180/PI(),180),FALSE))))</f>
        <v>180</v>
      </c>
      <c r="H249" s="50">
        <f>IF(AND(C$9="L",C$10="IB"),(($C$7*Coefficients!$C$16)/($A249*SIN(C$5*PI()/180))*100/2)^2*PI(),IF(AND(C$9="C",C$10="IB"),(($C$7*Coefficients!$D$16)/($A249*SIN(C$5*PI()/180))*100/2)^2*PI(),IF(AND(C$9="L",C$10="D"),(($C$7*Coefficients!$E$16)/($A249*SIN(C$5*PI()/180))*100/2)^2*PI(),IF(AND(C$9="C",C$10="D"),(($C$7* Coefficients!$F$16)/($A249*SIN(C$5*PI()/180))*100/2)^2*PI(),FALSE))))</f>
        <v>9571227.4100275561</v>
      </c>
      <c r="I249" s="42">
        <f t="shared" si="30"/>
        <v>48.875361992446294</v>
      </c>
      <c r="L249" s="44"/>
    </row>
    <row r="250" spans="1:12" x14ac:dyDescent="0.25">
      <c r="A250" s="51">
        <f t="shared" si="31"/>
        <v>16.405897731995214</v>
      </c>
      <c r="B250" s="5">
        <f t="shared" si="25"/>
        <v>0.99993682949143892</v>
      </c>
      <c r="C250" s="49">
        <f t="shared" si="28"/>
        <v>-5.4870939705032023E-4</v>
      </c>
      <c r="D250" s="5">
        <f t="shared" si="26"/>
        <v>0.15781344363380415</v>
      </c>
      <c r="E250" s="5">
        <f t="shared" si="27"/>
        <v>2.8295542788966429E-3</v>
      </c>
      <c r="F250" s="5" t="str">
        <f t="shared" si="29"/>
        <v>neg.</v>
      </c>
      <c r="G250" s="16">
        <f>IF(AND(C$9="L",C$10="IB"),IF((($C$7*Coefficients!$C$16)/($A250*($C$4/100)))&lt;=1,2*ASIN(($C$7*Coefficients!$C$16)/( $A250*($C$4/100)))*180/PI(),180),IF(AND(C$9="C",C$10="IB"),IF((($C$7*Coefficients!$D$16)/($A250*($C$4/100)))&lt;=1,2*ASIN(($C$7*Coefficients!$D$16)/( $A250*($C$4/100)))*180/PI(),180),IF(AND(C$9="L",C$10="D"),IF((($C$7*Coefficients!$E$16)/($A250*($C$4/100)))&lt;=1,2*ASIN(($C$7*Coefficients!$E$16)/( $A250*($C$4/100)))*180/PI(),180),IF(AND(C$9="C",C$10="D"),IF((($C$7*Coefficients!$F$16)/($A250*($C$4/100)))&lt;=1,2*ASIN(($C$7*Coefficients!$F$16)/( $A250*($C$4/100)))*180/PI(),180),FALSE))))</f>
        <v>180</v>
      </c>
      <c r="H250" s="50">
        <f>IF(AND(C$9="L",C$10="IB"),(($C$7*Coefficients!$C$16)/($A250*SIN(C$5*PI()/180))*100/2)^2*PI(),IF(AND(C$9="C",C$10="IB"),(($C$7*Coefficients!$D$16)/($A250*SIN(C$5*PI()/180))*100/2)^2*PI(),IF(AND(C$9="L",C$10="D"),(($C$7*Coefficients!$E$16)/($A250*SIN(C$5*PI()/180))*100/2)^2*PI(),IF(AND(C$9="C",C$10="D"),(($C$7* Coefficients!$F$16)/($A250*SIN(C$5*PI()/180))*100/2)^2*PI(),FALSE))))</f>
        <v>9527251.6146448553</v>
      </c>
      <c r="I250" s="42">
        <f t="shared" si="30"/>
        <v>48.76295177921407</v>
      </c>
      <c r="L250" s="44"/>
    </row>
    <row r="251" spans="1:12" x14ac:dyDescent="0.25">
      <c r="A251" s="51">
        <f t="shared" si="31"/>
        <v>16.443717232149137</v>
      </c>
      <c r="B251" s="5">
        <f t="shared" si="25"/>
        <v>0.99993653791508608</v>
      </c>
      <c r="C251" s="49">
        <f t="shared" si="28"/>
        <v>-5.5124215743716559E-4</v>
      </c>
      <c r="D251" s="5">
        <f t="shared" si="26"/>
        <v>0.15817724119327323</v>
      </c>
      <c r="E251" s="5">
        <f t="shared" si="27"/>
        <v>2.8426149080293646E-3</v>
      </c>
      <c r="F251" s="5" t="str">
        <f t="shared" si="29"/>
        <v>neg.</v>
      </c>
      <c r="G251" s="16">
        <f>IF(AND(C$9="L",C$10="IB"),IF((($C$7*Coefficients!$C$16)/($A251*($C$4/100)))&lt;=1,2*ASIN(($C$7*Coefficients!$C$16)/( $A251*($C$4/100)))*180/PI(),180),IF(AND(C$9="C",C$10="IB"),IF((($C$7*Coefficients!$D$16)/($A251*($C$4/100)))&lt;=1,2*ASIN(($C$7*Coefficients!$D$16)/( $A251*($C$4/100)))*180/PI(),180),IF(AND(C$9="L",C$10="D"),IF((($C$7*Coefficients!$E$16)/($A251*($C$4/100)))&lt;=1,2*ASIN(($C$7*Coefficients!$E$16)/( $A251*($C$4/100)))*180/PI(),180),IF(AND(C$9="C",C$10="D"),IF((($C$7*Coefficients!$F$16)/($A251*($C$4/100)))&lt;=1,2*ASIN(($C$7*Coefficients!$F$16)/( $A251*($C$4/100)))*180/PI(),180),FALSE))))</f>
        <v>180</v>
      </c>
      <c r="H251" s="50">
        <f>IF(AND(C$9="L",C$10="IB"),(($C$7*Coefficients!$C$16)/($A251*SIN(C$5*PI()/180))*100/2)^2*PI(),IF(AND(C$9="C",C$10="IB"),(($C$7*Coefficients!$D$16)/($A251*SIN(C$5*PI()/180))*100/2)^2*PI(),IF(AND(C$9="L",C$10="D"),(($C$7*Coefficients!$E$16)/($A251*SIN(C$5*PI()/180))*100/2)^2*PI(),IF(AND(C$9="C",C$10="D"),(($C$7* Coefficients!$F$16)/($A251*SIN(C$5*PI()/180))*100/2)^2*PI(),FALSE))))</f>
        <v>9483477.8696885724</v>
      </c>
      <c r="I251" s="42">
        <f t="shared" si="30"/>
        <v>48.650800102297964</v>
      </c>
      <c r="L251" s="44"/>
    </row>
    <row r="252" spans="1:12" x14ac:dyDescent="0.25">
      <c r="A252" s="51">
        <f t="shared" si="31"/>
        <v>16.4816239152549</v>
      </c>
      <c r="B252" s="5">
        <f t="shared" si="25"/>
        <v>0.99993624499293532</v>
      </c>
      <c r="C252" s="49">
        <f t="shared" si="28"/>
        <v>-5.5378660876003892E-4</v>
      </c>
      <c r="D252" s="5">
        <f t="shared" si="26"/>
        <v>0.15854187739272907</v>
      </c>
      <c r="E252" s="5">
        <f t="shared" si="27"/>
        <v>2.8557358222870682E-3</v>
      </c>
      <c r="F252" s="5" t="str">
        <f t="shared" si="29"/>
        <v>neg.</v>
      </c>
      <c r="G252" s="16">
        <f>IF(AND(C$9="L",C$10="IB"),IF((($C$7*Coefficients!$C$16)/($A252*($C$4/100)))&lt;=1,2*ASIN(($C$7*Coefficients!$C$16)/( $A252*($C$4/100)))*180/PI(),180),IF(AND(C$9="C",C$10="IB"),IF((($C$7*Coefficients!$D$16)/($A252*($C$4/100)))&lt;=1,2*ASIN(($C$7*Coefficients!$D$16)/( $A252*($C$4/100)))*180/PI(),180),IF(AND(C$9="L",C$10="D"),IF((($C$7*Coefficients!$E$16)/($A252*($C$4/100)))&lt;=1,2*ASIN(($C$7*Coefficients!$E$16)/( $A252*($C$4/100)))*180/PI(),180),IF(AND(C$9="C",C$10="D"),IF((($C$7*Coefficients!$F$16)/($A252*($C$4/100)))&lt;=1,2*ASIN(($C$7*Coefficients!$F$16)/( $A252*($C$4/100)))*180/PI(),180),FALSE))))</f>
        <v>180</v>
      </c>
      <c r="H252" s="50">
        <f>IF(AND(C$9="L",C$10="IB"),(($C$7*Coefficients!$C$16)/($A252*SIN(C$5*PI()/180))*100/2)^2*PI(),IF(AND(C$9="C",C$10="IB"),(($C$7*Coefficients!$D$16)/($A252*SIN(C$5*PI()/180))*100/2)^2*PI(),IF(AND(C$9="L",C$10="D"),(($C$7*Coefficients!$E$16)/($A252*SIN(C$5*PI()/180))*100/2)^2*PI(),IF(AND(C$9="C",C$10="D"),(($C$7* Coefficients!$F$16)/($A252*SIN(C$5*PI()/180))*100/2)^2*PI(),FALSE))))</f>
        <v>9439905.2468213234</v>
      </c>
      <c r="I252" s="42">
        <f t="shared" si="30"/>
        <v>48.538906367080969</v>
      </c>
      <c r="L252" s="44"/>
    </row>
    <row r="253" spans="1:12" x14ac:dyDescent="0.25">
      <c r="A253" s="51">
        <f t="shared" si="31"/>
        <v>16.519617982289965</v>
      </c>
      <c r="B253" s="5">
        <f t="shared" si="25"/>
        <v>0.99993595071877472</v>
      </c>
      <c r="C253" s="49">
        <f t="shared" si="28"/>
        <v>-5.5634280498872036E-4</v>
      </c>
      <c r="D253" s="5">
        <f t="shared" si="26"/>
        <v>0.15890735416543647</v>
      </c>
      <c r="E253" s="5">
        <f t="shared" si="27"/>
        <v>2.8689172999332439E-3</v>
      </c>
      <c r="F253" s="5" t="str">
        <f t="shared" si="29"/>
        <v>neg.</v>
      </c>
      <c r="G253" s="16">
        <f>IF(AND(C$9="L",C$10="IB"),IF((($C$7*Coefficients!$C$16)/($A253*($C$4/100)))&lt;=1,2*ASIN(($C$7*Coefficients!$C$16)/( $A253*($C$4/100)))*180/PI(),180),IF(AND(C$9="C",C$10="IB"),IF((($C$7*Coefficients!$D$16)/($A253*($C$4/100)))&lt;=1,2*ASIN(($C$7*Coefficients!$D$16)/( $A253*($C$4/100)))*180/PI(),180),IF(AND(C$9="L",C$10="D"),IF((($C$7*Coefficients!$E$16)/($A253*($C$4/100)))&lt;=1,2*ASIN(($C$7*Coefficients!$E$16)/( $A253*($C$4/100)))*180/PI(),180),IF(AND(C$9="C",C$10="D"),IF((($C$7*Coefficients!$F$16)/($A253*($C$4/100)))&lt;=1,2*ASIN(($C$7*Coefficients!$F$16)/( $A253*($C$4/100)))*180/PI(),180),FALSE))))</f>
        <v>180</v>
      </c>
      <c r="H253" s="50">
        <f>IF(AND(C$9="L",C$10="IB"),(($C$7*Coefficients!$C$16)/($A253*SIN(C$5*PI()/180))*100/2)^2*PI(),IF(AND(C$9="C",C$10="IB"),(($C$7*Coefficients!$D$16)/($A253*SIN(C$5*PI()/180))*100/2)^2*PI(),IF(AND(C$9="L",C$10="D"),(($C$7*Coefficients!$E$16)/($A253*SIN(C$5*PI()/180))*100/2)^2*PI(),IF(AND(C$9="C",C$10="D"),(($C$7* Coefficients!$F$16)/($A253*SIN(C$5*PI()/180))*100/2)^2*PI(),FALSE))))</f>
        <v>9396532.8219710514</v>
      </c>
      <c r="I253" s="42">
        <f t="shared" si="30"/>
        <v>48.427269980313632</v>
      </c>
      <c r="L253" s="44"/>
    </row>
    <row r="254" spans="1:12" x14ac:dyDescent="0.25">
      <c r="A254" s="51">
        <f t="shared" si="31"/>
        <v>16.557699634695094</v>
      </c>
      <c r="B254" s="5">
        <f t="shared" si="25"/>
        <v>0.99993565508636451</v>
      </c>
      <c r="C254" s="49">
        <f t="shared" si="28"/>
        <v>-5.589108003351634E-4</v>
      </c>
      <c r="D254" s="5">
        <f t="shared" si="26"/>
        <v>0.15927367344911691</v>
      </c>
      <c r="E254" s="5">
        <f t="shared" si="27"/>
        <v>2.882159620515795E-3</v>
      </c>
      <c r="F254" s="5" t="str">
        <f t="shared" si="29"/>
        <v>neg.</v>
      </c>
      <c r="G254" s="16">
        <f>IF(AND(C$9="L",C$10="IB"),IF((($C$7*Coefficients!$C$16)/($A254*($C$4/100)))&lt;=1,2*ASIN(($C$7*Coefficients!$C$16)/( $A254*($C$4/100)))*180/PI(),180),IF(AND(C$9="C",C$10="IB"),IF((($C$7*Coefficients!$D$16)/($A254*($C$4/100)))&lt;=1,2*ASIN(($C$7*Coefficients!$D$16)/( $A254*($C$4/100)))*180/PI(),180),IF(AND(C$9="L",C$10="D"),IF((($C$7*Coefficients!$E$16)/($A254*($C$4/100)))&lt;=1,2*ASIN(($C$7*Coefficients!$E$16)/( $A254*($C$4/100)))*180/PI(),180),IF(AND(C$9="C",C$10="D"),IF((($C$7*Coefficients!$F$16)/($A254*($C$4/100)))&lt;=1,2*ASIN(($C$7*Coefficients!$F$16)/( $A254*($C$4/100)))*180/PI(),180),FALSE))))</f>
        <v>180</v>
      </c>
      <c r="H254" s="50">
        <f>IF(AND(C$9="L",C$10="IB"),(($C$7*Coefficients!$C$16)/($A254*SIN(C$5*PI()/180))*100/2)^2*PI(),IF(AND(C$9="C",C$10="IB"),(($C$7*Coefficients!$D$16)/($A254*SIN(C$5*PI()/180))*100/2)^2*PI(),IF(AND(C$9="L",C$10="D"),(($C$7*Coefficients!$E$16)/($A254*SIN(C$5*PI()/180))*100/2)^2*PI(),IF(AND(C$9="C",C$10="D"),(($C$7* Coefficients!$F$16)/($A254*SIN(C$5*PI()/180))*100/2)^2*PI(),FALSE))))</f>
        <v>9353359.6753114183</v>
      </c>
      <c r="I254" s="42">
        <f t="shared" si="30"/>
        <v>48.315890350110934</v>
      </c>
      <c r="L254" s="44"/>
    </row>
    <row r="255" spans="1:12" x14ac:dyDescent="0.25">
      <c r="A255" s="51">
        <f t="shared" si="31"/>
        <v>16.595869074375418</v>
      </c>
      <c r="B255" s="5">
        <f t="shared" si="25"/>
        <v>0.99993535808943568</v>
      </c>
      <c r="C255" s="49">
        <f t="shared" si="28"/>
        <v>-5.6149064926506803E-4</v>
      </c>
      <c r="D255" s="5">
        <f t="shared" si="26"/>
        <v>0.15964083718595876</v>
      </c>
      <c r="E255" s="5">
        <f t="shared" si="27"/>
        <v>2.8954630648729551E-3</v>
      </c>
      <c r="F255" s="5" t="str">
        <f t="shared" si="29"/>
        <v>neg.</v>
      </c>
      <c r="G255" s="16">
        <f>IF(AND(C$9="L",C$10="IB"),IF((($C$7*Coefficients!$C$16)/($A255*($C$4/100)))&lt;=1,2*ASIN(($C$7*Coefficients!$C$16)/( $A255*($C$4/100)))*180/PI(),180),IF(AND(C$9="C",C$10="IB"),IF((($C$7*Coefficients!$D$16)/($A255*($C$4/100)))&lt;=1,2*ASIN(($C$7*Coefficients!$D$16)/( $A255*($C$4/100)))*180/PI(),180),IF(AND(C$9="L",C$10="D"),IF((($C$7*Coefficients!$E$16)/($A255*($C$4/100)))&lt;=1,2*ASIN(($C$7*Coefficients!$E$16)/( $A255*($C$4/100)))*180/PI(),180),IF(AND(C$9="C",C$10="D"),IF((($C$7*Coefficients!$F$16)/($A255*($C$4/100)))&lt;=1,2*ASIN(($C$7*Coefficients!$F$16)/( $A255*($C$4/100)))*180/PI(),180),FALSE))))</f>
        <v>180</v>
      </c>
      <c r="H255" s="50">
        <f>IF(AND(C$9="L",C$10="IB"),(($C$7*Coefficients!$C$16)/($A255*SIN(C$5*PI()/180))*100/2)^2*PI(),IF(AND(C$9="C",C$10="IB"),(($C$7*Coefficients!$D$16)/($A255*SIN(C$5*PI()/180))*100/2)^2*PI(),IF(AND(C$9="L",C$10="D"),(($C$7*Coefficients!$E$16)/($A255*SIN(C$5*PI()/180))*100/2)^2*PI(),IF(AND(C$9="C",C$10="D"),(($C$7* Coefficients!$F$16)/($A255*SIN(C$5*PI()/180))*100/2)^2*PI(),FALSE))))</f>
        <v>9310384.8912423048</v>
      </c>
      <c r="I255" s="42">
        <f t="shared" si="30"/>
        <v>48.204766885949169</v>
      </c>
      <c r="L255" s="44"/>
    </row>
    <row r="256" spans="1:12" x14ac:dyDescent="0.25">
      <c r="A256" s="51">
        <f t="shared" si="31"/>
        <v>16.634126503701506</v>
      </c>
      <c r="B256" s="5">
        <f t="shared" si="25"/>
        <v>0.99993505972169083</v>
      </c>
      <c r="C256" s="49">
        <f t="shared" si="28"/>
        <v>-5.6408240649113083E-4</v>
      </c>
      <c r="D256" s="5">
        <f t="shared" si="26"/>
        <v>0.16000884732262763</v>
      </c>
      <c r="E256" s="5">
        <f t="shared" si="27"/>
        <v>2.9088279151392475E-3</v>
      </c>
      <c r="F256" s="5" t="str">
        <f t="shared" si="29"/>
        <v>neg.</v>
      </c>
      <c r="G256" s="16">
        <f>IF(AND(C$9="L",C$10="IB"),IF((($C$7*Coefficients!$C$16)/($A256*($C$4/100)))&lt;=1,2*ASIN(($C$7*Coefficients!$C$16)/( $A256*($C$4/100)))*180/PI(),180),IF(AND(C$9="C",C$10="IB"),IF((($C$7*Coefficients!$D$16)/($A256*($C$4/100)))&lt;=1,2*ASIN(($C$7*Coefficients!$D$16)/( $A256*($C$4/100)))*180/PI(),180),IF(AND(C$9="L",C$10="D"),IF((($C$7*Coefficients!$E$16)/($A256*($C$4/100)))&lt;=1,2*ASIN(($C$7*Coefficients!$E$16)/( $A256*($C$4/100)))*180/PI(),180),IF(AND(C$9="C",C$10="D"),IF((($C$7*Coefficients!$F$16)/($A256*($C$4/100)))&lt;=1,2*ASIN(($C$7*Coefficients!$F$16)/( $A256*($C$4/100)))*180/PI(),180),FALSE))))</f>
        <v>180</v>
      </c>
      <c r="H256" s="50">
        <f>IF(AND(C$9="L",C$10="IB"),(($C$7*Coefficients!$C$16)/($A256*SIN(C$5*PI()/180))*100/2)^2*PI(),IF(AND(C$9="C",C$10="IB"),(($C$7*Coefficients!$D$16)/($A256*SIN(C$5*PI()/180))*100/2)^2*PI(),IF(AND(C$9="L",C$10="D"),(($C$7*Coefficients!$E$16)/($A256*SIN(C$5*PI()/180))*100/2)^2*PI(),IF(AND(C$9="C",C$10="D"),(($C$7* Coefficients!$F$16)/($A256*SIN(C$5*PI()/180))*100/2)^2*PI(),FALSE))))</f>
        <v>9267607.5583704002</v>
      </c>
      <c r="I256" s="42">
        <f t="shared" si="30"/>
        <v>48.093898998662794</v>
      </c>
      <c r="L256" s="44"/>
    </row>
    <row r="257" spans="1:12" x14ac:dyDescent="0.25">
      <c r="A257" s="51">
        <f t="shared" si="31"/>
        <v>16.672472125510438</v>
      </c>
      <c r="B257" s="5">
        <f t="shared" si="25"/>
        <v>0.99993475997680259</v>
      </c>
      <c r="C257" s="49">
        <f t="shared" si="28"/>
        <v>-5.6668612698654829E-4</v>
      </c>
      <c r="D257" s="5">
        <f t="shared" si="26"/>
        <v>0.16037770581027658</v>
      </c>
      <c r="E257" s="5">
        <f t="shared" si="27"/>
        <v>2.9222544547514709E-3</v>
      </c>
      <c r="F257" s="5" t="str">
        <f t="shared" si="29"/>
        <v>neg.</v>
      </c>
      <c r="G257" s="16">
        <f>IF(AND(C$9="L",C$10="IB"),IF((($C$7*Coefficients!$C$16)/($A257*($C$4/100)))&lt;=1,2*ASIN(($C$7*Coefficients!$C$16)/( $A257*($C$4/100)))*180/PI(),180),IF(AND(C$9="C",C$10="IB"),IF((($C$7*Coefficients!$D$16)/($A257*($C$4/100)))&lt;=1,2*ASIN(($C$7*Coefficients!$D$16)/( $A257*($C$4/100)))*180/PI(),180),IF(AND(C$9="L",C$10="D"),IF((($C$7*Coefficients!$E$16)/($A257*($C$4/100)))&lt;=1,2*ASIN(($C$7*Coefficients!$E$16)/( $A257*($C$4/100)))*180/PI(),180),IF(AND(C$9="C",C$10="D"),IF((($C$7*Coefficients!$F$16)/($A257*($C$4/100)))&lt;=1,2*ASIN(($C$7*Coefficients!$F$16)/( $A257*($C$4/100)))*180/PI(),180),FALSE))))</f>
        <v>180</v>
      </c>
      <c r="H257" s="50">
        <f>IF(AND(C$9="L",C$10="IB"),(($C$7*Coefficients!$C$16)/($A257*SIN(C$5*PI()/180))*100/2)^2*PI(),IF(AND(C$9="C",C$10="IB"),(($C$7*Coefficients!$D$16)/($A257*SIN(C$5*PI()/180))*100/2)^2*PI(),IF(AND(C$9="L",C$10="D"),(($C$7*Coefficients!$E$16)/($A257*SIN(C$5*PI()/180))*100/2)^2*PI(),IF(AND(C$9="C",C$10="D"),(($C$7* Coefficients!$F$16)/($A257*SIN(C$5*PI()/180))*100/2)^2*PI(),FALSE))))</f>
        <v>9225026.7694898508</v>
      </c>
      <c r="I257" s="42">
        <f t="shared" si="30"/>
        <v>47.983286100441298</v>
      </c>
      <c r="L257" s="44"/>
    </row>
    <row r="258" spans="1:12" x14ac:dyDescent="0.25">
      <c r="A258" s="51">
        <f t="shared" si="31"/>
        <v>16.710906143106886</v>
      </c>
      <c r="B258" s="5">
        <f t="shared" si="25"/>
        <v>0.99993445884841525</v>
      </c>
      <c r="C258" s="49">
        <f t="shared" si="28"/>
        <v>-5.6930186597055159E-4</v>
      </c>
      <c r="D258" s="5">
        <f t="shared" si="26"/>
        <v>0.16074741460455663</v>
      </c>
      <c r="E258" s="5">
        <f t="shared" si="27"/>
        <v>2.9357429684547104E-3</v>
      </c>
      <c r="F258" s="5" t="str">
        <f t="shared" si="29"/>
        <v>neg.</v>
      </c>
      <c r="G258" s="16">
        <f>IF(AND(C$9="L",C$10="IB"),IF((($C$7*Coefficients!$C$16)/($A258*($C$4/100)))&lt;=1,2*ASIN(($C$7*Coefficients!$C$16)/( $A258*($C$4/100)))*180/PI(),180),IF(AND(C$9="C",C$10="IB"),IF((($C$7*Coefficients!$D$16)/($A258*($C$4/100)))&lt;=1,2*ASIN(($C$7*Coefficients!$D$16)/( $A258*($C$4/100)))*180/PI(),180),IF(AND(C$9="L",C$10="D"),IF((($C$7*Coefficients!$E$16)/($A258*($C$4/100)))&lt;=1,2*ASIN(($C$7*Coefficients!$E$16)/( $A258*($C$4/100)))*180/PI(),180),IF(AND(C$9="C",C$10="D"),IF((($C$7*Coefficients!$F$16)/($A258*($C$4/100)))&lt;=1,2*ASIN(($C$7*Coefficients!$F$16)/( $A258*($C$4/100)))*180/PI(),180),FALSE))))</f>
        <v>180</v>
      </c>
      <c r="H258" s="50">
        <f>IF(AND(C$9="L",C$10="IB"),(($C$7*Coefficients!$C$16)/($A258*SIN(C$5*PI()/180))*100/2)^2*PI(),IF(AND(C$9="C",C$10="IB"),(($C$7*Coefficients!$D$16)/($A258*SIN(C$5*PI()/180))*100/2)^2*PI(),IF(AND(C$9="L",C$10="D"),(($C$7*Coefficients!$E$16)/($A258*SIN(C$5*PI()/180))*100/2)^2*PI(),IF(AND(C$9="C",C$10="D"),(($C$7* Coefficients!$F$16)/($A258*SIN(C$5*PI()/180))*100/2)^2*PI(),FALSE))))</f>
        <v>9182641.6215630565</v>
      </c>
      <c r="I258" s="42">
        <f t="shared" si="30"/>
        <v>47.872927604826124</v>
      </c>
      <c r="L258" s="44"/>
    </row>
    <row r="259" spans="1:12" x14ac:dyDescent="0.25">
      <c r="A259" s="51">
        <f t="shared" si="31"/>
        <v>16.749428760264184</v>
      </c>
      <c r="B259" s="5">
        <f t="shared" si="25"/>
        <v>0.99993415633014315</v>
      </c>
      <c r="C259" s="49">
        <f t="shared" si="28"/>
        <v>-5.7192967892287353E-4</v>
      </c>
      <c r="D259" s="5">
        <f t="shared" si="26"/>
        <v>0.16111797566562697</v>
      </c>
      <c r="E259" s="5">
        <f t="shared" si="27"/>
        <v>2.9492937423083706E-3</v>
      </c>
      <c r="F259" s="5" t="str">
        <f t="shared" si="29"/>
        <v>neg.</v>
      </c>
      <c r="G259" s="16">
        <f>IF(AND(C$9="L",C$10="IB"),IF((($C$7*Coefficients!$C$16)/($A259*($C$4/100)))&lt;=1,2*ASIN(($C$7*Coefficients!$C$16)/( $A259*($C$4/100)))*180/PI(),180),IF(AND(C$9="C",C$10="IB"),IF((($C$7*Coefficients!$D$16)/($A259*($C$4/100)))&lt;=1,2*ASIN(($C$7*Coefficients!$D$16)/( $A259*($C$4/100)))*180/PI(),180),IF(AND(C$9="L",C$10="D"),IF((($C$7*Coefficients!$E$16)/($A259*($C$4/100)))&lt;=1,2*ASIN(($C$7*Coefficients!$E$16)/( $A259*($C$4/100)))*180/PI(),180),IF(AND(C$9="C",C$10="D"),IF((($C$7*Coefficients!$F$16)/($A259*($C$4/100)))&lt;=1,2*ASIN(($C$7*Coefficients!$F$16)/( $A259*($C$4/100)))*180/PI(),180),FALSE))))</f>
        <v>180</v>
      </c>
      <c r="H259" s="50">
        <f>IF(AND(C$9="L",C$10="IB"),(($C$7*Coefficients!$C$16)/($A259*SIN(C$5*PI()/180))*100/2)^2*PI(),IF(AND(C$9="C",C$10="IB"),(($C$7*Coefficients!$D$16)/($A259*SIN(C$5*PI()/180))*100/2)^2*PI(),IF(AND(C$9="L",C$10="D"),(($C$7*Coefficients!$E$16)/($A259*SIN(C$5*PI()/180))*100/2)^2*PI(),IF(AND(C$9="C",C$10="D"),(($C$7* Coefficients!$F$16)/($A259*SIN(C$5*PI()/180))*100/2)^2*PI(),FALSE))))</f>
        <v>9140451.2157014739</v>
      </c>
      <c r="I259" s="42">
        <f t="shared" si="30"/>
        <v>47.762822926707493</v>
      </c>
      <c r="L259" s="44"/>
    </row>
    <row r="260" spans="1:12" x14ac:dyDescent="0.25">
      <c r="A260" s="51">
        <f t="shared" si="31"/>
        <v>16.788040181225412</v>
      </c>
      <c r="B260" s="5">
        <f t="shared" si="25"/>
        <v>0.99993385241557187</v>
      </c>
      <c r="C260" s="49">
        <f t="shared" si="28"/>
        <v>-5.7456962157314206E-4</v>
      </c>
      <c r="D260" s="5">
        <f t="shared" si="26"/>
        <v>0.16148939095816547</v>
      </c>
      <c r="E260" s="5">
        <f t="shared" si="27"/>
        <v>2.9629070636922493E-3</v>
      </c>
      <c r="F260" s="5" t="str">
        <f t="shared" si="29"/>
        <v>neg.</v>
      </c>
      <c r="G260" s="16">
        <f>IF(AND(C$9="L",C$10="IB"),IF((($C$7*Coefficients!$C$16)/($A260*($C$4/100)))&lt;=1,2*ASIN(($C$7*Coefficients!$C$16)/( $A260*($C$4/100)))*180/PI(),180),IF(AND(C$9="C",C$10="IB"),IF((($C$7*Coefficients!$D$16)/($A260*($C$4/100)))&lt;=1,2*ASIN(($C$7*Coefficients!$D$16)/( $A260*($C$4/100)))*180/PI(),180),IF(AND(C$9="L",C$10="D"),IF((($C$7*Coefficients!$E$16)/($A260*($C$4/100)))&lt;=1,2*ASIN(($C$7*Coefficients!$E$16)/( $A260*($C$4/100)))*180/PI(),180),IF(AND(C$9="C",C$10="D"),IF((($C$7*Coefficients!$F$16)/($A260*($C$4/100)))&lt;=1,2*ASIN(($C$7*Coefficients!$F$16)/( $A260*($C$4/100)))*180/PI(),180),FALSE))))</f>
        <v>180</v>
      </c>
      <c r="H260" s="50">
        <f>IF(AND(C$9="L",C$10="IB"),(($C$7*Coefficients!$C$16)/($A260*SIN(C$5*PI()/180))*100/2)^2*PI(),IF(AND(C$9="C",C$10="IB"),(($C$7*Coefficients!$D$16)/($A260*SIN(C$5*PI()/180))*100/2)^2*PI(),IF(AND(C$9="L",C$10="D"),(($C$7*Coefficients!$E$16)/($A260*SIN(C$5*PI()/180))*100/2)^2*PI(),IF(AND(C$9="C",C$10="D"),(($C$7* Coefficients!$F$16)/($A260*SIN(C$5*PI()/180))*100/2)^2*PI(),FALSE))))</f>
        <v>9098454.6571465973</v>
      </c>
      <c r="I260" s="42">
        <f t="shared" si="30"/>
        <v>47.652971482321377</v>
      </c>
      <c r="L260" s="44"/>
    </row>
    <row r="261" spans="1:12" x14ac:dyDescent="0.25">
      <c r="A261" s="51">
        <f t="shared" si="31"/>
        <v>16.826740610704483</v>
      </c>
      <c r="B261" s="5">
        <f t="shared" si="25"/>
        <v>0.99993354709825633</v>
      </c>
      <c r="C261" s="49">
        <f t="shared" si="28"/>
        <v>-5.7722174991727492E-4</v>
      </c>
      <c r="D261" s="5">
        <f t="shared" si="26"/>
        <v>0.16186166245137909</v>
      </c>
      <c r="E261" s="5">
        <f t="shared" si="27"/>
        <v>2.9765832213126285E-3</v>
      </c>
      <c r="F261" s="5" t="str">
        <f t="shared" si="29"/>
        <v>neg.</v>
      </c>
      <c r="G261" s="16">
        <f>IF(AND(C$9="L",C$10="IB"),IF((($C$7*Coefficients!$C$16)/($A261*($C$4/100)))&lt;=1,2*ASIN(($C$7*Coefficients!$C$16)/( $A261*($C$4/100)))*180/PI(),180),IF(AND(C$9="C",C$10="IB"),IF((($C$7*Coefficients!$D$16)/($A261*($C$4/100)))&lt;=1,2*ASIN(($C$7*Coefficients!$D$16)/( $A261*($C$4/100)))*180/PI(),180),IF(AND(C$9="L",C$10="D"),IF((($C$7*Coefficients!$E$16)/($A261*($C$4/100)))&lt;=1,2*ASIN(($C$7*Coefficients!$E$16)/( $A261*($C$4/100)))*180/PI(),180),IF(AND(C$9="C",C$10="D"),IF((($C$7*Coefficients!$F$16)/($A261*($C$4/100)))&lt;=1,2*ASIN(($C$7*Coefficients!$F$16)/( $A261*($C$4/100)))*180/PI(),180),FALSE))))</f>
        <v>180</v>
      </c>
      <c r="H261" s="50">
        <f>IF(AND(C$9="L",C$10="IB"),(($C$7*Coefficients!$C$16)/($A261*SIN(C$5*PI()/180))*100/2)^2*PI(),IF(AND(C$9="C",C$10="IB"),(($C$7*Coefficients!$D$16)/($A261*SIN(C$5*PI()/180))*100/2)^2*PI(),IF(AND(C$9="L",C$10="D"),(($C$7*Coefficients!$E$16)/($A261*SIN(C$5*PI()/180))*100/2)^2*PI(),IF(AND(C$9="C",C$10="D"),(($C$7* Coefficients!$F$16)/($A261*SIN(C$5*PI()/180))*100/2)^2*PI(),FALSE))))</f>
        <v>9056651.0552509557</v>
      </c>
      <c r="I261" s="42">
        <f t="shared" si="30"/>
        <v>47.543372689246354</v>
      </c>
      <c r="L261" s="44"/>
    </row>
    <row r="262" spans="1:12" x14ac:dyDescent="0.25">
      <c r="A262" s="51">
        <f t="shared" si="31"/>
        <v>16.865530253887218</v>
      </c>
      <c r="B262" s="5">
        <f t="shared" si="25"/>
        <v>0.99993324037172271</v>
      </c>
      <c r="C262" s="49">
        <f t="shared" si="28"/>
        <v>-5.7988612020108752E-4</v>
      </c>
      <c r="D262" s="5">
        <f t="shared" si="26"/>
        <v>0.16223479211901412</v>
      </c>
      <c r="E262" s="5">
        <f t="shared" si="27"/>
        <v>2.9903225052083965E-3</v>
      </c>
      <c r="F262" s="5" t="str">
        <f t="shared" si="29"/>
        <v>neg.</v>
      </c>
      <c r="G262" s="16">
        <f>IF(AND(C$9="L",C$10="IB"),IF((($C$7*Coefficients!$C$16)/($A262*($C$4/100)))&lt;=1,2*ASIN(($C$7*Coefficients!$C$16)/( $A262*($C$4/100)))*180/PI(),180),IF(AND(C$9="C",C$10="IB"),IF((($C$7*Coefficients!$D$16)/($A262*($C$4/100)))&lt;=1,2*ASIN(($C$7*Coefficients!$D$16)/( $A262*($C$4/100)))*180/PI(),180),IF(AND(C$9="L",C$10="D"),IF((($C$7*Coefficients!$E$16)/($A262*($C$4/100)))&lt;=1,2*ASIN(($C$7*Coefficients!$E$16)/( $A262*($C$4/100)))*180/PI(),180),IF(AND(C$9="C",C$10="D"),IF((($C$7*Coefficients!$F$16)/($A262*($C$4/100)))&lt;=1,2*ASIN(($C$7*Coefficients!$F$16)/( $A262*($C$4/100)))*180/PI(),180),FALSE))))</f>
        <v>180</v>
      </c>
      <c r="H262" s="50">
        <f>IF(AND(C$9="L",C$10="IB"),(($C$7*Coefficients!$C$16)/($A262*SIN(C$5*PI()/180))*100/2)^2*PI(),IF(AND(C$9="C",C$10="IB"),(($C$7*Coefficients!$D$16)/($A262*SIN(C$5*PI()/180))*100/2)^2*PI(),IF(AND(C$9="L",C$10="D"),(($C$7*Coefficients!$E$16)/($A262*SIN(C$5*PI()/180))*100/2)^2*PI(),IF(AND(C$9="C",C$10="D"),(($C$7* Coefficients!$F$16)/($A262*SIN(C$5*PI()/180))*100/2)^2*PI(),FALSE))))</f>
        <v>9015039.5234592278</v>
      </c>
      <c r="I262" s="42">
        <f t="shared" si="30"/>
        <v>47.434025966400526</v>
      </c>
      <c r="L262" s="44"/>
    </row>
    <row r="263" spans="1:12" x14ac:dyDescent="0.25">
      <c r="A263" s="51">
        <f t="shared" si="31"/>
        <v>16.904409316432446</v>
      </c>
      <c r="B263" s="5">
        <f t="shared" si="25"/>
        <v>0.99993293222946711</v>
      </c>
      <c r="C263" s="49">
        <f t="shared" si="28"/>
        <v>-5.825627889318657E-4</v>
      </c>
      <c r="D263" s="5">
        <f t="shared" si="26"/>
        <v>0.16260878193936701</v>
      </c>
      <c r="E263" s="5">
        <f t="shared" si="27"/>
        <v>3.0041252067572032E-3</v>
      </c>
      <c r="F263" s="5" t="str">
        <f t="shared" si="29"/>
        <v>neg.</v>
      </c>
      <c r="G263" s="16">
        <f>IF(AND(C$9="L",C$10="IB"),IF((($C$7*Coefficients!$C$16)/($A263*($C$4/100)))&lt;=1,2*ASIN(($C$7*Coefficients!$C$16)/( $A263*($C$4/100)))*180/PI(),180),IF(AND(C$9="C",C$10="IB"),IF((($C$7*Coefficients!$D$16)/($A263*($C$4/100)))&lt;=1,2*ASIN(($C$7*Coefficients!$D$16)/( $A263*($C$4/100)))*180/PI(),180),IF(AND(C$9="L",C$10="D"),IF((($C$7*Coefficients!$E$16)/($A263*($C$4/100)))&lt;=1,2*ASIN(($C$7*Coefficients!$E$16)/( $A263*($C$4/100)))*180/PI(),180),IF(AND(C$9="C",C$10="D"),IF((($C$7*Coefficients!$F$16)/($A263*($C$4/100)))&lt;=1,2*ASIN(($C$7*Coefficients!$F$16)/( $A263*($C$4/100)))*180/PI(),180),FALSE))))</f>
        <v>180</v>
      </c>
      <c r="H263" s="50">
        <f>IF(AND(C$9="L",C$10="IB"),(($C$7*Coefficients!$C$16)/($A263*SIN(C$5*PI()/180))*100/2)^2*PI(),IF(AND(C$9="C",C$10="IB"),(($C$7*Coefficients!$D$16)/($A263*SIN(C$5*PI()/180))*100/2)^2*PI(),IF(AND(C$9="L",C$10="D"),(($C$7*Coefficients!$E$16)/($A263*SIN(C$5*PI()/180))*100/2)^2*PI(),IF(AND(C$9="C",C$10="D"),(($C$7* Coefficients!$F$16)/($A263*SIN(C$5*PI()/180))*100/2)^2*PI(),FALSE))))</f>
        <v>8973619.1792894434</v>
      </c>
      <c r="I263" s="42">
        <f t="shared" si="30"/>
        <v>47.324930734038468</v>
      </c>
      <c r="L263" s="44"/>
    </row>
    <row r="264" spans="1:12" x14ac:dyDescent="0.25">
      <c r="A264" s="51">
        <f t="shared" si="31"/>
        <v>16.943378004473086</v>
      </c>
      <c r="B264" s="5">
        <f t="shared" si="25"/>
        <v>0.99993262266495497</v>
      </c>
      <c r="C264" s="49">
        <f t="shared" si="28"/>
        <v>-5.8525181288318954E-4</v>
      </c>
      <c r="D264" s="5">
        <f t="shared" si="26"/>
        <v>0.16298363389529449</v>
      </c>
      <c r="E264" s="5">
        <f t="shared" si="27"/>
        <v>3.017991618681634E-3</v>
      </c>
      <c r="F264" s="5" t="str">
        <f t="shared" si="29"/>
        <v>neg.</v>
      </c>
      <c r="G264" s="16">
        <f>IF(AND(C$9="L",C$10="IB"),IF((($C$7*Coefficients!$C$16)/($A264*($C$4/100)))&lt;=1,2*ASIN(($C$7*Coefficients!$C$16)/( $A264*($C$4/100)))*180/PI(),180),IF(AND(C$9="C",C$10="IB"),IF((($C$7*Coefficients!$D$16)/($A264*($C$4/100)))&lt;=1,2*ASIN(($C$7*Coefficients!$D$16)/( $A264*($C$4/100)))*180/PI(),180),IF(AND(C$9="L",C$10="D"),IF((($C$7*Coefficients!$E$16)/($A264*($C$4/100)))&lt;=1,2*ASIN(($C$7*Coefficients!$E$16)/( $A264*($C$4/100)))*180/PI(),180),IF(AND(C$9="C",C$10="D"),IF((($C$7*Coefficients!$F$16)/($A264*($C$4/100)))&lt;=1,2*ASIN(($C$7*Coefficients!$F$16)/( $A264*($C$4/100)))*180/PI(),180),FALSE))))</f>
        <v>180</v>
      </c>
      <c r="H264" s="50">
        <f>IF(AND(C$9="L",C$10="IB"),(($C$7*Coefficients!$C$16)/($A264*SIN(C$5*PI()/180))*100/2)^2*PI(),IF(AND(C$9="C",C$10="IB"),(($C$7*Coefficients!$D$16)/($A264*SIN(C$5*PI()/180))*100/2)^2*PI(),IF(AND(C$9="L",C$10="D"),(($C$7*Coefficients!$E$16)/($A264*SIN(C$5*PI()/180))*100/2)^2*PI(),IF(AND(C$9="C",C$10="D"),(($C$7* Coefficients!$F$16)/($A264*SIN(C$5*PI()/180))*100/2)^2*PI(),FALSE))))</f>
        <v>8932389.1443142779</v>
      </c>
      <c r="I264" s="42">
        <f t="shared" si="30"/>
        <v>47.216086413748094</v>
      </c>
      <c r="L264" s="44"/>
    </row>
    <row r="265" spans="1:12" x14ac:dyDescent="0.25">
      <c r="A265" s="51">
        <f t="shared" si="31"/>
        <v>16.982436524617246</v>
      </c>
      <c r="B265" s="5">
        <f t="shared" si="25"/>
        <v>0.99993231167162255</v>
      </c>
      <c r="C265" s="49">
        <f t="shared" si="28"/>
        <v>-5.8795324908239718E-4</v>
      </c>
      <c r="D265" s="5">
        <f t="shared" si="26"/>
        <v>0.16335934997422438</v>
      </c>
      <c r="E265" s="5">
        <f t="shared" si="27"/>
        <v>3.0319220350554232E-3</v>
      </c>
      <c r="F265" s="5" t="str">
        <f t="shared" si="29"/>
        <v>neg.</v>
      </c>
      <c r="G265" s="16">
        <f>IF(AND(C$9="L",C$10="IB"),IF((($C$7*Coefficients!$C$16)/($A265*($C$4/100)))&lt;=1,2*ASIN(($C$7*Coefficients!$C$16)/( $A265*($C$4/100)))*180/PI(),180),IF(AND(C$9="C",C$10="IB"),IF((($C$7*Coefficients!$D$16)/($A265*($C$4/100)))&lt;=1,2*ASIN(($C$7*Coefficients!$D$16)/( $A265*($C$4/100)))*180/PI(),180),IF(AND(C$9="L",C$10="D"),IF((($C$7*Coefficients!$E$16)/($A265*($C$4/100)))&lt;=1,2*ASIN(($C$7*Coefficients!$E$16)/( $A265*($C$4/100)))*180/PI(),180),IF(AND(C$9="C",C$10="D"),IF((($C$7*Coefficients!$F$16)/($A265*($C$4/100)))&lt;=1,2*ASIN(($C$7*Coefficients!$F$16)/( $A265*($C$4/100)))*180/PI(),180),FALSE))))</f>
        <v>180</v>
      </c>
      <c r="H265" s="50">
        <f>IF(AND(C$9="L",C$10="IB"),(($C$7*Coefficients!$C$16)/($A265*SIN(C$5*PI()/180))*100/2)^2*PI(),IF(AND(C$9="C",C$10="IB"),(($C$7*Coefficients!$D$16)/($A265*SIN(C$5*PI()/180))*100/2)^2*PI(),IF(AND(C$9="L",C$10="D"),(($C$7*Coefficients!$E$16)/($A265*SIN(C$5*PI()/180))*100/2)^2*PI(),IF(AND(C$9="C",C$10="D"),(($C$7* Coefficients!$F$16)/($A265*SIN(C$5*PI()/180))*100/2)^2*PI(),FALSE))))</f>
        <v>8891348.5441424027</v>
      </c>
      <c r="I265" s="42">
        <f t="shared" si="30"/>
        <v>47.107492428447664</v>
      </c>
      <c r="L265" s="44"/>
    </row>
    <row r="266" spans="1:12" x14ac:dyDescent="0.25">
      <c r="A266" s="51">
        <f t="shared" si="31"/>
        <v>17.021585083949308</v>
      </c>
      <c r="B266" s="5">
        <f t="shared" si="25"/>
        <v>0.99993199924287501</v>
      </c>
      <c r="C266" s="49">
        <f t="shared" si="28"/>
        <v>-5.90667154826981E-4</v>
      </c>
      <c r="D266" s="5">
        <f t="shared" si="26"/>
        <v>0.16373593216816593</v>
      </c>
      <c r="E266" s="5">
        <f t="shared" si="27"/>
        <v>3.0459167513096842E-3</v>
      </c>
      <c r="F266" s="5" t="str">
        <f t="shared" si="29"/>
        <v>neg.</v>
      </c>
      <c r="G266" s="16">
        <f>IF(AND(C$9="L",C$10="IB"),IF((($C$7*Coefficients!$C$16)/($A266*($C$4/100)))&lt;=1,2*ASIN(($C$7*Coefficients!$C$16)/( $A266*($C$4/100)))*180/PI(),180),IF(AND(C$9="C",C$10="IB"),IF((($C$7*Coefficients!$D$16)/($A266*($C$4/100)))&lt;=1,2*ASIN(($C$7*Coefficients!$D$16)/( $A266*($C$4/100)))*180/PI(),180),IF(AND(C$9="L",C$10="D"),IF((($C$7*Coefficients!$E$16)/($A266*($C$4/100)))&lt;=1,2*ASIN(($C$7*Coefficients!$E$16)/( $A266*($C$4/100)))*180/PI(),180),IF(AND(C$9="C",C$10="D"),IF((($C$7*Coefficients!$F$16)/($A266*($C$4/100)))&lt;=1,2*ASIN(($C$7*Coefficients!$F$16)/( $A266*($C$4/100)))*180/PI(),180),FALSE))))</f>
        <v>180</v>
      </c>
      <c r="H266" s="50">
        <f>IF(AND(C$9="L",C$10="IB"),(($C$7*Coefficients!$C$16)/($A266*SIN(C$5*PI()/180))*100/2)^2*PI(),IF(AND(C$9="C",C$10="IB"),(($C$7*Coefficients!$D$16)/($A266*SIN(C$5*PI()/180))*100/2)^2*PI(),IF(AND(C$9="L",C$10="D"),(($C$7*Coefficients!$E$16)/($A266*SIN(C$5*PI()/180))*100/2)^2*PI(),IF(AND(C$9="C",C$10="D"),(($C$7* Coefficients!$F$16)/($A266*SIN(C$5*PI()/180))*100/2)^2*PI(),FALSE))))</f>
        <v>8850496.5083999597</v>
      </c>
      <c r="I266" s="42">
        <f t="shared" si="30"/>
        <v>46.999148202382685</v>
      </c>
      <c r="L266" s="44"/>
    </row>
    <row r="267" spans="1:12" x14ac:dyDescent="0.25">
      <c r="A267" s="51">
        <f t="shared" si="31"/>
        <v>17.060823890031035</v>
      </c>
      <c r="B267" s="5">
        <f t="shared" si="25"/>
        <v>0.99993168537208721</v>
      </c>
      <c r="C267" s="49">
        <f t="shared" si="28"/>
        <v>-5.933935876778376E-4</v>
      </c>
      <c r="D267" s="5">
        <f t="shared" si="26"/>
        <v>0.16411338247372034</v>
      </c>
      <c r="E267" s="5">
        <f t="shared" si="27"/>
        <v>3.0599760642391789E-3</v>
      </c>
      <c r="F267" s="5" t="str">
        <f t="shared" si="29"/>
        <v>neg.</v>
      </c>
      <c r="G267" s="16">
        <f>IF(AND(C$9="L",C$10="IB"),IF((($C$7*Coefficients!$C$16)/($A267*($C$4/100)))&lt;=1,2*ASIN(($C$7*Coefficients!$C$16)/( $A267*($C$4/100)))*180/PI(),180),IF(AND(C$9="C",C$10="IB"),IF((($C$7*Coefficients!$D$16)/($A267*($C$4/100)))&lt;=1,2*ASIN(($C$7*Coefficients!$D$16)/( $A267*($C$4/100)))*180/PI(),180),IF(AND(C$9="L",C$10="D"),IF((($C$7*Coefficients!$E$16)/($A267*($C$4/100)))&lt;=1,2*ASIN(($C$7*Coefficients!$E$16)/( $A267*($C$4/100)))*180/PI(),180),IF(AND(C$9="C",C$10="D"),IF((($C$7*Coefficients!$F$16)/($A267*($C$4/100)))&lt;=1,2*ASIN(($C$7*Coefficients!$F$16)/( $A267*($C$4/100)))*180/PI(),180),FALSE))))</f>
        <v>180</v>
      </c>
      <c r="H267" s="50">
        <f>IF(AND(C$9="L",C$10="IB"),(($C$7*Coefficients!$C$16)/($A267*SIN(C$5*PI()/180))*100/2)^2*PI(),IF(AND(C$9="C",C$10="IB"),(($C$7*Coefficients!$D$16)/($A267*SIN(C$5*PI()/180))*100/2)^2*PI(),IF(AND(C$9="L",C$10="D"),(($C$7*Coefficients!$E$16)/($A267*SIN(C$5*PI()/180))*100/2)^2*PI(),IF(AND(C$9="C",C$10="D"),(($C$7* Coefficients!$F$16)/($A267*SIN(C$5*PI()/180))*100/2)^2*PI(),FALSE))))</f>
        <v>8809832.1707120966</v>
      </c>
      <c r="I267" s="42">
        <f t="shared" si="30"/>
        <v>46.891053161122855</v>
      </c>
      <c r="L267" s="44"/>
    </row>
    <row r="268" spans="1:12" x14ac:dyDescent="0.25">
      <c r="A268" s="51">
        <f t="shared" si="31"/>
        <v>17.100153150902674</v>
      </c>
      <c r="B268" s="5">
        <f t="shared" si="25"/>
        <v>0.99993137005260391</v>
      </c>
      <c r="C268" s="49">
        <f t="shared" si="28"/>
        <v>-5.9613260545734082E-4</v>
      </c>
      <c r="D268" s="5">
        <f t="shared" si="26"/>
        <v>0.16449170289209167</v>
      </c>
      <c r="E268" s="5">
        <f t="shared" si="27"/>
        <v>3.0741002720086163E-3</v>
      </c>
      <c r="F268" s="5" t="str">
        <f t="shared" si="29"/>
        <v>neg.</v>
      </c>
      <c r="G268" s="16">
        <f>IF(AND(C$9="L",C$10="IB"),IF((($C$7*Coefficients!$C$16)/($A268*($C$4/100)))&lt;=1,2*ASIN(($C$7*Coefficients!$C$16)/( $A268*($C$4/100)))*180/PI(),180),IF(AND(C$9="C",C$10="IB"),IF((($C$7*Coefficients!$D$16)/($A268*($C$4/100)))&lt;=1,2*ASIN(($C$7*Coefficients!$D$16)/( $A268*($C$4/100)))*180/PI(),180),IF(AND(C$9="L",C$10="D"),IF((($C$7*Coefficients!$E$16)/($A268*($C$4/100)))&lt;=1,2*ASIN(($C$7*Coefficients!$E$16)/( $A268*($C$4/100)))*180/PI(),180),IF(AND(C$9="C",C$10="D"),IF((($C$7*Coefficients!$F$16)/($A268*($C$4/100)))&lt;=1,2*ASIN(($C$7*Coefficients!$F$16)/( $A268*($C$4/100)))*180/PI(),180),FALSE))))</f>
        <v>180</v>
      </c>
      <c r="H268" s="50">
        <f>IF(AND(C$9="L",C$10="IB"),(($C$7*Coefficients!$C$16)/($A268*SIN(C$5*PI()/180))*100/2)^2*PI(),IF(AND(C$9="C",C$10="IB"),(($C$7*Coefficients!$D$16)/($A268*SIN(C$5*PI()/180))*100/2)^2*PI(),IF(AND(C$9="L",C$10="D"),(($C$7*Coefficients!$E$16)/($A268*SIN(C$5*PI()/180))*100/2)^2*PI(),IF(AND(C$9="C",C$10="D"),(($C$7* Coefficients!$F$16)/($A268*SIN(C$5*PI()/180))*100/2)^2*PI(),FALSE))))</f>
        <v>8769354.6686845813</v>
      </c>
      <c r="I268" s="42">
        <f t="shared" si="30"/>
        <v>46.783206731559012</v>
      </c>
      <c r="L268" s="44"/>
    </row>
    <row r="269" spans="1:12" x14ac:dyDescent="0.25">
      <c r="A269" s="51">
        <f t="shared" si="31"/>
        <v>17.139573075084051</v>
      </c>
      <c r="B269" s="5">
        <f t="shared" si="25"/>
        <v>0.99993105327773879</v>
      </c>
      <c r="C269" s="49">
        <f t="shared" si="28"/>
        <v>-5.9888426625802208E-4</v>
      </c>
      <c r="D269" s="5">
        <f t="shared" si="26"/>
        <v>0.16487089542909708</v>
      </c>
      <c r="E269" s="5">
        <f t="shared" si="27"/>
        <v>3.0882896741589653E-3</v>
      </c>
      <c r="F269" s="5" t="str">
        <f t="shared" si="29"/>
        <v>neg.</v>
      </c>
      <c r="G269" s="16">
        <f>IF(AND(C$9="L",C$10="IB"),IF((($C$7*Coefficients!$C$16)/($A269*($C$4/100)))&lt;=1,2*ASIN(($C$7*Coefficients!$C$16)/( $A269*($C$4/100)))*180/PI(),180),IF(AND(C$9="C",C$10="IB"),IF((($C$7*Coefficients!$D$16)/($A269*($C$4/100)))&lt;=1,2*ASIN(($C$7*Coefficients!$D$16)/( $A269*($C$4/100)))*180/PI(),180),IF(AND(C$9="L",C$10="D"),IF((($C$7*Coefficients!$E$16)/($A269*($C$4/100)))&lt;=1,2*ASIN(($C$7*Coefficients!$E$16)/( $A269*($C$4/100)))*180/PI(),180),IF(AND(C$9="C",C$10="D"),IF((($C$7*Coefficients!$F$16)/($A269*($C$4/100)))&lt;=1,2*ASIN(($C$7*Coefficients!$F$16)/( $A269*($C$4/100)))*180/PI(),180),FALSE))))</f>
        <v>180</v>
      </c>
      <c r="H269" s="50">
        <f>IF(AND(C$9="L",C$10="IB"),(($C$7*Coefficients!$C$16)/($A269*SIN(C$5*PI()/180))*100/2)^2*PI(),IF(AND(C$9="C",C$10="IB"),(($C$7*Coefficients!$D$16)/($A269*SIN(C$5*PI()/180))*100/2)^2*PI(),IF(AND(C$9="L",C$10="D"),(($C$7*Coefficients!$E$16)/($A269*SIN(C$5*PI()/180))*100/2)^2*PI(),IF(AND(C$9="C",C$10="D"),(($C$7* Coefficients!$F$16)/($A269*SIN(C$5*PI()/180))*100/2)^2*PI(),FALSE))))</f>
        <v>8729063.1438855398</v>
      </c>
      <c r="I269" s="42">
        <f t="shared" si="30"/>
        <v>46.675608341900137</v>
      </c>
      <c r="L269" s="44"/>
    </row>
    <row r="270" spans="1:12" x14ac:dyDescent="0.25">
      <c r="A270" s="51">
        <f t="shared" si="31"/>
        <v>17.179083871575678</v>
      </c>
      <c r="B270" s="5">
        <f t="shared" si="25"/>
        <v>0.99993073504077479</v>
      </c>
      <c r="C270" s="49">
        <f t="shared" si="28"/>
        <v>-6.0164862843967875E-4</v>
      </c>
      <c r="D270" s="5">
        <f t="shared" si="26"/>
        <v>0.16525096209517764</v>
      </c>
      <c r="E270" s="5">
        <f t="shared" si="27"/>
        <v>3.1025445716138162E-3</v>
      </c>
      <c r="F270" s="5" t="str">
        <f t="shared" si="29"/>
        <v>neg.</v>
      </c>
      <c r="G270" s="16">
        <f>IF(AND(C$9="L",C$10="IB"),IF((($C$7*Coefficients!$C$16)/($A270*($C$4/100)))&lt;=1,2*ASIN(($C$7*Coefficients!$C$16)/( $A270*($C$4/100)))*180/PI(),180),IF(AND(C$9="C",C$10="IB"),IF((($C$7*Coefficients!$D$16)/($A270*($C$4/100)))&lt;=1,2*ASIN(($C$7*Coefficients!$D$16)/( $A270*($C$4/100)))*180/PI(),180),IF(AND(C$9="L",C$10="D"),IF((($C$7*Coefficients!$E$16)/($A270*($C$4/100)))&lt;=1,2*ASIN(($C$7*Coefficients!$E$16)/( $A270*($C$4/100)))*180/PI(),180),IF(AND(C$9="C",C$10="D"),IF((($C$7*Coefficients!$F$16)/($A270*($C$4/100)))&lt;=1,2*ASIN(($C$7*Coefficients!$F$16)/( $A270*($C$4/100)))*180/PI(),180),FALSE))))</f>
        <v>180</v>
      </c>
      <c r="H270" s="50">
        <f>IF(AND(C$9="L",C$10="IB"),(($C$7*Coefficients!$C$16)/($A270*SIN(C$5*PI()/180))*100/2)^2*PI(),IF(AND(C$9="C",C$10="IB"),(($C$7*Coefficients!$D$16)/($A270*SIN(C$5*PI()/180))*100/2)^2*PI(),IF(AND(C$9="L",C$10="D"),(($C$7*Coefficients!$E$16)/($A270*SIN(C$5*PI()/180))*100/2)^2*PI(),IF(AND(C$9="C",C$10="D"),(($C$7* Coefficients!$F$16)/($A270*SIN(C$5*PI()/180))*100/2)^2*PI(),FALSE))))</f>
        <v>8688956.7418272179</v>
      </c>
      <c r="I270" s="42">
        <f t="shared" si="30"/>
        <v>46.568257421670268</v>
      </c>
      <c r="L270" s="44"/>
    </row>
    <row r="271" spans="1:12" x14ac:dyDescent="0.25">
      <c r="A271" s="51">
        <f t="shared" si="31"/>
        <v>17.218685749859866</v>
      </c>
      <c r="B271" s="5">
        <f t="shared" si="25"/>
        <v>0.99993041533496363</v>
      </c>
      <c r="C271" s="49">
        <f t="shared" si="28"/>
        <v>-6.044257506332331E-4</v>
      </c>
      <c r="D271" s="5">
        <f t="shared" si="26"/>
        <v>0.16563190490540899</v>
      </c>
      <c r="E271" s="5">
        <f t="shared" si="27"/>
        <v>3.1168652666857576E-3</v>
      </c>
      <c r="F271" s="5" t="str">
        <f t="shared" si="29"/>
        <v>neg.</v>
      </c>
      <c r="G271" s="16">
        <f>IF(AND(C$9="L",C$10="IB"),IF((($C$7*Coefficients!$C$16)/($A271*($C$4/100)))&lt;=1,2*ASIN(($C$7*Coefficients!$C$16)/( $A271*($C$4/100)))*180/PI(),180),IF(AND(C$9="C",C$10="IB"),IF((($C$7*Coefficients!$D$16)/($A271*($C$4/100)))&lt;=1,2*ASIN(($C$7*Coefficients!$D$16)/( $A271*($C$4/100)))*180/PI(),180),IF(AND(C$9="L",C$10="D"),IF((($C$7*Coefficients!$E$16)/($A271*($C$4/100)))&lt;=1,2*ASIN(($C$7*Coefficients!$E$16)/( $A271*($C$4/100)))*180/PI(),180),IF(AND(C$9="C",C$10="D"),IF((($C$7*Coefficients!$F$16)/($A271*($C$4/100)))&lt;=1,2*ASIN(($C$7*Coefficients!$F$16)/( $A271*($C$4/100)))*180/PI(),180),FALSE))))</f>
        <v>180</v>
      </c>
      <c r="H271" s="50">
        <f>IF(AND(C$9="L",C$10="IB"),(($C$7*Coefficients!$C$16)/($A271*SIN(C$5*PI()/180))*100/2)^2*PI(),IF(AND(C$9="C",C$10="IB"),(($C$7*Coefficients!$D$16)/($A271*SIN(C$5*PI()/180))*100/2)^2*PI(),IF(AND(C$9="L",C$10="D"),(($C$7*Coefficients!$E$16)/($A271*SIN(C$5*PI()/180))*100/2)^2*PI(),IF(AND(C$9="C",C$10="D"),(($C$7* Coefficients!$F$16)/($A271*SIN(C$5*PI()/180))*100/2)^2*PI(),FALSE))))</f>
        <v>8649034.6119478866</v>
      </c>
      <c r="I271" s="42">
        <f t="shared" si="30"/>
        <v>46.461153401705523</v>
      </c>
      <c r="L271" s="44"/>
    </row>
    <row r="272" spans="1:12" x14ac:dyDescent="0.25">
      <c r="A272" s="51">
        <f t="shared" si="31"/>
        <v>17.25837891990183</v>
      </c>
      <c r="B272" s="5">
        <f t="shared" si="25"/>
        <v>0.99993009415352596</v>
      </c>
      <c r="C272" s="49">
        <f t="shared" si="28"/>
        <v>-6.0721569173976858E-4</v>
      </c>
      <c r="D272" s="5">
        <f t="shared" si="26"/>
        <v>0.16601372587951199</v>
      </c>
      <c r="E272" s="5">
        <f t="shared" si="27"/>
        <v>3.1312520630827939E-3</v>
      </c>
      <c r="F272" s="5" t="str">
        <f t="shared" si="29"/>
        <v>neg.</v>
      </c>
      <c r="G272" s="16">
        <f>IF(AND(C$9="L",C$10="IB"),IF((($C$7*Coefficients!$C$16)/($A272*($C$4/100)))&lt;=1,2*ASIN(($C$7*Coefficients!$C$16)/( $A272*($C$4/100)))*180/PI(),180),IF(AND(C$9="C",C$10="IB"),IF((($C$7*Coefficients!$D$16)/($A272*($C$4/100)))&lt;=1,2*ASIN(($C$7*Coefficients!$D$16)/( $A272*($C$4/100)))*180/PI(),180),IF(AND(C$9="L",C$10="D"),IF((($C$7*Coefficients!$E$16)/($A272*($C$4/100)))&lt;=1,2*ASIN(($C$7*Coefficients!$E$16)/( $A272*($C$4/100)))*180/PI(),180),IF(AND(C$9="C",C$10="D"),IF((($C$7*Coefficients!$F$16)/($A272*($C$4/100)))&lt;=1,2*ASIN(($C$7*Coefficients!$F$16)/( $A272*($C$4/100)))*180/PI(),180),FALSE))))</f>
        <v>180</v>
      </c>
      <c r="H272" s="50">
        <f>IF(AND(C$9="L",C$10="IB"),(($C$7*Coefficients!$C$16)/($A272*SIN(C$5*PI()/180))*100/2)^2*PI(),IF(AND(C$9="C",C$10="IB"),(($C$7*Coefficients!$D$16)/($A272*SIN(C$5*PI()/180))*100/2)^2*PI(),IF(AND(C$9="L",C$10="D"),(($C$7*Coefficients!$E$16)/($A272*SIN(C$5*PI()/180))*100/2)^2*PI(),IF(AND(C$9="C",C$10="D"),(($C$7* Coefficients!$F$16)/($A272*SIN(C$5*PI()/180))*100/2)^2*PI(),FALSE))))</f>
        <v>8609295.9075937904</v>
      </c>
      <c r="I272" s="42">
        <f t="shared" si="30"/>
        <v>46.354295714151043</v>
      </c>
      <c r="L272" s="44"/>
    </row>
    <row r="273" spans="1:12" x14ac:dyDescent="0.25">
      <c r="A273" s="51">
        <f t="shared" si="31"/>
        <v>17.298163592150807</v>
      </c>
      <c r="B273" s="5">
        <f t="shared" si="25"/>
        <v>0.99992977148965145</v>
      </c>
      <c r="C273" s="49">
        <f t="shared" si="28"/>
        <v>-6.1001851092956747E-4</v>
      </c>
      <c r="D273" s="5">
        <f t="shared" si="26"/>
        <v>0.16639642704186344</v>
      </c>
      <c r="E273" s="5">
        <f t="shared" si="27"/>
        <v>3.145705265914775E-3</v>
      </c>
      <c r="F273" s="5" t="str">
        <f t="shared" si="29"/>
        <v>neg.</v>
      </c>
      <c r="G273" s="16">
        <f>IF(AND(C$9="L",C$10="IB"),IF((($C$7*Coefficients!$C$16)/($A273*($C$4/100)))&lt;=1,2*ASIN(($C$7*Coefficients!$C$16)/( $A273*($C$4/100)))*180/PI(),180),IF(AND(C$9="C",C$10="IB"),IF((($C$7*Coefficients!$D$16)/($A273*($C$4/100)))&lt;=1,2*ASIN(($C$7*Coefficients!$D$16)/( $A273*($C$4/100)))*180/PI(),180),IF(AND(C$9="L",C$10="D"),IF((($C$7*Coefficients!$E$16)/($A273*($C$4/100)))&lt;=1,2*ASIN(($C$7*Coefficients!$E$16)/( $A273*($C$4/100)))*180/PI(),180),IF(AND(C$9="C",C$10="D"),IF((($C$7*Coefficients!$F$16)/($A273*($C$4/100)))&lt;=1,2*ASIN(($C$7*Coefficients!$F$16)/( $A273*($C$4/100)))*180/PI(),180),FALSE))))</f>
        <v>180</v>
      </c>
      <c r="H273" s="50">
        <f>IF(AND(C$9="L",C$10="IB"),(($C$7*Coefficients!$C$16)/($A273*SIN(C$5*PI()/180))*100/2)^2*PI(),IF(AND(C$9="C",C$10="IB"),(($C$7*Coefficients!$D$16)/($A273*SIN(C$5*PI()/180))*100/2)^2*PI(),IF(AND(C$9="L",C$10="D"),(($C$7*Coefficients!$E$16)/($A273*SIN(C$5*PI()/180))*100/2)^2*PI(),IF(AND(C$9="C",C$10="D"),(($C$7* Coefficients!$F$16)/($A273*SIN(C$5*PI()/180))*100/2)^2*PI(),FALSE))))</f>
        <v>8569739.7860011905</v>
      </c>
      <c r="I273" s="42">
        <f t="shared" si="30"/>
        <v>46.247683792458005</v>
      </c>
      <c r="L273" s="44"/>
    </row>
    <row r="274" spans="1:12" x14ac:dyDescent="0.25">
      <c r="A274" s="51">
        <f t="shared" si="31"/>
        <v>17.338039977541172</v>
      </c>
      <c r="B274" s="5">
        <f t="shared" si="25"/>
        <v>0.99992944733649824</v>
      </c>
      <c r="C274" s="49">
        <f t="shared" si="28"/>
        <v>-6.1283426764693384E-4</v>
      </c>
      <c r="D274" s="5">
        <f t="shared" si="26"/>
        <v>0.16678001042150681</v>
      </c>
      <c r="E274" s="5">
        <f t="shared" si="27"/>
        <v>3.1602251816998813E-3</v>
      </c>
      <c r="F274" s="5" t="str">
        <f t="shared" si="29"/>
        <v>neg.</v>
      </c>
      <c r="G274" s="16">
        <f>IF(AND(C$9="L",C$10="IB"),IF((($C$7*Coefficients!$C$16)/($A274*($C$4/100)))&lt;=1,2*ASIN(($C$7*Coefficients!$C$16)/( $A274*($C$4/100)))*180/PI(),180),IF(AND(C$9="C",C$10="IB"),IF((($C$7*Coefficients!$D$16)/($A274*($C$4/100)))&lt;=1,2*ASIN(($C$7*Coefficients!$D$16)/( $A274*($C$4/100)))*180/PI(),180),IF(AND(C$9="L",C$10="D"),IF((($C$7*Coefficients!$E$16)/($A274*($C$4/100)))&lt;=1,2*ASIN(($C$7*Coefficients!$E$16)/( $A274*($C$4/100)))*180/PI(),180),IF(AND(C$9="C",C$10="D"),IF((($C$7*Coefficients!$F$16)/($A274*($C$4/100)))&lt;=1,2*ASIN(($C$7*Coefficients!$F$16)/( $A274*($C$4/100)))*180/PI(),180),FALSE))))</f>
        <v>180</v>
      </c>
      <c r="H274" s="50">
        <f>IF(AND(C$9="L",C$10="IB"),(($C$7*Coefficients!$C$16)/($A274*SIN(C$5*PI()/180))*100/2)^2*PI(),IF(AND(C$9="C",C$10="IB"),(($C$7*Coefficients!$D$16)/($A274*SIN(C$5*PI()/180))*100/2)^2*PI(),IF(AND(C$9="L",C$10="D"),(($C$7*Coefficients!$E$16)/($A274*SIN(C$5*PI()/180))*100/2)^2*PI(),IF(AND(C$9="C",C$10="D"),(($C$7* Coefficients!$F$16)/($A274*SIN(C$5*PI()/180))*100/2)^2*PI(),FALSE))))</f>
        <v>8530365.4082784951</v>
      </c>
      <c r="I274" s="42">
        <f t="shared" si="30"/>
        <v>46.14131707138062</v>
      </c>
      <c r="L274" s="44"/>
    </row>
    <row r="275" spans="1:12" x14ac:dyDescent="0.25">
      <c r="A275" s="51">
        <f t="shared" si="31"/>
        <v>17.378008287493547</v>
      </c>
      <c r="B275" s="5">
        <f t="shared" si="25"/>
        <v>0.9999291216871925</v>
      </c>
      <c r="C275" s="49">
        <f t="shared" si="28"/>
        <v>-6.1566302161405236E-4</v>
      </c>
      <c r="D275" s="5">
        <f t="shared" si="26"/>
        <v>0.16716447805216295</v>
      </c>
      <c r="E275" s="5">
        <f t="shared" si="27"/>
        <v>3.1748121183711115E-3</v>
      </c>
      <c r="F275" s="5" t="str">
        <f t="shared" si="29"/>
        <v>neg.</v>
      </c>
      <c r="G275" s="16">
        <f>IF(AND(C$9="L",C$10="IB"),IF((($C$7*Coefficients!$C$16)/($A275*($C$4/100)))&lt;=1,2*ASIN(($C$7*Coefficients!$C$16)/( $A275*($C$4/100)))*180/PI(),180),IF(AND(C$9="C",C$10="IB"),IF((($C$7*Coefficients!$D$16)/($A275*($C$4/100)))&lt;=1,2*ASIN(($C$7*Coefficients!$D$16)/( $A275*($C$4/100)))*180/PI(),180),IF(AND(C$9="L",C$10="D"),IF((($C$7*Coefficients!$E$16)/($A275*($C$4/100)))&lt;=1,2*ASIN(($C$7*Coefficients!$E$16)/( $A275*($C$4/100)))*180/PI(),180),IF(AND(C$9="C",C$10="D"),IF((($C$7*Coefficients!$F$16)/($A275*($C$4/100)))&lt;=1,2*ASIN(($C$7*Coefficients!$F$16)/( $A275*($C$4/100)))*180/PI(),180),FALSE))))</f>
        <v>180</v>
      </c>
      <c r="H275" s="50">
        <f>IF(AND(C$9="L",C$10="IB"),(($C$7*Coefficients!$C$16)/($A275*SIN(C$5*PI()/180))*100/2)^2*PI(),IF(AND(C$9="C",C$10="IB"),(($C$7*Coefficients!$D$16)/($A275*SIN(C$5*PI()/180))*100/2)^2*PI(),IF(AND(C$9="L",C$10="D"),(($C$7*Coefficients!$E$16)/($A275*SIN(C$5*PI()/180))*100/2)^2*PI(),IF(AND(C$9="C",C$10="D"),(($C$7* Coefficients!$F$16)/($A275*SIN(C$5*PI()/180))*100/2)^2*PI(),FALSE))))</f>
        <v>8491171.9393884875</v>
      </c>
      <c r="I275" s="42">
        <f t="shared" si="30"/>
        <v>46.03519498697311</v>
      </c>
      <c r="L275" s="44"/>
    </row>
    <row r="276" spans="1:12" x14ac:dyDescent="0.25">
      <c r="A276" s="51">
        <f t="shared" si="31"/>
        <v>17.418068733915931</v>
      </c>
      <c r="B276" s="5">
        <f t="shared" si="25"/>
        <v>0.99992879453482919</v>
      </c>
      <c r="C276" s="49">
        <f t="shared" si="28"/>
        <v>-6.185048328242388E-4</v>
      </c>
      <c r="D276" s="5">
        <f t="shared" si="26"/>
        <v>0.16754983197224099</v>
      </c>
      <c r="E276" s="5">
        <f t="shared" si="27"/>
        <v>3.1894663852828184E-3</v>
      </c>
      <c r="F276" s="5" t="str">
        <f t="shared" si="29"/>
        <v>neg.</v>
      </c>
      <c r="G276" s="16">
        <f>IF(AND(C$9="L",C$10="IB"),IF((($C$7*Coefficients!$C$16)/($A276*($C$4/100)))&lt;=1,2*ASIN(($C$7*Coefficients!$C$16)/( $A276*($C$4/100)))*180/PI(),180),IF(AND(C$9="C",C$10="IB"),IF((($C$7*Coefficients!$D$16)/($A276*($C$4/100)))&lt;=1,2*ASIN(($C$7*Coefficients!$D$16)/( $A276*($C$4/100)))*180/PI(),180),IF(AND(C$9="L",C$10="D"),IF((($C$7*Coefficients!$E$16)/($A276*($C$4/100)))&lt;=1,2*ASIN(($C$7*Coefficients!$E$16)/( $A276*($C$4/100)))*180/PI(),180),IF(AND(C$9="C",C$10="D"),IF((($C$7*Coefficients!$F$16)/($A276*($C$4/100)))&lt;=1,2*ASIN(($C$7*Coefficients!$F$16)/( $A276*($C$4/100)))*180/PI(),180),FALSE))))</f>
        <v>180</v>
      </c>
      <c r="H276" s="50">
        <f>IF(AND(C$9="L",C$10="IB"),(($C$7*Coefficients!$C$16)/($A276*SIN(C$5*PI()/180))*100/2)^2*PI(),IF(AND(C$9="C",C$10="IB"),(($C$7*Coefficients!$D$16)/($A276*SIN(C$5*PI()/180))*100/2)^2*PI(),IF(AND(C$9="L",C$10="D"),(($C$7*Coefficients!$E$16)/($A276*SIN(C$5*PI()/180))*100/2)^2*PI(),IF(AND(C$9="C",C$10="D"),(($C$7* Coefficients!$F$16)/($A276*SIN(C$5*PI()/180))*100/2)^2*PI(),FALSE))))</f>
        <v>8452158.5481305718</v>
      </c>
      <c r="I276" s="42">
        <f t="shared" si="30"/>
        <v>45.929316976586762</v>
      </c>
      <c r="L276" s="44"/>
    </row>
    <row r="277" spans="1:12" x14ac:dyDescent="0.25">
      <c r="A277" s="51">
        <f t="shared" si="31"/>
        <v>17.458221529204828</v>
      </c>
      <c r="B277" s="5">
        <f t="shared" si="25"/>
        <v>0.99992846587247097</v>
      </c>
      <c r="C277" s="49">
        <f t="shared" si="28"/>
        <v>-6.2135976155158594E-4</v>
      </c>
      <c r="D277" s="5">
        <f t="shared" si="26"/>
        <v>0.1679360742248491</v>
      </c>
      <c r="E277" s="5">
        <f t="shared" si="27"/>
        <v>3.2041882932172753E-3</v>
      </c>
      <c r="F277" s="5" t="str">
        <f t="shared" si="29"/>
        <v>neg.</v>
      </c>
      <c r="G277" s="16">
        <f>IF(AND(C$9="L",C$10="IB"),IF((($C$7*Coefficients!$C$16)/($A277*($C$4/100)))&lt;=1,2*ASIN(($C$7*Coefficients!$C$16)/( $A277*($C$4/100)))*180/PI(),180),IF(AND(C$9="C",C$10="IB"),IF((($C$7*Coefficients!$D$16)/($A277*($C$4/100)))&lt;=1,2*ASIN(($C$7*Coefficients!$D$16)/( $A277*($C$4/100)))*180/PI(),180),IF(AND(C$9="L",C$10="D"),IF((($C$7*Coefficients!$E$16)/($A277*($C$4/100)))&lt;=1,2*ASIN(($C$7*Coefficients!$E$16)/( $A277*($C$4/100)))*180/PI(),180),IF(AND(C$9="C",C$10="D"),IF((($C$7*Coefficients!$F$16)/($A277*($C$4/100)))&lt;=1,2*ASIN(($C$7*Coefficients!$F$16)/( $A277*($C$4/100)))*180/PI(),180),FALSE))))</f>
        <v>180</v>
      </c>
      <c r="H277" s="50">
        <f>IF(AND(C$9="L",C$10="IB"),(($C$7*Coefficients!$C$16)/($A277*SIN(C$5*PI()/180))*100/2)^2*PI(),IF(AND(C$9="C",C$10="IB"),(($C$7*Coefficients!$D$16)/($A277*SIN(C$5*PI()/180))*100/2)^2*PI(),IF(AND(C$9="L",C$10="D"),(($C$7*Coefficients!$E$16)/($A277*SIN(C$5*PI()/180))*100/2)^2*PI(),IF(AND(C$9="C",C$10="D"),(($C$7* Coefficients!$F$16)/($A277*SIN(C$5*PI()/180))*100/2)^2*PI(),FALSE))))</f>
        <v>8413324.4071231913</v>
      </c>
      <c r="I277" s="42">
        <f t="shared" si="30"/>
        <v>45.823682478866893</v>
      </c>
      <c r="L277" s="44"/>
    </row>
    <row r="278" spans="1:12" x14ac:dyDescent="0.25">
      <c r="A278" s="51">
        <f t="shared" si="31"/>
        <v>17.498466886246359</v>
      </c>
      <c r="B278" s="5">
        <f t="shared" si="25"/>
        <v>0.99992813569314853</v>
      </c>
      <c r="C278" s="49">
        <f t="shared" si="28"/>
        <v>-6.2422786834807095E-4</v>
      </c>
      <c r="D278" s="5">
        <f t="shared" si="26"/>
        <v>0.16832320685780522</v>
      </c>
      <c r="E278" s="5">
        <f t="shared" si="27"/>
        <v>3.2189781543912558E-3</v>
      </c>
      <c r="F278" s="5" t="str">
        <f t="shared" si="29"/>
        <v>neg.</v>
      </c>
      <c r="G278" s="16">
        <f>IF(AND(C$9="L",C$10="IB"),IF((($C$7*Coefficients!$C$16)/($A278*($C$4/100)))&lt;=1,2*ASIN(($C$7*Coefficients!$C$16)/( $A278*($C$4/100)))*180/PI(),180),IF(AND(C$9="C",C$10="IB"),IF((($C$7*Coefficients!$D$16)/($A278*($C$4/100)))&lt;=1,2*ASIN(($C$7*Coefficients!$D$16)/( $A278*($C$4/100)))*180/PI(),180),IF(AND(C$9="L",C$10="D"),IF((($C$7*Coefficients!$E$16)/($A278*($C$4/100)))&lt;=1,2*ASIN(($C$7*Coefficients!$E$16)/( $A278*($C$4/100)))*180/PI(),180),IF(AND(C$9="C",C$10="D"),IF((($C$7*Coefficients!$F$16)/($A278*($C$4/100)))&lt;=1,2*ASIN(($C$7*Coefficients!$F$16)/( $A278*($C$4/100)))*180/PI(),180),FALSE))))</f>
        <v>180</v>
      </c>
      <c r="H278" s="50">
        <f>IF(AND(C$9="L",C$10="IB"),(($C$7*Coefficients!$C$16)/($A278*SIN(C$5*PI()/180))*100/2)^2*PI(),IF(AND(C$9="C",C$10="IB"),(($C$7*Coefficients!$D$16)/($A278*SIN(C$5*PI()/180))*100/2)^2*PI(),IF(AND(C$9="L",C$10="D"),(($C$7*Coefficients!$E$16)/($A278*SIN(C$5*PI()/180))*100/2)^2*PI(),IF(AND(C$9="C",C$10="D"),(($C$7* Coefficients!$F$16)/($A278*SIN(C$5*PI()/180))*100/2)^2*PI(),FALSE))))</f>
        <v>8374668.6927862484</v>
      </c>
      <c r="I278" s="42">
        <f t="shared" si="30"/>
        <v>45.71829093374992</v>
      </c>
      <c r="L278" s="44"/>
    </row>
    <row r="279" spans="1:12" x14ac:dyDescent="0.25">
      <c r="A279" s="51">
        <f t="shared" si="31"/>
        <v>17.538805018417399</v>
      </c>
      <c r="B279" s="5">
        <f t="shared" si="25"/>
        <v>0.99992780398986092</v>
      </c>
      <c r="C279" s="49">
        <f t="shared" si="28"/>
        <v>-6.2710921404066425E-4</v>
      </c>
      <c r="D279" s="5">
        <f t="shared" si="26"/>
        <v>0.16871123192364801</v>
      </c>
      <c r="E279" s="5">
        <f t="shared" si="27"/>
        <v>3.2338362824626604E-3</v>
      </c>
      <c r="F279" s="5" t="str">
        <f t="shared" si="29"/>
        <v>neg.</v>
      </c>
      <c r="G279" s="16">
        <f>IF(AND(C$9="L",C$10="IB"),IF((($C$7*Coefficients!$C$16)/($A279*($C$4/100)))&lt;=1,2*ASIN(($C$7*Coefficients!$C$16)/( $A279*($C$4/100)))*180/PI(),180),IF(AND(C$9="C",C$10="IB"),IF((($C$7*Coefficients!$D$16)/($A279*($C$4/100)))&lt;=1,2*ASIN(($C$7*Coefficients!$D$16)/( $A279*($C$4/100)))*180/PI(),180),IF(AND(C$9="L",C$10="D"),IF((($C$7*Coefficients!$E$16)/($A279*($C$4/100)))&lt;=1,2*ASIN(($C$7*Coefficients!$E$16)/( $A279*($C$4/100)))*180/PI(),180),IF(AND(C$9="C",C$10="D"),IF((($C$7*Coefficients!$F$16)/($A279*($C$4/100)))&lt;=1,2*ASIN(($C$7*Coefficients!$F$16)/( $A279*($C$4/100)))*180/PI(),180),FALSE))))</f>
        <v>180</v>
      </c>
      <c r="H279" s="50">
        <f>IF(AND(C$9="L",C$10="IB"),(($C$7*Coefficients!$C$16)/($A279*SIN(C$5*PI()/180))*100/2)^2*PI(),IF(AND(C$9="C",C$10="IB"),(($C$7*Coefficients!$D$16)/($A279*SIN(C$5*PI()/180))*100/2)^2*PI(),IF(AND(C$9="L",C$10="D"),(($C$7*Coefficients!$E$16)/($A279*SIN(C$5*PI()/180))*100/2)^2*PI(),IF(AND(C$9="C",C$10="D"),(($C$7* Coefficients!$F$16)/($A279*SIN(C$5*PI()/180))*100/2)^2*PI(),FALSE))))</f>
        <v>8336190.5853236625</v>
      </c>
      <c r="I279" s="42">
        <f t="shared" si="30"/>
        <v>45.613141782460353</v>
      </c>
      <c r="L279" s="44"/>
    </row>
    <row r="280" spans="1:12" x14ac:dyDescent="0.25">
      <c r="A280" s="51">
        <f t="shared" si="31"/>
        <v>17.579236139586712</v>
      </c>
      <c r="B280" s="5">
        <f t="shared" si="25"/>
        <v>0.9999274707555742</v>
      </c>
      <c r="C280" s="49">
        <f t="shared" si="28"/>
        <v>-6.3000385974290303E-4</v>
      </c>
      <c r="D280" s="5">
        <f t="shared" si="26"/>
        <v>0.16910015147964774</v>
      </c>
      <c r="E280" s="5">
        <f t="shared" si="27"/>
        <v>3.2487629925371723E-3</v>
      </c>
      <c r="F280" s="5" t="str">
        <f t="shared" si="29"/>
        <v>neg.</v>
      </c>
      <c r="G280" s="16">
        <f>IF(AND(C$9="L",C$10="IB"),IF((($C$7*Coefficients!$C$16)/($A280*($C$4/100)))&lt;=1,2*ASIN(($C$7*Coefficients!$C$16)/( $A280*($C$4/100)))*180/PI(),180),IF(AND(C$9="C",C$10="IB"),IF((($C$7*Coefficients!$D$16)/($A280*($C$4/100)))&lt;=1,2*ASIN(($C$7*Coefficients!$D$16)/( $A280*($C$4/100)))*180/PI(),180),IF(AND(C$9="L",C$10="D"),IF((($C$7*Coefficients!$E$16)/($A280*($C$4/100)))&lt;=1,2*ASIN(($C$7*Coefficients!$E$16)/( $A280*($C$4/100)))*180/PI(),180),IF(AND(C$9="C",C$10="D"),IF((($C$7*Coefficients!$F$16)/($A280*($C$4/100)))&lt;=1,2*ASIN(($C$7*Coefficients!$F$16)/( $A280*($C$4/100)))*180/PI(),180),FALSE))))</f>
        <v>180</v>
      </c>
      <c r="H280" s="50">
        <f>IF(AND(C$9="L",C$10="IB"),(($C$7*Coefficients!$C$16)/($A280*SIN(C$5*PI()/180))*100/2)^2*PI(),IF(AND(C$9="C",C$10="IB"),(($C$7*Coefficients!$D$16)/($A280*SIN(C$5*PI()/180))*100/2)^2*PI(),IF(AND(C$9="L",C$10="D"),(($C$7*Coefficients!$E$16)/($A280*SIN(C$5*PI()/180))*100/2)^2*PI(),IF(AND(C$9="C",C$10="D"),(($C$7* Coefficients!$F$16)/($A280*SIN(C$5*PI()/180))*100/2)^2*PI(),FALSE))))</f>
        <v>8297889.2687059687</v>
      </c>
      <c r="I280" s="42">
        <f t="shared" si="30"/>
        <v>45.508234467507876</v>
      </c>
      <c r="L280" s="44"/>
    </row>
    <row r="281" spans="1:12" x14ac:dyDescent="0.25">
      <c r="A281" s="51">
        <f t="shared" si="31"/>
        <v>17.619760464116077</v>
      </c>
      <c r="B281" s="5">
        <f t="shared" si="25"/>
        <v>0.99992713598322258</v>
      </c>
      <c r="C281" s="49">
        <f t="shared" si="28"/>
        <v>-6.3291186684524912E-4</v>
      </c>
      <c r="D281" s="5">
        <f t="shared" si="26"/>
        <v>0.16948996758781723</v>
      </c>
      <c r="E281" s="5">
        <f t="shared" si="27"/>
        <v>3.2637586011749361E-3</v>
      </c>
      <c r="F281" s="5" t="str">
        <f t="shared" si="29"/>
        <v>neg.</v>
      </c>
      <c r="G281" s="16">
        <f>IF(AND(C$9="L",C$10="IB"),IF((($C$7*Coefficients!$C$16)/($A281*($C$4/100)))&lt;=1,2*ASIN(($C$7*Coefficients!$C$16)/( $A281*($C$4/100)))*180/PI(),180),IF(AND(C$9="C",C$10="IB"),IF((($C$7*Coefficients!$D$16)/($A281*($C$4/100)))&lt;=1,2*ASIN(($C$7*Coefficients!$D$16)/( $A281*($C$4/100)))*180/PI(),180),IF(AND(C$9="L",C$10="D"),IF((($C$7*Coefficients!$E$16)/($A281*($C$4/100)))&lt;=1,2*ASIN(($C$7*Coefficients!$E$16)/( $A281*($C$4/100)))*180/PI(),180),IF(AND(C$9="C",C$10="D"),IF((($C$7*Coefficients!$F$16)/($A281*($C$4/100)))&lt;=1,2*ASIN(($C$7*Coefficients!$F$16)/( $A281*($C$4/100)))*180/PI(),180),FALSE))))</f>
        <v>180</v>
      </c>
      <c r="H281" s="50">
        <f>IF(AND(C$9="L",C$10="IB"),(($C$7*Coefficients!$C$16)/($A281*SIN(C$5*PI()/180))*100/2)^2*PI(),IF(AND(C$9="C",C$10="IB"),(($C$7*Coefficients!$D$16)/($A281*SIN(C$5*PI()/180))*100/2)^2*PI(),IF(AND(C$9="L",C$10="D"),(($C$7*Coefficients!$E$16)/($A281*SIN(C$5*PI()/180))*100/2)^2*PI(),IF(AND(C$9="C",C$10="D"),(($C$7* Coefficients!$F$16)/($A281*SIN(C$5*PI()/180))*100/2)^2*PI(),FALSE))))</f>
        <v>8259763.9306530235</v>
      </c>
      <c r="I281" s="42">
        <f t="shared" si="30"/>
        <v>45.403568432684324</v>
      </c>
      <c r="L281" s="44"/>
    </row>
    <row r="282" spans="1:12" x14ac:dyDescent="0.25">
      <c r="A282" s="51">
        <f t="shared" si="31"/>
        <v>17.660378206861427</v>
      </c>
      <c r="B282" s="5">
        <f t="shared" si="25"/>
        <v>0.99992679966570741</v>
      </c>
      <c r="C282" s="49">
        <f t="shared" si="28"/>
        <v>-6.3583329702376987E-4</v>
      </c>
      <c r="D282" s="5">
        <f t="shared" si="26"/>
        <v>0.16988068231492265</v>
      </c>
      <c r="E282" s="5">
        <f t="shared" si="27"/>
        <v>3.278823426397267E-3</v>
      </c>
      <c r="F282" s="5" t="str">
        <f t="shared" si="29"/>
        <v>neg.</v>
      </c>
      <c r="G282" s="16">
        <f>IF(AND(C$9="L",C$10="IB"),IF((($C$7*Coefficients!$C$16)/($A282*($C$4/100)))&lt;=1,2*ASIN(($C$7*Coefficients!$C$16)/( $A282*($C$4/100)))*180/PI(),180),IF(AND(C$9="C",C$10="IB"),IF((($C$7*Coefficients!$D$16)/($A282*($C$4/100)))&lt;=1,2*ASIN(($C$7*Coefficients!$D$16)/( $A282*($C$4/100)))*180/PI(),180),IF(AND(C$9="L",C$10="D"),IF((($C$7*Coefficients!$E$16)/($A282*($C$4/100)))&lt;=1,2*ASIN(($C$7*Coefficients!$E$16)/( $A282*($C$4/100)))*180/PI(),180),IF(AND(C$9="C",C$10="D"),IF((($C$7*Coefficients!$F$16)/($A282*($C$4/100)))&lt;=1,2*ASIN(($C$7*Coefficients!$F$16)/( $A282*($C$4/100)))*180/PI(),180),FALSE))))</f>
        <v>180</v>
      </c>
      <c r="H282" s="50">
        <f>IF(AND(C$9="L",C$10="IB"),(($C$7*Coefficients!$C$16)/($A282*SIN(C$5*PI()/180))*100/2)^2*PI(),IF(AND(C$9="C",C$10="IB"),(($C$7*Coefficients!$D$16)/($A282*SIN(C$5*PI()/180))*100/2)^2*PI(),IF(AND(C$9="L",C$10="D"),(($C$7*Coefficients!$E$16)/($A282*SIN(C$5*PI()/180))*100/2)^2*PI(),IF(AND(C$9="C",C$10="D"),(($C$7* Coefficients!$F$16)/($A282*SIN(C$5*PI()/180))*100/2)^2*PI(),FALSE))))</f>
        <v>8221813.762616762</v>
      </c>
      <c r="I282" s="42">
        <f t="shared" si="30"/>
        <v>45.299143123060823</v>
      </c>
      <c r="L282" s="44"/>
    </row>
    <row r="283" spans="1:12" x14ac:dyDescent="0.25">
      <c r="A283" s="51">
        <f t="shared" si="31"/>
        <v>17.701089583173992</v>
      </c>
      <c r="B283" s="5">
        <f t="shared" si="25"/>
        <v>0.99992646179589673</v>
      </c>
      <c r="C283" s="49">
        <f t="shared" si="28"/>
        <v>-6.3876821224399729E-4</v>
      </c>
      <c r="D283" s="5">
        <f t="shared" si="26"/>
        <v>0.17027229773249458</v>
      </c>
      <c r="E283" s="5">
        <f t="shared" si="27"/>
        <v>3.2939577876934054E-3</v>
      </c>
      <c r="F283" s="5" t="str">
        <f t="shared" si="29"/>
        <v>neg.</v>
      </c>
      <c r="G283" s="16">
        <f>IF(AND(C$9="L",C$10="IB"),IF((($C$7*Coefficients!$C$16)/($A283*($C$4/100)))&lt;=1,2*ASIN(($C$7*Coefficients!$C$16)/( $A283*($C$4/100)))*180/PI(),180),IF(AND(C$9="C",C$10="IB"),IF((($C$7*Coefficients!$D$16)/($A283*($C$4/100)))&lt;=1,2*ASIN(($C$7*Coefficients!$D$16)/( $A283*($C$4/100)))*180/PI(),180),IF(AND(C$9="L",C$10="D"),IF((($C$7*Coefficients!$E$16)/($A283*($C$4/100)))&lt;=1,2*ASIN(($C$7*Coefficients!$E$16)/( $A283*($C$4/100)))*180/PI(),180),IF(AND(C$9="C",C$10="D"),IF((($C$7*Coefficients!$F$16)/($A283*($C$4/100)))&lt;=1,2*ASIN(($C$7*Coefficients!$F$16)/( $A283*($C$4/100)))*180/PI(),180),FALSE))))</f>
        <v>180</v>
      </c>
      <c r="H283" s="50">
        <f>IF(AND(C$9="L",C$10="IB"),(($C$7*Coefficients!$C$16)/($A283*SIN(C$5*PI()/180))*100/2)^2*PI(),IF(AND(C$9="C",C$10="IB"),(($C$7*Coefficients!$D$16)/($A283*SIN(C$5*PI()/180))*100/2)^2*PI(),IF(AND(C$9="L",C$10="D"),(($C$7*Coefficients!$E$16)/($A283*SIN(C$5*PI()/180))*100/2)^2*PI(),IF(AND(C$9="C",C$10="D"),(($C$7* Coefficients!$F$16)/($A283*SIN(C$5*PI()/180))*100/2)^2*PI(),FALSE))))</f>
        <v>8184037.9597640662</v>
      </c>
      <c r="I283" s="42">
        <f t="shared" si="30"/>
        <v>45.194957984984761</v>
      </c>
      <c r="L283" s="44"/>
    </row>
    <row r="284" spans="1:12" x14ac:dyDescent="0.25">
      <c r="A284" s="51">
        <f t="shared" si="31"/>
        <v>17.741894808901439</v>
      </c>
      <c r="B284" s="5">
        <f t="shared" si="25"/>
        <v>0.99992612236662681</v>
      </c>
      <c r="C284" s="49">
        <f t="shared" si="28"/>
        <v>-6.4171667474742749E-4</v>
      </c>
      <c r="D284" s="5">
        <f t="shared" si="26"/>
        <v>0.17066481591683899</v>
      </c>
      <c r="E284" s="5">
        <f t="shared" si="27"/>
        <v>3.3091620060272846E-3</v>
      </c>
      <c r="F284" s="5" t="str">
        <f t="shared" si="29"/>
        <v>neg.</v>
      </c>
      <c r="G284" s="16">
        <f>IF(AND(C$9="L",C$10="IB"),IF((($C$7*Coefficients!$C$16)/($A284*($C$4/100)))&lt;=1,2*ASIN(($C$7*Coefficients!$C$16)/( $A284*($C$4/100)))*180/PI(),180),IF(AND(C$9="C",C$10="IB"),IF((($C$7*Coefficients!$D$16)/($A284*($C$4/100)))&lt;=1,2*ASIN(($C$7*Coefficients!$D$16)/( $A284*($C$4/100)))*180/PI(),180),IF(AND(C$9="L",C$10="D"),IF((($C$7*Coefficients!$E$16)/($A284*($C$4/100)))&lt;=1,2*ASIN(($C$7*Coefficients!$E$16)/( $A284*($C$4/100)))*180/PI(),180),IF(AND(C$9="C",C$10="D"),IF((($C$7*Coefficients!$F$16)/($A284*($C$4/100)))&lt;=1,2*ASIN(($C$7*Coefficients!$F$16)/( $A284*($C$4/100)))*180/PI(),180),FALSE))))</f>
        <v>180</v>
      </c>
      <c r="H284" s="50">
        <f>IF(AND(C$9="L",C$10="IB"),(($C$7*Coefficients!$C$16)/($A284*SIN(C$5*PI()/180))*100/2)^2*PI(),IF(AND(C$9="C",C$10="IB"),(($C$7*Coefficients!$D$16)/($A284*SIN(C$5*PI()/180))*100/2)^2*PI(),IF(AND(C$9="L",C$10="D"),(($C$7*Coefficients!$E$16)/($A284*SIN(C$5*PI()/180))*100/2)^2*PI(),IF(AND(C$9="C",C$10="D"),(($C$7* Coefficients!$F$16)/($A284*SIN(C$5*PI()/180))*100/2)^2*PI(),FALSE))))</f>
        <v>8146435.7209596932</v>
      </c>
      <c r="I284" s="42">
        <f t="shared" si="30"/>
        <v>45.091012466076911</v>
      </c>
      <c r="L284" s="44"/>
    </row>
    <row r="285" spans="1:12" x14ac:dyDescent="0.25">
      <c r="A285" s="51">
        <f t="shared" si="31"/>
        <v>17.782794100389008</v>
      </c>
      <c r="B285" s="5">
        <f t="shared" si="25"/>
        <v>0.99992578137069976</v>
      </c>
      <c r="C285" s="49">
        <f t="shared" si="28"/>
        <v>-6.4467874707273948E-4</v>
      </c>
      <c r="D285" s="5">
        <f t="shared" si="26"/>
        <v>0.17105823894904823</v>
      </c>
      <c r="E285" s="5">
        <f t="shared" si="27"/>
        <v>3.3244364038443395E-3</v>
      </c>
      <c r="F285" s="5" t="str">
        <f t="shared" si="29"/>
        <v>neg.</v>
      </c>
      <c r="G285" s="16">
        <f>IF(AND(C$9="L",C$10="IB"),IF((($C$7*Coefficients!$C$16)/($A285*($C$4/100)))&lt;=1,2*ASIN(($C$7*Coefficients!$C$16)/( $A285*($C$4/100)))*180/PI(),180),IF(AND(C$9="C",C$10="IB"),IF((($C$7*Coefficients!$D$16)/($A285*($C$4/100)))&lt;=1,2*ASIN(($C$7*Coefficients!$D$16)/( $A285*($C$4/100)))*180/PI(),180),IF(AND(C$9="L",C$10="D"),IF((($C$7*Coefficients!$E$16)/($A285*($C$4/100)))&lt;=1,2*ASIN(($C$7*Coefficients!$E$16)/( $A285*($C$4/100)))*180/PI(),180),IF(AND(C$9="C",C$10="D"),IF((($C$7*Coefficients!$F$16)/($A285*($C$4/100)))&lt;=1,2*ASIN(($C$7*Coefficients!$F$16)/( $A285*($C$4/100)))*180/PI(),180),FALSE))))</f>
        <v>180</v>
      </c>
      <c r="H285" s="50">
        <f>IF(AND(C$9="L",C$10="IB"),(($C$7*Coefficients!$C$16)/($A285*SIN(C$5*PI()/180))*100/2)^2*PI(),IF(AND(C$9="C",C$10="IB"),(($C$7*Coefficients!$D$16)/($A285*SIN(C$5*PI()/180))*100/2)^2*PI(),IF(AND(C$9="L",C$10="D"),(($C$7*Coefficients!$E$16)/($A285*SIN(C$5*PI()/180))*100/2)^2*PI(),IF(AND(C$9="C",C$10="D"),(($C$7* Coefficients!$F$16)/($A285*SIN(C$5*PI()/180))*100/2)^2*PI(),FALSE))))</f>
        <v>8109006.2487492692</v>
      </c>
      <c r="I285" s="42">
        <f t="shared" si="30"/>
        <v>44.987306015228484</v>
      </c>
      <c r="L285" s="44"/>
    </row>
    <row r="286" spans="1:12" x14ac:dyDescent="0.25">
      <c r="A286" s="51">
        <f t="shared" si="31"/>
        <v>17.823787674480673</v>
      </c>
      <c r="B286" s="5">
        <f t="shared" si="25"/>
        <v>0.99992543880088514</v>
      </c>
      <c r="C286" s="49">
        <f t="shared" si="28"/>
        <v>-6.4765449204132988E-4</v>
      </c>
      <c r="D286" s="5">
        <f t="shared" si="26"/>
        <v>0.17145256891501201</v>
      </c>
      <c r="E286" s="5">
        <f t="shared" si="27"/>
        <v>3.3397813050783467E-3</v>
      </c>
      <c r="F286" s="5" t="str">
        <f t="shared" si="29"/>
        <v>neg.</v>
      </c>
      <c r="G286" s="16">
        <f>IF(AND(C$9="L",C$10="IB"),IF((($C$7*Coefficients!$C$16)/($A286*($C$4/100)))&lt;=1,2*ASIN(($C$7*Coefficients!$C$16)/( $A286*($C$4/100)))*180/PI(),180),IF(AND(C$9="C",C$10="IB"),IF((($C$7*Coefficients!$D$16)/($A286*($C$4/100)))&lt;=1,2*ASIN(($C$7*Coefficients!$D$16)/( $A286*($C$4/100)))*180/PI(),180),IF(AND(C$9="L",C$10="D"),IF((($C$7*Coefficients!$E$16)/($A286*($C$4/100)))&lt;=1,2*ASIN(($C$7*Coefficients!$E$16)/( $A286*($C$4/100)))*180/PI(),180),IF(AND(C$9="C",C$10="D"),IF((($C$7*Coefficients!$F$16)/($A286*($C$4/100)))&lt;=1,2*ASIN(($C$7*Coefficients!$F$16)/( $A286*($C$4/100)))*180/PI(),180),FALSE))))</f>
        <v>180</v>
      </c>
      <c r="H286" s="50">
        <f>IF(AND(C$9="L",C$10="IB"),(($C$7*Coefficients!$C$16)/($A286*SIN(C$5*PI()/180))*100/2)^2*PI(),IF(AND(C$9="C",C$10="IB"),(($C$7*Coefficients!$D$16)/($A286*SIN(C$5*PI()/180))*100/2)^2*PI(),IF(AND(C$9="L",C$10="D"),(($C$7*Coefficients!$E$16)/($A286*SIN(C$5*PI()/180))*100/2)^2*PI(),IF(AND(C$9="C",C$10="D"),(($C$7* Coefficients!$F$16)/($A286*SIN(C$5*PI()/180))*100/2)^2*PI(),FALSE))))</f>
        <v>8071748.7493424071</v>
      </c>
      <c r="I286" s="42">
        <f t="shared" si="30"/>
        <v>44.883838082598203</v>
      </c>
      <c r="L286" s="44"/>
    </row>
    <row r="287" spans="1:12" x14ac:dyDescent="0.25">
      <c r="A287" s="51">
        <f t="shared" si="31"/>
        <v>17.864875748520284</v>
      </c>
      <c r="B287" s="5">
        <f t="shared" si="25"/>
        <v>0.99992509464991886</v>
      </c>
      <c r="C287" s="49">
        <f t="shared" si="28"/>
        <v>-6.5064397276695966E-4</v>
      </c>
      <c r="D287" s="5">
        <f t="shared" si="26"/>
        <v>0.17184780790542861</v>
      </c>
      <c r="E287" s="5">
        <f t="shared" si="27"/>
        <v>3.3551970351582932E-3</v>
      </c>
      <c r="F287" s="5" t="str">
        <f t="shared" si="29"/>
        <v>neg.</v>
      </c>
      <c r="G287" s="16">
        <f>IF(AND(C$9="L",C$10="IB"),IF((($C$7*Coefficients!$C$16)/($A287*($C$4/100)))&lt;=1,2*ASIN(($C$7*Coefficients!$C$16)/( $A287*($C$4/100)))*180/PI(),180),IF(AND(C$9="C",C$10="IB"),IF((($C$7*Coefficients!$D$16)/($A287*($C$4/100)))&lt;=1,2*ASIN(($C$7*Coefficients!$D$16)/( $A287*($C$4/100)))*180/PI(),180),IF(AND(C$9="L",C$10="D"),IF((($C$7*Coefficients!$E$16)/($A287*($C$4/100)))&lt;=1,2*ASIN(($C$7*Coefficients!$E$16)/( $A287*($C$4/100)))*180/PI(),180),IF(AND(C$9="C",C$10="D"),IF((($C$7*Coefficients!$F$16)/($A287*($C$4/100)))&lt;=1,2*ASIN(($C$7*Coefficients!$F$16)/( $A287*($C$4/100)))*180/PI(),180),FALSE))))</f>
        <v>180</v>
      </c>
      <c r="H287" s="50">
        <f>IF(AND(C$9="L",C$10="IB"),(($C$7*Coefficients!$C$16)/($A287*SIN(C$5*PI()/180))*100/2)^2*PI(),IF(AND(C$9="C",C$10="IB"),(($C$7*Coefficients!$D$16)/($A287*SIN(C$5*PI()/180))*100/2)^2*PI(),IF(AND(C$9="L",C$10="D"),(($C$7*Coefficients!$E$16)/($A287*SIN(C$5*PI()/180))*100/2)^2*PI(),IF(AND(C$9="C",C$10="D"),(($C$7* Coefficients!$F$16)/($A287*SIN(C$5*PI()/180))*100/2)^2*PI(),FALSE))))</f>
        <v>8034662.4325958444</v>
      </c>
      <c r="I287" s="42">
        <f t="shared" si="30"/>
        <v>44.780608119609376</v>
      </c>
      <c r="L287" s="44"/>
    </row>
    <row r="288" spans="1:12" x14ac:dyDescent="0.25">
      <c r="A288" s="51">
        <f t="shared" si="31"/>
        <v>17.906058540352717</v>
      </c>
      <c r="B288" s="5">
        <f t="shared" si="25"/>
        <v>0.99992474891050298</v>
      </c>
      <c r="C288" s="49">
        <f t="shared" si="28"/>
        <v>-6.5364725265768301E-4</v>
      </c>
      <c r="D288" s="5">
        <f t="shared" si="26"/>
        <v>0.17224395801581577</v>
      </c>
      <c r="E288" s="5">
        <f t="shared" si="27"/>
        <v>3.370683921015276E-3</v>
      </c>
      <c r="F288" s="5" t="str">
        <f t="shared" si="29"/>
        <v>neg.</v>
      </c>
      <c r="G288" s="16">
        <f>IF(AND(C$9="L",C$10="IB"),IF((($C$7*Coefficients!$C$16)/($A288*($C$4/100)))&lt;=1,2*ASIN(($C$7*Coefficients!$C$16)/( $A288*($C$4/100)))*180/PI(),180),IF(AND(C$9="C",C$10="IB"),IF((($C$7*Coefficients!$D$16)/($A288*($C$4/100)))&lt;=1,2*ASIN(($C$7*Coefficients!$D$16)/( $A288*($C$4/100)))*180/PI(),180),IF(AND(C$9="L",C$10="D"),IF((($C$7*Coefficients!$E$16)/($A288*($C$4/100)))&lt;=1,2*ASIN(($C$7*Coefficients!$E$16)/( $A288*($C$4/100)))*180/PI(),180),IF(AND(C$9="C",C$10="D"),IF((($C$7*Coefficients!$F$16)/($A288*($C$4/100)))&lt;=1,2*ASIN(($C$7*Coefficients!$F$16)/( $A288*($C$4/100)))*180/PI(),180),FALSE))))</f>
        <v>180</v>
      </c>
      <c r="H288" s="50">
        <f>IF(AND(C$9="L",C$10="IB"),(($C$7*Coefficients!$C$16)/($A288*SIN(C$5*PI()/180))*100/2)^2*PI(),IF(AND(C$9="C",C$10="IB"),(($C$7*Coefficients!$D$16)/($A288*SIN(C$5*PI()/180))*100/2)^2*PI(),IF(AND(C$9="L",C$10="D"),(($C$7*Coefficients!$E$16)/($A288*SIN(C$5*PI()/180))*100/2)^2*PI(),IF(AND(C$9="C",C$10="D"),(($C$7* Coefficients!$F$16)/($A288*SIN(C$5*PI()/180))*100/2)^2*PI(),FALSE))))</f>
        <v>7997746.511996706</v>
      </c>
      <c r="I288" s="42">
        <f t="shared" si="30"/>
        <v>44.677615578947027</v>
      </c>
      <c r="L288" s="44"/>
    </row>
    <row r="289" spans="1:12" x14ac:dyDescent="0.25">
      <c r="A289" s="51">
        <f t="shared" si="31"/>
        <v>17.947336268325039</v>
      </c>
      <c r="B289" s="5">
        <f t="shared" si="25"/>
        <v>0.99992440157530726</v>
      </c>
      <c r="C289" s="49">
        <f t="shared" si="28"/>
        <v>-6.5666439540234807E-4</v>
      </c>
      <c r="D289" s="5">
        <f t="shared" si="26"/>
        <v>0.17264102134652198</v>
      </c>
      <c r="E289" s="5">
        <f t="shared" si="27"/>
        <v>3.386242291089441E-3</v>
      </c>
      <c r="F289" s="5" t="str">
        <f t="shared" si="29"/>
        <v>neg.</v>
      </c>
      <c r="G289" s="16">
        <f>IF(AND(C$9="L",C$10="IB"),IF((($C$7*Coefficients!$C$16)/($A289*($C$4/100)))&lt;=1,2*ASIN(($C$7*Coefficients!$C$16)/( $A289*($C$4/100)))*180/PI(),180),IF(AND(C$9="C",C$10="IB"),IF((($C$7*Coefficients!$D$16)/($A289*($C$4/100)))&lt;=1,2*ASIN(($C$7*Coefficients!$D$16)/( $A289*($C$4/100)))*180/PI(),180),IF(AND(C$9="L",C$10="D"),IF((($C$7*Coefficients!$E$16)/($A289*($C$4/100)))&lt;=1,2*ASIN(($C$7*Coefficients!$E$16)/( $A289*($C$4/100)))*180/PI(),180),IF(AND(C$9="C",C$10="D"),IF((($C$7*Coefficients!$F$16)/($A289*($C$4/100)))&lt;=1,2*ASIN(($C$7*Coefficients!$F$16)/( $A289*($C$4/100)))*180/PI(),180),FALSE))))</f>
        <v>180</v>
      </c>
      <c r="H289" s="50">
        <f>IF(AND(C$9="L",C$10="IB"),(($C$7*Coefficients!$C$16)/($A289*SIN(C$5*PI()/180))*100/2)^2*PI(),IF(AND(C$9="C",C$10="IB"),(($C$7*Coefficients!$D$16)/($A289*SIN(C$5*PI()/180))*100/2)^2*PI(),IF(AND(C$9="L",C$10="D"),(($C$7*Coefficients!$E$16)/($A289*SIN(C$5*PI()/180))*100/2)^2*PI(),IF(AND(C$9="C",C$10="D"),(($C$7* Coefficients!$F$16)/($A289*SIN(C$5*PI()/180))*100/2)^2*PI(),FALSE))))</f>
        <v>7961000.2046457985</v>
      </c>
      <c r="I289" s="42">
        <f t="shared" si="30"/>
        <v>44.574859914554956</v>
      </c>
      <c r="L289" s="44"/>
    </row>
    <row r="290" spans="1:12" x14ac:dyDescent="0.25">
      <c r="A290" s="51">
        <f t="shared" si="31"/>
        <v>17.988709151287651</v>
      </c>
      <c r="B290" s="5">
        <f t="shared" si="25"/>
        <v>0.99992405263696615</v>
      </c>
      <c r="C290" s="49">
        <f t="shared" si="28"/>
        <v>-6.5969546499663708E-4</v>
      </c>
      <c r="D290" s="5">
        <f t="shared" si="26"/>
        <v>0.17303900000273748</v>
      </c>
      <c r="E290" s="5">
        <f t="shared" si="27"/>
        <v>3.4018724753369419E-3</v>
      </c>
      <c r="F290" s="5" t="str">
        <f t="shared" si="29"/>
        <v>neg.</v>
      </c>
      <c r="G290" s="16">
        <f>IF(AND(C$9="L",C$10="IB"),IF((($C$7*Coefficients!$C$16)/($A290*($C$4/100)))&lt;=1,2*ASIN(($C$7*Coefficients!$C$16)/( $A290*($C$4/100)))*180/PI(),180),IF(AND(C$9="C",C$10="IB"),IF((($C$7*Coefficients!$D$16)/($A290*($C$4/100)))&lt;=1,2*ASIN(($C$7*Coefficients!$D$16)/( $A290*($C$4/100)))*180/PI(),180),IF(AND(C$9="L",C$10="D"),IF((($C$7*Coefficients!$E$16)/($A290*($C$4/100)))&lt;=1,2*ASIN(($C$7*Coefficients!$E$16)/( $A290*($C$4/100)))*180/PI(),180),IF(AND(C$9="C",C$10="D"),IF((($C$7*Coefficients!$F$16)/($A290*($C$4/100)))&lt;=1,2*ASIN(($C$7*Coefficients!$F$16)/( $A290*($C$4/100)))*180/PI(),180),FALSE))))</f>
        <v>180</v>
      </c>
      <c r="H290" s="50">
        <f>IF(AND(C$9="L",C$10="IB"),(($C$7*Coefficients!$C$16)/($A290*SIN(C$5*PI()/180))*100/2)^2*PI(),IF(AND(C$9="C",C$10="IB"),(($C$7*Coefficients!$D$16)/($A290*SIN(C$5*PI()/180))*100/2)^2*PI(),IF(AND(C$9="L",C$10="D"),(($C$7*Coefficients!$E$16)/($A290*SIN(C$5*PI()/180))*100/2)^2*PI(),IF(AND(C$9="C",C$10="D"),(($C$7* Coefficients!$F$16)/($A290*SIN(C$5*PI()/180))*100/2)^2*PI(),FALSE))))</f>
        <v>7924422.7312410437</v>
      </c>
      <c r="I290" s="42">
        <f t="shared" si="30"/>
        <v>44.472340581632849</v>
      </c>
      <c r="L290" s="44"/>
    </row>
    <row r="291" spans="1:12" x14ac:dyDescent="0.25">
      <c r="A291" s="51">
        <f t="shared" si="31"/>
        <v>18.03017740859546</v>
      </c>
      <c r="B291" s="5">
        <f t="shared" ref="B291:B354" si="32">IF(AND(C$9="L",C$10="IB"),SQRT((SIN(PI()*$A291*($C$4/100)/$C$7*SIN($C$5*PI()/180))/(PI()*$A291*($C$4/100)/$C$7*SIN($C$5*PI()/180)))^2),IF(AND(C$9="C",C$10="IB"),IMABS(2*BESSELJ((2*PI()*$A291/$C$7)*(($C$4/100)/2)*SIN($C$5*PI()/180),1)/( (2*PI()*$A291/$C$7)*(($C$4/100)/2)*SIN($C$5*PI()/180))),IF(AND(C$9="L",C$10="D"),SQRT((SIN(PI()*$A291*($C$4/100)/$C$7*SIN($C$5*PI()/180))/(PI()*$A291*($C$4/100)/$C$7*SIN($C$5*PI()/180)))^2)*COS(C$5*PI()/180),IF(AND(C$9="C",C$10="D"),IMABS(2*BESSELJ((2*PI()*$A291/$C$7)*(($C$4/100)/2)*SIN($C$5*PI()/180),1)/( (2*PI()*$A291/$C$7)*(($C$4/100)/2)*SIN($C$5*PI()/180)))* COS(C$5*PI()/180),FALSE))))</f>
        <v>0.99992370208808024</v>
      </c>
      <c r="C291" s="49">
        <f t="shared" si="28"/>
        <v>-6.627405257305306E-4</v>
      </c>
      <c r="D291" s="5">
        <f t="shared" ref="D291:D354" si="33">IF(C$9="C",C$14/(C$7/A291*100),"n/a")</f>
        <v>0.17343789609450544</v>
      </c>
      <c r="E291" s="5">
        <f t="shared" ref="E291:E354" si="34">IF($C$9="C",(((PI()*(C$4/100)/(C$7/A291)))^2),IF($C$9="L",(2*(C$4/100)/(C$7/A291)),FALSE))</f>
        <v>3.4175748052369414E-3</v>
      </c>
      <c r="F291" s="5" t="str">
        <f t="shared" si="29"/>
        <v>neg.</v>
      </c>
      <c r="G291" s="16">
        <f>IF(AND(C$9="L",C$10="IB"),IF((($C$7*Coefficients!$C$16)/($A291*($C$4/100)))&lt;=1,2*ASIN(($C$7*Coefficients!$C$16)/( $A291*($C$4/100)))*180/PI(),180),IF(AND(C$9="C",C$10="IB"),IF((($C$7*Coefficients!$D$16)/($A291*($C$4/100)))&lt;=1,2*ASIN(($C$7*Coefficients!$D$16)/( $A291*($C$4/100)))*180/PI(),180),IF(AND(C$9="L",C$10="D"),IF((($C$7*Coefficients!$E$16)/($A291*($C$4/100)))&lt;=1,2*ASIN(($C$7*Coefficients!$E$16)/( $A291*($C$4/100)))*180/PI(),180),IF(AND(C$9="C",C$10="D"),IF((($C$7*Coefficients!$F$16)/($A291*($C$4/100)))&lt;=1,2*ASIN(($C$7*Coefficients!$F$16)/( $A291*($C$4/100)))*180/PI(),180),FALSE))))</f>
        <v>180</v>
      </c>
      <c r="H291" s="50">
        <f>IF(AND(C$9="L",C$10="IB"),(($C$7*Coefficients!$C$16)/($A291*SIN(C$5*PI()/180))*100/2)^2*PI(),IF(AND(C$9="C",C$10="IB"),(($C$7*Coefficients!$D$16)/($A291*SIN(C$5*PI()/180))*100/2)^2*PI(),IF(AND(C$9="L",C$10="D"),(($C$7*Coefficients!$E$16)/($A291*SIN(C$5*PI()/180))*100/2)^2*PI(),IF(AND(C$9="C",C$10="D"),(($C$7* Coefficients!$F$16)/($A291*SIN(C$5*PI()/180))*100/2)^2*PI(),FALSE))))</f>
        <v>7888013.3160609202</v>
      </c>
      <c r="I291" s="42">
        <f t="shared" si="30"/>
        <v>44.370057036633433</v>
      </c>
      <c r="L291" s="44"/>
    </row>
    <row r="292" spans="1:12" x14ac:dyDescent="0.25">
      <c r="A292" s="51">
        <f t="shared" si="31"/>
        <v>18.071741260109039</v>
      </c>
      <c r="B292" s="5">
        <f t="shared" si="32"/>
        <v>0.99992334992121679</v>
      </c>
      <c r="C292" s="49">
        <f t="shared" ref="C292:C355" si="35">20*LOG(B292)</f>
        <v>-6.6579964218348728E-4</v>
      </c>
      <c r="D292" s="5">
        <f t="shared" si="33"/>
        <v>0.17383771173673329</v>
      </c>
      <c r="E292" s="5">
        <f t="shared" si="34"/>
        <v>3.4333496137986417E-3</v>
      </c>
      <c r="F292" s="5" t="str">
        <f t="shared" ref="F292:F355" si="36">IF(E292&gt;=1,10*LOG(E292),"neg.")</f>
        <v>neg.</v>
      </c>
      <c r="G292" s="16">
        <f>IF(AND(C$9="L",C$10="IB"),IF((($C$7*Coefficients!$C$16)/($A292*($C$4/100)))&lt;=1,2*ASIN(($C$7*Coefficients!$C$16)/( $A292*($C$4/100)))*180/PI(),180),IF(AND(C$9="C",C$10="IB"),IF((($C$7*Coefficients!$D$16)/($A292*($C$4/100)))&lt;=1,2*ASIN(($C$7*Coefficients!$D$16)/( $A292*($C$4/100)))*180/PI(),180),IF(AND(C$9="L",C$10="D"),IF((($C$7*Coefficients!$E$16)/($A292*($C$4/100)))&lt;=1,2*ASIN(($C$7*Coefficients!$E$16)/( $A292*($C$4/100)))*180/PI(),180),IF(AND(C$9="C",C$10="D"),IF((($C$7*Coefficients!$F$16)/($A292*($C$4/100)))&lt;=1,2*ASIN(($C$7*Coefficients!$F$16)/( $A292*($C$4/100)))*180/PI(),180),FALSE))))</f>
        <v>180</v>
      </c>
      <c r="H292" s="50">
        <f>IF(AND(C$9="L",C$10="IB"),(($C$7*Coefficients!$C$16)/($A292*SIN(C$5*PI()/180))*100/2)^2*PI(),IF(AND(C$9="C",C$10="IB"),(($C$7*Coefficients!$D$16)/($A292*SIN(C$5*PI()/180))*100/2)^2*PI(),IF(AND(C$9="L",C$10="D"),(($C$7*Coefficients!$E$16)/($A292*SIN(C$5*PI()/180))*100/2)^2*PI(),IF(AND(C$9="C",C$10="D"),(($C$7* Coefficients!$F$16)/($A292*SIN(C$5*PI()/180))*100/2)^2*PI(),FALSE))))</f>
        <v>7851771.1869480228</v>
      </c>
      <c r="I292" s="42">
        <f t="shared" ref="I292:I355" si="37">(0.8/A292)*1000</f>
        <v>44.2680087372595</v>
      </c>
      <c r="L292" s="44"/>
    </row>
    <row r="293" spans="1:12" x14ac:dyDescent="0.25">
      <c r="A293" s="51">
        <f t="shared" ref="A293:A356" si="38">A292*10^(1/1000)</f>
        <v>18.113400926195794</v>
      </c>
      <c r="B293" s="5">
        <f t="shared" si="32"/>
        <v>0.99992299612890845</v>
      </c>
      <c r="C293" s="49">
        <f t="shared" si="35"/>
        <v>-6.6887287923601824E-4</v>
      </c>
      <c r="D293" s="5">
        <f t="shared" si="33"/>
        <v>0.17423844904920377</v>
      </c>
      <c r="E293" s="5">
        <f t="shared" si="34"/>
        <v>3.4491972355683458E-3</v>
      </c>
      <c r="F293" s="5" t="str">
        <f t="shared" si="36"/>
        <v>neg.</v>
      </c>
      <c r="G293" s="16">
        <f>IF(AND(C$9="L",C$10="IB"),IF((($C$7*Coefficients!$C$16)/($A293*($C$4/100)))&lt;=1,2*ASIN(($C$7*Coefficients!$C$16)/( $A293*($C$4/100)))*180/PI(),180),IF(AND(C$9="C",C$10="IB"),IF((($C$7*Coefficients!$D$16)/($A293*($C$4/100)))&lt;=1,2*ASIN(($C$7*Coefficients!$D$16)/( $A293*($C$4/100)))*180/PI(),180),IF(AND(C$9="L",C$10="D"),IF((($C$7*Coefficients!$E$16)/($A293*($C$4/100)))&lt;=1,2*ASIN(($C$7*Coefficients!$E$16)/( $A293*($C$4/100)))*180/PI(),180),IF(AND(C$9="C",C$10="D"),IF((($C$7*Coefficients!$F$16)/($A293*($C$4/100)))&lt;=1,2*ASIN(($C$7*Coefficients!$F$16)/( $A293*($C$4/100)))*180/PI(),180),FALSE))))</f>
        <v>180</v>
      </c>
      <c r="H293" s="50">
        <f>IF(AND(C$9="L",C$10="IB"),(($C$7*Coefficients!$C$16)/($A293*SIN(C$5*PI()/180))*100/2)^2*PI(),IF(AND(C$9="C",C$10="IB"),(($C$7*Coefficients!$D$16)/($A293*SIN(C$5*PI()/180))*100/2)^2*PI(),IF(AND(C$9="L",C$10="D"),(($C$7*Coefficients!$E$16)/($A293*SIN(C$5*PI()/180))*100/2)^2*PI(),IF(AND(C$9="C",C$10="D"),(($C$7* Coefficients!$F$16)/($A293*SIN(C$5*PI()/180))*100/2)^2*PI(),FALSE))))</f>
        <v>7815695.5752926916</v>
      </c>
      <c r="I293" s="42">
        <f t="shared" si="37"/>
        <v>44.166195142461156</v>
      </c>
      <c r="L293" s="44"/>
    </row>
    <row r="294" spans="1:12" x14ac:dyDescent="0.25">
      <c r="A294" s="51">
        <f t="shared" si="38"/>
        <v>18.155156627731124</v>
      </c>
      <c r="B294" s="5">
        <f t="shared" si="32"/>
        <v>0.99992264070365267</v>
      </c>
      <c r="C294" s="49">
        <f t="shared" si="35"/>
        <v>-6.7196030207451014E-4</v>
      </c>
      <c r="D294" s="5">
        <f t="shared" si="33"/>
        <v>0.17464011015658618</v>
      </c>
      <c r="E294" s="5">
        <f t="shared" si="34"/>
        <v>3.4651180066365499E-3</v>
      </c>
      <c r="F294" s="5" t="str">
        <f t="shared" si="36"/>
        <v>neg.</v>
      </c>
      <c r="G294" s="16">
        <f>IF(AND(C$9="L",C$10="IB"),IF((($C$7*Coefficients!$C$16)/($A294*($C$4/100)))&lt;=1,2*ASIN(($C$7*Coefficients!$C$16)/( $A294*($C$4/100)))*180/PI(),180),IF(AND(C$9="C",C$10="IB"),IF((($C$7*Coefficients!$D$16)/($A294*($C$4/100)))&lt;=1,2*ASIN(($C$7*Coefficients!$D$16)/( $A294*($C$4/100)))*180/PI(),180),IF(AND(C$9="L",C$10="D"),IF((($C$7*Coefficients!$E$16)/($A294*($C$4/100)))&lt;=1,2*ASIN(($C$7*Coefficients!$E$16)/( $A294*($C$4/100)))*180/PI(),180),IF(AND(C$9="C",C$10="D"),IF((($C$7*Coefficients!$F$16)/($A294*($C$4/100)))&lt;=1,2*ASIN(($C$7*Coefficients!$F$16)/( $A294*($C$4/100)))*180/PI(),180),FALSE))))</f>
        <v>180</v>
      </c>
      <c r="H294" s="50">
        <f>IF(AND(C$9="L",C$10="IB"),(($C$7*Coefficients!$C$16)/($A294*SIN(C$5*PI()/180))*100/2)^2*PI(),IF(AND(C$9="C",C$10="IB"),(($C$7*Coefficients!$D$16)/($A294*SIN(C$5*PI()/180))*100/2)^2*PI(),IF(AND(C$9="L",C$10="D"),(($C$7*Coefficients!$E$16)/($A294*SIN(C$5*PI()/180))*100/2)^2*PI(),IF(AND(C$9="C",C$10="D"),(($C$7* Coefficients!$F$16)/($A294*SIN(C$5*PI()/180))*100/2)^2*PI(),FALSE))))</f>
        <v>7779785.7160167033</v>
      </c>
      <c r="I294" s="42">
        <f t="shared" si="37"/>
        <v>44.06461571243284</v>
      </c>
      <c r="L294" s="44"/>
    </row>
    <row r="295" spans="1:12" x14ac:dyDescent="0.25">
      <c r="A295" s="51">
        <f t="shared" si="38"/>
        <v>18.197008586099603</v>
      </c>
      <c r="B295" s="5">
        <f t="shared" si="32"/>
        <v>0.99992228363791347</v>
      </c>
      <c r="C295" s="49">
        <f t="shared" si="35"/>
        <v>-6.7506197617579701E-4</v>
      </c>
      <c r="D295" s="5">
        <f t="shared" si="33"/>
        <v>0.17504269718844773</v>
      </c>
      <c r="E295" s="5">
        <f t="shared" si="34"/>
        <v>3.4811122646450747E-3</v>
      </c>
      <c r="F295" s="5" t="str">
        <f t="shared" si="36"/>
        <v>neg.</v>
      </c>
      <c r="G295" s="16">
        <f>IF(AND(C$9="L",C$10="IB"),IF((($C$7*Coefficients!$C$16)/($A295*($C$4/100)))&lt;=1,2*ASIN(($C$7*Coefficients!$C$16)/( $A295*($C$4/100)))*180/PI(),180),IF(AND(C$9="C",C$10="IB"),IF((($C$7*Coefficients!$D$16)/($A295*($C$4/100)))&lt;=1,2*ASIN(($C$7*Coefficients!$D$16)/( $A295*($C$4/100)))*180/PI(),180),IF(AND(C$9="L",C$10="D"),IF((($C$7*Coefficients!$E$16)/($A295*($C$4/100)))&lt;=1,2*ASIN(($C$7*Coefficients!$E$16)/( $A295*($C$4/100)))*180/PI(),180),IF(AND(C$9="C",C$10="D"),IF((($C$7*Coefficients!$F$16)/($A295*($C$4/100)))&lt;=1,2*ASIN(($C$7*Coefficients!$F$16)/( $A295*($C$4/100)))*180/PI(),180),FALSE))))</f>
        <v>180</v>
      </c>
      <c r="H295" s="50">
        <f>IF(AND(C$9="L",C$10="IB"),(($C$7*Coefficients!$C$16)/($A295*SIN(C$5*PI()/180))*100/2)^2*PI(),IF(AND(C$9="C",C$10="IB"),(($C$7*Coefficients!$D$16)/($A295*SIN(C$5*PI()/180))*100/2)^2*PI(),IF(AND(C$9="L",C$10="D"),(($C$7*Coefficients!$E$16)/($A295*SIN(C$5*PI()/180))*100/2)^2*PI(),IF(AND(C$9="C",C$10="D"),(($C$7* Coefficients!$F$16)/($A295*SIN(C$5*PI()/180))*100/2)^2*PI(),FALSE))))</f>
        <v>7744040.8475570511</v>
      </c>
      <c r="I295" s="42">
        <f t="shared" si="37"/>
        <v>43.963269908610528</v>
      </c>
      <c r="L295" s="44"/>
    </row>
    <row r="296" spans="1:12" x14ac:dyDescent="0.25">
      <c r="A296" s="51">
        <f t="shared" si="38"/>
        <v>18.238957023196146</v>
      </c>
      <c r="B296" s="5">
        <f t="shared" si="32"/>
        <v>0.99992192492411924</v>
      </c>
      <c r="C296" s="49">
        <f t="shared" si="35"/>
        <v>-6.781779673264497E-4</v>
      </c>
      <c r="D296" s="5">
        <f t="shared" si="33"/>
        <v>0.1754462122792648</v>
      </c>
      <c r="E296" s="5">
        <f t="shared" si="34"/>
        <v>3.4971803487942256E-3</v>
      </c>
      <c r="F296" s="5" t="str">
        <f t="shared" si="36"/>
        <v>neg.</v>
      </c>
      <c r="G296" s="16">
        <f>IF(AND(C$9="L",C$10="IB"),IF((($C$7*Coefficients!$C$16)/($A296*($C$4/100)))&lt;=1,2*ASIN(($C$7*Coefficients!$C$16)/( $A296*($C$4/100)))*180/PI(),180),IF(AND(C$9="C",C$10="IB"),IF((($C$7*Coefficients!$D$16)/($A296*($C$4/100)))&lt;=1,2*ASIN(($C$7*Coefficients!$D$16)/( $A296*($C$4/100)))*180/PI(),180),IF(AND(C$9="L",C$10="D"),IF((($C$7*Coefficients!$E$16)/($A296*($C$4/100)))&lt;=1,2*ASIN(($C$7*Coefficients!$E$16)/( $A296*($C$4/100)))*180/PI(),180),IF(AND(C$9="C",C$10="D"),IF((($C$7*Coefficients!$F$16)/($A296*($C$4/100)))&lt;=1,2*ASIN(($C$7*Coefficients!$F$16)/( $A296*($C$4/100)))*180/PI(),180),FALSE))))</f>
        <v>180</v>
      </c>
      <c r="H296" s="50">
        <f>IF(AND(C$9="L",C$10="IB"),(($C$7*Coefficients!$C$16)/($A296*SIN(C$5*PI()/180))*100/2)^2*PI(),IF(AND(C$9="C",C$10="IB"),(($C$7*Coefficients!$D$16)/($A296*SIN(C$5*PI()/180))*100/2)^2*PI(),IF(AND(C$9="L",C$10="D"),(($C$7*Coefficients!$E$16)/($A296*SIN(C$5*PI()/180))*100/2)^2*PI(),IF(AND(C$9="C",C$10="D"),(($C$7* Coefficients!$F$16)/($A296*SIN(C$5*PI()/180))*100/2)^2*PI(),FALSE))))</f>
        <v>7708460.2118498031</v>
      </c>
      <c r="I296" s="42">
        <f t="shared" si="37"/>
        <v>43.862157193668857</v>
      </c>
      <c r="L296" s="44"/>
    </row>
    <row r="297" spans="1:12" x14ac:dyDescent="0.25">
      <c r="A297" s="51">
        <f t="shared" si="38"/>
        <v>18.281002161427192</v>
      </c>
      <c r="B297" s="5">
        <f t="shared" si="32"/>
        <v>0.99992156455466374</v>
      </c>
      <c r="C297" s="49">
        <f t="shared" si="35"/>
        <v>-6.813083416140973E-4</v>
      </c>
      <c r="D297" s="5">
        <f t="shared" si="33"/>
        <v>0.17585065756843418</v>
      </c>
      <c r="E297" s="5">
        <f t="shared" si="34"/>
        <v>3.5133225998499832E-3</v>
      </c>
      <c r="F297" s="5" t="str">
        <f t="shared" si="36"/>
        <v>neg.</v>
      </c>
      <c r="G297" s="16">
        <f>IF(AND(C$9="L",C$10="IB"),IF((($C$7*Coefficients!$C$16)/($A297*($C$4/100)))&lt;=1,2*ASIN(($C$7*Coefficients!$C$16)/( $A297*($C$4/100)))*180/PI(),180),IF(AND(C$9="C",C$10="IB"),IF((($C$7*Coefficients!$D$16)/($A297*($C$4/100)))&lt;=1,2*ASIN(($C$7*Coefficients!$D$16)/( $A297*($C$4/100)))*180/PI(),180),IF(AND(C$9="L",C$10="D"),IF((($C$7*Coefficients!$E$16)/($A297*($C$4/100)))&lt;=1,2*ASIN(($C$7*Coefficients!$E$16)/( $A297*($C$4/100)))*180/PI(),180),IF(AND(C$9="C",C$10="D"),IF((($C$7*Coefficients!$F$16)/($A297*($C$4/100)))&lt;=1,2*ASIN(($C$7*Coefficients!$F$16)/( $A297*($C$4/100)))*180/PI(),180),FALSE))))</f>
        <v>180</v>
      </c>
      <c r="H297" s="50">
        <f>IF(AND(C$9="L",C$10="IB"),(($C$7*Coefficients!$C$16)/($A297*SIN(C$5*PI()/180))*100/2)^2*PI(),IF(AND(C$9="C",C$10="IB"),(($C$7*Coefficients!$D$16)/($A297*SIN(C$5*PI()/180))*100/2)^2*PI(),IF(AND(C$9="L",C$10="D"),(($C$7*Coefficients!$E$16)/($A297*SIN(C$5*PI()/180))*100/2)^2*PI(),IF(AND(C$9="C",C$10="D"),(($C$7* Coefficients!$F$16)/($A297*SIN(C$5*PI()/180))*100/2)^2*PI(),FALSE))))</f>
        <v>7673043.0543139931</v>
      </c>
      <c r="I297" s="42">
        <f t="shared" si="37"/>
        <v>43.76127703151829</v>
      </c>
      <c r="L297" s="44"/>
    </row>
    <row r="298" spans="1:12" x14ac:dyDescent="0.25">
      <c r="A298" s="51">
        <f t="shared" si="38"/>
        <v>18.323144223711878</v>
      </c>
      <c r="B298" s="5">
        <f t="shared" si="32"/>
        <v>0.99992120252190575</v>
      </c>
      <c r="C298" s="49">
        <f t="shared" si="35"/>
        <v>-6.844531654303231E-4</v>
      </c>
      <c r="D298" s="5">
        <f t="shared" si="33"/>
        <v>0.17625603520028466</v>
      </c>
      <c r="E298" s="5">
        <f t="shared" si="34"/>
        <v>3.5295393601512369E-3</v>
      </c>
      <c r="F298" s="5" t="str">
        <f t="shared" si="36"/>
        <v>neg.</v>
      </c>
      <c r="G298" s="16">
        <f>IF(AND(C$9="L",C$10="IB"),IF((($C$7*Coefficients!$C$16)/($A298*($C$4/100)))&lt;=1,2*ASIN(($C$7*Coefficients!$C$16)/( $A298*($C$4/100)))*180/PI(),180),IF(AND(C$9="C",C$10="IB"),IF((($C$7*Coefficients!$D$16)/($A298*($C$4/100)))&lt;=1,2*ASIN(($C$7*Coefficients!$D$16)/( $A298*($C$4/100)))*180/PI(),180),IF(AND(C$9="L",C$10="D"),IF((($C$7*Coefficients!$E$16)/($A298*($C$4/100)))&lt;=1,2*ASIN(($C$7*Coefficients!$E$16)/( $A298*($C$4/100)))*180/PI(),180),IF(AND(C$9="C",C$10="D"),IF((($C$7*Coefficients!$F$16)/($A298*($C$4/100)))&lt;=1,2*ASIN(($C$7*Coefficients!$F$16)/( $A298*($C$4/100)))*180/PI(),180),FALSE))))</f>
        <v>180</v>
      </c>
      <c r="H298" s="50">
        <f>IF(AND(C$9="L",C$10="IB"),(($C$7*Coefficients!$C$16)/($A298*SIN(C$5*PI()/180))*100/2)^2*PI(),IF(AND(C$9="C",C$10="IB"),(($C$7*Coefficients!$D$16)/($A298*SIN(C$5*PI()/180))*100/2)^2*PI(),IF(AND(C$9="L",C$10="D"),(($C$7*Coefficients!$E$16)/($A298*SIN(C$5*PI()/180))*100/2)^2*PI(),IF(AND(C$9="C",C$10="D"),(($C$7* Coefficients!$F$16)/($A298*SIN(C$5*PI()/180))*100/2)^2*PI(),FALSE))))</f>
        <v>7637788.6238356577</v>
      </c>
      <c r="I298" s="42">
        <f t="shared" si="37"/>
        <v>43.660628887302238</v>
      </c>
      <c r="L298" s="44"/>
    </row>
    <row r="299" spans="1:12" x14ac:dyDescent="0.25">
      <c r="A299" s="51">
        <f t="shared" si="38"/>
        <v>18.365383433483224</v>
      </c>
      <c r="B299" s="5">
        <f t="shared" si="32"/>
        <v>0.99992083881816818</v>
      </c>
      <c r="C299" s="49">
        <f t="shared" si="35"/>
        <v>-6.876125054783805E-4</v>
      </c>
      <c r="D299" s="5">
        <f t="shared" si="33"/>
        <v>0.17666234732408795</v>
      </c>
      <c r="E299" s="5">
        <f t="shared" si="34"/>
        <v>3.5458309736170345E-3</v>
      </c>
      <c r="F299" s="5" t="str">
        <f t="shared" si="36"/>
        <v>neg.</v>
      </c>
      <c r="G299" s="16">
        <f>IF(AND(C$9="L",C$10="IB"),IF((($C$7*Coefficients!$C$16)/($A299*($C$4/100)))&lt;=1,2*ASIN(($C$7*Coefficients!$C$16)/( $A299*($C$4/100)))*180/PI(),180),IF(AND(C$9="C",C$10="IB"),IF((($C$7*Coefficients!$D$16)/($A299*($C$4/100)))&lt;=1,2*ASIN(($C$7*Coefficients!$D$16)/( $A299*($C$4/100)))*180/PI(),180),IF(AND(C$9="L",C$10="D"),IF((($C$7*Coefficients!$E$16)/($A299*($C$4/100)))&lt;=1,2*ASIN(($C$7*Coefficients!$E$16)/( $A299*($C$4/100)))*180/PI(),180),IF(AND(C$9="C",C$10="D"),IF((($C$7*Coefficients!$F$16)/($A299*($C$4/100)))&lt;=1,2*ASIN(($C$7*Coefficients!$F$16)/( $A299*($C$4/100)))*180/PI(),180),FALSE))))</f>
        <v>180</v>
      </c>
      <c r="H299" s="50">
        <f>IF(AND(C$9="L",C$10="IB"),(($C$7*Coefficients!$C$16)/($A299*SIN(C$5*PI()/180))*100/2)^2*PI(),IF(AND(C$9="C",C$10="IB"),(($C$7*Coefficients!$D$16)/($A299*SIN(C$5*PI()/180))*100/2)^2*PI(),IF(AND(C$9="L",C$10="D"),(($C$7*Coefficients!$E$16)/($A299*SIN(C$5*PI()/180))*100/2)^2*PI(),IF(AND(C$9="C",C$10="D"),(($C$7* Coefficients!$F$16)/($A299*SIN(C$5*PI()/180))*100/2)^2*PI(),FALSE))))</f>
        <v>7602696.1727518784</v>
      </c>
      <c r="I299" s="42">
        <f t="shared" si="37"/>
        <v>43.560212227394267</v>
      </c>
      <c r="L299" s="44"/>
    </row>
    <row r="300" spans="1:12" x14ac:dyDescent="0.25">
      <c r="A300" s="51">
        <f t="shared" si="38"/>
        <v>18.407720014689318</v>
      </c>
      <c r="B300" s="5">
        <f t="shared" si="32"/>
        <v>0.99992047343573953</v>
      </c>
      <c r="C300" s="49">
        <f t="shared" si="35"/>
        <v>-6.9078642876065815E-4</v>
      </c>
      <c r="D300" s="5">
        <f t="shared" si="33"/>
        <v>0.17706959609407055</v>
      </c>
      <c r="E300" s="5">
        <f t="shared" si="34"/>
        <v>3.5621977857538891E-3</v>
      </c>
      <c r="F300" s="5" t="str">
        <f t="shared" si="36"/>
        <v>neg.</v>
      </c>
      <c r="G300" s="16">
        <f>IF(AND(C$9="L",C$10="IB"),IF((($C$7*Coefficients!$C$16)/($A300*($C$4/100)))&lt;=1,2*ASIN(($C$7*Coefficients!$C$16)/( $A300*($C$4/100)))*180/PI(),180),IF(AND(C$9="C",C$10="IB"),IF((($C$7*Coefficients!$D$16)/($A300*($C$4/100)))&lt;=1,2*ASIN(($C$7*Coefficients!$D$16)/( $A300*($C$4/100)))*180/PI(),180),IF(AND(C$9="L",C$10="D"),IF((($C$7*Coefficients!$E$16)/($A300*($C$4/100)))&lt;=1,2*ASIN(($C$7*Coefficients!$E$16)/( $A300*($C$4/100)))*180/PI(),180),IF(AND(C$9="C",C$10="D"),IF((($C$7*Coefficients!$F$16)/($A300*($C$4/100)))&lt;=1,2*ASIN(($C$7*Coefficients!$F$16)/( $A300*($C$4/100)))*180/PI(),180),FALSE))))</f>
        <v>180</v>
      </c>
      <c r="H300" s="50">
        <f>IF(AND(C$9="L",C$10="IB"),(($C$7*Coefficients!$C$16)/($A300*SIN(C$5*PI()/180))*100/2)^2*PI(),IF(AND(C$9="C",C$10="IB"),(($C$7*Coefficients!$D$16)/($A300*SIN(C$5*PI()/180))*100/2)^2*PI(),IF(AND(C$9="L",C$10="D"),(($C$7*Coefficients!$E$16)/($A300*SIN(C$5*PI()/180))*100/2)^2*PI(),IF(AND(C$9="C",C$10="D"),(($C$7* Coefficients!$F$16)/($A300*SIN(C$5*PI()/180))*100/2)^2*PI(),FALSE))))</f>
        <v>7567764.9568349402</v>
      </c>
      <c r="I300" s="42">
        <f t="shared" si="37"/>
        <v>43.460026519395228</v>
      </c>
      <c r="L300" s="44"/>
    </row>
    <row r="301" spans="1:12" x14ac:dyDescent="0.25">
      <c r="A301" s="51">
        <f t="shared" si="38"/>
        <v>18.450154191794493</v>
      </c>
      <c r="B301" s="5">
        <f t="shared" si="32"/>
        <v>0.99992010636687179</v>
      </c>
      <c r="C301" s="49">
        <f t="shared" si="35"/>
        <v>-6.939750025970042E-4</v>
      </c>
      <c r="D301" s="5">
        <f t="shared" si="33"/>
        <v>0.1774777836694249</v>
      </c>
      <c r="E301" s="5">
        <f t="shared" si="34"/>
        <v>3.5786401436630915E-3</v>
      </c>
      <c r="F301" s="5" t="str">
        <f t="shared" si="36"/>
        <v>neg.</v>
      </c>
      <c r="G301" s="16">
        <f>IF(AND(C$9="L",C$10="IB"),IF((($C$7*Coefficients!$C$16)/($A301*($C$4/100)))&lt;=1,2*ASIN(($C$7*Coefficients!$C$16)/( $A301*($C$4/100)))*180/PI(),180),IF(AND(C$9="C",C$10="IB"),IF((($C$7*Coefficients!$D$16)/($A301*($C$4/100)))&lt;=1,2*ASIN(($C$7*Coefficients!$D$16)/( $A301*($C$4/100)))*180/PI(),180),IF(AND(C$9="L",C$10="D"),IF((($C$7*Coefficients!$E$16)/($A301*($C$4/100)))&lt;=1,2*ASIN(($C$7*Coefficients!$E$16)/( $A301*($C$4/100)))*180/PI(),180),IF(AND(C$9="C",C$10="D"),IF((($C$7*Coefficients!$F$16)/($A301*($C$4/100)))&lt;=1,2*ASIN(($C$7*Coefficients!$F$16)/( $A301*($C$4/100)))*180/PI(),180),FALSE))))</f>
        <v>180</v>
      </c>
      <c r="H301" s="50">
        <f>IF(AND(C$9="L",C$10="IB"),(($C$7*Coefficients!$C$16)/($A301*SIN(C$5*PI()/180))*100/2)^2*PI(),IF(AND(C$9="C",C$10="IB"),(($C$7*Coefficients!$D$16)/($A301*SIN(C$5*PI()/180))*100/2)^2*PI(),IF(AND(C$9="L",C$10="D"),(($C$7*Coefficients!$E$16)/($A301*SIN(C$5*PI()/180))*100/2)^2*PI(),IF(AND(C$9="C",C$10="D"),(($C$7* Coefficients!$F$16)/($A301*SIN(C$5*PI()/180))*100/2)^2*PI(),FALSE))))</f>
        <v>7532994.2352765473</v>
      </c>
      <c r="I301" s="42">
        <f t="shared" si="37"/>
        <v>43.36007123213048</v>
      </c>
      <c r="L301" s="44"/>
    </row>
    <row r="302" spans="1:12" x14ac:dyDescent="0.25">
      <c r="A302" s="51">
        <f t="shared" si="38"/>
        <v>18.492686189780535</v>
      </c>
      <c r="B302" s="5">
        <f t="shared" si="32"/>
        <v>0.99991973760378139</v>
      </c>
      <c r="C302" s="49">
        <f t="shared" si="35"/>
        <v>-6.9717829461604978E-4</v>
      </c>
      <c r="D302" s="5">
        <f t="shared" si="33"/>
        <v>0.17788691221432087</v>
      </c>
      <c r="E302" s="5">
        <f t="shared" si="34"/>
        <v>3.5951583960480852E-3</v>
      </c>
      <c r="F302" s="5" t="str">
        <f t="shared" si="36"/>
        <v>neg.</v>
      </c>
      <c r="G302" s="16">
        <f>IF(AND(C$9="L",C$10="IB"),IF((($C$7*Coefficients!$C$16)/($A302*($C$4/100)))&lt;=1,2*ASIN(($C$7*Coefficients!$C$16)/( $A302*($C$4/100)))*180/PI(),180),IF(AND(C$9="C",C$10="IB"),IF((($C$7*Coefficients!$D$16)/($A302*($C$4/100)))&lt;=1,2*ASIN(($C$7*Coefficients!$D$16)/( $A302*($C$4/100)))*180/PI(),180),IF(AND(C$9="L",C$10="D"),IF((($C$7*Coefficients!$E$16)/($A302*($C$4/100)))&lt;=1,2*ASIN(($C$7*Coefficients!$E$16)/( $A302*($C$4/100)))*180/PI(),180),IF(AND(C$9="C",C$10="D"),IF((($C$7*Coefficients!$F$16)/($A302*($C$4/100)))&lt;=1,2*ASIN(($C$7*Coefficients!$F$16)/( $A302*($C$4/100)))*180/PI(),180),FALSE))))</f>
        <v>180</v>
      </c>
      <c r="H302" s="50">
        <f>IF(AND(C$9="L",C$10="IB"),(($C$7*Coefficients!$C$16)/($A302*SIN(C$5*PI()/180))*100/2)^2*PI(),IF(AND(C$9="C",C$10="IB"),(($C$7*Coefficients!$D$16)/($A302*SIN(C$5*PI()/180))*100/2)^2*PI(),IF(AND(C$9="L",C$10="D"),(($C$7*Coefficients!$E$16)/($A302*SIN(C$5*PI()/180))*100/2)^2*PI(),IF(AND(C$9="C",C$10="D"),(($C$7* Coefficients!$F$16)/($A302*SIN(C$5*PI()/180))*100/2)^2*PI(),FALSE))))</f>
        <v>7498383.2706721006</v>
      </c>
      <c r="I302" s="42">
        <f t="shared" si="37"/>
        <v>43.260345835647051</v>
      </c>
      <c r="L302" s="44"/>
    </row>
    <row r="303" spans="1:12" x14ac:dyDescent="0.25">
      <c r="A303" s="51">
        <f t="shared" si="38"/>
        <v>18.535316234147867</v>
      </c>
      <c r="B303" s="5">
        <f t="shared" si="32"/>
        <v>0.99991936713864937</v>
      </c>
      <c r="C303" s="49">
        <f t="shared" si="35"/>
        <v>-7.0039637275424538E-4</v>
      </c>
      <c r="D303" s="5">
        <f t="shared" si="33"/>
        <v>0.17829698389791732</v>
      </c>
      <c r="E303" s="5">
        <f t="shared" si="34"/>
        <v>3.6117528932218543E-3</v>
      </c>
      <c r="F303" s="5" t="str">
        <f t="shared" si="36"/>
        <v>neg.</v>
      </c>
      <c r="G303" s="16">
        <f>IF(AND(C$9="L",C$10="IB"),IF((($C$7*Coefficients!$C$16)/($A303*($C$4/100)))&lt;=1,2*ASIN(($C$7*Coefficients!$C$16)/( $A303*($C$4/100)))*180/PI(),180),IF(AND(C$9="C",C$10="IB"),IF((($C$7*Coefficients!$D$16)/($A303*($C$4/100)))&lt;=1,2*ASIN(($C$7*Coefficients!$D$16)/( $A303*($C$4/100)))*180/PI(),180),IF(AND(C$9="L",C$10="D"),IF((($C$7*Coefficients!$E$16)/($A303*($C$4/100)))&lt;=1,2*ASIN(($C$7*Coefficients!$E$16)/( $A303*($C$4/100)))*180/PI(),180),IF(AND(C$9="C",C$10="D"),IF((($C$7*Coefficients!$F$16)/($A303*($C$4/100)))&lt;=1,2*ASIN(($C$7*Coefficients!$F$16)/( $A303*($C$4/100)))*180/PI(),180),FALSE))))</f>
        <v>180</v>
      </c>
      <c r="H303" s="50">
        <f>IF(AND(C$9="L",C$10="IB"),(($C$7*Coefficients!$C$16)/($A303*SIN(C$5*PI()/180))*100/2)^2*PI(),IF(AND(C$9="C",C$10="IB"),(($C$7*Coefficients!$D$16)/($A303*SIN(C$5*PI()/180))*100/2)^2*PI(),IF(AND(C$9="L",C$10="D"),(($C$7*Coefficients!$E$16)/($A303*SIN(C$5*PI()/180))*100/2)^2*PI(),IF(AND(C$9="C",C$10="D"),(($C$7* Coefficients!$F$16)/($A303*SIN(C$5*PI()/180))*100/2)^2*PI(),FALSE))))</f>
        <v>7463931.3290050682</v>
      </c>
      <c r="I303" s="42">
        <f t="shared" si="37"/>
        <v>43.160849801210787</v>
      </c>
      <c r="L303" s="44"/>
    </row>
    <row r="304" spans="1:12" x14ac:dyDescent="0.25">
      <c r="A304" s="51">
        <f t="shared" si="38"/>
        <v>18.578044550916736</v>
      </c>
      <c r="B304" s="5">
        <f t="shared" si="32"/>
        <v>0.99991899496361991</v>
      </c>
      <c r="C304" s="49">
        <f t="shared" si="35"/>
        <v>-7.0362930526840029E-4</v>
      </c>
      <c r="D304" s="5">
        <f t="shared" si="33"/>
        <v>0.1787080008943735</v>
      </c>
      <c r="E304" s="5">
        <f t="shared" si="34"/>
        <v>3.6284239871143538E-3</v>
      </c>
      <c r="F304" s="5" t="str">
        <f t="shared" si="36"/>
        <v>neg.</v>
      </c>
      <c r="G304" s="16">
        <f>IF(AND(C$9="L",C$10="IB"),IF((($C$7*Coefficients!$C$16)/($A304*($C$4/100)))&lt;=1,2*ASIN(($C$7*Coefficients!$C$16)/( $A304*($C$4/100)))*180/PI(),180),IF(AND(C$9="C",C$10="IB"),IF((($C$7*Coefficients!$D$16)/($A304*($C$4/100)))&lt;=1,2*ASIN(($C$7*Coefficients!$D$16)/( $A304*($C$4/100)))*180/PI(),180),IF(AND(C$9="L",C$10="D"),IF((($C$7*Coefficients!$E$16)/($A304*($C$4/100)))&lt;=1,2*ASIN(($C$7*Coefficients!$E$16)/( $A304*($C$4/100)))*180/PI(),180),IF(AND(C$9="C",C$10="D"),IF((($C$7*Coefficients!$F$16)/($A304*($C$4/100)))&lt;=1,2*ASIN(($C$7*Coefficients!$F$16)/( $A304*($C$4/100)))*180/PI(),180),FALSE))))</f>
        <v>180</v>
      </c>
      <c r="H304" s="50">
        <f>IF(AND(C$9="L",C$10="IB"),(($C$7*Coefficients!$C$16)/($A304*SIN(C$5*PI()/180))*100/2)^2*PI(),IF(AND(C$9="C",C$10="IB"),(($C$7*Coefficients!$D$16)/($A304*SIN(C$5*PI()/180))*100/2)^2*PI(),IF(AND(C$9="L",C$10="D"),(($C$7*Coefficients!$E$16)/($A304*SIN(C$5*PI()/180))*100/2)^2*PI(),IF(AND(C$9="C",C$10="D"),(($C$7* Coefficients!$F$16)/($A304*SIN(C$5*PI()/180))*100/2)^2*PI(),FALSE))))</f>
        <v>7429637.6796314279</v>
      </c>
      <c r="I304" s="42">
        <f t="shared" si="37"/>
        <v>43.061582601303641</v>
      </c>
      <c r="L304" s="44"/>
    </row>
    <row r="305" spans="1:12" x14ac:dyDescent="0.25">
      <c r="A305" s="51">
        <f t="shared" si="38"/>
        <v>18.620871366628425</v>
      </c>
      <c r="B305" s="5">
        <f t="shared" si="32"/>
        <v>0.99991862107080198</v>
      </c>
      <c r="C305" s="49">
        <f t="shared" si="35"/>
        <v>-7.0687716072121787E-4</v>
      </c>
      <c r="D305" s="5">
        <f t="shared" si="33"/>
        <v>0.17911996538286049</v>
      </c>
      <c r="E305" s="5">
        <f t="shared" si="34"/>
        <v>3.6451720312799711E-3</v>
      </c>
      <c r="F305" s="5" t="str">
        <f t="shared" si="36"/>
        <v>neg.</v>
      </c>
      <c r="G305" s="16">
        <f>IF(AND(C$9="L",C$10="IB"),IF((($C$7*Coefficients!$C$16)/($A305*($C$4/100)))&lt;=1,2*ASIN(($C$7*Coefficients!$C$16)/( $A305*($C$4/100)))*180/PI(),180),IF(AND(C$9="C",C$10="IB"),IF((($C$7*Coefficients!$D$16)/($A305*($C$4/100)))&lt;=1,2*ASIN(($C$7*Coefficients!$D$16)/( $A305*($C$4/100)))*180/PI(),180),IF(AND(C$9="L",C$10="D"),IF((($C$7*Coefficients!$E$16)/($A305*($C$4/100)))&lt;=1,2*ASIN(($C$7*Coefficients!$E$16)/( $A305*($C$4/100)))*180/PI(),180),IF(AND(C$9="C",C$10="D"),IF((($C$7*Coefficients!$F$16)/($A305*($C$4/100)))&lt;=1,2*ASIN(($C$7*Coefficients!$F$16)/( $A305*($C$4/100)))*180/PI(),180),FALSE))))</f>
        <v>180</v>
      </c>
      <c r="H305" s="50">
        <f>IF(AND(C$9="L",C$10="IB"),(($C$7*Coefficients!$C$16)/($A305*SIN(C$5*PI()/180))*100/2)^2*PI(),IF(AND(C$9="C",C$10="IB"),(($C$7*Coefficients!$D$16)/($A305*SIN(C$5*PI()/180))*100/2)^2*PI(),IF(AND(C$9="L",C$10="D"),(($C$7*Coefficients!$E$16)/($A305*SIN(C$5*PI()/180))*100/2)^2*PI(),IF(AND(C$9="C",C$10="D"),(($C$7* Coefficients!$F$16)/($A305*SIN(C$5*PI()/180))*100/2)^2*PI(),FALSE))))</f>
        <v>7395501.5952641536</v>
      </c>
      <c r="I305" s="42">
        <f t="shared" si="37"/>
        <v>42.962543709620796</v>
      </c>
      <c r="L305" s="44"/>
    </row>
    <row r="306" spans="1:12" x14ac:dyDescent="0.25">
      <c r="A306" s="51">
        <f t="shared" si="38"/>
        <v>18.663796908346448</v>
      </c>
      <c r="B306" s="5">
        <f t="shared" si="32"/>
        <v>0.9999182454522666</v>
      </c>
      <c r="C306" s="49">
        <f t="shared" si="35"/>
        <v>-7.1014000800540748E-4</v>
      </c>
      <c r="D306" s="5">
        <f t="shared" si="33"/>
        <v>0.17953287954757316</v>
      </c>
      <c r="E306" s="5">
        <f t="shared" si="34"/>
        <v>3.6619973809050316E-3</v>
      </c>
      <c r="F306" s="5" t="str">
        <f t="shared" si="36"/>
        <v>neg.</v>
      </c>
      <c r="G306" s="16">
        <f>IF(AND(C$9="L",C$10="IB"),IF((($C$7*Coefficients!$C$16)/($A306*($C$4/100)))&lt;=1,2*ASIN(($C$7*Coefficients!$C$16)/( $A306*($C$4/100)))*180/PI(),180),IF(AND(C$9="C",C$10="IB"),IF((($C$7*Coefficients!$D$16)/($A306*($C$4/100)))&lt;=1,2*ASIN(($C$7*Coefficients!$D$16)/( $A306*($C$4/100)))*180/PI(),180),IF(AND(C$9="L",C$10="D"),IF((($C$7*Coefficients!$E$16)/($A306*($C$4/100)))&lt;=1,2*ASIN(($C$7*Coefficients!$E$16)/( $A306*($C$4/100)))*180/PI(),180),IF(AND(C$9="C",C$10="D"),IF((($C$7*Coefficients!$F$16)/($A306*($C$4/100)))&lt;=1,2*ASIN(($C$7*Coefficients!$F$16)/( $A306*($C$4/100)))*180/PI(),180),FALSE))))</f>
        <v>180</v>
      </c>
      <c r="H306" s="50">
        <f>IF(AND(C$9="L",C$10="IB"),(($C$7*Coefficients!$C$16)/($A306*SIN(C$5*PI()/180))*100/2)^2*PI(),IF(AND(C$9="C",C$10="IB"),(($C$7*Coefficients!$D$16)/($A306*SIN(C$5*PI()/180))*100/2)^2*PI(),IF(AND(C$9="L",C$10="D"),(($C$7*Coefficients!$E$16)/($A306*SIN(C$5*PI()/180))*100/2)^2*PI(),IF(AND(C$9="C",C$10="D"),(($C$7* Coefficients!$F$16)/($A306*SIN(C$5*PI()/180))*100/2)^2*PI(),FALSE))))</f>
        <v>7361522.351957798</v>
      </c>
      <c r="I306" s="42">
        <f t="shared" si="37"/>
        <v>42.863732601067909</v>
      </c>
      <c r="L306" s="44"/>
    </row>
    <row r="307" spans="1:12" x14ac:dyDescent="0.25">
      <c r="A307" s="51">
        <f t="shared" si="38"/>
        <v>18.706821403657752</v>
      </c>
      <c r="B307" s="5">
        <f t="shared" si="32"/>
        <v>0.99991786810004968</v>
      </c>
      <c r="C307" s="49">
        <f t="shared" si="35"/>
        <v>-7.134179163186125E-4</v>
      </c>
      <c r="D307" s="5">
        <f t="shared" si="33"/>
        <v>0.17994674557774118</v>
      </c>
      <c r="E307" s="5">
        <f t="shared" si="34"/>
        <v>3.6789003928153199E-3</v>
      </c>
      <c r="F307" s="5" t="str">
        <f t="shared" si="36"/>
        <v>neg.</v>
      </c>
      <c r="G307" s="16">
        <f>IF(AND(C$9="L",C$10="IB"),IF((($C$7*Coefficients!$C$16)/($A307*($C$4/100)))&lt;=1,2*ASIN(($C$7*Coefficients!$C$16)/( $A307*($C$4/100)))*180/PI(),180),IF(AND(C$9="C",C$10="IB"),IF((($C$7*Coefficients!$D$16)/($A307*($C$4/100)))&lt;=1,2*ASIN(($C$7*Coefficients!$D$16)/( $A307*($C$4/100)))*180/PI(),180),IF(AND(C$9="L",C$10="D"),IF((($C$7*Coefficients!$E$16)/($A307*($C$4/100)))&lt;=1,2*ASIN(($C$7*Coefficients!$E$16)/( $A307*($C$4/100)))*180/PI(),180),IF(AND(C$9="C",C$10="D"),IF((($C$7*Coefficients!$F$16)/($A307*($C$4/100)))&lt;=1,2*ASIN(($C$7*Coefficients!$F$16)/( $A307*($C$4/100)))*180/PI(),180),FALSE))))</f>
        <v>180</v>
      </c>
      <c r="H307" s="50">
        <f>IF(AND(C$9="L",C$10="IB"),(($C$7*Coefficients!$C$16)/($A307*SIN(C$5*PI()/180))*100/2)^2*PI(),IF(AND(C$9="C",C$10="IB"),(($C$7*Coefficients!$D$16)/($A307*SIN(C$5*PI()/180))*100/2)^2*PI(),IF(AND(C$9="L",C$10="D"),(($C$7*Coefficients!$E$16)/($A307*SIN(C$5*PI()/180))*100/2)^2*PI(),IF(AND(C$9="C",C$10="D"),(($C$7* Coefficients!$F$16)/($A307*SIN(C$5*PI()/180))*100/2)^2*PI(),FALSE))))</f>
        <v>7327699.2290931474</v>
      </c>
      <c r="I307" s="42">
        <f t="shared" si="37"/>
        <v>42.765148751758311</v>
      </c>
      <c r="L307" s="44"/>
    </row>
    <row r="308" spans="1:12" x14ac:dyDescent="0.25">
      <c r="A308" s="51">
        <f t="shared" si="38"/>
        <v>18.749945080673932</v>
      </c>
      <c r="B308" s="5">
        <f t="shared" si="32"/>
        <v>0.99991748900615007</v>
      </c>
      <c r="C308" s="49">
        <f t="shared" si="35"/>
        <v>-7.1671095518077005E-4</v>
      </c>
      <c r="D308" s="5">
        <f t="shared" si="33"/>
        <v>0.18036156566764108</v>
      </c>
      <c r="E308" s="5">
        <f t="shared" si="34"/>
        <v>3.6958814254836611E-3</v>
      </c>
      <c r="F308" s="5" t="str">
        <f t="shared" si="36"/>
        <v>neg.</v>
      </c>
      <c r="G308" s="16">
        <f>IF(AND(C$9="L",C$10="IB"),IF((($C$7*Coefficients!$C$16)/($A308*($C$4/100)))&lt;=1,2*ASIN(($C$7*Coefficients!$C$16)/( $A308*($C$4/100)))*180/PI(),180),IF(AND(C$9="C",C$10="IB"),IF((($C$7*Coefficients!$D$16)/($A308*($C$4/100)))&lt;=1,2*ASIN(($C$7*Coefficients!$D$16)/( $A308*($C$4/100)))*180/PI(),180),IF(AND(C$9="L",C$10="D"),IF((($C$7*Coefficients!$E$16)/($A308*($C$4/100)))&lt;=1,2*ASIN(($C$7*Coefficients!$E$16)/( $A308*($C$4/100)))*180/PI(),180),IF(AND(C$9="C",C$10="D"),IF((($C$7*Coefficients!$F$16)/($A308*($C$4/100)))&lt;=1,2*ASIN(($C$7*Coefficients!$F$16)/( $A308*($C$4/100)))*180/PI(),180),FALSE))))</f>
        <v>180</v>
      </c>
      <c r="H308" s="50">
        <f>IF(AND(C$9="L",C$10="IB"),(($C$7*Coefficients!$C$16)/($A308*SIN(C$5*PI()/180))*100/2)^2*PI(),IF(AND(C$9="C",C$10="IB"),(($C$7*Coefficients!$D$16)/($A308*SIN(C$5*PI()/180))*100/2)^2*PI(),IF(AND(C$9="L",C$10="D"),(($C$7*Coefficients!$E$16)/($A308*SIN(C$5*PI()/180))*100/2)^2*PI(),IF(AND(C$9="C",C$10="D"),(($C$7* Coefficients!$F$16)/($A308*SIN(C$5*PI()/180))*100/2)^2*PI(),FALSE))))</f>
        <v>7294031.5093619283</v>
      </c>
      <c r="I308" s="42">
        <f t="shared" si="37"/>
        <v>42.666791639010256</v>
      </c>
      <c r="L308" s="44"/>
    </row>
    <row r="309" spans="1:12" x14ac:dyDescent="0.25">
      <c r="A309" s="51">
        <f t="shared" si="38"/>
        <v>18.793168168032427</v>
      </c>
      <c r="B309" s="5">
        <f t="shared" si="32"/>
        <v>0.99991710816252843</v>
      </c>
      <c r="C309" s="49">
        <f t="shared" si="35"/>
        <v>-7.200191944437581E-4</v>
      </c>
      <c r="D309" s="5">
        <f t="shared" si="33"/>
        <v>0.18077734201660769</v>
      </c>
      <c r="E309" s="5">
        <f t="shared" si="34"/>
        <v>3.712940839037508E-3</v>
      </c>
      <c r="F309" s="5" t="str">
        <f t="shared" si="36"/>
        <v>neg.</v>
      </c>
      <c r="G309" s="16">
        <f>IF(AND(C$9="L",C$10="IB"),IF((($C$7*Coefficients!$C$16)/($A309*($C$4/100)))&lt;=1,2*ASIN(($C$7*Coefficients!$C$16)/( $A309*($C$4/100)))*180/PI(),180),IF(AND(C$9="C",C$10="IB"),IF((($C$7*Coefficients!$D$16)/($A309*($C$4/100)))&lt;=1,2*ASIN(($C$7*Coefficients!$D$16)/( $A309*($C$4/100)))*180/PI(),180),IF(AND(C$9="L",C$10="D"),IF((($C$7*Coefficients!$E$16)/($A309*($C$4/100)))&lt;=1,2*ASIN(($C$7*Coefficients!$E$16)/( $A309*($C$4/100)))*180/PI(),180),IF(AND(C$9="C",C$10="D"),IF((($C$7*Coefficients!$F$16)/($A309*($C$4/100)))&lt;=1,2*ASIN(($C$7*Coefficients!$F$16)/( $A309*($C$4/100)))*180/PI(),180),FALSE))))</f>
        <v>180</v>
      </c>
      <c r="H309" s="50">
        <f>IF(AND(C$9="L",C$10="IB"),(($C$7*Coefficients!$C$16)/($A309*SIN(C$5*PI()/180))*100/2)^2*PI(),IF(AND(C$9="C",C$10="IB"),(($C$7*Coefficients!$D$16)/($A309*SIN(C$5*PI()/180))*100/2)^2*PI(),IF(AND(C$9="L",C$10="D"),(($C$7*Coefficients!$E$16)/($A309*SIN(C$5*PI()/180))*100/2)^2*PI(),IF(AND(C$9="C",C$10="D"),(($C$7* Coefficients!$F$16)/($A309*SIN(C$5*PI()/180))*100/2)^2*PI(),FALSE))))</f>
        <v>7260518.4787515989</v>
      </c>
      <c r="I309" s="42">
        <f t="shared" si="37"/>
        <v>42.568660741344125</v>
      </c>
      <c r="L309" s="44"/>
    </row>
    <row r="310" spans="1:12" x14ac:dyDescent="0.25">
      <c r="A310" s="51">
        <f t="shared" si="38"/>
        <v>18.836490894897747</v>
      </c>
      <c r="B310" s="5">
        <f t="shared" si="32"/>
        <v>0.99991672556111022</v>
      </c>
      <c r="C310" s="49">
        <f t="shared" si="35"/>
        <v>-7.2334270426535792E-4</v>
      </c>
      <c r="D310" s="5">
        <f t="shared" si="33"/>
        <v>0.18119407682904587</v>
      </c>
      <c r="E310" s="5">
        <f t="shared" si="34"/>
        <v>3.7300789952665931E-3</v>
      </c>
      <c r="F310" s="5" t="str">
        <f t="shared" si="36"/>
        <v>neg.</v>
      </c>
      <c r="G310" s="16">
        <f>IF(AND(C$9="L",C$10="IB"),IF((($C$7*Coefficients!$C$16)/($A310*($C$4/100)))&lt;=1,2*ASIN(($C$7*Coefficients!$C$16)/( $A310*($C$4/100)))*180/PI(),180),IF(AND(C$9="C",C$10="IB"),IF((($C$7*Coefficients!$D$16)/($A310*($C$4/100)))&lt;=1,2*ASIN(($C$7*Coefficients!$D$16)/( $A310*($C$4/100)))*180/PI(),180),IF(AND(C$9="L",C$10="D"),IF((($C$7*Coefficients!$E$16)/($A310*($C$4/100)))&lt;=1,2*ASIN(($C$7*Coefficients!$E$16)/( $A310*($C$4/100)))*180/PI(),180),IF(AND(C$9="C",C$10="D"),IF((($C$7*Coefficients!$F$16)/($A310*($C$4/100)))&lt;=1,2*ASIN(($C$7*Coefficients!$F$16)/( $A310*($C$4/100)))*180/PI(),180),FALSE))))</f>
        <v>180</v>
      </c>
      <c r="H310" s="50">
        <f>IF(AND(C$9="L",C$10="IB"),(($C$7*Coefficients!$C$16)/($A310*SIN(C$5*PI()/180))*100/2)^2*PI(),IF(AND(C$9="C",C$10="IB"),(($C$7*Coefficients!$D$16)/($A310*SIN(C$5*PI()/180))*100/2)^2*PI(),IF(AND(C$9="L",C$10="D"),(($C$7*Coefficients!$E$16)/($A310*SIN(C$5*PI()/180))*100/2)^2*PI(),IF(AND(C$9="C",C$10="D"),(($C$7* Coefficients!$F$16)/($A310*SIN(C$5*PI()/180))*100/2)^2*PI(),FALSE))))</f>
        <v>7227159.4265302103</v>
      </c>
      <c r="I310" s="42">
        <f t="shared" si="37"/>
        <v>42.470755538479658</v>
      </c>
      <c r="L310" s="44"/>
    </row>
    <row r="311" spans="1:12" x14ac:dyDescent="0.25">
      <c r="A311" s="51">
        <f t="shared" si="38"/>
        <v>18.879913490962675</v>
      </c>
      <c r="B311" s="5">
        <f t="shared" si="32"/>
        <v>0.99991634119378237</v>
      </c>
      <c r="C311" s="49">
        <f t="shared" si="35"/>
        <v>-7.2668155513818766E-4</v>
      </c>
      <c r="D311" s="5">
        <f t="shared" si="33"/>
        <v>0.18161177231444209</v>
      </c>
      <c r="E311" s="5">
        <f t="shared" si="34"/>
        <v>3.7472962576305916E-3</v>
      </c>
      <c r="F311" s="5" t="str">
        <f t="shared" si="36"/>
        <v>neg.</v>
      </c>
      <c r="G311" s="16">
        <f>IF(AND(C$9="L",C$10="IB"),IF((($C$7*Coefficients!$C$16)/($A311*($C$4/100)))&lt;=1,2*ASIN(($C$7*Coefficients!$C$16)/( $A311*($C$4/100)))*180/PI(),180),IF(AND(C$9="C",C$10="IB"),IF((($C$7*Coefficients!$D$16)/($A311*($C$4/100)))&lt;=1,2*ASIN(($C$7*Coefficients!$D$16)/( $A311*($C$4/100)))*180/PI(),180),IF(AND(C$9="L",C$10="D"),IF((($C$7*Coefficients!$E$16)/($A311*($C$4/100)))&lt;=1,2*ASIN(($C$7*Coefficients!$E$16)/( $A311*($C$4/100)))*180/PI(),180),IF(AND(C$9="C",C$10="D"),IF((($C$7*Coefficients!$F$16)/($A311*($C$4/100)))&lt;=1,2*ASIN(($C$7*Coefficients!$F$16)/( $A311*($C$4/100)))*180/PI(),180),FALSE))))</f>
        <v>180</v>
      </c>
      <c r="H311" s="50">
        <f>IF(AND(C$9="L",C$10="IB"),(($C$7*Coefficients!$C$16)/($A311*SIN(C$5*PI()/180))*100/2)^2*PI(),IF(AND(C$9="C",C$10="IB"),(($C$7*Coefficients!$D$16)/($A311*SIN(C$5*PI()/180))*100/2)^2*PI(),IF(AND(C$9="L",C$10="D"),(($C$7*Coefficients!$E$16)/($A311*SIN(C$5*PI()/180))*100/2)^2*PI(),IF(AND(C$9="C",C$10="D"),(($C$7* Coefficients!$F$16)/($A311*SIN(C$5*PI()/180))*100/2)^2*PI(),FALSE))))</f>
        <v>7193953.6452313289</v>
      </c>
      <c r="I311" s="42">
        <f t="shared" si="37"/>
        <v>42.373075511333205</v>
      </c>
      <c r="L311" s="44"/>
    </row>
    <row r="312" spans="1:12" x14ac:dyDescent="0.25">
      <c r="A312" s="51">
        <f t="shared" si="38"/>
        <v>18.923436186449493</v>
      </c>
      <c r="B312" s="5">
        <f t="shared" si="32"/>
        <v>0.99991595505239439</v>
      </c>
      <c r="C312" s="49">
        <f t="shared" si="35"/>
        <v>-7.3003581788006107E-4</v>
      </c>
      <c r="D312" s="5">
        <f t="shared" si="33"/>
        <v>0.18203043068737618</v>
      </c>
      <c r="E312" s="5">
        <f t="shared" si="34"/>
        <v>3.7645929912668288E-3</v>
      </c>
      <c r="F312" s="5" t="str">
        <f t="shared" si="36"/>
        <v>neg.</v>
      </c>
      <c r="G312" s="16">
        <f>IF(AND(C$9="L",C$10="IB"),IF((($C$7*Coefficients!$C$16)/($A312*($C$4/100)))&lt;=1,2*ASIN(($C$7*Coefficients!$C$16)/( $A312*($C$4/100)))*180/PI(),180),IF(AND(C$9="C",C$10="IB"),IF((($C$7*Coefficients!$D$16)/($A312*($C$4/100)))&lt;=1,2*ASIN(($C$7*Coefficients!$D$16)/( $A312*($C$4/100)))*180/PI(),180),IF(AND(C$9="L",C$10="D"),IF((($C$7*Coefficients!$E$16)/($A312*($C$4/100)))&lt;=1,2*ASIN(($C$7*Coefficients!$E$16)/( $A312*($C$4/100)))*180/PI(),180),IF(AND(C$9="C",C$10="D"),IF((($C$7*Coefficients!$F$16)/($A312*($C$4/100)))&lt;=1,2*ASIN(($C$7*Coefficients!$F$16)/( $A312*($C$4/100)))*180/PI(),180),FALSE))))</f>
        <v>180</v>
      </c>
      <c r="H312" s="50">
        <f>IF(AND(C$9="L",C$10="IB"),(($C$7*Coefficients!$C$16)/($A312*SIN(C$5*PI()/180))*100/2)^2*PI(),IF(AND(C$9="C",C$10="IB"),(($C$7*Coefficients!$D$16)/($A312*SIN(C$5*PI()/180))*100/2)^2*PI(),IF(AND(C$9="L",C$10="D"),(($C$7*Coefficients!$E$16)/($A312*SIN(C$5*PI()/180))*100/2)^2*PI(),IF(AND(C$9="C",C$10="D"),(($C$7* Coefficients!$F$16)/($A312*SIN(C$5*PI()/180))*100/2)^2*PI(),FALSE))))</f>
        <v>7160900.4306390276</v>
      </c>
      <c r="I312" s="42">
        <f t="shared" si="37"/>
        <v>42.275620142015015</v>
      </c>
      <c r="L312" s="44"/>
    </row>
    <row r="313" spans="1:12" x14ac:dyDescent="0.25">
      <c r="A313" s="51">
        <f t="shared" si="38"/>
        <v>18.967059212111199</v>
      </c>
      <c r="B313" s="5">
        <f t="shared" si="32"/>
        <v>0.99991556712875918</v>
      </c>
      <c r="C313" s="49">
        <f t="shared" si="35"/>
        <v>-7.3340556362723767E-4</v>
      </c>
      <c r="D313" s="5">
        <f t="shared" si="33"/>
        <v>0.18245005416753315</v>
      </c>
      <c r="E313" s="5">
        <f t="shared" si="34"/>
        <v>3.7819695629980306E-3</v>
      </c>
      <c r="F313" s="5" t="str">
        <f t="shared" si="36"/>
        <v>neg.</v>
      </c>
      <c r="G313" s="16">
        <f>IF(AND(C$9="L",C$10="IB"),IF((($C$7*Coefficients!$C$16)/($A313*($C$4/100)))&lt;=1,2*ASIN(($C$7*Coefficients!$C$16)/( $A313*($C$4/100)))*180/PI(),180),IF(AND(C$9="C",C$10="IB"),IF((($C$7*Coefficients!$D$16)/($A313*($C$4/100)))&lt;=1,2*ASIN(($C$7*Coefficients!$D$16)/( $A313*($C$4/100)))*180/PI(),180),IF(AND(C$9="L",C$10="D"),IF((($C$7*Coefficients!$E$16)/($A313*($C$4/100)))&lt;=1,2*ASIN(($C$7*Coefficients!$E$16)/( $A313*($C$4/100)))*180/PI(),180),IF(AND(C$9="C",C$10="D"),IF((($C$7*Coefficients!$F$16)/($A313*($C$4/100)))&lt;=1,2*ASIN(($C$7*Coefficients!$F$16)/( $A313*($C$4/100)))*180/PI(),180),FALSE))))</f>
        <v>180</v>
      </c>
      <c r="H313" s="50">
        <f>IF(AND(C$9="L",C$10="IB"),(($C$7*Coefficients!$C$16)/($A313*SIN(C$5*PI()/180))*100/2)^2*PI(),IF(AND(C$9="C",C$10="IB"),(($C$7*Coefficients!$D$16)/($A313*SIN(C$5*PI()/180))*100/2)^2*PI(),IF(AND(C$9="L",C$10="D"),(($C$7*Coefficients!$E$16)/($A313*SIN(C$5*PI()/180))*100/2)^2*PI(),IF(AND(C$9="C",C$10="D"),(($C$7* Coefficients!$F$16)/($A313*SIN(C$5*PI()/180))*100/2)^2*PI(),FALSE))))</f>
        <v>7127999.0817729728</v>
      </c>
      <c r="I313" s="42">
        <f t="shared" si="37"/>
        <v>42.17838891382641</v>
      </c>
      <c r="L313" s="44"/>
    </row>
    <row r="314" spans="1:12" x14ac:dyDescent="0.25">
      <c r="A314" s="51">
        <f t="shared" si="38"/>
        <v>19.010782799232736</v>
      </c>
      <c r="B314" s="5">
        <f t="shared" si="32"/>
        <v>0.99991517741465086</v>
      </c>
      <c r="C314" s="49">
        <f t="shared" si="35"/>
        <v>-7.3679086385274864E-4</v>
      </c>
      <c r="D314" s="5">
        <f t="shared" si="33"/>
        <v>0.18287064497971503</v>
      </c>
      <c r="E314" s="5">
        <f t="shared" si="34"/>
        <v>3.7994263413401049E-3</v>
      </c>
      <c r="F314" s="5" t="str">
        <f t="shared" si="36"/>
        <v>neg.</v>
      </c>
      <c r="G314" s="16">
        <f>IF(AND(C$9="L",C$10="IB"),IF((($C$7*Coefficients!$C$16)/($A314*($C$4/100)))&lt;=1,2*ASIN(($C$7*Coefficients!$C$16)/( $A314*($C$4/100)))*180/PI(),180),IF(AND(C$9="C",C$10="IB"),IF((($C$7*Coefficients!$D$16)/($A314*($C$4/100)))&lt;=1,2*ASIN(($C$7*Coefficients!$D$16)/( $A314*($C$4/100)))*180/PI(),180),IF(AND(C$9="L",C$10="D"),IF((($C$7*Coefficients!$E$16)/($A314*($C$4/100)))&lt;=1,2*ASIN(($C$7*Coefficients!$E$16)/( $A314*($C$4/100)))*180/PI(),180),IF(AND(C$9="C",C$10="D"),IF((($C$7*Coefficients!$F$16)/($A314*($C$4/100)))&lt;=1,2*ASIN(($C$7*Coefficients!$F$16)/( $A314*($C$4/100)))*180/PI(),180),FALSE))))</f>
        <v>180</v>
      </c>
      <c r="H314" s="50">
        <f>IF(AND(C$9="L",C$10="IB"),(($C$7*Coefficients!$C$16)/($A314*SIN(C$5*PI()/180))*100/2)^2*PI(),IF(AND(C$9="C",C$10="IB"),(($C$7*Coefficients!$D$16)/($A314*SIN(C$5*PI()/180))*100/2)^2*PI(),IF(AND(C$9="L",C$10="D"),(($C$7*Coefficients!$E$16)/($A314*SIN(C$5*PI()/180))*100/2)^2*PI(),IF(AND(C$9="C",C$10="D"),(($C$7* Coefficients!$F$16)/($A314*SIN(C$5*PI()/180))*100/2)^2*PI(),FALSE))))</f>
        <v>7095248.9008735251</v>
      </c>
      <c r="I314" s="42">
        <f t="shared" si="37"/>
        <v>42.081381311257083</v>
      </c>
      <c r="L314" s="44"/>
    </row>
    <row r="315" spans="1:12" x14ac:dyDescent="0.25">
      <c r="A315" s="51">
        <f t="shared" si="38"/>
        <v>19.054607179632207</v>
      </c>
      <c r="B315" s="5">
        <f t="shared" si="32"/>
        <v>0.99991478590180594</v>
      </c>
      <c r="C315" s="49">
        <f t="shared" si="35"/>
        <v>-7.4019179035675516E-4</v>
      </c>
      <c r="D315" s="5">
        <f t="shared" si="33"/>
        <v>0.18329220535385229</v>
      </c>
      <c r="E315" s="5">
        <f t="shared" si="34"/>
        <v>3.8169636965099396E-3</v>
      </c>
      <c r="F315" s="5" t="str">
        <f t="shared" si="36"/>
        <v>neg.</v>
      </c>
      <c r="G315" s="16">
        <f>IF(AND(C$9="L",C$10="IB"),IF((($C$7*Coefficients!$C$16)/($A315*($C$4/100)))&lt;=1,2*ASIN(($C$7*Coefficients!$C$16)/( $A315*($C$4/100)))*180/PI(),180),IF(AND(C$9="C",C$10="IB"),IF((($C$7*Coefficients!$D$16)/($A315*($C$4/100)))&lt;=1,2*ASIN(($C$7*Coefficients!$D$16)/( $A315*($C$4/100)))*180/PI(),180),IF(AND(C$9="L",C$10="D"),IF((($C$7*Coefficients!$E$16)/($A315*($C$4/100)))&lt;=1,2*ASIN(($C$7*Coefficients!$E$16)/( $A315*($C$4/100)))*180/PI(),180),IF(AND(C$9="C",C$10="D"),IF((($C$7*Coefficients!$F$16)/($A315*($C$4/100)))&lt;=1,2*ASIN(($C$7*Coefficients!$F$16)/( $A315*($C$4/100)))*180/PI(),180),FALSE))))</f>
        <v>180</v>
      </c>
      <c r="H315" s="50">
        <f>IF(AND(C$9="L",C$10="IB"),(($C$7*Coefficients!$C$16)/($A315*SIN(C$5*PI()/180))*100/2)^2*PI(),IF(AND(C$9="C",C$10="IB"),(($C$7*Coefficients!$D$16)/($A315*SIN(C$5*PI()/180))*100/2)^2*PI(),IF(AND(C$9="L",C$10="D"),(($C$7*Coefficients!$E$16)/($A315*SIN(C$5*PI()/180))*100/2)^2*PI(),IF(AND(C$9="C",C$10="D"),(($C$7* Coefficients!$F$16)/($A315*SIN(C$5*PI()/180))*100/2)^2*PI(),FALSE))))</f>
        <v>7062649.1933869766</v>
      </c>
      <c r="I315" s="42">
        <f t="shared" si="37"/>
        <v>41.984596819982393</v>
      </c>
      <c r="L315" s="44"/>
    </row>
    <row r="316" spans="1:12" x14ac:dyDescent="0.25">
      <c r="A316" s="51">
        <f t="shared" si="38"/>
        <v>19.098532585662113</v>
      </c>
      <c r="B316" s="5">
        <f t="shared" si="32"/>
        <v>0.9999143925819225</v>
      </c>
      <c r="C316" s="49">
        <f t="shared" si="35"/>
        <v>-7.4360841527330022E-4</v>
      </c>
      <c r="D316" s="5">
        <f t="shared" si="33"/>
        <v>0.18371473752501621</v>
      </c>
      <c r="E316" s="5">
        <f t="shared" si="34"/>
        <v>3.8345820004332771E-3</v>
      </c>
      <c r="F316" s="5" t="str">
        <f t="shared" si="36"/>
        <v>neg.</v>
      </c>
      <c r="G316" s="16">
        <f>IF(AND(C$9="L",C$10="IB"),IF((($C$7*Coefficients!$C$16)/($A316*($C$4/100)))&lt;=1,2*ASIN(($C$7*Coefficients!$C$16)/( $A316*($C$4/100)))*180/PI(),180),IF(AND(C$9="C",C$10="IB"),IF((($C$7*Coefficients!$D$16)/($A316*($C$4/100)))&lt;=1,2*ASIN(($C$7*Coefficients!$D$16)/( $A316*($C$4/100)))*180/PI(),180),IF(AND(C$9="L",C$10="D"),IF((($C$7*Coefficients!$E$16)/($A316*($C$4/100)))&lt;=1,2*ASIN(($C$7*Coefficients!$E$16)/( $A316*($C$4/100)))*180/PI(),180),IF(AND(C$9="C",C$10="D"),IF((($C$7*Coefficients!$F$16)/($A316*($C$4/100)))&lt;=1,2*ASIN(($C$7*Coefficients!$F$16)/( $A316*($C$4/100)))*180/PI(),180),FALSE))))</f>
        <v>180</v>
      </c>
      <c r="H316" s="50">
        <f>IF(AND(C$9="L",C$10="IB"),(($C$7*Coefficients!$C$16)/($A316*SIN(C$5*PI()/180))*100/2)^2*PI(),IF(AND(C$9="C",C$10="IB"),(($C$7*Coefficients!$D$16)/($A316*SIN(C$5*PI()/180))*100/2)^2*PI(),IF(AND(C$9="L",C$10="D"),(($C$7*Coefficients!$E$16)/($A316*SIN(C$5*PI()/180))*100/2)^2*PI(),IF(AND(C$9="C",C$10="D"),(($C$7* Coefficients!$F$16)/($A316*SIN(C$5*PI()/180))*100/2)^2*PI(),FALSE))))</f>
        <v>7030199.2679507909</v>
      </c>
      <c r="I316" s="42">
        <f t="shared" si="37"/>
        <v>41.888034926860605</v>
      </c>
      <c r="L316" s="44"/>
    </row>
    <row r="317" spans="1:12" x14ac:dyDescent="0.25">
      <c r="A317" s="51">
        <f t="shared" si="38"/>
        <v>19.142559250210589</v>
      </c>
      <c r="B317" s="5">
        <f t="shared" si="32"/>
        <v>0.99991399744666098</v>
      </c>
      <c r="C317" s="49">
        <f t="shared" si="35"/>
        <v>-7.4704081106356085E-4</v>
      </c>
      <c r="D317" s="5">
        <f t="shared" si="33"/>
        <v>0.18413824373343024</v>
      </c>
      <c r="E317" s="5">
        <f t="shared" si="34"/>
        <v>3.852281626752586E-3</v>
      </c>
      <c r="F317" s="5" t="str">
        <f t="shared" si="36"/>
        <v>neg.</v>
      </c>
      <c r="G317" s="16">
        <f>IF(AND(C$9="L",C$10="IB"),IF((($C$7*Coefficients!$C$16)/($A317*($C$4/100)))&lt;=1,2*ASIN(($C$7*Coefficients!$C$16)/( $A317*($C$4/100)))*180/PI(),180),IF(AND(C$9="C",C$10="IB"),IF((($C$7*Coefficients!$D$16)/($A317*($C$4/100)))&lt;=1,2*ASIN(($C$7*Coefficients!$D$16)/( $A317*($C$4/100)))*180/PI(),180),IF(AND(C$9="L",C$10="D"),IF((($C$7*Coefficients!$E$16)/($A317*($C$4/100)))&lt;=1,2*ASIN(($C$7*Coefficients!$E$16)/( $A317*($C$4/100)))*180/PI(),180),IF(AND(C$9="C",C$10="D"),IF((($C$7*Coefficients!$F$16)/($A317*($C$4/100)))&lt;=1,2*ASIN(($C$7*Coefficients!$F$16)/( $A317*($C$4/100)))*180/PI(),180),FALSE))))</f>
        <v>180</v>
      </c>
      <c r="H317" s="50">
        <f>IF(AND(C$9="L",C$10="IB"),(($C$7*Coefficients!$C$16)/($A317*SIN(C$5*PI()/180))*100/2)^2*PI(),IF(AND(C$9="C",C$10="IB"),(($C$7*Coefficients!$D$16)/($A317*SIN(C$5*PI()/180))*100/2)^2*PI(),IF(AND(C$9="L",C$10="D"),(($C$7*Coefficients!$E$16)/($A317*SIN(C$5*PI()/180))*100/2)^2*PI(),IF(AND(C$9="C",C$10="D"),(($C$7* Coefficients!$F$16)/($A317*SIN(C$5*PI()/180))*100/2)^2*PI(),FALSE))))</f>
        <v>6997898.4363789558</v>
      </c>
      <c r="I317" s="42">
        <f t="shared" si="37"/>
        <v>41.791695119930175</v>
      </c>
      <c r="L317" s="44"/>
    </row>
    <row r="318" spans="1:12" x14ac:dyDescent="0.25">
      <c r="A318" s="51">
        <f t="shared" si="38"/>
        <v>19.186687406702625</v>
      </c>
      <c r="B318" s="5">
        <f t="shared" si="32"/>
        <v>0.99991360048764255</v>
      </c>
      <c r="C318" s="49">
        <f t="shared" si="35"/>
        <v>-7.5048905053031541E-4</v>
      </c>
      <c r="D318" s="5">
        <f t="shared" si="33"/>
        <v>0.18456272622448211</v>
      </c>
      <c r="E318" s="5">
        <f t="shared" si="34"/>
        <v>3.8700629508349907E-3</v>
      </c>
      <c r="F318" s="5" t="str">
        <f t="shared" si="36"/>
        <v>neg.</v>
      </c>
      <c r="G318" s="16">
        <f>IF(AND(C$9="L",C$10="IB"),IF((($C$7*Coefficients!$C$16)/($A318*($C$4/100)))&lt;=1,2*ASIN(($C$7*Coefficients!$C$16)/( $A318*($C$4/100)))*180/PI(),180),IF(AND(C$9="C",C$10="IB"),IF((($C$7*Coefficients!$D$16)/($A318*($C$4/100)))&lt;=1,2*ASIN(($C$7*Coefficients!$D$16)/( $A318*($C$4/100)))*180/PI(),180),IF(AND(C$9="L",C$10="D"),IF((($C$7*Coefficients!$E$16)/($A318*($C$4/100)))&lt;=1,2*ASIN(($C$7*Coefficients!$E$16)/( $A318*($C$4/100)))*180/PI(),180),IF(AND(C$9="C",C$10="D"),IF((($C$7*Coefficients!$F$16)/($A318*($C$4/100)))&lt;=1,2*ASIN(($C$7*Coefficients!$F$16)/( $A318*($C$4/100)))*180/PI(),180),FALSE))))</f>
        <v>180</v>
      </c>
      <c r="H318" s="50">
        <f>IF(AND(C$9="L",C$10="IB"),(($C$7*Coefficients!$C$16)/($A318*SIN(C$5*PI()/180))*100/2)^2*PI(),IF(AND(C$9="C",C$10="IB"),(($C$7*Coefficients!$D$16)/($A318*SIN(C$5*PI()/180))*100/2)^2*PI(),IF(AND(C$9="L",C$10="D"),(($C$7*Coefficients!$E$16)/($A318*SIN(C$5*PI()/180))*100/2)^2*PI(),IF(AND(C$9="C",C$10="D"),(($C$7* Coefficients!$F$16)/($A318*SIN(C$5*PI()/180))*100/2)^2*PI(),FALSE))))</f>
        <v>6965746.0136473896</v>
      </c>
      <c r="I318" s="42">
        <f t="shared" si="37"/>
        <v>41.695576888407025</v>
      </c>
      <c r="L318" s="44"/>
    </row>
    <row r="319" spans="1:12" x14ac:dyDescent="0.25">
      <c r="A319" s="51">
        <f t="shared" si="38"/>
        <v>19.230917289101313</v>
      </c>
      <c r="B319" s="5">
        <f t="shared" si="32"/>
        <v>0.9999132016964507</v>
      </c>
      <c r="C319" s="49">
        <f t="shared" si="35"/>
        <v>-7.5395320680347964E-4</v>
      </c>
      <c r="D319" s="5">
        <f t="shared" si="33"/>
        <v>0.18498818724873572</v>
      </c>
      <c r="E319" s="5">
        <f t="shared" si="34"/>
        <v>3.8879263497802316E-3</v>
      </c>
      <c r="F319" s="5" t="str">
        <f t="shared" si="36"/>
        <v>neg.</v>
      </c>
      <c r="G319" s="16">
        <f>IF(AND(C$9="L",C$10="IB"),IF((($C$7*Coefficients!$C$16)/($A319*($C$4/100)))&lt;=1,2*ASIN(($C$7*Coefficients!$C$16)/( $A319*($C$4/100)))*180/PI(),180),IF(AND(C$9="C",C$10="IB"),IF((($C$7*Coefficients!$D$16)/($A319*($C$4/100)))&lt;=1,2*ASIN(($C$7*Coefficients!$D$16)/( $A319*($C$4/100)))*180/PI(),180),IF(AND(C$9="L",C$10="D"),IF((($C$7*Coefficients!$E$16)/($A319*($C$4/100)))&lt;=1,2*ASIN(($C$7*Coefficients!$E$16)/( $A319*($C$4/100)))*180/PI(),180),IF(AND(C$9="C",C$10="D"),IF((($C$7*Coefficients!$F$16)/($A319*($C$4/100)))&lt;=1,2*ASIN(($C$7*Coefficients!$F$16)/( $A319*($C$4/100)))*180/PI(),180),FALSE))))</f>
        <v>180</v>
      </c>
      <c r="H319" s="50">
        <f>IF(AND(C$9="L",C$10="IB"),(($C$7*Coefficients!$C$16)/($A319*SIN(C$5*PI()/180))*100/2)^2*PI(),IF(AND(C$9="C",C$10="IB"),(($C$7*Coefficients!$D$16)/($A319*SIN(C$5*PI()/180))*100/2)^2*PI(),IF(AND(C$9="L",C$10="D"),(($C$7*Coefficients!$E$16)/($A319*SIN(C$5*PI()/180))*100/2)^2*PI(),IF(AND(C$9="C",C$10="D"),(($C$7* Coefficients!$F$16)/($A319*SIN(C$5*PI()/180))*100/2)^2*PI(),FALSE))))</f>
        <v>6933741.317879417</v>
      </c>
      <c r="I319" s="42">
        <f t="shared" si="37"/>
        <v>41.599679722681863</v>
      </c>
      <c r="L319" s="44"/>
    </row>
    <row r="320" spans="1:12" x14ac:dyDescent="0.25">
      <c r="A320" s="51">
        <f t="shared" si="38"/>
        <v>19.275249131909089</v>
      </c>
      <c r="B320" s="5">
        <f t="shared" si="32"/>
        <v>0.99991280106462899</v>
      </c>
      <c r="C320" s="49">
        <f t="shared" si="35"/>
        <v>-7.5743335336036144E-4</v>
      </c>
      <c r="D320" s="5">
        <f t="shared" si="33"/>
        <v>0.18541462906194317</v>
      </c>
      <c r="E320" s="5">
        <f t="shared" si="34"/>
        <v>3.905872202428664E-3</v>
      </c>
      <c r="F320" s="5" t="str">
        <f t="shared" si="36"/>
        <v>neg.</v>
      </c>
      <c r="G320" s="16">
        <f>IF(AND(C$9="L",C$10="IB"),IF((($C$7*Coefficients!$C$16)/($A320*($C$4/100)))&lt;=1,2*ASIN(($C$7*Coefficients!$C$16)/( $A320*($C$4/100)))*180/PI(),180),IF(AND(C$9="C",C$10="IB"),IF((($C$7*Coefficients!$D$16)/($A320*($C$4/100)))&lt;=1,2*ASIN(($C$7*Coefficients!$D$16)/( $A320*($C$4/100)))*180/PI(),180),IF(AND(C$9="L",C$10="D"),IF((($C$7*Coefficients!$E$16)/($A320*($C$4/100)))&lt;=1,2*ASIN(($C$7*Coefficients!$E$16)/( $A320*($C$4/100)))*180/PI(),180),IF(AND(C$9="C",C$10="D"),IF((($C$7*Coefficients!$F$16)/($A320*($C$4/100)))&lt;=1,2*ASIN(($C$7*Coefficients!$F$16)/( $A320*($C$4/100)))*180/PI(),180),FALSE))))</f>
        <v>180</v>
      </c>
      <c r="H320" s="50">
        <f>IF(AND(C$9="L",C$10="IB"),(($C$7*Coefficients!$C$16)/($A320*SIN(C$5*PI()/180))*100/2)^2*PI(),IF(AND(C$9="C",C$10="IB"),(($C$7*Coefficients!$D$16)/($A320*SIN(C$5*PI()/180))*100/2)^2*PI(),IF(AND(C$9="L",C$10="D"),(($C$7*Coefficients!$E$16)/($A320*SIN(C$5*PI()/180))*100/2)^2*PI(),IF(AND(C$9="C",C$10="D"),(($C$7* Coefficients!$F$16)/($A320*SIN(C$5*PI()/180))*100/2)^2*PI(),FALSE))))</f>
        <v>6901883.6703312881</v>
      </c>
      <c r="I320" s="42">
        <f t="shared" si="37"/>
        <v>41.504003114317477</v>
      </c>
      <c r="L320" s="44"/>
    </row>
    <row r="321" spans="1:12" x14ac:dyDescent="0.25">
      <c r="A321" s="51">
        <f t="shared" si="38"/>
        <v>19.319683170168968</v>
      </c>
      <c r="B321" s="5">
        <f t="shared" si="32"/>
        <v>0.99991239858368242</v>
      </c>
      <c r="C321" s="49">
        <f t="shared" si="35"/>
        <v>-7.6092956401312519E-4</v>
      </c>
      <c r="D321" s="5">
        <f t="shared" si="33"/>
        <v>0.18584205392505637</v>
      </c>
      <c r="E321" s="5">
        <f t="shared" si="34"/>
        <v>3.9239008893692875E-3</v>
      </c>
      <c r="F321" s="5" t="str">
        <f t="shared" si="36"/>
        <v>neg.</v>
      </c>
      <c r="G321" s="16">
        <f>IF(AND(C$9="L",C$10="IB"),IF((($C$7*Coefficients!$C$16)/($A321*($C$4/100)))&lt;=1,2*ASIN(($C$7*Coefficients!$C$16)/( $A321*($C$4/100)))*180/PI(),180),IF(AND(C$9="C",C$10="IB"),IF((($C$7*Coefficients!$D$16)/($A321*($C$4/100)))&lt;=1,2*ASIN(($C$7*Coefficients!$D$16)/( $A321*($C$4/100)))*180/PI(),180),IF(AND(C$9="L",C$10="D"),IF((($C$7*Coefficients!$E$16)/($A321*($C$4/100)))&lt;=1,2*ASIN(($C$7*Coefficients!$E$16)/( $A321*($C$4/100)))*180/PI(),180),IF(AND(C$9="C",C$10="D"),IF((($C$7*Coefficients!$F$16)/($A321*($C$4/100)))&lt;=1,2*ASIN(($C$7*Coefficients!$F$16)/( $A321*($C$4/100)))*180/PI(),180),FALSE))))</f>
        <v>180</v>
      </c>
      <c r="H321" s="50">
        <f>IF(AND(C$9="L",C$10="IB"),(($C$7*Coefficients!$C$16)/($A321*SIN(C$5*PI()/180))*100/2)^2*PI(),IF(AND(C$9="C",C$10="IB"),(($C$7*Coefficients!$D$16)/($A321*SIN(C$5*PI()/180))*100/2)^2*PI(),IF(AND(C$9="L",C$10="D"),(($C$7*Coefficients!$E$16)/($A321*SIN(C$5*PI()/180))*100/2)^2*PI(),IF(AND(C$9="C",C$10="D"),(($C$7* Coefficients!$F$16)/($A321*SIN(C$5*PI()/180))*100/2)^2*PI(),FALSE))))</f>
        <v>6870172.3953778045</v>
      </c>
      <c r="I321" s="42">
        <f t="shared" si="37"/>
        <v>41.408546556045998</v>
      </c>
      <c r="L321" s="44"/>
    </row>
    <row r="322" spans="1:12" x14ac:dyDescent="0.25">
      <c r="A322" s="51">
        <f t="shared" si="38"/>
        <v>19.364219639465798</v>
      </c>
      <c r="B322" s="5">
        <f t="shared" si="32"/>
        <v>0.99991199424507715</v>
      </c>
      <c r="C322" s="49">
        <f t="shared" si="35"/>
        <v>-7.644419129116878E-4</v>
      </c>
      <c r="D322" s="5">
        <f t="shared" si="33"/>
        <v>0.1862704641042395</v>
      </c>
      <c r="E322" s="5">
        <f t="shared" si="34"/>
        <v>3.9420127929478245E-3</v>
      </c>
      <c r="F322" s="5" t="str">
        <f t="shared" si="36"/>
        <v>neg.</v>
      </c>
      <c r="G322" s="16">
        <f>IF(AND(C$9="L",C$10="IB"),IF((($C$7*Coefficients!$C$16)/($A322*($C$4/100)))&lt;=1,2*ASIN(($C$7*Coefficients!$C$16)/( $A322*($C$4/100)))*180/PI(),180),IF(AND(C$9="C",C$10="IB"),IF((($C$7*Coefficients!$D$16)/($A322*($C$4/100)))&lt;=1,2*ASIN(($C$7*Coefficients!$D$16)/( $A322*($C$4/100)))*180/PI(),180),IF(AND(C$9="L",C$10="D"),IF((($C$7*Coefficients!$E$16)/($A322*($C$4/100)))&lt;=1,2*ASIN(($C$7*Coefficients!$E$16)/( $A322*($C$4/100)))*180/PI(),180),IF(AND(C$9="C",C$10="D"),IF((($C$7*Coefficients!$F$16)/($A322*($C$4/100)))&lt;=1,2*ASIN(($C$7*Coefficients!$F$16)/( $A322*($C$4/100)))*180/PI(),180),FALSE))))</f>
        <v>180</v>
      </c>
      <c r="H322" s="50">
        <f>IF(AND(C$9="L",C$10="IB"),(($C$7*Coefficients!$C$16)/($A322*SIN(C$5*PI()/180))*100/2)^2*PI(),IF(AND(C$9="C",C$10="IB"),(($C$7*Coefficients!$D$16)/($A322*SIN(C$5*PI()/180))*100/2)^2*PI(),IF(AND(C$9="L",C$10="D"),(($C$7*Coefficients!$E$16)/($A322*SIN(C$5*PI()/180))*100/2)^2*PI(),IF(AND(C$9="C",C$10="D"),(($C$7* Coefficients!$F$16)/($A322*SIN(C$5*PI()/180))*100/2)^2*PI(),FALSE))))</f>
        <v>6838606.820497985</v>
      </c>
      <c r="I322" s="42">
        <f t="shared" si="37"/>
        <v>41.313309541766266</v>
      </c>
      <c r="L322" s="44"/>
    </row>
    <row r="323" spans="1:12" x14ac:dyDescent="0.25">
      <c r="A323" s="51">
        <f t="shared" si="38"/>
        <v>19.408858775927506</v>
      </c>
      <c r="B323" s="5">
        <f t="shared" si="32"/>
        <v>0.99991158804023916</v>
      </c>
      <c r="C323" s="49">
        <f t="shared" si="35"/>
        <v>-7.6797047455529261E-4</v>
      </c>
      <c r="D323" s="5">
        <f t="shared" si="33"/>
        <v>0.18669986187088064</v>
      </c>
      <c r="E323" s="5">
        <f t="shared" si="34"/>
        <v>3.9602082972748226E-3</v>
      </c>
      <c r="F323" s="5" t="str">
        <f t="shared" si="36"/>
        <v>neg.</v>
      </c>
      <c r="G323" s="16">
        <f>IF(AND(C$9="L",C$10="IB"),IF((($C$7*Coefficients!$C$16)/($A323*($C$4/100)))&lt;=1,2*ASIN(($C$7*Coefficients!$C$16)/( $A323*($C$4/100)))*180/PI(),180),IF(AND(C$9="C",C$10="IB"),IF((($C$7*Coefficients!$D$16)/($A323*($C$4/100)))&lt;=1,2*ASIN(($C$7*Coefficients!$D$16)/( $A323*($C$4/100)))*180/PI(),180),IF(AND(C$9="L",C$10="D"),IF((($C$7*Coefficients!$E$16)/($A323*($C$4/100)))&lt;=1,2*ASIN(($C$7*Coefficients!$E$16)/( $A323*($C$4/100)))*180/PI(),180),IF(AND(C$9="C",C$10="D"),IF((($C$7*Coefficients!$F$16)/($A323*($C$4/100)))&lt;=1,2*ASIN(($C$7*Coefficients!$F$16)/( $A323*($C$4/100)))*180/PI(),180),FALSE))))</f>
        <v>180</v>
      </c>
      <c r="H323" s="50">
        <f>IF(AND(C$9="L",C$10="IB"),(($C$7*Coefficients!$C$16)/($A323*SIN(C$5*PI()/180))*100/2)^2*PI(),IF(AND(C$9="C",C$10="IB"),(($C$7*Coefficients!$D$16)/($A323*SIN(C$5*PI()/180))*100/2)^2*PI(),IF(AND(C$9="L",C$10="D"),(($C$7*Coefficients!$E$16)/($A323*SIN(C$5*PI()/180))*100/2)^2*PI(),IF(AND(C$9="C",C$10="D"),(($C$7* Coefficients!$F$16)/($A323*SIN(C$5*PI()/180))*100/2)^2*PI(),FALSE))))</f>
        <v>6807186.2762607969</v>
      </c>
      <c r="I323" s="42">
        <f t="shared" si="37"/>
        <v>41.218291566541104</v>
      </c>
      <c r="L323" s="44"/>
    </row>
    <row r="324" spans="1:12" x14ac:dyDescent="0.25">
      <c r="A324" s="51">
        <f t="shared" si="38"/>
        <v>19.453600816226349</v>
      </c>
      <c r="B324" s="5">
        <f t="shared" si="32"/>
        <v>0.99991117996055578</v>
      </c>
      <c r="C324" s="49">
        <f t="shared" si="35"/>
        <v>-7.7151532377901051E-4</v>
      </c>
      <c r="D324" s="5">
        <f t="shared" si="33"/>
        <v>0.18713024950160392</v>
      </c>
      <c r="E324" s="5">
        <f t="shared" si="34"/>
        <v>3.9784877882338013E-3</v>
      </c>
      <c r="F324" s="5" t="str">
        <f t="shared" si="36"/>
        <v>neg.</v>
      </c>
      <c r="G324" s="16">
        <f>IF(AND(C$9="L",C$10="IB"),IF((($C$7*Coefficients!$C$16)/($A324*($C$4/100)))&lt;=1,2*ASIN(($C$7*Coefficients!$C$16)/( $A324*($C$4/100)))*180/PI(),180),IF(AND(C$9="C",C$10="IB"),IF((($C$7*Coefficients!$D$16)/($A324*($C$4/100)))&lt;=1,2*ASIN(($C$7*Coefficients!$D$16)/( $A324*($C$4/100)))*180/PI(),180),IF(AND(C$9="L",C$10="D"),IF((($C$7*Coefficients!$E$16)/($A324*($C$4/100)))&lt;=1,2*ASIN(($C$7*Coefficients!$E$16)/( $A324*($C$4/100)))*180/PI(),180),IF(AND(C$9="C",C$10="D"),IF((($C$7*Coefficients!$F$16)/($A324*($C$4/100)))&lt;=1,2*ASIN(($C$7*Coefficients!$F$16)/( $A324*($C$4/100)))*180/PI(),180),FALSE))))</f>
        <v>180</v>
      </c>
      <c r="H324" s="50">
        <f>IF(AND(C$9="L",C$10="IB"),(($C$7*Coefficients!$C$16)/($A324*SIN(C$5*PI()/180))*100/2)^2*PI(),IF(AND(C$9="C",C$10="IB"),(($C$7*Coefficients!$D$16)/($A324*SIN(C$5*PI()/180))*100/2)^2*PI(),IF(AND(C$9="L",C$10="D"),(($C$7*Coefficients!$E$16)/($A324*SIN(C$5*PI()/180))*100/2)^2*PI(),IF(AND(C$9="C",C$10="D"),(($C$7* Coefficients!$F$16)/($A324*SIN(C$5*PI()/180))*100/2)^2*PI(),FALSE))))</f>
        <v>6775910.0963109676</v>
      </c>
      <c r="I324" s="42">
        <f t="shared" si="37"/>
        <v>41.123492126594677</v>
      </c>
      <c r="L324" s="44"/>
    </row>
    <row r="325" spans="1:12" x14ac:dyDescent="0.25">
      <c r="A325" s="51">
        <f t="shared" si="38"/>
        <v>19.498445997580173</v>
      </c>
      <c r="B325" s="5">
        <f t="shared" si="32"/>
        <v>0.99991076999737394</v>
      </c>
      <c r="C325" s="49">
        <f t="shared" si="35"/>
        <v>-7.7507653576917239E-4</v>
      </c>
      <c r="D325" s="5">
        <f t="shared" si="33"/>
        <v>0.18756162927828193</v>
      </c>
      <c r="E325" s="5">
        <f t="shared" si="34"/>
        <v>3.9968516534894449E-3</v>
      </c>
      <c r="F325" s="5" t="str">
        <f t="shared" si="36"/>
        <v>neg.</v>
      </c>
      <c r="G325" s="16">
        <f>IF(AND(C$9="L",C$10="IB"),IF((($C$7*Coefficients!$C$16)/($A325*($C$4/100)))&lt;=1,2*ASIN(($C$7*Coefficients!$C$16)/( $A325*($C$4/100)))*180/PI(),180),IF(AND(C$9="C",C$10="IB"),IF((($C$7*Coefficients!$D$16)/($A325*($C$4/100)))&lt;=1,2*ASIN(($C$7*Coefficients!$D$16)/( $A325*($C$4/100)))*180/PI(),180),IF(AND(C$9="L",C$10="D"),IF((($C$7*Coefficients!$E$16)/($A325*($C$4/100)))&lt;=1,2*ASIN(($C$7*Coefficients!$E$16)/( $A325*($C$4/100)))*180/PI(),180),IF(AND(C$9="C",C$10="D"),IF((($C$7*Coefficients!$F$16)/($A325*($C$4/100)))&lt;=1,2*ASIN(($C$7*Coefficients!$F$16)/( $A325*($C$4/100)))*180/PI(),180),FALSE))))</f>
        <v>180</v>
      </c>
      <c r="H325" s="50">
        <f>IF(AND(C$9="L",C$10="IB"),(($C$7*Coefficients!$C$16)/($A325*SIN(C$5*PI()/180))*100/2)^2*PI(),IF(AND(C$9="C",C$10="IB"),(($C$7*Coefficients!$D$16)/($A325*SIN(C$5*PI()/180))*100/2)^2*PI(),IF(AND(C$9="L",C$10="D"),(($C$7*Coefficients!$E$16)/($A325*SIN(C$5*PI()/180))*100/2)^2*PI(),IF(AND(C$9="C",C$10="D"),(($C$7* Coefficients!$F$16)/($A325*SIN(C$5*PI()/180))*100/2)^2*PI(),FALSE))))</f>
        <v>6744777.617354841</v>
      </c>
      <c r="I325" s="42">
        <f t="shared" si="37"/>
        <v>41.028910719309778</v>
      </c>
      <c r="L325" s="44"/>
    </row>
    <row r="326" spans="1:12" x14ac:dyDescent="0.25">
      <c r="A326" s="51">
        <f t="shared" si="38"/>
        <v>19.543394557753665</v>
      </c>
      <c r="B326" s="5">
        <f t="shared" si="32"/>
        <v>0.99991035814200091</v>
      </c>
      <c r="C326" s="49">
        <f t="shared" si="35"/>
        <v>-7.7865418605662067E-4</v>
      </c>
      <c r="D326" s="5">
        <f t="shared" si="33"/>
        <v>0.1879940034880471</v>
      </c>
      <c r="E326" s="5">
        <f t="shared" si="34"/>
        <v>4.0153002824958074E-3</v>
      </c>
      <c r="F326" s="5" t="str">
        <f t="shared" si="36"/>
        <v>neg.</v>
      </c>
      <c r="G326" s="16">
        <f>IF(AND(C$9="L",C$10="IB"),IF((($C$7*Coefficients!$C$16)/($A326*($C$4/100)))&lt;=1,2*ASIN(($C$7*Coefficients!$C$16)/( $A326*($C$4/100)))*180/PI(),180),IF(AND(C$9="C",C$10="IB"),IF((($C$7*Coefficients!$D$16)/($A326*($C$4/100)))&lt;=1,2*ASIN(($C$7*Coefficients!$D$16)/( $A326*($C$4/100)))*180/PI(),180),IF(AND(C$9="L",C$10="D"),IF((($C$7*Coefficients!$E$16)/($A326*($C$4/100)))&lt;=1,2*ASIN(($C$7*Coefficients!$E$16)/( $A326*($C$4/100)))*180/PI(),180),IF(AND(C$9="C",C$10="D"),IF((($C$7*Coefficients!$F$16)/($A326*($C$4/100)))&lt;=1,2*ASIN(($C$7*Coefficients!$F$16)/( $A326*($C$4/100)))*180/PI(),180),FALSE))))</f>
        <v>180</v>
      </c>
      <c r="H326" s="50">
        <f>IF(AND(C$9="L",C$10="IB"),(($C$7*Coefficients!$C$16)/($A326*SIN(C$5*PI()/180))*100/2)^2*PI(),IF(AND(C$9="C",C$10="IB"),(($C$7*Coefficients!$D$16)/($A326*SIN(C$5*PI()/180))*100/2)^2*PI(),IF(AND(C$9="L",C$10="D"),(($C$7*Coefficients!$E$16)/($A326*SIN(C$5*PI()/180))*100/2)^2*PI(),IF(AND(C$9="C",C$10="D"),(($C$7* Coefficients!$F$16)/($A326*SIN(C$5*PI()/180))*100/2)^2*PI(),FALSE))))</f>
        <v>6713788.1791463373</v>
      </c>
      <c r="I326" s="42">
        <f t="shared" si="37"/>
        <v>40.934546843225213</v>
      </c>
      <c r="L326" s="44"/>
    </row>
    <row r="327" spans="1:12" x14ac:dyDescent="0.25">
      <c r="A327" s="51">
        <f t="shared" si="38"/>
        <v>19.588446735059616</v>
      </c>
      <c r="B327" s="5">
        <f t="shared" si="32"/>
        <v>0.99990994438570358</v>
      </c>
      <c r="C327" s="49">
        <f t="shared" si="35"/>
        <v>-7.8224835052346164E-4</v>
      </c>
      <c r="D327" s="5">
        <f t="shared" si="33"/>
        <v>0.18842737442330459</v>
      </c>
      <c r="E327" s="5">
        <f t="shared" si="34"/>
        <v>4.0338340665045909E-3</v>
      </c>
      <c r="F327" s="5" t="str">
        <f t="shared" si="36"/>
        <v>neg.</v>
      </c>
      <c r="G327" s="16">
        <f>IF(AND(C$9="L",C$10="IB"),IF((($C$7*Coefficients!$C$16)/($A327*($C$4/100)))&lt;=1,2*ASIN(($C$7*Coefficients!$C$16)/( $A327*($C$4/100)))*180/PI(),180),IF(AND(C$9="C",C$10="IB"),IF((($C$7*Coefficients!$D$16)/($A327*($C$4/100)))&lt;=1,2*ASIN(($C$7*Coefficients!$D$16)/( $A327*($C$4/100)))*180/PI(),180),IF(AND(C$9="L",C$10="D"),IF((($C$7*Coefficients!$E$16)/($A327*($C$4/100)))&lt;=1,2*ASIN(($C$7*Coefficients!$E$16)/( $A327*($C$4/100)))*180/PI(),180),IF(AND(C$9="C",C$10="D"),IF((($C$7*Coefficients!$F$16)/($A327*($C$4/100)))&lt;=1,2*ASIN(($C$7*Coefficients!$F$16)/( $A327*($C$4/100)))*180/PI(),180),FALSE))))</f>
        <v>180</v>
      </c>
      <c r="H327" s="50">
        <f>IF(AND(C$9="L",C$10="IB"),(($C$7*Coefficients!$C$16)/($A327*SIN(C$5*PI()/180))*100/2)^2*PI(),IF(AND(C$9="C",C$10="IB"),(($C$7*Coefficients!$D$16)/($A327*SIN(C$5*PI()/180))*100/2)^2*PI(),IF(AND(C$9="L",C$10="D"),(($C$7*Coefficients!$E$16)/($A327*SIN(C$5*PI()/180))*100/2)^2*PI(),IF(AND(C$9="C",C$10="D"),(($C$7* Coefficients!$F$16)/($A327*SIN(C$5*PI()/180))*100/2)^2*PI(),FALSE))))</f>
        <v>6682941.1244729059</v>
      </c>
      <c r="I327" s="42">
        <f t="shared" si="37"/>
        <v>40.840399998033092</v>
      </c>
      <c r="L327" s="44"/>
    </row>
    <row r="328" spans="1:12" x14ac:dyDescent="0.25">
      <c r="A328" s="51">
        <f t="shared" si="38"/>
        <v>19.633602768360184</v>
      </c>
      <c r="B328" s="5">
        <f t="shared" si="32"/>
        <v>0.99990952871970906</v>
      </c>
      <c r="C328" s="49">
        <f t="shared" si="35"/>
        <v>-7.8585910539728169E-4</v>
      </c>
      <c r="D328" s="5">
        <f t="shared" si="33"/>
        <v>0.18886174438174383</v>
      </c>
      <c r="E328" s="5">
        <f t="shared" si="34"/>
        <v>4.0524533985734201E-3</v>
      </c>
      <c r="F328" s="5" t="str">
        <f t="shared" si="36"/>
        <v>neg.</v>
      </c>
      <c r="G328" s="16">
        <f>IF(AND(C$9="L",C$10="IB"),IF((($C$7*Coefficients!$C$16)/($A328*($C$4/100)))&lt;=1,2*ASIN(($C$7*Coefficients!$C$16)/( $A328*($C$4/100)))*180/PI(),180),IF(AND(C$9="C",C$10="IB"),IF((($C$7*Coefficients!$D$16)/($A328*($C$4/100)))&lt;=1,2*ASIN(($C$7*Coefficients!$D$16)/( $A328*($C$4/100)))*180/PI(),180),IF(AND(C$9="L",C$10="D"),IF((($C$7*Coefficients!$E$16)/($A328*($C$4/100)))&lt;=1,2*ASIN(($C$7*Coefficients!$E$16)/( $A328*($C$4/100)))*180/PI(),180),IF(AND(C$9="C",C$10="D"),IF((($C$7*Coefficients!$F$16)/($A328*($C$4/100)))&lt;=1,2*ASIN(($C$7*Coefficients!$F$16)/( $A328*($C$4/100)))*180/PI(),180),FALSE))))</f>
        <v>180</v>
      </c>
      <c r="H328" s="50">
        <f>IF(AND(C$9="L",C$10="IB"),(($C$7*Coefficients!$C$16)/($A328*SIN(C$5*PI()/180))*100/2)^2*PI(),IF(AND(C$9="C",C$10="IB"),(($C$7*Coefficients!$D$16)/($A328*SIN(C$5*PI()/180))*100/2)^2*PI(),IF(AND(C$9="L",C$10="D"),(($C$7*Coefficients!$E$16)/($A328*SIN(C$5*PI()/180))*100/2)^2*PI(),IF(AND(C$9="C",C$10="D"),(($C$7* Coefficients!$F$16)/($A328*SIN(C$5*PI()/180))*100/2)^2*PI(),FALSE))))</f>
        <v>6652235.799141637</v>
      </c>
      <c r="I328" s="42">
        <f t="shared" si="37"/>
        <v>40.746469684576219</v>
      </c>
      <c r="L328" s="44"/>
    </row>
    <row r="329" spans="1:12" x14ac:dyDescent="0.25">
      <c r="A329" s="51">
        <f t="shared" si="38"/>
        <v>19.678862897068164</v>
      </c>
      <c r="B329" s="5">
        <f t="shared" si="32"/>
        <v>0.99990911113520342</v>
      </c>
      <c r="C329" s="49">
        <f t="shared" si="35"/>
        <v>-7.8948652726272236E-4</v>
      </c>
      <c r="D329" s="5">
        <f t="shared" si="33"/>
        <v>0.18929711566635118</v>
      </c>
      <c r="E329" s="5">
        <f t="shared" si="34"/>
        <v>4.0711586735742052E-3</v>
      </c>
      <c r="F329" s="5" t="str">
        <f t="shared" si="36"/>
        <v>neg.</v>
      </c>
      <c r="G329" s="16">
        <f>IF(AND(C$9="L",C$10="IB"),IF((($C$7*Coefficients!$C$16)/($A329*($C$4/100)))&lt;=1,2*ASIN(($C$7*Coefficients!$C$16)/( $A329*($C$4/100)))*180/PI(),180),IF(AND(C$9="C",C$10="IB"),IF((($C$7*Coefficients!$D$16)/($A329*($C$4/100)))&lt;=1,2*ASIN(($C$7*Coefficients!$D$16)/( $A329*($C$4/100)))*180/PI(),180),IF(AND(C$9="L",C$10="D"),IF((($C$7*Coefficients!$E$16)/($A329*($C$4/100)))&lt;=1,2*ASIN(($C$7*Coefficients!$E$16)/( $A329*($C$4/100)))*180/PI(),180),IF(AND(C$9="C",C$10="D"),IF((($C$7*Coefficients!$F$16)/($A329*($C$4/100)))&lt;=1,2*ASIN(($C$7*Coefficients!$F$16)/( $A329*($C$4/100)))*180/PI(),180),FALSE))))</f>
        <v>180</v>
      </c>
      <c r="H329" s="50">
        <f>IF(AND(C$9="L",C$10="IB"),(($C$7*Coefficients!$C$16)/($A329*SIN(C$5*PI()/180))*100/2)^2*PI(),IF(AND(C$9="C",C$10="IB"),(($C$7*Coefficients!$D$16)/($A329*SIN(C$5*PI()/180))*100/2)^2*PI(),IF(AND(C$9="L",C$10="D"),(($C$7*Coefficients!$E$16)/($A329*SIN(C$5*PI()/180))*100/2)^2*PI(),IF(AND(C$9="C",C$10="D"),(($C$7* Coefficients!$F$16)/($A329*SIN(C$5*PI()/180))*100/2)^2*PI(),FALSE))))</f>
        <v>6621671.5519653484</v>
      </c>
      <c r="I329" s="42">
        <f t="shared" si="37"/>
        <v>40.652755404845436</v>
      </c>
      <c r="L329" s="44"/>
    </row>
    <row r="330" spans="1:12" x14ac:dyDescent="0.25">
      <c r="A330" s="51">
        <f t="shared" si="38"/>
        <v>19.724227361148252</v>
      </c>
      <c r="B330" s="5">
        <f t="shared" si="32"/>
        <v>0.99990869162333229</v>
      </c>
      <c r="C330" s="49">
        <f t="shared" si="35"/>
        <v>-7.9313069305569602E-4</v>
      </c>
      <c r="D330" s="5">
        <f t="shared" si="33"/>
        <v>0.1897334905854218</v>
      </c>
      <c r="E330" s="5">
        <f t="shared" si="34"/>
        <v>4.0899502882014924E-3</v>
      </c>
      <c r="F330" s="5" t="str">
        <f t="shared" si="36"/>
        <v>neg.</v>
      </c>
      <c r="G330" s="16">
        <f>IF(AND(C$9="L",C$10="IB"),IF((($C$7*Coefficients!$C$16)/($A330*($C$4/100)))&lt;=1,2*ASIN(($C$7*Coefficients!$C$16)/( $A330*($C$4/100)))*180/PI(),180),IF(AND(C$9="C",C$10="IB"),IF((($C$7*Coefficients!$D$16)/($A330*($C$4/100)))&lt;=1,2*ASIN(($C$7*Coefficients!$D$16)/( $A330*($C$4/100)))*180/PI(),180),IF(AND(C$9="L",C$10="D"),IF((($C$7*Coefficients!$E$16)/($A330*($C$4/100)))&lt;=1,2*ASIN(($C$7*Coefficients!$E$16)/( $A330*($C$4/100)))*180/PI(),180),IF(AND(C$9="C",C$10="D"),IF((($C$7*Coefficients!$F$16)/($A330*($C$4/100)))&lt;=1,2*ASIN(($C$7*Coefficients!$F$16)/( $A330*($C$4/100)))*180/PI(),180),FALSE))))</f>
        <v>180</v>
      </c>
      <c r="H330" s="50">
        <f>IF(AND(C$9="L",C$10="IB"),(($C$7*Coefficients!$C$16)/($A330*SIN(C$5*PI()/180))*100/2)^2*PI(),IF(AND(C$9="C",C$10="IB"),(($C$7*Coefficients!$D$16)/($A330*SIN(C$5*PI()/180))*100/2)^2*PI(),IF(AND(C$9="L",C$10="D"),(($C$7*Coefficients!$E$16)/($A330*SIN(C$5*PI()/180))*100/2)^2*PI(),IF(AND(C$9="C",C$10="D"),(($C$7* Coefficients!$F$16)/($A330*SIN(C$5*PI()/180))*100/2)^2*PI(),FALSE))))</f>
        <v>6591247.7347488031</v>
      </c>
      <c r="I330" s="42">
        <f t="shared" si="37"/>
        <v>40.559256661976939</v>
      </c>
      <c r="L330" s="44"/>
    </row>
    <row r="331" spans="1:12" x14ac:dyDescent="0.25">
      <c r="A331" s="51">
        <f t="shared" si="38"/>
        <v>19.76969640111832</v>
      </c>
      <c r="B331" s="5">
        <f t="shared" si="32"/>
        <v>0.99990827017520056</v>
      </c>
      <c r="C331" s="49">
        <f t="shared" si="35"/>
        <v>-7.967916800662811E-4</v>
      </c>
      <c r="D331" s="5">
        <f t="shared" si="33"/>
        <v>0.19017087145257211</v>
      </c>
      <c r="E331" s="5">
        <f t="shared" si="34"/>
        <v>4.1088286409808909E-3</v>
      </c>
      <c r="F331" s="5" t="str">
        <f t="shared" si="36"/>
        <v>neg.</v>
      </c>
      <c r="G331" s="16">
        <f>IF(AND(C$9="L",C$10="IB"),IF((($C$7*Coefficients!$C$16)/($A331*($C$4/100)))&lt;=1,2*ASIN(($C$7*Coefficients!$C$16)/( $A331*($C$4/100)))*180/PI(),180),IF(AND(C$9="C",C$10="IB"),IF((($C$7*Coefficients!$D$16)/($A331*($C$4/100)))&lt;=1,2*ASIN(($C$7*Coefficients!$D$16)/( $A331*($C$4/100)))*180/PI(),180),IF(AND(C$9="L",C$10="D"),IF((($C$7*Coefficients!$E$16)/($A331*($C$4/100)))&lt;=1,2*ASIN(($C$7*Coefficients!$E$16)/( $A331*($C$4/100)))*180/PI(),180),IF(AND(C$9="C",C$10="D"),IF((($C$7*Coefficients!$F$16)/($A331*($C$4/100)))&lt;=1,2*ASIN(($C$7*Coefficients!$F$16)/( $A331*($C$4/100)))*180/PI(),180),FALSE))))</f>
        <v>180</v>
      </c>
      <c r="H331" s="50">
        <f>IF(AND(C$9="L",C$10="IB"),(($C$7*Coefficients!$C$16)/($A331*SIN(C$5*PI()/180))*100/2)^2*PI(),IF(AND(C$9="C",C$10="IB"),(($C$7*Coefficients!$D$16)/($A331*SIN(C$5*PI()/180))*100/2)^2*PI(),IF(AND(C$9="L",C$10="D"),(($C$7*Coefficients!$E$16)/($A331*SIN(C$5*PI()/180))*100/2)^2*PI(),IF(AND(C$9="C",C$10="D"),(($C$7* Coefficients!$F$16)/($A331*SIN(C$5*PI()/180))*100/2)^2*PI(),FALSE))))</f>
        <v>6560963.70227494</v>
      </c>
      <c r="I331" s="42">
        <f t="shared" si="37"/>
        <v>40.465972960249715</v>
      </c>
      <c r="L331" s="44"/>
    </row>
    <row r="332" spans="1:12" x14ac:dyDescent="0.25">
      <c r="A332" s="51">
        <f t="shared" si="38"/>
        <v>19.815270258050692</v>
      </c>
      <c r="B332" s="5">
        <f t="shared" si="32"/>
        <v>0.99990784678187206</v>
      </c>
      <c r="C332" s="49">
        <f t="shared" si="35"/>
        <v>-8.0046956594161827E-4</v>
      </c>
      <c r="D332" s="5">
        <f t="shared" si="33"/>
        <v>0.19060926058675196</v>
      </c>
      <c r="E332" s="5">
        <f t="shared" si="34"/>
        <v>4.127794132277522E-3</v>
      </c>
      <c r="F332" s="5" t="str">
        <f t="shared" si="36"/>
        <v>neg.</v>
      </c>
      <c r="G332" s="16">
        <f>IF(AND(C$9="L",C$10="IB"),IF((($C$7*Coefficients!$C$16)/($A332*($C$4/100)))&lt;=1,2*ASIN(($C$7*Coefficients!$C$16)/( $A332*($C$4/100)))*180/PI(),180),IF(AND(C$9="C",C$10="IB"),IF((($C$7*Coefficients!$D$16)/($A332*($C$4/100)))&lt;=1,2*ASIN(($C$7*Coefficients!$D$16)/( $A332*($C$4/100)))*180/PI(),180),IF(AND(C$9="L",C$10="D"),IF((($C$7*Coefficients!$E$16)/($A332*($C$4/100)))&lt;=1,2*ASIN(($C$7*Coefficients!$E$16)/( $A332*($C$4/100)))*180/PI(),180),IF(AND(C$9="C",C$10="D"),IF((($C$7*Coefficients!$F$16)/($A332*($C$4/100)))&lt;=1,2*ASIN(($C$7*Coefficients!$F$16)/( $A332*($C$4/100)))*180/PI(),180),FALSE))))</f>
        <v>180</v>
      </c>
      <c r="H332" s="50">
        <f>IF(AND(C$9="L",C$10="IB"),(($C$7*Coefficients!$C$16)/($A332*SIN(C$5*PI()/180))*100/2)^2*PI(),IF(AND(C$9="C",C$10="IB"),(($C$7*Coefficients!$D$16)/($A332*SIN(C$5*PI()/180))*100/2)^2*PI(),IF(AND(C$9="L",C$10="D"),(($C$7*Coefficients!$E$16)/($A332*SIN(C$5*PI()/180))*100/2)^2*PI(),IF(AND(C$9="C",C$10="D"),(($C$7* Coefficients!$F$16)/($A332*SIN(C$5*PI()/180))*100/2)^2*PI(),FALSE))))</f>
        <v>6530818.8122912096</v>
      </c>
      <c r="I332" s="42">
        <f t="shared" si="37"/>
        <v>40.372903805082863</v>
      </c>
      <c r="L332" s="44"/>
    </row>
    <row r="333" spans="1:12" x14ac:dyDescent="0.25">
      <c r="A333" s="51">
        <f t="shared" si="38"/>
        <v>19.860949173573424</v>
      </c>
      <c r="B333" s="5">
        <f t="shared" si="32"/>
        <v>0.99990742143436862</v>
      </c>
      <c r="C333" s="49">
        <f t="shared" si="35"/>
        <v>-8.0416442869362705E-4</v>
      </c>
      <c r="D333" s="5">
        <f t="shared" si="33"/>
        <v>0.19104866031225684</v>
      </c>
      <c r="E333" s="5">
        <f t="shared" si="34"/>
        <v>4.1468471643045053E-3</v>
      </c>
      <c r="F333" s="5" t="str">
        <f t="shared" si="36"/>
        <v>neg.</v>
      </c>
      <c r="G333" s="16">
        <f>IF(AND(C$9="L",C$10="IB"),IF((($C$7*Coefficients!$C$16)/($A333*($C$4/100)))&lt;=1,2*ASIN(($C$7*Coefficients!$C$16)/( $A333*($C$4/100)))*180/PI(),180),IF(AND(C$9="C",C$10="IB"),IF((($C$7*Coefficients!$D$16)/($A333*($C$4/100)))&lt;=1,2*ASIN(($C$7*Coefficients!$D$16)/( $A333*($C$4/100)))*180/PI(),180),IF(AND(C$9="L",C$10="D"),IF((($C$7*Coefficients!$E$16)/($A333*($C$4/100)))&lt;=1,2*ASIN(($C$7*Coefficients!$E$16)/( $A333*($C$4/100)))*180/PI(),180),IF(AND(C$9="C",C$10="D"),IF((($C$7*Coefficients!$F$16)/($A333*($C$4/100)))&lt;=1,2*ASIN(($C$7*Coefficients!$F$16)/( $A333*($C$4/100)))*180/PI(),180),FALSE))))</f>
        <v>180</v>
      </c>
      <c r="H333" s="50">
        <f>IF(AND(C$9="L",C$10="IB"),(($C$7*Coefficients!$C$16)/($A333*SIN(C$5*PI()/180))*100/2)^2*PI(),IF(AND(C$9="C",C$10="IB"),(($C$7*Coefficients!$D$16)/($A333*SIN(C$5*PI()/180))*100/2)^2*PI(),IF(AND(C$9="L",C$10="D"),(($C$7*Coefficients!$E$16)/($A333*SIN(C$5*PI()/180))*100/2)^2*PI(),IF(AND(C$9="C",C$10="D"),(($C$7* Coefficients!$F$16)/($A333*SIN(C$5*PI()/180))*100/2)^2*PI(),FALSE))))</f>
        <v>6500812.4254959319</v>
      </c>
      <c r="I333" s="42">
        <f t="shared" si="37"/>
        <v>40.280048703032975</v>
      </c>
      <c r="L333" s="44"/>
    </row>
    <row r="334" spans="1:12" x14ac:dyDescent="0.25">
      <c r="A334" s="51">
        <f t="shared" si="38"/>
        <v>19.906733389871576</v>
      </c>
      <c r="B334" s="5">
        <f t="shared" si="32"/>
        <v>0.99990699412367212</v>
      </c>
      <c r="C334" s="49">
        <f t="shared" si="35"/>
        <v>-8.0787634668164944E-4</v>
      </c>
      <c r="D334" s="5">
        <f t="shared" si="33"/>
        <v>0.19148907295874038</v>
      </c>
      <c r="E334" s="5">
        <f t="shared" si="34"/>
        <v>4.1659881411314926E-3</v>
      </c>
      <c r="F334" s="5" t="str">
        <f t="shared" si="36"/>
        <v>neg.</v>
      </c>
      <c r="G334" s="16">
        <f>IF(AND(C$9="L",C$10="IB"),IF((($C$7*Coefficients!$C$16)/($A334*($C$4/100)))&lt;=1,2*ASIN(($C$7*Coefficients!$C$16)/( $A334*($C$4/100)))*180/PI(),180),IF(AND(C$9="C",C$10="IB"),IF((($C$7*Coefficients!$D$16)/($A334*($C$4/100)))&lt;=1,2*ASIN(($C$7*Coefficients!$D$16)/( $A334*($C$4/100)))*180/PI(),180),IF(AND(C$9="L",C$10="D"),IF((($C$7*Coefficients!$E$16)/($A334*($C$4/100)))&lt;=1,2*ASIN(($C$7*Coefficients!$E$16)/( $A334*($C$4/100)))*180/PI(),180),IF(AND(C$9="C",C$10="D"),IF((($C$7*Coefficients!$F$16)/($A334*($C$4/100)))&lt;=1,2*ASIN(($C$7*Coefficients!$F$16)/( $A334*($C$4/100)))*180/PI(),180),FALSE))))</f>
        <v>180</v>
      </c>
      <c r="H334" s="50">
        <f>IF(AND(C$9="L",C$10="IB"),(($C$7*Coefficients!$C$16)/($A334*SIN(C$5*PI()/180))*100/2)^2*PI(),IF(AND(C$9="C",C$10="IB"),(($C$7*Coefficients!$D$16)/($A334*SIN(C$5*PI()/180))*100/2)^2*PI(),IF(AND(C$9="L",C$10="D"),(($C$7*Coefficients!$E$16)/($A334*SIN(C$5*PI()/180))*100/2)^2*PI(),IF(AND(C$9="C",C$10="D"),(($C$7* Coefficients!$F$16)/($A334*SIN(C$5*PI()/180))*100/2)^2*PI(),FALSE))))</f>
        <v>6470943.9055247698</v>
      </c>
      <c r="I334" s="42">
        <f t="shared" si="37"/>
        <v>40.187407161791555</v>
      </c>
      <c r="L334" s="44"/>
    </row>
    <row r="335" spans="1:12" x14ac:dyDescent="0.25">
      <c r="A335" s="51">
        <f t="shared" si="38"/>
        <v>19.952623149688502</v>
      </c>
      <c r="B335" s="5">
        <f t="shared" si="32"/>
        <v>0.9999065648407216</v>
      </c>
      <c r="C335" s="49">
        <f t="shared" si="35"/>
        <v>-8.1160539863752649E-4</v>
      </c>
      <c r="D335" s="5">
        <f t="shared" si="33"/>
        <v>0.19193050086122654</v>
      </c>
      <c r="E335" s="5">
        <f t="shared" si="34"/>
        <v>4.1852174686932359E-3</v>
      </c>
      <c r="F335" s="5" t="str">
        <f t="shared" si="36"/>
        <v>neg.</v>
      </c>
      <c r="G335" s="16">
        <f>IF(AND(C$9="L",C$10="IB"),IF((($C$7*Coefficients!$C$16)/($A335*($C$4/100)))&lt;=1,2*ASIN(($C$7*Coefficients!$C$16)/( $A335*($C$4/100)))*180/PI(),180),IF(AND(C$9="C",C$10="IB"),IF((($C$7*Coefficients!$D$16)/($A335*($C$4/100)))&lt;=1,2*ASIN(($C$7*Coefficients!$D$16)/( $A335*($C$4/100)))*180/PI(),180),IF(AND(C$9="L",C$10="D"),IF((($C$7*Coefficients!$E$16)/($A335*($C$4/100)))&lt;=1,2*ASIN(($C$7*Coefficients!$E$16)/( $A335*($C$4/100)))*180/PI(),180),IF(AND(C$9="C",C$10="D"),IF((($C$7*Coefficients!$F$16)/($A335*($C$4/100)))&lt;=1,2*ASIN(($C$7*Coefficients!$F$16)/( $A335*($C$4/100)))*180/PI(),180),FALSE))))</f>
        <v>180</v>
      </c>
      <c r="H335" s="50">
        <f>IF(AND(C$9="L",C$10="IB"),(($C$7*Coefficients!$C$16)/($A335*SIN(C$5*PI()/180))*100/2)^2*PI(),IF(AND(C$9="C",C$10="IB"),(($C$7*Coefficients!$D$16)/($A335*SIN(C$5*PI()/180))*100/2)^2*PI(),IF(AND(C$9="L",C$10="D"),(($C$7*Coefficients!$E$16)/($A335*SIN(C$5*PI()/180))*100/2)^2*PI(),IF(AND(C$9="C",C$10="D"),(($C$7* Coefficients!$F$16)/($A335*SIN(C$5*PI()/180))*100/2)^2*PI(),FALSE))))</f>
        <v>6441212.6189372027</v>
      </c>
      <c r="I335" s="42">
        <f t="shared" si="37"/>
        <v>40.094978690182373</v>
      </c>
      <c r="L335" s="44"/>
    </row>
    <row r="336" spans="1:12" x14ac:dyDescent="0.25">
      <c r="A336" s="51">
        <f t="shared" si="38"/>
        <v>19.998618696327146</v>
      </c>
      <c r="B336" s="5">
        <f t="shared" si="32"/>
        <v>0.99990613357641456</v>
      </c>
      <c r="C336" s="49">
        <f t="shared" si="35"/>
        <v>-8.1535166365402797E-4</v>
      </c>
      <c r="D336" s="5">
        <f t="shared" si="33"/>
        <v>0.19237294636012217</v>
      </c>
      <c r="E336" s="5">
        <f t="shared" si="34"/>
        <v>4.2045355547981984E-3</v>
      </c>
      <c r="F336" s="5" t="str">
        <f t="shared" si="36"/>
        <v>neg.</v>
      </c>
      <c r="G336" s="16">
        <f>IF(AND(C$9="L",C$10="IB"),IF((($C$7*Coefficients!$C$16)/($A336*($C$4/100)))&lt;=1,2*ASIN(($C$7*Coefficients!$C$16)/( $A336*($C$4/100)))*180/PI(),180),IF(AND(C$9="C",C$10="IB"),IF((($C$7*Coefficients!$D$16)/($A336*($C$4/100)))&lt;=1,2*ASIN(($C$7*Coefficients!$D$16)/( $A336*($C$4/100)))*180/PI(),180),IF(AND(C$9="L",C$10="D"),IF((($C$7*Coefficients!$E$16)/($A336*($C$4/100)))&lt;=1,2*ASIN(($C$7*Coefficients!$E$16)/( $A336*($C$4/100)))*180/PI(),180),IF(AND(C$9="C",C$10="D"),IF((($C$7*Coefficients!$F$16)/($A336*($C$4/100)))&lt;=1,2*ASIN(($C$7*Coefficients!$F$16)/( $A336*($C$4/100)))*180/PI(),180),FALSE))))</f>
        <v>180</v>
      </c>
      <c r="H336" s="50">
        <f>IF(AND(C$9="L",C$10="IB"),(($C$7*Coefficients!$C$16)/($A336*SIN(C$5*PI()/180))*100/2)^2*PI(),IF(AND(C$9="C",C$10="IB"),(($C$7*Coefficients!$D$16)/($A336*SIN(C$5*PI()/180))*100/2)^2*PI(),IF(AND(C$9="L",C$10="D"),(($C$7*Coefficients!$E$16)/($A336*SIN(C$5*PI()/180))*100/2)^2*PI(),IF(AND(C$9="C",C$10="D"),(($C$7* Coefficients!$F$16)/($A336*SIN(C$5*PI()/180))*100/2)^2*PI(),FALSE))))</f>
        <v>6411617.9352031108</v>
      </c>
      <c r="I336" s="42">
        <f t="shared" si="37"/>
        <v>40.002762798158869</v>
      </c>
      <c r="L336" s="44"/>
    </row>
    <row r="337" spans="1:12" x14ac:dyDescent="0.25">
      <c r="A337" s="51">
        <f t="shared" si="38"/>
        <v>20.044720273651315</v>
      </c>
      <c r="B337" s="5">
        <f t="shared" si="32"/>
        <v>0.99990570032160708</v>
      </c>
      <c r="C337" s="49">
        <f t="shared" si="35"/>
        <v>-8.1911522118389036E-4</v>
      </c>
      <c r="D337" s="5">
        <f t="shared" si="33"/>
        <v>0.1928164118012293</v>
      </c>
      <c r="E337" s="5">
        <f t="shared" si="34"/>
        <v>4.2239428091372048E-3</v>
      </c>
      <c r="F337" s="5" t="str">
        <f t="shared" si="36"/>
        <v>neg.</v>
      </c>
      <c r="G337" s="16">
        <f>IF(AND(C$9="L",C$10="IB"),IF((($C$7*Coefficients!$C$16)/($A337*($C$4/100)))&lt;=1,2*ASIN(($C$7*Coefficients!$C$16)/( $A337*($C$4/100)))*180/PI(),180),IF(AND(C$9="C",C$10="IB"),IF((($C$7*Coefficients!$D$16)/($A337*($C$4/100)))&lt;=1,2*ASIN(($C$7*Coefficients!$D$16)/( $A337*($C$4/100)))*180/PI(),180),IF(AND(C$9="L",C$10="D"),IF((($C$7*Coefficients!$E$16)/($A337*($C$4/100)))&lt;=1,2*ASIN(($C$7*Coefficients!$E$16)/( $A337*($C$4/100)))*180/PI(),180),IF(AND(C$9="C",C$10="D"),IF((($C$7*Coefficients!$F$16)/($A337*($C$4/100)))&lt;=1,2*ASIN(($C$7*Coefficients!$F$16)/( $A337*($C$4/100)))*180/PI(),180),FALSE))))</f>
        <v>180</v>
      </c>
      <c r="H337" s="50">
        <f>IF(AND(C$9="L",C$10="IB"),(($C$7*Coefficients!$C$16)/($A337*SIN(C$5*PI()/180))*100/2)^2*PI(),IF(AND(C$9="C",C$10="IB"),(($C$7*Coefficients!$D$16)/($A337*SIN(C$5*PI()/180))*100/2)^2*PI(),IF(AND(C$9="L",C$10="D"),(($C$7*Coefficients!$E$16)/($A337*SIN(C$5*PI()/180))*100/2)^2*PI(),IF(AND(C$9="C",C$10="D"),(($C$7* Coefficients!$F$16)/($A337*SIN(C$5*PI()/180))*100/2)^2*PI(),FALSE))))</f>
        <v>6382159.2266893908</v>
      </c>
      <c r="I337" s="42">
        <f t="shared" si="37"/>
        <v>39.910758996801569</v>
      </c>
      <c r="L337" s="44"/>
    </row>
    <row r="338" spans="1:12" x14ac:dyDescent="0.25">
      <c r="A338" s="51">
        <f t="shared" si="38"/>
        <v>20.090928126086983</v>
      </c>
      <c r="B338" s="5">
        <f t="shared" si="32"/>
        <v>0.99990526506711219</v>
      </c>
      <c r="C338" s="49">
        <f t="shared" si="35"/>
        <v>-8.228961510542849E-4</v>
      </c>
      <c r="D338" s="5">
        <f t="shared" si="33"/>
        <v>0.19326089953575745</v>
      </c>
      <c r="E338" s="5">
        <f t="shared" si="34"/>
        <v>4.2434396432921139E-3</v>
      </c>
      <c r="F338" s="5" t="str">
        <f t="shared" si="36"/>
        <v>neg.</v>
      </c>
      <c r="G338" s="16">
        <f>IF(AND(C$9="L",C$10="IB"),IF((($C$7*Coefficients!$C$16)/($A338*($C$4/100)))&lt;=1,2*ASIN(($C$7*Coefficients!$C$16)/( $A338*($C$4/100)))*180/PI(),180),IF(AND(C$9="C",C$10="IB"),IF((($C$7*Coefficients!$D$16)/($A338*($C$4/100)))&lt;=1,2*ASIN(($C$7*Coefficients!$D$16)/( $A338*($C$4/100)))*180/PI(),180),IF(AND(C$9="L",C$10="D"),IF((($C$7*Coefficients!$E$16)/($A338*($C$4/100)))&lt;=1,2*ASIN(($C$7*Coefficients!$E$16)/( $A338*($C$4/100)))*180/PI(),180),IF(AND(C$9="C",C$10="D"),IF((($C$7*Coefficients!$F$16)/($A338*($C$4/100)))&lt;=1,2*ASIN(($C$7*Coefficients!$F$16)/( $A338*($C$4/100)))*180/PI(),180),FALSE))))</f>
        <v>180</v>
      </c>
      <c r="H338" s="50">
        <f>IF(AND(C$9="L",C$10="IB"),(($C$7*Coefficients!$C$16)/($A338*SIN(C$5*PI()/180))*100/2)^2*PI(),IF(AND(C$9="C",C$10="IB"),(($C$7*Coefficients!$D$16)/($A338*SIN(C$5*PI()/180))*100/2)^2*PI(),IF(AND(C$9="L",C$10="D"),(($C$7*Coefficients!$E$16)/($A338*SIN(C$5*PI()/180))*100/2)^2*PI(),IF(AND(C$9="C",C$10="D"),(($C$7* Coefficients!$F$16)/($A338*SIN(C$5*PI()/180))*100/2)^2*PI(),FALSE))))</f>
        <v>6352835.8686466478</v>
      </c>
      <c r="I338" s="42">
        <f t="shared" si="37"/>
        <v>39.818966798315472</v>
      </c>
      <c r="L338" s="44"/>
    </row>
    <row r="339" spans="1:12" x14ac:dyDescent="0.25">
      <c r="A339" s="51">
        <f t="shared" si="38"/>
        <v>20.137242498623582</v>
      </c>
      <c r="B339" s="5">
        <f t="shared" si="32"/>
        <v>0.99990482780370082</v>
      </c>
      <c r="C339" s="49">
        <f t="shared" si="35"/>
        <v>-8.2669453345814072E-4</v>
      </c>
      <c r="D339" s="5">
        <f t="shared" si="33"/>
        <v>0.19370641192033641</v>
      </c>
      <c r="E339" s="5">
        <f t="shared" si="34"/>
        <v>4.2630264707445784E-3</v>
      </c>
      <c r="F339" s="5" t="str">
        <f t="shared" si="36"/>
        <v>neg.</v>
      </c>
      <c r="G339" s="16">
        <f>IF(AND(C$9="L",C$10="IB"),IF((($C$7*Coefficients!$C$16)/($A339*($C$4/100)))&lt;=1,2*ASIN(($C$7*Coefficients!$C$16)/( $A339*($C$4/100)))*180/PI(),180),IF(AND(C$9="C",C$10="IB"),IF((($C$7*Coefficients!$D$16)/($A339*($C$4/100)))&lt;=1,2*ASIN(($C$7*Coefficients!$D$16)/( $A339*($C$4/100)))*180/PI(),180),IF(AND(C$9="L",C$10="D"),IF((($C$7*Coefficients!$E$16)/($A339*($C$4/100)))&lt;=1,2*ASIN(($C$7*Coefficients!$E$16)/( $A339*($C$4/100)))*180/PI(),180),IF(AND(C$9="C",C$10="D"),IF((($C$7*Coefficients!$F$16)/($A339*($C$4/100)))&lt;=1,2*ASIN(($C$7*Coefficients!$F$16)/( $A339*($C$4/100)))*180/PI(),180),FALSE))))</f>
        <v>180</v>
      </c>
      <c r="H339" s="50">
        <f>IF(AND(C$9="L",C$10="IB"),(($C$7*Coefficients!$C$16)/($A339*SIN(C$5*PI()/180))*100/2)^2*PI(),IF(AND(C$9="C",C$10="IB"),(($C$7*Coefficients!$D$16)/($A339*SIN(C$5*PI()/180))*100/2)^2*PI(),IF(AND(C$9="L",C$10="D"),(($C$7*Coefficients!$E$16)/($A339*SIN(C$5*PI()/180))*100/2)^2*PI(),IF(AND(C$9="C",C$10="D"),(($C$7* Coefficients!$F$16)/($A339*SIN(C$5*PI()/180))*100/2)^2*PI(),FALSE))))</f>
        <v>6323647.2391959717</v>
      </c>
      <c r="I339" s="42">
        <f t="shared" si="37"/>
        <v>39.727385716027484</v>
      </c>
      <c r="L339" s="44"/>
    </row>
    <row r="340" spans="1:12" x14ac:dyDescent="0.25">
      <c r="A340" s="51">
        <f t="shared" si="38"/>
        <v>20.183663636815307</v>
      </c>
      <c r="B340" s="5">
        <f t="shared" si="32"/>
        <v>0.99990438852210184</v>
      </c>
      <c r="C340" s="49">
        <f t="shared" si="35"/>
        <v>-8.3051044895414753E-4</v>
      </c>
      <c r="D340" s="5">
        <f t="shared" si="33"/>
        <v>0.19415295131702845</v>
      </c>
      <c r="E340" s="5">
        <f t="shared" si="34"/>
        <v>4.2827037068847813E-3</v>
      </c>
      <c r="F340" s="5" t="str">
        <f t="shared" si="36"/>
        <v>neg.</v>
      </c>
      <c r="G340" s="16">
        <f>IF(AND(C$9="L",C$10="IB"),IF((($C$7*Coefficients!$C$16)/($A340*($C$4/100)))&lt;=1,2*ASIN(($C$7*Coefficients!$C$16)/( $A340*($C$4/100)))*180/PI(),180),IF(AND(C$9="C",C$10="IB"),IF((($C$7*Coefficients!$D$16)/($A340*($C$4/100)))&lt;=1,2*ASIN(($C$7*Coefficients!$D$16)/( $A340*($C$4/100)))*180/PI(),180),IF(AND(C$9="L",C$10="D"),IF((($C$7*Coefficients!$E$16)/($A340*($C$4/100)))&lt;=1,2*ASIN(($C$7*Coefficients!$E$16)/( $A340*($C$4/100)))*180/PI(),180),IF(AND(C$9="C",C$10="D"),IF((($C$7*Coefficients!$F$16)/($A340*($C$4/100)))&lt;=1,2*ASIN(($C$7*Coefficients!$F$16)/( $A340*($C$4/100)))*180/PI(),180),FALSE))))</f>
        <v>180</v>
      </c>
      <c r="H340" s="50">
        <f>IF(AND(C$9="L",C$10="IB"),(($C$7*Coefficients!$C$16)/($A340*SIN(C$5*PI()/180))*100/2)^2*PI(),IF(AND(C$9="C",C$10="IB"),(($C$7*Coefficients!$D$16)/($A340*SIN(C$5*PI()/180))*100/2)^2*PI(),IF(AND(C$9="L",C$10="D"),(($C$7*Coefficients!$E$16)/($A340*SIN(C$5*PI()/180))*100/2)^2*PI(),IF(AND(C$9="C",C$10="D"),(($C$7* Coefficients!$F$16)/($A340*SIN(C$5*PI()/180))*100/2)^2*PI(),FALSE))))</f>
        <v>6294592.7193156974</v>
      </c>
      <c r="I340" s="42">
        <f t="shared" si="37"/>
        <v>39.636015264383815</v>
      </c>
      <c r="L340" s="44"/>
    </row>
    <row r="341" spans="1:12" x14ac:dyDescent="0.25">
      <c r="A341" s="51">
        <f t="shared" si="38"/>
        <v>20.230191786782413</v>
      </c>
      <c r="B341" s="5">
        <f t="shared" si="32"/>
        <v>0.99990394721300058</v>
      </c>
      <c r="C341" s="49">
        <f t="shared" si="35"/>
        <v>-8.3434397847929464E-4</v>
      </c>
      <c r="D341" s="5">
        <f t="shared" si="33"/>
        <v>0.19460052009334111</v>
      </c>
      <c r="E341" s="5">
        <f t="shared" si="34"/>
        <v>4.3024717690202689E-3</v>
      </c>
      <c r="F341" s="5" t="str">
        <f t="shared" si="36"/>
        <v>neg.</v>
      </c>
      <c r="G341" s="16">
        <f>IF(AND(C$9="L",C$10="IB"),IF((($C$7*Coefficients!$C$16)/($A341*($C$4/100)))&lt;=1,2*ASIN(($C$7*Coefficients!$C$16)/( $A341*($C$4/100)))*180/PI(),180),IF(AND(C$9="C",C$10="IB"),IF((($C$7*Coefficients!$D$16)/($A341*($C$4/100)))&lt;=1,2*ASIN(($C$7*Coefficients!$D$16)/( $A341*($C$4/100)))*180/PI(),180),IF(AND(C$9="L",C$10="D"),IF((($C$7*Coefficients!$E$16)/($A341*($C$4/100)))&lt;=1,2*ASIN(($C$7*Coefficients!$E$16)/( $A341*($C$4/100)))*180/PI(),180),IF(AND(C$9="C",C$10="D"),IF((($C$7*Coefficients!$F$16)/($A341*($C$4/100)))&lt;=1,2*ASIN(($C$7*Coefficients!$F$16)/( $A341*($C$4/100)))*180/PI(),180),FALSE))))</f>
        <v>180</v>
      </c>
      <c r="H341" s="50">
        <f>IF(AND(C$9="L",C$10="IB"),(($C$7*Coefficients!$C$16)/($A341*SIN(C$5*PI()/180))*100/2)^2*PI(),IF(AND(C$9="C",C$10="IB"),(($C$7*Coefficients!$D$16)/($A341*SIN(C$5*PI()/180))*100/2)^2*PI(),IF(AND(C$9="L",C$10="D"),(($C$7*Coefficients!$E$16)/($A341*SIN(C$5*PI()/180))*100/2)^2*PI(),IF(AND(C$9="C",C$10="D"),(($C$7* Coefficients!$F$16)/($A341*SIN(C$5*PI()/180))*100/2)^2*PI(),FALSE))))</f>
        <v>6265671.6928283237</v>
      </c>
      <c r="I341" s="42">
        <f t="shared" si="37"/>
        <v>39.544854958947425</v>
      </c>
      <c r="L341" s="44"/>
    </row>
    <row r="342" spans="1:12" x14ac:dyDescent="0.25">
      <c r="A342" s="51">
        <f t="shared" si="38"/>
        <v>20.276827195212515</v>
      </c>
      <c r="B342" s="5">
        <f t="shared" si="32"/>
        <v>0.99990350386703997</v>
      </c>
      <c r="C342" s="49">
        <f t="shared" si="35"/>
        <v>-8.3819520333922981E-4</v>
      </c>
      <c r="D342" s="5">
        <f t="shared" si="33"/>
        <v>0.19504912062223934</v>
      </c>
      <c r="E342" s="5">
        <f t="shared" si="34"/>
        <v>4.3223310763847817E-3</v>
      </c>
      <c r="F342" s="5" t="str">
        <f t="shared" si="36"/>
        <v>neg.</v>
      </c>
      <c r="G342" s="16">
        <f>IF(AND(C$9="L",C$10="IB"),IF((($C$7*Coefficients!$C$16)/($A342*($C$4/100)))&lt;=1,2*ASIN(($C$7*Coefficients!$C$16)/( $A342*($C$4/100)))*180/PI(),180),IF(AND(C$9="C",C$10="IB"),IF((($C$7*Coefficients!$D$16)/($A342*($C$4/100)))&lt;=1,2*ASIN(($C$7*Coefficients!$D$16)/( $A342*($C$4/100)))*180/PI(),180),IF(AND(C$9="L",C$10="D"),IF((($C$7*Coefficients!$E$16)/($A342*($C$4/100)))&lt;=1,2*ASIN(($C$7*Coefficients!$E$16)/( $A342*($C$4/100)))*180/PI(),180),IF(AND(C$9="C",C$10="D"),IF((($C$7*Coefficients!$F$16)/($A342*($C$4/100)))&lt;=1,2*ASIN(($C$7*Coefficients!$F$16)/( $A342*($C$4/100)))*180/PI(),180),FALSE))))</f>
        <v>180</v>
      </c>
      <c r="H342" s="50">
        <f>IF(AND(C$9="L",C$10="IB"),(($C$7*Coefficients!$C$16)/($A342*SIN(C$5*PI()/180))*100/2)^2*PI(),IF(AND(C$9="C",C$10="IB"),(($C$7*Coefficients!$D$16)/($A342*SIN(C$5*PI()/180))*100/2)^2*PI(),IF(AND(C$9="L",C$10="D"),(($C$7*Coefficients!$E$16)/($A342*SIN(C$5*PI()/180))*100/2)^2*PI(),IF(AND(C$9="C",C$10="D"),(($C$7* Coefficients!$F$16)/($A342*SIN(C$5*PI()/180))*100/2)^2*PI(),FALSE))))</f>
        <v>6236883.5463874293</v>
      </c>
      <c r="I342" s="42">
        <f t="shared" si="37"/>
        <v>39.453904316395466</v>
      </c>
      <c r="L342" s="44"/>
    </row>
    <row r="343" spans="1:12" x14ac:dyDescent="0.25">
      <c r="A343" s="51">
        <f t="shared" si="38"/>
        <v>20.32357010936191</v>
      </c>
      <c r="B343" s="5">
        <f t="shared" si="32"/>
        <v>0.99990305847481908</v>
      </c>
      <c r="C343" s="49">
        <f t="shared" si="35"/>
        <v>-8.4206420522079924E-4</v>
      </c>
      <c r="D343" s="5">
        <f t="shared" si="33"/>
        <v>0.19549875528215854</v>
      </c>
      <c r="E343" s="5">
        <f t="shared" si="34"/>
        <v>4.342282050147161E-3</v>
      </c>
      <c r="F343" s="5" t="str">
        <f t="shared" si="36"/>
        <v>neg.</v>
      </c>
      <c r="G343" s="16">
        <f>IF(AND(C$9="L",C$10="IB"),IF((($C$7*Coefficients!$C$16)/($A343*($C$4/100)))&lt;=1,2*ASIN(($C$7*Coefficients!$C$16)/( $A343*($C$4/100)))*180/PI(),180),IF(AND(C$9="C",C$10="IB"),IF((($C$7*Coefficients!$D$16)/($A343*($C$4/100)))&lt;=1,2*ASIN(($C$7*Coefficients!$D$16)/( $A343*($C$4/100)))*180/PI(),180),IF(AND(C$9="L",C$10="D"),IF((($C$7*Coefficients!$E$16)/($A343*($C$4/100)))&lt;=1,2*ASIN(($C$7*Coefficients!$E$16)/( $A343*($C$4/100)))*180/PI(),180),IF(AND(C$9="C",C$10="D"),IF((($C$7*Coefficients!$F$16)/($A343*($C$4/100)))&lt;=1,2*ASIN(($C$7*Coefficients!$F$16)/( $A343*($C$4/100)))*180/PI(),180),FALSE))))</f>
        <v>180</v>
      </c>
      <c r="H343" s="50">
        <f>IF(AND(C$9="L",C$10="IB"),(($C$7*Coefficients!$C$16)/($A343*SIN(C$5*PI()/180))*100/2)^2*PI(),IF(AND(C$9="C",C$10="IB"),(($C$7*Coefficients!$D$16)/($A343*SIN(C$5*PI()/180))*100/2)^2*PI(),IF(AND(C$9="L",C$10="D"),(($C$7*Coefficients!$E$16)/($A343*SIN(C$5*PI()/180))*100/2)^2*PI(),IF(AND(C$9="C",C$10="D"),(($C$7* Coefficients!$F$16)/($A343*SIN(C$5*PI()/180))*100/2)^2*PI(),FALSE))))</f>
        <v>6208227.6694646487</v>
      </c>
      <c r="I343" s="42">
        <f t="shared" si="37"/>
        <v>39.363162854516673</v>
      </c>
      <c r="L343" s="44"/>
    </row>
    <row r="344" spans="1:12" x14ac:dyDescent="0.25">
      <c r="A344" s="51">
        <f t="shared" si="38"/>
        <v>20.370420777056875</v>
      </c>
      <c r="B344" s="5">
        <f t="shared" si="32"/>
        <v>0.99990261102689437</v>
      </c>
      <c r="C344" s="49">
        <f t="shared" si="35"/>
        <v>-8.4595106618144135E-4</v>
      </c>
      <c r="D344" s="5">
        <f t="shared" si="33"/>
        <v>0.19594942645701696</v>
      </c>
      <c r="E344" s="5">
        <f t="shared" si="34"/>
        <v>4.3623251134202812E-3</v>
      </c>
      <c r="F344" s="5" t="str">
        <f t="shared" si="36"/>
        <v>neg.</v>
      </c>
      <c r="G344" s="16">
        <f>IF(AND(C$9="L",C$10="IB"),IF((($C$7*Coefficients!$C$16)/($A344*($C$4/100)))&lt;=1,2*ASIN(($C$7*Coefficients!$C$16)/( $A344*($C$4/100)))*180/PI(),180),IF(AND(C$9="C",C$10="IB"),IF((($C$7*Coefficients!$D$16)/($A344*($C$4/100)))&lt;=1,2*ASIN(($C$7*Coefficients!$D$16)/( $A344*($C$4/100)))*180/PI(),180),IF(AND(C$9="L",C$10="D"),IF((($C$7*Coefficients!$E$16)/($A344*($C$4/100)))&lt;=1,2*ASIN(($C$7*Coefficients!$E$16)/( $A344*($C$4/100)))*180/PI(),180),IF(AND(C$9="C",C$10="D"),IF((($C$7*Coefficients!$F$16)/($A344*($C$4/100)))&lt;=1,2*ASIN(($C$7*Coefficients!$F$16)/( $A344*($C$4/100)))*180/PI(),180),FALSE))))</f>
        <v>180</v>
      </c>
      <c r="H344" s="50">
        <f>IF(AND(C$9="L",C$10="IB"),(($C$7*Coefficients!$C$16)/($A344*SIN(C$5*PI()/180))*100/2)^2*PI(),IF(AND(C$9="C",C$10="IB"),(($C$7*Coefficients!$D$16)/($A344*SIN(C$5*PI()/180))*100/2)^2*PI(),IF(AND(C$9="L",C$10="D"),(($C$7*Coefficients!$E$16)/($A344*SIN(C$5*PI()/180))*100/2)^2*PI(),IF(AND(C$9="C",C$10="D"),(($C$7* Coefficients!$F$16)/($A344*SIN(C$5*PI()/180))*100/2)^2*PI(),FALSE))))</f>
        <v>6179703.4543367568</v>
      </c>
      <c r="I344" s="42">
        <f t="shared" si="37"/>
        <v>39.272630092208843</v>
      </c>
      <c r="L344" s="44"/>
    </row>
    <row r="345" spans="1:12" x14ac:dyDescent="0.25">
      <c r="A345" s="51">
        <f t="shared" si="38"/>
        <v>20.417379446694984</v>
      </c>
      <c r="B345" s="5">
        <f t="shared" si="32"/>
        <v>0.99990216151377809</v>
      </c>
      <c r="C345" s="49">
        <f t="shared" si="35"/>
        <v>-8.4985586866269088E-4</v>
      </c>
      <c r="D345" s="5">
        <f t="shared" si="33"/>
        <v>0.19640113653622829</v>
      </c>
      <c r="E345" s="5">
        <f t="shared" si="34"/>
        <v>4.382460691270006E-3</v>
      </c>
      <c r="F345" s="5" t="str">
        <f t="shared" si="36"/>
        <v>neg.</v>
      </c>
      <c r="G345" s="16">
        <f>IF(AND(C$9="L",C$10="IB"),IF((($C$7*Coefficients!$C$16)/($A345*($C$4/100)))&lt;=1,2*ASIN(($C$7*Coefficients!$C$16)/( $A345*($C$4/100)))*180/PI(),180),IF(AND(C$9="C",C$10="IB"),IF((($C$7*Coefficients!$D$16)/($A345*($C$4/100)))&lt;=1,2*ASIN(($C$7*Coefficients!$D$16)/( $A345*($C$4/100)))*180/PI(),180),IF(AND(C$9="L",C$10="D"),IF((($C$7*Coefficients!$E$16)/($A345*($C$4/100)))&lt;=1,2*ASIN(($C$7*Coefficients!$E$16)/( $A345*($C$4/100)))*180/PI(),180),IF(AND(C$9="C",C$10="D"),IF((($C$7*Coefficients!$F$16)/($A345*($C$4/100)))&lt;=1,2*ASIN(($C$7*Coefficients!$F$16)/( $A345*($C$4/100)))*180/PI(),180),FALSE))))</f>
        <v>180</v>
      </c>
      <c r="H345" s="50">
        <f>IF(AND(C$9="L",C$10="IB"),(($C$7*Coefficients!$C$16)/($A345*SIN(C$5*PI()/180))*100/2)^2*PI(),IF(AND(C$9="C",C$10="IB"),(($C$7*Coefficients!$D$16)/($A345*SIN(C$5*PI()/180))*100/2)^2*PI(),IF(AND(C$9="L",C$10="D"),(($C$7*Coefficients!$E$16)/($A345*SIN(C$5*PI()/180))*100/2)^2*PI(),IF(AND(C$9="C",C$10="D"),(($C$7* Coefficients!$F$16)/($A345*SIN(C$5*PI()/180))*100/2)^2*PI(),FALSE))))</f>
        <v>6151310.2960727531</v>
      </c>
      <c r="I345" s="42">
        <f t="shared" si="37"/>
        <v>39.18230554947629</v>
      </c>
      <c r="L345" s="44"/>
    </row>
    <row r="346" spans="1:12" x14ac:dyDescent="0.25">
      <c r="A346" s="51">
        <f t="shared" si="38"/>
        <v>20.464446367246431</v>
      </c>
      <c r="B346" s="5">
        <f t="shared" si="32"/>
        <v>0.99990170992593952</v>
      </c>
      <c r="C346" s="49">
        <f t="shared" si="35"/>
        <v>-8.5377869547957294E-4</v>
      </c>
      <c r="D346" s="5">
        <f t="shared" si="33"/>
        <v>0.19685388791471436</v>
      </c>
      <c r="E346" s="5">
        <f t="shared" si="34"/>
        <v>4.4026892107242198E-3</v>
      </c>
      <c r="F346" s="5" t="str">
        <f t="shared" si="36"/>
        <v>neg.</v>
      </c>
      <c r="G346" s="16">
        <f>IF(AND(C$9="L",C$10="IB"),IF((($C$7*Coefficients!$C$16)/($A346*($C$4/100)))&lt;=1,2*ASIN(($C$7*Coefficients!$C$16)/( $A346*($C$4/100)))*180/PI(),180),IF(AND(C$9="C",C$10="IB"),IF((($C$7*Coefficients!$D$16)/($A346*($C$4/100)))&lt;=1,2*ASIN(($C$7*Coefficients!$D$16)/( $A346*($C$4/100)))*180/PI(),180),IF(AND(C$9="L",C$10="D"),IF((($C$7*Coefficients!$E$16)/($A346*($C$4/100)))&lt;=1,2*ASIN(($C$7*Coefficients!$E$16)/( $A346*($C$4/100)))*180/PI(),180),IF(AND(C$9="C",C$10="D"),IF((($C$7*Coefficients!$F$16)/($A346*($C$4/100)))&lt;=1,2*ASIN(($C$7*Coefficients!$F$16)/( $A346*($C$4/100)))*180/PI(),180),FALSE))))</f>
        <v>180</v>
      </c>
      <c r="H346" s="50">
        <f>IF(AND(C$9="L",C$10="IB"),(($C$7*Coefficients!$C$16)/($A346*SIN(C$5*PI()/180))*100/2)^2*PI(),IF(AND(C$9="C",C$10="IB"),(($C$7*Coefficients!$D$16)/($A346*SIN(C$5*PI()/180))*100/2)^2*PI(),IF(AND(C$9="L",C$10="D"),(($C$7*Coefficients!$E$16)/($A346*SIN(C$5*PI()/180))*100/2)^2*PI(),IF(AND(C$9="C",C$10="D"),(($C$7* Coefficients!$F$16)/($A346*SIN(C$5*PI()/180))*100/2)^2*PI(),FALSE))))</f>
        <v>6123047.5925210416</v>
      </c>
      <c r="I346" s="42">
        <f t="shared" si="37"/>
        <v>39.092188747427279</v>
      </c>
      <c r="L346" s="44"/>
    </row>
    <row r="347" spans="1:12" x14ac:dyDescent="0.25">
      <c r="A347" s="51">
        <f t="shared" si="38"/>
        <v>20.511621788255344</v>
      </c>
      <c r="B347" s="5">
        <f t="shared" si="32"/>
        <v>0.99990125625380311</v>
      </c>
      <c r="C347" s="49">
        <f t="shared" si="35"/>
        <v>-8.5771962983700151E-4</v>
      </c>
      <c r="D347" s="5">
        <f t="shared" si="33"/>
        <v>0.19730768299291798</v>
      </c>
      <c r="E347" s="5">
        <f t="shared" si="34"/>
        <v>4.4230111007818743E-3</v>
      </c>
      <c r="F347" s="5" t="str">
        <f t="shared" si="36"/>
        <v>neg.</v>
      </c>
      <c r="G347" s="16">
        <f>IF(AND(C$9="L",C$10="IB"),IF((($C$7*Coefficients!$C$16)/($A347*($C$4/100)))&lt;=1,2*ASIN(($C$7*Coefficients!$C$16)/( $A347*($C$4/100)))*180/PI(),180),IF(AND(C$9="C",C$10="IB"),IF((($C$7*Coefficients!$D$16)/($A347*($C$4/100)))&lt;=1,2*ASIN(($C$7*Coefficients!$D$16)/( $A347*($C$4/100)))*180/PI(),180),IF(AND(C$9="L",C$10="D"),IF((($C$7*Coefficients!$E$16)/($A347*($C$4/100)))&lt;=1,2*ASIN(($C$7*Coefficients!$E$16)/( $A347*($C$4/100)))*180/PI(),180),IF(AND(C$9="C",C$10="D"),IF((($C$7*Coefficients!$F$16)/($A347*($C$4/100)))&lt;=1,2*ASIN(($C$7*Coefficients!$F$16)/( $A347*($C$4/100)))*180/PI(),180),FALSE))))</f>
        <v>180</v>
      </c>
      <c r="H347" s="50">
        <f>IF(AND(C$9="L",C$10="IB"),(($C$7*Coefficients!$C$16)/($A347*SIN(C$5*PI()/180))*100/2)^2*PI(),IF(AND(C$9="C",C$10="IB"),(($C$7*Coefficients!$D$16)/($A347*SIN(C$5*PI()/180))*100/2)^2*PI(),IF(AND(C$9="L",C$10="D"),(($C$7*Coefficients!$E$16)/($A347*SIN(C$5*PI()/180))*100/2)^2*PI(),IF(AND(C$9="C",C$10="D"),(($C$7* Coefficients!$F$16)/($A347*SIN(C$5*PI()/180))*100/2)^2*PI(),FALSE))))</f>
        <v>6094914.7442966718</v>
      </c>
      <c r="I347" s="42">
        <f t="shared" si="37"/>
        <v>39.002279208271496</v>
      </c>
      <c r="L347" s="44"/>
    </row>
    <row r="348" spans="1:12" x14ac:dyDescent="0.25">
      <c r="A348" s="51">
        <f t="shared" si="38"/>
        <v>20.558905959841105</v>
      </c>
      <c r="B348" s="5">
        <f t="shared" si="32"/>
        <v>0.99990080048774921</v>
      </c>
      <c r="C348" s="49">
        <f t="shared" si="35"/>
        <v>-8.6167875532302954E-4</v>
      </c>
      <c r="D348" s="5">
        <f t="shared" si="33"/>
        <v>0.19776252417681539</v>
      </c>
      <c r="E348" s="5">
        <f t="shared" si="34"/>
        <v>4.443426792422097E-3</v>
      </c>
      <c r="F348" s="5" t="str">
        <f t="shared" si="36"/>
        <v>neg.</v>
      </c>
      <c r="G348" s="16">
        <f>IF(AND(C$9="L",C$10="IB"),IF((($C$7*Coefficients!$C$16)/($A348*($C$4/100)))&lt;=1,2*ASIN(($C$7*Coefficients!$C$16)/( $A348*($C$4/100)))*180/PI(),180),IF(AND(C$9="C",C$10="IB"),IF((($C$7*Coefficients!$D$16)/($A348*($C$4/100)))&lt;=1,2*ASIN(($C$7*Coefficients!$D$16)/( $A348*($C$4/100)))*180/PI(),180),IF(AND(C$9="L",C$10="D"),IF((($C$7*Coefficients!$E$16)/($A348*($C$4/100)))&lt;=1,2*ASIN(($C$7*Coefficients!$E$16)/( $A348*($C$4/100)))*180/PI(),180),IF(AND(C$9="C",C$10="D"),IF((($C$7*Coefficients!$F$16)/($A348*($C$4/100)))&lt;=1,2*ASIN(($C$7*Coefficients!$F$16)/( $A348*($C$4/100)))*180/PI(),180),FALSE))))</f>
        <v>180</v>
      </c>
      <c r="H348" s="50">
        <f>IF(AND(C$9="L",C$10="IB"),(($C$7*Coefficients!$C$16)/($A348*SIN(C$5*PI()/180))*100/2)^2*PI(),IF(AND(C$9="C",C$10="IB"),(($C$7*Coefficients!$D$16)/($A348*SIN(C$5*PI()/180))*100/2)^2*PI(),IF(AND(C$9="L",C$10="D"),(($C$7*Coefficients!$E$16)/($A348*SIN(C$5*PI()/180))*100/2)^2*PI(),IF(AND(C$9="C",C$10="D"),(($C$7* Coefficients!$F$16)/($A348*SIN(C$5*PI()/180))*100/2)^2*PI(),FALSE))))</f>
        <v>6066911.1547686048</v>
      </c>
      <c r="I348" s="42">
        <f t="shared" si="37"/>
        <v>38.91257645531752</v>
      </c>
      <c r="L348" s="44"/>
    </row>
    <row r="349" spans="1:12" x14ac:dyDescent="0.25">
      <c r="A349" s="51">
        <f t="shared" si="38"/>
        <v>20.606299132699689</v>
      </c>
      <c r="B349" s="5">
        <f t="shared" si="32"/>
        <v>0.99990034261811445</v>
      </c>
      <c r="C349" s="49">
        <f t="shared" si="35"/>
        <v>-8.6565615590595993E-4</v>
      </c>
      <c r="D349" s="5">
        <f t="shared" si="33"/>
        <v>0.19821841387792932</v>
      </c>
      <c r="E349" s="5">
        <f t="shared" si="34"/>
        <v>4.4639367186133181E-3</v>
      </c>
      <c r="F349" s="5" t="str">
        <f t="shared" si="36"/>
        <v>neg.</v>
      </c>
      <c r="G349" s="16">
        <f>IF(AND(C$9="L",C$10="IB"),IF((($C$7*Coefficients!$C$16)/($A349*($C$4/100)))&lt;=1,2*ASIN(($C$7*Coefficients!$C$16)/( $A349*($C$4/100)))*180/PI(),180),IF(AND(C$9="C",C$10="IB"),IF((($C$7*Coefficients!$D$16)/($A349*($C$4/100)))&lt;=1,2*ASIN(($C$7*Coefficients!$D$16)/( $A349*($C$4/100)))*180/PI(),180),IF(AND(C$9="L",C$10="D"),IF((($C$7*Coefficients!$E$16)/($A349*($C$4/100)))&lt;=1,2*ASIN(($C$7*Coefficients!$E$16)/( $A349*($C$4/100)))*180/PI(),180),IF(AND(C$9="C",C$10="D"),IF((($C$7*Coefficients!$F$16)/($A349*($C$4/100)))&lt;=1,2*ASIN(($C$7*Coefficients!$F$16)/( $A349*($C$4/100)))*180/PI(),180),FALSE))))</f>
        <v>180</v>
      </c>
      <c r="H349" s="50">
        <f>IF(AND(C$9="L",C$10="IB"),(($C$7*Coefficients!$C$16)/($A349*SIN(C$5*PI()/180))*100/2)^2*PI(),IF(AND(C$9="C",C$10="IB"),(($C$7*Coefficients!$D$16)/($A349*SIN(C$5*PI()/180))*100/2)^2*PI(),IF(AND(C$9="L",C$10="D"),(($C$7*Coefficients!$E$16)/($A349*SIN(C$5*PI()/180))*100/2)^2*PI(),IF(AND(C$9="C",C$10="D"),(($C$7* Coefficients!$F$16)/($A349*SIN(C$5*PI()/180))*100/2)^2*PI(),FALSE))))</f>
        <v>6039036.2300470769</v>
      </c>
      <c r="I349" s="42">
        <f t="shared" si="37"/>
        <v>38.823080012970273</v>
      </c>
      <c r="L349" s="44"/>
    </row>
    <row r="350" spans="1:12" x14ac:dyDescent="0.25">
      <c r="A350" s="51">
        <f t="shared" si="38"/>
        <v>20.653801558104977</v>
      </c>
      <c r="B350" s="5">
        <f t="shared" si="32"/>
        <v>0.99989988263519014</v>
      </c>
      <c r="C350" s="49">
        <f t="shared" si="35"/>
        <v>-8.6965191594784886E-4</v>
      </c>
      <c r="D350" s="5">
        <f t="shared" si="33"/>
        <v>0.19867535451334159</v>
      </c>
      <c r="E350" s="5">
        <f t="shared" si="34"/>
        <v>4.4845413143224646E-3</v>
      </c>
      <c r="F350" s="5" t="str">
        <f t="shared" si="36"/>
        <v>neg.</v>
      </c>
      <c r="G350" s="16">
        <f>IF(AND(C$9="L",C$10="IB"),IF((($C$7*Coefficients!$C$16)/($A350*($C$4/100)))&lt;=1,2*ASIN(($C$7*Coefficients!$C$16)/( $A350*($C$4/100)))*180/PI(),180),IF(AND(C$9="C",C$10="IB"),IF((($C$7*Coefficients!$D$16)/($A350*($C$4/100)))&lt;=1,2*ASIN(($C$7*Coefficients!$D$16)/( $A350*($C$4/100)))*180/PI(),180),IF(AND(C$9="L",C$10="D"),IF((($C$7*Coefficients!$E$16)/($A350*($C$4/100)))&lt;=1,2*ASIN(($C$7*Coefficients!$E$16)/( $A350*($C$4/100)))*180/PI(),180),IF(AND(C$9="C",C$10="D"),IF((($C$7*Coefficients!$F$16)/($A350*($C$4/100)))&lt;=1,2*ASIN(($C$7*Coefficients!$F$16)/( $A350*($C$4/100)))*180/PI(),180),FALSE))))</f>
        <v>180</v>
      </c>
      <c r="H350" s="50">
        <f>IF(AND(C$9="L",C$10="IB"),(($C$7*Coefficients!$C$16)/($A350*SIN(C$5*PI()/180))*100/2)^2*PI(),IF(AND(C$9="C",C$10="IB"),(($C$7*Coefficients!$D$16)/($A350*SIN(C$5*PI()/180))*100/2)^2*PI(),IF(AND(C$9="L",C$10="D"),(($C$7*Coefficients!$E$16)/($A350*SIN(C$5*PI()/180))*100/2)^2*PI(),IF(AND(C$9="C",C$10="D"),(($C$7* Coefficients!$F$16)/($A350*SIN(C$5*PI()/180))*100/2)^2*PI(),FALSE))))</f>
        <v>6011289.3789710058</v>
      </c>
      <c r="I350" s="42">
        <f t="shared" si="37"/>
        <v>38.733789406728548</v>
      </c>
      <c r="L350" s="44"/>
    </row>
    <row r="351" spans="1:12" x14ac:dyDescent="0.25">
      <c r="A351" s="51">
        <f t="shared" si="38"/>
        <v>20.701413487910102</v>
      </c>
      <c r="B351" s="5">
        <f t="shared" si="32"/>
        <v>0.99989942052922309</v>
      </c>
      <c r="C351" s="49">
        <f t="shared" si="35"/>
        <v>-8.7366612019775848E-4</v>
      </c>
      <c r="D351" s="5">
        <f t="shared" si="33"/>
        <v>0.19913334850570594</v>
      </c>
      <c r="E351" s="5">
        <f t="shared" si="34"/>
        <v>4.5052410165241754E-3</v>
      </c>
      <c r="F351" s="5" t="str">
        <f t="shared" si="36"/>
        <v>neg.</v>
      </c>
      <c r="G351" s="16">
        <f>IF(AND(C$9="L",C$10="IB"),IF((($C$7*Coefficients!$C$16)/($A351*($C$4/100)))&lt;=1,2*ASIN(($C$7*Coefficients!$C$16)/( $A351*($C$4/100)))*180/PI(),180),IF(AND(C$9="C",C$10="IB"),IF((($C$7*Coefficients!$D$16)/($A351*($C$4/100)))&lt;=1,2*ASIN(($C$7*Coefficients!$D$16)/( $A351*($C$4/100)))*180/PI(),180),IF(AND(C$9="L",C$10="D"),IF((($C$7*Coefficients!$E$16)/($A351*($C$4/100)))&lt;=1,2*ASIN(($C$7*Coefficients!$E$16)/( $A351*($C$4/100)))*180/PI(),180),IF(AND(C$9="C",C$10="D"),IF((($C$7*Coefficients!$F$16)/($A351*($C$4/100)))&lt;=1,2*ASIN(($C$7*Coefficients!$F$16)/( $A351*($C$4/100)))*180/PI(),180),FALSE))))</f>
        <v>180</v>
      </c>
      <c r="H351" s="50">
        <f>IF(AND(C$9="L",C$10="IB"),(($C$7*Coefficients!$C$16)/($A351*SIN(C$5*PI()/180))*100/2)^2*PI(),IF(AND(C$9="C",C$10="IB"),(($C$7*Coefficients!$D$16)/($A351*SIN(C$5*PI()/180))*100/2)^2*PI(),IF(AND(C$9="L",C$10="D"),(($C$7*Coefficients!$E$16)/($A351*SIN(C$5*PI()/180))*100/2)^2*PI(),IF(AND(C$9="C",C$10="D"),(($C$7* Coefficients!$F$16)/($A351*SIN(C$5*PI()/180))*100/2)^2*PI(),FALSE))))</f>
        <v>5983670.0130954348</v>
      </c>
      <c r="I351" s="42">
        <f t="shared" si="37"/>
        <v>38.644704163182411</v>
      </c>
      <c r="L351" s="44"/>
    </row>
    <row r="352" spans="1:12" x14ac:dyDescent="0.25">
      <c r="A352" s="51">
        <f t="shared" si="38"/>
        <v>20.749135174548776</v>
      </c>
      <c r="B352" s="5">
        <f t="shared" si="32"/>
        <v>0.99989895629041514</v>
      </c>
      <c r="C352" s="49">
        <f t="shared" si="35"/>
        <v>-8.7769885379561634E-4</v>
      </c>
      <c r="D352" s="5">
        <f t="shared" si="33"/>
        <v>0.19959239828326095</v>
      </c>
      <c r="E352" s="5">
        <f t="shared" si="34"/>
        <v>4.5260362642100737E-3</v>
      </c>
      <c r="F352" s="5" t="str">
        <f t="shared" si="36"/>
        <v>neg.</v>
      </c>
      <c r="G352" s="16">
        <f>IF(AND(C$9="L",C$10="IB"),IF((($C$7*Coefficients!$C$16)/($A352*($C$4/100)))&lt;=1,2*ASIN(($C$7*Coefficients!$C$16)/( $A352*($C$4/100)))*180/PI(),180),IF(AND(C$9="C",C$10="IB"),IF((($C$7*Coefficients!$D$16)/($A352*($C$4/100)))&lt;=1,2*ASIN(($C$7*Coefficients!$D$16)/( $A352*($C$4/100)))*180/PI(),180),IF(AND(C$9="L",C$10="D"),IF((($C$7*Coefficients!$E$16)/($A352*($C$4/100)))&lt;=1,2*ASIN(($C$7*Coefficients!$E$16)/( $A352*($C$4/100)))*180/PI(),180),IF(AND(C$9="C",C$10="D"),IF((($C$7*Coefficients!$F$16)/($A352*($C$4/100)))&lt;=1,2*ASIN(($C$7*Coefficients!$F$16)/( $A352*($C$4/100)))*180/PI(),180),FALSE))))</f>
        <v>180</v>
      </c>
      <c r="H352" s="50">
        <f>IF(AND(C$9="L",C$10="IB"),(($C$7*Coefficients!$C$16)/($A352*SIN(C$5*PI()/180))*100/2)^2*PI(),IF(AND(C$9="C",C$10="IB"),(($C$7*Coefficients!$D$16)/($A352*SIN(C$5*PI()/180))*100/2)^2*PI(),IF(AND(C$9="L",C$10="D"),(($C$7*Coefficients!$E$16)/($A352*SIN(C$5*PI()/180))*100/2)^2*PI(),IF(AND(C$9="C",C$10="D"),(($C$7* Coefficients!$F$16)/($A352*SIN(C$5*PI()/180))*100/2)^2*PI(),FALSE))))</f>
        <v>5956177.5466790795</v>
      </c>
      <c r="I352" s="42">
        <f t="shared" si="37"/>
        <v>38.555823810010793</v>
      </c>
      <c r="L352" s="44"/>
    </row>
    <row r="353" spans="1:12" x14ac:dyDescent="0.25">
      <c r="A353" s="51">
        <f t="shared" si="38"/>
        <v>20.796966871036631</v>
      </c>
      <c r="B353" s="5">
        <f t="shared" si="32"/>
        <v>0.99989848990892316</v>
      </c>
      <c r="C353" s="49">
        <f t="shared" si="35"/>
        <v>-8.8175020227221909E-4</v>
      </c>
      <c r="D353" s="5">
        <f t="shared" si="33"/>
        <v>0.20005250627984278</v>
      </c>
      <c r="E353" s="5">
        <f t="shared" si="34"/>
        <v>4.5469274983980764E-3</v>
      </c>
      <c r="F353" s="5" t="str">
        <f t="shared" si="36"/>
        <v>neg.</v>
      </c>
      <c r="G353" s="16">
        <f>IF(AND(C$9="L",C$10="IB"),IF((($C$7*Coefficients!$C$16)/($A353*($C$4/100)))&lt;=1,2*ASIN(($C$7*Coefficients!$C$16)/( $A353*($C$4/100)))*180/PI(),180),IF(AND(C$9="C",C$10="IB"),IF((($C$7*Coefficients!$D$16)/($A353*($C$4/100)))&lt;=1,2*ASIN(($C$7*Coefficients!$D$16)/( $A353*($C$4/100)))*180/PI(),180),IF(AND(C$9="L",C$10="D"),IF((($C$7*Coefficients!$E$16)/($A353*($C$4/100)))&lt;=1,2*ASIN(($C$7*Coefficients!$E$16)/( $A353*($C$4/100)))*180/PI(),180),IF(AND(C$9="C",C$10="D"),IF((($C$7*Coefficients!$F$16)/($A353*($C$4/100)))&lt;=1,2*ASIN(($C$7*Coefficients!$F$16)/( $A353*($C$4/100)))*180/PI(),180),FALSE))))</f>
        <v>180</v>
      </c>
      <c r="H353" s="50">
        <f>IF(AND(C$9="L",C$10="IB"),(($C$7*Coefficients!$C$16)/($A353*SIN(C$5*PI()/180))*100/2)^2*PI(),IF(AND(C$9="C",C$10="IB"),(($C$7*Coefficients!$D$16)/($A353*SIN(C$5*PI()/180))*100/2)^2*PI(),IF(AND(C$9="L",C$10="D"),(($C$7*Coefficients!$E$16)/($A353*SIN(C$5*PI()/180))*100/2)^2*PI(),IF(AND(C$9="C",C$10="D"),(($C$7* Coefficients!$F$16)/($A353*SIN(C$5*PI()/180))*100/2)^2*PI(),FALSE))))</f>
        <v>5928811.3966718856</v>
      </c>
      <c r="I353" s="42">
        <f t="shared" si="37"/>
        <v>38.467147875978888</v>
      </c>
      <c r="L353" s="44"/>
    </row>
    <row r="354" spans="1:12" x14ac:dyDescent="0.25">
      <c r="A354" s="51">
        <f t="shared" si="38"/>
        <v>20.84490883097256</v>
      </c>
      <c r="B354" s="5">
        <f t="shared" si="32"/>
        <v>0.99989802137485773</v>
      </c>
      <c r="C354" s="49">
        <f t="shared" si="35"/>
        <v>-8.8582025156080718E-4</v>
      </c>
      <c r="D354" s="5">
        <f t="shared" si="33"/>
        <v>0.20051367493489836</v>
      </c>
      <c r="E354" s="5">
        <f t="shared" si="34"/>
        <v>4.5679151621417502E-3</v>
      </c>
      <c r="F354" s="5" t="str">
        <f t="shared" si="36"/>
        <v>neg.</v>
      </c>
      <c r="G354" s="16">
        <f>IF(AND(C$9="L",C$10="IB"),IF((($C$7*Coefficients!$C$16)/($A354*($C$4/100)))&lt;=1,2*ASIN(($C$7*Coefficients!$C$16)/( $A354*($C$4/100)))*180/PI(),180),IF(AND(C$9="C",C$10="IB"),IF((($C$7*Coefficients!$D$16)/($A354*($C$4/100)))&lt;=1,2*ASIN(($C$7*Coefficients!$D$16)/( $A354*($C$4/100)))*180/PI(),180),IF(AND(C$9="L",C$10="D"),IF((($C$7*Coefficients!$E$16)/($A354*($C$4/100)))&lt;=1,2*ASIN(($C$7*Coefficients!$E$16)/( $A354*($C$4/100)))*180/PI(),180),IF(AND(C$9="C",C$10="D"),IF((($C$7*Coefficients!$F$16)/($A354*($C$4/100)))&lt;=1,2*ASIN(($C$7*Coefficients!$F$16)/( $A354*($C$4/100)))*180/PI(),180),FALSE))))</f>
        <v>180</v>
      </c>
      <c r="H354" s="50">
        <f>IF(AND(C$9="L",C$10="IB"),(($C$7*Coefficients!$C$16)/($A354*SIN(C$5*PI()/180))*100/2)^2*PI(),IF(AND(C$9="C",C$10="IB"),(($C$7*Coefficients!$D$16)/($A354*SIN(C$5*PI()/180))*100/2)^2*PI(),IF(AND(C$9="L",C$10="D"),(($C$7*Coefficients!$E$16)/($A354*SIN(C$5*PI()/180))*100/2)^2*PI(),IF(AND(C$9="C",C$10="D"),(($C$7* Coefficients!$F$16)/($A354*SIN(C$5*PI()/180))*100/2)^2*PI(),FALSE))))</f>
        <v>5901570.9827026678</v>
      </c>
      <c r="I354" s="42">
        <f t="shared" si="37"/>
        <v>38.378675890935739</v>
      </c>
      <c r="L354" s="44"/>
    </row>
    <row r="355" spans="1:12" x14ac:dyDescent="0.25">
      <c r="A355" s="51">
        <f t="shared" si="38"/>
        <v>20.892961308540063</v>
      </c>
      <c r="B355" s="5">
        <f t="shared" ref="B355:B418" si="39">IF(AND(C$9="L",C$10="IB"),SQRT((SIN(PI()*$A355*($C$4/100)/$C$7*SIN($C$5*PI()/180))/(PI()*$A355*($C$4/100)/$C$7*SIN($C$5*PI()/180)))^2),IF(AND(C$9="C",C$10="IB"),IMABS(2*BESSELJ((2*PI()*$A355/$C$7)*(($C$4/100)/2)*SIN($C$5*PI()/180),1)/( (2*PI()*$A355/$C$7)*(($C$4/100)/2)*SIN($C$5*PI()/180))),IF(AND(C$9="L",C$10="D"),SQRT((SIN(PI()*$A355*($C$4/100)/$C$7*SIN($C$5*PI()/180))/(PI()*$A355*($C$4/100)/$C$7*SIN($C$5*PI()/180)))^2)*COS(C$5*PI()/180),IF(AND(C$9="C",C$10="D"),IMABS(2*BESSELJ((2*PI()*$A355/$C$7)*(($C$4/100)/2)*SIN($C$5*PI()/180),1)/( (2*PI()*$A355/$C$7)*(($C$4/100)/2)*SIN($C$5*PI()/180)))* COS(C$5*PI()/180),FALSE))))</f>
        <v>0.99989755067828501</v>
      </c>
      <c r="C355" s="49">
        <f t="shared" si="35"/>
        <v>-8.8990908798067356E-4</v>
      </c>
      <c r="D355" s="5">
        <f t="shared" ref="D355:D418" si="40">IF(C$9="C",C$14/(C$7/A355*100),"n/a")</f>
        <v>0.20097590669349785</v>
      </c>
      <c r="E355" s="5">
        <f t="shared" ref="E355:E418" si="41">IF($C$9="C",(((PI()*(C$4/100)/(C$7/A355)))^2),IF($C$9="L",(2*(C$4/100)/(C$7/A355)),FALSE))</f>
        <v>4.5889997005396964E-3</v>
      </c>
      <c r="F355" s="5" t="str">
        <f t="shared" si="36"/>
        <v>neg.</v>
      </c>
      <c r="G355" s="16">
        <f>IF(AND(C$9="L",C$10="IB"),IF((($C$7*Coefficients!$C$16)/($A355*($C$4/100)))&lt;=1,2*ASIN(($C$7*Coefficients!$C$16)/( $A355*($C$4/100)))*180/PI(),180),IF(AND(C$9="C",C$10="IB"),IF((($C$7*Coefficients!$D$16)/($A355*($C$4/100)))&lt;=1,2*ASIN(($C$7*Coefficients!$D$16)/( $A355*($C$4/100)))*180/PI(),180),IF(AND(C$9="L",C$10="D"),IF((($C$7*Coefficients!$E$16)/($A355*($C$4/100)))&lt;=1,2*ASIN(($C$7*Coefficients!$E$16)/( $A355*($C$4/100)))*180/PI(),180),IF(AND(C$9="C",C$10="D"),IF((($C$7*Coefficients!$F$16)/($A355*($C$4/100)))&lt;=1,2*ASIN(($C$7*Coefficients!$F$16)/( $A355*($C$4/100)))*180/PI(),180),FALSE))))</f>
        <v>180</v>
      </c>
      <c r="H355" s="50">
        <f>IF(AND(C$9="L",C$10="IB"),(($C$7*Coefficients!$C$16)/($A355*SIN(C$5*PI()/180))*100/2)^2*PI(),IF(AND(C$9="C",C$10="IB"),(($C$7*Coefficients!$D$16)/($A355*SIN(C$5*PI()/180))*100/2)^2*PI(),IF(AND(C$9="L",C$10="D"),(($C$7*Coefficients!$E$16)/($A355*SIN(C$5*PI()/180))*100/2)^2*PI(),IF(AND(C$9="C",C$10="D"),(($C$7* Coefficients!$F$16)/($A355*SIN(C$5*PI()/180))*100/2)^2*PI(),FALSE))))</f>
        <v>5874455.7270668112</v>
      </c>
      <c r="I355" s="42">
        <f t="shared" si="37"/>
        <v>38.290407385811683</v>
      </c>
      <c r="L355" s="44"/>
    </row>
    <row r="356" spans="1:12" x14ac:dyDescent="0.25">
      <c r="A356" s="51">
        <f t="shared" si="38"/>
        <v>20.941124558508591</v>
      </c>
      <c r="B356" s="5">
        <f t="shared" si="39"/>
        <v>0.99989707780922421</v>
      </c>
      <c r="C356" s="49">
        <f t="shared" ref="C356:C419" si="42">20*LOG(B356)</f>
        <v>-8.9401679825934738E-4</v>
      </c>
      <c r="D356" s="5">
        <f t="shared" si="40"/>
        <v>0.20143920400634807</v>
      </c>
      <c r="E356" s="5">
        <f t="shared" si="41"/>
        <v>4.610181560745003E-3</v>
      </c>
      <c r="F356" s="5" t="str">
        <f t="shared" ref="F356:F419" si="43">IF(E356&gt;=1,10*LOG(E356),"neg.")</f>
        <v>neg.</v>
      </c>
      <c r="G356" s="16">
        <f>IF(AND(C$9="L",C$10="IB"),IF((($C$7*Coefficients!$C$16)/($A356*($C$4/100)))&lt;=1,2*ASIN(($C$7*Coefficients!$C$16)/( $A356*($C$4/100)))*180/PI(),180),IF(AND(C$9="C",C$10="IB"),IF((($C$7*Coefficients!$D$16)/($A356*($C$4/100)))&lt;=1,2*ASIN(($C$7*Coefficients!$D$16)/( $A356*($C$4/100)))*180/PI(),180),IF(AND(C$9="L",C$10="D"),IF((($C$7*Coefficients!$E$16)/($A356*($C$4/100)))&lt;=1,2*ASIN(($C$7*Coefficients!$E$16)/( $A356*($C$4/100)))*180/PI(),180),IF(AND(C$9="C",C$10="D"),IF((($C$7*Coefficients!$F$16)/($A356*($C$4/100)))&lt;=1,2*ASIN(($C$7*Coefficients!$F$16)/( $A356*($C$4/100)))*180/PI(),180),FALSE))))</f>
        <v>180</v>
      </c>
      <c r="H356" s="50">
        <f>IF(AND(C$9="L",C$10="IB"),(($C$7*Coefficients!$C$16)/($A356*SIN(C$5*PI()/180))*100/2)^2*PI(),IF(AND(C$9="C",C$10="IB"),(($C$7*Coefficients!$D$16)/($A356*SIN(C$5*PI()/180))*100/2)^2*PI(),IF(AND(C$9="L",C$10="D"),(($C$7*Coefficients!$E$16)/($A356*SIN(C$5*PI()/180))*100/2)^2*PI(),IF(AND(C$9="C",C$10="D"),(($C$7* Coefficients!$F$16)/($A356*SIN(C$5*PI()/180))*100/2)^2*PI(),FALSE))))</f>
        <v>5847465.054714011</v>
      </c>
      <c r="I356" s="42">
        <f t="shared" ref="I356:I419" si="44">(0.8/A356)*1000</f>
        <v>38.202341892615884</v>
      </c>
      <c r="L356" s="44"/>
    </row>
    <row r="357" spans="1:12" x14ac:dyDescent="0.25">
      <c r="A357" s="51">
        <f t="shared" ref="A357:A420" si="45">A356*10^(1/1000)</f>
        <v>20.989398836234905</v>
      </c>
      <c r="B357" s="5">
        <f t="shared" si="39"/>
        <v>0.99989660275764891</v>
      </c>
      <c r="C357" s="49">
        <f t="shared" si="42"/>
        <v>-8.9814346952102439E-4</v>
      </c>
      <c r="D357" s="5">
        <f t="shared" si="40"/>
        <v>0.2019035693298053</v>
      </c>
      <c r="E357" s="5">
        <f t="shared" si="41"/>
        <v>4.6314611919747268E-3</v>
      </c>
      <c r="F357" s="5" t="str">
        <f t="shared" si="43"/>
        <v>neg.</v>
      </c>
      <c r="G357" s="16">
        <f>IF(AND(C$9="L",C$10="IB"),IF((($C$7*Coefficients!$C$16)/($A357*($C$4/100)))&lt;=1,2*ASIN(($C$7*Coefficients!$C$16)/( $A357*($C$4/100)))*180/PI(),180),IF(AND(C$9="C",C$10="IB"),IF((($C$7*Coefficients!$D$16)/($A357*($C$4/100)))&lt;=1,2*ASIN(($C$7*Coefficients!$D$16)/( $A357*($C$4/100)))*180/PI(),180),IF(AND(C$9="L",C$10="D"),IF((($C$7*Coefficients!$E$16)/($A357*($C$4/100)))&lt;=1,2*ASIN(($C$7*Coefficients!$E$16)/( $A357*($C$4/100)))*180/PI(),180),IF(AND(C$9="C",C$10="D"),IF((($C$7*Coefficients!$F$16)/($A357*($C$4/100)))&lt;=1,2*ASIN(($C$7*Coefficients!$F$16)/( $A357*($C$4/100)))*180/PI(),180),FALSE))))</f>
        <v>180</v>
      </c>
      <c r="H357" s="50">
        <f>IF(AND(C$9="L",C$10="IB"),(($C$7*Coefficients!$C$16)/($A357*SIN(C$5*PI()/180))*100/2)^2*PI(),IF(AND(C$9="C",C$10="IB"),(($C$7*Coefficients!$D$16)/($A357*SIN(C$5*PI()/180))*100/2)^2*PI(),IF(AND(C$9="L",C$10="D"),(($C$7*Coefficients!$E$16)/($A357*SIN(C$5*PI()/180))*100/2)^2*PI(),IF(AND(C$9="C",C$10="D"),(($C$7* Coefficients!$F$16)/($A357*SIN(C$5*PI()/180))*100/2)^2*PI(),FALSE))))</f>
        <v>5820598.3932360671</v>
      </c>
      <c r="I357" s="42">
        <f t="shared" si="44"/>
        <v>38.11447894443387</v>
      </c>
      <c r="L357" s="44"/>
    </row>
    <row r="358" spans="1:12" x14ac:dyDescent="0.25">
      <c r="A358" s="51">
        <f t="shared" si="45"/>
        <v>21.037784397664417</v>
      </c>
      <c r="B358" s="5">
        <f t="shared" si="39"/>
        <v>0.99989612551348706</v>
      </c>
      <c r="C358" s="49">
        <f t="shared" si="42"/>
        <v>-9.022891892865693E-4</v>
      </c>
      <c r="D358" s="5">
        <f t="shared" si="40"/>
        <v>0.20236900512588823</v>
      </c>
      <c r="E358" s="5">
        <f t="shared" si="41"/>
        <v>4.6528390455194083E-3</v>
      </c>
      <c r="F358" s="5" t="str">
        <f t="shared" si="43"/>
        <v>neg.</v>
      </c>
      <c r="G358" s="16">
        <f>IF(AND(C$9="L",C$10="IB"),IF((($C$7*Coefficients!$C$16)/($A358*($C$4/100)))&lt;=1,2*ASIN(($C$7*Coefficients!$C$16)/( $A358*($C$4/100)))*180/PI(),180),IF(AND(C$9="C",C$10="IB"),IF((($C$7*Coefficients!$D$16)/($A358*($C$4/100)))&lt;=1,2*ASIN(($C$7*Coefficients!$D$16)/( $A358*($C$4/100)))*180/PI(),180),IF(AND(C$9="L",C$10="D"),IF((($C$7*Coefficients!$E$16)/($A358*($C$4/100)))&lt;=1,2*ASIN(($C$7*Coefficients!$E$16)/( $A358*($C$4/100)))*180/PI(),180),IF(AND(C$9="C",C$10="D"),IF((($C$7*Coefficients!$F$16)/($A358*($C$4/100)))&lt;=1,2*ASIN(($C$7*Coefficients!$F$16)/( $A358*($C$4/100)))*180/PI(),180),FALSE))))</f>
        <v>180</v>
      </c>
      <c r="H358" s="50">
        <f>IF(AND(C$9="L",C$10="IB"),(($C$7*Coefficients!$C$16)/($A358*SIN(C$5*PI()/180))*100/2)^2*PI(),IF(AND(C$9="C",C$10="IB"),(($C$7*Coefficients!$D$16)/($A358*SIN(C$5*PI()/180))*100/2)^2*PI(),IF(AND(C$9="L",C$10="D"),(($C$7*Coefficients!$E$16)/($A358*SIN(C$5*PI()/180))*100/2)^2*PI(),IF(AND(C$9="C",C$10="D"),(($C$7* Coefficients!$F$16)/($A358*SIN(C$5*PI()/180))*100/2)^2*PI(),FALSE))))</f>
        <v>5793855.1728547737</v>
      </c>
      <c r="I358" s="42">
        <f t="shared" si="44"/>
        <v>38.026818075425041</v>
      </c>
      <c r="L358" s="44"/>
    </row>
    <row r="359" spans="1:12" x14ac:dyDescent="0.25">
      <c r="A359" s="51">
        <f t="shared" si="45"/>
        <v>21.086281499332557</v>
      </c>
      <c r="B359" s="5">
        <f t="shared" si="39"/>
        <v>0.99989564606661874</v>
      </c>
      <c r="C359" s="49">
        <f t="shared" si="42"/>
        <v>-9.0645404549280723E-4</v>
      </c>
      <c r="D359" s="5">
        <f t="shared" si="40"/>
        <v>0.20283551386229112</v>
      </c>
      <c r="E359" s="5">
        <f t="shared" si="41"/>
        <v>4.6743155747526553E-3</v>
      </c>
      <c r="F359" s="5" t="str">
        <f t="shared" si="43"/>
        <v>neg.</v>
      </c>
      <c r="G359" s="16">
        <f>IF(AND(C$9="L",C$10="IB"),IF((($C$7*Coefficients!$C$16)/($A359*($C$4/100)))&lt;=1,2*ASIN(($C$7*Coefficients!$C$16)/( $A359*($C$4/100)))*180/PI(),180),IF(AND(C$9="C",C$10="IB"),IF((($C$7*Coefficients!$D$16)/($A359*($C$4/100)))&lt;=1,2*ASIN(($C$7*Coefficients!$D$16)/( $A359*($C$4/100)))*180/PI(),180),IF(AND(C$9="L",C$10="D"),IF((($C$7*Coefficients!$E$16)/($A359*($C$4/100)))&lt;=1,2*ASIN(($C$7*Coefficients!$E$16)/( $A359*($C$4/100)))*180/PI(),180),IF(AND(C$9="C",C$10="D"),IF((($C$7*Coefficients!$F$16)/($A359*($C$4/100)))&lt;=1,2*ASIN(($C$7*Coefficients!$F$16)/( $A359*($C$4/100)))*180/PI(),180),FALSE))))</f>
        <v>180</v>
      </c>
      <c r="H359" s="50">
        <f>IF(AND(C$9="L",C$10="IB"),(($C$7*Coefficients!$C$16)/($A359*SIN(C$5*PI()/180))*100/2)^2*PI(),IF(AND(C$9="C",C$10="IB"),(($C$7*Coefficients!$D$16)/($A359*SIN(C$5*PI()/180))*100/2)^2*PI(),IF(AND(C$9="L",C$10="D"),(($C$7*Coefficients!$E$16)/($A359*SIN(C$5*PI()/180))*100/2)^2*PI(),IF(AND(C$9="C",C$10="D"),(($C$7* Coefficients!$F$16)/($A359*SIN(C$5*PI()/180))*100/2)^2*PI(),FALSE))))</f>
        <v>5767234.8264098112</v>
      </c>
      <c r="I359" s="42">
        <f t="shared" si="44"/>
        <v>37.939358820820182</v>
      </c>
      <c r="L359" s="44"/>
    </row>
    <row r="360" spans="1:12" x14ac:dyDescent="0.25">
      <c r="A360" s="51">
        <f t="shared" si="45"/>
        <v>21.134890398366128</v>
      </c>
      <c r="B360" s="5">
        <f t="shared" si="39"/>
        <v>0.99989516440687876</v>
      </c>
      <c r="C360" s="49">
        <f t="shared" si="42"/>
        <v>-9.1063812647034479E-4</v>
      </c>
      <c r="D360" s="5">
        <f t="shared" si="40"/>
        <v>0.20330309801239679</v>
      </c>
      <c r="E360" s="5">
        <f t="shared" si="41"/>
        <v>4.6958912351407487E-3</v>
      </c>
      <c r="F360" s="5" t="str">
        <f t="shared" si="43"/>
        <v>neg.</v>
      </c>
      <c r="G360" s="16">
        <f>IF(AND(C$9="L",C$10="IB"),IF((($C$7*Coefficients!$C$16)/($A360*($C$4/100)))&lt;=1,2*ASIN(($C$7*Coefficients!$C$16)/( $A360*($C$4/100)))*180/PI(),180),IF(AND(C$9="C",C$10="IB"),IF((($C$7*Coefficients!$D$16)/($A360*($C$4/100)))&lt;=1,2*ASIN(($C$7*Coefficients!$D$16)/( $A360*($C$4/100)))*180/PI(),180),IF(AND(C$9="L",C$10="D"),IF((($C$7*Coefficients!$E$16)/($A360*($C$4/100)))&lt;=1,2*ASIN(($C$7*Coefficients!$E$16)/( $A360*($C$4/100)))*180/PI(),180),IF(AND(C$9="C",C$10="D"),IF((($C$7*Coefficients!$F$16)/($A360*($C$4/100)))&lt;=1,2*ASIN(($C$7*Coefficients!$F$16)/( $A360*($C$4/100)))*180/PI(),180),FALSE))))</f>
        <v>180</v>
      </c>
      <c r="H360" s="50">
        <f>IF(AND(C$9="L",C$10="IB"),(($C$7*Coefficients!$C$16)/($A360*SIN(C$5*PI()/180))*100/2)^2*PI(),IF(AND(C$9="C",C$10="IB"),(($C$7*Coefficients!$D$16)/($A360*SIN(C$5*PI()/180))*100/2)^2*PI(),IF(AND(C$9="L",C$10="D"),(($C$7*Coefficients!$E$16)/($A360*SIN(C$5*PI()/180))*100/2)^2*PI(),IF(AND(C$9="C",C$10="D"),(($C$7* Coefficients!$F$16)/($A360*SIN(C$5*PI()/180))*100/2)^2*PI(),FALSE))))</f>
        <v>5740736.789346721</v>
      </c>
      <c r="I360" s="42">
        <f t="shared" si="44"/>
        <v>37.852100716919054</v>
      </c>
      <c r="L360" s="44"/>
    </row>
    <row r="361" spans="1:12" x14ac:dyDescent="0.25">
      <c r="A361" s="51">
        <f t="shared" si="45"/>
        <v>21.183611352484675</v>
      </c>
      <c r="B361" s="5">
        <f t="shared" si="39"/>
        <v>0.99989468052405439</v>
      </c>
      <c r="C361" s="49">
        <f t="shared" si="42"/>
        <v>-9.1484152096286216E-4</v>
      </c>
      <c r="D361" s="5">
        <f t="shared" si="40"/>
        <v>0.20377176005528991</v>
      </c>
      <c r="E361" s="5">
        <f t="shared" si="41"/>
        <v>4.7175664842523104E-3</v>
      </c>
      <c r="F361" s="5" t="str">
        <f t="shared" si="43"/>
        <v>neg.</v>
      </c>
      <c r="G361" s="16">
        <f>IF(AND(C$9="L",C$10="IB"),IF((($C$7*Coefficients!$C$16)/($A361*($C$4/100)))&lt;=1,2*ASIN(($C$7*Coefficients!$C$16)/( $A361*($C$4/100)))*180/PI(),180),IF(AND(C$9="C",C$10="IB"),IF((($C$7*Coefficients!$D$16)/($A361*($C$4/100)))&lt;=1,2*ASIN(($C$7*Coefficients!$D$16)/( $A361*($C$4/100)))*180/PI(),180),IF(AND(C$9="L",C$10="D"),IF((($C$7*Coefficients!$E$16)/($A361*($C$4/100)))&lt;=1,2*ASIN(($C$7*Coefficients!$E$16)/( $A361*($C$4/100)))*180/PI(),180),IF(AND(C$9="C",C$10="D"),IF((($C$7*Coefficients!$F$16)/($A361*($C$4/100)))&lt;=1,2*ASIN(($C$7*Coefficients!$F$16)/( $A361*($C$4/100)))*180/PI(),180),FALSE))))</f>
        <v>180</v>
      </c>
      <c r="H361" s="50">
        <f>IF(AND(C$9="L",C$10="IB"),(($C$7*Coefficients!$C$16)/($A361*SIN(C$5*PI()/180))*100/2)^2*PI(),IF(AND(C$9="C",C$10="IB"),(($C$7*Coefficients!$D$16)/($A361*SIN(C$5*PI()/180))*100/2)^2*PI(),IF(AND(C$9="L",C$10="D"),(($C$7*Coefficients!$E$16)/($A361*SIN(C$5*PI()/180))*100/2)^2*PI(),IF(AND(C$9="C",C$10="D"),(($C$7* Coefficients!$F$16)/($A361*SIN(C$5*PI()/180))*100/2)^2*PI(),FALSE))))</f>
        <v>5714360.4997049384</v>
      </c>
      <c r="I361" s="42">
        <f t="shared" si="44"/>
        <v>37.765043301087857</v>
      </c>
      <c r="L361" s="44"/>
    </row>
    <row r="362" spans="1:12" x14ac:dyDescent="0.25">
      <c r="A362" s="51">
        <f t="shared" si="45"/>
        <v>21.23244462000185</v>
      </c>
      <c r="B362" s="5">
        <f t="shared" si="39"/>
        <v>0.9998941944078853</v>
      </c>
      <c r="C362" s="49">
        <f t="shared" si="42"/>
        <v>-9.1906431812807947E-4</v>
      </c>
      <c r="D362" s="5">
        <f t="shared" si="40"/>
        <v>0.20424150247577</v>
      </c>
      <c r="E362" s="5">
        <f t="shared" si="41"/>
        <v>4.7393417817680056E-3</v>
      </c>
      <c r="F362" s="5" t="str">
        <f t="shared" si="43"/>
        <v>neg.</v>
      </c>
      <c r="G362" s="16">
        <f>IF(AND(C$9="L",C$10="IB"),IF((($C$7*Coefficients!$C$16)/($A362*($C$4/100)))&lt;=1,2*ASIN(($C$7*Coefficients!$C$16)/( $A362*($C$4/100)))*180/PI(),180),IF(AND(C$9="C",C$10="IB"),IF((($C$7*Coefficients!$D$16)/($A362*($C$4/100)))&lt;=1,2*ASIN(($C$7*Coefficients!$D$16)/( $A362*($C$4/100)))*180/PI(),180),IF(AND(C$9="L",C$10="D"),IF((($C$7*Coefficients!$E$16)/($A362*($C$4/100)))&lt;=1,2*ASIN(($C$7*Coefficients!$E$16)/( $A362*($C$4/100)))*180/PI(),180),IF(AND(C$9="C",C$10="D"),IF((($C$7*Coefficients!$F$16)/($A362*($C$4/100)))&lt;=1,2*ASIN(($C$7*Coefficients!$F$16)/( $A362*($C$4/100)))*180/PI(),180),FALSE))))</f>
        <v>180</v>
      </c>
      <c r="H362" s="50">
        <f>IF(AND(C$9="L",C$10="IB"),(($C$7*Coefficients!$C$16)/($A362*SIN(C$5*PI()/180))*100/2)^2*PI(),IF(AND(C$9="C",C$10="IB"),(($C$7*Coefficients!$D$16)/($A362*SIN(C$5*PI()/180))*100/2)^2*PI(),IF(AND(C$9="L",C$10="D"),(($C$7*Coefficients!$E$16)/($A362*SIN(C$5*PI()/180))*100/2)^2*PI(),IF(AND(C$9="C",C$10="D"),(($C$7* Coefficients!$F$16)/($A362*SIN(C$5*PI()/180))*100/2)^2*PI(),FALSE))))</f>
        <v>5688105.3981058747</v>
      </c>
      <c r="I362" s="42">
        <f t="shared" si="44"/>
        <v>37.678186111756844</v>
      </c>
      <c r="L362" s="44"/>
    </row>
    <row r="363" spans="1:12" x14ac:dyDescent="0.25">
      <c r="A363" s="51">
        <f t="shared" si="45"/>
        <v>21.281390459826774</v>
      </c>
      <c r="B363" s="5">
        <f t="shared" si="39"/>
        <v>0.9998937060480646</v>
      </c>
      <c r="C363" s="49">
        <f t="shared" si="42"/>
        <v>-9.2330660752811618E-4</v>
      </c>
      <c r="D363" s="5">
        <f t="shared" si="40"/>
        <v>0.20471232776436457</v>
      </c>
      <c r="E363" s="5">
        <f t="shared" si="41"/>
        <v>4.7612175894902803E-3</v>
      </c>
      <c r="F363" s="5" t="str">
        <f t="shared" si="43"/>
        <v>neg.</v>
      </c>
      <c r="G363" s="16">
        <f>IF(AND(C$9="L",C$10="IB"),IF((($C$7*Coefficients!$C$16)/($A363*($C$4/100)))&lt;=1,2*ASIN(($C$7*Coefficients!$C$16)/( $A363*($C$4/100)))*180/PI(),180),IF(AND(C$9="C",C$10="IB"),IF((($C$7*Coefficients!$D$16)/($A363*($C$4/100)))&lt;=1,2*ASIN(($C$7*Coefficients!$D$16)/( $A363*($C$4/100)))*180/PI(),180),IF(AND(C$9="L",C$10="D"),IF((($C$7*Coefficients!$E$16)/($A363*($C$4/100)))&lt;=1,2*ASIN(($C$7*Coefficients!$E$16)/( $A363*($C$4/100)))*180/PI(),180),IF(AND(C$9="C",C$10="D"),IF((($C$7*Coefficients!$F$16)/($A363*($C$4/100)))&lt;=1,2*ASIN(($C$7*Coefficients!$F$16)/( $A363*($C$4/100)))*180/PI(),180),FALSE))))</f>
        <v>180</v>
      </c>
      <c r="H363" s="50">
        <f>IF(AND(C$9="L",C$10="IB"),(($C$7*Coefficients!$C$16)/($A363*SIN(C$5*PI()/180))*100/2)^2*PI(),IF(AND(C$9="C",C$10="IB"),(($C$7*Coefficients!$D$16)/($A363*SIN(C$5*PI()/180))*100/2)^2*PI(),IF(AND(C$9="L",C$10="D"),(($C$7*Coefficients!$E$16)/($A363*SIN(C$5*PI()/180))*100/2)^2*PI(),IF(AND(C$9="C",C$10="D"),(($C$7* Coefficients!$F$16)/($A363*SIN(C$5*PI()/180))*100/2)^2*PI(),FALSE))))</f>
        <v>5661970.9277410526</v>
      </c>
      <c r="I363" s="42">
        <f t="shared" si="44"/>
        <v>37.591528688417853</v>
      </c>
      <c r="L363" s="44"/>
    </row>
    <row r="364" spans="1:12" x14ac:dyDescent="0.25">
      <c r="A364" s="51">
        <f t="shared" si="45"/>
        <v>21.330449131465418</v>
      </c>
      <c r="B364" s="5">
        <f t="shared" si="39"/>
        <v>0.99989321543423737</v>
      </c>
      <c r="C364" s="49">
        <f t="shared" si="42"/>
        <v>-9.2756847914299582E-4</v>
      </c>
      <c r="D364" s="5">
        <f t="shared" si="40"/>
        <v>0.20518423841734246</v>
      </c>
      <c r="E364" s="5">
        <f t="shared" si="41"/>
        <v>4.7831943713531732E-3</v>
      </c>
      <c r="F364" s="5" t="str">
        <f t="shared" si="43"/>
        <v>neg.</v>
      </c>
      <c r="G364" s="16">
        <f>IF(AND(C$9="L",C$10="IB"),IF((($C$7*Coefficients!$C$16)/($A364*($C$4/100)))&lt;=1,2*ASIN(($C$7*Coefficients!$C$16)/( $A364*($C$4/100)))*180/PI(),180),IF(AND(C$9="C",C$10="IB"),IF((($C$7*Coefficients!$D$16)/($A364*($C$4/100)))&lt;=1,2*ASIN(($C$7*Coefficients!$D$16)/( $A364*($C$4/100)))*180/PI(),180),IF(AND(C$9="L",C$10="D"),IF((($C$7*Coefficients!$E$16)/($A364*($C$4/100)))&lt;=1,2*ASIN(($C$7*Coefficients!$E$16)/( $A364*($C$4/100)))*180/PI(),180),IF(AND(C$9="C",C$10="D"),IF((($C$7*Coefficients!$F$16)/($A364*($C$4/100)))&lt;=1,2*ASIN(($C$7*Coefficients!$F$16)/( $A364*($C$4/100)))*180/PI(),180),FALSE))))</f>
        <v>180</v>
      </c>
      <c r="H364" s="50">
        <f>IF(AND(C$9="L",C$10="IB"),(($C$7*Coefficients!$C$16)/($A364*SIN(C$5*PI()/180))*100/2)^2*PI(),IF(AND(C$9="C",C$10="IB"),(($C$7*Coefficients!$D$16)/($A364*SIN(C$5*PI()/180))*100/2)^2*PI(),IF(AND(C$9="L",C$10="D"),(($C$7*Coefficients!$E$16)/($A364*SIN(C$5*PI()/180))*100/2)^2*PI(),IF(AND(C$9="C",C$10="D"),(($C$7* Coefficients!$F$16)/($A364*SIN(C$5*PI()/180))*100/2)^2*PI(),FALSE))))</f>
        <v>5635956.5343602952</v>
      </c>
      <c r="I364" s="42">
        <f t="shared" si="44"/>
        <v>37.505070571621829</v>
      </c>
      <c r="L364" s="44"/>
    </row>
    <row r="365" spans="1:12" x14ac:dyDescent="0.25">
      <c r="A365" s="51">
        <f t="shared" si="45"/>
        <v>21.379620895021972</v>
      </c>
      <c r="B365" s="5">
        <f t="shared" si="39"/>
        <v>0.99989272255600159</v>
      </c>
      <c r="C365" s="49">
        <f t="shared" si="42"/>
        <v>-9.318500233619696E-4</v>
      </c>
      <c r="D365" s="5">
        <f t="shared" si="40"/>
        <v>0.20565723693672694</v>
      </c>
      <c r="E365" s="5">
        <f t="shared" si="41"/>
        <v>4.8052725934321396E-3</v>
      </c>
      <c r="F365" s="5" t="str">
        <f t="shared" si="43"/>
        <v>neg.</v>
      </c>
      <c r="G365" s="16">
        <f>IF(AND(C$9="L",C$10="IB"),IF((($C$7*Coefficients!$C$16)/($A365*($C$4/100)))&lt;=1,2*ASIN(($C$7*Coefficients!$C$16)/( $A365*($C$4/100)))*180/PI(),180),IF(AND(C$9="C",C$10="IB"),IF((($C$7*Coefficients!$D$16)/($A365*($C$4/100)))&lt;=1,2*ASIN(($C$7*Coefficients!$D$16)/( $A365*($C$4/100)))*180/PI(),180),IF(AND(C$9="L",C$10="D"),IF((($C$7*Coefficients!$E$16)/($A365*($C$4/100)))&lt;=1,2*ASIN(($C$7*Coefficients!$E$16)/( $A365*($C$4/100)))*180/PI(),180),IF(AND(C$9="C",C$10="D"),IF((($C$7*Coefficients!$F$16)/($A365*($C$4/100)))&lt;=1,2*ASIN(($C$7*Coefficients!$F$16)/( $A365*($C$4/100)))*180/PI(),180),FALSE))))</f>
        <v>180</v>
      </c>
      <c r="H365" s="50">
        <f>IF(AND(C$9="L",C$10="IB"),(($C$7*Coefficients!$C$16)/($A365*SIN(C$5*PI()/180))*100/2)^2*PI(),IF(AND(C$9="C",C$10="IB"),(($C$7*Coefficients!$D$16)/($A365*SIN(C$5*PI()/180))*100/2)^2*PI(),IF(AND(C$9="L",C$10="D"),(($C$7*Coefficients!$E$16)/($A365*SIN(C$5*PI()/180))*100/2)^2*PI(),IF(AND(C$9="C",C$10="D"),(($C$7* Coefficients!$F$16)/($A365*SIN(C$5*PI()/180))*100/2)^2*PI(),FALSE))))</f>
        <v>5610061.6662599752</v>
      </c>
      <c r="I365" s="42">
        <f t="shared" si="44"/>
        <v>37.418811302976465</v>
      </c>
      <c r="L365" s="44"/>
    </row>
    <row r="366" spans="1:12" x14ac:dyDescent="0.25">
      <c r="A366" s="51">
        <f t="shared" si="45"/>
        <v>21.428906011200237</v>
      </c>
      <c r="B366" s="5">
        <f t="shared" si="39"/>
        <v>0.99989222740290629</v>
      </c>
      <c r="C366" s="49">
        <f t="shared" si="42"/>
        <v>-9.3615133099991398E-4</v>
      </c>
      <c r="D366" s="5">
        <f t="shared" si="40"/>
        <v>0.20613132583030913</v>
      </c>
      <c r="E366" s="5">
        <f t="shared" si="41"/>
        <v>4.8274527239539431E-3</v>
      </c>
      <c r="F366" s="5" t="str">
        <f t="shared" si="43"/>
        <v>neg.</v>
      </c>
      <c r="G366" s="16">
        <f>IF(AND(C$9="L",C$10="IB"),IF((($C$7*Coefficients!$C$16)/($A366*($C$4/100)))&lt;=1,2*ASIN(($C$7*Coefficients!$C$16)/( $A366*($C$4/100)))*180/PI(),180),IF(AND(C$9="C",C$10="IB"),IF((($C$7*Coefficients!$D$16)/($A366*($C$4/100)))&lt;=1,2*ASIN(($C$7*Coefficients!$D$16)/( $A366*($C$4/100)))*180/PI(),180),IF(AND(C$9="L",C$10="D"),IF((($C$7*Coefficients!$E$16)/($A366*($C$4/100)))&lt;=1,2*ASIN(($C$7*Coefficients!$E$16)/( $A366*($C$4/100)))*180/PI(),180),IF(AND(C$9="C",C$10="D"),IF((($C$7*Coefficients!$F$16)/($A366*($C$4/100)))&lt;=1,2*ASIN(($C$7*Coefficients!$F$16)/( $A366*($C$4/100)))*180/PI(),180),FALSE))))</f>
        <v>180</v>
      </c>
      <c r="H366" s="50">
        <f>IF(AND(C$9="L",C$10="IB"),(($C$7*Coefficients!$C$16)/($A366*SIN(C$5*PI()/180))*100/2)^2*PI(),IF(AND(C$9="C",C$10="IB"),(($C$7*Coefficients!$D$16)/($A366*SIN(C$5*PI()/180))*100/2)^2*PI(),IF(AND(C$9="L",C$10="D"),(($C$7*Coefficients!$E$16)/($A366*SIN(C$5*PI()/180))*100/2)^2*PI(),IF(AND(C$9="C",C$10="D"),(($C$7* Coefficients!$F$16)/($A366*SIN(C$5*PI()/180))*100/2)^2*PI(),FALSE))))</f>
        <v>5584285.7742713122</v>
      </c>
      <c r="I366" s="42">
        <f t="shared" si="44"/>
        <v>37.332750425143701</v>
      </c>
      <c r="L366" s="44"/>
    </row>
    <row r="367" spans="1:12" x14ac:dyDescent="0.25">
      <c r="A367" s="51">
        <f t="shared" si="45"/>
        <v>21.478304741304989</v>
      </c>
      <c r="B367" s="5">
        <f t="shared" si="39"/>
        <v>0.9998917299644523</v>
      </c>
      <c r="C367" s="49">
        <f t="shared" si="42"/>
        <v>-9.4047249329058343E-4</v>
      </c>
      <c r="D367" s="5">
        <f t="shared" si="40"/>
        <v>0.20660650761166111</v>
      </c>
      <c r="E367" s="5">
        <f t="shared" si="41"/>
        <v>4.8497352333065815E-3</v>
      </c>
      <c r="F367" s="5" t="str">
        <f t="shared" si="43"/>
        <v>neg.</v>
      </c>
      <c r="G367" s="16">
        <f>IF(AND(C$9="L",C$10="IB"),IF((($C$7*Coefficients!$C$16)/($A367*($C$4/100)))&lt;=1,2*ASIN(($C$7*Coefficients!$C$16)/( $A367*($C$4/100)))*180/PI(),180),IF(AND(C$9="C",C$10="IB"),IF((($C$7*Coefficients!$D$16)/($A367*($C$4/100)))&lt;=1,2*ASIN(($C$7*Coefficients!$D$16)/( $A367*($C$4/100)))*180/PI(),180),IF(AND(C$9="L",C$10="D"),IF((($C$7*Coefficients!$E$16)/($A367*($C$4/100)))&lt;=1,2*ASIN(($C$7*Coefficients!$E$16)/( $A367*($C$4/100)))*180/PI(),180),IF(AND(C$9="C",C$10="D"),IF((($C$7*Coefficients!$F$16)/($A367*($C$4/100)))&lt;=1,2*ASIN(($C$7*Coefficients!$F$16)/( $A367*($C$4/100)))*180/PI(),180),FALSE))))</f>
        <v>180</v>
      </c>
      <c r="H367" s="50">
        <f>IF(AND(C$9="L",C$10="IB"),(($C$7*Coefficients!$C$16)/($A367*SIN(C$5*PI()/180))*100/2)^2*PI(),IF(AND(C$9="C",C$10="IB"),(($C$7*Coefficients!$D$16)/($A367*SIN(C$5*PI()/180))*100/2)^2*PI(),IF(AND(C$9="L",C$10="D"),(($C$7*Coefficients!$E$16)/($A367*SIN(C$5*PI()/180))*100/2)^2*PI(),IF(AND(C$9="C",C$10="D"),(($C$7* Coefficients!$F$16)/($A367*SIN(C$5*PI()/180))*100/2)^2*PI(),FALSE))))</f>
        <v>5558628.3117487291</v>
      </c>
      <c r="I367" s="42">
        <f t="shared" si="44"/>
        <v>37.246887481837327</v>
      </c>
      <c r="L367" s="44"/>
    </row>
    <row r="368" spans="1:12" x14ac:dyDescent="0.25">
      <c r="A368" s="51">
        <f t="shared" si="45"/>
        <v>21.527817347243378</v>
      </c>
      <c r="B368" s="5">
        <f t="shared" si="39"/>
        <v>0.9998912302300933</v>
      </c>
      <c r="C368" s="49">
        <f t="shared" si="42"/>
        <v>-9.4481360187793331E-4</v>
      </c>
      <c r="D368" s="5">
        <f t="shared" si="40"/>
        <v>0.20708278480014938</v>
      </c>
      <c r="E368" s="5">
        <f t="shared" si="41"/>
        <v>4.8721205940492679E-3</v>
      </c>
      <c r="F368" s="5" t="str">
        <f t="shared" si="43"/>
        <v>neg.</v>
      </c>
      <c r="G368" s="16">
        <f>IF(AND(C$9="L",C$10="IB"),IF((($C$7*Coefficients!$C$16)/($A368*($C$4/100)))&lt;=1,2*ASIN(($C$7*Coefficients!$C$16)/( $A368*($C$4/100)))*180/PI(),180),IF(AND(C$9="C",C$10="IB"),IF((($C$7*Coefficients!$D$16)/($A368*($C$4/100)))&lt;=1,2*ASIN(($C$7*Coefficients!$D$16)/( $A368*($C$4/100)))*180/PI(),180),IF(AND(C$9="L",C$10="D"),IF((($C$7*Coefficients!$E$16)/($A368*($C$4/100)))&lt;=1,2*ASIN(($C$7*Coefficients!$E$16)/( $A368*($C$4/100)))*180/PI(),180),IF(AND(C$9="C",C$10="D"),IF((($C$7*Coefficients!$F$16)/($A368*($C$4/100)))&lt;=1,2*ASIN(($C$7*Coefficients!$F$16)/( $A368*($C$4/100)))*180/PI(),180),FALSE))))</f>
        <v>180</v>
      </c>
      <c r="H368" s="50">
        <f>IF(AND(C$9="L",C$10="IB"),(($C$7*Coefficients!$C$16)/($A368*SIN(C$5*PI()/180))*100/2)^2*PI(),IF(AND(C$9="C",C$10="IB"),(($C$7*Coefficients!$D$16)/($A368*SIN(C$5*PI()/180))*100/2)^2*PI(),IF(AND(C$9="L",C$10="D"),(($C$7*Coefficients!$E$16)/($A368*SIN(C$5*PI()/180))*100/2)^2*PI(),IF(AND(C$9="C",C$10="D"),(($C$7* Coefficients!$F$16)/($A368*SIN(C$5*PI()/180))*100/2)^2*PI(),FALSE))))</f>
        <v>5533088.7345582591</v>
      </c>
      <c r="I368" s="42">
        <f t="shared" si="44"/>
        <v>37.161222017820556</v>
      </c>
      <c r="L368" s="44"/>
    </row>
    <row r="369" spans="1:12" x14ac:dyDescent="0.25">
      <c r="A369" s="51">
        <f t="shared" si="45"/>
        <v>21.57744409152631</v>
      </c>
      <c r="B369" s="5">
        <f t="shared" si="39"/>
        <v>0.99989072818923275</v>
      </c>
      <c r="C369" s="49">
        <f t="shared" si="42"/>
        <v>-9.4917474884216309E-4</v>
      </c>
      <c r="D369" s="5">
        <f t="shared" si="40"/>
        <v>0.20756015992094817</v>
      </c>
      <c r="E369" s="5">
        <f t="shared" si="41"/>
        <v>4.8946092809224479E-3</v>
      </c>
      <c r="F369" s="5" t="str">
        <f t="shared" si="43"/>
        <v>neg.</v>
      </c>
      <c r="G369" s="16">
        <f>IF(AND(C$9="L",C$10="IB"),IF((($C$7*Coefficients!$C$16)/($A369*($C$4/100)))&lt;=1,2*ASIN(($C$7*Coefficients!$C$16)/( $A369*($C$4/100)))*180/PI(),180),IF(AND(C$9="C",C$10="IB"),IF((($C$7*Coefficients!$D$16)/($A369*($C$4/100)))&lt;=1,2*ASIN(($C$7*Coefficients!$D$16)/( $A369*($C$4/100)))*180/PI(),180),IF(AND(C$9="L",C$10="D"),IF((($C$7*Coefficients!$E$16)/($A369*($C$4/100)))&lt;=1,2*ASIN(($C$7*Coefficients!$E$16)/( $A369*($C$4/100)))*180/PI(),180),IF(AND(C$9="C",C$10="D"),IF((($C$7*Coefficients!$F$16)/($A369*($C$4/100)))&lt;=1,2*ASIN(($C$7*Coefficients!$F$16)/( $A369*($C$4/100)))*180/PI(),180),FALSE))))</f>
        <v>180</v>
      </c>
      <c r="H369" s="50">
        <f>IF(AND(C$9="L",C$10="IB"),(($C$7*Coefficients!$C$16)/($A369*SIN(C$5*PI()/180))*100/2)^2*PI(),IF(AND(C$9="C",C$10="IB"),(($C$7*Coefficients!$D$16)/($A369*SIN(C$5*PI()/180))*100/2)^2*PI(),IF(AND(C$9="L",C$10="D"),(($C$7*Coefficients!$E$16)/($A369*SIN(C$5*PI()/180))*100/2)^2*PI(),IF(AND(C$9="C",C$10="D"),(($C$7* Coefficients!$F$16)/($A369*SIN(C$5*PI()/180))*100/2)^2*PI(),FALSE))))</f>
        <v>5507666.5010659965</v>
      </c>
      <c r="I369" s="42">
        <f t="shared" si="44"/>
        <v>37.075753578903651</v>
      </c>
      <c r="L369" s="44"/>
    </row>
    <row r="370" spans="1:12" x14ac:dyDescent="0.25">
      <c r="A370" s="51">
        <f t="shared" si="45"/>
        <v>21.627185237269845</v>
      </c>
      <c r="B370" s="5">
        <f t="shared" si="39"/>
        <v>0.99989022383122617</v>
      </c>
      <c r="C370" s="49">
        <f t="shared" si="42"/>
        <v>-9.5355602668043037E-4</v>
      </c>
      <c r="D370" s="5">
        <f t="shared" si="40"/>
        <v>0.20803863550505283</v>
      </c>
      <c r="E370" s="5">
        <f t="shared" si="41"/>
        <v>4.9172017708578718E-3</v>
      </c>
      <c r="F370" s="5" t="str">
        <f t="shared" si="43"/>
        <v>neg.</v>
      </c>
      <c r="G370" s="16">
        <f>IF(AND(C$9="L",C$10="IB"),IF((($C$7*Coefficients!$C$16)/($A370*($C$4/100)))&lt;=1,2*ASIN(($C$7*Coefficients!$C$16)/( $A370*($C$4/100)))*180/PI(),180),IF(AND(C$9="C",C$10="IB"),IF((($C$7*Coefficients!$D$16)/($A370*($C$4/100)))&lt;=1,2*ASIN(($C$7*Coefficients!$D$16)/( $A370*($C$4/100)))*180/PI(),180),IF(AND(C$9="L",C$10="D"),IF((($C$7*Coefficients!$E$16)/($A370*($C$4/100)))&lt;=1,2*ASIN(($C$7*Coefficients!$E$16)/( $A370*($C$4/100)))*180/PI(),180),IF(AND(C$9="C",C$10="D"),IF((($C$7*Coefficients!$F$16)/($A370*($C$4/100)))&lt;=1,2*ASIN(($C$7*Coefficients!$F$16)/( $A370*($C$4/100)))*180/PI(),180),FALSE))))</f>
        <v>180</v>
      </c>
      <c r="H370" s="50">
        <f>IF(AND(C$9="L",C$10="IB"),(($C$7*Coefficients!$C$16)/($A370*SIN(C$5*PI()/180))*100/2)^2*PI(),IF(AND(C$9="C",C$10="IB"),(($C$7*Coefficients!$D$16)/($A370*SIN(C$5*PI()/180))*100/2)^2*PI(),IF(AND(C$9="L",C$10="D"),(($C$7*Coefficients!$E$16)/($A370*SIN(C$5*PI()/180))*100/2)^2*PI(),IF(AND(C$9="C",C$10="D"),(($C$7* Coefficients!$F$16)/($A370*SIN(C$5*PI()/180))*100/2)^2*PI(),FALSE))))</f>
        <v>5482361.0721266251</v>
      </c>
      <c r="I370" s="42">
        <f t="shared" si="44"/>
        <v>36.990481711941435</v>
      </c>
      <c r="L370" s="44"/>
    </row>
    <row r="371" spans="1:12" x14ac:dyDescent="0.25">
      <c r="A371" s="51">
        <f t="shared" si="45"/>
        <v>21.677041048196589</v>
      </c>
      <c r="B371" s="5">
        <f t="shared" si="39"/>
        <v>0.99988971714537955</v>
      </c>
      <c r="C371" s="49">
        <f t="shared" si="42"/>
        <v>-9.5795752832035627E-4</v>
      </c>
      <c r="D371" s="5">
        <f t="shared" si="40"/>
        <v>0.20851821408929339</v>
      </c>
      <c r="E371" s="5">
        <f t="shared" si="41"/>
        <v>4.9398985429887059E-3</v>
      </c>
      <c r="F371" s="5" t="str">
        <f t="shared" si="43"/>
        <v>neg.</v>
      </c>
      <c r="G371" s="16">
        <f>IF(AND(C$9="L",C$10="IB"),IF((($C$7*Coefficients!$C$16)/($A371*($C$4/100)))&lt;=1,2*ASIN(($C$7*Coefficients!$C$16)/( $A371*($C$4/100)))*180/PI(),180),IF(AND(C$9="C",C$10="IB"),IF((($C$7*Coefficients!$D$16)/($A371*($C$4/100)))&lt;=1,2*ASIN(($C$7*Coefficients!$D$16)/( $A371*($C$4/100)))*180/PI(),180),IF(AND(C$9="L",C$10="D"),IF((($C$7*Coefficients!$E$16)/($A371*($C$4/100)))&lt;=1,2*ASIN(($C$7*Coefficients!$E$16)/( $A371*($C$4/100)))*180/PI(),180),IF(AND(C$9="C",C$10="D"),IF((($C$7*Coefficients!$F$16)/($A371*($C$4/100)))&lt;=1,2*ASIN(($C$7*Coefficients!$F$16)/( $A371*($C$4/100)))*180/PI(),180),FALSE))))</f>
        <v>180</v>
      </c>
      <c r="H371" s="50">
        <f>IF(AND(C$9="L",C$10="IB"),(($C$7*Coefficients!$C$16)/($A371*SIN(C$5*PI()/180))*100/2)^2*PI(),IF(AND(C$9="C",C$10="IB"),(($C$7*Coefficients!$D$16)/($A371*SIN(C$5*PI()/180))*100/2)^2*PI(),IF(AND(C$9="L",C$10="D"),(($C$7*Coefficients!$E$16)/($A371*SIN(C$5*PI()/180))*100/2)^2*PI(),IF(AND(C$9="C",C$10="D"),(($C$7* Coefficients!$F$16)/($A371*SIN(C$5*PI()/180))*100/2)^2*PI(),FALSE))))</f>
        <v>5457171.9110719664</v>
      </c>
      <c r="I371" s="42">
        <f t="shared" si="44"/>
        <v>36.905405964830969</v>
      </c>
      <c r="L371" s="44"/>
    </row>
    <row r="372" spans="1:12" x14ac:dyDescent="0.25">
      <c r="A372" s="51">
        <f t="shared" si="45"/>
        <v>21.727011788637085</v>
      </c>
      <c r="B372" s="5">
        <f t="shared" si="39"/>
        <v>0.99988920812094939</v>
      </c>
      <c r="C372" s="49">
        <f t="shared" si="42"/>
        <v>-9.6237934712002898E-4</v>
      </c>
      <c r="D372" s="5">
        <f t="shared" si="40"/>
        <v>0.20899889821634768</v>
      </c>
      <c r="E372" s="5">
        <f t="shared" si="41"/>
        <v>4.9627000786596912E-3</v>
      </c>
      <c r="F372" s="5" t="str">
        <f t="shared" si="43"/>
        <v>neg.</v>
      </c>
      <c r="G372" s="16">
        <f>IF(AND(C$9="L",C$10="IB"),IF((($C$7*Coefficients!$C$16)/($A372*($C$4/100)))&lt;=1,2*ASIN(($C$7*Coefficients!$C$16)/( $A372*($C$4/100)))*180/PI(),180),IF(AND(C$9="C",C$10="IB"),IF((($C$7*Coefficients!$D$16)/($A372*($C$4/100)))&lt;=1,2*ASIN(($C$7*Coefficients!$D$16)/( $A372*($C$4/100)))*180/PI(),180),IF(AND(C$9="L",C$10="D"),IF((($C$7*Coefficients!$E$16)/($A372*($C$4/100)))&lt;=1,2*ASIN(($C$7*Coefficients!$E$16)/( $A372*($C$4/100)))*180/PI(),180),IF(AND(C$9="C",C$10="D"),IF((($C$7*Coefficients!$F$16)/($A372*($C$4/100)))&lt;=1,2*ASIN(($C$7*Coefficients!$F$16)/( $A372*($C$4/100)))*180/PI(),180),FALSE))))</f>
        <v>180</v>
      </c>
      <c r="H372" s="50">
        <f>IF(AND(C$9="L",C$10="IB"),(($C$7*Coefficients!$C$16)/($A372*SIN(C$5*PI()/180))*100/2)^2*PI(),IF(AND(C$9="C",C$10="IB"),(($C$7*Coefficients!$D$16)/($A372*SIN(C$5*PI()/180))*100/2)^2*PI(),IF(AND(C$9="L",C$10="D"),(($C$7*Coefficients!$E$16)/($A372*SIN(C$5*PI()/180))*100/2)^2*PI(),IF(AND(C$9="C",C$10="D"),(($C$7* Coefficients!$F$16)/($A372*SIN(C$5*PI()/180))*100/2)^2*PI(),FALSE))))</f>
        <v>5432098.4836996216</v>
      </c>
      <c r="I372" s="42">
        <f t="shared" si="44"/>
        <v>36.820525886509095</v>
      </c>
      <c r="L372" s="44"/>
    </row>
    <row r="373" spans="1:12" x14ac:dyDescent="0.25">
      <c r="A373" s="51">
        <f t="shared" si="45"/>
        <v>21.777097723531227</v>
      </c>
      <c r="B373" s="5">
        <f t="shared" si="39"/>
        <v>0.99988869674714353</v>
      </c>
      <c r="C373" s="49">
        <f t="shared" si="42"/>
        <v>-9.6682157686029161E-4</v>
      </c>
      <c r="D373" s="5">
        <f t="shared" si="40"/>
        <v>0.20948069043475509</v>
      </c>
      <c r="E373" s="5">
        <f t="shared" si="41"/>
        <v>4.9856068614373599E-3</v>
      </c>
      <c r="F373" s="5" t="str">
        <f t="shared" si="43"/>
        <v>neg.</v>
      </c>
      <c r="G373" s="16">
        <f>IF(AND(C$9="L",C$10="IB"),IF((($C$7*Coefficients!$C$16)/($A373*($C$4/100)))&lt;=1,2*ASIN(($C$7*Coefficients!$C$16)/( $A373*($C$4/100)))*180/PI(),180),IF(AND(C$9="C",C$10="IB"),IF((($C$7*Coefficients!$D$16)/($A373*($C$4/100)))&lt;=1,2*ASIN(($C$7*Coefficients!$D$16)/( $A373*($C$4/100)))*180/PI(),180),IF(AND(C$9="L",C$10="D"),IF((($C$7*Coefficients!$E$16)/($A373*($C$4/100)))&lt;=1,2*ASIN(($C$7*Coefficients!$E$16)/( $A373*($C$4/100)))*180/PI(),180),IF(AND(C$9="C",C$10="D"),IF((($C$7*Coefficients!$F$16)/($A373*($C$4/100)))&lt;=1,2*ASIN(($C$7*Coefficients!$F$16)/( $A373*($C$4/100)))*180/PI(),180),FALSE))))</f>
        <v>180</v>
      </c>
      <c r="H373" s="50">
        <f>IF(AND(C$9="L",C$10="IB"),(($C$7*Coefficients!$C$16)/($A373*SIN(C$5*PI()/180))*100/2)^2*PI(),IF(AND(C$9="C",C$10="IB"),(($C$7*Coefficients!$D$16)/($A373*SIN(C$5*PI()/180))*100/2)^2*PI(),IF(AND(C$9="L",C$10="D"),(($C$7*Coefficients!$E$16)/($A373*SIN(C$5*PI()/180))*100/2)^2*PI(),IF(AND(C$9="C",C$10="D"),(($C$7* Coefficients!$F$16)/($A373*SIN(C$5*PI()/180))*100/2)^2*PI(),FALSE))))</f>
        <v>5407140.2582616182</v>
      </c>
      <c r="I373" s="42">
        <f t="shared" si="44"/>
        <v>36.735841026950098</v>
      </c>
      <c r="L373" s="44"/>
    </row>
    <row r="374" spans="1:12" x14ac:dyDescent="0.25">
      <c r="A374" s="51">
        <f t="shared" si="45"/>
        <v>21.827299118429654</v>
      </c>
      <c r="B374" s="5">
        <f t="shared" si="39"/>
        <v>0.99988818301311899</v>
      </c>
      <c r="C374" s="49">
        <f t="shared" si="42"/>
        <v>-9.7128431176403309E-4</v>
      </c>
      <c r="D374" s="5">
        <f t="shared" si="40"/>
        <v>0.20996359329892997</v>
      </c>
      <c r="E374" s="5">
        <f t="shared" si="41"/>
        <v>5.0086193771202809E-3</v>
      </c>
      <c r="F374" s="5" t="str">
        <f t="shared" si="43"/>
        <v>neg.</v>
      </c>
      <c r="G374" s="16">
        <f>IF(AND(C$9="L",C$10="IB"),IF((($C$7*Coefficients!$C$16)/($A374*($C$4/100)))&lt;=1,2*ASIN(($C$7*Coefficients!$C$16)/( $A374*($C$4/100)))*180/PI(),180),IF(AND(C$9="C",C$10="IB"),IF((($C$7*Coefficients!$D$16)/($A374*($C$4/100)))&lt;=1,2*ASIN(($C$7*Coefficients!$D$16)/( $A374*($C$4/100)))*180/PI(),180),IF(AND(C$9="L",C$10="D"),IF((($C$7*Coefficients!$E$16)/($A374*($C$4/100)))&lt;=1,2*ASIN(($C$7*Coefficients!$E$16)/( $A374*($C$4/100)))*180/PI(),180),IF(AND(C$9="C",C$10="D"),IF((($C$7*Coefficients!$F$16)/($A374*($C$4/100)))&lt;=1,2*ASIN(($C$7*Coefficients!$F$16)/( $A374*($C$4/100)))*180/PI(),180),FALSE))))</f>
        <v>180</v>
      </c>
      <c r="H374" s="50">
        <f>IF(AND(C$9="L",C$10="IB"),(($C$7*Coefficients!$C$16)/($A374*SIN(C$5*PI()/180))*100/2)^2*PI(),IF(AND(C$9="C",C$10="IB"),(($C$7*Coefficients!$D$16)/($A374*SIN(C$5*PI()/180))*100/2)^2*PI(),IF(AND(C$9="L",C$10="D"),(($C$7*Coefficients!$E$16)/($A374*SIN(C$5*PI()/180))*100/2)^2*PI(),IF(AND(C$9="C",C$10="D"),(($C$7* Coefficients!$F$16)/($A374*SIN(C$5*PI()/180))*100/2)^2*PI(),FALSE))))</f>
        <v>5382296.70545315</v>
      </c>
      <c r="I374" s="42">
        <f t="shared" si="44"/>
        <v>36.651350937163286</v>
      </c>
      <c r="L374" s="44"/>
    </row>
    <row r="375" spans="1:12" x14ac:dyDescent="0.25">
      <c r="A375" s="51">
        <f t="shared" si="45"/>
        <v>21.877616239495161</v>
      </c>
      <c r="B375" s="5">
        <f t="shared" si="39"/>
        <v>0.99988766690798303</v>
      </c>
      <c r="C375" s="49">
        <f t="shared" si="42"/>
        <v>-9.7576764648654875E-4</v>
      </c>
      <c r="D375" s="5">
        <f t="shared" si="40"/>
        <v>0.21044760936917531</v>
      </c>
      <c r="E375" s="5">
        <f t="shared" si="41"/>
        <v>5.0317381137493736E-3</v>
      </c>
      <c r="F375" s="5" t="str">
        <f t="shared" si="43"/>
        <v>neg.</v>
      </c>
      <c r="G375" s="16">
        <f>IF(AND(C$9="L",C$10="IB"),IF((($C$7*Coefficients!$C$16)/($A375*($C$4/100)))&lt;=1,2*ASIN(($C$7*Coefficients!$C$16)/( $A375*($C$4/100)))*180/PI(),180),IF(AND(C$9="C",C$10="IB"),IF((($C$7*Coefficients!$D$16)/($A375*($C$4/100)))&lt;=1,2*ASIN(($C$7*Coefficients!$D$16)/( $A375*($C$4/100)))*180/PI(),180),IF(AND(C$9="L",C$10="D"),IF((($C$7*Coefficients!$E$16)/($A375*($C$4/100)))&lt;=1,2*ASIN(($C$7*Coefficients!$E$16)/( $A375*($C$4/100)))*180/PI(),180),IF(AND(C$9="C",C$10="D"),IF((($C$7*Coefficients!$F$16)/($A375*($C$4/100)))&lt;=1,2*ASIN(($C$7*Coefficients!$F$16)/( $A375*($C$4/100)))*180/PI(),180),FALSE))))</f>
        <v>180</v>
      </c>
      <c r="H375" s="50">
        <f>IF(AND(C$9="L",C$10="IB"),(($C$7*Coefficients!$C$16)/($A375*SIN(C$5*PI()/180))*100/2)^2*PI(),IF(AND(C$9="C",C$10="IB"),(($C$7*Coefficients!$D$16)/($A375*SIN(C$5*PI()/180))*100/2)^2*PI(),IF(AND(C$9="L",C$10="D"),(($C$7*Coefficients!$E$16)/($A375*SIN(C$5*PI()/180))*100/2)^2*PI(),IF(AND(C$9="C",C$10="D"),(($C$7* Coefficients!$F$16)/($A375*SIN(C$5*PI()/180))*100/2)^2*PI(),FALSE))))</f>
        <v>5357567.2984013418</v>
      </c>
      <c r="I375" s="42">
        <f t="shared" si="44"/>
        <v>36.567055169190617</v>
      </c>
      <c r="L375" s="44"/>
    </row>
    <row r="376" spans="1:12" x14ac:dyDescent="0.25">
      <c r="A376" s="51">
        <f t="shared" si="45"/>
        <v>21.928049353504122</v>
      </c>
      <c r="B376" s="5">
        <f t="shared" si="39"/>
        <v>0.99988714842079274</v>
      </c>
      <c r="C376" s="49">
        <f t="shared" si="42"/>
        <v>-9.8027167611940049E-4</v>
      </c>
      <c r="D376" s="5">
        <f t="shared" si="40"/>
        <v>0.21093274121169608</v>
      </c>
      <c r="E376" s="5">
        <f t="shared" si="41"/>
        <v>5.0549635616182484E-3</v>
      </c>
      <c r="F376" s="5" t="str">
        <f t="shared" si="43"/>
        <v>neg.</v>
      </c>
      <c r="G376" s="16">
        <f>IF(AND(C$9="L",C$10="IB"),IF((($C$7*Coefficients!$C$16)/($A376*($C$4/100)))&lt;=1,2*ASIN(($C$7*Coefficients!$C$16)/( $A376*($C$4/100)))*180/PI(),180),IF(AND(C$9="C",C$10="IB"),IF((($C$7*Coefficients!$D$16)/($A376*($C$4/100)))&lt;=1,2*ASIN(($C$7*Coefficients!$D$16)/( $A376*($C$4/100)))*180/PI(),180),IF(AND(C$9="L",C$10="D"),IF((($C$7*Coefficients!$E$16)/($A376*($C$4/100)))&lt;=1,2*ASIN(($C$7*Coefficients!$E$16)/( $A376*($C$4/100)))*180/PI(),180),IF(AND(C$9="C",C$10="D"),IF((($C$7*Coefficients!$F$16)/($A376*($C$4/100)))&lt;=1,2*ASIN(($C$7*Coefficients!$F$16)/( $A376*($C$4/100)))*180/PI(),180),FALSE))))</f>
        <v>180</v>
      </c>
      <c r="H376" s="50">
        <f>IF(AND(C$9="L",C$10="IB"),(($C$7*Coefficients!$C$16)/($A376*SIN(C$5*PI()/180))*100/2)^2*PI(),IF(AND(C$9="C",C$10="IB"),(($C$7*Coefficients!$D$16)/($A376*SIN(C$5*PI()/180))*100/2)^2*PI(),IF(AND(C$9="L",C$10="D"),(($C$7*Coefficients!$E$16)/($A376*SIN(C$5*PI()/180))*100/2)^2*PI(),IF(AND(C$9="C",C$10="D"),(($C$7* Coefficients!$F$16)/($A376*SIN(C$5*PI()/180))*100/2)^2*PI(),FALSE))))</f>
        <v>5332951.5126540801</v>
      </c>
      <c r="I376" s="42">
        <f t="shared" si="44"/>
        <v>36.482953276104304</v>
      </c>
      <c r="L376" s="44"/>
    </row>
    <row r="377" spans="1:12" x14ac:dyDescent="0.25">
      <c r="A377" s="51">
        <f t="shared" si="45"/>
        <v>21.978598727847881</v>
      </c>
      <c r="B377" s="5">
        <f t="shared" si="39"/>
        <v>0.9998866275405548</v>
      </c>
      <c r="C377" s="49">
        <f t="shared" si="42"/>
        <v>-9.8479649619234895E-4</v>
      </c>
      <c r="D377" s="5">
        <f t="shared" si="40"/>
        <v>0.211418991398613</v>
      </c>
      <c r="E377" s="5">
        <f t="shared" si="41"/>
        <v>5.0782962132836073E-3</v>
      </c>
      <c r="F377" s="5" t="str">
        <f t="shared" si="43"/>
        <v>neg.</v>
      </c>
      <c r="G377" s="16">
        <f>IF(AND(C$9="L",C$10="IB"),IF((($C$7*Coefficients!$C$16)/($A377*($C$4/100)))&lt;=1,2*ASIN(($C$7*Coefficients!$C$16)/( $A377*($C$4/100)))*180/PI(),180),IF(AND(C$9="C",C$10="IB"),IF((($C$7*Coefficients!$D$16)/($A377*($C$4/100)))&lt;=1,2*ASIN(($C$7*Coefficients!$D$16)/( $A377*($C$4/100)))*180/PI(),180),IF(AND(C$9="L",C$10="D"),IF((($C$7*Coefficients!$E$16)/($A377*($C$4/100)))&lt;=1,2*ASIN(($C$7*Coefficients!$E$16)/( $A377*($C$4/100)))*180/PI(),180),IF(AND(C$9="C",C$10="D"),IF((($C$7*Coefficients!$F$16)/($A377*($C$4/100)))&lt;=1,2*ASIN(($C$7*Coefficients!$F$16)/( $A377*($C$4/100)))*180/PI(),180),FALSE))))</f>
        <v>180</v>
      </c>
      <c r="H377" s="50">
        <f>IF(AND(C$9="L",C$10="IB"),(($C$7*Coefficients!$C$16)/($A377*SIN(C$5*PI()/180))*100/2)^2*PI(),IF(AND(C$9="C",C$10="IB"),(($C$7*Coefficients!$D$16)/($A377*SIN(C$5*PI()/180))*100/2)^2*PI(),IF(AND(C$9="L",C$10="D"),(($C$7*Coefficients!$E$16)/($A377*SIN(C$5*PI()/180))*100/2)^2*PI(),IF(AND(C$9="C",C$10="D"),(($C$7* Coefficients!$F$16)/($A377*SIN(C$5*PI()/180))*100/2)^2*PI(),FALSE))))</f>
        <v>5308448.8261688938</v>
      </c>
      <c r="I377" s="42">
        <f t="shared" si="44"/>
        <v>36.399044812004497</v>
      </c>
      <c r="L377" s="44"/>
    </row>
    <row r="378" spans="1:12" x14ac:dyDescent="0.25">
      <c r="A378" s="51">
        <f t="shared" si="45"/>
        <v>22.029264630534193</v>
      </c>
      <c r="B378" s="5">
        <f t="shared" si="39"/>
        <v>0.99988610425622548</v>
      </c>
      <c r="C378" s="49">
        <f t="shared" si="42"/>
        <v>-9.8934220267335731E-4</v>
      </c>
      <c r="D378" s="5">
        <f t="shared" si="40"/>
        <v>0.21190636250797626</v>
      </c>
      <c r="E378" s="5">
        <f t="shared" si="41"/>
        <v>5.1017365635756913E-3</v>
      </c>
      <c r="F378" s="5" t="str">
        <f t="shared" si="43"/>
        <v>neg.</v>
      </c>
      <c r="G378" s="16">
        <f>IF(AND(C$9="L",C$10="IB"),IF((($C$7*Coefficients!$C$16)/($A378*($C$4/100)))&lt;=1,2*ASIN(($C$7*Coefficients!$C$16)/( $A378*($C$4/100)))*180/PI(),180),IF(AND(C$9="C",C$10="IB"),IF((($C$7*Coefficients!$D$16)/($A378*($C$4/100)))&lt;=1,2*ASIN(($C$7*Coefficients!$D$16)/( $A378*($C$4/100)))*180/PI(),180),IF(AND(C$9="L",C$10="D"),IF((($C$7*Coefficients!$E$16)/($A378*($C$4/100)))&lt;=1,2*ASIN(($C$7*Coefficients!$E$16)/( $A378*($C$4/100)))*180/PI(),180),IF(AND(C$9="C",C$10="D"),IF((($C$7*Coefficients!$F$16)/($A378*($C$4/100)))&lt;=1,2*ASIN(($C$7*Coefficients!$F$16)/( $A378*($C$4/100)))*180/PI(),180),FALSE))))</f>
        <v>180</v>
      </c>
      <c r="H378" s="50">
        <f>IF(AND(C$9="L",C$10="IB"),(($C$7*Coefficients!$C$16)/($A378*SIN(C$5*PI()/180))*100/2)^2*PI(),IF(AND(C$9="C",C$10="IB"),(($C$7*Coefficients!$D$16)/($A378*SIN(C$5*PI()/180))*100/2)^2*PI(),IF(AND(C$9="L",C$10="D"),(($C$7*Coefficients!$E$16)/($A378*SIN(C$5*PI()/180))*100/2)^2*PI(),IF(AND(C$9="C",C$10="D"),(($C$7* Coefficients!$F$16)/($A378*SIN(C$5*PI()/180))*100/2)^2*PI(),FALSE))))</f>
        <v>5284058.719301872</v>
      </c>
      <c r="I378" s="42">
        <f t="shared" si="44"/>
        <v>36.315329332016866</v>
      </c>
      <c r="L378" s="44"/>
    </row>
    <row r="379" spans="1:12" x14ac:dyDescent="0.25">
      <c r="A379" s="51">
        <f t="shared" si="45"/>
        <v>22.080047330188627</v>
      </c>
      <c r="B379" s="5">
        <f t="shared" si="39"/>
        <v>0.99988557855670879</v>
      </c>
      <c r="C379" s="49">
        <f t="shared" si="42"/>
        <v>-9.9390889198499015E-4</v>
      </c>
      <c r="D379" s="5">
        <f t="shared" si="40"/>
        <v>0.21239485712377884</v>
      </c>
      <c r="E379" s="5">
        <f t="shared" si="41"/>
        <v>5.125285109608778E-3</v>
      </c>
      <c r="F379" s="5" t="str">
        <f t="shared" si="43"/>
        <v>neg.</v>
      </c>
      <c r="G379" s="16">
        <f>IF(AND(C$9="L",C$10="IB"),IF((($C$7*Coefficients!$C$16)/($A379*($C$4/100)))&lt;=1,2*ASIN(($C$7*Coefficients!$C$16)/( $A379*($C$4/100)))*180/PI(),180),IF(AND(C$9="C",C$10="IB"),IF((($C$7*Coefficients!$D$16)/($A379*($C$4/100)))&lt;=1,2*ASIN(($C$7*Coefficients!$D$16)/( $A379*($C$4/100)))*180/PI(),180),IF(AND(C$9="L",C$10="D"),IF((($C$7*Coefficients!$E$16)/($A379*($C$4/100)))&lt;=1,2*ASIN(($C$7*Coefficients!$E$16)/( $A379*($C$4/100)))*180/PI(),180),IF(AND(C$9="C",C$10="D"),IF((($C$7*Coefficients!$F$16)/($A379*($C$4/100)))&lt;=1,2*ASIN(($C$7*Coefficients!$F$16)/( $A379*($C$4/100)))*180/PI(),180),FALSE))))</f>
        <v>180</v>
      </c>
      <c r="H379" s="50">
        <f>IF(AND(C$9="L",C$10="IB"),(($C$7*Coefficients!$C$16)/($A379*SIN(C$5*PI()/180))*100/2)^2*PI(),IF(AND(C$9="C",C$10="IB"),(($C$7*Coefficients!$D$16)/($A379*SIN(C$5*PI()/180))*100/2)^2*PI(),IF(AND(C$9="L",C$10="D"),(($C$7*Coefficients!$E$16)/($A379*SIN(C$5*PI()/180))*100/2)^2*PI(),IF(AND(C$9="C",C$10="D"),(($C$7* Coefficients!$F$16)/($A379*SIN(C$5*PI()/180))*100/2)^2*PI(),FALSE))))</f>
        <v>5259780.6747966539</v>
      </c>
      <c r="I379" s="42">
        <f t="shared" si="44"/>
        <v>36.231806392290274</v>
      </c>
      <c r="L379" s="44"/>
    </row>
    <row r="380" spans="1:12" x14ac:dyDescent="0.25">
      <c r="A380" s="51">
        <f t="shared" si="45"/>
        <v>22.130947096056005</v>
      </c>
      <c r="B380" s="5">
        <f t="shared" si="39"/>
        <v>0.99988505043085907</v>
      </c>
      <c r="C380" s="49">
        <f t="shared" si="42"/>
        <v>-9.9849666098126991E-4</v>
      </c>
      <c r="D380" s="5">
        <f t="shared" si="40"/>
        <v>0.21288447783597061</v>
      </c>
      <c r="E380" s="5">
        <f t="shared" si="41"/>
        <v>5.1489423507917126E-3</v>
      </c>
      <c r="F380" s="5" t="str">
        <f t="shared" si="43"/>
        <v>neg.</v>
      </c>
      <c r="G380" s="16">
        <f>IF(AND(C$9="L",C$10="IB"),IF((($C$7*Coefficients!$C$16)/($A380*($C$4/100)))&lt;=1,2*ASIN(($C$7*Coefficients!$C$16)/( $A380*($C$4/100)))*180/PI(),180),IF(AND(C$9="C",C$10="IB"),IF((($C$7*Coefficients!$D$16)/($A380*($C$4/100)))&lt;=1,2*ASIN(($C$7*Coefficients!$D$16)/( $A380*($C$4/100)))*180/PI(),180),IF(AND(C$9="L",C$10="D"),IF((($C$7*Coefficients!$E$16)/($A380*($C$4/100)))&lt;=1,2*ASIN(($C$7*Coefficients!$E$16)/( $A380*($C$4/100)))*180/PI(),180),IF(AND(C$9="C",C$10="D"),IF((($C$7*Coefficients!$F$16)/($A380*($C$4/100)))&lt;=1,2*ASIN(($C$7*Coefficients!$F$16)/( $A380*($C$4/100)))*180/PI(),180),FALSE))))</f>
        <v>180</v>
      </c>
      <c r="H380" s="50">
        <f>IF(AND(C$9="L",C$10="IB"),(($C$7*Coefficients!$C$16)/($A380*SIN(C$5*PI()/180))*100/2)^2*PI(),IF(AND(C$9="C",C$10="IB"),(($C$7*Coefficients!$D$16)/($A380*SIN(C$5*PI()/180))*100/2)^2*PI(),IF(AND(C$9="L",C$10="D"),(($C$7*Coefficients!$E$16)/($A380*SIN(C$5*PI()/180))*100/2)^2*PI(),IF(AND(C$9="C",C$10="D"),(($C$7* Coefficients!$F$16)/($A380*SIN(C$5*PI()/180))*100/2)^2*PI(),FALSE))))</f>
        <v>5235614.1777734607</v>
      </c>
      <c r="I380" s="42">
        <f t="shared" si="44"/>
        <v>36.148475549994394</v>
      </c>
      <c r="L380" s="44"/>
    </row>
    <row r="381" spans="1:12" x14ac:dyDescent="0.25">
      <c r="A381" s="51">
        <f t="shared" si="45"/>
        <v>22.181964198001815</v>
      </c>
      <c r="B381" s="5">
        <f t="shared" si="39"/>
        <v>0.99988451986747828</v>
      </c>
      <c r="C381" s="49">
        <f t="shared" si="42"/>
        <v>-1.0031056069717925E-3</v>
      </c>
      <c r="D381" s="5">
        <f t="shared" si="40"/>
        <v>0.21337522724047184</v>
      </c>
      <c r="E381" s="5">
        <f t="shared" si="41"/>
        <v>5.1727087888385126E-3</v>
      </c>
      <c r="F381" s="5" t="str">
        <f t="shared" si="43"/>
        <v>neg.</v>
      </c>
      <c r="G381" s="16">
        <f>IF(AND(C$9="L",C$10="IB"),IF((($C$7*Coefficients!$C$16)/($A381*($C$4/100)))&lt;=1,2*ASIN(($C$7*Coefficients!$C$16)/( $A381*($C$4/100)))*180/PI(),180),IF(AND(C$9="C",C$10="IB"),IF((($C$7*Coefficients!$D$16)/($A381*($C$4/100)))&lt;=1,2*ASIN(($C$7*Coefficients!$D$16)/( $A381*($C$4/100)))*180/PI(),180),IF(AND(C$9="L",C$10="D"),IF((($C$7*Coefficients!$E$16)/($A381*($C$4/100)))&lt;=1,2*ASIN(($C$7*Coefficients!$E$16)/( $A381*($C$4/100)))*180/PI(),180),IF(AND(C$9="C",C$10="D"),IF((($C$7*Coefficients!$F$16)/($A381*($C$4/100)))&lt;=1,2*ASIN(($C$7*Coefficients!$F$16)/( $A381*($C$4/100)))*180/PI(),180),FALSE))))</f>
        <v>180</v>
      </c>
      <c r="H381" s="50">
        <f>IF(AND(C$9="L",C$10="IB"),(($C$7*Coefficients!$C$16)/($A381*SIN(C$5*PI()/180))*100/2)^2*PI(),IF(AND(C$9="C",C$10="IB"),(($C$7*Coefficients!$D$16)/($A381*SIN(C$5*PI()/180))*100/2)^2*PI(),IF(AND(C$9="L",C$10="D"),(($C$7*Coefficients!$E$16)/($A381*SIN(C$5*PI()/180))*100/2)^2*PI(),IF(AND(C$9="C",C$10="D"),(($C$7* Coefficients!$F$16)/($A381*SIN(C$5*PI()/180))*100/2)^2*PI(),FALSE))))</f>
        <v>5211558.7157181632</v>
      </c>
      <c r="I381" s="42">
        <f t="shared" si="44"/>
        <v>36.065336363317421</v>
      </c>
      <c r="L381" s="44"/>
    </row>
    <row r="382" spans="1:12" x14ac:dyDescent="0.25">
      <c r="A382" s="51">
        <f t="shared" si="45"/>
        <v>22.233098906513654</v>
      </c>
      <c r="B382" s="5">
        <f t="shared" si="39"/>
        <v>0.99988398685531743</v>
      </c>
      <c r="C382" s="49">
        <f t="shared" si="42"/>
        <v>-1.0077358277091918E-3</v>
      </c>
      <c r="D382" s="5">
        <f t="shared" si="40"/>
        <v>0.21386710793918706</v>
      </c>
      <c r="E382" s="5">
        <f t="shared" si="41"/>
        <v>5.1965849277790018E-3</v>
      </c>
      <c r="F382" s="5" t="str">
        <f t="shared" si="43"/>
        <v>neg.</v>
      </c>
      <c r="G382" s="16">
        <f>IF(AND(C$9="L",C$10="IB"),IF((($C$7*Coefficients!$C$16)/($A382*($C$4/100)))&lt;=1,2*ASIN(($C$7*Coefficients!$C$16)/( $A382*($C$4/100)))*180/PI(),180),IF(AND(C$9="C",C$10="IB"),IF((($C$7*Coefficients!$D$16)/($A382*($C$4/100)))&lt;=1,2*ASIN(($C$7*Coefficients!$D$16)/( $A382*($C$4/100)))*180/PI(),180),IF(AND(C$9="L",C$10="D"),IF((($C$7*Coefficients!$E$16)/($A382*($C$4/100)))&lt;=1,2*ASIN(($C$7*Coefficients!$E$16)/( $A382*($C$4/100)))*180/PI(),180),IF(AND(C$9="C",C$10="D"),IF((($C$7*Coefficients!$F$16)/($A382*($C$4/100)))&lt;=1,2*ASIN(($C$7*Coefficients!$F$16)/( $A382*($C$4/100)))*180/PI(),180),FALSE))))</f>
        <v>180</v>
      </c>
      <c r="H382" s="50">
        <f>IF(AND(C$9="L",C$10="IB"),(($C$7*Coefficients!$C$16)/($A382*SIN(C$5*PI()/180))*100/2)^2*PI(),IF(AND(C$9="C",C$10="IB"),(($C$7*Coefficients!$D$16)/($A382*SIN(C$5*PI()/180))*100/2)^2*PI(),IF(AND(C$9="L",C$10="D"),(($C$7*Coefficients!$E$16)/($A382*SIN(C$5*PI()/180))*100/2)^2*PI(),IF(AND(C$9="C",C$10="D"),(($C$7* Coefficients!$F$16)/($A382*SIN(C$5*PI()/180))*100/2)^2*PI(),FALSE))))</f>
        <v>5187613.778471427</v>
      </c>
      <c r="I382" s="42">
        <f t="shared" si="44"/>
        <v>35.982388391463651</v>
      </c>
      <c r="L382" s="44"/>
    </row>
    <row r="383" spans="1:12" x14ac:dyDescent="0.25">
      <c r="A383" s="51">
        <f t="shared" si="45"/>
        <v>22.284351492702658</v>
      </c>
      <c r="B383" s="5">
        <f t="shared" si="39"/>
        <v>0.99988345138307477</v>
      </c>
      <c r="C383" s="49">
        <f t="shared" si="42"/>
        <v>-1.0123874214045749E-3</v>
      </c>
      <c r="D383" s="5">
        <f t="shared" si="40"/>
        <v>0.21436012254001877</v>
      </c>
      <c r="E383" s="5">
        <f t="shared" si="41"/>
        <v>5.2205712739694984E-3</v>
      </c>
      <c r="F383" s="5" t="str">
        <f t="shared" si="43"/>
        <v>neg.</v>
      </c>
      <c r="G383" s="16">
        <f>IF(AND(C$9="L",C$10="IB"),IF((($C$7*Coefficients!$C$16)/($A383*($C$4/100)))&lt;=1,2*ASIN(($C$7*Coefficients!$C$16)/( $A383*($C$4/100)))*180/PI(),180),IF(AND(C$9="C",C$10="IB"),IF((($C$7*Coefficients!$D$16)/($A383*($C$4/100)))&lt;=1,2*ASIN(($C$7*Coefficients!$D$16)/( $A383*($C$4/100)))*180/PI(),180),IF(AND(C$9="L",C$10="D"),IF((($C$7*Coefficients!$E$16)/($A383*($C$4/100)))&lt;=1,2*ASIN(($C$7*Coefficients!$E$16)/( $A383*($C$4/100)))*180/PI(),180),IF(AND(C$9="C",C$10="D"),IF((($C$7*Coefficients!$F$16)/($A383*($C$4/100)))&lt;=1,2*ASIN(($C$7*Coefficients!$F$16)/( $A383*($C$4/100)))*180/PI(),180),FALSE))))</f>
        <v>180</v>
      </c>
      <c r="H383" s="50">
        <f>IF(AND(C$9="L",C$10="IB"),(($C$7*Coefficients!$C$16)/($A383*SIN(C$5*PI()/180))*100/2)^2*PI(),IF(AND(C$9="C",C$10="IB"),(($C$7*Coefficients!$D$16)/($A383*SIN(C$5*PI()/180))*100/2)^2*PI(),IF(AND(C$9="L",C$10="D"),(($C$7*Coefficients!$E$16)/($A383*SIN(C$5*PI()/180))*100/2)^2*PI(),IF(AND(C$9="C",C$10="D"),(($C$7* Coefficients!$F$16)/($A383*SIN(C$5*PI()/180))*100/2)^2*PI(),FALSE))))</f>
        <v>5163778.858217882</v>
      </c>
      <c r="I383" s="42">
        <f t="shared" si="44"/>
        <v>35.899631194651185</v>
      </c>
      <c r="L383" s="44"/>
    </row>
    <row r="384" spans="1:12" x14ac:dyDescent="0.25">
      <c r="A384" s="51">
        <f t="shared" si="45"/>
        <v>22.335722228304935</v>
      </c>
      <c r="B384" s="5">
        <f t="shared" si="39"/>
        <v>0.99988291343939739</v>
      </c>
      <c r="C384" s="49">
        <f t="shared" si="42"/>
        <v>-1.0170604867140241E-3</v>
      </c>
      <c r="D384" s="5">
        <f t="shared" si="40"/>
        <v>0.21485427365688123</v>
      </c>
      <c r="E384" s="5">
        <f t="shared" si="41"/>
        <v>5.2446683361035548E-3</v>
      </c>
      <c r="F384" s="5" t="str">
        <f t="shared" si="43"/>
        <v>neg.</v>
      </c>
      <c r="G384" s="16">
        <f>IF(AND(C$9="L",C$10="IB"),IF((($C$7*Coefficients!$C$16)/($A384*($C$4/100)))&lt;=1,2*ASIN(($C$7*Coefficients!$C$16)/( $A384*($C$4/100)))*180/PI(),180),IF(AND(C$9="C",C$10="IB"),IF((($C$7*Coefficients!$D$16)/($A384*($C$4/100)))&lt;=1,2*ASIN(($C$7*Coefficients!$D$16)/( $A384*($C$4/100)))*180/PI(),180),IF(AND(C$9="L",C$10="D"),IF((($C$7*Coefficients!$E$16)/($A384*($C$4/100)))&lt;=1,2*ASIN(($C$7*Coefficients!$E$16)/( $A384*($C$4/100)))*180/PI(),180),IF(AND(C$9="C",C$10="D"),IF((($C$7*Coefficients!$F$16)/($A384*($C$4/100)))&lt;=1,2*ASIN(($C$7*Coefficients!$F$16)/( $A384*($C$4/100)))*180/PI(),180),FALSE))))</f>
        <v>180</v>
      </c>
      <c r="H384" s="50">
        <f>IF(AND(C$9="L",C$10="IB"),(($C$7*Coefficients!$C$16)/($A384*SIN(C$5*PI()/180))*100/2)^2*PI(),IF(AND(C$9="C",C$10="IB"),(($C$7*Coefficients!$D$16)/($A384*SIN(C$5*PI()/180))*100/2)^2*PI(),IF(AND(C$9="L",C$10="D"),(($C$7*Coefficients!$E$16)/($A384*SIN(C$5*PI()/180))*100/2)^2*PI(),IF(AND(C$9="C",C$10="D"),(($C$7* Coefficients!$F$16)/($A384*SIN(C$5*PI()/180))*100/2)^2*PI(),FALSE))))</f>
        <v>5140053.4494753657</v>
      </c>
      <c r="I384" s="42">
        <f t="shared" si="44"/>
        <v>35.817064334109617</v>
      </c>
      <c r="L384" s="44"/>
    </row>
    <row r="385" spans="1:12" x14ac:dyDescent="0.25">
      <c r="A385" s="51">
        <f t="shared" si="45"/>
        <v>22.387211385683013</v>
      </c>
      <c r="B385" s="5">
        <f t="shared" si="39"/>
        <v>0.99988237301287874</v>
      </c>
      <c r="C385" s="49">
        <f t="shared" si="42"/>
        <v>-1.0217551227598171E-3</v>
      </c>
      <c r="D385" s="5">
        <f t="shared" si="40"/>
        <v>0.21534956390971455</v>
      </c>
      <c r="E385" s="5">
        <f t="shared" si="41"/>
        <v>5.2688766252227482E-3</v>
      </c>
      <c r="F385" s="5" t="str">
        <f t="shared" si="43"/>
        <v>neg.</v>
      </c>
      <c r="G385" s="16">
        <f>IF(AND(C$9="L",C$10="IB"),IF((($C$7*Coefficients!$C$16)/($A385*($C$4/100)))&lt;=1,2*ASIN(($C$7*Coefficients!$C$16)/( $A385*($C$4/100)))*180/PI(),180),IF(AND(C$9="C",C$10="IB"),IF((($C$7*Coefficients!$D$16)/($A385*($C$4/100)))&lt;=1,2*ASIN(($C$7*Coefficients!$D$16)/( $A385*($C$4/100)))*180/PI(),180),IF(AND(C$9="L",C$10="D"),IF((($C$7*Coefficients!$E$16)/($A385*($C$4/100)))&lt;=1,2*ASIN(($C$7*Coefficients!$E$16)/( $A385*($C$4/100)))*180/PI(),180),IF(AND(C$9="C",C$10="D"),IF((($C$7*Coefficients!$F$16)/($A385*($C$4/100)))&lt;=1,2*ASIN(($C$7*Coefficients!$F$16)/( $A385*($C$4/100)))*180/PI(),180),FALSE))))</f>
        <v>180</v>
      </c>
      <c r="H385" s="50">
        <f>IF(AND(C$9="L",C$10="IB"),(($C$7*Coefficients!$C$16)/($A385*SIN(C$5*PI()/180))*100/2)^2*PI(),IF(AND(C$9="C",C$10="IB"),(($C$7*Coefficients!$D$16)/($A385*SIN(C$5*PI()/180))*100/2)^2*PI(),IF(AND(C$9="L",C$10="D"),(($C$7*Coefficients!$E$16)/($A385*SIN(C$5*PI()/180))*100/2)^2*PI(),IF(AND(C$9="C",C$10="D"),(($C$7* Coefficients!$F$16)/($A385*SIN(C$5*PI()/180))*100/2)^2*PI(),FALSE))))</f>
        <v>5116437.049084181</v>
      </c>
      <c r="I385" s="42">
        <f t="shared" si="44"/>
        <v>35.734687372077659</v>
      </c>
      <c r="L385" s="44"/>
    </row>
    <row r="386" spans="1:12" x14ac:dyDescent="0.25">
      <c r="A386" s="51">
        <f t="shared" si="45"/>
        <v>22.438819237827278</v>
      </c>
      <c r="B386" s="5">
        <f t="shared" si="39"/>
        <v>0.99988183009206066</v>
      </c>
      <c r="C386" s="49">
        <f t="shared" si="42"/>
        <v>-1.0264714291130714E-3</v>
      </c>
      <c r="D386" s="5">
        <f t="shared" si="40"/>
        <v>0.2158459959244983</v>
      </c>
      <c r="E386" s="5">
        <f t="shared" si="41"/>
        <v>5.2931966547275144E-3</v>
      </c>
      <c r="F386" s="5" t="str">
        <f t="shared" si="43"/>
        <v>neg.</v>
      </c>
      <c r="G386" s="16">
        <f>IF(AND(C$9="L",C$10="IB"),IF((($C$7*Coefficients!$C$16)/($A386*($C$4/100)))&lt;=1,2*ASIN(($C$7*Coefficients!$C$16)/( $A386*($C$4/100)))*180/PI(),180),IF(AND(C$9="C",C$10="IB"),IF((($C$7*Coefficients!$D$16)/($A386*($C$4/100)))&lt;=1,2*ASIN(($C$7*Coefficients!$D$16)/( $A386*($C$4/100)))*180/PI(),180),IF(AND(C$9="L",C$10="D"),IF((($C$7*Coefficients!$E$16)/($A386*($C$4/100)))&lt;=1,2*ASIN(($C$7*Coefficients!$E$16)/( $A386*($C$4/100)))*180/PI(),180),IF(AND(C$9="C",C$10="D"),IF((($C$7*Coefficients!$F$16)/($A386*($C$4/100)))&lt;=1,2*ASIN(($C$7*Coefficients!$F$16)/( $A386*($C$4/100)))*180/PI(),180),FALSE))))</f>
        <v>180</v>
      </c>
      <c r="H386" s="50">
        <f>IF(AND(C$9="L",C$10="IB"),(($C$7*Coefficients!$C$16)/($A386*SIN(C$5*PI()/180))*100/2)^2*PI(),IF(AND(C$9="C",C$10="IB"),(($C$7*Coefficients!$D$16)/($A386*SIN(C$5*PI()/180))*100/2)^2*PI(),IF(AND(C$9="L",C$10="D"),(($C$7*Coefficients!$E$16)/($A386*SIN(C$5*PI()/180))*100/2)^2*PI(),IF(AND(C$9="C",C$10="D"),(($C$7* Coefficients!$F$16)/($A386*SIN(C$5*PI()/180))*100/2)^2*PI(),FALSE))))</f>
        <v>5092929.1561964545</v>
      </c>
      <c r="I386" s="42">
        <f t="shared" si="44"/>
        <v>35.65249987180087</v>
      </c>
      <c r="L386" s="44"/>
    </row>
    <row r="387" spans="1:12" x14ac:dyDescent="0.25">
      <c r="A387" s="51">
        <f t="shared" si="45"/>
        <v>22.490546058357424</v>
      </c>
      <c r="B387" s="5">
        <f t="shared" si="39"/>
        <v>0.99988128466543214</v>
      </c>
      <c r="C387" s="49">
        <f t="shared" si="42"/>
        <v>-1.0312095058043569E-3</v>
      </c>
      <c r="D387" s="5">
        <f t="shared" si="40"/>
        <v>0.21634357233326565</v>
      </c>
      <c r="E387" s="5">
        <f t="shared" si="41"/>
        <v>5.3176289403880405E-3</v>
      </c>
      <c r="F387" s="5" t="str">
        <f t="shared" si="43"/>
        <v>neg.</v>
      </c>
      <c r="G387" s="16">
        <f>IF(AND(C$9="L",C$10="IB"),IF((($C$7*Coefficients!$C$16)/($A387*($C$4/100)))&lt;=1,2*ASIN(($C$7*Coefficients!$C$16)/( $A387*($C$4/100)))*180/PI(),180),IF(AND(C$9="C",C$10="IB"),IF((($C$7*Coefficients!$D$16)/($A387*($C$4/100)))&lt;=1,2*ASIN(($C$7*Coefficients!$D$16)/( $A387*($C$4/100)))*180/PI(),180),IF(AND(C$9="L",C$10="D"),IF((($C$7*Coefficients!$E$16)/($A387*($C$4/100)))&lt;=1,2*ASIN(($C$7*Coefficients!$E$16)/( $A387*($C$4/100)))*180/PI(),180),IF(AND(C$9="C",C$10="D"),IF((($C$7*Coefficients!$F$16)/($A387*($C$4/100)))&lt;=1,2*ASIN(($C$7*Coefficients!$F$16)/( $A387*($C$4/100)))*180/PI(),180),FALSE))))</f>
        <v>180</v>
      </c>
      <c r="H387" s="50">
        <f>IF(AND(C$9="L",C$10="IB"),(($C$7*Coefficients!$C$16)/($A387*SIN(C$5*PI()/180))*100/2)^2*PI(),IF(AND(C$9="C",C$10="IB"),(($C$7*Coefficients!$D$16)/($A387*SIN(C$5*PI()/180))*100/2)^2*PI(),IF(AND(C$9="L",C$10="D"),(($C$7*Coefficients!$E$16)/($A387*SIN(C$5*PI()/180))*100/2)^2*PI(),IF(AND(C$9="C",C$10="D"),(($C$7* Coefficients!$F$16)/($A387*SIN(C$5*PI()/180))*100/2)^2*PI(),FALSE))))</f>
        <v>5069529.2722654911</v>
      </c>
      <c r="I387" s="42">
        <f t="shared" si="44"/>
        <v>35.570501397529313</v>
      </c>
      <c r="L387" s="44"/>
    </row>
    <row r="388" spans="1:12" x14ac:dyDescent="0.25">
      <c r="A388" s="51">
        <f t="shared" si="45"/>
        <v>22.542392121523903</v>
      </c>
      <c r="B388" s="5">
        <f t="shared" si="39"/>
        <v>0.9998807367214283</v>
      </c>
      <c r="C388" s="49">
        <f t="shared" si="42"/>
        <v>-1.03596945333238E-3</v>
      </c>
      <c r="D388" s="5">
        <f t="shared" si="40"/>
        <v>0.21684229577411709</v>
      </c>
      <c r="E388" s="5">
        <f t="shared" si="41"/>
        <v>5.3421740003551949E-3</v>
      </c>
      <c r="F388" s="5" t="str">
        <f t="shared" si="43"/>
        <v>neg.</v>
      </c>
      <c r="G388" s="16">
        <f>IF(AND(C$9="L",C$10="IB"),IF((($C$7*Coefficients!$C$16)/($A388*($C$4/100)))&lt;=1,2*ASIN(($C$7*Coefficients!$C$16)/( $A388*($C$4/100)))*180/PI(),180),IF(AND(C$9="C",C$10="IB"),IF((($C$7*Coefficients!$D$16)/($A388*($C$4/100)))&lt;=1,2*ASIN(($C$7*Coefficients!$D$16)/( $A388*($C$4/100)))*180/PI(),180),IF(AND(C$9="L",C$10="D"),IF((($C$7*Coefficients!$E$16)/($A388*($C$4/100)))&lt;=1,2*ASIN(($C$7*Coefficients!$E$16)/( $A388*($C$4/100)))*180/PI(),180),IF(AND(C$9="C",C$10="D"),IF((($C$7*Coefficients!$F$16)/($A388*($C$4/100)))&lt;=1,2*ASIN(($C$7*Coefficients!$F$16)/( $A388*($C$4/100)))*180/PI(),180),FALSE))))</f>
        <v>180</v>
      </c>
      <c r="H388" s="50">
        <f>IF(AND(C$9="L",C$10="IB"),(($C$7*Coefficients!$C$16)/($A388*SIN(C$5*PI()/180))*100/2)^2*PI(),IF(AND(C$9="C",C$10="IB"),(($C$7*Coefficients!$D$16)/($A388*SIN(C$5*PI()/180))*100/2)^2*PI(),IF(AND(C$9="L",C$10="D"),(($C$7*Coefficients!$E$16)/($A388*SIN(C$5*PI()/180))*100/2)^2*PI(),IF(AND(C$9="C",C$10="D"),(($C$7* Coefficients!$F$16)/($A388*SIN(C$5*PI()/180))*100/2)^2*PI(),FALSE))))</f>
        <v>5046236.9010352157</v>
      </c>
      <c r="I388" s="42">
        <f t="shared" si="44"/>
        <v>35.488691514515217</v>
      </c>
      <c r="L388" s="44"/>
    </row>
    <row r="389" spans="1:12" x14ac:dyDescent="0.25">
      <c r="A389" s="51">
        <f t="shared" si="45"/>
        <v>22.594357702209386</v>
      </c>
      <c r="B389" s="5">
        <f t="shared" si="39"/>
        <v>0.99988018624843122</v>
      </c>
      <c r="C389" s="49">
        <f t="shared" si="42"/>
        <v>-1.0407513726572353E-3</v>
      </c>
      <c r="D389" s="5">
        <f t="shared" si="40"/>
        <v>0.21734216889123478</v>
      </c>
      <c r="E389" s="5">
        <f t="shared" si="41"/>
        <v>5.3668323551715295E-3</v>
      </c>
      <c r="F389" s="5" t="str">
        <f t="shared" si="43"/>
        <v>neg.</v>
      </c>
      <c r="G389" s="16">
        <f>IF(AND(C$9="L",C$10="IB"),IF((($C$7*Coefficients!$C$16)/($A389*($C$4/100)))&lt;=1,2*ASIN(($C$7*Coefficients!$C$16)/( $A389*($C$4/100)))*180/PI(),180),IF(AND(C$9="C",C$10="IB"),IF((($C$7*Coefficients!$D$16)/($A389*($C$4/100)))&lt;=1,2*ASIN(($C$7*Coefficients!$D$16)/( $A389*($C$4/100)))*180/PI(),180),IF(AND(C$9="L",C$10="D"),IF((($C$7*Coefficients!$E$16)/($A389*($C$4/100)))&lt;=1,2*ASIN(($C$7*Coefficients!$E$16)/( $A389*($C$4/100)))*180/PI(),180),IF(AND(C$9="C",C$10="D"),IF((($C$7*Coefficients!$F$16)/($A389*($C$4/100)))&lt;=1,2*ASIN(($C$7*Coefficients!$F$16)/( $A389*($C$4/100)))*180/PI(),180),FALSE))))</f>
        <v>180</v>
      </c>
      <c r="H389" s="50">
        <f>IF(AND(C$9="L",C$10="IB"),(($C$7*Coefficients!$C$16)/($A389*SIN(C$5*PI()/180))*100/2)^2*PI(),IF(AND(C$9="C",C$10="IB"),(($C$7*Coefficients!$D$16)/($A389*SIN(C$5*PI()/180))*100/2)^2*PI(),IF(AND(C$9="L",C$10="D"),(($C$7*Coefficients!$E$16)/($A389*SIN(C$5*PI()/180))*100/2)^2*PI(),IF(AND(C$9="C",C$10="D"),(($C$7* Coefficients!$F$16)/($A389*SIN(C$5*PI()/180))*100/2)^2*PI(),FALSE))))</f>
        <v>5023051.5485296352</v>
      </c>
      <c r="I389" s="42">
        <f t="shared" si="44"/>
        <v>35.407069789010741</v>
      </c>
      <c r="L389" s="44"/>
    </row>
    <row r="390" spans="1:12" x14ac:dyDescent="0.25">
      <c r="A390" s="51">
        <f t="shared" si="45"/>
        <v>22.646443075930204</v>
      </c>
      <c r="B390" s="5">
        <f t="shared" si="39"/>
        <v>0.99987963323477003</v>
      </c>
      <c r="C390" s="49">
        <f t="shared" si="42"/>
        <v>-1.045555365199445E-3</v>
      </c>
      <c r="D390" s="5">
        <f t="shared" si="40"/>
        <v>0.21784319433489616</v>
      </c>
      <c r="E390" s="5">
        <f t="shared" si="41"/>
        <v>5.3916045277823052E-3</v>
      </c>
      <c r="F390" s="5" t="str">
        <f t="shared" si="43"/>
        <v>neg.</v>
      </c>
      <c r="G390" s="16">
        <f>IF(AND(C$9="L",C$10="IB"),IF((($C$7*Coefficients!$C$16)/($A390*($C$4/100)))&lt;=1,2*ASIN(($C$7*Coefficients!$C$16)/( $A390*($C$4/100)))*180/PI(),180),IF(AND(C$9="C",C$10="IB"),IF((($C$7*Coefficients!$D$16)/($A390*($C$4/100)))&lt;=1,2*ASIN(($C$7*Coefficients!$D$16)/( $A390*($C$4/100)))*180/PI(),180),IF(AND(C$9="L",C$10="D"),IF((($C$7*Coefficients!$E$16)/($A390*($C$4/100)))&lt;=1,2*ASIN(($C$7*Coefficients!$E$16)/( $A390*($C$4/100)))*180/PI(),180),IF(AND(C$9="C",C$10="D"),IF((($C$7*Coefficients!$F$16)/($A390*($C$4/100)))&lt;=1,2*ASIN(($C$7*Coefficients!$F$16)/( $A390*($C$4/100)))*180/PI(),180),FALSE))))</f>
        <v>180</v>
      </c>
      <c r="H390" s="50">
        <f>IF(AND(C$9="L",C$10="IB"),(($C$7*Coefficients!$C$16)/($A390*SIN(C$5*PI()/180))*100/2)^2*PI(),IF(AND(C$9="C",C$10="IB"),(($C$7*Coefficients!$D$16)/($A390*SIN(C$5*PI()/180))*100/2)^2*PI(),IF(AND(C$9="L",C$10="D"),(($C$7*Coefficients!$E$16)/($A390*SIN(C$5*PI()/180))*100/2)^2*PI(),IF(AND(C$9="C",C$10="D"),(($C$7* Coefficients!$F$16)/($A390*SIN(C$5*PI()/180))*100/2)^2*PI(),FALSE))))</f>
        <v>4999972.7230423763</v>
      </c>
      <c r="I390" s="42">
        <f t="shared" si="44"/>
        <v>35.325635788265615</v>
      </c>
      <c r="L390" s="44"/>
    </row>
    <row r="391" spans="1:12" x14ac:dyDescent="0.25">
      <c r="A391" s="51">
        <f t="shared" si="45"/>
        <v>22.698648518837825</v>
      </c>
      <c r="B391" s="5">
        <f t="shared" si="39"/>
        <v>0.99987907766871864</v>
      </c>
      <c r="C391" s="49">
        <f t="shared" si="42"/>
        <v>-1.0503815328592534E-3</v>
      </c>
      <c r="D391" s="5">
        <f t="shared" si="40"/>
        <v>0.21834537476148821</v>
      </c>
      <c r="E391" s="5">
        <f t="shared" si="41"/>
        <v>5.416491043546595E-3</v>
      </c>
      <c r="F391" s="5" t="str">
        <f t="shared" si="43"/>
        <v>neg.</v>
      </c>
      <c r="G391" s="16">
        <f>IF(AND(C$9="L",C$10="IB"),IF((($C$7*Coefficients!$C$16)/($A391*($C$4/100)))&lt;=1,2*ASIN(($C$7*Coefficients!$C$16)/( $A391*($C$4/100)))*180/PI(),180),IF(AND(C$9="C",C$10="IB"),IF((($C$7*Coefficients!$D$16)/($A391*($C$4/100)))&lt;=1,2*ASIN(($C$7*Coefficients!$D$16)/( $A391*($C$4/100)))*180/PI(),180),IF(AND(C$9="L",C$10="D"),IF((($C$7*Coefficients!$E$16)/($A391*($C$4/100)))&lt;=1,2*ASIN(($C$7*Coefficients!$E$16)/( $A391*($C$4/100)))*180/PI(),180),IF(AND(C$9="C",C$10="D"),IF((($C$7*Coefficients!$F$16)/($A391*($C$4/100)))&lt;=1,2*ASIN(($C$7*Coefficients!$F$16)/( $A391*($C$4/100)))*180/PI(),180),FALSE))))</f>
        <v>180</v>
      </c>
      <c r="H391" s="50">
        <f>IF(AND(C$9="L",C$10="IB"),(($C$7*Coefficients!$C$16)/($A391*SIN(C$5*PI()/180))*100/2)^2*PI(),IF(AND(C$9="C",C$10="IB"),(($C$7*Coefficients!$D$16)/($A391*SIN(C$5*PI()/180))*100/2)^2*PI(),IF(AND(C$9="L",C$10="D"),(($C$7*Coefficients!$E$16)/($A391*SIN(C$5*PI()/180))*100/2)^2*PI(),IF(AND(C$9="C",C$10="D"),(($C$7* Coefficients!$F$16)/($A391*SIN(C$5*PI()/180))*100/2)^2*PI(),FALSE))))</f>
        <v>4976999.9351262478</v>
      </c>
      <c r="I391" s="42">
        <f t="shared" si="44"/>
        <v>35.244389080524883</v>
      </c>
      <c r="L391" s="44"/>
    </row>
    <row r="392" spans="1:12" x14ac:dyDescent="0.25">
      <c r="A392" s="51">
        <f t="shared" si="45"/>
        <v>22.750974307720309</v>
      </c>
      <c r="B392" s="5">
        <f t="shared" si="39"/>
        <v>0.99987851953849838</v>
      </c>
      <c r="C392" s="49">
        <f t="shared" si="42"/>
        <v>-1.0552299779944465E-3</v>
      </c>
      <c r="D392" s="5">
        <f t="shared" si="40"/>
        <v>0.21884871283352167</v>
      </c>
      <c r="E392" s="5">
        <f t="shared" si="41"/>
        <v>5.4414924302484107E-3</v>
      </c>
      <c r="F392" s="5" t="str">
        <f t="shared" si="43"/>
        <v>neg.</v>
      </c>
      <c r="G392" s="16">
        <f>IF(AND(C$9="L",C$10="IB"),IF((($C$7*Coefficients!$C$16)/($A392*($C$4/100)))&lt;=1,2*ASIN(($C$7*Coefficients!$C$16)/( $A392*($C$4/100)))*180/PI(),180),IF(AND(C$9="C",C$10="IB"),IF((($C$7*Coefficients!$D$16)/($A392*($C$4/100)))&lt;=1,2*ASIN(($C$7*Coefficients!$D$16)/( $A392*($C$4/100)))*180/PI(),180),IF(AND(C$9="L",C$10="D"),IF((($C$7*Coefficients!$E$16)/($A392*($C$4/100)))&lt;=1,2*ASIN(($C$7*Coefficients!$E$16)/( $A392*($C$4/100)))*180/PI(),180),IF(AND(C$9="C",C$10="D"),IF((($C$7*Coefficients!$F$16)/($A392*($C$4/100)))&lt;=1,2*ASIN(($C$7*Coefficients!$F$16)/( $A392*($C$4/100)))*180/PI(),180),FALSE))))</f>
        <v>180</v>
      </c>
      <c r="H392" s="50">
        <f>IF(AND(C$9="L",C$10="IB"),(($C$7*Coefficients!$C$16)/($A392*SIN(C$5*PI()/180))*100/2)^2*PI(),IF(AND(C$9="C",C$10="IB"),(($C$7*Coefficients!$D$16)/($A392*SIN(C$5*PI()/180))*100/2)^2*PI(),IF(AND(C$9="L",C$10="D"),(($C$7*Coefficients!$E$16)/($A392*SIN(C$5*PI()/180))*100/2)^2*PI(),IF(AND(C$9="C",C$10="D"),(($C$7* Coefficients!$F$16)/($A392*SIN(C$5*PI()/180))*100/2)^2*PI(),FALSE))))</f>
        <v>4954132.6975828633</v>
      </c>
      <c r="I392" s="42">
        <f t="shared" si="44"/>
        <v>35.163329235026573</v>
      </c>
      <c r="L392" s="44"/>
    </row>
    <row r="393" spans="1:12" x14ac:dyDescent="0.25">
      <c r="A393" s="51">
        <f t="shared" si="45"/>
        <v>22.803420720003782</v>
      </c>
      <c r="B393" s="5">
        <f t="shared" si="39"/>
        <v>0.99987795883227504</v>
      </c>
      <c r="C393" s="49">
        <f t="shared" si="42"/>
        <v>-1.0601008034454319E-3</v>
      </c>
      <c r="D393" s="5">
        <f t="shared" si="40"/>
        <v>0.21935321121964482</v>
      </c>
      <c r="E393" s="5">
        <f t="shared" si="41"/>
        <v>5.466609218107911E-3</v>
      </c>
      <c r="F393" s="5" t="str">
        <f t="shared" si="43"/>
        <v>neg.</v>
      </c>
      <c r="G393" s="16">
        <f>IF(AND(C$9="L",C$10="IB"),IF((($C$7*Coefficients!$C$16)/($A393*($C$4/100)))&lt;=1,2*ASIN(($C$7*Coefficients!$C$16)/( $A393*($C$4/100)))*180/PI(),180),IF(AND(C$9="C",C$10="IB"),IF((($C$7*Coefficients!$D$16)/($A393*($C$4/100)))&lt;=1,2*ASIN(($C$7*Coefficients!$D$16)/( $A393*($C$4/100)))*180/PI(),180),IF(AND(C$9="L",C$10="D"),IF((($C$7*Coefficients!$E$16)/($A393*($C$4/100)))&lt;=1,2*ASIN(($C$7*Coefficients!$E$16)/( $A393*($C$4/100)))*180/PI(),180),IF(AND(C$9="C",C$10="D"),IF((($C$7*Coefficients!$F$16)/($A393*($C$4/100)))&lt;=1,2*ASIN(($C$7*Coefficients!$F$16)/( $A393*($C$4/100)))*180/PI(),180),FALSE))))</f>
        <v>180</v>
      </c>
      <c r="H393" s="50">
        <f>IF(AND(C$9="L",C$10="IB"),(($C$7*Coefficients!$C$16)/($A393*SIN(C$5*PI()/180))*100/2)^2*PI(),IF(AND(C$9="C",C$10="IB"),(($C$7*Coefficients!$D$16)/($A393*SIN(C$5*PI()/180))*100/2)^2*PI(),IF(AND(C$9="L",C$10="D"),(($C$7*Coefficients!$E$16)/($A393*SIN(C$5*PI()/180))*100/2)^2*PI(),IF(AND(C$9="C",C$10="D"),(($C$7* Coefficients!$F$16)/($A393*SIN(C$5*PI()/180))*100/2)^2*PI(),FALSE))))</f>
        <v>4931370.5254523186</v>
      </c>
      <c r="I393" s="42">
        <f t="shared" si="44"/>
        <v>35.082455821999474</v>
      </c>
      <c r="L393" s="44"/>
    </row>
    <row r="394" spans="1:12" x14ac:dyDescent="0.25">
      <c r="A394" s="51">
        <f t="shared" si="45"/>
        <v>22.855988033753899</v>
      </c>
      <c r="B394" s="5">
        <f t="shared" si="39"/>
        <v>0.99987739553816068</v>
      </c>
      <c r="C394" s="49">
        <f t="shared" si="42"/>
        <v>-1.064994112519813E-3</v>
      </c>
      <c r="D394" s="5">
        <f t="shared" si="40"/>
        <v>0.21985887259465789</v>
      </c>
      <c r="E394" s="5">
        <f t="shared" si="41"/>
        <v>5.4918419397926377E-3</v>
      </c>
      <c r="F394" s="5" t="str">
        <f t="shared" si="43"/>
        <v>neg.</v>
      </c>
      <c r="G394" s="16">
        <f>IF(AND(C$9="L",C$10="IB"),IF((($C$7*Coefficients!$C$16)/($A394*($C$4/100)))&lt;=1,2*ASIN(($C$7*Coefficients!$C$16)/( $A394*($C$4/100)))*180/PI(),180),IF(AND(C$9="C",C$10="IB"),IF((($C$7*Coefficients!$D$16)/($A394*($C$4/100)))&lt;=1,2*ASIN(($C$7*Coefficients!$D$16)/( $A394*($C$4/100)))*180/PI(),180),IF(AND(C$9="L",C$10="D"),IF((($C$7*Coefficients!$E$16)/($A394*($C$4/100)))&lt;=1,2*ASIN(($C$7*Coefficients!$E$16)/( $A394*($C$4/100)))*180/PI(),180),IF(AND(C$9="C",C$10="D"),IF((($C$7*Coefficients!$F$16)/($A394*($C$4/100)))&lt;=1,2*ASIN(($C$7*Coefficients!$F$16)/( $A394*($C$4/100)))*180/PI(),180),FALSE))))</f>
        <v>180</v>
      </c>
      <c r="H394" s="50">
        <f>IF(AND(C$9="L",C$10="IB"),(($C$7*Coefficients!$C$16)/($A394*SIN(C$5*PI()/180))*100/2)^2*PI(),IF(AND(C$9="C",C$10="IB"),(($C$7*Coefficients!$D$16)/($A394*SIN(C$5*PI()/180))*100/2)^2*PI(),IF(AND(C$9="L",C$10="D"),(($C$7*Coefficients!$E$16)/($A394*SIN(C$5*PI()/180))*100/2)^2*PI(),IF(AND(C$9="C",C$10="D"),(($C$7* Coefficients!$F$16)/($A394*SIN(C$5*PI()/180))*100/2)^2*PI(),FALSE))))</f>
        <v>4908712.936002885</v>
      </c>
      <c r="I394" s="42">
        <f t="shared" si="44"/>
        <v>35.00176841266078</v>
      </c>
      <c r="L394" s="44"/>
    </row>
    <row r="395" spans="1:12" x14ac:dyDescent="0.25">
      <c r="A395" s="51">
        <f t="shared" si="45"/>
        <v>22.908676527677326</v>
      </c>
      <c r="B395" s="5">
        <f t="shared" si="39"/>
        <v>0.99987682964421176</v>
      </c>
      <c r="C395" s="49">
        <f t="shared" si="42"/>
        <v>-1.0699100090087871E-3</v>
      </c>
      <c r="D395" s="5">
        <f t="shared" si="40"/>
        <v>0.22036569963952718</v>
      </c>
      <c r="E395" s="5">
        <f t="shared" si="41"/>
        <v>5.5171911304288139E-3</v>
      </c>
      <c r="F395" s="5" t="str">
        <f t="shared" si="43"/>
        <v>neg.</v>
      </c>
      <c r="G395" s="16">
        <f>IF(AND(C$9="L",C$10="IB"),IF((($C$7*Coefficients!$C$16)/($A395*($C$4/100)))&lt;=1,2*ASIN(($C$7*Coefficients!$C$16)/( $A395*($C$4/100)))*180/PI(),180),IF(AND(C$9="C",C$10="IB"),IF((($C$7*Coefficients!$D$16)/($A395*($C$4/100)))&lt;=1,2*ASIN(($C$7*Coefficients!$D$16)/( $A395*($C$4/100)))*180/PI(),180),IF(AND(C$9="L",C$10="D"),IF((($C$7*Coefficients!$E$16)/($A395*($C$4/100)))&lt;=1,2*ASIN(($C$7*Coefficients!$E$16)/( $A395*($C$4/100)))*180/PI(),180),IF(AND(C$9="C",C$10="D"),IF((($C$7*Coefficients!$F$16)/($A395*($C$4/100)))&lt;=1,2*ASIN(($C$7*Coefficients!$F$16)/( $A395*($C$4/100)))*180/PI(),180),FALSE))))</f>
        <v>180</v>
      </c>
      <c r="H395" s="50">
        <f>IF(AND(C$9="L",C$10="IB"),(($C$7*Coefficients!$C$16)/($A395*SIN(C$5*PI()/180))*100/2)^2*PI(),IF(AND(C$9="C",C$10="IB"),(($C$7*Coefficients!$D$16)/($A395*SIN(C$5*PI()/180))*100/2)^2*PI(),IF(AND(C$9="L",C$10="D"),(($C$7*Coefficients!$E$16)/($A395*SIN(C$5*PI()/180))*100/2)^2*PI(),IF(AND(C$9="C",C$10="D"),(($C$7* Coefficients!$F$16)/($A395*SIN(C$5*PI()/180))*100/2)^2*PI(),FALSE))))</f>
        <v>4886159.4487207923</v>
      </c>
      <c r="I395" s="42">
        <f t="shared" si="44"/>
        <v>34.921266579213899</v>
      </c>
      <c r="L395" s="44"/>
    </row>
    <row r="396" spans="1:12" x14ac:dyDescent="0.25">
      <c r="A396" s="51">
        <f t="shared" si="45"/>
        <v>22.961486481123213</v>
      </c>
      <c r="B396" s="5">
        <f t="shared" si="39"/>
        <v>0.99987626113842987</v>
      </c>
      <c r="C396" s="49">
        <f t="shared" si="42"/>
        <v>-1.0748485971803987E-3</v>
      </c>
      <c r="D396" s="5">
        <f t="shared" si="40"/>
        <v>0.22087369504139923</v>
      </c>
      <c r="E396" s="5">
        <f t="shared" si="41"/>
        <v>5.542657327612696E-3</v>
      </c>
      <c r="F396" s="5" t="str">
        <f t="shared" si="43"/>
        <v>neg.</v>
      </c>
      <c r="G396" s="16">
        <f>IF(AND(C$9="L",C$10="IB"),IF((($C$7*Coefficients!$C$16)/($A396*($C$4/100)))&lt;=1,2*ASIN(($C$7*Coefficients!$C$16)/( $A396*($C$4/100)))*180/PI(),180),IF(AND(C$9="C",C$10="IB"),IF((($C$7*Coefficients!$D$16)/($A396*($C$4/100)))&lt;=1,2*ASIN(($C$7*Coefficients!$D$16)/( $A396*($C$4/100)))*180/PI(),180),IF(AND(C$9="L",C$10="D"),IF((($C$7*Coefficients!$E$16)/($A396*($C$4/100)))&lt;=1,2*ASIN(($C$7*Coefficients!$E$16)/( $A396*($C$4/100)))*180/PI(),180),IF(AND(C$9="C",C$10="D"),IF((($C$7*Coefficients!$F$16)/($A396*($C$4/100)))&lt;=1,2*ASIN(($C$7*Coefficients!$F$16)/( $A396*($C$4/100)))*180/PI(),180),FALSE))))</f>
        <v>180</v>
      </c>
      <c r="H396" s="50">
        <f>IF(AND(C$9="L",C$10="IB"),(($C$7*Coefficients!$C$16)/($A396*SIN(C$5*PI()/180))*100/2)^2*PI(),IF(AND(C$9="C",C$10="IB"),(($C$7*Coefficients!$D$16)/($A396*SIN(C$5*PI()/180))*100/2)^2*PI(),IF(AND(C$9="L",C$10="D"),(($C$7*Coefficients!$E$16)/($A396*SIN(C$5*PI()/180))*100/2)^2*PI(),IF(AND(C$9="C",C$10="D"),(($C$7* Coefficients!$F$16)/($A396*SIN(C$5*PI()/180))*100/2)^2*PI(),FALSE))))</f>
        <v>4863709.5853000274</v>
      </c>
      <c r="I396" s="42">
        <f t="shared" si="44"/>
        <v>34.840949894846105</v>
      </c>
      <c r="L396" s="44"/>
    </row>
    <row r="397" spans="1:12" x14ac:dyDescent="0.25">
      <c r="A397" s="51">
        <f t="shared" si="45"/>
        <v>23.014418174084675</v>
      </c>
      <c r="B397" s="5">
        <f t="shared" si="39"/>
        <v>0.99987569000876153</v>
      </c>
      <c r="C397" s="49">
        <f t="shared" si="42"/>
        <v>-1.0798099817814727E-3</v>
      </c>
      <c r="D397" s="5">
        <f t="shared" si="40"/>
        <v>0.22138286149361505</v>
      </c>
      <c r="E397" s="5">
        <f t="shared" si="41"/>
        <v>5.5682410714219654E-3</v>
      </c>
      <c r="F397" s="5" t="str">
        <f t="shared" si="43"/>
        <v>neg.</v>
      </c>
      <c r="G397" s="16">
        <f>IF(AND(C$9="L",C$10="IB"),IF((($C$7*Coefficients!$C$16)/($A397*($C$4/100)))&lt;=1,2*ASIN(($C$7*Coefficients!$C$16)/( $A397*($C$4/100)))*180/PI(),180),IF(AND(C$9="C",C$10="IB"),IF((($C$7*Coefficients!$D$16)/($A397*($C$4/100)))&lt;=1,2*ASIN(($C$7*Coefficients!$D$16)/( $A397*($C$4/100)))*180/PI(),180),IF(AND(C$9="L",C$10="D"),IF((($C$7*Coefficients!$E$16)/($A397*($C$4/100)))&lt;=1,2*ASIN(($C$7*Coefficients!$E$16)/( $A397*($C$4/100)))*180/PI(),180),IF(AND(C$9="C",C$10="D"),IF((($C$7*Coefficients!$F$16)/($A397*($C$4/100)))&lt;=1,2*ASIN(($C$7*Coefficients!$F$16)/( $A397*($C$4/100)))*180/PI(),180),FALSE))))</f>
        <v>180</v>
      </c>
      <c r="H397" s="50">
        <f>IF(AND(C$9="L",C$10="IB"),(($C$7*Coefficients!$C$16)/($A397*SIN(C$5*PI()/180))*100/2)^2*PI(),IF(AND(C$9="C",C$10="IB"),(($C$7*Coefficients!$D$16)/($A397*SIN(C$5*PI()/180))*100/2)^2*PI(),IF(AND(C$9="L",C$10="D"),(($C$7*Coefficients!$E$16)/($A397*SIN(C$5*PI()/180))*100/2)^2*PI(),IF(AND(C$9="C",C$10="D"),(($C$7* Coefficients!$F$16)/($A397*SIN(C$5*PI()/180))*100/2)^2*PI(),FALSE))))</f>
        <v>4841362.8696321985</v>
      </c>
      <c r="I397" s="42">
        <f t="shared" si="44"/>
        <v>34.760817933726344</v>
      </c>
      <c r="L397" s="44"/>
    </row>
    <row r="398" spans="1:12" x14ac:dyDescent="0.25">
      <c r="A398" s="51">
        <f t="shared" si="45"/>
        <v>23.067471887200281</v>
      </c>
      <c r="B398" s="5">
        <f t="shared" si="39"/>
        <v>0.99987511624309777</v>
      </c>
      <c r="C398" s="49">
        <f t="shared" si="42"/>
        <v>-1.0847942680414762E-3</v>
      </c>
      <c r="D398" s="5">
        <f t="shared" si="40"/>
        <v>0.22189320169572449</v>
      </c>
      <c r="E398" s="5">
        <f t="shared" si="41"/>
        <v>5.5939429044271948E-3</v>
      </c>
      <c r="F398" s="5" t="str">
        <f t="shared" si="43"/>
        <v>neg.</v>
      </c>
      <c r="G398" s="16">
        <f>IF(AND(C$9="L",C$10="IB"),IF((($C$7*Coefficients!$C$16)/($A398*($C$4/100)))&lt;=1,2*ASIN(($C$7*Coefficients!$C$16)/( $A398*($C$4/100)))*180/PI(),180),IF(AND(C$9="C",C$10="IB"),IF((($C$7*Coefficients!$D$16)/($A398*($C$4/100)))&lt;=1,2*ASIN(($C$7*Coefficients!$D$16)/( $A398*($C$4/100)))*180/PI(),180),IF(AND(C$9="L",C$10="D"),IF((($C$7*Coefficients!$E$16)/($A398*($C$4/100)))&lt;=1,2*ASIN(($C$7*Coefficients!$E$16)/( $A398*($C$4/100)))*180/PI(),180),IF(AND(C$9="C",C$10="D"),IF((($C$7*Coefficients!$F$16)/($A398*($C$4/100)))&lt;=1,2*ASIN(($C$7*Coefficients!$F$16)/( $A398*($C$4/100)))*180/PI(),180),FALSE))))</f>
        <v>180</v>
      </c>
      <c r="H398" s="50">
        <f>IF(AND(C$9="L",C$10="IB"),(($C$7*Coefficients!$C$16)/($A398*SIN(C$5*PI()/180))*100/2)^2*PI(),IF(AND(C$9="C",C$10="IB"),(($C$7*Coefficients!$D$16)/($A398*SIN(C$5*PI()/180))*100/2)^2*PI(),IF(AND(C$9="L",C$10="D"),(($C$7*Coefficients!$E$16)/($A398*SIN(C$5*PI()/180))*100/2)^2*PI(),IF(AND(C$9="C",C$10="D"),(($C$7* Coefficients!$F$16)/($A398*SIN(C$5*PI()/180))*100/2)^2*PI(),FALSE))))</f>
        <v>4819118.8277964247</v>
      </c>
      <c r="I398" s="42">
        <f t="shared" si="44"/>
        <v>34.680870271002931</v>
      </c>
      <c r="L398" s="44"/>
    </row>
    <row r="399" spans="1:12" x14ac:dyDescent="0.25">
      <c r="A399" s="51">
        <f t="shared" si="45"/>
        <v>23.120647901755532</v>
      </c>
      <c r="B399" s="5">
        <f t="shared" si="39"/>
        <v>0.99987453982927266</v>
      </c>
      <c r="C399" s="49">
        <f t="shared" si="42"/>
        <v>-1.0898015616850607E-3</v>
      </c>
      <c r="D399" s="5">
        <f t="shared" si="40"/>
        <v>0.22240471835350054</v>
      </c>
      <c r="E399" s="5">
        <f t="shared" si="41"/>
        <v>5.6197633717033459E-3</v>
      </c>
      <c r="F399" s="5" t="str">
        <f t="shared" si="43"/>
        <v>neg.</v>
      </c>
      <c r="G399" s="16">
        <f>IF(AND(C$9="L",C$10="IB"),IF((($C$7*Coefficients!$C$16)/($A399*($C$4/100)))&lt;=1,2*ASIN(($C$7*Coefficients!$C$16)/( $A399*($C$4/100)))*180/PI(),180),IF(AND(C$9="C",C$10="IB"),IF((($C$7*Coefficients!$D$16)/($A399*($C$4/100)))&lt;=1,2*ASIN(($C$7*Coefficients!$D$16)/( $A399*($C$4/100)))*180/PI(),180),IF(AND(C$9="L",C$10="D"),IF((($C$7*Coefficients!$E$16)/($A399*($C$4/100)))&lt;=1,2*ASIN(($C$7*Coefficients!$E$16)/( $A399*($C$4/100)))*180/PI(),180),IF(AND(C$9="C",C$10="D"),IF((($C$7*Coefficients!$F$16)/($A399*($C$4/100)))&lt;=1,2*ASIN(($C$7*Coefficients!$F$16)/( $A399*($C$4/100)))*180/PI(),180),FALSE))))</f>
        <v>180</v>
      </c>
      <c r="H399" s="50">
        <f>IF(AND(C$9="L",C$10="IB"),(($C$7*Coefficients!$C$16)/($A399*SIN(C$5*PI()/180))*100/2)^2*PI(),IF(AND(C$9="C",C$10="IB"),(($C$7*Coefficients!$D$16)/($A399*SIN(C$5*PI()/180))*100/2)^2*PI(),IF(AND(C$9="L",C$10="D"),(($C$7*Coefficients!$E$16)/($A399*SIN(C$5*PI()/180))*100/2)^2*PI(),IF(AND(C$9="C",C$10="D"),(($C$7* Coefficients!$F$16)/($A399*SIN(C$5*PI()/180))*100/2)^2*PI(),FALSE))))</f>
        <v>4796976.9880493004</v>
      </c>
      <c r="I399" s="42">
        <f t="shared" si="44"/>
        <v>34.60110648280132</v>
      </c>
      <c r="L399" s="44"/>
    </row>
    <row r="400" spans="1:12" x14ac:dyDescent="0.25">
      <c r="A400" s="51">
        <f t="shared" si="45"/>
        <v>23.173946499684369</v>
      </c>
      <c r="B400" s="5">
        <f t="shared" si="39"/>
        <v>0.99987396075506529</v>
      </c>
      <c r="C400" s="49">
        <f t="shared" si="42"/>
        <v>-1.0948319689147055E-3</v>
      </c>
      <c r="D400" s="5">
        <f t="shared" si="40"/>
        <v>0.22291741417895355</v>
      </c>
      <c r="E400" s="5">
        <f t="shared" si="41"/>
        <v>5.645703020841334E-3</v>
      </c>
      <c r="F400" s="5" t="str">
        <f t="shared" si="43"/>
        <v>neg.</v>
      </c>
      <c r="G400" s="16">
        <f>IF(AND(C$9="L",C$10="IB"),IF((($C$7*Coefficients!$C$16)/($A400*($C$4/100)))&lt;=1,2*ASIN(($C$7*Coefficients!$C$16)/( $A400*($C$4/100)))*180/PI(),180),IF(AND(C$9="C",C$10="IB"),IF((($C$7*Coefficients!$D$16)/($A400*($C$4/100)))&lt;=1,2*ASIN(($C$7*Coefficients!$D$16)/( $A400*($C$4/100)))*180/PI(),180),IF(AND(C$9="L",C$10="D"),IF((($C$7*Coefficients!$E$16)/($A400*($C$4/100)))&lt;=1,2*ASIN(($C$7*Coefficients!$E$16)/( $A400*($C$4/100)))*180/PI(),180),IF(AND(C$9="C",C$10="D"),IF((($C$7*Coefficients!$F$16)/($A400*($C$4/100)))&lt;=1,2*ASIN(($C$7*Coefficients!$F$16)/( $A400*($C$4/100)))*180/PI(),180),FALSE))))</f>
        <v>180</v>
      </c>
      <c r="H400" s="50">
        <f>IF(AND(C$9="L",C$10="IB"),(($C$7*Coefficients!$C$16)/($A400*SIN(C$5*PI()/180))*100/2)^2*PI(),IF(AND(C$9="C",C$10="IB"),(($C$7*Coefficients!$D$16)/($A400*SIN(C$5*PI()/180))*100/2)^2*PI(),IF(AND(C$9="L",C$10="D"),(($C$7*Coefficients!$E$16)/($A400*SIN(C$5*PI()/180))*100/2)^2*PI(),IF(AND(C$9="C",C$10="D"),(($C$7* Coefficients!$F$16)/($A400*SIN(C$5*PI()/180))*100/2)^2*PI(),FALSE))))</f>
        <v>4774936.8808148857</v>
      </c>
      <c r="I400" s="42">
        <f t="shared" si="44"/>
        <v>34.521526146221838</v>
      </c>
      <c r="L400" s="44"/>
    </row>
    <row r="401" spans="1:12" x14ac:dyDescent="0.25">
      <c r="A401" s="51">
        <f t="shared" si="45"/>
        <v>23.22736796357065</v>
      </c>
      <c r="B401" s="5">
        <f t="shared" si="39"/>
        <v>0.99987337900819828</v>
      </c>
      <c r="C401" s="49">
        <f t="shared" si="42"/>
        <v>-1.099885596424225E-3</v>
      </c>
      <c r="D401" s="5">
        <f t="shared" si="40"/>
        <v>0.2234312918903458</v>
      </c>
      <c r="E401" s="5">
        <f t="shared" si="41"/>
        <v>5.6717624019596395E-3</v>
      </c>
      <c r="F401" s="5" t="str">
        <f t="shared" si="43"/>
        <v>neg.</v>
      </c>
      <c r="G401" s="16">
        <f>IF(AND(C$9="L",C$10="IB"),IF((($C$7*Coefficients!$C$16)/($A401*($C$4/100)))&lt;=1,2*ASIN(($C$7*Coefficients!$C$16)/( $A401*($C$4/100)))*180/PI(),180),IF(AND(C$9="C",C$10="IB"),IF((($C$7*Coefficients!$D$16)/($A401*($C$4/100)))&lt;=1,2*ASIN(($C$7*Coefficients!$D$16)/( $A401*($C$4/100)))*180/PI(),180),IF(AND(C$9="L",C$10="D"),IF((($C$7*Coefficients!$E$16)/($A401*($C$4/100)))&lt;=1,2*ASIN(($C$7*Coefficients!$E$16)/( $A401*($C$4/100)))*180/PI(),180),IF(AND(C$9="C",C$10="D"),IF((($C$7*Coefficients!$F$16)/($A401*($C$4/100)))&lt;=1,2*ASIN(($C$7*Coefficients!$F$16)/( $A401*($C$4/100)))*180/PI(),180),FALSE))))</f>
        <v>180</v>
      </c>
      <c r="H401" s="50">
        <f>IF(AND(C$9="L",C$10="IB"),(($C$7*Coefficients!$C$16)/($A401*SIN(C$5*PI()/180))*100/2)^2*PI(),IF(AND(C$9="C",C$10="IB"),(($C$7*Coefficients!$D$16)/($A401*SIN(C$5*PI()/180))*100/2)^2*PI(),IF(AND(C$9="L",C$10="D"),(($C$7*Coefficients!$E$16)/($A401*SIN(C$5*PI()/180))*100/2)^2*PI(),IF(AND(C$9="C",C$10="D"),(($C$7* Coefficients!$F$16)/($A401*SIN(C$5*PI()/180))*100/2)^2*PI(),FALSE))))</f>
        <v>4752998.0386747401</v>
      </c>
      <c r="I401" s="42">
        <f t="shared" si="44"/>
        <v>34.442128839337478</v>
      </c>
      <c r="L401" s="44"/>
    </row>
    <row r="402" spans="1:12" x14ac:dyDescent="0.25">
      <c r="A402" s="51">
        <f t="shared" si="45"/>
        <v>23.280912576649659</v>
      </c>
      <c r="B402" s="5">
        <f t="shared" si="39"/>
        <v>0.99987279457633649</v>
      </c>
      <c r="C402" s="49">
        <f t="shared" si="42"/>
        <v>-1.1049625514093814E-3</v>
      </c>
      <c r="D402" s="5">
        <f t="shared" si="40"/>
        <v>0.22394635421220574</v>
      </c>
      <c r="E402" s="5">
        <f t="shared" si="41"/>
        <v>5.697942067715971E-3</v>
      </c>
      <c r="F402" s="5" t="str">
        <f t="shared" si="43"/>
        <v>neg.</v>
      </c>
      <c r="G402" s="16">
        <f>IF(AND(C$9="L",C$10="IB"),IF((($C$7*Coefficients!$C$16)/($A402*($C$4/100)))&lt;=1,2*ASIN(($C$7*Coefficients!$C$16)/( $A402*($C$4/100)))*180/PI(),180),IF(AND(C$9="C",C$10="IB"),IF((($C$7*Coefficients!$D$16)/($A402*($C$4/100)))&lt;=1,2*ASIN(($C$7*Coefficients!$D$16)/( $A402*($C$4/100)))*180/PI(),180),IF(AND(C$9="L",C$10="D"),IF((($C$7*Coefficients!$E$16)/($A402*($C$4/100)))&lt;=1,2*ASIN(($C$7*Coefficients!$E$16)/( $A402*($C$4/100)))*180/PI(),180),IF(AND(C$9="C",C$10="D"),IF((($C$7*Coefficients!$F$16)/($A402*($C$4/100)))&lt;=1,2*ASIN(($C$7*Coefficients!$F$16)/( $A402*($C$4/100)))*180/PI(),180),FALSE))))</f>
        <v>180</v>
      </c>
      <c r="H402" s="50">
        <f>IF(AND(C$9="L",C$10="IB"),(($C$7*Coefficients!$C$16)/($A402*SIN(C$5*PI()/180))*100/2)^2*PI(),IF(AND(C$9="C",C$10="IB"),(($C$7*Coefficients!$D$16)/($A402*SIN(C$5*PI()/180))*100/2)^2*PI(),IF(AND(C$9="L",C$10="D"),(($C$7*Coefficients!$E$16)/($A402*SIN(C$5*PI()/180))*100/2)^2*PI(),IF(AND(C$9="C",C$10="D"),(($C$7* Coefficients!$F$16)/($A402*SIN(C$5*PI()/180))*100/2)^2*PI(),FALSE))))</f>
        <v>4731159.9963580202</v>
      </c>
      <c r="I402" s="42">
        <f t="shared" si="44"/>
        <v>34.362914141191609</v>
      </c>
      <c r="L402" s="44"/>
    </row>
    <row r="403" spans="1:12" x14ac:dyDescent="0.25">
      <c r="A403" s="51">
        <f t="shared" si="45"/>
        <v>23.334580622809604</v>
      </c>
      <c r="B403" s="5">
        <f t="shared" si="39"/>
        <v>0.99987220744708938</v>
      </c>
      <c r="C403" s="49">
        <f t="shared" si="42"/>
        <v>-1.1100629415476361E-3</v>
      </c>
      <c r="D403" s="5">
        <f t="shared" si="40"/>
        <v>0.2244626038753425</v>
      </c>
      <c r="E403" s="5">
        <f t="shared" si="41"/>
        <v>5.7242425733189939E-3</v>
      </c>
      <c r="F403" s="5" t="str">
        <f t="shared" si="43"/>
        <v>neg.</v>
      </c>
      <c r="G403" s="16">
        <f>IF(AND(C$9="L",C$10="IB"),IF((($C$7*Coefficients!$C$16)/($A403*($C$4/100)))&lt;=1,2*ASIN(($C$7*Coefficients!$C$16)/( $A403*($C$4/100)))*180/PI(),180),IF(AND(C$9="C",C$10="IB"),IF((($C$7*Coefficients!$D$16)/($A403*($C$4/100)))&lt;=1,2*ASIN(($C$7*Coefficients!$D$16)/( $A403*($C$4/100)))*180/PI(),180),IF(AND(C$9="L",C$10="D"),IF((($C$7*Coefficients!$E$16)/($A403*($C$4/100)))&lt;=1,2*ASIN(($C$7*Coefficients!$E$16)/( $A403*($C$4/100)))*180/PI(),180),IF(AND(C$9="C",C$10="D"),IF((($C$7*Coefficients!$F$16)/($A403*($C$4/100)))&lt;=1,2*ASIN(($C$7*Coefficients!$F$16)/( $A403*($C$4/100)))*180/PI(),180),FALSE))))</f>
        <v>180</v>
      </c>
      <c r="H403" s="50">
        <f>IF(AND(C$9="L",C$10="IB"),(($C$7*Coefficients!$C$16)/($A403*SIN(C$5*PI()/180))*100/2)^2*PI(),IF(AND(C$9="C",C$10="IB"),(($C$7*Coefficients!$D$16)/($A403*SIN(C$5*PI()/180))*100/2)^2*PI(),IF(AND(C$9="L",C$10="D"),(($C$7*Coefficients!$E$16)/($A403*SIN(C$5*PI()/180))*100/2)^2*PI(),IF(AND(C$9="C",C$10="D"),(($C$7* Coefficients!$F$16)/($A403*SIN(C$5*PI()/180))*100/2)^2*PI(),FALSE))))</f>
        <v>4709422.2907316042</v>
      </c>
      <c r="I403" s="42">
        <f t="shared" si="44"/>
        <v>34.283881631795786</v>
      </c>
      <c r="L403" s="44"/>
    </row>
    <row r="404" spans="1:12" x14ac:dyDescent="0.25">
      <c r="A404" s="51">
        <f t="shared" si="45"/>
        <v>23.388372386593122</v>
      </c>
      <c r="B404" s="5">
        <f t="shared" si="39"/>
        <v>0.99987161760800847</v>
      </c>
      <c r="C404" s="49">
        <f t="shared" si="42"/>
        <v>-1.1151868750203357E-3</v>
      </c>
      <c r="D404" s="5">
        <f t="shared" si="40"/>
        <v>0.22498004361686041</v>
      </c>
      <c r="E404" s="5">
        <f t="shared" si="41"/>
        <v>5.7506644765400921E-3</v>
      </c>
      <c r="F404" s="5" t="str">
        <f t="shared" si="43"/>
        <v>neg.</v>
      </c>
      <c r="G404" s="16">
        <f>IF(AND(C$9="L",C$10="IB"),IF((($C$7*Coefficients!$C$16)/($A404*($C$4/100)))&lt;=1,2*ASIN(($C$7*Coefficients!$C$16)/( $A404*($C$4/100)))*180/PI(),180),IF(AND(C$9="C",C$10="IB"),IF((($C$7*Coefficients!$D$16)/($A404*($C$4/100)))&lt;=1,2*ASIN(($C$7*Coefficients!$D$16)/( $A404*($C$4/100)))*180/PI(),180),IF(AND(C$9="L",C$10="D"),IF((($C$7*Coefficients!$E$16)/($A404*($C$4/100)))&lt;=1,2*ASIN(($C$7*Coefficients!$E$16)/( $A404*($C$4/100)))*180/PI(),180),IF(AND(C$9="C",C$10="D"),IF((($C$7*Coefficients!$F$16)/($A404*($C$4/100)))&lt;=1,2*ASIN(($C$7*Coefficients!$F$16)/( $A404*($C$4/100)))*180/PI(),180),FALSE))))</f>
        <v>180</v>
      </c>
      <c r="H404" s="50">
        <f>IF(AND(C$9="L",C$10="IB"),(($C$7*Coefficients!$C$16)/($A404*SIN(C$5*PI()/180))*100/2)^2*PI(),IF(AND(C$9="C",C$10="IB"),(($C$7*Coefficients!$D$16)/($A404*SIN(C$5*PI()/180))*100/2)^2*PI(),IF(AND(C$9="L",C$10="D"),(($C$7*Coefficients!$E$16)/($A404*SIN(C$5*PI()/180))*100/2)^2*PI(),IF(AND(C$9="C",C$10="D"),(($C$7* Coefficients!$F$16)/($A404*SIN(C$5*PI()/180))*100/2)^2*PI(),FALSE))))</f>
        <v>4687784.4607902765</v>
      </c>
      <c r="I404" s="42">
        <f t="shared" si="44"/>
        <v>34.205030892127525</v>
      </c>
      <c r="L404" s="44"/>
    </row>
    <row r="405" spans="1:12" x14ac:dyDescent="0.25">
      <c r="A405" s="51">
        <f t="shared" si="45"/>
        <v>23.442288153198792</v>
      </c>
      <c r="B405" s="5">
        <f t="shared" si="39"/>
        <v>0.99987102504658709</v>
      </c>
      <c r="C405" s="49">
        <f t="shared" si="42"/>
        <v>-1.1203344605146459E-3</v>
      </c>
      <c r="D405" s="5">
        <f t="shared" si="40"/>
        <v>0.22549867618017352</v>
      </c>
      <c r="E405" s="5">
        <f t="shared" si="41"/>
        <v>5.7772083377252174E-3</v>
      </c>
      <c r="F405" s="5" t="str">
        <f t="shared" si="43"/>
        <v>neg.</v>
      </c>
      <c r="G405" s="16">
        <f>IF(AND(C$9="L",C$10="IB"),IF((($C$7*Coefficients!$C$16)/($A405*($C$4/100)))&lt;=1,2*ASIN(($C$7*Coefficients!$C$16)/( $A405*($C$4/100)))*180/PI(),180),IF(AND(C$9="C",C$10="IB"),IF((($C$7*Coefficients!$D$16)/($A405*($C$4/100)))&lt;=1,2*ASIN(($C$7*Coefficients!$D$16)/( $A405*($C$4/100)))*180/PI(),180),IF(AND(C$9="L",C$10="D"),IF((($C$7*Coefficients!$E$16)/($A405*($C$4/100)))&lt;=1,2*ASIN(($C$7*Coefficients!$E$16)/( $A405*($C$4/100)))*180/PI(),180),IF(AND(C$9="C",C$10="D"),IF((($C$7*Coefficients!$F$16)/($A405*($C$4/100)))&lt;=1,2*ASIN(($C$7*Coefficients!$F$16)/( $A405*($C$4/100)))*180/PI(),180),FALSE))))</f>
        <v>180</v>
      </c>
      <c r="H405" s="50">
        <f>IF(AND(C$9="L",C$10="IB"),(($C$7*Coefficients!$C$16)/($A405*SIN(C$5*PI()/180))*100/2)^2*PI(),IF(AND(C$9="C",C$10="IB"),(($C$7*Coefficients!$D$16)/($A405*SIN(C$5*PI()/180))*100/2)^2*PI(),IF(AND(C$9="L",C$10="D"),(($C$7*Coefficients!$E$16)/($A405*SIN(C$5*PI()/180))*100/2)^2*PI(),IF(AND(C$9="C",C$10="D"),(($C$7* Coefficients!$F$16)/($A405*SIN(C$5*PI()/180))*100/2)^2*PI(),FALSE))))</f>
        <v>4666246.04764695</v>
      </c>
      <c r="I405" s="42">
        <f t="shared" si="44"/>
        <v>34.126361504128042</v>
      </c>
      <c r="L405" s="44"/>
    </row>
    <row r="406" spans="1:12" x14ac:dyDescent="0.25">
      <c r="A406" s="51">
        <f t="shared" si="45"/>
        <v>23.496328208482641</v>
      </c>
      <c r="B406" s="5">
        <f t="shared" si="39"/>
        <v>0.99987042975026252</v>
      </c>
      <c r="C406" s="49">
        <f t="shared" si="42"/>
        <v>-1.1255058072052308E-3</v>
      </c>
      <c r="D406" s="5">
        <f t="shared" si="40"/>
        <v>0.22601850431502002</v>
      </c>
      <c r="E406" s="5">
        <f t="shared" si="41"/>
        <v>5.8038747198067538E-3</v>
      </c>
      <c r="F406" s="5" t="str">
        <f t="shared" si="43"/>
        <v>neg.</v>
      </c>
      <c r="G406" s="16">
        <f>IF(AND(C$9="L",C$10="IB"),IF((($C$7*Coefficients!$C$16)/($A406*($C$4/100)))&lt;=1,2*ASIN(($C$7*Coefficients!$C$16)/( $A406*($C$4/100)))*180/PI(),180),IF(AND(C$9="C",C$10="IB"),IF((($C$7*Coefficients!$D$16)/($A406*($C$4/100)))&lt;=1,2*ASIN(($C$7*Coefficients!$D$16)/( $A406*($C$4/100)))*180/PI(),180),IF(AND(C$9="L",C$10="D"),IF((($C$7*Coefficients!$E$16)/($A406*($C$4/100)))&lt;=1,2*ASIN(($C$7*Coefficients!$E$16)/( $A406*($C$4/100)))*180/PI(),180),IF(AND(C$9="C",C$10="D"),IF((($C$7*Coefficients!$F$16)/($A406*($C$4/100)))&lt;=1,2*ASIN(($C$7*Coefficients!$F$16)/( $A406*($C$4/100)))*180/PI(),180),FALSE))))</f>
        <v>180</v>
      </c>
      <c r="H406" s="50">
        <f>IF(AND(C$9="L",C$10="IB"),(($C$7*Coefficients!$C$16)/($A406*SIN(C$5*PI()/180))*100/2)^2*PI(),IF(AND(C$9="C",C$10="IB"),(($C$7*Coefficients!$D$16)/($A406*SIN(C$5*PI()/180))*100/2)^2*PI(),IF(AND(C$9="L",C$10="D"),(($C$7*Coefficients!$E$16)/($A406*SIN(C$5*PI()/180))*100/2)^2*PI(),IF(AND(C$9="C",C$10="D"),(($C$7* Coefficients!$F$16)/($A406*SIN(C$5*PI()/180))*100/2)^2*PI(),FALSE))))</f>
        <v>4644806.5945229251</v>
      </c>
      <c r="I406" s="42">
        <f t="shared" si="44"/>
        <v>34.047873050700076</v>
      </c>
      <c r="L406" s="44"/>
    </row>
    <row r="407" spans="1:12" x14ac:dyDescent="0.25">
      <c r="A407" s="51">
        <f t="shared" si="45"/>
        <v>23.550492838959663</v>
      </c>
      <c r="B407" s="5">
        <f t="shared" si="39"/>
        <v>0.99986983170641286</v>
      </c>
      <c r="C407" s="49">
        <f t="shared" si="42"/>
        <v>-1.1307010247812626E-3</v>
      </c>
      <c r="D407" s="5">
        <f t="shared" si="40"/>
        <v>0.22653953077747693</v>
      </c>
      <c r="E407" s="5">
        <f t="shared" si="41"/>
        <v>5.8306641883154615E-3</v>
      </c>
      <c r="F407" s="5" t="str">
        <f t="shared" si="43"/>
        <v>neg.</v>
      </c>
      <c r="G407" s="16">
        <f>IF(AND(C$9="L",C$10="IB"),IF((($C$7*Coefficients!$C$16)/($A407*($C$4/100)))&lt;=1,2*ASIN(($C$7*Coefficients!$C$16)/( $A407*($C$4/100)))*180/PI(),180),IF(AND(C$9="C",C$10="IB"),IF((($C$7*Coefficients!$D$16)/($A407*($C$4/100)))&lt;=1,2*ASIN(($C$7*Coefficients!$D$16)/( $A407*($C$4/100)))*180/PI(),180),IF(AND(C$9="L",C$10="D"),IF((($C$7*Coefficients!$E$16)/($A407*($C$4/100)))&lt;=1,2*ASIN(($C$7*Coefficients!$E$16)/( $A407*($C$4/100)))*180/PI(),180),IF(AND(C$9="C",C$10="D"),IF((($C$7*Coefficients!$F$16)/($A407*($C$4/100)))&lt;=1,2*ASIN(($C$7*Coefficients!$F$16)/( $A407*($C$4/100)))*180/PI(),180),FALSE))))</f>
        <v>180</v>
      </c>
      <c r="H407" s="50">
        <f>IF(AND(C$9="L",C$10="IB"),(($C$7*Coefficients!$C$16)/($A407*SIN(C$5*PI()/180))*100/2)^2*PI(),IF(AND(C$9="C",C$10="IB"),(($C$7*Coefficients!$D$16)/($A407*SIN(C$5*PI()/180))*100/2)^2*PI(),IF(AND(C$9="L",C$10="D"),(($C$7*Coefficients!$E$16)/($A407*SIN(C$5*PI()/180))*100/2)^2*PI(),IF(AND(C$9="C",C$10="D"),(($C$7* Coefficients!$F$16)/($A407*SIN(C$5*PI()/180))*100/2)^2*PI(),FALSE))))</f>
        <v>4623465.6467382172</v>
      </c>
      <c r="I407" s="42">
        <f t="shared" si="44"/>
        <v>33.969565115705656</v>
      </c>
      <c r="L407" s="44"/>
    </row>
    <row r="408" spans="1:12" x14ac:dyDescent="0.25">
      <c r="A408" s="51">
        <f t="shared" si="45"/>
        <v>23.604782331805335</v>
      </c>
      <c r="B408" s="5">
        <f t="shared" si="39"/>
        <v>0.99986923090235846</v>
      </c>
      <c r="C408" s="49">
        <f t="shared" si="42"/>
        <v>-1.1359202234338878E-3</v>
      </c>
      <c r="D408" s="5">
        <f t="shared" si="40"/>
        <v>0.22706175832997466</v>
      </c>
      <c r="E408" s="5">
        <f t="shared" si="41"/>
        <v>5.8575773113924718E-3</v>
      </c>
      <c r="F408" s="5" t="str">
        <f t="shared" si="43"/>
        <v>neg.</v>
      </c>
      <c r="G408" s="16">
        <f>IF(AND(C$9="L",C$10="IB"),IF((($C$7*Coefficients!$C$16)/($A408*($C$4/100)))&lt;=1,2*ASIN(($C$7*Coefficients!$C$16)/( $A408*($C$4/100)))*180/PI(),180),IF(AND(C$9="C",C$10="IB"),IF((($C$7*Coefficients!$D$16)/($A408*($C$4/100)))&lt;=1,2*ASIN(($C$7*Coefficients!$D$16)/( $A408*($C$4/100)))*180/PI(),180),IF(AND(C$9="L",C$10="D"),IF((($C$7*Coefficients!$E$16)/($A408*($C$4/100)))&lt;=1,2*ASIN(($C$7*Coefficients!$E$16)/( $A408*($C$4/100)))*180/PI(),180),IF(AND(C$9="C",C$10="D"),IF((($C$7*Coefficients!$F$16)/($A408*($C$4/100)))&lt;=1,2*ASIN(($C$7*Coefficients!$F$16)/( $A408*($C$4/100)))*180/PI(),180),FALSE))))</f>
        <v>180</v>
      </c>
      <c r="H408" s="50">
        <f>IF(AND(C$9="L",C$10="IB"),(($C$7*Coefficients!$C$16)/($A408*SIN(C$5*PI()/180))*100/2)^2*PI(),IF(AND(C$9="C",C$10="IB"),(($C$7*Coefficients!$D$16)/($A408*SIN(C$5*PI()/180))*100/2)^2*PI(),IF(AND(C$9="L",C$10="D"),(($C$7*Coefficients!$E$16)/($A408*SIN(C$5*PI()/180))*100/2)^2*PI(),IF(AND(C$9="C",C$10="D"),(($C$7* Coefficients!$F$16)/($A408*SIN(C$5*PI()/180))*100/2)^2*PI(),FALSE))))</f>
        <v>4602222.7517019026</v>
      </c>
      <c r="I408" s="42">
        <f t="shared" si="44"/>
        <v>33.891437283963917</v>
      </c>
      <c r="L408" s="44"/>
    </row>
    <row r="409" spans="1:12" x14ac:dyDescent="0.25">
      <c r="A409" s="51">
        <f t="shared" si="45"/>
        <v>23.659196974857146</v>
      </c>
      <c r="B409" s="5">
        <f t="shared" si="39"/>
        <v>0.99986862732536064</v>
      </c>
      <c r="C409" s="49">
        <f t="shared" si="42"/>
        <v>-1.1411635138678055E-3</v>
      </c>
      <c r="D409" s="5">
        <f t="shared" si="40"/>
        <v>0.22758518974131178</v>
      </c>
      <c r="E409" s="5">
        <f t="shared" si="41"/>
        <v>5.8846146598013471E-3</v>
      </c>
      <c r="F409" s="5" t="str">
        <f t="shared" si="43"/>
        <v>neg.</v>
      </c>
      <c r="G409" s="16">
        <f>IF(AND(C$9="L",C$10="IB"),IF((($C$7*Coefficients!$C$16)/($A409*($C$4/100)))&lt;=1,2*ASIN(($C$7*Coefficients!$C$16)/( $A409*($C$4/100)))*180/PI(),180),IF(AND(C$9="C",C$10="IB"),IF((($C$7*Coefficients!$D$16)/($A409*($C$4/100)))&lt;=1,2*ASIN(($C$7*Coefficients!$D$16)/( $A409*($C$4/100)))*180/PI(),180),IF(AND(C$9="L",C$10="D"),IF((($C$7*Coefficients!$E$16)/($A409*($C$4/100)))&lt;=1,2*ASIN(($C$7*Coefficients!$E$16)/( $A409*($C$4/100)))*180/PI(),180),IF(AND(C$9="C",C$10="D"),IF((($C$7*Coefficients!$F$16)/($A409*($C$4/100)))&lt;=1,2*ASIN(($C$7*Coefficients!$F$16)/( $A409*($C$4/100)))*180/PI(),180),FALSE))))</f>
        <v>180</v>
      </c>
      <c r="H409" s="50">
        <f>IF(AND(C$9="L",C$10="IB"),(($C$7*Coefficients!$C$16)/($A409*SIN(C$5*PI()/180))*100/2)^2*PI(),IF(AND(C$9="C",C$10="IB"),(($C$7*Coefficients!$D$16)/($A409*SIN(C$5*PI()/180))*100/2)^2*PI(),IF(AND(C$9="L",C$10="D"),(($C$7*Coefficients!$E$16)/($A409*SIN(C$5*PI()/180))*100/2)^2*PI(),IF(AND(C$9="C",C$10="D"),(($C$7* Coefficients!$F$16)/($A409*SIN(C$5*PI()/180))*100/2)^2*PI(),FALSE))))</f>
        <v>4581077.4589025239</v>
      </c>
      <c r="I409" s="42">
        <f t="shared" si="44"/>
        <v>33.813489141248859</v>
      </c>
      <c r="L409" s="44"/>
    </row>
    <row r="410" spans="1:12" x14ac:dyDescent="0.25">
      <c r="A410" s="51">
        <f t="shared" si="45"/>
        <v>23.713737056616115</v>
      </c>
      <c r="B410" s="5">
        <f t="shared" si="39"/>
        <v>0.99986802096262262</v>
      </c>
      <c r="C410" s="49">
        <f t="shared" si="42"/>
        <v>-1.1464310072925915E-3</v>
      </c>
      <c r="D410" s="5">
        <f t="shared" si="40"/>
        <v>0.22810982778666947</v>
      </c>
      <c r="E410" s="5">
        <f t="shared" si="41"/>
        <v>5.9117768069401593E-3</v>
      </c>
      <c r="F410" s="5" t="str">
        <f t="shared" si="43"/>
        <v>neg.</v>
      </c>
      <c r="G410" s="16">
        <f>IF(AND(C$9="L",C$10="IB"),IF((($C$7*Coefficients!$C$16)/($A410*($C$4/100)))&lt;=1,2*ASIN(($C$7*Coefficients!$C$16)/( $A410*($C$4/100)))*180/PI(),180),IF(AND(C$9="C",C$10="IB"),IF((($C$7*Coefficients!$D$16)/($A410*($C$4/100)))&lt;=1,2*ASIN(($C$7*Coefficients!$D$16)/( $A410*($C$4/100)))*180/PI(),180),IF(AND(C$9="L",C$10="D"),IF((($C$7*Coefficients!$E$16)/($A410*($C$4/100)))&lt;=1,2*ASIN(($C$7*Coefficients!$E$16)/( $A410*($C$4/100)))*180/PI(),180),IF(AND(C$9="C",C$10="D"),IF((($C$7*Coefficients!$F$16)/($A410*($C$4/100)))&lt;=1,2*ASIN(($C$7*Coefficients!$F$16)/( $A410*($C$4/100)))*180/PI(),180),FALSE))))</f>
        <v>180</v>
      </c>
      <c r="H410" s="50">
        <f>IF(AND(C$9="L",C$10="IB"),(($C$7*Coefficients!$C$16)/($A410*SIN(C$5*PI()/180))*100/2)^2*PI(),IF(AND(C$9="C",C$10="IB"),(($C$7*Coefficients!$D$16)/($A410*SIN(C$5*PI()/180))*100/2)^2*PI(),IF(AND(C$9="L",C$10="D"),(($C$7*Coefficients!$E$16)/($A410*SIN(C$5*PI()/180))*100/2)^2*PI(),IF(AND(C$9="C",C$10="D"),(($C$7* Coefficients!$F$16)/($A410*SIN(C$5*PI()/180))*100/2)^2*PI(),FALSE))))</f>
        <v>4560029.319898542</v>
      </c>
      <c r="I410" s="42">
        <f t="shared" si="44"/>
        <v>33.73572027428721</v>
      </c>
      <c r="L410" s="44"/>
    </row>
    <row r="411" spans="1:12" x14ac:dyDescent="0.25">
      <c r="A411" s="51">
        <f t="shared" si="45"/>
        <v>23.768402866248326</v>
      </c>
      <c r="B411" s="5">
        <f t="shared" si="39"/>
        <v>0.99986741180128802</v>
      </c>
      <c r="C411" s="49">
        <f t="shared" si="42"/>
        <v>-1.1517228154362055E-3</v>
      </c>
      <c r="D411" s="5">
        <f t="shared" si="40"/>
        <v>0.22863567524762643</v>
      </c>
      <c r="E411" s="5">
        <f t="shared" si="41"/>
        <v>5.9390643288536752E-3</v>
      </c>
      <c r="F411" s="5" t="str">
        <f t="shared" si="43"/>
        <v>neg.</v>
      </c>
      <c r="G411" s="16">
        <f>IF(AND(C$9="L",C$10="IB"),IF((($C$7*Coefficients!$C$16)/($A411*($C$4/100)))&lt;=1,2*ASIN(($C$7*Coefficients!$C$16)/( $A411*($C$4/100)))*180/PI(),180),IF(AND(C$9="C",C$10="IB"),IF((($C$7*Coefficients!$D$16)/($A411*($C$4/100)))&lt;=1,2*ASIN(($C$7*Coefficients!$D$16)/( $A411*($C$4/100)))*180/PI(),180),IF(AND(C$9="L",C$10="D"),IF((($C$7*Coefficients!$E$16)/($A411*($C$4/100)))&lt;=1,2*ASIN(($C$7*Coefficients!$E$16)/( $A411*($C$4/100)))*180/PI(),180),IF(AND(C$9="C",C$10="D"),IF((($C$7*Coefficients!$F$16)/($A411*($C$4/100)))&lt;=1,2*ASIN(($C$7*Coefficients!$F$16)/( $A411*($C$4/100)))*180/PI(),180),FALSE))))</f>
        <v>180</v>
      </c>
      <c r="H411" s="50">
        <f>IF(AND(C$9="L",C$10="IB"),(($C$7*Coefficients!$C$16)/($A411*SIN(C$5*PI()/180))*100/2)^2*PI(),IF(AND(C$9="C",C$10="IB"),(($C$7*Coefficients!$D$16)/($A411*SIN(C$5*PI()/180))*100/2)^2*PI(),IF(AND(C$9="L",C$10="D"),(($C$7*Coefficients!$E$16)/($A411*SIN(C$5*PI()/180))*100/2)^2*PI(),IF(AND(C$9="C",C$10="D"),(($C$7* Coefficients!$F$16)/($A411*SIN(C$5*PI()/180))*100/2)^2*PI(),FALSE))))</f>
        <v>4539077.8883088054</v>
      </c>
      <c r="I411" s="42">
        <f t="shared" si="44"/>
        <v>33.658130270756146</v>
      </c>
      <c r="L411" s="44"/>
    </row>
    <row r="412" spans="1:12" x14ac:dyDescent="0.25">
      <c r="A412" s="51">
        <f t="shared" si="45"/>
        <v>23.823194693586462</v>
      </c>
      <c r="B412" s="5">
        <f t="shared" si="39"/>
        <v>0.99986679982844195</v>
      </c>
      <c r="C412" s="49">
        <f t="shared" si="42"/>
        <v>-1.1570390505353518E-3</v>
      </c>
      <c r="D412" s="5">
        <f t="shared" si="40"/>
        <v>0.22916273491217357</v>
      </c>
      <c r="E412" s="5">
        <f t="shared" si="41"/>
        <v>5.9664778042455603E-3</v>
      </c>
      <c r="F412" s="5" t="str">
        <f t="shared" si="43"/>
        <v>neg.</v>
      </c>
      <c r="G412" s="16">
        <f>IF(AND(C$9="L",C$10="IB"),IF((($C$7*Coefficients!$C$16)/($A412*($C$4/100)))&lt;=1,2*ASIN(($C$7*Coefficients!$C$16)/( $A412*($C$4/100)))*180/PI(),180),IF(AND(C$9="C",C$10="IB"),IF((($C$7*Coefficients!$D$16)/($A412*($C$4/100)))&lt;=1,2*ASIN(($C$7*Coefficients!$D$16)/( $A412*($C$4/100)))*180/PI(),180),IF(AND(C$9="L",C$10="D"),IF((($C$7*Coefficients!$E$16)/($A412*($C$4/100)))&lt;=1,2*ASIN(($C$7*Coefficients!$E$16)/( $A412*($C$4/100)))*180/PI(),180),IF(AND(C$9="C",C$10="D"),IF((($C$7*Coefficients!$F$16)/($A412*($C$4/100)))&lt;=1,2*ASIN(($C$7*Coefficients!$F$16)/( $A412*($C$4/100)))*180/PI(),180),FALSE))))</f>
        <v>180</v>
      </c>
      <c r="H412" s="50">
        <f>IF(AND(C$9="L",C$10="IB"),(($C$7*Coefficients!$C$16)/($A412*SIN(C$5*PI()/180))*100/2)^2*PI(),IF(AND(C$9="C",C$10="IB"),(($C$7*Coefficients!$D$16)/($A412*SIN(C$5*PI()/180))*100/2)^2*PI(),IF(AND(C$9="L",C$10="D"),(($C$7*Coefficients!$E$16)/($A412*SIN(C$5*PI()/180))*100/2)^2*PI(),IF(AND(C$9="C",C$10="D"),(($C$7* Coefficients!$F$16)/($A412*SIN(C$5*PI()/180))*100/2)^2*PI(),FALSE))))</f>
        <v>4518222.7198031144</v>
      </c>
      <c r="I412" s="42">
        <f t="shared" si="44"/>
        <v>33.580718719281229</v>
      </c>
      <c r="L412" s="44"/>
    </row>
    <row r="413" spans="1:12" x14ac:dyDescent="0.25">
      <c r="A413" s="51">
        <f t="shared" si="45"/>
        <v>23.878112829131332</v>
      </c>
      <c r="B413" s="5">
        <f t="shared" si="39"/>
        <v>0.99986618503110847</v>
      </c>
      <c r="C413" s="49">
        <f t="shared" si="42"/>
        <v>-1.1623798253576657E-3</v>
      </c>
      <c r="D413" s="5">
        <f t="shared" si="40"/>
        <v>0.22969100957472871</v>
      </c>
      <c r="E413" s="5">
        <f t="shared" si="41"/>
        <v>5.9940178144906571E-3</v>
      </c>
      <c r="F413" s="5" t="str">
        <f t="shared" si="43"/>
        <v>neg.</v>
      </c>
      <c r="G413" s="16">
        <f>IF(AND(C$9="L",C$10="IB"),IF((($C$7*Coefficients!$C$16)/($A413*($C$4/100)))&lt;=1,2*ASIN(($C$7*Coefficients!$C$16)/( $A413*($C$4/100)))*180/PI(),180),IF(AND(C$9="C",C$10="IB"),IF((($C$7*Coefficients!$D$16)/($A413*($C$4/100)))&lt;=1,2*ASIN(($C$7*Coefficients!$D$16)/( $A413*($C$4/100)))*180/PI(),180),IF(AND(C$9="L",C$10="D"),IF((($C$7*Coefficients!$E$16)/($A413*($C$4/100)))&lt;=1,2*ASIN(($C$7*Coefficients!$E$16)/( $A413*($C$4/100)))*180/PI(),180),IF(AND(C$9="C",C$10="D"),IF((($C$7*Coefficients!$F$16)/($A413*($C$4/100)))&lt;=1,2*ASIN(($C$7*Coefficients!$F$16)/( $A413*($C$4/100)))*180/PI(),180),FALSE))))</f>
        <v>180</v>
      </c>
      <c r="H413" s="50">
        <f>IF(AND(C$9="L",C$10="IB"),(($C$7*Coefficients!$C$16)/($A413*SIN(C$5*PI()/180))*100/2)^2*PI(),IF(AND(C$9="C",C$10="IB"),(($C$7*Coefficients!$D$16)/($A413*SIN(C$5*PI()/180))*100/2)^2*PI(),IF(AND(C$9="L",C$10="D"),(($C$7*Coefficients!$E$16)/($A413*SIN(C$5*PI()/180))*100/2)^2*PI(),IF(AND(C$9="C",C$10="D"),(($C$7* Coefficients!$F$16)/($A413*SIN(C$5*PI()/180))*100/2)^2*PI(),FALSE))))</f>
        <v>4497463.3720927723</v>
      </c>
      <c r="I413" s="42">
        <f t="shared" si="44"/>
        <v>33.503485209434096</v>
      </c>
      <c r="L413" s="44"/>
    </row>
    <row r="414" spans="1:12" x14ac:dyDescent="0.25">
      <c r="A414" s="51">
        <f t="shared" si="45"/>
        <v>23.933157564053428</v>
      </c>
      <c r="B414" s="5">
        <f t="shared" si="39"/>
        <v>0.99986556739625398</v>
      </c>
      <c r="C414" s="49">
        <f t="shared" si="42"/>
        <v>-1.1677452531718199E-3</v>
      </c>
      <c r="D414" s="5">
        <f t="shared" si="40"/>
        <v>0.23022050203615155</v>
      </c>
      <c r="E414" s="5">
        <f t="shared" si="41"/>
        <v>6.021684943647309E-3</v>
      </c>
      <c r="F414" s="5" t="str">
        <f t="shared" si="43"/>
        <v>neg.</v>
      </c>
      <c r="G414" s="16">
        <f>IF(AND(C$9="L",C$10="IB"),IF((($C$7*Coefficients!$C$16)/($A414*($C$4/100)))&lt;=1,2*ASIN(($C$7*Coefficients!$C$16)/( $A414*($C$4/100)))*180/PI(),180),IF(AND(C$9="C",C$10="IB"),IF((($C$7*Coefficients!$D$16)/($A414*($C$4/100)))&lt;=1,2*ASIN(($C$7*Coefficients!$D$16)/( $A414*($C$4/100)))*180/PI(),180),IF(AND(C$9="L",C$10="D"),IF((($C$7*Coefficients!$E$16)/($A414*($C$4/100)))&lt;=1,2*ASIN(($C$7*Coefficients!$E$16)/( $A414*($C$4/100)))*180/PI(),180),IF(AND(C$9="C",C$10="D"),IF((($C$7*Coefficients!$F$16)/($A414*($C$4/100)))&lt;=1,2*ASIN(($C$7*Coefficients!$F$16)/( $A414*($C$4/100)))*180/PI(),180),FALSE))))</f>
        <v>180</v>
      </c>
      <c r="H414" s="50">
        <f>IF(AND(C$9="L",C$10="IB"),(($C$7*Coefficients!$C$16)/($A414*SIN(C$5*PI()/180))*100/2)^2*PI(),IF(AND(C$9="C",C$10="IB"),(($C$7*Coefficients!$D$16)/($A414*SIN(C$5*PI()/180))*100/2)^2*PI(),IF(AND(C$9="L",C$10="D"),(($C$7*Coefficients!$E$16)/($A414*SIN(C$5*PI()/180))*100/2)^2*PI(),IF(AND(C$9="C",C$10="D"),(($C$7* Coefficients!$F$16)/($A414*SIN(C$5*PI()/180))*100/2)^2*PI(),FALSE))))</f>
        <v>4476799.4049212132</v>
      </c>
      <c r="I414" s="42">
        <f t="shared" si="44"/>
        <v>33.426429331730368</v>
      </c>
      <c r="L414" s="44"/>
    </row>
    <row r="415" spans="1:12" x14ac:dyDescent="0.25">
      <c r="A415" s="51">
        <f t="shared" si="45"/>
        <v>23.988329190194456</v>
      </c>
      <c r="B415" s="5">
        <f t="shared" si="39"/>
        <v>0.99986494691078209</v>
      </c>
      <c r="C415" s="49">
        <f t="shared" si="42"/>
        <v>-1.1731354477928599E-3</v>
      </c>
      <c r="D415" s="5">
        <f t="shared" si="40"/>
        <v>0.23075121510375848</v>
      </c>
      <c r="E415" s="5">
        <f t="shared" si="41"/>
        <v>6.0494797784697539E-3</v>
      </c>
      <c r="F415" s="5" t="str">
        <f t="shared" si="43"/>
        <v>neg.</v>
      </c>
      <c r="G415" s="16">
        <f>IF(AND(C$9="L",C$10="IB"),IF((($C$7*Coefficients!$C$16)/($A415*($C$4/100)))&lt;=1,2*ASIN(($C$7*Coefficients!$C$16)/( $A415*($C$4/100)))*180/PI(),180),IF(AND(C$9="C",C$10="IB"),IF((($C$7*Coefficients!$D$16)/($A415*($C$4/100)))&lt;=1,2*ASIN(($C$7*Coefficients!$D$16)/( $A415*($C$4/100)))*180/PI(),180),IF(AND(C$9="L",C$10="D"),IF((($C$7*Coefficients!$E$16)/($A415*($C$4/100)))&lt;=1,2*ASIN(($C$7*Coefficients!$E$16)/( $A415*($C$4/100)))*180/PI(),180),IF(AND(C$9="C",C$10="D"),IF((($C$7*Coefficients!$F$16)/($A415*($C$4/100)))&lt;=1,2*ASIN(($C$7*Coefficients!$F$16)/( $A415*($C$4/100)))*180/PI(),180),FALSE))))</f>
        <v>180</v>
      </c>
      <c r="H415" s="50">
        <f>IF(AND(C$9="L",C$10="IB"),(($C$7*Coefficients!$C$16)/($A415*SIN(C$5*PI()/180))*100/2)^2*PI(),IF(AND(C$9="C",C$10="IB"),(($C$7*Coefficients!$D$16)/($A415*SIN(C$5*PI()/180))*100/2)^2*PI(),IF(AND(C$9="L",C$10="D"),(($C$7*Coefficients!$E$16)/($A415*SIN(C$5*PI()/180))*100/2)^2*PI(),IF(AND(C$9="C",C$10="D"),(($C$7* Coefficients!$F$16)/($A415*SIN(C$5*PI()/180))*100/2)^2*PI(),FALSE))))</f>
        <v>4456230.3800546685</v>
      </c>
      <c r="I415" s="42">
        <f t="shared" si="44"/>
        <v>33.349550677627462</v>
      </c>
      <c r="L415" s="44"/>
    </row>
    <row r="416" spans="1:12" x14ac:dyDescent="0.25">
      <c r="A416" s="51">
        <f t="shared" si="45"/>
        <v>24.043628000068882</v>
      </c>
      <c r="B416" s="5">
        <f t="shared" si="39"/>
        <v>0.99986432356153809</v>
      </c>
      <c r="C416" s="49">
        <f t="shared" si="42"/>
        <v>-1.1785505235426654E-3</v>
      </c>
      <c r="D416" s="5">
        <f t="shared" si="40"/>
        <v>0.23128315159133728</v>
      </c>
      <c r="E416" s="5">
        <f t="shared" si="41"/>
        <v>6.077402908420561E-3</v>
      </c>
      <c r="F416" s="5" t="str">
        <f t="shared" si="43"/>
        <v>neg.</v>
      </c>
      <c r="G416" s="16">
        <f>IF(AND(C$9="L",C$10="IB"),IF((($C$7*Coefficients!$C$16)/($A416*($C$4/100)))&lt;=1,2*ASIN(($C$7*Coefficients!$C$16)/( $A416*($C$4/100)))*180/PI(),180),IF(AND(C$9="C",C$10="IB"),IF((($C$7*Coefficients!$D$16)/($A416*($C$4/100)))&lt;=1,2*ASIN(($C$7*Coefficients!$D$16)/( $A416*($C$4/100)))*180/PI(),180),IF(AND(C$9="L",C$10="D"),IF((($C$7*Coefficients!$E$16)/($A416*($C$4/100)))&lt;=1,2*ASIN(($C$7*Coefficients!$E$16)/( $A416*($C$4/100)))*180/PI(),180),IF(AND(C$9="C",C$10="D"),IF((($C$7*Coefficients!$F$16)/($A416*($C$4/100)))&lt;=1,2*ASIN(($C$7*Coefficients!$F$16)/( $A416*($C$4/100)))*180/PI(),180),FALSE))))</f>
        <v>180</v>
      </c>
      <c r="H416" s="50">
        <f>IF(AND(C$9="L",C$10="IB"),(($C$7*Coefficients!$C$16)/($A416*SIN(C$5*PI()/180))*100/2)^2*PI(),IF(AND(C$9="C",C$10="IB"),(($C$7*Coefficients!$D$16)/($A416*SIN(C$5*PI()/180))*100/2)^2*PI(),IF(AND(C$9="L",C$10="D"),(($C$7*Coefficients!$E$16)/($A416*SIN(C$5*PI()/180))*100/2)^2*PI(),IF(AND(C$9="C",C$10="D"),(($C$7* Coefficients!$F$16)/($A416*SIN(C$5*PI()/180))*100/2)^2*PI(),FALSE))))</f>
        <v>4435755.8612728706</v>
      </c>
      <c r="I416" s="42">
        <f t="shared" si="44"/>
        <v>33.272848839522396</v>
      </c>
      <c r="L416" s="44"/>
    </row>
    <row r="417" spans="1:12" x14ac:dyDescent="0.25">
      <c r="A417" s="51">
        <f t="shared" si="45"/>
        <v>24.099054286865496</v>
      </c>
      <c r="B417" s="5">
        <f t="shared" si="39"/>
        <v>0.99986369733530522</v>
      </c>
      <c r="C417" s="49">
        <f t="shared" si="42"/>
        <v>-1.1839905952827463E-3</v>
      </c>
      <c r="D417" s="5">
        <f t="shared" si="40"/>
        <v>0.23181631431916228</v>
      </c>
      <c r="E417" s="5">
        <f t="shared" si="41"/>
        <v>6.1054549256831384E-3</v>
      </c>
      <c r="F417" s="5" t="str">
        <f t="shared" si="43"/>
        <v>neg.</v>
      </c>
      <c r="G417" s="16">
        <f>IF(AND(C$9="L",C$10="IB"),IF((($C$7*Coefficients!$C$16)/($A417*($C$4/100)))&lt;=1,2*ASIN(($C$7*Coefficients!$C$16)/( $A417*($C$4/100)))*180/PI(),180),IF(AND(C$9="C",C$10="IB"),IF((($C$7*Coefficients!$D$16)/($A417*($C$4/100)))&lt;=1,2*ASIN(($C$7*Coefficients!$D$16)/( $A417*($C$4/100)))*180/PI(),180),IF(AND(C$9="L",C$10="D"),IF((($C$7*Coefficients!$E$16)/($A417*($C$4/100)))&lt;=1,2*ASIN(($C$7*Coefficients!$E$16)/( $A417*($C$4/100)))*180/PI(),180),IF(AND(C$9="C",C$10="D"),IF((($C$7*Coefficients!$F$16)/($A417*($C$4/100)))&lt;=1,2*ASIN(($C$7*Coefficients!$F$16)/( $A417*($C$4/100)))*180/PI(),180),FALSE))))</f>
        <v>180</v>
      </c>
      <c r="H417" s="50">
        <f>IF(AND(C$9="L",C$10="IB"),(($C$7*Coefficients!$C$16)/($A417*SIN(C$5*PI()/180))*100/2)^2*PI(),IF(AND(C$9="C",C$10="IB"),(($C$7*Coefficients!$D$16)/($A417*SIN(C$5*PI()/180))*100/2)^2*PI(),IF(AND(C$9="L",C$10="D"),(($C$7*Coefficients!$E$16)/($A417*SIN(C$5*PI()/180))*100/2)^2*PI(),IF(AND(C$9="C",C$10="D"),(($C$7* Coefficients!$F$16)/($A417*SIN(C$5*PI()/180))*100/2)^2*PI(),FALSE))))</f>
        <v>4415375.4143598033</v>
      </c>
      <c r="I417" s="42">
        <f t="shared" si="44"/>
        <v>33.196323410749663</v>
      </c>
      <c r="L417" s="44"/>
    </row>
    <row r="418" spans="1:12" x14ac:dyDescent="0.25">
      <c r="A418" s="51">
        <f t="shared" si="45"/>
        <v>24.154608344448949</v>
      </c>
      <c r="B418" s="5">
        <f t="shared" si="39"/>
        <v>0.99986306821880733</v>
      </c>
      <c r="C418" s="49">
        <f t="shared" si="42"/>
        <v>-1.1894557783911019E-3</v>
      </c>
      <c r="D418" s="5">
        <f t="shared" si="40"/>
        <v>0.23235070611400915</v>
      </c>
      <c r="E418" s="5">
        <f t="shared" si="41"/>
        <v>6.133636425174286E-3</v>
      </c>
      <c r="F418" s="5" t="str">
        <f t="shared" si="43"/>
        <v>neg.</v>
      </c>
      <c r="G418" s="16">
        <f>IF(AND(C$9="L",C$10="IB"),IF((($C$7*Coefficients!$C$16)/($A418*($C$4/100)))&lt;=1,2*ASIN(($C$7*Coefficients!$C$16)/( $A418*($C$4/100)))*180/PI(),180),IF(AND(C$9="C",C$10="IB"),IF((($C$7*Coefficients!$D$16)/($A418*($C$4/100)))&lt;=1,2*ASIN(($C$7*Coefficients!$D$16)/( $A418*($C$4/100)))*180/PI(),180),IF(AND(C$9="L",C$10="D"),IF((($C$7*Coefficients!$E$16)/($A418*($C$4/100)))&lt;=1,2*ASIN(($C$7*Coefficients!$E$16)/( $A418*($C$4/100)))*180/PI(),180),IF(AND(C$9="C",C$10="D"),IF((($C$7*Coefficients!$F$16)/($A418*($C$4/100)))&lt;=1,2*ASIN(($C$7*Coefficients!$F$16)/( $A418*($C$4/100)))*180/PI(),180),FALSE))))</f>
        <v>180</v>
      </c>
      <c r="H418" s="50">
        <f>IF(AND(C$9="L",C$10="IB"),(($C$7*Coefficients!$C$16)/($A418*SIN(C$5*PI()/180))*100/2)^2*PI(),IF(AND(C$9="C",C$10="IB"),(($C$7*Coefficients!$D$16)/($A418*SIN(C$5*PI()/180))*100/2)^2*PI(),IF(AND(C$9="L",C$10="D"),(($C$7*Coefficients!$E$16)/($A418*SIN(C$5*PI()/180))*100/2)^2*PI(),IF(AND(C$9="C",C$10="D"),(($C$7* Coefficients!$F$16)/($A418*SIN(C$5*PI()/180))*100/2)^2*PI(),FALSE))))</f>
        <v>4395088.6070944918</v>
      </c>
      <c r="I418" s="42">
        <f t="shared" si="44"/>
        <v>33.119973985579058</v>
      </c>
      <c r="L418" s="44"/>
    </row>
    <row r="419" spans="1:12" x14ac:dyDescent="0.25">
      <c r="A419" s="51">
        <f t="shared" si="45"/>
        <v>24.210290467361325</v>
      </c>
      <c r="B419" s="5">
        <f t="shared" ref="B419:B482" si="46">IF(AND(C$9="L",C$10="IB"),SQRT((SIN(PI()*$A419*($C$4/100)/$C$7*SIN($C$5*PI()/180))/(PI()*$A419*($C$4/100)/$C$7*SIN($C$5*PI()/180)))^2),IF(AND(C$9="C",C$10="IB"),IMABS(2*BESSELJ((2*PI()*$A419/$C$7)*(($C$4/100)/2)*SIN($C$5*PI()/180),1)/( (2*PI()*$A419/$C$7)*(($C$4/100)/2)*SIN($C$5*PI()/180))),IF(AND(C$9="L",C$10="D"),SQRT((SIN(PI()*$A419*($C$4/100)/$C$7*SIN($C$5*PI()/180))/(PI()*$A419*($C$4/100)/$C$7*SIN($C$5*PI()/180)))^2)*COS(C$5*PI()/180),IF(AND(C$9="C",C$10="D"),IMABS(2*BESSELJ((2*PI()*$A419/$C$7)*(($C$4/100)/2)*SIN($C$5*PI()/180),1)/( (2*PI()*$A419/$C$7)*(($C$4/100)/2)*SIN($C$5*PI()/180)))* COS(C$5*PI()/180),FALSE))))</f>
        <v>0.99986243619870485</v>
      </c>
      <c r="C419" s="49">
        <f t="shared" si="42"/>
        <v>-1.1949461887969454E-3</v>
      </c>
      <c r="D419" s="5">
        <f t="shared" ref="D419:D482" si="47">IF(C$9="C",C$14/(C$7/A419*100),"n/a")</f>
        <v>0.23288632980917007</v>
      </c>
      <c r="E419" s="5">
        <f t="shared" ref="E419:E482" si="48">IF($C$9="C",(((PI()*(C$4/100)/(C$7/A419)))^2),IF($C$9="L",(2*(C$4/100)/(C$7/A419)),FALSE))</f>
        <v>6.1619480045568163E-3</v>
      </c>
      <c r="F419" s="5" t="str">
        <f t="shared" si="43"/>
        <v>neg.</v>
      </c>
      <c r="G419" s="16">
        <f>IF(AND(C$9="L",C$10="IB"),IF((($C$7*Coefficients!$C$16)/($A419*($C$4/100)))&lt;=1,2*ASIN(($C$7*Coefficients!$C$16)/( $A419*($C$4/100)))*180/PI(),180),IF(AND(C$9="C",C$10="IB"),IF((($C$7*Coefficients!$D$16)/($A419*($C$4/100)))&lt;=1,2*ASIN(($C$7*Coefficients!$D$16)/( $A419*($C$4/100)))*180/PI(),180),IF(AND(C$9="L",C$10="D"),IF((($C$7*Coefficients!$E$16)/($A419*($C$4/100)))&lt;=1,2*ASIN(($C$7*Coefficients!$E$16)/( $A419*($C$4/100)))*180/PI(),180),IF(AND(C$9="C",C$10="D"),IF((($C$7*Coefficients!$F$16)/($A419*($C$4/100)))&lt;=1,2*ASIN(($C$7*Coefficients!$F$16)/( $A419*($C$4/100)))*180/PI(),180),FALSE))))</f>
        <v>180</v>
      </c>
      <c r="H419" s="50">
        <f>IF(AND(C$9="L",C$10="IB"),(($C$7*Coefficients!$C$16)/($A419*SIN(C$5*PI()/180))*100/2)^2*PI(),IF(AND(C$9="C",C$10="IB"),(($C$7*Coefficients!$D$16)/($A419*SIN(C$5*PI()/180))*100/2)^2*PI(),IF(AND(C$9="L",C$10="D"),(($C$7*Coefficients!$E$16)/($A419*SIN(C$5*PI()/180))*100/2)^2*PI(),IF(AND(C$9="C",C$10="D"),(($C$7* Coefficients!$F$16)/($A419*SIN(C$5*PI()/180))*100/2)^2*PI(),FALSE))))</f>
        <v>4374895.0092418343</v>
      </c>
      <c r="I419" s="42">
        <f t="shared" si="44"/>
        <v>33.043800159213539</v>
      </c>
      <c r="L419" s="44"/>
    </row>
    <row r="420" spans="1:12" x14ac:dyDescent="0.25">
      <c r="A420" s="51">
        <f t="shared" si="45"/>
        <v>24.266100950823695</v>
      </c>
      <c r="B420" s="5">
        <f t="shared" si="46"/>
        <v>0.99986180126159852</v>
      </c>
      <c r="C420" s="49">
        <f t="shared" ref="C420:C483" si="49">20*LOG(B420)</f>
        <v>-1.2004619429488818E-3</v>
      </c>
      <c r="D420" s="5">
        <f t="shared" si="47"/>
        <v>0.23342318824446839</v>
      </c>
      <c r="E420" s="5">
        <f t="shared" si="48"/>
        <v>6.1903902642522247E-3</v>
      </c>
      <c r="F420" s="5" t="str">
        <f t="shared" ref="F420:F483" si="50">IF(E420&gt;=1,10*LOG(E420),"neg.")</f>
        <v>neg.</v>
      </c>
      <c r="G420" s="16">
        <f>IF(AND(C$9="L",C$10="IB"),IF((($C$7*Coefficients!$C$16)/($A420*($C$4/100)))&lt;=1,2*ASIN(($C$7*Coefficients!$C$16)/( $A420*($C$4/100)))*180/PI(),180),IF(AND(C$9="C",C$10="IB"),IF((($C$7*Coefficients!$D$16)/($A420*($C$4/100)))&lt;=1,2*ASIN(($C$7*Coefficients!$D$16)/( $A420*($C$4/100)))*180/PI(),180),IF(AND(C$9="L",C$10="D"),IF((($C$7*Coefficients!$E$16)/($A420*($C$4/100)))&lt;=1,2*ASIN(($C$7*Coefficients!$E$16)/( $A420*($C$4/100)))*180/PI(),180),IF(AND(C$9="C",C$10="D"),IF((($C$7*Coefficients!$F$16)/($A420*($C$4/100)))&lt;=1,2*ASIN(($C$7*Coefficients!$F$16)/( $A420*($C$4/100)))*180/PI(),180),FALSE))))</f>
        <v>180</v>
      </c>
      <c r="H420" s="50">
        <f>IF(AND(C$9="L",C$10="IB"),(($C$7*Coefficients!$C$16)/($A420*SIN(C$5*PI()/180))*100/2)^2*PI(),IF(AND(C$9="C",C$10="IB"),(($C$7*Coefficients!$D$16)/($A420*SIN(C$5*PI()/180))*100/2)^2*PI(),IF(AND(C$9="L",C$10="D"),(($C$7*Coefficients!$E$16)/($A420*SIN(C$5*PI()/180))*100/2)^2*PI(),IF(AND(C$9="C",C$10="D"),(($C$7* Coefficients!$F$16)/($A420*SIN(C$5*PI()/180))*100/2)^2*PI(),FALSE))))</f>
        <v>4354794.1925434824</v>
      </c>
      <c r="I420" s="42">
        <f t="shared" ref="I420:I483" si="51">(0.8/A420)*1000</f>
        <v>32.967801527787039</v>
      </c>
      <c r="L420" s="44"/>
    </row>
    <row r="421" spans="1:12" x14ac:dyDescent="0.25">
      <c r="A421" s="51">
        <f t="shared" ref="A421:A484" si="52">A420*10^(1/1000)</f>
        <v>24.322040090737691</v>
      </c>
      <c r="B421" s="5">
        <f t="shared" si="46"/>
        <v>0.9998611633940262</v>
      </c>
      <c r="C421" s="49">
        <f t="shared" si="49"/>
        <v>-1.206003157841919E-3</v>
      </c>
      <c r="D421" s="5">
        <f t="shared" si="47"/>
        <v>0.2339612842662743</v>
      </c>
      <c r="E421" s="5">
        <f t="shared" si="48"/>
        <v>6.2189638074534306E-3</v>
      </c>
      <c r="F421" s="5" t="str">
        <f t="shared" si="50"/>
        <v>neg.</v>
      </c>
      <c r="G421" s="16">
        <f>IF(AND(C$9="L",C$10="IB"),IF((($C$7*Coefficients!$C$16)/($A421*($C$4/100)))&lt;=1,2*ASIN(($C$7*Coefficients!$C$16)/( $A421*($C$4/100)))*180/PI(),180),IF(AND(C$9="C",C$10="IB"),IF((($C$7*Coefficients!$D$16)/($A421*($C$4/100)))&lt;=1,2*ASIN(($C$7*Coefficients!$D$16)/( $A421*($C$4/100)))*180/PI(),180),IF(AND(C$9="L",C$10="D"),IF((($C$7*Coefficients!$E$16)/($A421*($C$4/100)))&lt;=1,2*ASIN(($C$7*Coefficients!$E$16)/( $A421*($C$4/100)))*180/PI(),180),IF(AND(C$9="C",C$10="D"),IF((($C$7*Coefficients!$F$16)/($A421*($C$4/100)))&lt;=1,2*ASIN(($C$7*Coefficients!$F$16)/( $A421*($C$4/100)))*180/PI(),180),FALSE))))</f>
        <v>180</v>
      </c>
      <c r="H421" s="50">
        <f>IF(AND(C$9="L",C$10="IB"),(($C$7*Coefficients!$C$16)/($A421*SIN(C$5*PI()/180))*100/2)^2*PI(),IF(AND(C$9="C",C$10="IB"),(($C$7*Coefficients!$D$16)/($A421*SIN(C$5*PI()/180))*100/2)^2*PI(),IF(AND(C$9="L",C$10="D"),(($C$7*Coefficients!$E$16)/($A421*SIN(C$5*PI()/180))*100/2)^2*PI(),IF(AND(C$9="C",C$10="D"),(($C$7* Coefficients!$F$16)/($A421*SIN(C$5*PI()/180))*100/2)^2*PI(),FALSE))))</f>
        <v>4334785.7307087509</v>
      </c>
      <c r="I421" s="42">
        <f t="shared" si="51"/>
        <v>32.891977688362402</v>
      </c>
      <c r="L421" s="44"/>
    </row>
    <row r="422" spans="1:12" x14ac:dyDescent="0.25">
      <c r="A422" s="51">
        <f t="shared" si="52"/>
        <v>24.378108183687061</v>
      </c>
      <c r="B422" s="5">
        <f t="shared" si="46"/>
        <v>0.99986052258246383</v>
      </c>
      <c r="C422" s="49">
        <f t="shared" si="49"/>
        <v>-1.2115699510097549E-3</v>
      </c>
      <c r="D422" s="5">
        <f t="shared" si="47"/>
        <v>0.23450062072751923</v>
      </c>
      <c r="E422" s="5">
        <f t="shared" si="48"/>
        <v>6.2476692401375669E-3</v>
      </c>
      <c r="F422" s="5" t="str">
        <f t="shared" si="50"/>
        <v>neg.</v>
      </c>
      <c r="G422" s="16">
        <f>IF(AND(C$9="L",C$10="IB"),IF((($C$7*Coefficients!$C$16)/($A422*($C$4/100)))&lt;=1,2*ASIN(($C$7*Coefficients!$C$16)/( $A422*($C$4/100)))*180/PI(),180),IF(AND(C$9="C",C$10="IB"),IF((($C$7*Coefficients!$D$16)/($A422*($C$4/100)))&lt;=1,2*ASIN(($C$7*Coefficients!$D$16)/( $A422*($C$4/100)))*180/PI(),180),IF(AND(C$9="L",C$10="D"),IF((($C$7*Coefficients!$E$16)/($A422*($C$4/100)))&lt;=1,2*ASIN(($C$7*Coefficients!$E$16)/( $A422*($C$4/100)))*180/PI(),180),IF(AND(C$9="C",C$10="D"),IF((($C$7*Coefficients!$F$16)/($A422*($C$4/100)))&lt;=1,2*ASIN(($C$7*Coefficients!$F$16)/( $A422*($C$4/100)))*180/PI(),180),FALSE))))</f>
        <v>180</v>
      </c>
      <c r="H422" s="50">
        <f>IF(AND(C$9="L",C$10="IB"),(($C$7*Coefficients!$C$16)/($A422*SIN(C$5*PI()/180))*100/2)^2*PI(),IF(AND(C$9="C",C$10="IB"),(($C$7*Coefficients!$D$16)/($A422*SIN(C$5*PI()/180))*100/2)^2*PI(),IF(AND(C$9="L",C$10="D"),(($C$7*Coefficients!$E$16)/($A422*SIN(C$5*PI()/180))*100/2)^2*PI(),IF(AND(C$9="C",C$10="D"),(($C$7* Coefficients!$F$16)/($A422*SIN(C$5*PI()/180))*100/2)^2*PI(),FALSE))))</f>
        <v>4314869.1994055882</v>
      </c>
      <c r="I422" s="42">
        <f t="shared" si="51"/>
        <v>32.816328238929174</v>
      </c>
      <c r="L422" s="44"/>
    </row>
    <row r="423" spans="1:12" x14ac:dyDescent="0.25">
      <c r="A423" s="51">
        <f t="shared" si="52"/>
        <v>24.434305526939252</v>
      </c>
      <c r="B423" s="5">
        <f t="shared" si="46"/>
        <v>0.99985987881332572</v>
      </c>
      <c r="C423" s="49">
        <f t="shared" si="49"/>
        <v>-1.2171624405218925E-3</v>
      </c>
      <c r="D423" s="5">
        <f t="shared" si="47"/>
        <v>0.23504120048771138</v>
      </c>
      <c r="E423" s="5">
        <f t="shared" si="48"/>
        <v>6.2765071710788193E-3</v>
      </c>
      <c r="F423" s="5" t="str">
        <f t="shared" si="50"/>
        <v>neg.</v>
      </c>
      <c r="G423" s="16">
        <f>IF(AND(C$9="L",C$10="IB"),IF((($C$7*Coefficients!$C$16)/($A423*($C$4/100)))&lt;=1,2*ASIN(($C$7*Coefficients!$C$16)/( $A423*($C$4/100)))*180/PI(),180),IF(AND(C$9="C",C$10="IB"),IF((($C$7*Coefficients!$D$16)/($A423*($C$4/100)))&lt;=1,2*ASIN(($C$7*Coefficients!$D$16)/( $A423*($C$4/100)))*180/PI(),180),IF(AND(C$9="L",C$10="D"),IF((($C$7*Coefficients!$E$16)/($A423*($C$4/100)))&lt;=1,2*ASIN(($C$7*Coefficients!$E$16)/( $A423*($C$4/100)))*180/PI(),180),IF(AND(C$9="C",C$10="D"),IF((($C$7*Coefficients!$F$16)/($A423*($C$4/100)))&lt;=1,2*ASIN(($C$7*Coefficients!$F$16)/( $A423*($C$4/100)))*180/PI(),180),FALSE))))</f>
        <v>180</v>
      </c>
      <c r="H423" s="50">
        <f>IF(AND(C$9="L",C$10="IB"),(($C$7*Coefficients!$C$16)/($A423*SIN(C$5*PI()/180))*100/2)^2*PI(),IF(AND(C$9="C",C$10="IB"),(($C$7*Coefficients!$D$16)/($A423*SIN(C$5*PI()/180))*100/2)^2*PI(),IF(AND(C$9="L",C$10="D"),(($C$7*Coefficients!$E$16)/($A423*SIN(C$5*PI()/180))*100/2)^2*PI(),IF(AND(C$9="C",C$10="D"),(($C$7* Coefficients!$F$16)/($A423*SIN(C$5*PI()/180))*100/2)^2*PI(),FALSE))))</f>
        <v>4295044.1762515679</v>
      </c>
      <c r="I423" s="42">
        <f t="shared" si="51"/>
        <v>32.740852778401496</v>
      </c>
      <c r="L423" s="44"/>
    </row>
    <row r="424" spans="1:12" x14ac:dyDescent="0.25">
      <c r="A424" s="51">
        <f t="shared" si="52"/>
        <v>24.490632418446985</v>
      </c>
      <c r="B424" s="5">
        <f t="shared" si="46"/>
        <v>0.99985923207296257</v>
      </c>
      <c r="C424" s="49">
        <f t="shared" si="49"/>
        <v>-1.222780745001002E-3</v>
      </c>
      <c r="D424" s="5">
        <f t="shared" si="47"/>
        <v>0.2355830264129509</v>
      </c>
      <c r="E424" s="5">
        <f t="shared" si="48"/>
        <v>6.3054782118613633E-3</v>
      </c>
      <c r="F424" s="5" t="str">
        <f t="shared" si="50"/>
        <v>neg.</v>
      </c>
      <c r="G424" s="16">
        <f>IF(AND(C$9="L",C$10="IB"),IF((($C$7*Coefficients!$C$16)/($A424*($C$4/100)))&lt;=1,2*ASIN(($C$7*Coefficients!$C$16)/( $A424*($C$4/100)))*180/PI(),180),IF(AND(C$9="C",C$10="IB"),IF((($C$7*Coefficients!$D$16)/($A424*($C$4/100)))&lt;=1,2*ASIN(($C$7*Coefficients!$D$16)/( $A424*($C$4/100)))*180/PI(),180),IF(AND(C$9="L",C$10="D"),IF((($C$7*Coefficients!$E$16)/($A424*($C$4/100)))&lt;=1,2*ASIN(($C$7*Coefficients!$E$16)/( $A424*($C$4/100)))*180/PI(),180),IF(AND(C$9="C",C$10="D"),IF((($C$7*Coefficients!$F$16)/($A424*($C$4/100)))&lt;=1,2*ASIN(($C$7*Coefficients!$F$16)/( $A424*($C$4/100)))*180/PI(),180),FALSE))))</f>
        <v>180</v>
      </c>
      <c r="H424" s="50">
        <f>IF(AND(C$9="L",C$10="IB"),(($C$7*Coefficients!$C$16)/($A424*SIN(C$5*PI()/180))*100/2)^2*PI(),IF(AND(C$9="C",C$10="IB"),(($C$7*Coefficients!$D$16)/($A424*SIN(C$5*PI()/180))*100/2)^2*PI(),IF(AND(C$9="L",C$10="D"),(($C$7*Coefficients!$E$16)/($A424*SIN(C$5*PI()/180))*100/2)^2*PI(),IF(AND(C$9="C",C$10="D"),(($C$7* Coefficients!$F$16)/($A424*SIN(C$5*PI()/180))*100/2)^2*PI(),FALSE))))</f>
        <v>4275310.2408049405</v>
      </c>
      <c r="I424" s="42">
        <f t="shared" si="51"/>
        <v>32.665550906615998</v>
      </c>
      <c r="L424" s="44"/>
    </row>
    <row r="425" spans="1:12" x14ac:dyDescent="0.25">
      <c r="A425" s="51">
        <f t="shared" si="52"/>
        <v>24.547089156849832</v>
      </c>
      <c r="B425" s="5">
        <f t="shared" si="46"/>
        <v>0.99985858234766223</v>
      </c>
      <c r="C425" s="49">
        <f t="shared" si="49"/>
        <v>-1.2284249836161775E-3</v>
      </c>
      <c r="D425" s="5">
        <f t="shared" si="47"/>
        <v>0.23612610137594486</v>
      </c>
      <c r="E425" s="5">
        <f t="shared" si="48"/>
        <v>6.3345829768923041E-3</v>
      </c>
      <c r="F425" s="5" t="str">
        <f t="shared" si="50"/>
        <v>neg.</v>
      </c>
      <c r="G425" s="16">
        <f>IF(AND(C$9="L",C$10="IB"),IF((($C$7*Coefficients!$C$16)/($A425*($C$4/100)))&lt;=1,2*ASIN(($C$7*Coefficients!$C$16)/( $A425*($C$4/100)))*180/PI(),180),IF(AND(C$9="C",C$10="IB"),IF((($C$7*Coefficients!$D$16)/($A425*($C$4/100)))&lt;=1,2*ASIN(($C$7*Coefficients!$D$16)/( $A425*($C$4/100)))*180/PI(),180),IF(AND(C$9="L",C$10="D"),IF((($C$7*Coefficients!$E$16)/($A425*($C$4/100)))&lt;=1,2*ASIN(($C$7*Coefficients!$E$16)/( $A425*($C$4/100)))*180/PI(),180),IF(AND(C$9="C",C$10="D"),IF((($C$7*Coefficients!$F$16)/($A425*($C$4/100)))&lt;=1,2*ASIN(($C$7*Coefficients!$F$16)/( $A425*($C$4/100)))*180/PI(),180),FALSE))))</f>
        <v>180</v>
      </c>
      <c r="H425" s="50">
        <f>IF(AND(C$9="L",C$10="IB"),(($C$7*Coefficients!$C$16)/($A425*SIN(C$5*PI()/180))*100/2)^2*PI(),IF(AND(C$9="C",C$10="IB"),(($C$7*Coefficients!$D$16)/($A425*SIN(C$5*PI()/180))*100/2)^2*PI(),IF(AND(C$9="L",C$10="D"),(($C$7*Coefficients!$E$16)/($A425*SIN(C$5*PI()/180))*100/2)^2*PI(),IF(AND(C$9="C",C$10="D"),(($C$7* Coefficients!$F$16)/($A425*SIN(C$5*PI()/180))*100/2)^2*PI(),FALSE))))</f>
        <v>4255666.9745556973</v>
      </c>
      <c r="I425" s="42">
        <f t="shared" si="51"/>
        <v>32.590422224329643</v>
      </c>
      <c r="L425" s="44"/>
    </row>
    <row r="426" spans="1:12" x14ac:dyDescent="0.25">
      <c r="A426" s="51">
        <f t="shared" si="52"/>
        <v>24.603676041475801</v>
      </c>
      <c r="B426" s="5">
        <f t="shared" si="46"/>
        <v>0.99985792962364961</v>
      </c>
      <c r="C426" s="49">
        <f t="shared" si="49"/>
        <v>-1.234095276083905E-3</v>
      </c>
      <c r="D426" s="5">
        <f t="shared" si="47"/>
        <v>0.23667042825602269</v>
      </c>
      <c r="E426" s="5">
        <f t="shared" si="48"/>
        <v>6.3638220834147307E-3</v>
      </c>
      <c r="F426" s="5" t="str">
        <f t="shared" si="50"/>
        <v>neg.</v>
      </c>
      <c r="G426" s="16">
        <f>IF(AND(C$9="L",C$10="IB"),IF((($C$7*Coefficients!$C$16)/($A426*($C$4/100)))&lt;=1,2*ASIN(($C$7*Coefficients!$C$16)/( $A426*($C$4/100)))*180/PI(),180),IF(AND(C$9="C",C$10="IB"),IF((($C$7*Coefficients!$D$16)/($A426*($C$4/100)))&lt;=1,2*ASIN(($C$7*Coefficients!$D$16)/( $A426*($C$4/100)))*180/PI(),180),IF(AND(C$9="L",C$10="D"),IF((($C$7*Coefficients!$E$16)/($A426*($C$4/100)))&lt;=1,2*ASIN(($C$7*Coefficients!$E$16)/( $A426*($C$4/100)))*180/PI(),180),IF(AND(C$9="C",C$10="D"),IF((($C$7*Coefficients!$F$16)/($A426*($C$4/100)))&lt;=1,2*ASIN(($C$7*Coefficients!$F$16)/( $A426*($C$4/100)))*180/PI(),180),FALSE))))</f>
        <v>180</v>
      </c>
      <c r="H426" s="50">
        <f>IF(AND(C$9="L",C$10="IB"),(($C$7*Coefficients!$C$16)/($A426*SIN(C$5*PI()/180))*100/2)^2*PI(),IF(AND(C$9="C",C$10="IB"),(($C$7*Coefficients!$D$16)/($A426*SIN(C$5*PI()/180))*100/2)^2*PI(),IF(AND(C$9="L",C$10="D"),(($C$7*Coefficients!$E$16)/($A426*SIN(C$5*PI()/180))*100/2)^2*PI(),IF(AND(C$9="C",C$10="D"),(($C$7* Coefficients!$F$16)/($A426*SIN(C$5*PI()/180))*100/2)^2*PI(),FALSE))))</f>
        <v>4236113.960916725</v>
      </c>
      <c r="I426" s="42">
        <f t="shared" si="51"/>
        <v>32.515466333217645</v>
      </c>
      <c r="L426" s="44"/>
    </row>
    <row r="427" spans="1:12" x14ac:dyDescent="0.25">
      <c r="A427" s="51">
        <f t="shared" si="52"/>
        <v>24.660393372342917</v>
      </c>
      <c r="B427" s="5">
        <f t="shared" si="46"/>
        <v>0.99985727388708567</v>
      </c>
      <c r="C427" s="49">
        <f t="shared" si="49"/>
        <v>-1.23979174267675E-3</v>
      </c>
      <c r="D427" s="5">
        <f t="shared" si="47"/>
        <v>0.23721600993915129</v>
      </c>
      <c r="E427" s="5">
        <f t="shared" si="48"/>
        <v>6.3931961515207919E-3</v>
      </c>
      <c r="F427" s="5" t="str">
        <f t="shared" si="50"/>
        <v>neg.</v>
      </c>
      <c r="G427" s="16">
        <f>IF(AND(C$9="L",C$10="IB"),IF((($C$7*Coefficients!$C$16)/($A427*($C$4/100)))&lt;=1,2*ASIN(($C$7*Coefficients!$C$16)/( $A427*($C$4/100)))*180/PI(),180),IF(AND(C$9="C",C$10="IB"),IF((($C$7*Coefficients!$D$16)/($A427*($C$4/100)))&lt;=1,2*ASIN(($C$7*Coefficients!$D$16)/( $A427*($C$4/100)))*180/PI(),180),IF(AND(C$9="L",C$10="D"),IF((($C$7*Coefficients!$E$16)/($A427*($C$4/100)))&lt;=1,2*ASIN(($C$7*Coefficients!$E$16)/( $A427*($C$4/100)))*180/PI(),180),IF(AND(C$9="C",C$10="D"),IF((($C$7*Coefficients!$F$16)/($A427*($C$4/100)))&lt;=1,2*ASIN(($C$7*Coefficients!$F$16)/( $A427*($C$4/100)))*180/PI(),180),FALSE))))</f>
        <v>180</v>
      </c>
      <c r="H427" s="50">
        <f>IF(AND(C$9="L",C$10="IB"),(($C$7*Coefficients!$C$16)/($A427*SIN(C$5*PI()/180))*100/2)^2*PI(),IF(AND(C$9="C",C$10="IB"),(($C$7*Coefficients!$D$16)/($A427*SIN(C$5*PI()/180))*100/2)^2*PI(),IF(AND(C$9="L",C$10="D"),(($C$7*Coefficients!$E$16)/($A427*SIN(C$5*PI()/180))*100/2)^2*PI(),IF(AND(C$9="C",C$10="D"),(($C$7* Coefficients!$F$16)/($A427*SIN(C$5*PI()/180))*100/2)^2*PI(),FALSE))))</f>
        <v>4216650.7852149438</v>
      </c>
      <c r="I427" s="42">
        <f t="shared" si="51"/>
        <v>32.440682835871335</v>
      </c>
      <c r="L427" s="44"/>
    </row>
    <row r="428" spans="1:12" x14ac:dyDescent="0.25">
      <c r="A428" s="51">
        <f t="shared" si="52"/>
        <v>24.717241450160824</v>
      </c>
      <c r="B428" s="5">
        <f t="shared" si="46"/>
        <v>0.99985661512406843</v>
      </c>
      <c r="C428" s="49">
        <f t="shared" si="49"/>
        <v>-1.2455145042146792E-3</v>
      </c>
      <c r="D428" s="5">
        <f t="shared" si="47"/>
        <v>0.23776284931795039</v>
      </c>
      <c r="E428" s="5">
        <f t="shared" si="48"/>
        <v>6.4227058041648535E-3</v>
      </c>
      <c r="F428" s="5" t="str">
        <f t="shared" si="50"/>
        <v>neg.</v>
      </c>
      <c r="G428" s="16">
        <f>IF(AND(C$9="L",C$10="IB"),IF((($C$7*Coefficients!$C$16)/($A428*($C$4/100)))&lt;=1,2*ASIN(($C$7*Coefficients!$C$16)/( $A428*($C$4/100)))*180/PI(),180),IF(AND(C$9="C",C$10="IB"),IF((($C$7*Coefficients!$D$16)/($A428*($C$4/100)))&lt;=1,2*ASIN(($C$7*Coefficients!$D$16)/( $A428*($C$4/100)))*180/PI(),180),IF(AND(C$9="L",C$10="D"),IF((($C$7*Coefficients!$E$16)/($A428*($C$4/100)))&lt;=1,2*ASIN(($C$7*Coefficients!$E$16)/( $A428*($C$4/100)))*180/PI(),180),IF(AND(C$9="C",C$10="D"),IF((($C$7*Coefficients!$F$16)/($A428*($C$4/100)))&lt;=1,2*ASIN(($C$7*Coefficients!$F$16)/( $A428*($C$4/100)))*180/PI(),180),FALSE))))</f>
        <v>180</v>
      </c>
      <c r="H428" s="50">
        <f>IF(AND(C$9="L",C$10="IB"),(($C$7*Coefficients!$C$16)/($A428*SIN(C$5*PI()/180))*100/2)^2*PI(),IF(AND(C$9="C",C$10="IB"),(($C$7*Coefficients!$D$16)/($A428*SIN(C$5*PI()/180))*100/2)^2*PI(),IF(AND(C$9="L",C$10="D"),(($C$7*Coefficients!$E$16)/($A428*SIN(C$5*PI()/180))*100/2)^2*PI(),IF(AND(C$9="C",C$10="D"),(($C$7* Coefficients!$F$16)/($A428*SIN(C$5*PI()/180))*100/2)^2*PI(),FALSE))))</f>
        <v>4197277.0346825253</v>
      </c>
      <c r="I428" s="42">
        <f t="shared" si="51"/>
        <v>32.366071335796043</v>
      </c>
      <c r="L428" s="44"/>
    </row>
    <row r="429" spans="1:12" x14ac:dyDescent="0.25">
      <c r="A429" s="51">
        <f t="shared" si="52"/>
        <v>24.774220576332372</v>
      </c>
      <c r="B429" s="5">
        <f t="shared" si="46"/>
        <v>0.99985595332063026</v>
      </c>
      <c r="C429" s="49">
        <f t="shared" si="49"/>
        <v>-1.2512636820882178E-3</v>
      </c>
      <c r="D429" s="5">
        <f t="shared" si="47"/>
        <v>0.23831094929170801</v>
      </c>
      <c r="E429" s="5">
        <f t="shared" si="48"/>
        <v>6.4523516671767091E-3</v>
      </c>
      <c r="F429" s="5" t="str">
        <f t="shared" si="50"/>
        <v>neg.</v>
      </c>
      <c r="G429" s="16">
        <f>IF(AND(C$9="L",C$10="IB"),IF((($C$7*Coefficients!$C$16)/($A429*($C$4/100)))&lt;=1,2*ASIN(($C$7*Coefficients!$C$16)/( $A429*($C$4/100)))*180/PI(),180),IF(AND(C$9="C",C$10="IB"),IF((($C$7*Coefficients!$D$16)/($A429*($C$4/100)))&lt;=1,2*ASIN(($C$7*Coefficients!$D$16)/( $A429*($C$4/100)))*180/PI(),180),IF(AND(C$9="L",C$10="D"),IF((($C$7*Coefficients!$E$16)/($A429*($C$4/100)))&lt;=1,2*ASIN(($C$7*Coefficients!$E$16)/( $A429*($C$4/100)))*180/PI(),180),IF(AND(C$9="C",C$10="D"),IF((($C$7*Coefficients!$F$16)/($A429*($C$4/100)))&lt;=1,2*ASIN(($C$7*Coefficients!$F$16)/( $A429*($C$4/100)))*180/PI(),180),FALSE))))</f>
        <v>180</v>
      </c>
      <c r="H429" s="50">
        <f>IF(AND(C$9="L",C$10="IB"),(($C$7*Coefficients!$C$16)/($A429*SIN(C$5*PI()/180))*100/2)^2*PI(),IF(AND(C$9="C",C$10="IB"),(($C$7*Coefficients!$D$16)/($A429*SIN(C$5*PI()/180))*100/2)^2*PI(),IF(AND(C$9="L",C$10="D"),(($C$7*Coefficients!$E$16)/($A429*SIN(C$5*PI()/180))*100/2)^2*PI(),IF(AND(C$9="C",C$10="D"),(($C$7* Coefficients!$F$16)/($A429*SIN(C$5*PI()/180))*100/2)^2*PI(),FALSE))))</f>
        <v>4177992.2984481389</v>
      </c>
      <c r="I429" s="42">
        <f t="shared" si="51"/>
        <v>32.291631437409023</v>
      </c>
      <c r="L429" s="44"/>
    </row>
    <row r="430" spans="1:12" x14ac:dyDescent="0.25">
      <c r="A430" s="51">
        <f t="shared" si="52"/>
        <v>24.831331052955218</v>
      </c>
      <c r="B430" s="5">
        <f t="shared" si="46"/>
        <v>0.9998552884627403</v>
      </c>
      <c r="C430" s="49">
        <f t="shared" si="49"/>
        <v>-1.2570393982381969E-3</v>
      </c>
      <c r="D430" s="5">
        <f t="shared" si="47"/>
        <v>0.23886031276639572</v>
      </c>
      <c r="E430" s="5">
        <f t="shared" si="48"/>
        <v>6.4821343692748499E-3</v>
      </c>
      <c r="F430" s="5" t="str">
        <f t="shared" si="50"/>
        <v>neg.</v>
      </c>
      <c r="G430" s="16">
        <f>IF(AND(C$9="L",C$10="IB"),IF((($C$7*Coefficients!$C$16)/($A430*($C$4/100)))&lt;=1,2*ASIN(($C$7*Coefficients!$C$16)/( $A430*($C$4/100)))*180/PI(),180),IF(AND(C$9="C",C$10="IB"),IF((($C$7*Coefficients!$D$16)/($A430*($C$4/100)))&lt;=1,2*ASIN(($C$7*Coefficients!$D$16)/( $A430*($C$4/100)))*180/PI(),180),IF(AND(C$9="L",C$10="D"),IF((($C$7*Coefficients!$E$16)/($A430*($C$4/100)))&lt;=1,2*ASIN(($C$7*Coefficients!$E$16)/( $A430*($C$4/100)))*180/PI(),180),IF(AND(C$9="C",C$10="D"),IF((($C$7*Coefficients!$F$16)/($A430*($C$4/100)))&lt;=1,2*ASIN(($C$7*Coefficients!$F$16)/( $A430*($C$4/100)))*180/PI(),180),FALSE))))</f>
        <v>180</v>
      </c>
      <c r="H430" s="50">
        <f>IF(AND(C$9="L",C$10="IB"),(($C$7*Coefficients!$C$16)/($A430*SIN(C$5*PI()/180))*100/2)^2*PI(),IF(AND(C$9="C",C$10="IB"),(($C$7*Coefficients!$D$16)/($A430*SIN(C$5*PI()/180))*100/2)^2*PI(),IF(AND(C$9="L",C$10="D"),(($C$7*Coefficients!$E$16)/($A430*SIN(C$5*PI()/180))*100/2)^2*PI(),IF(AND(C$9="C",C$10="D"),(($C$7* Coefficients!$F$16)/($A430*SIN(C$5*PI()/180))*100/2)^2*PI(),FALSE))))</f>
        <v>4158796.1675282354</v>
      </c>
      <c r="I430" s="42">
        <f t="shared" si="51"/>
        <v>32.217362746037359</v>
      </c>
      <c r="L430" s="44"/>
    </row>
    <row r="431" spans="1:12" x14ac:dyDescent="0.25">
      <c r="A431" s="51">
        <f t="shared" si="52"/>
        <v>24.888573182823421</v>
      </c>
      <c r="B431" s="5">
        <f t="shared" si="46"/>
        <v>0.99985462053630247</v>
      </c>
      <c r="C431" s="49">
        <f t="shared" si="49"/>
        <v>-1.2628417751721582E-3</v>
      </c>
      <c r="D431" s="5">
        <f t="shared" si="47"/>
        <v>0.23941094265468379</v>
      </c>
      <c r="E431" s="5">
        <f t="shared" si="48"/>
        <v>6.5120545420797983E-3</v>
      </c>
      <c r="F431" s="5" t="str">
        <f t="shared" si="50"/>
        <v>neg.</v>
      </c>
      <c r="G431" s="16">
        <f>IF(AND(C$9="L",C$10="IB"),IF((($C$7*Coefficients!$C$16)/($A431*($C$4/100)))&lt;=1,2*ASIN(($C$7*Coefficients!$C$16)/( $A431*($C$4/100)))*180/PI(),180),IF(AND(C$9="C",C$10="IB"),IF((($C$7*Coefficients!$D$16)/($A431*($C$4/100)))&lt;=1,2*ASIN(($C$7*Coefficients!$D$16)/( $A431*($C$4/100)))*180/PI(),180),IF(AND(C$9="L",C$10="D"),IF((($C$7*Coefficients!$E$16)/($A431*($C$4/100)))&lt;=1,2*ASIN(($C$7*Coefficients!$E$16)/( $A431*($C$4/100)))*180/PI(),180),IF(AND(C$9="C",C$10="D"),IF((($C$7*Coefficients!$F$16)/($A431*($C$4/100)))&lt;=1,2*ASIN(($C$7*Coefficients!$F$16)/( $A431*($C$4/100)))*180/PI(),180),FALSE))))</f>
        <v>180</v>
      </c>
      <c r="H431" s="50">
        <f>IF(AND(C$9="L",C$10="IB"),(($C$7*Coefficients!$C$16)/($A431*SIN(C$5*PI()/180))*100/2)^2*PI(),IF(AND(C$9="C",C$10="IB"),(($C$7*Coefficients!$D$16)/($A431*SIN(C$5*PI()/180))*100/2)^2*PI(),IF(AND(C$9="L",C$10="D"),(($C$7*Coefficients!$E$16)/($A431*SIN(C$5*PI()/180))*100/2)^2*PI(),IF(AND(C$9="C",C$10="D"),(($C$7* Coefficients!$F$16)/($A431*SIN(C$5*PI()/180))*100/2)^2*PI(),FALSE))))</f>
        <v>4139688.2348183747</v>
      </c>
      <c r="I431" s="42">
        <f t="shared" si="51"/>
        <v>32.143264867915825</v>
      </c>
      <c r="L431" s="44"/>
    </row>
    <row r="432" spans="1:12" x14ac:dyDescent="0.25">
      <c r="A432" s="51">
        <f t="shared" si="52"/>
        <v>24.945947269429059</v>
      </c>
      <c r="B432" s="5">
        <f t="shared" si="46"/>
        <v>0.99985394952715601</v>
      </c>
      <c r="C432" s="49">
        <f t="shared" si="49"/>
        <v>-1.2686709359604998E-3</v>
      </c>
      <c r="D432" s="5">
        <f t="shared" si="47"/>
        <v>0.23996284187595723</v>
      </c>
      <c r="E432" s="5">
        <f t="shared" si="48"/>
        <v>6.5421128201275094E-3</v>
      </c>
      <c r="F432" s="5" t="str">
        <f t="shared" si="50"/>
        <v>neg.</v>
      </c>
      <c r="G432" s="16">
        <f>IF(AND(C$9="L",C$10="IB"),IF((($C$7*Coefficients!$C$16)/($A432*($C$4/100)))&lt;=1,2*ASIN(($C$7*Coefficients!$C$16)/( $A432*($C$4/100)))*180/PI(),180),IF(AND(C$9="C",C$10="IB"),IF((($C$7*Coefficients!$D$16)/($A432*($C$4/100)))&lt;=1,2*ASIN(($C$7*Coefficients!$D$16)/( $A432*($C$4/100)))*180/PI(),180),IF(AND(C$9="L",C$10="D"),IF((($C$7*Coefficients!$E$16)/($A432*($C$4/100)))&lt;=1,2*ASIN(($C$7*Coefficients!$E$16)/( $A432*($C$4/100)))*180/PI(),180),IF(AND(C$9="C",C$10="D"),IF((($C$7*Coefficients!$F$16)/($A432*($C$4/100)))&lt;=1,2*ASIN(($C$7*Coefficients!$F$16)/( $A432*($C$4/100)))*180/PI(),180),FALSE))))</f>
        <v>180</v>
      </c>
      <c r="H432" s="50">
        <f>IF(AND(C$9="L",C$10="IB"),(($C$7*Coefficients!$C$16)/($A432*SIN(C$5*PI()/180))*100/2)^2*PI(),IF(AND(C$9="C",C$10="IB"),(($C$7*Coefficients!$D$16)/($A432*SIN(C$5*PI()/180))*100/2)^2*PI(),IF(AND(C$9="L",C$10="D"),(($C$7*Coefficients!$E$16)/($A432*SIN(C$5*PI()/180))*100/2)^2*PI(),IF(AND(C$9="C",C$10="D"),(($C$7* Coefficients!$F$16)/($A432*SIN(C$5*PI()/180))*100/2)^2*PI(),FALSE))))</f>
        <v>4120668.095084589</v>
      </c>
      <c r="I432" s="42">
        <f t="shared" si="51"/>
        <v>32.069337410184858</v>
      </c>
      <c r="L432" s="44"/>
    </row>
    <row r="433" spans="1:12" x14ac:dyDescent="0.25">
      <c r="A433" s="51">
        <f t="shared" si="52"/>
        <v>25.003453616963824</v>
      </c>
      <c r="B433" s="5">
        <f t="shared" si="46"/>
        <v>0.99985327542107438</v>
      </c>
      <c r="C433" s="49">
        <f t="shared" si="49"/>
        <v>-1.2745270042451627E-3</v>
      </c>
      <c r="D433" s="5">
        <f t="shared" si="47"/>
        <v>0.24051601335633072</v>
      </c>
      <c r="E433" s="5">
        <f t="shared" si="48"/>
        <v>6.5723098408828175E-3</v>
      </c>
      <c r="F433" s="5" t="str">
        <f t="shared" si="50"/>
        <v>neg.</v>
      </c>
      <c r="G433" s="16">
        <f>IF(AND(C$9="L",C$10="IB"),IF((($C$7*Coefficients!$C$16)/($A433*($C$4/100)))&lt;=1,2*ASIN(($C$7*Coefficients!$C$16)/( $A433*($C$4/100)))*180/PI(),180),IF(AND(C$9="C",C$10="IB"),IF((($C$7*Coefficients!$D$16)/($A433*($C$4/100)))&lt;=1,2*ASIN(($C$7*Coefficients!$D$16)/( $A433*($C$4/100)))*180/PI(),180),IF(AND(C$9="L",C$10="D"),IF((($C$7*Coefficients!$E$16)/($A433*($C$4/100)))&lt;=1,2*ASIN(($C$7*Coefficients!$E$16)/( $A433*($C$4/100)))*180/PI(),180),IF(AND(C$9="C",C$10="D"),IF((($C$7*Coefficients!$F$16)/($A433*($C$4/100)))&lt;=1,2*ASIN(($C$7*Coefficients!$F$16)/( $A433*($C$4/100)))*180/PI(),180),FALSE))))</f>
        <v>180</v>
      </c>
      <c r="H433" s="50">
        <f>IF(AND(C$9="L",C$10="IB"),(($C$7*Coefficients!$C$16)/($A433*SIN(C$5*PI()/180))*100/2)^2*PI(),IF(AND(C$9="C",C$10="IB"),(($C$7*Coefficients!$D$16)/($A433*SIN(C$5*PI()/180))*100/2)^2*PI(),IF(AND(C$9="L",C$10="D"),(($C$7*Coefficients!$E$16)/($A433*SIN(C$5*PI()/180))*100/2)^2*PI(),IF(AND(C$9="C",C$10="D"),(($C$7* Coefficients!$F$16)/($A433*SIN(C$5*PI()/180))*100/2)^2*PI(),FALSE))))</f>
        <v>4101735.3449547989</v>
      </c>
      <c r="I433" s="42">
        <f t="shared" si="51"/>
        <v>31.995579980888429</v>
      </c>
      <c r="L433" s="44"/>
    </row>
    <row r="434" spans="1:12" x14ac:dyDescent="0.25">
      <c r="A434" s="51">
        <f t="shared" si="52"/>
        <v>25.061092530320646</v>
      </c>
      <c r="B434" s="5">
        <f t="shared" si="46"/>
        <v>0.99985259820376526</v>
      </c>
      <c r="C434" s="49">
        <f t="shared" si="49"/>
        <v>-1.2804101042406019E-3</v>
      </c>
      <c r="D434" s="5">
        <f t="shared" si="47"/>
        <v>0.24107046002866434</v>
      </c>
      <c r="E434" s="5">
        <f t="shared" si="48"/>
        <v>6.6026462447529646E-3</v>
      </c>
      <c r="F434" s="5" t="str">
        <f t="shared" si="50"/>
        <v>neg.</v>
      </c>
      <c r="G434" s="16">
        <f>IF(AND(C$9="L",C$10="IB"),IF((($C$7*Coefficients!$C$16)/($A434*($C$4/100)))&lt;=1,2*ASIN(($C$7*Coefficients!$C$16)/( $A434*($C$4/100)))*180/PI(),180),IF(AND(C$9="C",C$10="IB"),IF((($C$7*Coefficients!$D$16)/($A434*($C$4/100)))&lt;=1,2*ASIN(($C$7*Coefficients!$D$16)/( $A434*($C$4/100)))*180/PI(),180),IF(AND(C$9="L",C$10="D"),IF((($C$7*Coefficients!$E$16)/($A434*($C$4/100)))&lt;=1,2*ASIN(($C$7*Coefficients!$E$16)/( $A434*($C$4/100)))*180/PI(),180),IF(AND(C$9="C",C$10="D"),IF((($C$7*Coefficients!$F$16)/($A434*($C$4/100)))&lt;=1,2*ASIN(($C$7*Coefficients!$F$16)/( $A434*($C$4/100)))*180/PI(),180),FALSE))))</f>
        <v>180</v>
      </c>
      <c r="H434" s="50">
        <f>IF(AND(C$9="L",C$10="IB"),(($C$7*Coefficients!$C$16)/($A434*SIN(C$5*PI()/180))*100/2)^2*PI(),IF(AND(C$9="C",C$10="IB"),(($C$7*Coefficients!$D$16)/($A434*SIN(C$5*PI()/180))*100/2)^2*PI(),IF(AND(C$9="L",C$10="D"),(($C$7*Coefficients!$E$16)/($A434*SIN(C$5*PI()/180))*100/2)^2*PI(),IF(AND(C$9="C",C$10="D"),(($C$7* Coefficients!$F$16)/($A434*SIN(C$5*PI()/180))*100/2)^2*PI(),FALSE))))</f>
        <v>4082889.5829102425</v>
      </c>
      <c r="I434" s="42">
        <f t="shared" si="51"/>
        <v>31.921992188971995</v>
      </c>
      <c r="L434" s="44"/>
    </row>
    <row r="435" spans="1:12" x14ac:dyDescent="0.25">
      <c r="A435" s="51">
        <f t="shared" si="52"/>
        <v>25.118864315095308</v>
      </c>
      <c r="B435" s="5">
        <f t="shared" si="46"/>
        <v>0.9998519178608708</v>
      </c>
      <c r="C435" s="49">
        <f t="shared" si="49"/>
        <v>-1.2863203607308964E-3</v>
      </c>
      <c r="D435" s="5">
        <f t="shared" si="47"/>
        <v>0.24162618483257922</v>
      </c>
      <c r="E435" s="5">
        <f t="shared" si="48"/>
        <v>6.6331226751011798E-3</v>
      </c>
      <c r="F435" s="5" t="str">
        <f t="shared" si="50"/>
        <v>neg.</v>
      </c>
      <c r="G435" s="16">
        <f>IF(AND(C$9="L",C$10="IB"),IF((($C$7*Coefficients!$C$16)/($A435*($C$4/100)))&lt;=1,2*ASIN(($C$7*Coefficients!$C$16)/( $A435*($C$4/100)))*180/PI(),180),IF(AND(C$9="C",C$10="IB"),IF((($C$7*Coefficients!$D$16)/($A435*($C$4/100)))&lt;=1,2*ASIN(($C$7*Coefficients!$D$16)/( $A435*($C$4/100)))*180/PI(),180),IF(AND(C$9="L",C$10="D"),IF((($C$7*Coefficients!$E$16)/($A435*($C$4/100)))&lt;=1,2*ASIN(($C$7*Coefficients!$E$16)/( $A435*($C$4/100)))*180/PI(),180),IF(AND(C$9="C",C$10="D"),IF((($C$7*Coefficients!$F$16)/($A435*($C$4/100)))&lt;=1,2*ASIN(($C$7*Coefficients!$F$16)/( $A435*($C$4/100)))*180/PI(),180),FALSE))))</f>
        <v>180</v>
      </c>
      <c r="H435" s="50">
        <f>IF(AND(C$9="L",C$10="IB"),(($C$7*Coefficients!$C$16)/($A435*SIN(C$5*PI()/180))*100/2)^2*PI(),IF(AND(C$9="C",C$10="IB"),(($C$7*Coefficients!$D$16)/($A435*SIN(C$5*PI()/180))*100/2)^2*PI(),IF(AND(C$9="L",C$10="D"),(($C$7*Coefficients!$E$16)/($A435*SIN(C$5*PI()/180))*100/2)^2*PI(),IF(AND(C$9="C",C$10="D"),(($C$7* Coefficients!$F$16)/($A435*SIN(C$5*PI()/180))*100/2)^2*PI(),FALSE))))</f>
        <v>4064130.4092769702</v>
      </c>
      <c r="I435" s="42">
        <f t="shared" si="51"/>
        <v>31.848573644280403</v>
      </c>
      <c r="L435" s="44"/>
    </row>
    <row r="436" spans="1:12" x14ac:dyDescent="0.25">
      <c r="A436" s="51">
        <f t="shared" si="52"/>
        <v>25.176769277588061</v>
      </c>
      <c r="B436" s="5">
        <f t="shared" si="46"/>
        <v>0.99985123437796719</v>
      </c>
      <c r="C436" s="49">
        <f t="shared" si="49"/>
        <v>-1.2922578990736159E-3</v>
      </c>
      <c r="D436" s="5">
        <f t="shared" si="47"/>
        <v>0.24218319071447292</v>
      </c>
      <c r="E436" s="5">
        <f t="shared" si="48"/>
        <v>6.6637397782603122E-3</v>
      </c>
      <c r="F436" s="5" t="str">
        <f t="shared" si="50"/>
        <v>neg.</v>
      </c>
      <c r="G436" s="16">
        <f>IF(AND(C$9="L",C$10="IB"),IF((($C$7*Coefficients!$C$16)/($A436*($C$4/100)))&lt;=1,2*ASIN(($C$7*Coefficients!$C$16)/( $A436*($C$4/100)))*180/PI(),180),IF(AND(C$9="C",C$10="IB"),IF((($C$7*Coefficients!$D$16)/($A436*($C$4/100)))&lt;=1,2*ASIN(($C$7*Coefficients!$D$16)/( $A436*($C$4/100)))*180/PI(),180),IF(AND(C$9="L",C$10="D"),IF((($C$7*Coefficients!$E$16)/($A436*($C$4/100)))&lt;=1,2*ASIN(($C$7*Coefficients!$E$16)/( $A436*($C$4/100)))*180/PI(),180),IF(AND(C$9="C",C$10="D"),IF((($C$7*Coefficients!$F$16)/($A436*($C$4/100)))&lt;=1,2*ASIN(($C$7*Coefficients!$F$16)/( $A436*($C$4/100)))*180/PI(),180),FALSE))))</f>
        <v>180</v>
      </c>
      <c r="H436" s="50">
        <f>IF(AND(C$9="L",C$10="IB"),(($C$7*Coefficients!$C$16)/($A436*SIN(C$5*PI()/180))*100/2)^2*PI(),IF(AND(C$9="C",C$10="IB"),(($C$7*Coefficients!$D$16)/($A436*SIN(C$5*PI()/180))*100/2)^2*PI(),IF(AND(C$9="L",C$10="D"),(($C$7*Coefficients!$E$16)/($A436*SIN(C$5*PI()/180))*100/2)^2*PI(),IF(AND(C$9="C",C$10="D"),(($C$7* Coefficients!$F$16)/($A436*SIN(C$5*PI()/180))*100/2)^2*PI(),FALSE))))</f>
        <v>4045457.4262173753</v>
      </c>
      <c r="I436" s="42">
        <f t="shared" si="51"/>
        <v>31.775323957555848</v>
      </c>
      <c r="L436" s="44"/>
    </row>
    <row r="437" spans="1:12" x14ac:dyDescent="0.25">
      <c r="A437" s="51">
        <f t="shared" si="52"/>
        <v>25.23480772480525</v>
      </c>
      <c r="B437" s="5">
        <f t="shared" si="46"/>
        <v>0.99985054774056381</v>
      </c>
      <c r="C437" s="49">
        <f t="shared" si="49"/>
        <v>-1.2982228452075402E-3</v>
      </c>
      <c r="D437" s="5">
        <f t="shared" si="47"/>
        <v>0.24274148062753512</v>
      </c>
      <c r="E437" s="5">
        <f t="shared" si="48"/>
        <v>6.6944982035465591E-3</v>
      </c>
      <c r="F437" s="5" t="str">
        <f t="shared" si="50"/>
        <v>neg.</v>
      </c>
      <c r="G437" s="16">
        <f>IF(AND(C$9="L",C$10="IB"),IF((($C$7*Coefficients!$C$16)/($A437*($C$4/100)))&lt;=1,2*ASIN(($C$7*Coefficients!$C$16)/( $A437*($C$4/100)))*180/PI(),180),IF(AND(C$9="C",C$10="IB"),IF((($C$7*Coefficients!$D$16)/($A437*($C$4/100)))&lt;=1,2*ASIN(($C$7*Coefficients!$D$16)/( $A437*($C$4/100)))*180/PI(),180),IF(AND(C$9="L",C$10="D"),IF((($C$7*Coefficients!$E$16)/($A437*($C$4/100)))&lt;=1,2*ASIN(($C$7*Coefficients!$E$16)/( $A437*($C$4/100)))*180/PI(),180),IF(AND(C$9="C",C$10="D"),IF((($C$7*Coefficients!$F$16)/($A437*($C$4/100)))&lt;=1,2*ASIN(($C$7*Coefficients!$F$16)/( $A437*($C$4/100)))*180/PI(),180),FALSE))))</f>
        <v>180</v>
      </c>
      <c r="H437" s="50">
        <f>IF(AND(C$9="L",C$10="IB"),(($C$7*Coefficients!$C$16)/($A437*SIN(C$5*PI()/180))*100/2)^2*PI(),IF(AND(C$9="C",C$10="IB"),(($C$7*Coefficients!$D$16)/($A437*SIN(C$5*PI()/180))*100/2)^2*PI(),IF(AND(C$9="L",C$10="D"),(($C$7*Coefficients!$E$16)/($A437*SIN(C$5*PI()/180))*100/2)^2*PI(),IF(AND(C$9="C",C$10="D"),(($C$7* Coefficients!$F$16)/($A437*SIN(C$5*PI()/180))*100/2)^2*PI(),FALSE))))</f>
        <v>4026870.2377217407</v>
      </c>
      <c r="I437" s="42">
        <f t="shared" si="51"/>
        <v>31.702242740435782</v>
      </c>
      <c r="L437" s="44"/>
    </row>
    <row r="438" spans="1:12" x14ac:dyDescent="0.25">
      <c r="A438" s="51">
        <f t="shared" si="52"/>
        <v>25.292979964460947</v>
      </c>
      <c r="B438" s="5">
        <f t="shared" si="46"/>
        <v>0.9998498579341023</v>
      </c>
      <c r="C438" s="49">
        <f t="shared" si="49"/>
        <v>-1.3042153256603824E-3</v>
      </c>
      <c r="D438" s="5">
        <f t="shared" si="47"/>
        <v>0.24330105753176345</v>
      </c>
      <c r="E438" s="5">
        <f t="shared" si="48"/>
        <v>6.7253986032732244E-3</v>
      </c>
      <c r="F438" s="5" t="str">
        <f t="shared" si="50"/>
        <v>neg.</v>
      </c>
      <c r="G438" s="16">
        <f>IF(AND(C$9="L",C$10="IB"),IF((($C$7*Coefficients!$C$16)/($A438*($C$4/100)))&lt;=1,2*ASIN(($C$7*Coefficients!$C$16)/( $A438*($C$4/100)))*180/PI(),180),IF(AND(C$9="C",C$10="IB"),IF((($C$7*Coefficients!$D$16)/($A438*($C$4/100)))&lt;=1,2*ASIN(($C$7*Coefficients!$D$16)/( $A438*($C$4/100)))*180/PI(),180),IF(AND(C$9="L",C$10="D"),IF((($C$7*Coefficients!$E$16)/($A438*($C$4/100)))&lt;=1,2*ASIN(($C$7*Coefficients!$E$16)/( $A438*($C$4/100)))*180/PI(),180),IF(AND(C$9="C",C$10="D"),IF((($C$7*Coefficients!$F$16)/($A438*($C$4/100)))&lt;=1,2*ASIN(($C$7*Coefficients!$F$16)/( $A438*($C$4/100)))*180/PI(),180),FALSE))))</f>
        <v>180</v>
      </c>
      <c r="H438" s="50">
        <f>IF(AND(C$9="L",C$10="IB"),(($C$7*Coefficients!$C$16)/($A438*SIN(C$5*PI()/180))*100/2)^2*PI(),IF(AND(C$9="C",C$10="IB"),(($C$7*Coefficients!$D$16)/($A438*SIN(C$5*PI()/180))*100/2)^2*PI(),IF(AND(C$9="L",C$10="D"),(($C$7*Coefficients!$E$16)/($A438*SIN(C$5*PI()/180))*100/2)^2*PI(),IF(AND(C$9="C",C$10="D"),(($C$7* Coefficients!$F$16)/($A438*SIN(C$5*PI()/180))*100/2)^2*PI(),FALSE))))</f>
        <v>4008368.4495998514</v>
      </c>
      <c r="I438" s="42">
        <f t="shared" si="51"/>
        <v>31.629329605450859</v>
      </c>
      <c r="L438" s="44"/>
    </row>
    <row r="439" spans="1:12" x14ac:dyDescent="0.25">
      <c r="A439" s="51">
        <f t="shared" si="52"/>
        <v>25.351286304978576</v>
      </c>
      <c r="B439" s="5">
        <f t="shared" si="46"/>
        <v>0.99984916494395837</v>
      </c>
      <c r="C439" s="49">
        <f t="shared" si="49"/>
        <v>-1.3102354675333617E-3</v>
      </c>
      <c r="D439" s="5">
        <f t="shared" si="47"/>
        <v>0.24386192439397894</v>
      </c>
      <c r="E439" s="5">
        <f t="shared" si="48"/>
        <v>6.7564416327645458E-3</v>
      </c>
      <c r="F439" s="5" t="str">
        <f t="shared" si="50"/>
        <v>neg.</v>
      </c>
      <c r="G439" s="16">
        <f>IF(AND(C$9="L",C$10="IB"),IF((($C$7*Coefficients!$C$16)/($A439*($C$4/100)))&lt;=1,2*ASIN(($C$7*Coefficients!$C$16)/( $A439*($C$4/100)))*180/PI(),180),IF(AND(C$9="C",C$10="IB"),IF((($C$7*Coefficients!$D$16)/($A439*($C$4/100)))&lt;=1,2*ASIN(($C$7*Coefficients!$D$16)/( $A439*($C$4/100)))*180/PI(),180),IF(AND(C$9="L",C$10="D"),IF((($C$7*Coefficients!$E$16)/($A439*($C$4/100)))&lt;=1,2*ASIN(($C$7*Coefficients!$E$16)/( $A439*($C$4/100)))*180/PI(),180),IF(AND(C$9="C",C$10="D"),IF((($C$7*Coefficients!$F$16)/($A439*($C$4/100)))&lt;=1,2*ASIN(($C$7*Coefficients!$F$16)/( $A439*($C$4/100)))*180/PI(),180),FALSE))))</f>
        <v>180</v>
      </c>
      <c r="H439" s="50">
        <f>IF(AND(C$9="L",C$10="IB"),(($C$7*Coefficients!$C$16)/($A439*SIN(C$5*PI()/180))*100/2)^2*PI(),IF(AND(C$9="C",C$10="IB"),(($C$7*Coefficients!$D$16)/($A439*SIN(C$5*PI()/180))*100/2)^2*PI(),IF(AND(C$9="L",C$10="D"),(($C$7*Coefficients!$E$16)/($A439*SIN(C$5*PI()/180))*100/2)^2*PI(),IF(AND(C$9="C",C$10="D"),(($C$7* Coefficients!$F$16)/($A439*SIN(C$5*PI()/180))*100/2)^2*PI(),FALSE))))</f>
        <v>3989951.6694726334</v>
      </c>
      <c r="I439" s="42">
        <f t="shared" si="51"/>
        <v>31.556584166022894</v>
      </c>
      <c r="L439" s="44"/>
    </row>
    <row r="440" spans="1:12" x14ac:dyDescent="0.25">
      <c r="A440" s="51">
        <f t="shared" si="52"/>
        <v>25.409727055492546</v>
      </c>
      <c r="B440" s="5">
        <f t="shared" si="46"/>
        <v>0.99984846875543987</v>
      </c>
      <c r="C440" s="49">
        <f t="shared" si="49"/>
        <v>-1.3162833985176073E-3</v>
      </c>
      <c r="D440" s="5">
        <f t="shared" si="47"/>
        <v>0.24442408418784178</v>
      </c>
      <c r="E440" s="5">
        <f t="shared" si="48"/>
        <v>6.7876279503696025E-3</v>
      </c>
      <c r="F440" s="5" t="str">
        <f t="shared" si="50"/>
        <v>neg.</v>
      </c>
      <c r="G440" s="16">
        <f>IF(AND(C$9="L",C$10="IB"),IF((($C$7*Coefficients!$C$16)/($A440*($C$4/100)))&lt;=1,2*ASIN(($C$7*Coefficients!$C$16)/( $A440*($C$4/100)))*180/PI(),180),IF(AND(C$9="C",C$10="IB"),IF((($C$7*Coefficients!$D$16)/($A440*($C$4/100)))&lt;=1,2*ASIN(($C$7*Coefficients!$D$16)/( $A440*($C$4/100)))*180/PI(),180),IF(AND(C$9="L",C$10="D"),IF((($C$7*Coefficients!$E$16)/($A440*($C$4/100)))&lt;=1,2*ASIN(($C$7*Coefficients!$E$16)/( $A440*($C$4/100)))*180/PI(),180),IF(AND(C$9="C",C$10="D"),IF((($C$7*Coefficients!$F$16)/($A440*($C$4/100)))&lt;=1,2*ASIN(($C$7*Coefficients!$F$16)/( $A440*($C$4/100)))*180/PI(),180),FALSE))))</f>
        <v>180</v>
      </c>
      <c r="H440" s="50">
        <f>IF(AND(C$9="L",C$10="IB"),(($C$7*Coefficients!$C$16)/($A440*SIN(C$5*PI()/180))*100/2)^2*PI(),IF(AND(C$9="C",C$10="IB"),(($C$7*Coefficients!$D$16)/($A440*SIN(C$5*PI()/180))*100/2)^2*PI(),IF(AND(C$9="L",C$10="D"),(($C$7*Coefficients!$E$16)/($A440*SIN(C$5*PI()/180))*100/2)^2*PI(),IF(AND(C$9="C",C$10="D"),(($C$7* Coefficients!$F$16)/($A440*SIN(C$5*PI()/180))*100/2)^2*PI(),FALSE))))</f>
        <v>3971619.5067638303</v>
      </c>
      <c r="I440" s="42">
        <f t="shared" si="51"/>
        <v>31.484006036462819</v>
      </c>
      <c r="L440" s="44"/>
    </row>
    <row r="441" spans="1:12" x14ac:dyDescent="0.25">
      <c r="A441" s="51">
        <f t="shared" si="52"/>
        <v>25.468302525849904</v>
      </c>
      <c r="B441" s="5">
        <f t="shared" si="46"/>
        <v>0.99984776935378661</v>
      </c>
      <c r="C441" s="49">
        <f t="shared" si="49"/>
        <v>-1.3223592468960921E-3</v>
      </c>
      <c r="D441" s="5">
        <f t="shared" si="47"/>
        <v>0.24498753989386737</v>
      </c>
      <c r="E441" s="5">
        <f t="shared" si="48"/>
        <v>6.8189582174762817E-3</v>
      </c>
      <c r="F441" s="5" t="str">
        <f t="shared" si="50"/>
        <v>neg.</v>
      </c>
      <c r="G441" s="16">
        <f>IF(AND(C$9="L",C$10="IB"),IF((($C$7*Coefficients!$C$16)/($A441*($C$4/100)))&lt;=1,2*ASIN(($C$7*Coefficients!$C$16)/( $A441*($C$4/100)))*180/PI(),180),IF(AND(C$9="C",C$10="IB"),IF((($C$7*Coefficients!$D$16)/($A441*($C$4/100)))&lt;=1,2*ASIN(($C$7*Coefficients!$D$16)/( $A441*($C$4/100)))*180/PI(),180),IF(AND(C$9="L",C$10="D"),IF((($C$7*Coefficients!$E$16)/($A441*($C$4/100)))&lt;=1,2*ASIN(($C$7*Coefficients!$E$16)/( $A441*($C$4/100)))*180/PI(),180),IF(AND(C$9="C",C$10="D"),IF((($C$7*Coefficients!$F$16)/($A441*($C$4/100)))&lt;=1,2*ASIN(($C$7*Coefficients!$F$16)/( $A441*($C$4/100)))*180/PI(),180),FALSE))))</f>
        <v>180</v>
      </c>
      <c r="H441" s="50">
        <f>IF(AND(C$9="L",C$10="IB"),(($C$7*Coefficients!$C$16)/($A441*SIN(C$5*PI()/180))*100/2)^2*PI(),IF(AND(C$9="C",C$10="IB"),(($C$7*Coefficients!$D$16)/($A441*SIN(C$5*PI()/180))*100/2)^2*PI(),IF(AND(C$9="L",C$10="D"),(($C$7*Coefficients!$E$16)/($A441*SIN(C$5*PI()/180))*100/2)^2*PI(),IF(AND(C$9="C",C$10="D"),(($C$7* Coefficients!$F$16)/($A441*SIN(C$5*PI()/180))*100/2)^2*PI(),FALSE))))</f>
        <v>3953371.5726917158</v>
      </c>
      <c r="I441" s="42">
        <f t="shared" si="51"/>
        <v>31.411594831968614</v>
      </c>
      <c r="L441" s="44"/>
    </row>
    <row r="442" spans="1:12" x14ac:dyDescent="0.25">
      <c r="A442" s="51">
        <f t="shared" si="52"/>
        <v>25.527013026611961</v>
      </c>
      <c r="B442" s="5">
        <f t="shared" si="46"/>
        <v>0.99984706672417001</v>
      </c>
      <c r="C442" s="49">
        <f t="shared" si="49"/>
        <v>-1.328463141546533E-3</v>
      </c>
      <c r="D442" s="5">
        <f t="shared" si="47"/>
        <v>0.24555229449944166</v>
      </c>
      <c r="E442" s="5">
        <f t="shared" si="48"/>
        <v>6.8504330985252899E-3</v>
      </c>
      <c r="F442" s="5" t="str">
        <f t="shared" si="50"/>
        <v>neg.</v>
      </c>
      <c r="G442" s="16">
        <f>IF(AND(C$9="L",C$10="IB"),IF((($C$7*Coefficients!$C$16)/($A442*($C$4/100)))&lt;=1,2*ASIN(($C$7*Coefficients!$C$16)/( $A442*($C$4/100)))*180/PI(),180),IF(AND(C$9="C",C$10="IB"),IF((($C$7*Coefficients!$D$16)/($A442*($C$4/100)))&lt;=1,2*ASIN(($C$7*Coefficients!$D$16)/( $A442*($C$4/100)))*180/PI(),180),IF(AND(C$9="L",C$10="D"),IF((($C$7*Coefficients!$E$16)/($A442*($C$4/100)))&lt;=1,2*ASIN(($C$7*Coefficients!$E$16)/( $A442*($C$4/100)))*180/PI(),180),IF(AND(C$9="C",C$10="D"),IF((($C$7*Coefficients!$F$16)/($A442*($C$4/100)))&lt;=1,2*ASIN(($C$7*Coefficients!$F$16)/( $A442*($C$4/100)))*180/PI(),180),FALSE))))</f>
        <v>180</v>
      </c>
      <c r="H442" s="50">
        <f>IF(AND(C$9="L",C$10="IB"),(($C$7*Coefficients!$C$16)/($A442*SIN(C$5*PI()/180))*100/2)^2*PI(),IF(AND(C$9="C",C$10="IB"),(($C$7*Coefficients!$D$16)/($A442*SIN(C$5*PI()/180))*100/2)^2*PI(),IF(AND(C$9="L",C$10="D"),(($C$7*Coefficients!$E$16)/($A442*SIN(C$5*PI()/180))*100/2)^2*PI(),IF(AND(C$9="C",C$10="D"),(($C$7* Coefficients!$F$16)/($A442*SIN(C$5*PI()/180))*100/2)^2*PI(),FALSE))))</f>
        <v>3935207.4802608597</v>
      </c>
      <c r="I442" s="42">
        <f t="shared" si="51"/>
        <v>31.33935016862327</v>
      </c>
      <c r="L442" s="44"/>
    </row>
    <row r="443" spans="1:12" x14ac:dyDescent="0.25">
      <c r="A443" s="51">
        <f t="shared" si="52"/>
        <v>25.585858869055947</v>
      </c>
      <c r="B443" s="5">
        <f t="shared" si="46"/>
        <v>0.99984636085169409</v>
      </c>
      <c r="C443" s="49">
        <f t="shared" si="49"/>
        <v>-1.3345952119327164E-3</v>
      </c>
      <c r="D443" s="5">
        <f t="shared" si="47"/>
        <v>0.24611835099883742</v>
      </c>
      <c r="E443" s="5">
        <f t="shared" si="48"/>
        <v>6.8820532610242586E-3</v>
      </c>
      <c r="F443" s="5" t="str">
        <f t="shared" si="50"/>
        <v>neg.</v>
      </c>
      <c r="G443" s="16">
        <f>IF(AND(C$9="L",C$10="IB"),IF((($C$7*Coefficients!$C$16)/($A443*($C$4/100)))&lt;=1,2*ASIN(($C$7*Coefficients!$C$16)/( $A443*($C$4/100)))*180/PI(),180),IF(AND(C$9="C",C$10="IB"),IF((($C$7*Coefficients!$D$16)/($A443*($C$4/100)))&lt;=1,2*ASIN(($C$7*Coefficients!$D$16)/( $A443*($C$4/100)))*180/PI(),180),IF(AND(C$9="L",C$10="D"),IF((($C$7*Coefficients!$E$16)/($A443*($C$4/100)))&lt;=1,2*ASIN(($C$7*Coefficients!$E$16)/( $A443*($C$4/100)))*180/PI(),180),IF(AND(C$9="C",C$10="D"),IF((($C$7*Coefficients!$F$16)/($A443*($C$4/100)))&lt;=1,2*ASIN(($C$7*Coefficients!$F$16)/( $A443*($C$4/100)))*180/PI(),180),FALSE))))</f>
        <v>180</v>
      </c>
      <c r="H443" s="50">
        <f>IF(AND(C$9="L",C$10="IB"),(($C$7*Coefficients!$C$16)/($A443*SIN(C$5*PI()/180))*100/2)^2*PI(),IF(AND(C$9="C",C$10="IB"),(($C$7*Coefficients!$D$16)/($A443*SIN(C$5*PI()/180))*100/2)^2*PI(),IF(AND(C$9="L",C$10="D"),(($C$7*Coefficients!$E$16)/($A443*SIN(C$5*PI()/180))*100/2)^2*PI(),IF(AND(C$9="C",C$10="D"),(($C$7* Coefficients!$F$16)/($A443*SIN(C$5*PI()/180))*100/2)^2*PI(),FALSE))))</f>
        <v>3917126.8442539116</v>
      </c>
      <c r="I443" s="42">
        <f t="shared" si="51"/>
        <v>31.267271663392783</v>
      </c>
      <c r="L443" s="44"/>
    </row>
    <row r="444" spans="1:12" x14ac:dyDescent="0.25">
      <c r="A444" s="51">
        <f t="shared" si="52"/>
        <v>25.644840365176659</v>
      </c>
      <c r="B444" s="5">
        <f t="shared" si="46"/>
        <v>0.99984565172139384</v>
      </c>
      <c r="C444" s="49">
        <f t="shared" si="49"/>
        <v>-1.3407555881189727E-3</v>
      </c>
      <c r="D444" s="5">
        <f t="shared" si="47"/>
        <v>0.24668571239322978</v>
      </c>
      <c r="E444" s="5">
        <f t="shared" si="48"/>
        <v>6.9138193755618922E-3</v>
      </c>
      <c r="F444" s="5" t="str">
        <f t="shared" si="50"/>
        <v>neg.</v>
      </c>
      <c r="G444" s="16">
        <f>IF(AND(C$9="L",C$10="IB"),IF((($C$7*Coefficients!$C$16)/($A444*($C$4/100)))&lt;=1,2*ASIN(($C$7*Coefficients!$C$16)/( $A444*($C$4/100)))*180/PI(),180),IF(AND(C$9="C",C$10="IB"),IF((($C$7*Coefficients!$D$16)/($A444*($C$4/100)))&lt;=1,2*ASIN(($C$7*Coefficients!$D$16)/( $A444*($C$4/100)))*180/PI(),180),IF(AND(C$9="L",C$10="D"),IF((($C$7*Coefficients!$E$16)/($A444*($C$4/100)))&lt;=1,2*ASIN(($C$7*Coefficients!$E$16)/( $A444*($C$4/100)))*180/PI(),180),IF(AND(C$9="C",C$10="D"),IF((($C$7*Coefficients!$F$16)/($A444*($C$4/100)))&lt;=1,2*ASIN(($C$7*Coefficients!$F$16)/( $A444*($C$4/100)))*180/PI(),180),FALSE))))</f>
        <v>180</v>
      </c>
      <c r="H444" s="50">
        <f>IF(AND(C$9="L",C$10="IB"),(($C$7*Coefficients!$C$16)/($A444*SIN(C$5*PI()/180))*100/2)^2*PI(),IF(AND(C$9="C",C$10="IB"),(($C$7*Coefficients!$D$16)/($A444*SIN(C$5*PI()/180))*100/2)^2*PI(),IF(AND(C$9="L",C$10="D"),(($C$7*Coefficients!$E$16)/($A444*SIN(C$5*PI()/180))*100/2)^2*PI(),IF(AND(C$9="C",C$10="D"),(($C$7* Coefficients!$F$16)/($A444*SIN(C$5*PI()/180))*100/2)^2*PI(),FALSE))))</f>
        <v>3899129.2812234354</v>
      </c>
      <c r="I444" s="42">
        <f t="shared" si="51"/>
        <v>31.195358934124101</v>
      </c>
      <c r="L444" s="44"/>
    </row>
    <row r="445" spans="1:12" x14ac:dyDescent="0.25">
      <c r="A445" s="51">
        <f t="shared" si="52"/>
        <v>25.703957827688122</v>
      </c>
      <c r="B445" s="5">
        <f t="shared" si="46"/>
        <v>0.99984493931823404</v>
      </c>
      <c r="C445" s="49">
        <f t="shared" si="49"/>
        <v>-1.3469444007798257E-3</v>
      </c>
      <c r="D445" s="5">
        <f t="shared" si="47"/>
        <v>0.2472543816907124</v>
      </c>
      <c r="E445" s="5">
        <f t="shared" si="48"/>
        <v>6.9457321158221874E-3</v>
      </c>
      <c r="F445" s="5" t="str">
        <f t="shared" si="50"/>
        <v>neg.</v>
      </c>
      <c r="G445" s="16">
        <f>IF(AND(C$9="L",C$10="IB"),IF((($C$7*Coefficients!$C$16)/($A445*($C$4/100)))&lt;=1,2*ASIN(($C$7*Coefficients!$C$16)/( $A445*($C$4/100)))*180/PI(),180),IF(AND(C$9="C",C$10="IB"),IF((($C$7*Coefficients!$D$16)/($A445*($C$4/100)))&lt;=1,2*ASIN(($C$7*Coefficients!$D$16)/( $A445*($C$4/100)))*180/PI(),180),IF(AND(C$9="L",C$10="D"),IF((($C$7*Coefficients!$E$16)/($A445*($C$4/100)))&lt;=1,2*ASIN(($C$7*Coefficients!$E$16)/( $A445*($C$4/100)))*180/PI(),180),IF(AND(C$9="C",C$10="D"),IF((($C$7*Coefficients!$F$16)/($A445*($C$4/100)))&lt;=1,2*ASIN(($C$7*Coefficients!$F$16)/( $A445*($C$4/100)))*180/PI(),180),FALSE))))</f>
        <v>180</v>
      </c>
      <c r="H445" s="50">
        <f>IF(AND(C$9="L",C$10="IB"),(($C$7*Coefficients!$C$16)/($A445*SIN(C$5*PI()/180))*100/2)^2*PI(),IF(AND(C$9="C",C$10="IB"),(($C$7*Coefficients!$D$16)/($A445*SIN(C$5*PI()/180))*100/2)^2*PI(),IF(AND(C$9="L",C$10="D"),(($C$7*Coefficients!$E$16)/($A445*SIN(C$5*PI()/180))*100/2)^2*PI(),IF(AND(C$9="C",C$10="D"),(($C$7* Coefficients!$F$16)/($A445*SIN(C$5*PI()/180))*100/2)^2*PI(),FALSE))))</f>
        <v>3881214.4094837741</v>
      </c>
      <c r="I445" s="42">
        <f t="shared" si="51"/>
        <v>31.123611599543075</v>
      </c>
      <c r="L445" s="44"/>
    </row>
    <row r="446" spans="1:12" x14ac:dyDescent="0.25">
      <c r="A446" s="51">
        <f t="shared" si="52"/>
        <v>25.763211570025234</v>
      </c>
      <c r="B446" s="5">
        <f t="shared" si="46"/>
        <v>0.99984422362711123</v>
      </c>
      <c r="C446" s="49">
        <f t="shared" si="49"/>
        <v>-1.3531617811836036E-3</v>
      </c>
      <c r="D446" s="5">
        <f t="shared" si="47"/>
        <v>0.24782436190631338</v>
      </c>
      <c r="E446" s="5">
        <f t="shared" si="48"/>
        <v>6.9777921585987366E-3</v>
      </c>
      <c r="F446" s="5" t="str">
        <f t="shared" si="50"/>
        <v>neg.</v>
      </c>
      <c r="G446" s="16">
        <f>IF(AND(C$9="L",C$10="IB"),IF((($C$7*Coefficients!$C$16)/($A446*($C$4/100)))&lt;=1,2*ASIN(($C$7*Coefficients!$C$16)/( $A446*($C$4/100)))*180/PI(),180),IF(AND(C$9="C",C$10="IB"),IF((($C$7*Coefficients!$D$16)/($A446*($C$4/100)))&lt;=1,2*ASIN(($C$7*Coefficients!$D$16)/( $A446*($C$4/100)))*180/PI(),180),IF(AND(C$9="L",C$10="D"),IF((($C$7*Coefficients!$E$16)/($A446*($C$4/100)))&lt;=1,2*ASIN(($C$7*Coefficients!$E$16)/( $A446*($C$4/100)))*180/PI(),180),IF(AND(C$9="C",C$10="D"),IF((($C$7*Coefficients!$F$16)/($A446*($C$4/100)))&lt;=1,2*ASIN(($C$7*Coefficients!$F$16)/( $A446*($C$4/100)))*180/PI(),180),FALSE))))</f>
        <v>180</v>
      </c>
      <c r="H446" s="50">
        <f>IF(AND(C$9="L",C$10="IB"),(($C$7*Coefficients!$C$16)/($A446*SIN(C$5*PI()/180))*100/2)^2*PI(),IF(AND(C$9="C",C$10="IB"),(($C$7*Coefficients!$D$16)/($A446*SIN(C$5*PI()/180))*100/2)^2*PI(),IF(AND(C$9="L",C$10="D"),(($C$7*Coefficients!$E$16)/($A446*SIN(C$5*PI()/180))*100/2)^2*PI(),IF(AND(C$9="C",C$10="D"),(($C$7* Coefficients!$F$16)/($A446*SIN(C$5*PI()/180))*100/2)^2*PI(),FALSE))))</f>
        <v>3863381.8491029558</v>
      </c>
      <c r="I446" s="42">
        <f t="shared" si="51"/>
        <v>31.052029279252487</v>
      </c>
      <c r="L446" s="44"/>
    </row>
    <row r="447" spans="1:12" x14ac:dyDescent="0.25">
      <c r="A447" s="51">
        <f t="shared" si="52"/>
        <v>25.82260190634544</v>
      </c>
      <c r="B447" s="5">
        <f t="shared" si="46"/>
        <v>0.99984350463285243</v>
      </c>
      <c r="C447" s="49">
        <f t="shared" si="49"/>
        <v>-1.3594078612030555E-3</v>
      </c>
      <c r="D447" s="5">
        <f t="shared" si="47"/>
        <v>0.24839565606201097</v>
      </c>
      <c r="E447" s="5">
        <f t="shared" si="48"/>
        <v>7.010000183809058E-3</v>
      </c>
      <c r="F447" s="5" t="str">
        <f t="shared" si="50"/>
        <v>neg.</v>
      </c>
      <c r="G447" s="16">
        <f>IF(AND(C$9="L",C$10="IB"),IF((($C$7*Coefficients!$C$16)/($A447*($C$4/100)))&lt;=1,2*ASIN(($C$7*Coefficients!$C$16)/( $A447*($C$4/100)))*180/PI(),180),IF(AND(C$9="C",C$10="IB"),IF((($C$7*Coefficients!$D$16)/($A447*($C$4/100)))&lt;=1,2*ASIN(($C$7*Coefficients!$D$16)/( $A447*($C$4/100)))*180/PI(),180),IF(AND(C$9="L",C$10="D"),IF((($C$7*Coefficients!$E$16)/($A447*($C$4/100)))&lt;=1,2*ASIN(($C$7*Coefficients!$E$16)/( $A447*($C$4/100)))*180/PI(),180),IF(AND(C$9="C",C$10="D"),IF((($C$7*Coefficients!$F$16)/($A447*($C$4/100)))&lt;=1,2*ASIN(($C$7*Coefficients!$F$16)/( $A447*($C$4/100)))*180/PI(),180),FALSE))))</f>
        <v>180</v>
      </c>
      <c r="H447" s="50">
        <f>IF(AND(C$9="L",C$10="IB"),(($C$7*Coefficients!$C$16)/($A447*SIN(C$5*PI()/180))*100/2)^2*PI(),IF(AND(C$9="C",C$10="IB"),(($C$7*Coefficients!$D$16)/($A447*SIN(C$5*PI()/180))*100/2)^2*PI(),IF(AND(C$9="L",C$10="D"),(($C$7*Coefficients!$E$16)/($A447*SIN(C$5*PI()/180))*100/2)^2*PI(),IF(AND(C$9="C",C$10="D"),(($C$7* Coefficients!$F$16)/($A447*SIN(C$5*PI()/180))*100/2)^2*PI(),FALSE))))</f>
        <v>3845631.2218946437</v>
      </c>
      <c r="I447" s="42">
        <f t="shared" si="51"/>
        <v>30.980611593730004</v>
      </c>
      <c r="L447" s="44"/>
    </row>
    <row r="448" spans="1:12" x14ac:dyDescent="0.25">
      <c r="A448" s="51">
        <f t="shared" si="52"/>
        <v>25.882129151530393</v>
      </c>
      <c r="B448" s="5">
        <f t="shared" si="46"/>
        <v>0.99984278232021384</v>
      </c>
      <c r="C448" s="49">
        <f t="shared" si="49"/>
        <v>-1.3656827733269311E-3</v>
      </c>
      <c r="D448" s="5">
        <f t="shared" si="47"/>
        <v>0.24896826718675</v>
      </c>
      <c r="E448" s="5">
        <f t="shared" si="48"/>
        <v>7.0423568745090334E-3</v>
      </c>
      <c r="F448" s="5" t="str">
        <f t="shared" si="50"/>
        <v>neg.</v>
      </c>
      <c r="G448" s="16">
        <f>IF(AND(C$9="L",C$10="IB"),IF((($C$7*Coefficients!$C$16)/($A448*($C$4/100)))&lt;=1,2*ASIN(($C$7*Coefficients!$C$16)/( $A448*($C$4/100)))*180/PI(),180),IF(AND(C$9="C",C$10="IB"),IF((($C$7*Coefficients!$D$16)/($A448*($C$4/100)))&lt;=1,2*ASIN(($C$7*Coefficients!$D$16)/( $A448*($C$4/100)))*180/PI(),180),IF(AND(C$9="L",C$10="D"),IF((($C$7*Coefficients!$E$16)/($A448*($C$4/100)))&lt;=1,2*ASIN(($C$7*Coefficients!$E$16)/( $A448*($C$4/100)))*180/PI(),180),IF(AND(C$9="C",C$10="D"),IF((($C$7*Coefficients!$F$16)/($A448*($C$4/100)))&lt;=1,2*ASIN(($C$7*Coefficients!$F$16)/( $A448*($C$4/100)))*180/PI(),180),FALSE))))</f>
        <v>180</v>
      </c>
      <c r="H448" s="50">
        <f>IF(AND(C$9="L",C$10="IB"),(($C$7*Coefficients!$C$16)/($A448*SIN(C$5*PI()/180))*100/2)^2*PI(),IF(AND(C$9="C",C$10="IB"),(($C$7*Coefficients!$D$16)/($A448*SIN(C$5*PI()/180))*100/2)^2*PI(),IF(AND(C$9="L",C$10="D"),(($C$7*Coefficients!$E$16)/($A448*SIN(C$5*PI()/180))*100/2)^2*PI(),IF(AND(C$9="C",C$10="D"),(($C$7* Coefficients!$F$16)/($A448*SIN(C$5*PI()/180))*100/2)^2*PI(),FALSE))))</f>
        <v>3827962.1514101001</v>
      </c>
      <c r="I448" s="42">
        <f t="shared" si="51"/>
        <v>30.909358164326157</v>
      </c>
      <c r="L448" s="44"/>
    </row>
    <row r="449" spans="1:12" x14ac:dyDescent="0.25">
      <c r="A449" s="51">
        <f t="shared" si="52"/>
        <v>25.941793621187617</v>
      </c>
      <c r="B449" s="5">
        <f t="shared" si="46"/>
        <v>0.99984205667388204</v>
      </c>
      <c r="C449" s="49">
        <f t="shared" si="49"/>
        <v>-1.3719866506493772E-3</v>
      </c>
      <c r="D449" s="5">
        <f t="shared" si="47"/>
        <v>0.24954219831645763</v>
      </c>
      <c r="E449" s="5">
        <f t="shared" si="48"/>
        <v>7.0748629169073794E-3</v>
      </c>
      <c r="F449" s="5" t="str">
        <f t="shared" si="50"/>
        <v>neg.</v>
      </c>
      <c r="G449" s="16">
        <f>IF(AND(C$9="L",C$10="IB"),IF((($C$7*Coefficients!$C$16)/($A449*($C$4/100)))&lt;=1,2*ASIN(($C$7*Coefficients!$C$16)/( $A449*($C$4/100)))*180/PI(),180),IF(AND(C$9="C",C$10="IB"),IF((($C$7*Coefficients!$D$16)/($A449*($C$4/100)))&lt;=1,2*ASIN(($C$7*Coefficients!$D$16)/( $A449*($C$4/100)))*180/PI(),180),IF(AND(C$9="L",C$10="D"),IF((($C$7*Coefficients!$E$16)/($A449*($C$4/100)))&lt;=1,2*ASIN(($C$7*Coefficients!$E$16)/( $A449*($C$4/100)))*180/PI(),180),IF(AND(C$9="C",C$10="D"),IF((($C$7*Coefficients!$F$16)/($A449*($C$4/100)))&lt;=1,2*ASIN(($C$7*Coefficients!$F$16)/( $A449*($C$4/100)))*180/PI(),180),FALSE))))</f>
        <v>180</v>
      </c>
      <c r="H449" s="50">
        <f>IF(AND(C$9="L",C$10="IB"),(($C$7*Coefficients!$C$16)/($A449*SIN(C$5*PI()/180))*100/2)^2*PI(),IF(AND(C$9="C",C$10="IB"),(($C$7*Coefficients!$D$16)/($A449*SIN(C$5*PI()/180))*100/2)^2*PI(),IF(AND(C$9="L",C$10="D"),(($C$7*Coefficients!$E$16)/($A449*SIN(C$5*PI()/180))*100/2)^2*PI(),IF(AND(C$9="C",C$10="D"),(($C$7* Coefficients!$F$16)/($A449*SIN(C$5*PI()/180))*100/2)^2*PI(),FALSE))))</f>
        <v>3810374.2629302181</v>
      </c>
      <c r="I449" s="42">
        <f t="shared" si="51"/>
        <v>30.838268613262368</v>
      </c>
      <c r="L449" s="44"/>
    </row>
    <row r="450" spans="1:12" x14ac:dyDescent="0.25">
      <c r="A450" s="51">
        <f t="shared" si="52"/>
        <v>26.001595631652194</v>
      </c>
      <c r="B450" s="5">
        <f t="shared" si="46"/>
        <v>0.99984132767847222</v>
      </c>
      <c r="C450" s="49">
        <f t="shared" si="49"/>
        <v>-1.3783196268853774E-3</v>
      </c>
      <c r="D450" s="5">
        <f t="shared" si="47"/>
        <v>0.25011745249405948</v>
      </c>
      <c r="E450" s="5">
        <f t="shared" si="48"/>
        <v>7.1075190003802181E-3</v>
      </c>
      <c r="F450" s="5" t="str">
        <f t="shared" si="50"/>
        <v>neg.</v>
      </c>
      <c r="G450" s="16">
        <f>IF(AND(C$9="L",C$10="IB"),IF((($C$7*Coefficients!$C$16)/($A450*($C$4/100)))&lt;=1,2*ASIN(($C$7*Coefficients!$C$16)/( $A450*($C$4/100)))*180/PI(),180),IF(AND(C$9="C",C$10="IB"),IF((($C$7*Coefficients!$D$16)/($A450*($C$4/100)))&lt;=1,2*ASIN(($C$7*Coefficients!$D$16)/( $A450*($C$4/100)))*180/PI(),180),IF(AND(C$9="L",C$10="D"),IF((($C$7*Coefficients!$E$16)/($A450*($C$4/100)))&lt;=1,2*ASIN(($C$7*Coefficients!$E$16)/( $A450*($C$4/100)))*180/PI(),180),IF(AND(C$9="C",C$10="D"),IF((($C$7*Coefficients!$F$16)/($A450*($C$4/100)))&lt;=1,2*ASIN(($C$7*Coefficients!$F$16)/( $A450*($C$4/100)))*180/PI(),180),FALSE))))</f>
        <v>180</v>
      </c>
      <c r="H450" s="50">
        <f>IF(AND(C$9="L",C$10="IB"),(($C$7*Coefficients!$C$16)/($A450*SIN(C$5*PI()/180))*100/2)^2*PI(),IF(AND(C$9="C",C$10="IB"),(($C$7*Coefficients!$D$16)/($A450*SIN(C$5*PI()/180))*100/2)^2*PI(),IF(AND(C$9="L",C$10="D"),(($C$7*Coefficients!$E$16)/($A450*SIN(C$5*PI()/180))*100/2)^2*PI(),IF(AND(C$9="C",C$10="D"),(($C$7* Coefficients!$F$16)/($A450*SIN(C$5*PI()/180))*100/2)^2*PI(),FALSE))))</f>
        <v>3792867.1834575725</v>
      </c>
      <c r="I450" s="42">
        <f t="shared" si="51"/>
        <v>30.767342563628912</v>
      </c>
      <c r="L450" s="44"/>
    </row>
    <row r="451" spans="1:12" x14ac:dyDescent="0.25">
      <c r="A451" s="51">
        <f t="shared" si="52"/>
        <v>26.061535499988427</v>
      </c>
      <c r="B451" s="5">
        <f t="shared" si="46"/>
        <v>0.99984059531852965</v>
      </c>
      <c r="C451" s="49">
        <f t="shared" si="49"/>
        <v>-1.3846818363582195E-3</v>
      </c>
      <c r="D451" s="5">
        <f t="shared" si="47"/>
        <v>0.25069403276949603</v>
      </c>
      <c r="E451" s="5">
        <f t="shared" si="48"/>
        <v>7.140325817485681E-3</v>
      </c>
      <c r="F451" s="5" t="str">
        <f t="shared" si="50"/>
        <v>neg.</v>
      </c>
      <c r="G451" s="16">
        <f>IF(AND(C$9="L",C$10="IB"),IF((($C$7*Coefficients!$C$16)/($A451*($C$4/100)))&lt;=1,2*ASIN(($C$7*Coefficients!$C$16)/( $A451*($C$4/100)))*180/PI(),180),IF(AND(C$9="C",C$10="IB"),IF((($C$7*Coefficients!$D$16)/($A451*($C$4/100)))&lt;=1,2*ASIN(($C$7*Coefficients!$D$16)/( $A451*($C$4/100)))*180/PI(),180),IF(AND(C$9="L",C$10="D"),IF((($C$7*Coefficients!$E$16)/($A451*($C$4/100)))&lt;=1,2*ASIN(($C$7*Coefficients!$E$16)/( $A451*($C$4/100)))*180/PI(),180),IF(AND(C$9="C",C$10="D"),IF((($C$7*Coefficients!$F$16)/($A451*($C$4/100)))&lt;=1,2*ASIN(($C$7*Coefficients!$F$16)/( $A451*($C$4/100)))*180/PI(),180),FALSE))))</f>
        <v>180</v>
      </c>
      <c r="H451" s="50">
        <f>IF(AND(C$9="L",C$10="IB"),(($C$7*Coefficients!$C$16)/($A451*SIN(C$5*PI()/180))*100/2)^2*PI(),IF(AND(C$9="C",C$10="IB"),(($C$7*Coefficients!$D$16)/($A451*SIN(C$5*PI()/180))*100/2)^2*PI(),IF(AND(C$9="L",C$10="D"),(($C$7*Coefficients!$E$16)/($A451*SIN(C$5*PI()/180))*100/2)^2*PI(),IF(AND(C$9="C",C$10="D"),(($C$7* Coefficients!$F$16)/($A451*SIN(C$5*PI()/180))*100/2)^2*PI(),FALSE))))</f>
        <v>3775440.5417084964</v>
      </c>
      <c r="I451" s="42">
        <f t="shared" si="51"/>
        <v>30.696579639382925</v>
      </c>
      <c r="L451" s="44"/>
    </row>
    <row r="452" spans="1:12" x14ac:dyDescent="0.25">
      <c r="A452" s="51">
        <f t="shared" si="52"/>
        <v>26.121613543991533</v>
      </c>
      <c r="B452" s="5">
        <f t="shared" si="46"/>
        <v>0.99983985957852695</v>
      </c>
      <c r="C452" s="49">
        <f t="shared" si="49"/>
        <v>-1.3910734140226504E-3</v>
      </c>
      <c r="D452" s="5">
        <f t="shared" si="47"/>
        <v>0.25127194219973847</v>
      </c>
      <c r="E452" s="5">
        <f t="shared" si="48"/>
        <v>7.1732840639786048E-3</v>
      </c>
      <c r="F452" s="5" t="str">
        <f t="shared" si="50"/>
        <v>neg.</v>
      </c>
      <c r="G452" s="16">
        <f>IF(AND(C$9="L",C$10="IB"),IF((($C$7*Coefficients!$C$16)/($A452*($C$4/100)))&lt;=1,2*ASIN(($C$7*Coefficients!$C$16)/( $A452*($C$4/100)))*180/PI(),180),IF(AND(C$9="C",C$10="IB"),IF((($C$7*Coefficients!$D$16)/($A452*($C$4/100)))&lt;=1,2*ASIN(($C$7*Coefficients!$D$16)/( $A452*($C$4/100)))*180/PI(),180),IF(AND(C$9="L",C$10="D"),IF((($C$7*Coefficients!$E$16)/($A452*($C$4/100)))&lt;=1,2*ASIN(($C$7*Coefficients!$E$16)/( $A452*($C$4/100)))*180/PI(),180),IF(AND(C$9="C",C$10="D"),IF((($C$7*Coefficients!$F$16)/($A452*($C$4/100)))&lt;=1,2*ASIN(($C$7*Coefficients!$F$16)/( $A452*($C$4/100)))*180/PI(),180),FALSE))))</f>
        <v>180</v>
      </c>
      <c r="H452" s="50">
        <f>IF(AND(C$9="L",C$10="IB"),(($C$7*Coefficients!$C$16)/($A452*SIN(C$5*PI()/180))*100/2)^2*PI(),IF(AND(C$9="C",C$10="IB"),(($C$7*Coefficients!$D$16)/($A452*SIN(C$5*PI()/180))*100/2)^2*PI(),IF(AND(C$9="L",C$10="D"),(($C$7*Coefficients!$E$16)/($A452*SIN(C$5*PI()/180))*100/2)^2*PI(),IF(AND(C$9="C",C$10="D"),(($C$7* Coefficients!$F$16)/($A452*SIN(C$5*PI()/180))*100/2)^2*PI(),FALSE))))</f>
        <v>3758093.9681052207</v>
      </c>
      <c r="I452" s="42">
        <f t="shared" si="51"/>
        <v>30.625979465346436</v>
      </c>
      <c r="L452" s="44"/>
    </row>
    <row r="453" spans="1:12" x14ac:dyDescent="0.25">
      <c r="A453" s="51">
        <f t="shared" si="52"/>
        <v>26.181830082189322</v>
      </c>
      <c r="B453" s="5">
        <f t="shared" si="46"/>
        <v>0.99983912044286616</v>
      </c>
      <c r="C453" s="49">
        <f t="shared" si="49"/>
        <v>-1.3974944954475224E-3</v>
      </c>
      <c r="D453" s="5">
        <f t="shared" si="47"/>
        <v>0.25185118384880512</v>
      </c>
      <c r="E453" s="5">
        <f t="shared" si="48"/>
        <v>7.2063944388252839E-3</v>
      </c>
      <c r="F453" s="5" t="str">
        <f t="shared" si="50"/>
        <v>neg.</v>
      </c>
      <c r="G453" s="16">
        <f>IF(AND(C$9="L",C$10="IB"),IF((($C$7*Coefficients!$C$16)/($A453*($C$4/100)))&lt;=1,2*ASIN(($C$7*Coefficients!$C$16)/( $A453*($C$4/100)))*180/PI(),180),IF(AND(C$9="C",C$10="IB"),IF((($C$7*Coefficients!$D$16)/($A453*($C$4/100)))&lt;=1,2*ASIN(($C$7*Coefficients!$D$16)/( $A453*($C$4/100)))*180/PI(),180),IF(AND(C$9="L",C$10="D"),IF((($C$7*Coefficients!$E$16)/($A453*($C$4/100)))&lt;=1,2*ASIN(($C$7*Coefficients!$E$16)/( $A453*($C$4/100)))*180/PI(),180),IF(AND(C$9="C",C$10="D"),IF((($C$7*Coefficients!$F$16)/($A453*($C$4/100)))&lt;=1,2*ASIN(($C$7*Coefficients!$F$16)/( $A453*($C$4/100)))*180/PI(),180),FALSE))))</f>
        <v>180</v>
      </c>
      <c r="H453" s="50">
        <f>IF(AND(C$9="L",C$10="IB"),(($C$7*Coefficients!$C$16)/($A453*SIN(C$5*PI()/180))*100/2)^2*PI(),IF(AND(C$9="C",C$10="IB"),(($C$7*Coefficients!$D$16)/($A453*SIN(C$5*PI()/180))*100/2)^2*PI(),IF(AND(C$9="L",C$10="D"),(($C$7*Coefficients!$E$16)/($A453*SIN(C$5*PI()/180))*100/2)^2*PI(),IF(AND(C$9="C",C$10="D"),(($C$7* Coefficients!$F$16)/($A453*SIN(C$5*PI()/180))*100/2)^2*PI(),FALSE))))</f>
        <v>3740827.094768032</v>
      </c>
      <c r="I453" s="42">
        <f t="shared" si="51"/>
        <v>30.555541667204345</v>
      </c>
      <c r="L453" s="44"/>
    </row>
    <row r="454" spans="1:12" x14ac:dyDescent="0.25">
      <c r="A454" s="51">
        <f t="shared" si="52"/>
        <v>26.242185433843883</v>
      </c>
      <c r="B454" s="5">
        <f t="shared" si="46"/>
        <v>0.99983837789587726</v>
      </c>
      <c r="C454" s="49">
        <f t="shared" si="49"/>
        <v>-1.4039452168283372E-3</v>
      </c>
      <c r="D454" s="5">
        <f t="shared" si="47"/>
        <v>0.25243176078777751</v>
      </c>
      <c r="E454" s="5">
        <f t="shared" si="48"/>
        <v>7.2396576442182959E-3</v>
      </c>
      <c r="F454" s="5" t="str">
        <f t="shared" si="50"/>
        <v>neg.</v>
      </c>
      <c r="G454" s="16">
        <f>IF(AND(C$9="L",C$10="IB"),IF((($C$7*Coefficients!$C$16)/($A454*($C$4/100)))&lt;=1,2*ASIN(($C$7*Coefficients!$C$16)/( $A454*($C$4/100)))*180/PI(),180),IF(AND(C$9="C",C$10="IB"),IF((($C$7*Coefficients!$D$16)/($A454*($C$4/100)))&lt;=1,2*ASIN(($C$7*Coefficients!$D$16)/( $A454*($C$4/100)))*180/PI(),180),IF(AND(C$9="L",C$10="D"),IF((($C$7*Coefficients!$E$16)/($A454*($C$4/100)))&lt;=1,2*ASIN(($C$7*Coefficients!$E$16)/( $A454*($C$4/100)))*180/PI(),180),IF(AND(C$9="C",C$10="D"),IF((($C$7*Coefficients!$F$16)/($A454*($C$4/100)))&lt;=1,2*ASIN(($C$7*Coefficients!$F$16)/( $A454*($C$4/100)))*180/PI(),180),FALSE))))</f>
        <v>180</v>
      </c>
      <c r="H454" s="50">
        <f>IF(AND(C$9="L",C$10="IB"),(($C$7*Coefficients!$C$16)/($A454*SIN(C$5*PI()/180))*100/2)^2*PI(),IF(AND(C$9="C",C$10="IB"),(($C$7*Coefficients!$D$16)/($A454*SIN(C$5*PI()/180))*100/2)^2*PI(),IF(AND(C$9="L",C$10="D"),(($C$7*Coefficients!$E$16)/($A454*SIN(C$5*PI()/180))*100/2)^2*PI(),IF(AND(C$9="C",C$10="D"),(($C$7* Coefficients!$F$16)/($A454*SIN(C$5*PI()/180))*100/2)^2*PI(),FALSE))))</f>
        <v>3723639.555507475</v>
      </c>
      <c r="I454" s="42">
        <f t="shared" si="51"/>
        <v>30.485265871502463</v>
      </c>
      <c r="L454" s="44"/>
    </row>
    <row r="455" spans="1:12" x14ac:dyDescent="0.25">
      <c r="A455" s="51">
        <f t="shared" si="52"/>
        <v>26.302679918953281</v>
      </c>
      <c r="B455" s="5">
        <f t="shared" si="46"/>
        <v>0.99983763192181707</v>
      </c>
      <c r="C455" s="49">
        <f t="shared" si="49"/>
        <v>-1.410425714996899E-3</v>
      </c>
      <c r="D455" s="5">
        <f t="shared" si="47"/>
        <v>0.25301367609481673</v>
      </c>
      <c r="E455" s="5">
        <f t="shared" si="48"/>
        <v>7.2730743855913861E-3</v>
      </c>
      <c r="F455" s="5" t="str">
        <f t="shared" si="50"/>
        <v>neg.</v>
      </c>
      <c r="G455" s="16">
        <f>IF(AND(C$9="L",C$10="IB"),IF((($C$7*Coefficients!$C$16)/($A455*($C$4/100)))&lt;=1,2*ASIN(($C$7*Coefficients!$C$16)/( $A455*($C$4/100)))*180/PI(),180),IF(AND(C$9="C",C$10="IB"),IF((($C$7*Coefficients!$D$16)/($A455*($C$4/100)))&lt;=1,2*ASIN(($C$7*Coefficients!$D$16)/( $A455*($C$4/100)))*180/PI(),180),IF(AND(C$9="L",C$10="D"),IF((($C$7*Coefficients!$E$16)/($A455*($C$4/100)))&lt;=1,2*ASIN(($C$7*Coefficients!$E$16)/( $A455*($C$4/100)))*180/PI(),180),IF(AND(C$9="C",C$10="D"),IF((($C$7*Coefficients!$F$16)/($A455*($C$4/100)))&lt;=1,2*ASIN(($C$7*Coefficients!$F$16)/( $A455*($C$4/100)))*180/PI(),180),FALSE))))</f>
        <v>180</v>
      </c>
      <c r="H455" s="50">
        <f>IF(AND(C$9="L",C$10="IB"),(($C$7*Coefficients!$C$16)/($A455*SIN(C$5*PI()/180))*100/2)^2*PI(),IF(AND(C$9="C",C$10="IB"),(($C$7*Coefficients!$D$16)/($A455*SIN(C$5*PI()/180))*100/2)^2*PI(),IF(AND(C$9="L",C$10="D"),(($C$7*Coefficients!$E$16)/($A455*SIN(C$5*PI()/180))*100/2)^2*PI(),IF(AND(C$9="C",C$10="D"),(($C$7* Coefficients!$F$16)/($A455*SIN(C$5*PI()/180))*100/2)^2*PI(),FALSE))))</f>
        <v>3706530.9858165723</v>
      </c>
      <c r="I455" s="42">
        <f t="shared" si="51"/>
        <v>30.415151705645521</v>
      </c>
      <c r="L455" s="44"/>
    </row>
    <row r="456" spans="1:12" x14ac:dyDescent="0.25">
      <c r="A456" s="51">
        <f t="shared" si="52"/>
        <v>26.363313858253257</v>
      </c>
      <c r="B456" s="5">
        <f t="shared" si="46"/>
        <v>0.99983688250487068</v>
      </c>
      <c r="C456" s="49">
        <f t="shared" si="49"/>
        <v>-1.4169361274087829E-3</v>
      </c>
      <c r="D456" s="5">
        <f t="shared" si="47"/>
        <v>0.25359693285517987</v>
      </c>
      <c r="E456" s="5">
        <f t="shared" si="48"/>
        <v>7.3066453716344416E-3</v>
      </c>
      <c r="F456" s="5" t="str">
        <f t="shared" si="50"/>
        <v>neg.</v>
      </c>
      <c r="G456" s="16">
        <f>IF(AND(C$9="L",C$10="IB"),IF((($C$7*Coefficients!$C$16)/($A456*($C$4/100)))&lt;=1,2*ASIN(($C$7*Coefficients!$C$16)/( $A456*($C$4/100)))*180/PI(),180),IF(AND(C$9="C",C$10="IB"),IF((($C$7*Coefficients!$D$16)/($A456*($C$4/100)))&lt;=1,2*ASIN(($C$7*Coefficients!$D$16)/( $A456*($C$4/100)))*180/PI(),180),IF(AND(C$9="L",C$10="D"),IF((($C$7*Coefficients!$E$16)/($A456*($C$4/100)))&lt;=1,2*ASIN(($C$7*Coefficients!$E$16)/( $A456*($C$4/100)))*180/PI(),180),IF(AND(C$9="C",C$10="D"),IF((($C$7*Coefficients!$F$16)/($A456*($C$4/100)))&lt;=1,2*ASIN(($C$7*Coefficients!$F$16)/( $A456*($C$4/100)))*180/PI(),180),FALSE))))</f>
        <v>180</v>
      </c>
      <c r="H456" s="50">
        <f>IF(AND(C$9="L",C$10="IB"),(($C$7*Coefficients!$C$16)/($A456*SIN(C$5*PI()/180))*100/2)^2*PI(),IF(AND(C$9="C",C$10="IB"),(($C$7*Coefficients!$D$16)/($A456*SIN(C$5*PI()/180))*100/2)^2*PI(),IF(AND(C$9="L",C$10="D"),(($C$7*Coefficients!$E$16)/($A456*SIN(C$5*PI()/180))*100/2)^2*PI(),IF(AND(C$9="C",C$10="D"),(($C$7* Coefficients!$F$16)/($A456*SIN(C$5*PI()/180))*100/2)^2*PI(),FALSE))))</f>
        <v>3689501.0228631119</v>
      </c>
      <c r="I456" s="42">
        <f t="shared" si="51"/>
        <v>30.345198797895179</v>
      </c>
      <c r="L456" s="44"/>
    </row>
    <row r="457" spans="1:12" x14ac:dyDescent="0.25">
      <c r="A457" s="51">
        <f t="shared" si="52"/>
        <v>26.42408757321892</v>
      </c>
      <c r="B457" s="5">
        <f t="shared" si="46"/>
        <v>0.99983612962915003</v>
      </c>
      <c r="C457" s="49">
        <f t="shared" si="49"/>
        <v>-1.4234765921558802E-3</v>
      </c>
      <c r="D457" s="5">
        <f t="shared" si="47"/>
        <v>0.25418153416123618</v>
      </c>
      <c r="E457" s="5">
        <f t="shared" si="48"/>
        <v>7.3403713143085107E-3</v>
      </c>
      <c r="F457" s="5" t="str">
        <f t="shared" si="50"/>
        <v>neg.</v>
      </c>
      <c r="G457" s="16">
        <f>IF(AND(C$9="L",C$10="IB"),IF((($C$7*Coefficients!$C$16)/($A457*($C$4/100)))&lt;=1,2*ASIN(($C$7*Coefficients!$C$16)/( $A457*($C$4/100)))*180/PI(),180),IF(AND(C$9="C",C$10="IB"),IF((($C$7*Coefficients!$D$16)/($A457*($C$4/100)))&lt;=1,2*ASIN(($C$7*Coefficients!$D$16)/( $A457*($C$4/100)))*180/PI(),180),IF(AND(C$9="L",C$10="D"),IF((($C$7*Coefficients!$E$16)/($A457*($C$4/100)))&lt;=1,2*ASIN(($C$7*Coefficients!$E$16)/( $A457*($C$4/100)))*180/PI(),180),IF(AND(C$9="C",C$10="D"),IF((($C$7*Coefficients!$F$16)/($A457*($C$4/100)))&lt;=1,2*ASIN(($C$7*Coefficients!$F$16)/( $A457*($C$4/100)))*180/PI(),180),FALSE))))</f>
        <v>180</v>
      </c>
      <c r="H457" s="50">
        <f>IF(AND(C$9="L",C$10="IB"),(($C$7*Coefficients!$C$16)/($A457*SIN(C$5*PI()/180))*100/2)^2*PI(),IF(AND(C$9="C",C$10="IB"),(($C$7*Coefficients!$D$16)/($A457*SIN(C$5*PI()/180))*100/2)^2*PI(),IF(AND(C$9="L",C$10="D"),(($C$7*Coefficients!$E$16)/($A457*SIN(C$5*PI()/180))*100/2)^2*PI(),IF(AND(C$9="C",C$10="D"),(($C$7* Coefficients!$F$16)/($A457*SIN(C$5*PI()/180))*100/2)^2*PI(),FALSE))))</f>
        <v>3672549.3054819424</v>
      </c>
      <c r="I457" s="42">
        <f t="shared" si="51"/>
        <v>30.27540677736809</v>
      </c>
      <c r="L457" s="44"/>
    </row>
    <row r="458" spans="1:12" x14ac:dyDescent="0.25">
      <c r="A458" s="51">
        <f t="shared" si="52"/>
        <v>26.485001386066457</v>
      </c>
      <c r="B458" s="5">
        <f t="shared" si="46"/>
        <v>0.99983537327869365</v>
      </c>
      <c r="C458" s="49">
        <f t="shared" si="49"/>
        <v>-1.4300472479683332E-3</v>
      </c>
      <c r="D458" s="5">
        <f t="shared" si="47"/>
        <v>0.25476748311248354</v>
      </c>
      <c r="E458" s="5">
        <f t="shared" si="48"/>
        <v>7.3742529288609061E-3</v>
      </c>
      <c r="F458" s="5" t="str">
        <f t="shared" si="50"/>
        <v>neg.</v>
      </c>
      <c r="G458" s="16">
        <f>IF(AND(C$9="L",C$10="IB"),IF((($C$7*Coefficients!$C$16)/($A458*($C$4/100)))&lt;=1,2*ASIN(($C$7*Coefficients!$C$16)/( $A458*($C$4/100)))*180/PI(),180),IF(AND(C$9="C",C$10="IB"),IF((($C$7*Coefficients!$D$16)/($A458*($C$4/100)))&lt;=1,2*ASIN(($C$7*Coefficients!$D$16)/( $A458*($C$4/100)))*180/PI(),180),IF(AND(C$9="L",C$10="D"),IF((($C$7*Coefficients!$E$16)/($A458*($C$4/100)))&lt;=1,2*ASIN(($C$7*Coefficients!$E$16)/( $A458*($C$4/100)))*180/PI(),180),IF(AND(C$9="C",C$10="D"),IF((($C$7*Coefficients!$F$16)/($A458*($C$4/100)))&lt;=1,2*ASIN(($C$7*Coefficients!$F$16)/( $A458*($C$4/100)))*180/PI(),180),FALSE))))</f>
        <v>180</v>
      </c>
      <c r="H458" s="50">
        <f>IF(AND(C$9="L",C$10="IB"),(($C$7*Coefficients!$C$16)/($A458*SIN(C$5*PI()/180))*100/2)^2*PI(),IF(AND(C$9="C",C$10="IB"),(($C$7*Coefficients!$D$16)/($A458*SIN(C$5*PI()/180))*100/2)^2*PI(),IF(AND(C$9="L",C$10="D"),(($C$7*Coefficients!$E$16)/($A458*SIN(C$5*PI()/180))*100/2)^2*PI(),IF(AND(C$9="C",C$10="D"),(($C$7* Coefficients!$F$16)/($A458*SIN(C$5*PI()/180))*100/2)^2*PI(),FALSE))))</f>
        <v>3655675.4741673144</v>
      </c>
      <c r="I458" s="42">
        <f t="shared" si="51"/>
        <v>30.205775274033911</v>
      </c>
      <c r="L458" s="44"/>
    </row>
    <row r="459" spans="1:12" x14ac:dyDescent="0.25">
      <c r="A459" s="51">
        <f t="shared" si="52"/>
        <v>26.546055619754842</v>
      </c>
      <c r="B459" s="5">
        <f t="shared" si="46"/>
        <v>0.99983461343746582</v>
      </c>
      <c r="C459" s="49">
        <f t="shared" si="49"/>
        <v>-1.4366482342222614E-3</v>
      </c>
      <c r="D459" s="5">
        <f t="shared" si="47"/>
        <v>0.25535478281556512</v>
      </c>
      <c r="E459" s="5">
        <f t="shared" si="48"/>
        <v>7.4082909338403684E-3</v>
      </c>
      <c r="F459" s="5" t="str">
        <f t="shared" si="50"/>
        <v>neg.</v>
      </c>
      <c r="G459" s="16">
        <f>IF(AND(C$9="L",C$10="IB"),IF((($C$7*Coefficients!$C$16)/($A459*($C$4/100)))&lt;=1,2*ASIN(($C$7*Coefficients!$C$16)/( $A459*($C$4/100)))*180/PI(),180),IF(AND(C$9="C",C$10="IB"),IF((($C$7*Coefficients!$D$16)/($A459*($C$4/100)))&lt;=1,2*ASIN(($C$7*Coefficients!$D$16)/( $A459*($C$4/100)))*180/PI(),180),IF(AND(C$9="L",C$10="D"),IF((($C$7*Coefficients!$E$16)/($A459*($C$4/100)))&lt;=1,2*ASIN(($C$7*Coefficients!$E$16)/( $A459*($C$4/100)))*180/PI(),180),IF(AND(C$9="C",C$10="D"),IF((($C$7*Coefficients!$F$16)/($A459*($C$4/100)))&lt;=1,2*ASIN(($C$7*Coefficients!$F$16)/( $A459*($C$4/100)))*180/PI(),180),FALSE))))</f>
        <v>180</v>
      </c>
      <c r="H459" s="50">
        <f>IF(AND(C$9="L",C$10="IB"),(($C$7*Coefficients!$C$16)/($A459*SIN(C$5*PI()/180))*100/2)^2*PI(),IF(AND(C$9="C",C$10="IB"),(($C$7*Coefficients!$D$16)/($A459*SIN(C$5*PI()/180))*100/2)^2*PI(),IF(AND(C$9="L",C$10="D"),(($C$7*Coefficients!$E$16)/($A459*SIN(C$5*PI()/180))*100/2)^2*PI(),IF(AND(C$9="C",C$10="D"),(($C$7* Coefficients!$F$16)/($A459*SIN(C$5*PI()/180))*100/2)^2*PI(),FALSE))))</f>
        <v>3638879.1710652565</v>
      </c>
      <c r="I459" s="42">
        <f t="shared" si="51"/>
        <v>30.136303918713338</v>
      </c>
      <c r="L459" s="44"/>
    </row>
    <row r="460" spans="1:12" x14ac:dyDescent="0.25">
      <c r="A460" s="51">
        <f t="shared" si="52"/>
        <v>26.607250597987541</v>
      </c>
      <c r="B460" s="5">
        <f t="shared" si="46"/>
        <v>0.9998338500893581</v>
      </c>
      <c r="C460" s="49">
        <f t="shared" si="49"/>
        <v>-1.4432796909262622E-3</v>
      </c>
      <c r="D460" s="5">
        <f t="shared" si="47"/>
        <v>0.25594343638428535</v>
      </c>
      <c r="E460" s="5">
        <f t="shared" si="48"/>
        <v>7.4424860511123096E-3</v>
      </c>
      <c r="F460" s="5" t="str">
        <f t="shared" si="50"/>
        <v>neg.</v>
      </c>
      <c r="G460" s="16">
        <f>IF(AND(C$9="L",C$10="IB"),IF((($C$7*Coefficients!$C$16)/($A460*($C$4/100)))&lt;=1,2*ASIN(($C$7*Coefficients!$C$16)/( $A460*($C$4/100)))*180/PI(),180),IF(AND(C$9="C",C$10="IB"),IF((($C$7*Coefficients!$D$16)/($A460*($C$4/100)))&lt;=1,2*ASIN(($C$7*Coefficients!$D$16)/( $A460*($C$4/100)))*180/PI(),180),IF(AND(C$9="L",C$10="D"),IF((($C$7*Coefficients!$E$16)/($A460*($C$4/100)))&lt;=1,2*ASIN(($C$7*Coefficients!$E$16)/( $A460*($C$4/100)))*180/PI(),180),IF(AND(C$9="C",C$10="D"),IF((($C$7*Coefficients!$F$16)/($A460*($C$4/100)))&lt;=1,2*ASIN(($C$7*Coefficients!$F$16)/( $A460*($C$4/100)))*180/PI(),180),FALSE))))</f>
        <v>180</v>
      </c>
      <c r="H460" s="50">
        <f>IF(AND(C$9="L",C$10="IB"),(($C$7*Coefficients!$C$16)/($A460*SIN(C$5*PI()/180))*100/2)^2*PI(),IF(AND(C$9="C",C$10="IB"),(($C$7*Coefficients!$D$16)/($A460*SIN(C$5*PI()/180))*100/2)^2*PI(),IF(AND(C$9="L",C$10="D"),(($C$7*Coefficients!$E$16)/($A460*SIN(C$5*PI()/180))*100/2)^2*PI(),IF(AND(C$9="C",C$10="D"),(($C$7* Coefficients!$F$16)/($A460*SIN(C$5*PI()/180))*100/2)^2*PI(),FALSE))))</f>
        <v>3622160.0399659923</v>
      </c>
      <c r="I460" s="42">
        <f t="shared" si="51"/>
        <v>30.066992343076162</v>
      </c>
      <c r="L460" s="44"/>
    </row>
    <row r="461" spans="1:12" x14ac:dyDescent="0.25">
      <c r="A461" s="51">
        <f t="shared" si="52"/>
        <v>26.668586645214241</v>
      </c>
      <c r="B461" s="5">
        <f t="shared" si="46"/>
        <v>0.99983308321818676</v>
      </c>
      <c r="C461" s="49">
        <f t="shared" si="49"/>
        <v>-1.449941758743605E-3</v>
      </c>
      <c r="D461" s="5">
        <f t="shared" si="47"/>
        <v>0.25653344693962687</v>
      </c>
      <c r="E461" s="5">
        <f t="shared" si="48"/>
        <v>7.4768390058741257E-3</v>
      </c>
      <c r="F461" s="5" t="str">
        <f t="shared" si="50"/>
        <v>neg.</v>
      </c>
      <c r="G461" s="16">
        <f>IF(AND(C$9="L",C$10="IB"),IF((($C$7*Coefficients!$C$16)/($A461*($C$4/100)))&lt;=1,2*ASIN(($C$7*Coefficients!$C$16)/( $A461*($C$4/100)))*180/PI(),180),IF(AND(C$9="C",C$10="IB"),IF((($C$7*Coefficients!$D$16)/($A461*($C$4/100)))&lt;=1,2*ASIN(($C$7*Coefficients!$D$16)/( $A461*($C$4/100)))*180/PI(),180),IF(AND(C$9="L",C$10="D"),IF((($C$7*Coefficients!$E$16)/($A461*($C$4/100)))&lt;=1,2*ASIN(($C$7*Coefficients!$E$16)/( $A461*($C$4/100)))*180/PI(),180),IF(AND(C$9="C",C$10="D"),IF((($C$7*Coefficients!$F$16)/($A461*($C$4/100)))&lt;=1,2*ASIN(($C$7*Coefficients!$F$16)/( $A461*($C$4/100)))*180/PI(),180),FALSE))))</f>
        <v>180</v>
      </c>
      <c r="H461" s="50">
        <f>IF(AND(C$9="L",C$10="IB"),(($C$7*Coefficients!$C$16)/($A461*SIN(C$5*PI()/180))*100/2)^2*PI(),IF(AND(C$9="C",C$10="IB"),(($C$7*Coefficients!$D$16)/($A461*SIN(C$5*PI()/180))*100/2)^2*PI(),IF(AND(C$9="L",C$10="D"),(($C$7*Coefficients!$E$16)/($A461*SIN(C$5*PI()/180))*100/2)^2*PI(),IF(AND(C$9="C",C$10="D"),(($C$7* Coefficients!$F$16)/($A461*SIN(C$5*PI()/180))*100/2)^2*PI(),FALSE))))</f>
        <v>3605517.7262963708</v>
      </c>
      <c r="I461" s="42">
        <f t="shared" si="51"/>
        <v>29.997840179639308</v>
      </c>
      <c r="L461" s="44"/>
    </row>
    <row r="462" spans="1:12" x14ac:dyDescent="0.25">
      <c r="A462" s="51">
        <f t="shared" si="52"/>
        <v>26.730064086632552</v>
      </c>
      <c r="B462" s="5">
        <f t="shared" si="46"/>
        <v>0.99983231280769413</v>
      </c>
      <c r="C462" s="49">
        <f t="shared" si="49"/>
        <v>-1.4566345789806621E-3</v>
      </c>
      <c r="D462" s="5">
        <f t="shared" si="47"/>
        <v>0.25712481760976691</v>
      </c>
      <c r="E462" s="5">
        <f t="shared" si="48"/>
        <v>7.5113505266705639E-3</v>
      </c>
      <c r="F462" s="5" t="str">
        <f t="shared" si="50"/>
        <v>neg.</v>
      </c>
      <c r="G462" s="16">
        <f>IF(AND(C$9="L",C$10="IB"),IF((($C$7*Coefficients!$C$16)/($A462*($C$4/100)))&lt;=1,2*ASIN(($C$7*Coefficients!$C$16)/( $A462*($C$4/100)))*180/PI(),180),IF(AND(C$9="C",C$10="IB"),IF((($C$7*Coefficients!$D$16)/($A462*($C$4/100)))&lt;=1,2*ASIN(($C$7*Coefficients!$D$16)/( $A462*($C$4/100)))*180/PI(),180),IF(AND(C$9="L",C$10="D"),IF((($C$7*Coefficients!$E$16)/($A462*($C$4/100)))&lt;=1,2*ASIN(($C$7*Coefficients!$E$16)/( $A462*($C$4/100)))*180/PI(),180),IF(AND(C$9="C",C$10="D"),IF((($C$7*Coefficients!$F$16)/($A462*($C$4/100)))&lt;=1,2*ASIN(($C$7*Coefficients!$F$16)/( $A462*($C$4/100)))*180/PI(),180),FALSE))))</f>
        <v>180</v>
      </c>
      <c r="H462" s="50">
        <f>IF(AND(C$9="L",C$10="IB"),(($C$7*Coefficients!$C$16)/($A462*SIN(C$5*PI()/180))*100/2)^2*PI(),IF(AND(C$9="C",C$10="IB"),(($C$7*Coefficients!$D$16)/($A462*SIN(C$5*PI()/180))*100/2)^2*PI(),IF(AND(C$9="L",C$10="D"),(($C$7*Coefficients!$E$16)/($A462*SIN(C$5*PI()/180))*100/2)^2*PI(),IF(AND(C$9="C",C$10="D"),(($C$7* Coefficients!$F$16)/($A462*SIN(C$5*PI()/180))*100/2)^2*PI(),FALSE))))</f>
        <v>3588951.8771123691</v>
      </c>
      <c r="I462" s="42">
        <f t="shared" si="51"/>
        <v>29.928847061764898</v>
      </c>
      <c r="L462" s="44"/>
    </row>
    <row r="463" spans="1:12" x14ac:dyDescent="0.25">
      <c r="A463" s="51">
        <f t="shared" si="52"/>
        <v>26.791683248189756</v>
      </c>
      <c r="B463" s="5">
        <f t="shared" si="46"/>
        <v>0.9998315388415463</v>
      </c>
      <c r="C463" s="49">
        <f t="shared" si="49"/>
        <v>-1.4633582936071719E-3</v>
      </c>
      <c r="D463" s="5">
        <f t="shared" si="47"/>
        <v>0.25771755153009401</v>
      </c>
      <c r="E463" s="5">
        <f t="shared" si="48"/>
        <v>7.5460213454091882E-3</v>
      </c>
      <c r="F463" s="5" t="str">
        <f t="shared" si="50"/>
        <v>neg.</v>
      </c>
      <c r="G463" s="16">
        <f>IF(AND(C$9="L",C$10="IB"),IF((($C$7*Coefficients!$C$16)/($A463*($C$4/100)))&lt;=1,2*ASIN(($C$7*Coefficients!$C$16)/( $A463*($C$4/100)))*180/PI(),180),IF(AND(C$9="C",C$10="IB"),IF((($C$7*Coefficients!$D$16)/($A463*($C$4/100)))&lt;=1,2*ASIN(($C$7*Coefficients!$D$16)/( $A463*($C$4/100)))*180/PI(),180),IF(AND(C$9="L",C$10="D"),IF((($C$7*Coefficients!$E$16)/($A463*($C$4/100)))&lt;=1,2*ASIN(($C$7*Coefficients!$E$16)/( $A463*($C$4/100)))*180/PI(),180),IF(AND(C$9="C",C$10="D"),IF((($C$7*Coefficients!$F$16)/($A463*($C$4/100)))&lt;=1,2*ASIN(($C$7*Coefficients!$F$16)/( $A463*($C$4/100)))*180/PI(),180),FALSE))))</f>
        <v>180</v>
      </c>
      <c r="H463" s="50">
        <f>IF(AND(C$9="L",C$10="IB"),(($C$7*Coefficients!$C$16)/($A463*SIN(C$5*PI()/180))*100/2)^2*PI(),IF(AND(C$9="C",C$10="IB"),(($C$7*Coefficients!$D$16)/($A463*SIN(C$5*PI()/180))*100/2)^2*PI(),IF(AND(C$9="L",C$10="D"),(($C$7*Coefficients!$E$16)/($A463*SIN(C$5*PI()/180))*100/2)^2*PI(),IF(AND(C$9="C",C$10="D"),(($C$7* Coefficients!$F$16)/($A463*SIN(C$5*PI()/180))*100/2)^2*PI(),FALSE))))</f>
        <v>3572462.1410915833</v>
      </c>
      <c r="I463" s="42">
        <f t="shared" si="51"/>
        <v>29.860012623658275</v>
      </c>
      <c r="L463" s="44"/>
    </row>
    <row r="464" spans="1:12" x14ac:dyDescent="0.25">
      <c r="A464" s="51">
        <f t="shared" si="52"/>
        <v>26.853444456584509</v>
      </c>
      <c r="B464" s="5">
        <f t="shared" si="46"/>
        <v>0.99983076130333493</v>
      </c>
      <c r="C464" s="49">
        <f t="shared" si="49"/>
        <v>-1.4701130452398491E-3</v>
      </c>
      <c r="D464" s="5">
        <f t="shared" si="47"/>
        <v>0.25831165184322424</v>
      </c>
      <c r="E464" s="5">
        <f t="shared" si="48"/>
        <v>7.5808521973758898E-3</v>
      </c>
      <c r="F464" s="5" t="str">
        <f t="shared" si="50"/>
        <v>neg.</v>
      </c>
      <c r="G464" s="16">
        <f>IF(AND(C$9="L",C$10="IB"),IF((($C$7*Coefficients!$C$16)/($A464*($C$4/100)))&lt;=1,2*ASIN(($C$7*Coefficients!$C$16)/( $A464*($C$4/100)))*180/PI(),180),IF(AND(C$9="C",C$10="IB"),IF((($C$7*Coefficients!$D$16)/($A464*($C$4/100)))&lt;=1,2*ASIN(($C$7*Coefficients!$D$16)/( $A464*($C$4/100)))*180/PI(),180),IF(AND(C$9="L",C$10="D"),IF((($C$7*Coefficients!$E$16)/($A464*($C$4/100)))&lt;=1,2*ASIN(($C$7*Coefficients!$E$16)/( $A464*($C$4/100)))*180/PI(),180),IF(AND(C$9="C",C$10="D"),IF((($C$7*Coefficients!$F$16)/($A464*($C$4/100)))&lt;=1,2*ASIN(($C$7*Coefficients!$F$16)/( $A464*($C$4/100)))*180/PI(),180),FALSE))))</f>
        <v>180</v>
      </c>
      <c r="H464" s="50">
        <f>IF(AND(C$9="L",C$10="IB"),(($C$7*Coefficients!$C$16)/($A464*SIN(C$5*PI()/180))*100/2)^2*PI(),IF(AND(C$9="C",C$10="IB"),(($C$7*Coefficients!$D$16)/($A464*SIN(C$5*PI()/180))*100/2)^2*PI(),IF(AND(C$9="L",C$10="D"),(($C$7*Coefficients!$E$16)/($A464*SIN(C$5*PI()/180))*100/2)^2*PI(),IF(AND(C$9="C",C$10="D"),(($C$7* Coefficients!$F$16)/($A464*SIN(C$5*PI()/180))*100/2)^2*PI(),FALSE))))</f>
        <v>3556048.1685257978</v>
      </c>
      <c r="I464" s="42">
        <f t="shared" si="51"/>
        <v>29.791336500366111</v>
      </c>
      <c r="L464" s="44"/>
    </row>
    <row r="465" spans="1:12" x14ac:dyDescent="0.25">
      <c r="A465" s="51">
        <f t="shared" si="52"/>
        <v>26.91534803926859</v>
      </c>
      <c r="B465" s="5">
        <f t="shared" si="46"/>
        <v>0.99982998017657665</v>
      </c>
      <c r="C465" s="49">
        <f t="shared" si="49"/>
        <v>-1.4768989771481809E-3</v>
      </c>
      <c r="D465" s="5">
        <f t="shared" si="47"/>
        <v>0.25890712169901842</v>
      </c>
      <c r="E465" s="5">
        <f t="shared" si="48"/>
        <v>7.6158438212504858E-3</v>
      </c>
      <c r="F465" s="5" t="str">
        <f t="shared" si="50"/>
        <v>neg.</v>
      </c>
      <c r="G465" s="16">
        <f>IF(AND(C$9="L",C$10="IB"),IF((($C$7*Coefficients!$C$16)/($A465*($C$4/100)))&lt;=1,2*ASIN(($C$7*Coefficients!$C$16)/( $A465*($C$4/100)))*180/PI(),180),IF(AND(C$9="C",C$10="IB"),IF((($C$7*Coefficients!$D$16)/($A465*($C$4/100)))&lt;=1,2*ASIN(($C$7*Coefficients!$D$16)/( $A465*($C$4/100)))*180/PI(),180),IF(AND(C$9="L",C$10="D"),IF((($C$7*Coefficients!$E$16)/($A465*($C$4/100)))&lt;=1,2*ASIN(($C$7*Coefficients!$E$16)/( $A465*($C$4/100)))*180/PI(),180),IF(AND(C$9="C",C$10="D"),IF((($C$7*Coefficients!$F$16)/($A465*($C$4/100)))&lt;=1,2*ASIN(($C$7*Coefficients!$F$16)/( $A465*($C$4/100)))*180/PI(),180),FALSE))))</f>
        <v>180</v>
      </c>
      <c r="H465" s="50">
        <f>IF(AND(C$9="L",C$10="IB"),(($C$7*Coefficients!$C$16)/($A465*SIN(C$5*PI()/180))*100/2)^2*PI(),IF(AND(C$9="C",C$10="IB"),(($C$7*Coefficients!$D$16)/($A465*SIN(C$5*PI()/180))*100/2)^2*PI(),IF(AND(C$9="L",C$10="D"),(($C$7*Coefficients!$E$16)/($A465*SIN(C$5*PI()/180))*100/2)^2*PI(),IF(AND(C$9="C",C$10="D"),(($C$7* Coefficients!$F$16)/($A465*SIN(C$5*PI()/180))*100/2)^2*PI(),FALSE))))</f>
        <v>3539709.6113135559</v>
      </c>
      <c r="I465" s="42">
        <f t="shared" si="51"/>
        <v>29.72281832777443</v>
      </c>
      <c r="L465" s="44"/>
    </row>
    <row r="466" spans="1:12" x14ac:dyDescent="0.25">
      <c r="A466" s="51">
        <f t="shared" si="52"/>
        <v>26.977394324448632</v>
      </c>
      <c r="B466" s="5">
        <f t="shared" si="46"/>
        <v>0.99982919544471083</v>
      </c>
      <c r="C466" s="49">
        <f t="shared" si="49"/>
        <v>-1.4837162332737225E-3</v>
      </c>
      <c r="D466" s="5">
        <f t="shared" si="47"/>
        <v>0.25950396425459832</v>
      </c>
      <c r="E466" s="5">
        <f t="shared" si="48"/>
        <v>7.6509969591223867E-3</v>
      </c>
      <c r="F466" s="5" t="str">
        <f t="shared" si="50"/>
        <v>neg.</v>
      </c>
      <c r="G466" s="16">
        <f>IF(AND(C$9="L",C$10="IB"),IF((($C$7*Coefficients!$C$16)/($A466*($C$4/100)))&lt;=1,2*ASIN(($C$7*Coefficients!$C$16)/( $A466*($C$4/100)))*180/PI(),180),IF(AND(C$9="C",C$10="IB"),IF((($C$7*Coefficients!$D$16)/($A466*($C$4/100)))&lt;=1,2*ASIN(($C$7*Coefficients!$D$16)/( $A466*($C$4/100)))*180/PI(),180),IF(AND(C$9="L",C$10="D"),IF((($C$7*Coefficients!$E$16)/($A466*($C$4/100)))&lt;=1,2*ASIN(($C$7*Coefficients!$E$16)/( $A466*($C$4/100)))*180/PI(),180),IF(AND(C$9="C",C$10="D"),IF((($C$7*Coefficients!$F$16)/($A466*($C$4/100)))&lt;=1,2*ASIN(($C$7*Coefficients!$F$16)/( $A466*($C$4/100)))*180/PI(),180),FALSE))))</f>
        <v>180</v>
      </c>
      <c r="H466" s="50">
        <f>IF(AND(C$9="L",C$10="IB"),(($C$7*Coefficients!$C$16)/($A466*SIN(C$5*PI()/180))*100/2)^2*PI(),IF(AND(C$9="C",C$10="IB"),(($C$7*Coefficients!$D$16)/($A466*SIN(C$5*PI()/180))*100/2)^2*PI(),IF(AND(C$9="L",C$10="D"),(($C$7*Coefficients!$E$16)/($A466*SIN(C$5*PI()/180))*100/2)^2*PI(),IF(AND(C$9="C",C$10="D"),(($C$7* Coefficients!$F$16)/($A466*SIN(C$5*PI()/180))*100/2)^2*PI(),FALSE))))</f>
        <v>3523446.1229527807</v>
      </c>
      <c r="I466" s="42">
        <f t="shared" si="51"/>
        <v>29.654457742606709</v>
      </c>
      <c r="L466" s="44"/>
    </row>
    <row r="467" spans="1:12" x14ac:dyDescent="0.25">
      <c r="A467" s="51">
        <f t="shared" si="52"/>
        <v>27.039583641087862</v>
      </c>
      <c r="B467" s="5">
        <f t="shared" si="46"/>
        <v>0.99982840709110021</v>
      </c>
      <c r="C467" s="49">
        <f t="shared" si="49"/>
        <v>-1.4905649582243191E-3</v>
      </c>
      <c r="D467" s="5">
        <f t="shared" si="47"/>
        <v>0.26010218267436391</v>
      </c>
      <c r="E467" s="5">
        <f t="shared" si="48"/>
        <v>7.6863123565063347E-3</v>
      </c>
      <c r="F467" s="5" t="str">
        <f t="shared" si="50"/>
        <v>neg.</v>
      </c>
      <c r="G467" s="16">
        <f>IF(AND(C$9="L",C$10="IB"),IF((($C$7*Coefficients!$C$16)/($A467*($C$4/100)))&lt;=1,2*ASIN(($C$7*Coefficients!$C$16)/( $A467*($C$4/100)))*180/PI(),180),IF(AND(C$9="C",C$10="IB"),IF((($C$7*Coefficients!$D$16)/($A467*($C$4/100)))&lt;=1,2*ASIN(($C$7*Coefficients!$D$16)/( $A467*($C$4/100)))*180/PI(),180),IF(AND(C$9="L",C$10="D"),IF((($C$7*Coefficients!$E$16)/($A467*($C$4/100)))&lt;=1,2*ASIN(($C$7*Coefficients!$E$16)/( $A467*($C$4/100)))*180/PI(),180),IF(AND(C$9="C",C$10="D"),IF((($C$7*Coefficients!$F$16)/($A467*($C$4/100)))&lt;=1,2*ASIN(($C$7*Coefficients!$F$16)/( $A467*($C$4/100)))*180/PI(),180),FALSE))))</f>
        <v>180</v>
      </c>
      <c r="H467" s="50">
        <f>IF(AND(C$9="L",C$10="IB"),(($C$7*Coefficients!$C$16)/($A467*SIN(C$5*PI()/180))*100/2)^2*PI(),IF(AND(C$9="C",C$10="IB"),(($C$7*Coefficients!$D$16)/($A467*SIN(C$5*PI()/180))*100/2)^2*PI(),IF(AND(C$9="L",C$10="D"),(($C$7*Coefficients!$E$16)/($A467*SIN(C$5*PI()/180))*100/2)^2*PI(),IF(AND(C$9="C",C$10="D"),(($C$7* Coefficients!$F$16)/($A467*SIN(C$5*PI()/180))*100/2)^2*PI(),FALSE))))</f>
        <v>3507257.3585334332</v>
      </c>
      <c r="I467" s="42">
        <f t="shared" si="51"/>
        <v>29.586254382421927</v>
      </c>
      <c r="L467" s="44"/>
    </row>
    <row r="468" spans="1:12" x14ac:dyDescent="0.25">
      <c r="A468" s="51">
        <f t="shared" si="52"/>
        <v>27.10191631890785</v>
      </c>
      <c r="B468" s="5">
        <f t="shared" si="46"/>
        <v>0.99982761509903262</v>
      </c>
      <c r="C468" s="49">
        <f t="shared" si="49"/>
        <v>-1.4974452972596466E-3</v>
      </c>
      <c r="D468" s="5">
        <f t="shared" si="47"/>
        <v>0.26070178013000966</v>
      </c>
      <c r="E468" s="5">
        <f t="shared" si="48"/>
        <v>7.7217907623582062E-3</v>
      </c>
      <c r="F468" s="5" t="str">
        <f t="shared" si="50"/>
        <v>neg.</v>
      </c>
      <c r="G468" s="16">
        <f>IF(AND(C$9="L",C$10="IB"),IF((($C$7*Coefficients!$C$16)/($A468*($C$4/100)))&lt;=1,2*ASIN(($C$7*Coefficients!$C$16)/( $A468*($C$4/100)))*180/PI(),180),IF(AND(C$9="C",C$10="IB"),IF((($C$7*Coefficients!$D$16)/($A468*($C$4/100)))&lt;=1,2*ASIN(($C$7*Coefficients!$D$16)/( $A468*($C$4/100)))*180/PI(),180),IF(AND(C$9="L",C$10="D"),IF((($C$7*Coefficients!$E$16)/($A468*($C$4/100)))&lt;=1,2*ASIN(($C$7*Coefficients!$E$16)/( $A468*($C$4/100)))*180/PI(),180),IF(AND(C$9="C",C$10="D"),IF((($C$7*Coefficients!$F$16)/($A468*($C$4/100)))&lt;=1,2*ASIN(($C$7*Coefficients!$F$16)/( $A468*($C$4/100)))*180/PI(),180),FALSE))))</f>
        <v>180</v>
      </c>
      <c r="H468" s="50">
        <f>IF(AND(C$9="L",C$10="IB"),(($C$7*Coefficients!$C$16)/($A468*SIN(C$5*PI()/180))*100/2)^2*PI(),IF(AND(C$9="C",C$10="IB"),(($C$7*Coefficients!$D$16)/($A468*SIN(C$5*PI()/180))*100/2)^2*PI(),IF(AND(C$9="L",C$10="D"),(($C$7*Coefficients!$E$16)/($A468*SIN(C$5*PI()/180))*100/2)^2*PI(),IF(AND(C$9="C",C$10="D"),(($C$7* Coefficients!$F$16)/($A468*SIN(C$5*PI()/180))*100/2)^2*PI(),FALSE))))</f>
        <v>3491142.9747301885</v>
      </c>
      <c r="I468" s="42">
        <f t="shared" si="51"/>
        <v>29.518207885612657</v>
      </c>
      <c r="L468" s="44"/>
    </row>
    <row r="469" spans="1:12" x14ac:dyDescent="0.25">
      <c r="A469" s="51">
        <f t="shared" si="52"/>
        <v>27.164392688390247</v>
      </c>
      <c r="B469" s="5">
        <f t="shared" si="46"/>
        <v>0.99982681945171636</v>
      </c>
      <c r="C469" s="49">
        <f t="shared" si="49"/>
        <v>-1.5043573963307625E-3</v>
      </c>
      <c r="D469" s="5">
        <f t="shared" si="47"/>
        <v>0.26130275980054163</v>
      </c>
      <c r="E469" s="5">
        <f t="shared" si="48"/>
        <v>7.7574329290908996E-3</v>
      </c>
      <c r="F469" s="5" t="str">
        <f t="shared" si="50"/>
        <v>neg.</v>
      </c>
      <c r="G469" s="16">
        <f>IF(AND(C$9="L",C$10="IB"),IF((($C$7*Coefficients!$C$16)/($A469*($C$4/100)))&lt;=1,2*ASIN(($C$7*Coefficients!$C$16)/( $A469*($C$4/100)))*180/PI(),180),IF(AND(C$9="C",C$10="IB"),IF((($C$7*Coefficients!$D$16)/($A469*($C$4/100)))&lt;=1,2*ASIN(($C$7*Coefficients!$D$16)/( $A469*($C$4/100)))*180/PI(),180),IF(AND(C$9="L",C$10="D"),IF((($C$7*Coefficients!$E$16)/($A469*($C$4/100)))&lt;=1,2*ASIN(($C$7*Coefficients!$E$16)/( $A469*($C$4/100)))*180/PI(),180),IF(AND(C$9="C",C$10="D"),IF((($C$7*Coefficients!$F$16)/($A469*($C$4/100)))&lt;=1,2*ASIN(($C$7*Coefficients!$F$16)/( $A469*($C$4/100)))*180/PI(),180),FALSE))))</f>
        <v>180</v>
      </c>
      <c r="H469" s="50">
        <f>IF(AND(C$9="L",C$10="IB"),(($C$7*Coefficients!$C$16)/($A469*SIN(C$5*PI()/180))*100/2)^2*PI(),IF(AND(C$9="C",C$10="IB"),(($C$7*Coefficients!$D$16)/($A469*SIN(C$5*PI()/180))*100/2)^2*PI(),IF(AND(C$9="L",C$10="D"),(($C$7*Coefficients!$E$16)/($A469*SIN(C$5*PI()/180))*100/2)^2*PI(),IF(AND(C$9="C",C$10="D"),(($C$7* Coefficients!$F$16)/($A469*SIN(C$5*PI()/180))*100/2)^2*PI(),FALSE))))</f>
        <v>3475102.6297951546</v>
      </c>
      <c r="I469" s="42">
        <f t="shared" si="51"/>
        <v>29.450317891403142</v>
      </c>
      <c r="L469" s="44"/>
    </row>
    <row r="470" spans="1:12" x14ac:dyDescent="0.25">
      <c r="A470" s="51">
        <f t="shared" si="52"/>
        <v>27.227013080778544</v>
      </c>
      <c r="B470" s="5">
        <f t="shared" si="46"/>
        <v>0.99982602013228394</v>
      </c>
      <c r="C470" s="49">
        <f t="shared" si="49"/>
        <v>-1.5113014020482871E-3</v>
      </c>
      <c r="D470" s="5">
        <f t="shared" si="47"/>
        <v>0.26190512487229406</v>
      </c>
      <c r="E470" s="5">
        <f t="shared" si="48"/>
        <v>7.7932396125903001E-3</v>
      </c>
      <c r="F470" s="5" t="str">
        <f t="shared" si="50"/>
        <v>neg.</v>
      </c>
      <c r="G470" s="16">
        <f>IF(AND(C$9="L",C$10="IB"),IF((($C$7*Coefficients!$C$16)/($A470*($C$4/100)))&lt;=1,2*ASIN(($C$7*Coefficients!$C$16)/( $A470*($C$4/100)))*180/PI(),180),IF(AND(C$9="C",C$10="IB"),IF((($C$7*Coefficients!$D$16)/($A470*($C$4/100)))&lt;=1,2*ASIN(($C$7*Coefficients!$D$16)/( $A470*($C$4/100)))*180/PI(),180),IF(AND(C$9="L",C$10="D"),IF((($C$7*Coefficients!$E$16)/($A470*($C$4/100)))&lt;=1,2*ASIN(($C$7*Coefficients!$E$16)/( $A470*($C$4/100)))*180/PI(),180),IF(AND(C$9="C",C$10="D"),IF((($C$7*Coefficients!$F$16)/($A470*($C$4/100)))&lt;=1,2*ASIN(($C$7*Coefficients!$F$16)/( $A470*($C$4/100)))*180/PI(),180),FALSE))))</f>
        <v>180</v>
      </c>
      <c r="H470" s="50">
        <f>IF(AND(C$9="L",C$10="IB"),(($C$7*Coefficients!$C$16)/($A470*SIN(C$5*PI()/180))*100/2)^2*PI(),IF(AND(C$9="C",C$10="IB"),(($C$7*Coefficients!$D$16)/($A470*SIN(C$5*PI()/180))*100/2)^2*PI(),IF(AND(C$9="L",C$10="D"),(($C$7*Coefficients!$E$16)/($A470*SIN(C$5*PI()/180))*100/2)^2*PI(),IF(AND(C$9="C",C$10="D"),(($C$7* Coefficients!$F$16)/($A470*SIN(C$5*PI()/180))*100/2)^2*PI(),FALSE))))</f>
        <v>3459135.9835506333</v>
      </c>
      <c r="I470" s="42">
        <f t="shared" si="51"/>
        <v>29.382584039847398</v>
      </c>
      <c r="L470" s="44"/>
    </row>
    <row r="471" spans="1:12" x14ac:dyDescent="0.25">
      <c r="A471" s="51">
        <f t="shared" si="52"/>
        <v>27.289777828079824</v>
      </c>
      <c r="B471" s="5">
        <f t="shared" si="46"/>
        <v>0.99982521712379002</v>
      </c>
      <c r="C471" s="49">
        <f t="shared" si="49"/>
        <v>-1.518277461699771E-3</v>
      </c>
      <c r="D471" s="5">
        <f t="shared" si="47"/>
        <v>0.26250887853894672</v>
      </c>
      <c r="E471" s="5">
        <f t="shared" si="48"/>
        <v>7.8292115722312944E-3</v>
      </c>
      <c r="F471" s="5" t="str">
        <f t="shared" si="50"/>
        <v>neg.</v>
      </c>
      <c r="G471" s="16">
        <f>IF(AND(C$9="L",C$10="IB"),IF((($C$7*Coefficients!$C$16)/($A471*($C$4/100)))&lt;=1,2*ASIN(($C$7*Coefficients!$C$16)/( $A471*($C$4/100)))*180/PI(),180),IF(AND(C$9="C",C$10="IB"),IF((($C$7*Coefficients!$D$16)/($A471*($C$4/100)))&lt;=1,2*ASIN(($C$7*Coefficients!$D$16)/( $A471*($C$4/100)))*180/PI(),180),IF(AND(C$9="L",C$10="D"),IF((($C$7*Coefficients!$E$16)/($A471*($C$4/100)))&lt;=1,2*ASIN(($C$7*Coefficients!$E$16)/( $A471*($C$4/100)))*180/PI(),180),IF(AND(C$9="C",C$10="D"),IF((($C$7*Coefficients!$F$16)/($A471*($C$4/100)))&lt;=1,2*ASIN(($C$7*Coefficients!$F$16)/( $A471*($C$4/100)))*180/PI(),180),FALSE))))</f>
        <v>180</v>
      </c>
      <c r="H471" s="50">
        <f>IF(AND(C$9="L",C$10="IB"),(($C$7*Coefficients!$C$16)/($A471*SIN(C$5*PI()/180))*100/2)^2*PI(),IF(AND(C$9="C",C$10="IB"),(($C$7*Coefficients!$D$16)/($A471*SIN(C$5*PI()/180))*100/2)^2*PI(),IF(AND(C$9="L",C$10="D"),(($C$7*Coefficients!$E$16)/($A471*SIN(C$5*PI()/180))*100/2)^2*PI(),IF(AND(C$9="C",C$10="D"),(($C$7* Coefficients!$F$16)/($A471*SIN(C$5*PI()/180))*100/2)^2*PI(),FALSE))))</f>
        <v>3443242.6973819034</v>
      </c>
      <c r="I471" s="42">
        <f t="shared" si="51"/>
        <v>29.31500597182729</v>
      </c>
      <c r="L471" s="44"/>
    </row>
    <row r="472" spans="1:12" x14ac:dyDescent="0.25">
      <c r="A472" s="51">
        <f t="shared" si="52"/>
        <v>27.352687263066535</v>
      </c>
      <c r="B472" s="5">
        <f t="shared" si="46"/>
        <v>0.99982441040920977</v>
      </c>
      <c r="C472" s="49">
        <f t="shared" si="49"/>
        <v>-1.5252857232641716E-3</v>
      </c>
      <c r="D472" s="5">
        <f t="shared" si="47"/>
        <v>0.26311402400154144</v>
      </c>
      <c r="E472" s="5">
        <f t="shared" si="48"/>
        <v>7.8653495708938988E-3</v>
      </c>
      <c r="F472" s="5" t="str">
        <f t="shared" si="50"/>
        <v>neg.</v>
      </c>
      <c r="G472" s="16">
        <f>IF(AND(C$9="L",C$10="IB"),IF((($C$7*Coefficients!$C$16)/($A472*($C$4/100)))&lt;=1,2*ASIN(($C$7*Coefficients!$C$16)/( $A472*($C$4/100)))*180/PI(),180),IF(AND(C$9="C",C$10="IB"),IF((($C$7*Coefficients!$D$16)/($A472*($C$4/100)))&lt;=1,2*ASIN(($C$7*Coefficients!$D$16)/( $A472*($C$4/100)))*180/PI(),180),IF(AND(C$9="L",C$10="D"),IF((($C$7*Coefficients!$E$16)/($A472*($C$4/100)))&lt;=1,2*ASIN(($C$7*Coefficients!$E$16)/( $A472*($C$4/100)))*180/PI(),180),IF(AND(C$9="C",C$10="D"),IF((($C$7*Coefficients!$F$16)/($A472*($C$4/100)))&lt;=1,2*ASIN(($C$7*Coefficients!$F$16)/( $A472*($C$4/100)))*180/PI(),180),FALSE))))</f>
        <v>180</v>
      </c>
      <c r="H472" s="50">
        <f>IF(AND(C$9="L",C$10="IB"),(($C$7*Coefficients!$C$16)/($A472*SIN(C$5*PI()/180))*100/2)^2*PI(),IF(AND(C$9="C",C$10="IB"),(($C$7*Coefficients!$D$16)/($A472*SIN(C$5*PI()/180))*100/2)^2*PI(),IF(AND(C$9="L",C$10="D"),(($C$7*Coefficients!$E$16)/($A472*SIN(C$5*PI()/180))*100/2)^2*PI(),IF(AND(C$9="C",C$10="D"),(($C$7* Coefficients!$F$16)/($A472*SIN(C$5*PI()/180))*100/2)^2*PI(),FALSE))))</f>
        <v>3427422.4342300314</v>
      </c>
      <c r="I472" s="42">
        <f t="shared" si="51"/>
        <v>29.24758332905062</v>
      </c>
      <c r="L472" s="44"/>
    </row>
    <row r="473" spans="1:12" x14ac:dyDescent="0.25">
      <c r="A473" s="51">
        <f t="shared" si="52"/>
        <v>27.415741719278238</v>
      </c>
      <c r="B473" s="5">
        <f t="shared" si="46"/>
        <v>0.99982359997144155</v>
      </c>
      <c r="C473" s="49">
        <f t="shared" si="49"/>
        <v>-1.5323263353887139E-3</v>
      </c>
      <c r="D473" s="5">
        <f t="shared" si="47"/>
        <v>0.26372056446849923</v>
      </c>
      <c r="E473" s="5">
        <f t="shared" si="48"/>
        <v>7.9016543749794114E-3</v>
      </c>
      <c r="F473" s="5" t="str">
        <f t="shared" si="50"/>
        <v>neg.</v>
      </c>
      <c r="G473" s="16">
        <f>IF(AND(C$9="L",C$10="IB"),IF((($C$7*Coefficients!$C$16)/($A473*($C$4/100)))&lt;=1,2*ASIN(($C$7*Coefficients!$C$16)/( $A473*($C$4/100)))*180/PI(),180),IF(AND(C$9="C",C$10="IB"),IF((($C$7*Coefficients!$D$16)/($A473*($C$4/100)))&lt;=1,2*ASIN(($C$7*Coefficients!$D$16)/( $A473*($C$4/100)))*180/PI(),180),IF(AND(C$9="L",C$10="D"),IF((($C$7*Coefficients!$E$16)/($A473*($C$4/100)))&lt;=1,2*ASIN(($C$7*Coefficients!$E$16)/( $A473*($C$4/100)))*180/PI(),180),IF(AND(C$9="C",C$10="D"),IF((($C$7*Coefficients!$F$16)/($A473*($C$4/100)))&lt;=1,2*ASIN(($C$7*Coefficients!$F$16)/( $A473*($C$4/100)))*180/PI(),180),FALSE))))</f>
        <v>180</v>
      </c>
      <c r="H473" s="50">
        <f>IF(AND(C$9="L",C$10="IB"),(($C$7*Coefficients!$C$16)/($A473*SIN(C$5*PI()/180))*100/2)^2*PI(),IF(AND(C$9="C",C$10="IB"),(($C$7*Coefficients!$D$16)/($A473*SIN(C$5*PI()/180))*100/2)^2*PI(),IF(AND(C$9="L",C$10="D"),(($C$7*Coefficients!$E$16)/($A473*SIN(C$5*PI()/180))*100/2)^2*PI(),IF(AND(C$9="C",C$10="D"),(($C$7* Coefficients!$F$16)/($A473*SIN(C$5*PI()/180))*100/2)^2*PI(),FALSE))))</f>
        <v>3411674.8585847309</v>
      </c>
      <c r="I473" s="42">
        <f t="shared" si="51"/>
        <v>29.180315754049253</v>
      </c>
      <c r="L473" s="44"/>
    </row>
    <row r="474" spans="1:12" x14ac:dyDescent="0.25">
      <c r="A474" s="51">
        <f t="shared" si="52"/>
        <v>27.478941531023381</v>
      </c>
      <c r="B474" s="5">
        <f t="shared" si="46"/>
        <v>0.9998227857933033</v>
      </c>
      <c r="C474" s="49">
        <f t="shared" si="49"/>
        <v>-1.5393994474197604E-3</v>
      </c>
      <c r="D474" s="5">
        <f t="shared" si="47"/>
        <v>0.26432850315563716</v>
      </c>
      <c r="E474" s="5">
        <f t="shared" si="48"/>
        <v>7.9381267544266811E-3</v>
      </c>
      <c r="F474" s="5" t="str">
        <f t="shared" si="50"/>
        <v>neg.</v>
      </c>
      <c r="G474" s="16">
        <f>IF(AND(C$9="L",C$10="IB"),IF((($C$7*Coefficients!$C$16)/($A474*($C$4/100)))&lt;=1,2*ASIN(($C$7*Coefficients!$C$16)/( $A474*($C$4/100)))*180/PI(),180),IF(AND(C$9="C",C$10="IB"),IF((($C$7*Coefficients!$D$16)/($A474*($C$4/100)))&lt;=1,2*ASIN(($C$7*Coefficients!$D$16)/( $A474*($C$4/100)))*180/PI(),180),IF(AND(C$9="L",C$10="D"),IF((($C$7*Coefficients!$E$16)/($A474*($C$4/100)))&lt;=1,2*ASIN(($C$7*Coefficients!$E$16)/( $A474*($C$4/100)))*180/PI(),180),IF(AND(C$9="C",C$10="D"),IF((($C$7*Coefficients!$F$16)/($A474*($C$4/100)))&lt;=1,2*ASIN(($C$7*Coefficients!$F$16)/( $A474*($C$4/100)))*180/PI(),180),FALSE))))</f>
        <v>180</v>
      </c>
      <c r="H474" s="50">
        <f>IF(AND(C$9="L",C$10="IB"),(($C$7*Coefficients!$C$16)/($A474*SIN(C$5*PI()/180))*100/2)^2*PI(),IF(AND(C$9="C",C$10="IB"),(($C$7*Coefficients!$D$16)/($A474*SIN(C$5*PI()/180))*100/2)^2*PI(),IF(AND(C$9="L",C$10="D"),(($C$7*Coefficients!$E$16)/($A474*SIN(C$5*PI()/180))*100/2)^2*PI(),IF(AND(C$9="C",C$10="D"),(($C$7* Coefficients!$F$16)/($A474*SIN(C$5*PI()/180))*100/2)^2*PI(),FALSE))))</f>
        <v>3395999.636477245</v>
      </c>
      <c r="I474" s="42">
        <f t="shared" si="51"/>
        <v>29.113202890177195</v>
      </c>
      <c r="L474" s="44"/>
    </row>
    <row r="475" spans="1:12" x14ac:dyDescent="0.25">
      <c r="A475" s="51">
        <f t="shared" si="52"/>
        <v>27.542287033381072</v>
      </c>
      <c r="B475" s="5">
        <f t="shared" si="46"/>
        <v>0.99982196785753452</v>
      </c>
      <c r="C475" s="49">
        <f t="shared" si="49"/>
        <v>-1.5465052093864263E-3</v>
      </c>
      <c r="D475" s="5">
        <f t="shared" si="47"/>
        <v>0.26493784328618575</v>
      </c>
      <c r="E475" s="5">
        <f t="shared" si="48"/>
        <v>7.9747674827284273E-3</v>
      </c>
      <c r="F475" s="5" t="str">
        <f t="shared" si="50"/>
        <v>neg.</v>
      </c>
      <c r="G475" s="16">
        <f>IF(AND(C$9="L",C$10="IB"),IF((($C$7*Coefficients!$C$16)/($A475*($C$4/100)))&lt;=1,2*ASIN(($C$7*Coefficients!$C$16)/( $A475*($C$4/100)))*180/PI(),180),IF(AND(C$9="C",C$10="IB"),IF((($C$7*Coefficients!$D$16)/($A475*($C$4/100)))&lt;=1,2*ASIN(($C$7*Coefficients!$D$16)/( $A475*($C$4/100)))*180/PI(),180),IF(AND(C$9="L",C$10="D"),IF((($C$7*Coefficients!$E$16)/($A475*($C$4/100)))&lt;=1,2*ASIN(($C$7*Coefficients!$E$16)/( $A475*($C$4/100)))*180/PI(),180),IF(AND(C$9="C",C$10="D"),IF((($C$7*Coefficients!$F$16)/($A475*($C$4/100)))&lt;=1,2*ASIN(($C$7*Coefficients!$F$16)/( $A475*($C$4/100)))*180/PI(),180),FALSE))))</f>
        <v>180</v>
      </c>
      <c r="H475" s="50">
        <f>IF(AND(C$9="L",C$10="IB"),(($C$7*Coefficients!$C$16)/($A475*SIN(C$5*PI()/180))*100/2)^2*PI(),IF(AND(C$9="C",C$10="IB"),(($C$7*Coefficients!$D$16)/($A475*SIN(C$5*PI()/180))*100/2)^2*PI(),IF(AND(C$9="L",C$10="D"),(($C$7*Coefficients!$E$16)/($A475*SIN(C$5*PI()/180))*100/2)^2*PI(),IF(AND(C$9="C",C$10="D"),(($C$7* Coefficients!$F$16)/($A475*SIN(C$5*PI()/180))*100/2)^2*PI(),FALSE))))</f>
        <v>3380396.435473267</v>
      </c>
      <c r="I475" s="42">
        <f t="shared" si="51"/>
        <v>29.046244381608734</v>
      </c>
      <c r="L475" s="44"/>
    </row>
    <row r="476" spans="1:12" x14ac:dyDescent="0.25">
      <c r="A476" s="51">
        <f t="shared" si="52"/>
        <v>27.605778562202865</v>
      </c>
      <c r="B476" s="5">
        <f t="shared" si="46"/>
        <v>0.99982114614679507</v>
      </c>
      <c r="C476" s="49">
        <f t="shared" si="49"/>
        <v>-1.5536437720102298E-3</v>
      </c>
      <c r="D476" s="5">
        <f t="shared" si="47"/>
        <v>0.26554858809080567</v>
      </c>
      <c r="E476" s="5">
        <f t="shared" si="48"/>
        <v>8.0115773369476666E-3</v>
      </c>
      <c r="F476" s="5" t="str">
        <f t="shared" si="50"/>
        <v>neg.</v>
      </c>
      <c r="G476" s="16">
        <f>IF(AND(C$9="L",C$10="IB"),IF((($C$7*Coefficients!$C$16)/($A476*($C$4/100)))&lt;=1,2*ASIN(($C$7*Coefficients!$C$16)/( $A476*($C$4/100)))*180/PI(),180),IF(AND(C$9="C",C$10="IB"),IF((($C$7*Coefficients!$D$16)/($A476*($C$4/100)))&lt;=1,2*ASIN(($C$7*Coefficients!$D$16)/( $A476*($C$4/100)))*180/PI(),180),IF(AND(C$9="L",C$10="D"),IF((($C$7*Coefficients!$E$16)/($A476*($C$4/100)))&lt;=1,2*ASIN(($C$7*Coefficients!$E$16)/( $A476*($C$4/100)))*180/PI(),180),IF(AND(C$9="C",C$10="D"),IF((($C$7*Coefficients!$F$16)/($A476*($C$4/100)))&lt;=1,2*ASIN(($C$7*Coefficients!$F$16)/( $A476*($C$4/100)))*180/PI(),180),FALSE))))</f>
        <v>180</v>
      </c>
      <c r="H476" s="50">
        <f>IF(AND(C$9="L",C$10="IB"),(($C$7*Coefficients!$C$16)/($A476*SIN(C$5*PI()/180))*100/2)^2*PI(),IF(AND(C$9="C",C$10="IB"),(($C$7*Coefficients!$D$16)/($A476*SIN(C$5*PI()/180))*100/2)^2*PI(),IF(AND(C$9="L",C$10="D"),(($C$7*Coefficients!$E$16)/($A476*SIN(C$5*PI()/180))*100/2)^2*PI(),IF(AND(C$9="C",C$10="D"),(($C$7* Coefficients!$F$16)/($A476*SIN(C$5*PI()/180))*100/2)^2*PI(),FALSE))))</f>
        <v>3364864.9246658823</v>
      </c>
      <c r="I476" s="42">
        <f t="shared" si="51"/>
        <v>28.979439873336514</v>
      </c>
      <c r="L476" s="44"/>
    </row>
    <row r="477" spans="1:12" x14ac:dyDescent="0.25">
      <c r="A477" s="51">
        <f t="shared" si="52"/>
        <v>27.669416454114518</v>
      </c>
      <c r="B477" s="5">
        <f t="shared" si="46"/>
        <v>0.99982032064366455</v>
      </c>
      <c r="C477" s="49">
        <f t="shared" si="49"/>
        <v>-1.5608152867108897E-3</v>
      </c>
      <c r="D477" s="5">
        <f t="shared" si="47"/>
        <v>0.2661607408076051</v>
      </c>
      <c r="E477" s="5">
        <f t="shared" si="48"/>
        <v>8.0485570977341606E-3</v>
      </c>
      <c r="F477" s="5" t="str">
        <f t="shared" si="50"/>
        <v>neg.</v>
      </c>
      <c r="G477" s="16">
        <f>IF(AND(C$9="L",C$10="IB"),IF((($C$7*Coefficients!$C$16)/($A477*($C$4/100)))&lt;=1,2*ASIN(($C$7*Coefficients!$C$16)/( $A477*($C$4/100)))*180/PI(),180),IF(AND(C$9="C",C$10="IB"),IF((($C$7*Coefficients!$D$16)/($A477*($C$4/100)))&lt;=1,2*ASIN(($C$7*Coefficients!$D$16)/( $A477*($C$4/100)))*180/PI(),180),IF(AND(C$9="L",C$10="D"),IF((($C$7*Coefficients!$E$16)/($A477*($C$4/100)))&lt;=1,2*ASIN(($C$7*Coefficients!$E$16)/( $A477*($C$4/100)))*180/PI(),180),IF(AND(C$9="C",C$10="D"),IF((($C$7*Coefficients!$F$16)/($A477*($C$4/100)))&lt;=1,2*ASIN(($C$7*Coefficients!$F$16)/( $A477*($C$4/100)))*180/PI(),180),FALSE))))</f>
        <v>180</v>
      </c>
      <c r="H477" s="50">
        <f>IF(AND(C$9="L",C$10="IB"),(($C$7*Coefficients!$C$16)/($A477*SIN(C$5*PI()/180))*100/2)^2*PI(),IF(AND(C$9="C",C$10="IB"),(($C$7*Coefficients!$D$16)/($A477*SIN(C$5*PI()/180))*100/2)^2*PI(),IF(AND(C$9="L",C$10="D"),(($C$7*Coefficients!$E$16)/($A477*SIN(C$5*PI()/180))*100/2)^2*PI(),IF(AND(C$9="C",C$10="D"),(($C$7* Coefficients!$F$16)/($A477*SIN(C$5*PI()/180))*100/2)^2*PI(),FALSE))))</f>
        <v>3349404.7746685571</v>
      </c>
      <c r="I477" s="42">
        <f t="shared" si="51"/>
        <v>28.912789011169689</v>
      </c>
      <c r="L477" s="44"/>
    </row>
    <row r="478" spans="1:12" x14ac:dyDescent="0.25">
      <c r="A478" s="51">
        <f t="shared" si="52"/>
        <v>27.733201046517806</v>
      </c>
      <c r="B478" s="5">
        <f t="shared" si="46"/>
        <v>0.99981949133064207</v>
      </c>
      <c r="C478" s="49">
        <f t="shared" si="49"/>
        <v>-1.5680199056082621E-3</v>
      </c>
      <c r="D478" s="5">
        <f t="shared" si="47"/>
        <v>0.26677430468215674</v>
      </c>
      <c r="E478" s="5">
        <f t="shared" si="48"/>
        <v>8.0857075493409904E-3</v>
      </c>
      <c r="F478" s="5" t="str">
        <f t="shared" si="50"/>
        <v>neg.</v>
      </c>
      <c r="G478" s="16">
        <f>IF(AND(C$9="L",C$10="IB"),IF((($C$7*Coefficients!$C$16)/($A478*($C$4/100)))&lt;=1,2*ASIN(($C$7*Coefficients!$C$16)/( $A478*($C$4/100)))*180/PI(),180),IF(AND(C$9="C",C$10="IB"),IF((($C$7*Coefficients!$D$16)/($A478*($C$4/100)))&lt;=1,2*ASIN(($C$7*Coefficients!$D$16)/( $A478*($C$4/100)))*180/PI(),180),IF(AND(C$9="L",C$10="D"),IF((($C$7*Coefficients!$E$16)/($A478*($C$4/100)))&lt;=1,2*ASIN(($C$7*Coefficients!$E$16)/( $A478*($C$4/100)))*180/PI(),180),IF(AND(C$9="C",C$10="D"),IF((($C$7*Coefficients!$F$16)/($A478*($C$4/100)))&lt;=1,2*ASIN(($C$7*Coefficients!$F$16)/( $A478*($C$4/100)))*180/PI(),180),FALSE))))</f>
        <v>180</v>
      </c>
      <c r="H478" s="50">
        <f>IF(AND(C$9="L",C$10="IB"),(($C$7*Coefficients!$C$16)/($A478*SIN(C$5*PI()/180))*100/2)^2*PI(),IF(AND(C$9="C",C$10="IB"),(($C$7*Coefficients!$D$16)/($A478*SIN(C$5*PI()/180))*100/2)^2*PI(),IF(AND(C$9="L",C$10="D"),(($C$7*Coefficients!$E$16)/($A478*SIN(C$5*PI()/180))*100/2)^2*PI(),IF(AND(C$9="C",C$10="D"),(($C$7* Coefficients!$F$16)/($A478*SIN(C$5*PI()/180))*100/2)^2*PI(),FALSE))))</f>
        <v>3334015.6576081514</v>
      </c>
      <c r="I478" s="42">
        <f t="shared" si="51"/>
        <v>28.846291441732017</v>
      </c>
      <c r="L478" s="44"/>
    </row>
    <row r="479" spans="1:12" x14ac:dyDescent="0.25">
      <c r="A479" s="51">
        <f t="shared" si="52"/>
        <v>27.797132677592284</v>
      </c>
      <c r="B479" s="5">
        <f t="shared" si="46"/>
        <v>0.99981865819014648</v>
      </c>
      <c r="C479" s="49">
        <f t="shared" si="49"/>
        <v>-1.5752577815204198E-3</v>
      </c>
      <c r="D479" s="5">
        <f t="shared" si="47"/>
        <v>0.26738928296751524</v>
      </c>
      <c r="E479" s="5">
        <f t="shared" si="48"/>
        <v>8.1230294796411813E-3</v>
      </c>
      <c r="F479" s="5" t="str">
        <f t="shared" si="50"/>
        <v>neg.</v>
      </c>
      <c r="G479" s="16">
        <f>IF(AND(C$9="L",C$10="IB"),IF((($C$7*Coefficients!$C$16)/($A479*($C$4/100)))&lt;=1,2*ASIN(($C$7*Coefficients!$C$16)/( $A479*($C$4/100)))*180/PI(),180),IF(AND(C$9="C",C$10="IB"),IF((($C$7*Coefficients!$D$16)/($A479*($C$4/100)))&lt;=1,2*ASIN(($C$7*Coefficients!$D$16)/( $A479*($C$4/100)))*180/PI(),180),IF(AND(C$9="L",C$10="D"),IF((($C$7*Coefficients!$E$16)/($A479*($C$4/100)))&lt;=1,2*ASIN(($C$7*Coefficients!$E$16)/( $A479*($C$4/100)))*180/PI(),180),IF(AND(C$9="C",C$10="D"),IF((($C$7*Coefficients!$F$16)/($A479*($C$4/100)))&lt;=1,2*ASIN(($C$7*Coefficients!$F$16)/( $A479*($C$4/100)))*180/PI(),180),FALSE))))</f>
        <v>180</v>
      </c>
      <c r="H479" s="50">
        <f>IF(AND(C$9="L",C$10="IB"),(($C$7*Coefficients!$C$16)/($A479*SIN(C$5*PI()/180))*100/2)^2*PI(),IF(AND(C$9="C",C$10="IB"),(($C$7*Coefficients!$D$16)/($A479*SIN(C$5*PI()/180))*100/2)^2*PI(),IF(AND(C$9="L",C$10="D"),(($C$7*Coefficients!$E$16)/($A479*SIN(C$5*PI()/180))*100/2)^2*PI(),IF(AND(C$9="C",C$10="D"),(($C$7* Coefficients!$F$16)/($A479*SIN(C$5*PI()/180))*100/2)^2*PI(),FALSE))))</f>
        <v>3318697.2471179683</v>
      </c>
      <c r="I479" s="42">
        <f t="shared" si="51"/>
        <v>28.779946812460011</v>
      </c>
      <c r="L479" s="44"/>
    </row>
    <row r="480" spans="1:12" x14ac:dyDescent="0.25">
      <c r="A480" s="51">
        <f t="shared" si="52"/>
        <v>27.861211686297096</v>
      </c>
      <c r="B480" s="5">
        <f t="shared" si="46"/>
        <v>0.99981782120451512</v>
      </c>
      <c r="C480" s="49">
        <f t="shared" si="49"/>
        <v>-1.5825290679742719E-3</v>
      </c>
      <c r="D480" s="5">
        <f t="shared" si="47"/>
        <v>0.26800567892423421</v>
      </c>
      <c r="E480" s="5">
        <f t="shared" si="48"/>
        <v>8.1605236801444263E-3</v>
      </c>
      <c r="F480" s="5" t="str">
        <f t="shared" si="50"/>
        <v>neg.</v>
      </c>
      <c r="G480" s="16">
        <f>IF(AND(C$9="L",C$10="IB"),IF((($C$7*Coefficients!$C$16)/($A480*($C$4/100)))&lt;=1,2*ASIN(($C$7*Coefficients!$C$16)/( $A480*($C$4/100)))*180/PI(),180),IF(AND(C$9="C",C$10="IB"),IF((($C$7*Coefficients!$D$16)/($A480*($C$4/100)))&lt;=1,2*ASIN(($C$7*Coefficients!$D$16)/( $A480*($C$4/100)))*180/PI(),180),IF(AND(C$9="L",C$10="D"),IF((($C$7*Coefficients!$E$16)/($A480*($C$4/100)))&lt;=1,2*ASIN(($C$7*Coefficients!$E$16)/( $A480*($C$4/100)))*180/PI(),180),IF(AND(C$9="C",C$10="D"),IF((($C$7*Coefficients!$F$16)/($A480*($C$4/100)))&lt;=1,2*ASIN(($C$7*Coefficients!$F$16)/( $A480*($C$4/100)))*180/PI(),180),FALSE))))</f>
        <v>180</v>
      </c>
      <c r="H480" s="50">
        <f>IF(AND(C$9="L",C$10="IB"),(($C$7*Coefficients!$C$16)/($A480*SIN(C$5*PI()/180))*100/2)^2*PI(),IF(AND(C$9="C",C$10="IB"),(($C$7*Coefficients!$D$16)/($A480*SIN(C$5*PI()/180))*100/2)^2*PI(),IF(AND(C$9="L",C$10="D"),(($C$7*Coefficients!$E$16)/($A480*SIN(C$5*PI()/180))*100/2)^2*PI(),IF(AND(C$9="C",C$10="D"),(($C$7* Coefficients!$F$16)/($A480*SIN(C$5*PI()/180))*100/2)^2*PI(),FALSE))))</f>
        <v>3303449.2183308252</v>
      </c>
      <c r="I480" s="42">
        <f t="shared" si="51"/>
        <v>28.713754771601046</v>
      </c>
      <c r="L480" s="44"/>
    </row>
    <row r="481" spans="1:12" x14ac:dyDescent="0.25">
      <c r="A481" s="51">
        <f t="shared" si="52"/>
        <v>27.92543841237277</v>
      </c>
      <c r="B481" s="5">
        <f t="shared" si="46"/>
        <v>0.99981698035600386</v>
      </c>
      <c r="C481" s="49">
        <f t="shared" si="49"/>
        <v>-1.5898339192055709E-3</v>
      </c>
      <c r="D481" s="5">
        <f t="shared" si="47"/>
        <v>0.26862349582038375</v>
      </c>
      <c r="E481" s="5">
        <f t="shared" si="48"/>
        <v>8.1981909460138499E-3</v>
      </c>
      <c r="F481" s="5" t="str">
        <f t="shared" si="50"/>
        <v>neg.</v>
      </c>
      <c r="G481" s="16">
        <f>IF(AND(C$9="L",C$10="IB"),IF((($C$7*Coefficients!$C$16)/($A481*($C$4/100)))&lt;=1,2*ASIN(($C$7*Coefficients!$C$16)/( $A481*($C$4/100)))*180/PI(),180),IF(AND(C$9="C",C$10="IB"),IF((($C$7*Coefficients!$D$16)/($A481*($C$4/100)))&lt;=1,2*ASIN(($C$7*Coefficients!$D$16)/( $A481*($C$4/100)))*180/PI(),180),IF(AND(C$9="L",C$10="D"),IF((($C$7*Coefficients!$E$16)/($A481*($C$4/100)))&lt;=1,2*ASIN(($C$7*Coefficients!$E$16)/( $A481*($C$4/100)))*180/PI(),180),IF(AND(C$9="C",C$10="D"),IF((($C$7*Coefficients!$F$16)/($A481*($C$4/100)))&lt;=1,2*ASIN(($C$7*Coefficients!$F$16)/( $A481*($C$4/100)))*180/PI(),180),FALSE))))</f>
        <v>180</v>
      </c>
      <c r="H481" s="50">
        <f>IF(AND(C$9="L",C$10="IB"),(($C$7*Coefficients!$C$16)/($A481*SIN(C$5*PI()/180))*100/2)^2*PI(),IF(AND(C$9="C",C$10="IB"),(($C$7*Coefficients!$D$16)/($A481*SIN(C$5*PI()/180))*100/2)^2*PI(),IF(AND(C$9="L",C$10="D"),(($C$7*Coefficients!$E$16)/($A481*SIN(C$5*PI()/180))*100/2)^2*PI(),IF(AND(C$9="C",C$10="D"),(($C$7* Coefficients!$F$16)/($A481*SIN(C$5*PI()/180))*100/2)^2*PI(),FALSE))))</f>
        <v>3288271.2478721715</v>
      </c>
      <c r="I481" s="42">
        <f t="shared" si="51"/>
        <v>28.64771496821151</v>
      </c>
      <c r="L481" s="44"/>
    </row>
    <row r="482" spans="1:12" x14ac:dyDescent="0.25">
      <c r="A482" s="51">
        <f t="shared" si="52"/>
        <v>27.989813196343011</v>
      </c>
      <c r="B482" s="5">
        <f t="shared" si="46"/>
        <v>0.99981613562678684</v>
      </c>
      <c r="C482" s="49">
        <f t="shared" si="49"/>
        <v>-1.597172490160852E-3</v>
      </c>
      <c r="D482" s="5">
        <f t="shared" si="47"/>
        <v>0.26924273693156736</v>
      </c>
      <c r="E482" s="5">
        <f t="shared" si="48"/>
        <v>8.2360320760828856E-3</v>
      </c>
      <c r="F482" s="5" t="str">
        <f t="shared" si="50"/>
        <v>neg.</v>
      </c>
      <c r="G482" s="16">
        <f>IF(AND(C$9="L",C$10="IB"),IF((($C$7*Coefficients!$C$16)/($A482*($C$4/100)))&lt;=1,2*ASIN(($C$7*Coefficients!$C$16)/( $A482*($C$4/100)))*180/PI(),180),IF(AND(C$9="C",C$10="IB"),IF((($C$7*Coefficients!$D$16)/($A482*($C$4/100)))&lt;=1,2*ASIN(($C$7*Coefficients!$D$16)/( $A482*($C$4/100)))*180/PI(),180),IF(AND(C$9="L",C$10="D"),IF((($C$7*Coefficients!$E$16)/($A482*($C$4/100)))&lt;=1,2*ASIN(($C$7*Coefficients!$E$16)/( $A482*($C$4/100)))*180/PI(),180),IF(AND(C$9="C",C$10="D"),IF((($C$7*Coefficients!$F$16)/($A482*($C$4/100)))&lt;=1,2*ASIN(($C$7*Coefficients!$F$16)/( $A482*($C$4/100)))*180/PI(),180),FALSE))))</f>
        <v>180</v>
      </c>
      <c r="H482" s="50">
        <f>IF(AND(C$9="L",C$10="IB"),(($C$7*Coefficients!$C$16)/($A482*SIN(C$5*PI()/180))*100/2)^2*PI(),IF(AND(C$9="C",C$10="IB"),(($C$7*Coefficients!$D$16)/($A482*SIN(C$5*PI()/180))*100/2)^2*PI(),IF(AND(C$9="L",C$10="D"),(($C$7*Coefficients!$E$16)/($A482*SIN(C$5*PI()/180))*100/2)^2*PI(),IF(AND(C$9="C",C$10="D"),(($C$7* Coefficients!$F$16)/($A482*SIN(C$5*PI()/180))*100/2)^2*PI(),FALSE))))</f>
        <v>3273163.0138532259</v>
      </c>
      <c r="I482" s="42">
        <f t="shared" si="51"/>
        <v>28.581827052154942</v>
      </c>
      <c r="L482" s="44"/>
    </row>
    <row r="483" spans="1:12" x14ac:dyDescent="0.25">
      <c r="A483" s="51">
        <f t="shared" si="52"/>
        <v>28.054336379516517</v>
      </c>
      <c r="B483" s="5">
        <f t="shared" ref="B483:B546" si="53">IF(AND(C$9="L",C$10="IB"),SQRT((SIN(PI()*$A483*($C$4/100)/$C$7*SIN($C$5*PI()/180))/(PI()*$A483*($C$4/100)/$C$7*SIN($C$5*PI()/180)))^2),IF(AND(C$9="C",C$10="IB"),IMABS(2*BESSELJ((2*PI()*$A483/$C$7)*(($C$4/100)/2)*SIN($C$5*PI()/180),1)/( (2*PI()*$A483/$C$7)*(($C$4/100)/2)*SIN($C$5*PI()/180))),IF(AND(C$9="L",C$10="D"),SQRT((SIN(PI()*$A483*($C$4/100)/$C$7*SIN($C$5*PI()/180))/(PI()*$A483*($C$4/100)/$C$7*SIN($C$5*PI()/180)))^2)*COS(C$5*PI()/180),IF(AND(C$9="C",C$10="D"),IMABS(2*BESSELJ((2*PI()*$A483/$C$7)*(($C$4/100)/2)*SIN($C$5*PI()/180),1)/( (2*PI()*$A483/$C$7)*(($C$4/100)/2)*SIN($C$5*PI()/180)))* COS(C$5*PI()/180),FALSE))))</f>
        <v>0.99981528699895617</v>
      </c>
      <c r="C483" s="49">
        <f t="shared" si="49"/>
        <v>-1.6045449365003348E-3</v>
      </c>
      <c r="D483" s="5">
        <f t="shared" ref="D483:D546" si="54">IF(C$9="C",C$14/(C$7/A483*100),"n/a")</f>
        <v>0.2698634055409399</v>
      </c>
      <c r="E483" s="5">
        <f t="shared" ref="E483:E546" si="55">IF($C$9="C",(((PI()*(C$4/100)/(C$7/A483)))^2),IF($C$9="L",(2*(C$4/100)/(C$7/A483)),FALSE))</f>
        <v>8.2740478728722203E-3</v>
      </c>
      <c r="F483" s="5" t="str">
        <f t="shared" si="50"/>
        <v>neg.</v>
      </c>
      <c r="G483" s="16">
        <f>IF(AND(C$9="L",C$10="IB"),IF((($C$7*Coefficients!$C$16)/($A483*($C$4/100)))&lt;=1,2*ASIN(($C$7*Coefficients!$C$16)/( $A483*($C$4/100)))*180/PI(),180),IF(AND(C$9="C",C$10="IB"),IF((($C$7*Coefficients!$D$16)/($A483*($C$4/100)))&lt;=1,2*ASIN(($C$7*Coefficients!$D$16)/( $A483*($C$4/100)))*180/PI(),180),IF(AND(C$9="L",C$10="D"),IF((($C$7*Coefficients!$E$16)/($A483*($C$4/100)))&lt;=1,2*ASIN(($C$7*Coefficients!$E$16)/( $A483*($C$4/100)))*180/PI(),180),IF(AND(C$9="C",C$10="D"),IF((($C$7*Coefficients!$F$16)/($A483*($C$4/100)))&lt;=1,2*ASIN(($C$7*Coefficients!$F$16)/( $A483*($C$4/100)))*180/PI(),180),FALSE))))</f>
        <v>180</v>
      </c>
      <c r="H483" s="50">
        <f>IF(AND(C$9="L",C$10="IB"),(($C$7*Coefficients!$C$16)/($A483*SIN(C$5*PI()/180))*100/2)^2*PI(),IF(AND(C$9="C",C$10="IB"),(($C$7*Coefficients!$D$16)/($A483*SIN(C$5*PI()/180))*100/2)^2*PI(),IF(AND(C$9="L",C$10="D"),(($C$7*Coefficients!$E$16)/($A483*SIN(C$5*PI()/180))*100/2)^2*PI(),IF(AND(C$9="C",C$10="D"),(($C$7* Coefficients!$F$16)/($A483*SIN(C$5*PI()/180))*100/2)^2*PI(),FALSE))))</f>
        <v>3258124.1958641531</v>
      </c>
      <c r="I483" s="42">
        <f t="shared" si="51"/>
        <v>28.51609067410017</v>
      </c>
      <c r="L483" s="44"/>
    </row>
    <row r="484" spans="1:12" x14ac:dyDescent="0.25">
      <c r="A484" s="51">
        <f t="shared" si="52"/>
        <v>28.119008303988782</v>
      </c>
      <c r="B484" s="5">
        <f t="shared" si="53"/>
        <v>0.99981443445452078</v>
      </c>
      <c r="C484" s="49">
        <f t="shared" ref="C484:C547" si="56">20*LOG(B484)</f>
        <v>-1.6119514146075778E-3</v>
      </c>
      <c r="D484" s="5">
        <f t="shared" si="54"/>
        <v>0.27048550493922452</v>
      </c>
      <c r="E484" s="5">
        <f t="shared" si="55"/>
        <v>8.3122391426067952E-3</v>
      </c>
      <c r="F484" s="5" t="str">
        <f t="shared" ref="F484:F547" si="57">IF(E484&gt;=1,10*LOG(E484),"neg.")</f>
        <v>neg.</v>
      </c>
      <c r="G484" s="16">
        <f>IF(AND(C$9="L",C$10="IB"),IF((($C$7*Coefficients!$C$16)/($A484*($C$4/100)))&lt;=1,2*ASIN(($C$7*Coefficients!$C$16)/( $A484*($C$4/100)))*180/PI(),180),IF(AND(C$9="C",C$10="IB"),IF((($C$7*Coefficients!$D$16)/($A484*($C$4/100)))&lt;=1,2*ASIN(($C$7*Coefficients!$D$16)/( $A484*($C$4/100)))*180/PI(),180),IF(AND(C$9="L",C$10="D"),IF((($C$7*Coefficients!$E$16)/($A484*($C$4/100)))&lt;=1,2*ASIN(($C$7*Coefficients!$E$16)/( $A484*($C$4/100)))*180/PI(),180),IF(AND(C$9="C",C$10="D"),IF((($C$7*Coefficients!$F$16)/($A484*($C$4/100)))&lt;=1,2*ASIN(($C$7*Coefficients!$F$16)/( $A484*($C$4/100)))*180/PI(),180),FALSE))))</f>
        <v>180</v>
      </c>
      <c r="H484" s="50">
        <f>IF(AND(C$9="L",C$10="IB"),(($C$7*Coefficients!$C$16)/($A484*SIN(C$5*PI()/180))*100/2)^2*PI(),IF(AND(C$9="C",C$10="IB"),(($C$7*Coefficients!$D$16)/($A484*SIN(C$5*PI()/180))*100/2)^2*PI(),IF(AND(C$9="L",C$10="D"),(($C$7*Coefficients!$E$16)/($A484*SIN(C$5*PI()/180))*100/2)^2*PI(),IF(AND(C$9="C",C$10="D"),(($C$7* Coefficients!$F$16)/($A484*SIN(C$5*PI()/180))*100/2)^2*PI(),FALSE))))</f>
        <v>3243154.4749672664</v>
      </c>
      <c r="I484" s="42">
        <f t="shared" ref="I484:I547" si="58">(0.8/A484)*1000</f>
        <v>28.450505485519457</v>
      </c>
      <c r="L484" s="44"/>
    </row>
    <row r="485" spans="1:12" x14ac:dyDescent="0.25">
      <c r="A485" s="51">
        <f t="shared" ref="A485:A548" si="59">A484*10^(1/1000)</f>
        <v>28.183829312643912</v>
      </c>
      <c r="B485" s="5">
        <f t="shared" si="53"/>
        <v>0.99981357797540715</v>
      </c>
      <c r="C485" s="49">
        <f t="shared" si="56"/>
        <v>-1.6193920815837006E-3</v>
      </c>
      <c r="D485" s="5">
        <f t="shared" si="54"/>
        <v>0.27110903842473039</v>
      </c>
      <c r="E485" s="5">
        <f t="shared" si="55"/>
        <v>8.3506066952329355E-3</v>
      </c>
      <c r="F485" s="5" t="str">
        <f t="shared" si="57"/>
        <v>neg.</v>
      </c>
      <c r="G485" s="16">
        <f>IF(AND(C$9="L",C$10="IB"),IF((($C$7*Coefficients!$C$16)/($A485*($C$4/100)))&lt;=1,2*ASIN(($C$7*Coefficients!$C$16)/( $A485*($C$4/100)))*180/PI(),180),IF(AND(C$9="C",C$10="IB"),IF((($C$7*Coefficients!$D$16)/($A485*($C$4/100)))&lt;=1,2*ASIN(($C$7*Coefficients!$D$16)/( $A485*($C$4/100)))*180/PI(),180),IF(AND(C$9="L",C$10="D"),IF((($C$7*Coefficients!$E$16)/($A485*($C$4/100)))&lt;=1,2*ASIN(($C$7*Coefficients!$E$16)/( $A485*($C$4/100)))*180/PI(),180),IF(AND(C$9="C",C$10="D"),IF((($C$7*Coefficients!$F$16)/($A485*($C$4/100)))&lt;=1,2*ASIN(($C$7*Coefficients!$F$16)/( $A485*($C$4/100)))*180/PI(),180),FALSE))))</f>
        <v>180</v>
      </c>
      <c r="H485" s="50">
        <f>IF(AND(C$9="L",C$10="IB"),(($C$7*Coefficients!$C$16)/($A485*SIN(C$5*PI()/180))*100/2)^2*PI(),IF(AND(C$9="C",C$10="IB"),(($C$7*Coefficients!$D$16)/($A485*SIN(C$5*PI()/180))*100/2)^2*PI(),IF(AND(C$9="L",C$10="D"),(($C$7*Coefficients!$E$16)/($A485*SIN(C$5*PI()/180))*100/2)^2*PI(),IF(AND(C$9="C",C$10="D"),(($C$7* Coefficients!$F$16)/($A485*SIN(C$5*PI()/180))*100/2)^2*PI(),FALSE))))</f>
        <v>3228253.5336902644</v>
      </c>
      <c r="I485" s="42">
        <f t="shared" si="58"/>
        <v>28.385071138686669</v>
      </c>
      <c r="L485" s="44"/>
    </row>
    <row r="486" spans="1:12" x14ac:dyDescent="0.25">
      <c r="A486" s="51">
        <f t="shared" si="59"/>
        <v>28.248799749156444</v>
      </c>
      <c r="B486" s="5">
        <f t="shared" si="53"/>
        <v>0.99981271754345802</v>
      </c>
      <c r="C486" s="49">
        <f t="shared" si="56"/>
        <v>-1.6268670952580022E-3</v>
      </c>
      <c r="D486" s="5">
        <f t="shared" si="54"/>
        <v>0.27173400930336983</v>
      </c>
      <c r="E486" s="5">
        <f t="shared" si="55"/>
        <v>8.3891513444354932E-3</v>
      </c>
      <c r="F486" s="5" t="str">
        <f t="shared" si="57"/>
        <v>neg.</v>
      </c>
      <c r="G486" s="16">
        <f>IF(AND(C$9="L",C$10="IB"),IF((($C$7*Coefficients!$C$16)/($A486*($C$4/100)))&lt;=1,2*ASIN(($C$7*Coefficients!$C$16)/( $A486*($C$4/100)))*180/PI(),180),IF(AND(C$9="C",C$10="IB"),IF((($C$7*Coefficients!$D$16)/($A486*($C$4/100)))&lt;=1,2*ASIN(($C$7*Coefficients!$D$16)/( $A486*($C$4/100)))*180/PI(),180),IF(AND(C$9="L",C$10="D"),IF((($C$7*Coefficients!$E$16)/($A486*($C$4/100)))&lt;=1,2*ASIN(($C$7*Coefficients!$E$16)/( $A486*($C$4/100)))*180/PI(),180),IF(AND(C$9="C",C$10="D"),IF((($C$7*Coefficients!$F$16)/($A486*($C$4/100)))&lt;=1,2*ASIN(($C$7*Coefficients!$F$16)/( $A486*($C$4/100)))*180/PI(),180),FALSE))))</f>
        <v>180</v>
      </c>
      <c r="H486" s="50">
        <f>IF(AND(C$9="L",C$10="IB"),(($C$7*Coefficients!$C$16)/($A486*SIN(C$5*PI()/180))*100/2)^2*PI(),IF(AND(C$9="C",C$10="IB"),(($C$7*Coefficients!$D$16)/($A486*SIN(C$5*PI()/180))*100/2)^2*PI(),IF(AND(C$9="L",C$10="D"),(($C$7*Coefficients!$E$16)/($A486*SIN(C$5*PI()/180))*100/2)^2*PI(),IF(AND(C$9="C",C$10="D"),(($C$7* Coefficients!$F$16)/($A486*SIN(C$5*PI()/180))*100/2)^2*PI(),FALSE))))</f>
        <v>3213421.0560194999</v>
      </c>
      <c r="I486" s="42">
        <f t="shared" si="58"/>
        <v>28.319787286675403</v>
      </c>
      <c r="L486" s="44"/>
    </row>
    <row r="487" spans="1:12" x14ac:dyDescent="0.25">
      <c r="A487" s="51">
        <f t="shared" si="59"/>
        <v>28.313919957993161</v>
      </c>
      <c r="B487" s="5">
        <f t="shared" si="53"/>
        <v>0.99981185314043264</v>
      </c>
      <c r="C487" s="49">
        <f t="shared" si="56"/>
        <v>-1.6343766141860422E-3</v>
      </c>
      <c r="D487" s="5">
        <f t="shared" si="54"/>
        <v>0.27236042088867624</v>
      </c>
      <c r="E487" s="5">
        <f t="shared" si="55"/>
        <v>8.4278739076551219E-3</v>
      </c>
      <c r="F487" s="5" t="str">
        <f t="shared" si="57"/>
        <v>neg.</v>
      </c>
      <c r="G487" s="16">
        <f>IF(AND(C$9="L",C$10="IB"),IF((($C$7*Coefficients!$C$16)/($A487*($C$4/100)))&lt;=1,2*ASIN(($C$7*Coefficients!$C$16)/( $A487*($C$4/100)))*180/PI(),180),IF(AND(C$9="C",C$10="IB"),IF((($C$7*Coefficients!$D$16)/($A487*($C$4/100)))&lt;=1,2*ASIN(($C$7*Coefficients!$D$16)/( $A487*($C$4/100)))*180/PI(),180),IF(AND(C$9="L",C$10="D"),IF((($C$7*Coefficients!$E$16)/($A487*($C$4/100)))&lt;=1,2*ASIN(($C$7*Coefficients!$E$16)/( $A487*($C$4/100)))*180/PI(),180),IF(AND(C$9="C",C$10="D"),IF((($C$7*Coefficients!$F$16)/($A487*($C$4/100)))&lt;=1,2*ASIN(($C$7*Coefficients!$F$16)/( $A487*($C$4/100)))*180/PI(),180),FALSE))))</f>
        <v>180</v>
      </c>
      <c r="H487" s="50">
        <f>IF(AND(C$9="L",C$10="IB"),(($C$7*Coefficients!$C$16)/($A487*SIN(C$5*PI()/180))*100/2)^2*PI(),IF(AND(C$9="C",C$10="IB"),(($C$7*Coefficients!$D$16)/($A487*SIN(C$5*PI()/180))*100/2)^2*PI(),IF(AND(C$9="L",C$10="D"),(($C$7*Coefficients!$E$16)/($A487*SIN(C$5*PI()/180))*100/2)^2*PI(),IF(AND(C$9="C",C$10="D"),(($C$7* Coefficients!$F$16)/($A487*SIN(C$5*PI()/180))*100/2)^2*PI(),FALSE))))</f>
        <v>3198656.7273932742</v>
      </c>
      <c r="I487" s="42">
        <f t="shared" si="58"/>
        <v>28.254653583357186</v>
      </c>
      <c r="L487" s="44"/>
    </row>
    <row r="488" spans="1:12" x14ac:dyDescent="0.25">
      <c r="A488" s="51">
        <f t="shared" si="59"/>
        <v>28.379190284414928</v>
      </c>
      <c r="B488" s="5">
        <f t="shared" si="53"/>
        <v>0.99981098474800589</v>
      </c>
      <c r="C488" s="49">
        <f t="shared" si="56"/>
        <v>-1.6419207976573649E-3</v>
      </c>
      <c r="D488" s="5">
        <f t="shared" si="54"/>
        <v>0.27298827650182156</v>
      </c>
      <c r="E488" s="5">
        <f t="shared" si="55"/>
        <v>8.466775206105618E-3</v>
      </c>
      <c r="F488" s="5" t="str">
        <f t="shared" si="57"/>
        <v>neg.</v>
      </c>
      <c r="G488" s="16">
        <f>IF(AND(C$9="L",C$10="IB"),IF((($C$7*Coefficients!$C$16)/($A488*($C$4/100)))&lt;=1,2*ASIN(($C$7*Coefficients!$C$16)/( $A488*($C$4/100)))*180/PI(),180),IF(AND(C$9="C",C$10="IB"),IF((($C$7*Coefficients!$D$16)/($A488*($C$4/100)))&lt;=1,2*ASIN(($C$7*Coefficients!$D$16)/( $A488*($C$4/100)))*180/PI(),180),IF(AND(C$9="L",C$10="D"),IF((($C$7*Coefficients!$E$16)/($A488*($C$4/100)))&lt;=1,2*ASIN(($C$7*Coefficients!$E$16)/( $A488*($C$4/100)))*180/PI(),180),IF(AND(C$9="C",C$10="D"),IF((($C$7*Coefficients!$F$16)/($A488*($C$4/100)))&lt;=1,2*ASIN(($C$7*Coefficients!$F$16)/( $A488*($C$4/100)))*180/PI(),180),FALSE))))</f>
        <v>180</v>
      </c>
      <c r="H488" s="50">
        <f>IF(AND(C$9="L",C$10="IB"),(($C$7*Coefficients!$C$16)/($A488*SIN(C$5*PI()/180))*100/2)^2*PI(),IF(AND(C$9="C",C$10="IB"),(($C$7*Coefficients!$D$16)/($A488*SIN(C$5*PI()/180))*100/2)^2*PI(),IF(AND(C$9="L",C$10="D"),(($C$7*Coefficients!$E$16)/($A488*SIN(C$5*PI()/180))*100/2)^2*PI(),IF(AND(C$9="C",C$10="D"),(($C$7* Coefficients!$F$16)/($A488*SIN(C$5*PI()/180))*100/2)^2*PI(),FALSE))))</f>
        <v>3183960.2346951719</v>
      </c>
      <c r="I488" s="42">
        <f t="shared" si="58"/>
        <v>28.1896696833996</v>
      </c>
      <c r="L488" s="44"/>
    </row>
    <row r="489" spans="1:12" x14ac:dyDescent="0.25">
      <c r="A489" s="51">
        <f t="shared" si="59"/>
        <v>28.444611074478519</v>
      </c>
      <c r="B489" s="5">
        <f t="shared" si="53"/>
        <v>0.99981011234776784</v>
      </c>
      <c r="C489" s="49">
        <f t="shared" si="56"/>
        <v>-1.6494998056993686E-3</v>
      </c>
      <c r="D489" s="5">
        <f t="shared" si="54"/>
        <v>0.27361757947163379</v>
      </c>
      <c r="E489" s="5">
        <f t="shared" si="55"/>
        <v>8.5058560647913155E-3</v>
      </c>
      <c r="F489" s="5" t="str">
        <f t="shared" si="57"/>
        <v>neg.</v>
      </c>
      <c r="G489" s="16">
        <f>IF(AND(C$9="L",C$10="IB"),IF((($C$7*Coefficients!$C$16)/($A489*($C$4/100)))&lt;=1,2*ASIN(($C$7*Coefficients!$C$16)/( $A489*($C$4/100)))*180/PI(),180),IF(AND(C$9="C",C$10="IB"),IF((($C$7*Coefficients!$D$16)/($A489*($C$4/100)))&lt;=1,2*ASIN(($C$7*Coefficients!$D$16)/( $A489*($C$4/100)))*180/PI(),180),IF(AND(C$9="L",C$10="D"),IF((($C$7*Coefficients!$E$16)/($A489*($C$4/100)))&lt;=1,2*ASIN(($C$7*Coefficients!$E$16)/( $A489*($C$4/100)))*180/PI(),180),IF(AND(C$9="C",C$10="D"),IF((($C$7*Coefficients!$F$16)/($A489*($C$4/100)))&lt;=1,2*ASIN(($C$7*Coefficients!$F$16)/( $A489*($C$4/100)))*180/PI(),180),FALSE))))</f>
        <v>180</v>
      </c>
      <c r="H489" s="50">
        <f>IF(AND(C$9="L",C$10="IB"),(($C$7*Coefficients!$C$16)/($A489*SIN(C$5*PI()/180))*100/2)^2*PI(),IF(AND(C$9="C",C$10="IB"),(($C$7*Coefficients!$D$16)/($A489*SIN(C$5*PI()/180))*100/2)^2*PI(),IF(AND(C$9="L",C$10="D"),(($C$7*Coefficients!$E$16)/($A489*SIN(C$5*PI()/180))*100/2)^2*PI(),IF(AND(C$9="C",C$10="D"),(($C$7* Coefficients!$F$16)/($A489*SIN(C$5*PI()/180))*100/2)^2*PI(),FALSE))))</f>
        <v>3169331.2662474131</v>
      </c>
      <c r="I489" s="42">
        <f t="shared" si="58"/>
        <v>28.124835242264485</v>
      </c>
      <c r="L489" s="44"/>
    </row>
    <row r="490" spans="1:12" x14ac:dyDescent="0.25">
      <c r="A490" s="51">
        <f t="shared" si="59"/>
        <v>28.510182675038454</v>
      </c>
      <c r="B490" s="5">
        <f t="shared" si="53"/>
        <v>0.99980923592122428</v>
      </c>
      <c r="C490" s="49">
        <f t="shared" si="56"/>
        <v>-1.6571137990724915E-3</v>
      </c>
      <c r="D490" s="5">
        <f t="shared" si="54"/>
        <v>0.2742483331346145</v>
      </c>
      <c r="E490" s="5">
        <f t="shared" si="55"/>
        <v>8.5451173125246031E-3</v>
      </c>
      <c r="F490" s="5" t="str">
        <f t="shared" si="57"/>
        <v>neg.</v>
      </c>
      <c r="G490" s="16">
        <f>IF(AND(C$9="L",C$10="IB"),IF((($C$7*Coefficients!$C$16)/($A490*($C$4/100)))&lt;=1,2*ASIN(($C$7*Coefficients!$C$16)/( $A490*($C$4/100)))*180/PI(),180),IF(AND(C$9="C",C$10="IB"),IF((($C$7*Coefficients!$D$16)/($A490*($C$4/100)))&lt;=1,2*ASIN(($C$7*Coefficients!$D$16)/( $A490*($C$4/100)))*180/PI(),180),IF(AND(C$9="L",C$10="D"),IF((($C$7*Coefficients!$E$16)/($A490*($C$4/100)))&lt;=1,2*ASIN(($C$7*Coefficients!$E$16)/( $A490*($C$4/100)))*180/PI(),180),IF(AND(C$9="C",C$10="D"),IF((($C$7*Coefficients!$F$16)/($A490*($C$4/100)))&lt;=1,2*ASIN(($C$7*Coefficients!$F$16)/( $A490*($C$4/100)))*180/PI(),180),FALSE))))</f>
        <v>180</v>
      </c>
      <c r="H490" s="50">
        <f>IF(AND(C$9="L",C$10="IB"),(($C$7*Coefficients!$C$16)/($A490*SIN(C$5*PI()/180))*100/2)^2*PI(),IF(AND(C$9="C",C$10="IB"),(($C$7*Coefficients!$D$16)/($A490*SIN(C$5*PI()/180))*100/2)^2*PI(),IF(AND(C$9="L",C$10="D"),(($C$7*Coefficients!$E$16)/($A490*SIN(C$5*PI()/180))*100/2)^2*PI(),IF(AND(C$9="C",C$10="D"),(($C$7* Coefficients!$F$16)/($A490*SIN(C$5*PI()/180))*100/2)^2*PI(),FALSE))))</f>
        <v>3154769.5118042501</v>
      </c>
      <c r="I490" s="42">
        <f t="shared" si="58"/>
        <v>28.060149916206072</v>
      </c>
      <c r="L490" s="44"/>
    </row>
    <row r="491" spans="1:12" x14ac:dyDescent="0.25">
      <c r="A491" s="51">
        <f t="shared" si="59"/>
        <v>28.575905433748826</v>
      </c>
      <c r="B491" s="5">
        <f t="shared" si="53"/>
        <v>0.99980835544979563</v>
      </c>
      <c r="C491" s="49">
        <f t="shared" si="56"/>
        <v>-1.6647629392798667E-3</v>
      </c>
      <c r="D491" s="5">
        <f t="shared" si="54"/>
        <v>0.27488054083495694</v>
      </c>
      <c r="E491" s="5">
        <f t="shared" si="55"/>
        <v>8.5845597819435016E-3</v>
      </c>
      <c r="F491" s="5" t="str">
        <f t="shared" si="57"/>
        <v>neg.</v>
      </c>
      <c r="G491" s="16">
        <f>IF(AND(C$9="L",C$10="IB"),IF((($C$7*Coefficients!$C$16)/($A491*($C$4/100)))&lt;=1,2*ASIN(($C$7*Coefficients!$C$16)/( $A491*($C$4/100)))*180/PI(),180),IF(AND(C$9="C",C$10="IB"),IF((($C$7*Coefficients!$D$16)/($A491*($C$4/100)))&lt;=1,2*ASIN(($C$7*Coefficients!$D$16)/( $A491*($C$4/100)))*180/PI(),180),IF(AND(C$9="L",C$10="D"),IF((($C$7*Coefficients!$E$16)/($A491*($C$4/100)))&lt;=1,2*ASIN(($C$7*Coefficients!$E$16)/( $A491*($C$4/100)))*180/PI(),180),IF(AND(C$9="C",C$10="D"),IF((($C$7*Coefficients!$F$16)/($A491*($C$4/100)))&lt;=1,2*ASIN(($C$7*Coefficients!$F$16)/( $A491*($C$4/100)))*180/PI(),180),FALSE))))</f>
        <v>180</v>
      </c>
      <c r="H491" s="50">
        <f>IF(AND(C$9="L",C$10="IB"),(($C$7*Coefficients!$C$16)/($A491*SIN(C$5*PI()/180))*100/2)^2*PI(),IF(AND(C$9="C",C$10="IB"),(($C$7*Coefficients!$D$16)/($A491*SIN(C$5*PI()/180))*100/2)^2*PI(),IF(AND(C$9="L",C$10="D"),(($C$7*Coefficients!$E$16)/($A491*SIN(C$5*PI()/180))*100/2)^2*PI(),IF(AND(C$9="C",C$10="D"),(($C$7* Coefficients!$F$16)/($A491*SIN(C$5*PI()/180))*100/2)^2*PI(),FALSE))))</f>
        <v>3140274.662545383</v>
      </c>
      <c r="I491" s="42">
        <f t="shared" si="58"/>
        <v>27.995613362269214</v>
      </c>
      <c r="L491" s="44"/>
    </row>
    <row r="492" spans="1:12" x14ac:dyDescent="0.25">
      <c r="A492" s="51">
        <f t="shared" si="59"/>
        <v>28.641779699065161</v>
      </c>
      <c r="B492" s="5">
        <f t="shared" si="53"/>
        <v>0.99980747091481581</v>
      </c>
      <c r="C492" s="49">
        <f t="shared" si="56"/>
        <v>-1.6724473885769767E-3</v>
      </c>
      <c r="D492" s="5">
        <f t="shared" si="54"/>
        <v>0.27551420592456333</v>
      </c>
      <c r="E492" s="5">
        <f t="shared" si="55"/>
        <v>8.624184309529298E-3</v>
      </c>
      <c r="F492" s="5" t="str">
        <f t="shared" si="57"/>
        <v>neg.</v>
      </c>
      <c r="G492" s="16">
        <f>IF(AND(C$9="L",C$10="IB"),IF((($C$7*Coefficients!$C$16)/($A492*($C$4/100)))&lt;=1,2*ASIN(($C$7*Coefficients!$C$16)/( $A492*($C$4/100)))*180/PI(),180),IF(AND(C$9="C",C$10="IB"),IF((($C$7*Coefficients!$D$16)/($A492*($C$4/100)))&lt;=1,2*ASIN(($C$7*Coefficients!$D$16)/( $A492*($C$4/100)))*180/PI(),180),IF(AND(C$9="L",C$10="D"),IF((($C$7*Coefficients!$E$16)/($A492*($C$4/100)))&lt;=1,2*ASIN(($C$7*Coefficients!$E$16)/( $A492*($C$4/100)))*180/PI(),180),IF(AND(C$9="C",C$10="D"),IF((($C$7*Coefficients!$F$16)/($A492*($C$4/100)))&lt;=1,2*ASIN(($C$7*Coefficients!$F$16)/( $A492*($C$4/100)))*180/PI(),180),FALSE))))</f>
        <v>180</v>
      </c>
      <c r="H492" s="50">
        <f>IF(AND(C$9="L",C$10="IB"),(($C$7*Coefficients!$C$16)/($A492*SIN(C$5*PI()/180))*100/2)^2*PI(),IF(AND(C$9="C",C$10="IB"),(($C$7*Coefficients!$D$16)/($A492*SIN(C$5*PI()/180))*100/2)^2*PI(),IF(AND(C$9="L",C$10="D"),(($C$7*Coefficients!$E$16)/($A492*SIN(C$5*PI()/180))*100/2)^2*PI(),IF(AND(C$9="C",C$10="D"),(($C$7* Coefficients!$F$16)/($A492*SIN(C$5*PI()/180))*100/2)^2*PI(),FALSE))))</f>
        <v>3125846.4110694127</v>
      </c>
      <c r="I492" s="42">
        <f t="shared" si="58"/>
        <v>27.931225238287521</v>
      </c>
      <c r="L492" s="44"/>
    </row>
    <row r="493" spans="1:12" x14ac:dyDescent="0.25">
      <c r="A493" s="51">
        <f t="shared" si="59"/>
        <v>28.707805820246257</v>
      </c>
      <c r="B493" s="5">
        <f t="shared" si="53"/>
        <v>0.99980658229753316</v>
      </c>
      <c r="C493" s="49">
        <f t="shared" si="56"/>
        <v>-1.6801673099639488E-3</v>
      </c>
      <c r="D493" s="5">
        <f t="shared" si="54"/>
        <v>0.27614933176306289</v>
      </c>
      <c r="E493" s="5">
        <f t="shared" si="55"/>
        <v>8.6639917356243108E-3</v>
      </c>
      <c r="F493" s="5" t="str">
        <f t="shared" si="57"/>
        <v>neg.</v>
      </c>
      <c r="G493" s="16">
        <f>IF(AND(C$9="L",C$10="IB"),IF((($C$7*Coefficients!$C$16)/($A493*($C$4/100)))&lt;=1,2*ASIN(($C$7*Coefficients!$C$16)/( $A493*($C$4/100)))*180/PI(),180),IF(AND(C$9="C",C$10="IB"),IF((($C$7*Coefficients!$D$16)/($A493*($C$4/100)))&lt;=1,2*ASIN(($C$7*Coefficients!$D$16)/( $A493*($C$4/100)))*180/PI(),180),IF(AND(C$9="L",C$10="D"),IF((($C$7*Coefficients!$E$16)/($A493*($C$4/100)))&lt;=1,2*ASIN(($C$7*Coefficients!$E$16)/( $A493*($C$4/100)))*180/PI(),180),IF(AND(C$9="C",C$10="D"),IF((($C$7*Coefficients!$F$16)/($A493*($C$4/100)))&lt;=1,2*ASIN(($C$7*Coefficients!$F$16)/( $A493*($C$4/100)))*180/PI(),180),FALSE))))</f>
        <v>180</v>
      </c>
      <c r="H493" s="50">
        <f>IF(AND(C$9="L",C$10="IB"),(($C$7*Coefficients!$C$16)/($A493*SIN(C$5*PI()/180))*100/2)^2*PI(),IF(AND(C$9="C",C$10="IB"),(($C$7*Coefficients!$D$16)/($A493*SIN(C$5*PI()/180))*100/2)^2*PI(),IF(AND(C$9="L",C$10="D"),(($C$7*Coefficients!$E$16)/($A493*SIN(C$5*PI()/180))*100/2)^2*PI(),IF(AND(C$9="C",C$10="D"),(($C$7* Coefficients!$F$16)/($A493*SIN(C$5*PI()/180))*100/2)^2*PI(),FALSE))))</f>
        <v>3111484.451387323</v>
      </c>
      <c r="I493" s="42">
        <f t="shared" si="58"/>
        <v>27.866985202881576</v>
      </c>
      <c r="L493" s="44"/>
    </row>
    <row r="494" spans="1:12" x14ac:dyDescent="0.25">
      <c r="A494" s="51">
        <f t="shared" si="59"/>
        <v>28.773984147356035</v>
      </c>
      <c r="B494" s="5">
        <f t="shared" si="53"/>
        <v>0.99980568957910987</v>
      </c>
      <c r="C494" s="49">
        <f t="shared" si="56"/>
        <v>-1.6879228671903852E-3</v>
      </c>
      <c r="D494" s="5">
        <f t="shared" si="54"/>
        <v>0.27678592171782962</v>
      </c>
      <c r="E494" s="5">
        <f t="shared" si="55"/>
        <v>8.7039829044496964E-3</v>
      </c>
      <c r="F494" s="5" t="str">
        <f t="shared" si="57"/>
        <v>neg.</v>
      </c>
      <c r="G494" s="16">
        <f>IF(AND(C$9="L",C$10="IB"),IF((($C$7*Coefficients!$C$16)/($A494*($C$4/100)))&lt;=1,2*ASIN(($C$7*Coefficients!$C$16)/( $A494*($C$4/100)))*180/PI(),180),IF(AND(C$9="C",C$10="IB"),IF((($C$7*Coefficients!$D$16)/($A494*($C$4/100)))&lt;=1,2*ASIN(($C$7*Coefficients!$D$16)/( $A494*($C$4/100)))*180/PI(),180),IF(AND(C$9="L",C$10="D"),IF((($C$7*Coefficients!$E$16)/($A494*($C$4/100)))&lt;=1,2*ASIN(($C$7*Coefficients!$E$16)/( $A494*($C$4/100)))*180/PI(),180),IF(AND(C$9="C",C$10="D"),IF((($C$7*Coefficients!$F$16)/($A494*($C$4/100)))&lt;=1,2*ASIN(($C$7*Coefficients!$F$16)/( $A494*($C$4/100)))*180/PI(),180),FALSE))))</f>
        <v>180</v>
      </c>
      <c r="H494" s="50">
        <f>IF(AND(C$9="L",C$10="IB"),(($C$7*Coefficients!$C$16)/($A494*SIN(C$5*PI()/180))*100/2)^2*PI(),IF(AND(C$9="C",C$10="IB"),(($C$7*Coefficients!$D$16)/($A494*SIN(C$5*PI()/180))*100/2)^2*PI(),IF(AND(C$9="L",C$10="D"),(($C$7*Coefficients!$E$16)/($A494*SIN(C$5*PI()/180))*100/2)^2*PI(),IF(AND(C$9="C",C$10="D"),(($C$7* Coefficients!$F$16)/($A494*SIN(C$5*PI()/180))*100/2)^2*PI(),FALSE))))</f>
        <v>3097188.4789159857</v>
      </c>
      <c r="I494" s="42">
        <f t="shared" si="58"/>
        <v>27.8028929154571</v>
      </c>
      <c r="L494" s="44"/>
    </row>
    <row r="495" spans="1:12" x14ac:dyDescent="0.25">
      <c r="A495" s="51">
        <f t="shared" si="59"/>
        <v>28.840315031265401</v>
      </c>
      <c r="B495" s="5">
        <f t="shared" si="53"/>
        <v>0.99980479274062062</v>
      </c>
      <c r="C495" s="49">
        <f t="shared" si="56"/>
        <v>-1.6957142247669491E-3</v>
      </c>
      <c r="D495" s="5">
        <f t="shared" si="54"/>
        <v>0.27742397916400008</v>
      </c>
      <c r="E495" s="5">
        <f t="shared" si="55"/>
        <v>8.7441586641233728E-3</v>
      </c>
      <c r="F495" s="5" t="str">
        <f t="shared" si="57"/>
        <v>neg.</v>
      </c>
      <c r="G495" s="16">
        <f>IF(AND(C$9="L",C$10="IB"),IF((($C$7*Coefficients!$C$16)/($A495*($C$4/100)))&lt;=1,2*ASIN(($C$7*Coefficients!$C$16)/( $A495*($C$4/100)))*180/PI(),180),IF(AND(C$9="C",C$10="IB"),IF((($C$7*Coefficients!$D$16)/($A495*($C$4/100)))&lt;=1,2*ASIN(($C$7*Coefficients!$D$16)/( $A495*($C$4/100)))*180/PI(),180),IF(AND(C$9="L",C$10="D"),IF((($C$7*Coefficients!$E$16)/($A495*($C$4/100)))&lt;=1,2*ASIN(($C$7*Coefficients!$E$16)/( $A495*($C$4/100)))*180/PI(),180),IF(AND(C$9="C",C$10="D"),IF((($C$7*Coefficients!$F$16)/($A495*($C$4/100)))&lt;=1,2*ASIN(($C$7*Coefficients!$F$16)/( $A495*($C$4/100)))*180/PI(),180),FALSE))))</f>
        <v>180</v>
      </c>
      <c r="H495" s="50">
        <f>IF(AND(C$9="L",C$10="IB"),(($C$7*Coefficients!$C$16)/($A495*SIN(C$5*PI()/180))*100/2)^2*PI(),IF(AND(C$9="C",C$10="IB"),(($C$7*Coefficients!$D$16)/($A495*SIN(C$5*PI()/180))*100/2)^2*PI(),IF(AND(C$9="L",C$10="D"),(($C$7*Coefficients!$E$16)/($A495*SIN(C$5*PI()/180))*100/2)^2*PI(),IF(AND(C$9="C",C$10="D"),(($C$7* Coefficients!$F$16)/($A495*SIN(C$5*PI()/180))*100/2)^2*PI(),FALSE))))</f>
        <v>3082958.1904717074</v>
      </c>
      <c r="I495" s="42">
        <f t="shared" si="58"/>
        <v>27.738948036203166</v>
      </c>
      <c r="L495" s="44"/>
    </row>
    <row r="496" spans="1:12" x14ac:dyDescent="0.25">
      <c r="A496" s="51">
        <f t="shared" si="59"/>
        <v>28.906798823654096</v>
      </c>
      <c r="B496" s="5">
        <f t="shared" si="53"/>
        <v>0.99980389176305284</v>
      </c>
      <c r="C496" s="49">
        <f t="shared" si="56"/>
        <v>-1.7035415479634451E-3</v>
      </c>
      <c r="D496" s="5">
        <f t="shared" si="54"/>
        <v>0.27806350748449138</v>
      </c>
      <c r="E496" s="5">
        <f t="shared" si="55"/>
        <v>8.7845198666779787E-3</v>
      </c>
      <c r="F496" s="5" t="str">
        <f t="shared" si="57"/>
        <v>neg.</v>
      </c>
      <c r="G496" s="16">
        <f>IF(AND(C$9="L",C$10="IB"),IF((($C$7*Coefficients!$C$16)/($A496*($C$4/100)))&lt;=1,2*ASIN(($C$7*Coefficients!$C$16)/( $A496*($C$4/100)))*180/PI(),180),IF(AND(C$9="C",C$10="IB"),IF((($C$7*Coefficients!$D$16)/($A496*($C$4/100)))&lt;=1,2*ASIN(($C$7*Coefficients!$D$16)/( $A496*($C$4/100)))*180/PI(),180),IF(AND(C$9="L",C$10="D"),IF((($C$7*Coefficients!$E$16)/($A496*($C$4/100)))&lt;=1,2*ASIN(($C$7*Coefficients!$E$16)/( $A496*($C$4/100)))*180/PI(),180),IF(AND(C$9="C",C$10="D"),IF((($C$7*Coefficients!$F$16)/($A496*($C$4/100)))&lt;=1,2*ASIN(($C$7*Coefficients!$F$16)/( $A496*($C$4/100)))*180/PI(),180),FALSE))))</f>
        <v>180</v>
      </c>
      <c r="H496" s="50">
        <f>IF(AND(C$9="L",C$10="IB"),(($C$7*Coefficients!$C$16)/($A496*SIN(C$5*PI()/180))*100/2)^2*PI(),IF(AND(C$9="C",C$10="IB"),(($C$7*Coefficients!$D$16)/($A496*SIN(C$5*PI()/180))*100/2)^2*PI(),IF(AND(C$9="L",C$10="D"),(($C$7*Coefficients!$E$16)/($A496*SIN(C$5*PI()/180))*100/2)^2*PI(),IF(AND(C$9="C",C$10="D"),(($C$7* Coefficients!$F$16)/($A496*SIN(C$5*PI()/180))*100/2)^2*PI(),FALSE))))</f>
        <v>3068793.2842637994</v>
      </c>
      <c r="I496" s="42">
        <f t="shared" si="58"/>
        <v>27.675150226090388</v>
      </c>
      <c r="L496" s="44"/>
    </row>
    <row r="497" spans="1:12" x14ac:dyDescent="0.25">
      <c r="A497" s="51">
        <f t="shared" si="59"/>
        <v>28.973435877012566</v>
      </c>
      <c r="B497" s="5">
        <f t="shared" si="53"/>
        <v>0.9998029866273066</v>
      </c>
      <c r="C497" s="49">
        <f t="shared" si="56"/>
        <v>-1.7114050028097937E-3</v>
      </c>
      <c r="D497" s="5">
        <f t="shared" si="54"/>
        <v>0.27870451007001895</v>
      </c>
      <c r="E497" s="5">
        <f t="shared" si="55"/>
        <v>8.8250673680789569E-3</v>
      </c>
      <c r="F497" s="5" t="str">
        <f t="shared" si="57"/>
        <v>neg.</v>
      </c>
      <c r="G497" s="16">
        <f>IF(AND(C$9="L",C$10="IB"),IF((($C$7*Coefficients!$C$16)/($A497*($C$4/100)))&lt;=1,2*ASIN(($C$7*Coefficients!$C$16)/( $A497*($C$4/100)))*180/PI(),180),IF(AND(C$9="C",C$10="IB"),IF((($C$7*Coefficients!$D$16)/($A497*($C$4/100)))&lt;=1,2*ASIN(($C$7*Coefficients!$D$16)/( $A497*($C$4/100)))*180/PI(),180),IF(AND(C$9="L",C$10="D"),IF((($C$7*Coefficients!$E$16)/($A497*($C$4/100)))&lt;=1,2*ASIN(($C$7*Coefficients!$E$16)/( $A497*($C$4/100)))*180/PI(),180),IF(AND(C$9="C",C$10="D"),IF((($C$7*Coefficients!$F$16)/($A497*($C$4/100)))&lt;=1,2*ASIN(($C$7*Coefficients!$F$16)/( $A497*($C$4/100)))*180/PI(),180),FALSE))))</f>
        <v>180</v>
      </c>
      <c r="H497" s="50">
        <f>IF(AND(C$9="L",C$10="IB"),(($C$7*Coefficients!$C$16)/($A497*SIN(C$5*PI()/180))*100/2)^2*PI(),IF(AND(C$9="C",C$10="IB"),(($C$7*Coefficients!$D$16)/($A497*SIN(C$5*PI()/180))*100/2)^2*PI(),IF(AND(C$9="L",C$10="D"),(($C$7*Coefficients!$E$16)/($A497*SIN(C$5*PI()/180))*100/2)^2*PI(),IF(AND(C$9="C",C$10="D"),(($C$7* Coefficients!$F$16)/($A497*SIN(C$5*PI()/180))*100/2)^2*PI(),FALSE))))</f>
        <v>3054693.45988817</v>
      </c>
      <c r="I497" s="42">
        <f t="shared" si="58"/>
        <v>27.611499146869136</v>
      </c>
      <c r="L497" s="44"/>
    </row>
    <row r="498" spans="1:12" x14ac:dyDescent="0.25">
      <c r="A498" s="51">
        <f t="shared" si="59"/>
        <v>29.04022654464384</v>
      </c>
      <c r="B498" s="5">
        <f t="shared" si="53"/>
        <v>0.99980207731419413</v>
      </c>
      <c r="C498" s="49">
        <f t="shared" si="56"/>
        <v>-1.7193047560999006E-3</v>
      </c>
      <c r="D498" s="5">
        <f t="shared" si="54"/>
        <v>0.2793469903191147</v>
      </c>
      <c r="E498" s="5">
        <f t="shared" si="55"/>
        <v>8.8658020282427179E-3</v>
      </c>
      <c r="F498" s="5" t="str">
        <f t="shared" si="57"/>
        <v>neg.</v>
      </c>
      <c r="G498" s="16">
        <f>IF(AND(C$9="L",C$10="IB"),IF((($C$7*Coefficients!$C$16)/($A498*($C$4/100)))&lt;=1,2*ASIN(($C$7*Coefficients!$C$16)/( $A498*($C$4/100)))*180/PI(),180),IF(AND(C$9="C",C$10="IB"),IF((($C$7*Coefficients!$D$16)/($A498*($C$4/100)))&lt;=1,2*ASIN(($C$7*Coefficients!$D$16)/( $A498*($C$4/100)))*180/PI(),180),IF(AND(C$9="L",C$10="D"),IF((($C$7*Coefficients!$E$16)/($A498*($C$4/100)))&lt;=1,2*ASIN(($C$7*Coefficients!$E$16)/( $A498*($C$4/100)))*180/PI(),180),IF(AND(C$9="C",C$10="D"),IF((($C$7*Coefficients!$F$16)/($A498*($C$4/100)))&lt;=1,2*ASIN(($C$7*Coefficients!$F$16)/( $A498*($C$4/100)))*180/PI(),180),FALSE))))</f>
        <v>180</v>
      </c>
      <c r="H498" s="50">
        <f>IF(AND(C$9="L",C$10="IB"),(($C$7*Coefficients!$C$16)/($A498*SIN(C$5*PI()/180))*100/2)^2*PI(),IF(AND(C$9="C",C$10="IB"),(($C$7*Coefficients!$D$16)/($A498*SIN(C$5*PI()/180))*100/2)^2*PI(),IF(AND(C$9="L",C$10="D"),(($C$7*Coefficients!$E$16)/($A498*SIN(C$5*PI()/180))*100/2)^2*PI(),IF(AND(C$9="C",C$10="D"),(($C$7* Coefficients!$F$16)/($A498*SIN(C$5*PI()/180))*100/2)^2*PI(),FALSE))))</f>
        <v>3040658.4183209641</v>
      </c>
      <c r="I498" s="42">
        <f t="shared" si="58"/>
        <v>27.547994461067709</v>
      </c>
      <c r="L498" s="44"/>
    </row>
    <row r="499" spans="1:12" x14ac:dyDescent="0.25">
      <c r="A499" s="51">
        <f t="shared" si="59"/>
        <v>29.107171180665386</v>
      </c>
      <c r="B499" s="5">
        <f t="shared" si="53"/>
        <v>0.99980116380443773</v>
      </c>
      <c r="C499" s="49">
        <f t="shared" si="56"/>
        <v>-1.727240975409992E-3</v>
      </c>
      <c r="D499" s="5">
        <f t="shared" si="54"/>
        <v>0.27999095163814502</v>
      </c>
      <c r="E499" s="5">
        <f t="shared" si="55"/>
        <v>8.9067247110548586E-3</v>
      </c>
      <c r="F499" s="5" t="str">
        <f t="shared" si="57"/>
        <v>neg.</v>
      </c>
      <c r="G499" s="16">
        <f>IF(AND(C$9="L",C$10="IB"),IF((($C$7*Coefficients!$C$16)/($A499*($C$4/100)))&lt;=1,2*ASIN(($C$7*Coefficients!$C$16)/( $A499*($C$4/100)))*180/PI(),180),IF(AND(C$9="C",C$10="IB"),IF((($C$7*Coefficients!$D$16)/($A499*($C$4/100)))&lt;=1,2*ASIN(($C$7*Coefficients!$D$16)/( $A499*($C$4/100)))*180/PI(),180),IF(AND(C$9="L",C$10="D"),IF((($C$7*Coefficients!$E$16)/($A499*($C$4/100)))&lt;=1,2*ASIN(($C$7*Coefficients!$E$16)/( $A499*($C$4/100)))*180/PI(),180),IF(AND(C$9="C",C$10="D"),IF((($C$7*Coefficients!$F$16)/($A499*($C$4/100)))&lt;=1,2*ASIN(($C$7*Coefficients!$F$16)/( $A499*($C$4/100)))*180/PI(),180),FALSE))))</f>
        <v>180</v>
      </c>
      <c r="H499" s="50">
        <f>IF(AND(C$9="L",C$10="IB"),(($C$7*Coefficients!$C$16)/($A499*SIN(C$5*PI()/180))*100/2)^2*PI(),IF(AND(C$9="C",C$10="IB"),(($C$7*Coefficients!$D$16)/($A499*SIN(C$5*PI()/180))*100/2)^2*PI(),IF(AND(C$9="L",C$10="D"),(($C$7*Coefficients!$E$16)/($A499*SIN(C$5*PI()/180))*100/2)^2*PI(),IF(AND(C$9="C",C$10="D"),(($C$7* Coefficients!$F$16)/($A499*SIN(C$5*PI()/180))*100/2)^2*PI(),FALSE))))</f>
        <v>3026687.8619122133</v>
      </c>
      <c r="I499" s="42">
        <f t="shared" si="58"/>
        <v>27.484635831990602</v>
      </c>
      <c r="L499" s="44"/>
    </row>
    <row r="500" spans="1:12" x14ac:dyDescent="0.25">
      <c r="A500" s="51">
        <f t="shared" si="59"/>
        <v>29.174270140010996</v>
      </c>
      <c r="B500" s="5">
        <f t="shared" si="53"/>
        <v>0.99980024607867224</v>
      </c>
      <c r="C500" s="49">
        <f t="shared" si="56"/>
        <v>-1.7352138290774061E-3</v>
      </c>
      <c r="D500" s="5">
        <f t="shared" si="54"/>
        <v>0.28063639744132862</v>
      </c>
      <c r="E500" s="5">
        <f t="shared" si="55"/>
        <v>8.9478362843884839E-3</v>
      </c>
      <c r="F500" s="5" t="str">
        <f t="shared" si="57"/>
        <v>neg.</v>
      </c>
      <c r="G500" s="16">
        <f>IF(AND(C$9="L",C$10="IB"),IF((($C$7*Coefficients!$C$16)/($A500*($C$4/100)))&lt;=1,2*ASIN(($C$7*Coefficients!$C$16)/( $A500*($C$4/100)))*180/PI(),180),IF(AND(C$9="C",C$10="IB"),IF((($C$7*Coefficients!$D$16)/($A500*($C$4/100)))&lt;=1,2*ASIN(($C$7*Coefficients!$D$16)/( $A500*($C$4/100)))*180/PI(),180),IF(AND(C$9="L",C$10="D"),IF((($C$7*Coefficients!$E$16)/($A500*($C$4/100)))&lt;=1,2*ASIN(($C$7*Coefficients!$E$16)/( $A500*($C$4/100)))*180/PI(),180),IF(AND(C$9="C",C$10="D"),IF((($C$7*Coefficients!$F$16)/($A500*($C$4/100)))&lt;=1,2*ASIN(($C$7*Coefficients!$F$16)/( $A500*($C$4/100)))*180/PI(),180),FALSE))))</f>
        <v>180</v>
      </c>
      <c r="H500" s="50">
        <f>IF(AND(C$9="L",C$10="IB"),(($C$7*Coefficients!$C$16)/($A500*SIN(C$5*PI()/180))*100/2)^2*PI(),IF(AND(C$9="C",C$10="IB"),(($C$7*Coefficients!$D$16)/($A500*SIN(C$5*PI()/180))*100/2)^2*PI(),IF(AND(C$9="L",C$10="D"),(($C$7*Coefficients!$E$16)/($A500*SIN(C$5*PI()/180))*100/2)^2*PI(),IF(AND(C$9="C",C$10="D"),(($C$7* Coefficients!$F$16)/($A500*SIN(C$5*PI()/180))*100/2)^2*PI(),FALSE))))</f>
        <v>3012781.4943795283</v>
      </c>
      <c r="I500" s="42">
        <f t="shared" si="58"/>
        <v>27.421422923716662</v>
      </c>
      <c r="L500" s="44"/>
    </row>
    <row r="501" spans="1:12" x14ac:dyDescent="0.25">
      <c r="A501" s="51">
        <f t="shared" si="59"/>
        <v>29.241523778432679</v>
      </c>
      <c r="B501" s="5">
        <f t="shared" si="53"/>
        <v>0.99979932411744221</v>
      </c>
      <c r="C501" s="49">
        <f t="shared" si="56"/>
        <v>-1.7432234862247171E-3</v>
      </c>
      <c r="D501" s="5">
        <f t="shared" si="54"/>
        <v>0.28128333115075493</v>
      </c>
      <c r="E501" s="5">
        <f t="shared" si="55"/>
        <v>8.9891376201226367E-3</v>
      </c>
      <c r="F501" s="5" t="str">
        <f t="shared" si="57"/>
        <v>neg.</v>
      </c>
      <c r="G501" s="16">
        <f>IF(AND(C$9="L",C$10="IB"),IF((($C$7*Coefficients!$C$16)/($A501*($C$4/100)))&lt;=1,2*ASIN(($C$7*Coefficients!$C$16)/( $A501*($C$4/100)))*180/PI(),180),IF(AND(C$9="C",C$10="IB"),IF((($C$7*Coefficients!$D$16)/($A501*($C$4/100)))&lt;=1,2*ASIN(($C$7*Coefficients!$D$16)/( $A501*($C$4/100)))*180/PI(),180),IF(AND(C$9="L",C$10="D"),IF((($C$7*Coefficients!$E$16)/($A501*($C$4/100)))&lt;=1,2*ASIN(($C$7*Coefficients!$E$16)/( $A501*($C$4/100)))*180/PI(),180),IF(AND(C$9="C",C$10="D"),IF((($C$7*Coefficients!$F$16)/($A501*($C$4/100)))&lt;=1,2*ASIN(($C$7*Coefficients!$F$16)/( $A501*($C$4/100)))*180/PI(),180),FALSE))))</f>
        <v>180</v>
      </c>
      <c r="H501" s="50">
        <f>IF(AND(C$9="L",C$10="IB"),(($C$7*Coefficients!$C$16)/($A501*SIN(C$5*PI()/180))*100/2)^2*PI(),IF(AND(C$9="C",C$10="IB"),(($C$7*Coefficients!$D$16)/($A501*SIN(C$5*PI()/180))*100/2)^2*PI(),IF(AND(C$9="L",C$10="D"),(($C$7*Coefficients!$E$16)/($A501*SIN(C$5*PI()/180))*100/2)^2*PI(),IF(AND(C$9="C",C$10="D"),(($C$7* Coefficients!$F$16)/($A501*SIN(C$5*PI()/180))*100/2)^2*PI(),FALSE))))</f>
        <v>2998939.0208018115</v>
      </c>
      <c r="I501" s="42">
        <f t="shared" si="58"/>
        <v>27.358355401097345</v>
      </c>
      <c r="L501" s="44"/>
    </row>
    <row r="502" spans="1:12" x14ac:dyDescent="0.25">
      <c r="A502" s="51">
        <f t="shared" si="59"/>
        <v>29.308932452502528</v>
      </c>
      <c r="B502" s="5">
        <f t="shared" si="53"/>
        <v>0.99979839790120373</v>
      </c>
      <c r="C502" s="49">
        <f t="shared" si="56"/>
        <v>-1.7512701167443124E-3</v>
      </c>
      <c r="D502" s="5">
        <f t="shared" si="54"/>
        <v>0.28193175619640209</v>
      </c>
      <c r="E502" s="5">
        <f t="shared" si="55"/>
        <v>9.0306295941607537E-3</v>
      </c>
      <c r="F502" s="5" t="str">
        <f t="shared" si="57"/>
        <v>neg.</v>
      </c>
      <c r="G502" s="16">
        <f>IF(AND(C$9="L",C$10="IB"),IF((($C$7*Coefficients!$C$16)/($A502*($C$4/100)))&lt;=1,2*ASIN(($C$7*Coefficients!$C$16)/( $A502*($C$4/100)))*180/PI(),180),IF(AND(C$9="C",C$10="IB"),IF((($C$7*Coefficients!$D$16)/($A502*($C$4/100)))&lt;=1,2*ASIN(($C$7*Coefficients!$D$16)/( $A502*($C$4/100)))*180/PI(),180),IF(AND(C$9="L",C$10="D"),IF((($C$7*Coefficients!$E$16)/($A502*($C$4/100)))&lt;=1,2*ASIN(($C$7*Coefficients!$E$16)/( $A502*($C$4/100)))*180/PI(),180),IF(AND(C$9="C",C$10="D"),IF((($C$7*Coefficients!$F$16)/($A502*($C$4/100)))&lt;=1,2*ASIN(($C$7*Coefficients!$F$16)/( $A502*($C$4/100)))*180/PI(),180),FALSE))))</f>
        <v>180</v>
      </c>
      <c r="H502" s="50">
        <f>IF(AND(C$9="L",C$10="IB"),(($C$7*Coefficients!$C$16)/($A502*SIN(C$5*PI()/180))*100/2)^2*PI(),IF(AND(C$9="C",C$10="IB"),(($C$7*Coefficients!$D$16)/($A502*SIN(C$5*PI()/180))*100/2)^2*PI(),IF(AND(C$9="L",C$10="D"),(($C$7*Coefficients!$E$16)/($A502*SIN(C$5*PI()/180))*100/2)^2*PI(),IF(AND(C$9="C",C$10="D"),(($C$7* Coefficients!$F$16)/($A502*SIN(C$5*PI()/180))*100/2)^2*PI(),FALSE))))</f>
        <v>2985160.1476130071</v>
      </c>
      <c r="I502" s="42">
        <f t="shared" si="58"/>
        <v>27.295432929754917</v>
      </c>
      <c r="L502" s="44"/>
    </row>
    <row r="503" spans="1:12" x14ac:dyDescent="0.25">
      <c r="A503" s="51">
        <f t="shared" si="59"/>
        <v>29.376496519614626</v>
      </c>
      <c r="B503" s="5">
        <f t="shared" si="53"/>
        <v>0.99979746741032116</v>
      </c>
      <c r="C503" s="49">
        <f t="shared" si="56"/>
        <v>-1.7593538913263764E-3</v>
      </c>
      <c r="D503" s="5">
        <f t="shared" si="54"/>
        <v>0.28258167601615519</v>
      </c>
      <c r="E503" s="5">
        <f t="shared" si="55"/>
        <v>9.0723130864492664E-3</v>
      </c>
      <c r="F503" s="5" t="str">
        <f t="shared" si="57"/>
        <v>neg.</v>
      </c>
      <c r="G503" s="16">
        <f>IF(AND(C$9="L",C$10="IB"),IF((($C$7*Coefficients!$C$16)/($A503*($C$4/100)))&lt;=1,2*ASIN(($C$7*Coefficients!$C$16)/( $A503*($C$4/100)))*180/PI(),180),IF(AND(C$9="C",C$10="IB"),IF((($C$7*Coefficients!$D$16)/($A503*($C$4/100)))&lt;=1,2*ASIN(($C$7*Coefficients!$D$16)/( $A503*($C$4/100)))*180/PI(),180),IF(AND(C$9="L",C$10="D"),IF((($C$7*Coefficients!$E$16)/($A503*($C$4/100)))&lt;=1,2*ASIN(($C$7*Coefficients!$E$16)/( $A503*($C$4/100)))*180/PI(),180),IF(AND(C$9="C",C$10="D"),IF((($C$7*Coefficients!$F$16)/($A503*($C$4/100)))&lt;=1,2*ASIN(($C$7*Coefficients!$F$16)/( $A503*($C$4/100)))*180/PI(),180),FALSE))))</f>
        <v>180</v>
      </c>
      <c r="H503" s="50">
        <f>IF(AND(C$9="L",C$10="IB"),(($C$7*Coefficients!$C$16)/($A503*SIN(C$5*PI()/180))*100/2)^2*PI(),IF(AND(C$9="C",C$10="IB"),(($C$7*Coefficients!$D$16)/($A503*SIN(C$5*PI()/180))*100/2)^2*PI(),IF(AND(C$9="L",C$10="D"),(($C$7*Coefficients!$E$16)/($A503*SIN(C$5*PI()/180))*100/2)^2*PI(),IF(AND(C$9="C",C$10="D"),(($C$7* Coefficients!$F$16)/($A503*SIN(C$5*PI()/180))*100/2)^2*PI(),FALSE))))</f>
        <v>2971444.5825958713</v>
      </c>
      <c r="I503" s="42">
        <f t="shared" si="58"/>
        <v>27.232655176080705</v>
      </c>
      <c r="L503" s="44"/>
    </row>
    <row r="504" spans="1:12" x14ac:dyDescent="0.25">
      <c r="A504" s="51">
        <f t="shared" si="59"/>
        <v>29.444216337986926</v>
      </c>
      <c r="B504" s="5">
        <f t="shared" si="53"/>
        <v>0.99979653262506896</v>
      </c>
      <c r="C504" s="49">
        <f t="shared" si="56"/>
        <v>-1.7674749814434666E-3</v>
      </c>
      <c r="D504" s="5">
        <f t="shared" si="54"/>
        <v>0.28323309405582425</v>
      </c>
      <c r="E504" s="5">
        <f t="shared" si="55"/>
        <v>9.1141889809962535E-3</v>
      </c>
      <c r="F504" s="5" t="str">
        <f t="shared" si="57"/>
        <v>neg.</v>
      </c>
      <c r="G504" s="16">
        <f>IF(AND(C$9="L",C$10="IB"),IF((($C$7*Coefficients!$C$16)/($A504*($C$4/100)))&lt;=1,2*ASIN(($C$7*Coefficients!$C$16)/( $A504*($C$4/100)))*180/PI(),180),IF(AND(C$9="C",C$10="IB"),IF((($C$7*Coefficients!$D$16)/($A504*($C$4/100)))&lt;=1,2*ASIN(($C$7*Coefficients!$D$16)/( $A504*($C$4/100)))*180/PI(),180),IF(AND(C$9="L",C$10="D"),IF((($C$7*Coefficients!$E$16)/($A504*($C$4/100)))&lt;=1,2*ASIN(($C$7*Coefficients!$E$16)/( $A504*($C$4/100)))*180/PI(),180),IF(AND(C$9="C",C$10="D"),IF((($C$7*Coefficients!$F$16)/($A504*($C$4/100)))&lt;=1,2*ASIN(($C$7*Coefficients!$F$16)/( $A504*($C$4/100)))*180/PI(),180),FALSE))))</f>
        <v>180</v>
      </c>
      <c r="H504" s="50">
        <f>IF(AND(C$9="L",C$10="IB"),(($C$7*Coefficients!$C$16)/($A504*SIN(C$5*PI()/180))*100/2)^2*PI(),IF(AND(C$9="C",C$10="IB"),(($C$7*Coefficients!$D$16)/($A504*SIN(C$5*PI()/180))*100/2)^2*PI(),IF(AND(C$9="L",C$10="D"),(($C$7*Coefficients!$E$16)/($A504*SIN(C$5*PI()/180))*100/2)^2*PI(),IF(AND(C$9="C",C$10="D"),(($C$7* Coefficients!$F$16)/($A504*SIN(C$5*PI()/180))*100/2)^2*PI(),FALSE))))</f>
        <v>2957792.0348757776</v>
      </c>
      <c r="I504" s="42">
        <f t="shared" si="58"/>
        <v>27.170021807233308</v>
      </c>
      <c r="L504" s="44"/>
    </row>
    <row r="505" spans="1:12" x14ac:dyDescent="0.25">
      <c r="A505" s="51">
        <f t="shared" si="59"/>
        <v>29.512092266663167</v>
      </c>
      <c r="B505" s="5">
        <f t="shared" si="53"/>
        <v>0.99979559352563074</v>
      </c>
      <c r="C505" s="49">
        <f t="shared" si="56"/>
        <v>-1.7756335593582437E-3</v>
      </c>
      <c r="D505" s="5">
        <f t="shared" si="54"/>
        <v>0.28388601376916311</v>
      </c>
      <c r="E505" s="5">
        <f t="shared" si="55"/>
        <v>9.1562581658901909E-3</v>
      </c>
      <c r="F505" s="5" t="str">
        <f t="shared" si="57"/>
        <v>neg.</v>
      </c>
      <c r="G505" s="16">
        <f>IF(AND(C$9="L",C$10="IB"),IF((($C$7*Coefficients!$C$16)/($A505*($C$4/100)))&lt;=1,2*ASIN(($C$7*Coefficients!$C$16)/( $A505*($C$4/100)))*180/PI(),180),IF(AND(C$9="C",C$10="IB"),IF((($C$7*Coefficients!$D$16)/($A505*($C$4/100)))&lt;=1,2*ASIN(($C$7*Coefficients!$D$16)/( $A505*($C$4/100)))*180/PI(),180),IF(AND(C$9="L",C$10="D"),IF((($C$7*Coefficients!$E$16)/($A505*($C$4/100)))&lt;=1,2*ASIN(($C$7*Coefficients!$E$16)/( $A505*($C$4/100)))*180/PI(),180),IF(AND(C$9="C",C$10="D"),IF((($C$7*Coefficients!$F$16)/($A505*($C$4/100)))&lt;=1,2*ASIN(($C$7*Coefficients!$F$16)/( $A505*($C$4/100)))*180/PI(),180),FALSE))))</f>
        <v>180</v>
      </c>
      <c r="H505" s="50">
        <f>IF(AND(C$9="L",C$10="IB"),(($C$7*Coefficients!$C$16)/($A505*SIN(C$5*PI()/180))*100/2)^2*PI(),IF(AND(C$9="C",C$10="IB"),(($C$7*Coefficients!$D$16)/($A505*SIN(C$5*PI()/180))*100/2)^2*PI(),IF(AND(C$9="L",C$10="D"),(($C$7*Coefficients!$E$16)/($A505*SIN(C$5*PI()/180))*100/2)^2*PI(),IF(AND(C$9="C",C$10="D"),(($C$7* Coefficients!$F$16)/($A505*SIN(C$5*PI()/180))*100/2)^2*PI(),FALSE))))</f>
        <v>2944202.2149145473</v>
      </c>
      <c r="I505" s="42">
        <f t="shared" si="58"/>
        <v>27.10753249113684</v>
      </c>
      <c r="L505" s="44"/>
    </row>
    <row r="506" spans="1:12" x14ac:dyDescent="0.25">
      <c r="A506" s="51">
        <f t="shared" si="59"/>
        <v>29.580124665514766</v>
      </c>
      <c r="B506" s="5">
        <f t="shared" si="53"/>
        <v>0.999794650092099</v>
      </c>
      <c r="C506" s="49">
        <f t="shared" si="56"/>
        <v>-1.7838297981263742E-3</v>
      </c>
      <c r="D506" s="5">
        <f t="shared" si="54"/>
        <v>0.28454043861788691</v>
      </c>
      <c r="E506" s="5">
        <f t="shared" si="55"/>
        <v>9.1985215333187809E-3</v>
      </c>
      <c r="F506" s="5" t="str">
        <f t="shared" si="57"/>
        <v>neg.</v>
      </c>
      <c r="G506" s="16">
        <f>IF(AND(C$9="L",C$10="IB"),IF((($C$7*Coefficients!$C$16)/($A506*($C$4/100)))&lt;=1,2*ASIN(($C$7*Coefficients!$C$16)/( $A506*($C$4/100)))*180/PI(),180),IF(AND(C$9="C",C$10="IB"),IF((($C$7*Coefficients!$D$16)/($A506*($C$4/100)))&lt;=1,2*ASIN(($C$7*Coefficients!$D$16)/( $A506*($C$4/100)))*180/PI(),180),IF(AND(C$9="L",C$10="D"),IF((($C$7*Coefficients!$E$16)/($A506*($C$4/100)))&lt;=1,2*ASIN(($C$7*Coefficients!$E$16)/( $A506*($C$4/100)))*180/PI(),180),IF(AND(C$9="C",C$10="D"),IF((($C$7*Coefficients!$F$16)/($A506*($C$4/100)))&lt;=1,2*ASIN(($C$7*Coefficients!$F$16)/( $A506*($C$4/100)))*180/PI(),180),FALSE))))</f>
        <v>180</v>
      </c>
      <c r="H506" s="50">
        <f>IF(AND(C$9="L",C$10="IB"),(($C$7*Coefficients!$C$16)/($A506*SIN(C$5*PI()/180))*100/2)^2*PI(),IF(AND(C$9="C",C$10="IB"),(($C$7*Coefficients!$D$16)/($A506*SIN(C$5*PI()/180))*100/2)^2*PI(),IF(AND(C$9="L",C$10="D"),(($C$7*Coefficients!$E$16)/($A506*SIN(C$5*PI()/180))*100/2)^2*PI(),IF(AND(C$9="C",C$10="D"),(($C$7* Coefficients!$F$16)/($A506*SIN(C$5*PI()/180))*100/2)^2*PI(),FALSE))))</f>
        <v>2930674.8345043045</v>
      </c>
      <c r="I506" s="42">
        <f t="shared" si="58"/>
        <v>27.045186896479166</v>
      </c>
      <c r="L506" s="44"/>
    </row>
    <row r="507" spans="1:12" x14ac:dyDescent="0.25">
      <c r="A507" s="51">
        <f t="shared" si="59"/>
        <v>29.64831389524273</v>
      </c>
      <c r="B507" s="5">
        <f t="shared" si="53"/>
        <v>0.99979370230447318</v>
      </c>
      <c r="C507" s="49">
        <f t="shared" si="56"/>
        <v>-1.7920638716129389E-3</v>
      </c>
      <c r="D507" s="5">
        <f t="shared" si="54"/>
        <v>0.28519637207169113</v>
      </c>
      <c r="E507" s="5">
        <f t="shared" si="55"/>
        <v>9.2409799795878812E-3</v>
      </c>
      <c r="F507" s="5" t="str">
        <f t="shared" si="57"/>
        <v>neg.</v>
      </c>
      <c r="G507" s="16">
        <f>IF(AND(C$9="L",C$10="IB"),IF((($C$7*Coefficients!$C$16)/($A507*($C$4/100)))&lt;=1,2*ASIN(($C$7*Coefficients!$C$16)/( $A507*($C$4/100)))*180/PI(),180),IF(AND(C$9="C",C$10="IB"),IF((($C$7*Coefficients!$D$16)/($A507*($C$4/100)))&lt;=1,2*ASIN(($C$7*Coefficients!$D$16)/( $A507*($C$4/100)))*180/PI(),180),IF(AND(C$9="L",C$10="D"),IF((($C$7*Coefficients!$E$16)/($A507*($C$4/100)))&lt;=1,2*ASIN(($C$7*Coefficients!$E$16)/( $A507*($C$4/100)))*180/PI(),180),IF(AND(C$9="C",C$10="D"),IF((($C$7*Coefficients!$F$16)/($A507*($C$4/100)))&lt;=1,2*ASIN(($C$7*Coefficients!$F$16)/( $A507*($C$4/100)))*180/PI(),180),FALSE))))</f>
        <v>180</v>
      </c>
      <c r="H507" s="50">
        <f>IF(AND(C$9="L",C$10="IB"),(($C$7*Coefficients!$C$16)/($A507*SIN(C$5*PI()/180))*100/2)^2*PI(),IF(AND(C$9="C",C$10="IB"),(($C$7*Coefficients!$D$16)/($A507*SIN(C$5*PI()/180))*100/2)^2*PI(),IF(AND(C$9="L",C$10="D"),(($C$7*Coefficients!$E$16)/($A507*SIN(C$5*PI()/180))*100/2)^2*PI(),IF(AND(C$9="C",C$10="D"),(($C$7* Coefficients!$F$16)/($A507*SIN(C$5*PI()/180))*100/2)^2*PI(),FALSE))))</f>
        <v>2917209.6067613745</v>
      </c>
      <c r="I507" s="42">
        <f t="shared" si="58"/>
        <v>26.982984692710144</v>
      </c>
      <c r="L507" s="44"/>
    </row>
    <row r="508" spans="1:12" x14ac:dyDescent="0.25">
      <c r="A508" s="51">
        <f t="shared" si="59"/>
        <v>29.716660317379564</v>
      </c>
      <c r="B508" s="5">
        <f t="shared" si="53"/>
        <v>0.99979275014266156</v>
      </c>
      <c r="C508" s="49">
        <f t="shared" si="56"/>
        <v>-1.8003359544760476E-3</v>
      </c>
      <c r="D508" s="5">
        <f t="shared" si="54"/>
        <v>0.28585381760826961</v>
      </c>
      <c r="E508" s="5">
        <f t="shared" si="55"/>
        <v>9.2836344051405086E-3</v>
      </c>
      <c r="F508" s="5" t="str">
        <f t="shared" si="57"/>
        <v>neg.</v>
      </c>
      <c r="G508" s="16">
        <f>IF(AND(C$9="L",C$10="IB"),IF((($C$7*Coefficients!$C$16)/($A508*($C$4/100)))&lt;=1,2*ASIN(($C$7*Coefficients!$C$16)/( $A508*($C$4/100)))*180/PI(),180),IF(AND(C$9="C",C$10="IB"),IF((($C$7*Coefficients!$D$16)/($A508*($C$4/100)))&lt;=1,2*ASIN(($C$7*Coefficients!$D$16)/( $A508*($C$4/100)))*180/PI(),180),IF(AND(C$9="L",C$10="D"),IF((($C$7*Coefficients!$E$16)/($A508*($C$4/100)))&lt;=1,2*ASIN(($C$7*Coefficients!$E$16)/( $A508*($C$4/100)))*180/PI(),180),IF(AND(C$9="C",C$10="D"),IF((($C$7*Coefficients!$F$16)/($A508*($C$4/100)))&lt;=1,2*ASIN(($C$7*Coefficients!$F$16)/( $A508*($C$4/100)))*180/PI(),180),FALSE))))</f>
        <v>180</v>
      </c>
      <c r="H508" s="50">
        <f>IF(AND(C$9="L",C$10="IB"),(($C$7*Coefficients!$C$16)/($A508*SIN(C$5*PI()/180))*100/2)^2*PI(),IF(AND(C$9="C",C$10="IB"),(($C$7*Coefficients!$D$16)/($A508*SIN(C$5*PI()/180))*100/2)^2*PI(),IF(AND(C$9="L",C$10="D"),(($C$7*Coefficients!$E$16)/($A508*SIN(C$5*PI()/180))*100/2)^2*PI(),IF(AND(C$9="C",C$10="D"),(($C$7* Coefficients!$F$16)/($A508*SIN(C$5*PI()/180))*100/2)^2*PI(),FALSE))))</f>
        <v>2903806.2461201893</v>
      </c>
      <c r="I508" s="42">
        <f t="shared" si="58"/>
        <v>26.92092555003989</v>
      </c>
      <c r="L508" s="44"/>
    </row>
    <row r="509" spans="1:12" x14ac:dyDescent="0.25">
      <c r="A509" s="51">
        <f t="shared" si="59"/>
        <v>29.785164294291196</v>
      </c>
      <c r="B509" s="5">
        <f t="shared" si="53"/>
        <v>0.99979179358647952</v>
      </c>
      <c r="C509" s="49">
        <f t="shared" si="56"/>
        <v>-1.8086462221822831E-3</v>
      </c>
      <c r="D509" s="5">
        <f t="shared" si="54"/>
        <v>0.28651277871333319</v>
      </c>
      <c r="E509" s="5">
        <f t="shared" si="55"/>
        <v>9.3264857145759286E-3</v>
      </c>
      <c r="F509" s="5" t="str">
        <f t="shared" si="57"/>
        <v>neg.</v>
      </c>
      <c r="G509" s="16">
        <f>IF(AND(C$9="L",C$10="IB"),IF((($C$7*Coefficients!$C$16)/($A509*($C$4/100)))&lt;=1,2*ASIN(($C$7*Coefficients!$C$16)/( $A509*($C$4/100)))*180/PI(),180),IF(AND(C$9="C",C$10="IB"),IF((($C$7*Coefficients!$D$16)/($A509*($C$4/100)))&lt;=1,2*ASIN(($C$7*Coefficients!$D$16)/( $A509*($C$4/100)))*180/PI(),180),IF(AND(C$9="L",C$10="D"),IF((($C$7*Coefficients!$E$16)/($A509*($C$4/100)))&lt;=1,2*ASIN(($C$7*Coefficients!$E$16)/( $A509*($C$4/100)))*180/PI(),180),IF(AND(C$9="C",C$10="D"),IF((($C$7*Coefficients!$F$16)/($A509*($C$4/100)))&lt;=1,2*ASIN(($C$7*Coefficients!$F$16)/( $A509*($C$4/100)))*180/PI(),180),FALSE))))</f>
        <v>180</v>
      </c>
      <c r="H509" s="50">
        <f>IF(AND(C$9="L",C$10="IB"),(($C$7*Coefficients!$C$16)/($A509*SIN(C$5*PI()/180))*100/2)^2*PI(),IF(AND(C$9="C",C$10="IB"),(($C$7*Coefficients!$D$16)/($A509*SIN(C$5*PI()/180))*100/2)^2*PI(),IF(AND(C$9="L",C$10="D"),(($C$7*Coefficients!$E$16)/($A509*SIN(C$5*PI()/180))*100/2)^2*PI(),IF(AND(C$9="C",C$10="D"),(($C$7* Coefficients!$F$16)/($A509*SIN(C$5*PI()/180))*100/2)^2*PI(),FALSE))))</f>
        <v>2890464.4683272382</v>
      </c>
      <c r="I509" s="42">
        <f t="shared" si="58"/>
        <v>26.859009139437006</v>
      </c>
      <c r="L509" s="44"/>
    </row>
    <row r="510" spans="1:12" x14ac:dyDescent="0.25">
      <c r="A510" s="51">
        <f t="shared" si="59"/>
        <v>29.853826189178893</v>
      </c>
      <c r="B510" s="5">
        <f t="shared" si="53"/>
        <v>0.99979083261564938</v>
      </c>
      <c r="C510" s="49">
        <f t="shared" si="56"/>
        <v>-1.8169948510076768E-3</v>
      </c>
      <c r="D510" s="5">
        <f t="shared" si="54"/>
        <v>0.28717325888062795</v>
      </c>
      <c r="E510" s="5">
        <f t="shared" si="55"/>
        <v>9.3695348166688598E-3</v>
      </c>
      <c r="F510" s="5" t="str">
        <f t="shared" si="57"/>
        <v>neg.</v>
      </c>
      <c r="G510" s="16">
        <f>IF(AND(C$9="L",C$10="IB"),IF((($C$7*Coefficients!$C$16)/($A510*($C$4/100)))&lt;=1,2*ASIN(($C$7*Coefficients!$C$16)/( $A510*($C$4/100)))*180/PI(),180),IF(AND(C$9="C",C$10="IB"),IF((($C$7*Coefficients!$D$16)/($A510*($C$4/100)))&lt;=1,2*ASIN(($C$7*Coefficients!$D$16)/( $A510*($C$4/100)))*180/PI(),180),IF(AND(C$9="L",C$10="D"),IF((($C$7*Coefficients!$E$16)/($A510*($C$4/100)))&lt;=1,2*ASIN(($C$7*Coefficients!$E$16)/( $A510*($C$4/100)))*180/PI(),180),IF(AND(C$9="C",C$10="D"),IF((($C$7*Coefficients!$F$16)/($A510*($C$4/100)))&lt;=1,2*ASIN(($C$7*Coefficients!$F$16)/( $A510*($C$4/100)))*180/PI(),180),FALSE))))</f>
        <v>180</v>
      </c>
      <c r="H510" s="50">
        <f>IF(AND(C$9="L",C$10="IB"),(($C$7*Coefficients!$C$16)/($A510*SIN(C$5*PI()/180))*100/2)^2*PI(),IF(AND(C$9="C",C$10="IB"),(($C$7*Coefficients!$D$16)/($A510*SIN(C$5*PI()/180))*100/2)^2*PI(),IF(AND(C$9="L",C$10="D"),(($C$7*Coefficients!$E$16)/($A510*SIN(C$5*PI()/180))*100/2)^2*PI(),IF(AND(C$9="C",C$10="D"),(($C$7* Coefficients!$F$16)/($A510*SIN(C$5*PI()/180))*100/2)^2*PI(),FALSE))))</f>
        <v>2877183.9904350345</v>
      </c>
      <c r="I510" s="42">
        <f t="shared" si="58"/>
        <v>26.797235132626845</v>
      </c>
      <c r="L510" s="44"/>
    </row>
    <row r="511" spans="1:12" x14ac:dyDescent="0.25">
      <c r="A511" s="51">
        <f t="shared" si="59"/>
        <v>29.922646366081185</v>
      </c>
      <c r="B511" s="5">
        <f t="shared" si="53"/>
        <v>0.99978986720979879</v>
      </c>
      <c r="C511" s="49">
        <f t="shared" si="56"/>
        <v>-1.825382018052189E-3</v>
      </c>
      <c r="D511" s="5">
        <f t="shared" si="54"/>
        <v>0.28783526161195411</v>
      </c>
      <c r="E511" s="5">
        <f t="shared" si="55"/>
        <v>9.4127826243887245E-3</v>
      </c>
      <c r="F511" s="5" t="str">
        <f t="shared" si="57"/>
        <v>neg.</v>
      </c>
      <c r="G511" s="16">
        <f>IF(AND(C$9="L",C$10="IB"),IF((($C$7*Coefficients!$C$16)/($A511*($C$4/100)))&lt;=1,2*ASIN(($C$7*Coefficients!$C$16)/( $A511*($C$4/100)))*180/PI(),180),IF(AND(C$9="C",C$10="IB"),IF((($C$7*Coefficients!$D$16)/($A511*($C$4/100)))&lt;=1,2*ASIN(($C$7*Coefficients!$D$16)/( $A511*($C$4/100)))*180/PI(),180),IF(AND(C$9="L",C$10="D"),IF((($C$7*Coefficients!$E$16)/($A511*($C$4/100)))&lt;=1,2*ASIN(($C$7*Coefficients!$E$16)/( $A511*($C$4/100)))*180/PI(),180),IF(AND(C$9="C",C$10="D"),IF((($C$7*Coefficients!$F$16)/($A511*($C$4/100)))&lt;=1,2*ASIN(($C$7*Coefficients!$F$16)/( $A511*($C$4/100)))*180/PI(),180),FALSE))))</f>
        <v>180</v>
      </c>
      <c r="H511" s="50">
        <f>IF(AND(C$9="L",C$10="IB"),(($C$7*Coefficients!$C$16)/($A511*SIN(C$5*PI()/180))*100/2)^2*PI(),IF(AND(C$9="C",C$10="IB"),(($C$7*Coefficients!$D$16)/($A511*SIN(C$5*PI()/180))*100/2)^2*PI(),IF(AND(C$9="L",C$10="D"),(($C$7*Coefficients!$E$16)/($A511*SIN(C$5*PI()/180))*100/2)^2*PI(),IF(AND(C$9="C",C$10="D"),(($C$7* Coefficients!$F$16)/($A511*SIN(C$5*PI()/180))*100/2)^2*PI(),FALSE))))</f>
        <v>2863964.5307961176</v>
      </c>
      <c r="I511" s="42">
        <f t="shared" si="58"/>
        <v>26.735603202089774</v>
      </c>
      <c r="L511" s="44"/>
    </row>
    <row r="512" spans="1:12" x14ac:dyDescent="0.25">
      <c r="A512" s="51">
        <f t="shared" si="59"/>
        <v>29.991625189875801</v>
      </c>
      <c r="B512" s="5">
        <f t="shared" si="53"/>
        <v>0.99978889734846355</v>
      </c>
      <c r="C512" s="49">
        <f t="shared" si="56"/>
        <v>-1.8338079012146422E-3</v>
      </c>
      <c r="D512" s="5">
        <f t="shared" si="54"/>
        <v>0.28849879041718424</v>
      </c>
      <c r="E512" s="5">
        <f t="shared" si="55"/>
        <v>9.4562300549190237E-3</v>
      </c>
      <c r="F512" s="5" t="str">
        <f t="shared" si="57"/>
        <v>neg.</v>
      </c>
      <c r="G512" s="16">
        <f>IF(AND(C$9="L",C$10="IB"),IF((($C$7*Coefficients!$C$16)/($A512*($C$4/100)))&lt;=1,2*ASIN(($C$7*Coefficients!$C$16)/( $A512*($C$4/100)))*180/PI(),180),IF(AND(C$9="C",C$10="IB"),IF((($C$7*Coefficients!$D$16)/($A512*($C$4/100)))&lt;=1,2*ASIN(($C$7*Coefficients!$D$16)/( $A512*($C$4/100)))*180/PI(),180),IF(AND(C$9="L",C$10="D"),IF((($C$7*Coefficients!$E$16)/($A512*($C$4/100)))&lt;=1,2*ASIN(($C$7*Coefficients!$E$16)/( $A512*($C$4/100)))*180/PI(),180),IF(AND(C$9="C",C$10="D"),IF((($C$7*Coefficients!$F$16)/($A512*($C$4/100)))&lt;=1,2*ASIN(($C$7*Coefficients!$F$16)/( $A512*($C$4/100)))*180/PI(),180),FALSE))))</f>
        <v>180</v>
      </c>
      <c r="H512" s="50">
        <f>IF(AND(C$9="L",C$10="IB"),(($C$7*Coefficients!$C$16)/($A512*SIN(C$5*PI()/180))*100/2)^2*PI(),IF(AND(C$9="C",C$10="IB"),(($C$7*Coefficients!$D$16)/($A512*SIN(C$5*PI()/180))*100/2)^2*PI(),IF(AND(C$9="L",C$10="D"),(($C$7*Coefficients!$E$16)/($A512*SIN(C$5*PI()/180))*100/2)^2*PI(),IF(AND(C$9="C",C$10="D"),(($C$7* Coefficients!$F$16)/($A512*SIN(C$5*PI()/180))*100/2)^2*PI(),FALSE))))</f>
        <v>2850805.8090570802</v>
      </c>
      <c r="I512" s="42">
        <f t="shared" si="58"/>
        <v>26.674113021059426</v>
      </c>
      <c r="L512" s="44"/>
    </row>
    <row r="513" spans="1:12" x14ac:dyDescent="0.25">
      <c r="A513" s="51">
        <f t="shared" si="59"/>
        <v>30.060763026281595</v>
      </c>
      <c r="B513" s="5">
        <f t="shared" si="53"/>
        <v>0.99978792301108299</v>
      </c>
      <c r="C513" s="49">
        <f t="shared" si="56"/>
        <v>-1.8422726792332428E-3</v>
      </c>
      <c r="D513" s="5">
        <f t="shared" si="54"/>
        <v>0.28916384881428187</v>
      </c>
      <c r="E513" s="5">
        <f t="shared" si="55"/>
        <v>9.4998780296767851E-3</v>
      </c>
      <c r="F513" s="5" t="str">
        <f t="shared" si="57"/>
        <v>neg.</v>
      </c>
      <c r="G513" s="16">
        <f>IF(AND(C$9="L",C$10="IB"),IF((($C$7*Coefficients!$C$16)/($A513*($C$4/100)))&lt;=1,2*ASIN(($C$7*Coefficients!$C$16)/( $A513*($C$4/100)))*180/PI(),180),IF(AND(C$9="C",C$10="IB"),IF((($C$7*Coefficients!$D$16)/($A513*($C$4/100)))&lt;=1,2*ASIN(($C$7*Coefficients!$D$16)/( $A513*($C$4/100)))*180/PI(),180),IF(AND(C$9="L",C$10="D"),IF((($C$7*Coefficients!$E$16)/($A513*($C$4/100)))&lt;=1,2*ASIN(($C$7*Coefficients!$E$16)/( $A513*($C$4/100)))*180/PI(),180),IF(AND(C$9="C",C$10="D"),IF((($C$7*Coefficients!$F$16)/($A513*($C$4/100)))&lt;=1,2*ASIN(($C$7*Coefficients!$F$16)/( $A513*($C$4/100)))*180/PI(),180),FALSE))))</f>
        <v>180</v>
      </c>
      <c r="H513" s="50">
        <f>IF(AND(C$9="L",C$10="IB"),(($C$7*Coefficients!$C$16)/($A513*SIN(C$5*PI()/180))*100/2)^2*PI(),IF(AND(C$9="C",C$10="IB"),(($C$7*Coefficients!$D$16)/($A513*SIN(C$5*PI()/180))*100/2)^2*PI(),IF(AND(C$9="L",C$10="D"),(($C$7*Coefficients!$E$16)/($A513*SIN(C$5*PI()/180))*100/2)^2*PI(),IF(AND(C$9="C",C$10="D"),(($C$7* Coefficients!$F$16)/($A513*SIN(C$5*PI()/180))*100/2)^2*PI(),FALSE))))</f>
        <v>2837707.5461526206</v>
      </c>
      <c r="I513" s="42">
        <f t="shared" si="58"/>
        <v>26.612764263520994</v>
      </c>
      <c r="L513" s="44"/>
    </row>
    <row r="514" spans="1:12" x14ac:dyDescent="0.25">
      <c r="A514" s="51">
        <f t="shared" si="59"/>
        <v>30.130060241860498</v>
      </c>
      <c r="B514" s="5">
        <f t="shared" si="53"/>
        <v>0.99978694417700309</v>
      </c>
      <c r="C514" s="49">
        <f t="shared" si="56"/>
        <v>-1.850776531658588E-3</v>
      </c>
      <c r="D514" s="5">
        <f t="shared" si="54"/>
        <v>0.28983044032932059</v>
      </c>
      <c r="E514" s="5">
        <f t="shared" si="55"/>
        <v>9.5437274743321084E-3</v>
      </c>
      <c r="F514" s="5" t="str">
        <f t="shared" si="57"/>
        <v>neg.</v>
      </c>
      <c r="G514" s="16">
        <f>IF(AND(C$9="L",C$10="IB"),IF((($C$7*Coefficients!$C$16)/($A514*($C$4/100)))&lt;=1,2*ASIN(($C$7*Coefficients!$C$16)/( $A514*($C$4/100)))*180/PI(),180),IF(AND(C$9="C",C$10="IB"),IF((($C$7*Coefficients!$D$16)/($A514*($C$4/100)))&lt;=1,2*ASIN(($C$7*Coefficients!$D$16)/( $A514*($C$4/100)))*180/PI(),180),IF(AND(C$9="L",C$10="D"),IF((($C$7*Coefficients!$E$16)/($A514*($C$4/100)))&lt;=1,2*ASIN(($C$7*Coefficients!$E$16)/( $A514*($C$4/100)))*180/PI(),180),IF(AND(C$9="C",C$10="D"),IF((($C$7*Coefficients!$F$16)/($A514*($C$4/100)))&lt;=1,2*ASIN(($C$7*Coefficients!$F$16)/( $A514*($C$4/100)))*180/PI(),180),FALSE))))</f>
        <v>180</v>
      </c>
      <c r="H514" s="50">
        <f>IF(AND(C$9="L",C$10="IB"),(($C$7*Coefficients!$C$16)/($A514*SIN(C$5*PI()/180))*100/2)^2*PI(),IF(AND(C$9="C",C$10="IB"),(($C$7*Coefficients!$D$16)/($A514*SIN(C$5*PI()/180))*100/2)^2*PI(),IF(AND(C$9="L",C$10="D"),(($C$7*Coefficients!$E$16)/($A514*SIN(C$5*PI()/180))*100/2)^2*PI(),IF(AND(C$9="C",C$10="D"),(($C$7* Coefficients!$F$16)/($A514*SIN(C$5*PI()/180))*100/2)^2*PI(),FALSE))))</f>
        <v>2824669.4642996262</v>
      </c>
      <c r="I514" s="42">
        <f t="shared" si="58"/>
        <v>26.551556604209459</v>
      </c>
      <c r="L514" s="44"/>
    </row>
    <row r="515" spans="1:12" x14ac:dyDescent="0.25">
      <c r="A515" s="51">
        <f t="shared" si="59"/>
        <v>30.199517204019443</v>
      </c>
      <c r="B515" s="5">
        <f t="shared" si="53"/>
        <v>0.99978596082547344</v>
      </c>
      <c r="C515" s="49">
        <f t="shared" si="56"/>
        <v>-1.8593196388797181E-3</v>
      </c>
      <c r="D515" s="5">
        <f t="shared" si="54"/>
        <v>0.29049856849650213</v>
      </c>
      <c r="E515" s="5">
        <f t="shared" si="55"/>
        <v>9.5877793188277813E-3</v>
      </c>
      <c r="F515" s="5" t="str">
        <f t="shared" si="57"/>
        <v>neg.</v>
      </c>
      <c r="G515" s="16">
        <f>IF(AND(C$9="L",C$10="IB"),IF((($C$7*Coefficients!$C$16)/($A515*($C$4/100)))&lt;=1,2*ASIN(($C$7*Coefficients!$C$16)/( $A515*($C$4/100)))*180/PI(),180),IF(AND(C$9="C",C$10="IB"),IF((($C$7*Coefficients!$D$16)/($A515*($C$4/100)))&lt;=1,2*ASIN(($C$7*Coefficients!$D$16)/( $A515*($C$4/100)))*180/PI(),180),IF(AND(C$9="L",C$10="D"),IF((($C$7*Coefficients!$E$16)/($A515*($C$4/100)))&lt;=1,2*ASIN(($C$7*Coefficients!$E$16)/( $A515*($C$4/100)))*180/PI(),180),IF(AND(C$9="C",C$10="D"),IF((($C$7*Coefficients!$F$16)/($A515*($C$4/100)))&lt;=1,2*ASIN(($C$7*Coefficients!$F$16)/( $A515*($C$4/100)))*180/PI(),180),FALSE))))</f>
        <v>180</v>
      </c>
      <c r="H515" s="50">
        <f>IF(AND(C$9="L",C$10="IB"),(($C$7*Coefficients!$C$16)/($A515*SIN(C$5*PI()/180))*100/2)^2*PI(),IF(AND(C$9="C",C$10="IB"),(($C$7*Coefficients!$D$16)/($A515*SIN(C$5*PI()/180))*100/2)^2*PI(),IF(AND(C$9="L",C$10="D"),(($C$7*Coefficients!$E$16)/($A515*SIN(C$5*PI()/180))*100/2)^2*PI(),IF(AND(C$9="C",C$10="D"),(($C$7* Coefficients!$F$16)/($A515*SIN(C$5*PI()/180))*100/2)^2*PI(),FALSE))))</f>
        <v>2811691.2869912842</v>
      </c>
      <c r="I515" s="42">
        <f t="shared" si="58"/>
        <v>26.490489718607918</v>
      </c>
      <c r="L515" s="44"/>
    </row>
    <row r="516" spans="1:12" x14ac:dyDescent="0.25">
      <c r="A516" s="51">
        <f t="shared" si="59"/>
        <v>30.269134281012334</v>
      </c>
      <c r="B516" s="5">
        <f t="shared" si="53"/>
        <v>0.99978497293564883</v>
      </c>
      <c r="C516" s="49">
        <f t="shared" si="56"/>
        <v>-1.8679021821106272E-3</v>
      </c>
      <c r="D516" s="5">
        <f t="shared" si="54"/>
        <v>0.29116823685817561</v>
      </c>
      <c r="E516" s="5">
        <f t="shared" si="55"/>
        <v>9.6320344973990241E-3</v>
      </c>
      <c r="F516" s="5" t="str">
        <f t="shared" si="57"/>
        <v>neg.</v>
      </c>
      <c r="G516" s="16">
        <f>IF(AND(C$9="L",C$10="IB"),IF((($C$7*Coefficients!$C$16)/($A516*($C$4/100)))&lt;=1,2*ASIN(($C$7*Coefficients!$C$16)/( $A516*($C$4/100)))*180/PI(),180),IF(AND(C$9="C",C$10="IB"),IF((($C$7*Coefficients!$D$16)/($A516*($C$4/100)))&lt;=1,2*ASIN(($C$7*Coefficients!$D$16)/( $A516*($C$4/100)))*180/PI(),180),IF(AND(C$9="L",C$10="D"),IF((($C$7*Coefficients!$E$16)/($A516*($C$4/100)))&lt;=1,2*ASIN(($C$7*Coefficients!$E$16)/( $A516*($C$4/100)))*180/PI(),180),IF(AND(C$9="C",C$10="D"),IF((($C$7*Coefficients!$F$16)/($A516*($C$4/100)))&lt;=1,2*ASIN(($C$7*Coefficients!$F$16)/( $A516*($C$4/100)))*180/PI(),180),FALSE))))</f>
        <v>180</v>
      </c>
      <c r="H516" s="50">
        <f>IF(AND(C$9="L",C$10="IB"),(($C$7*Coefficients!$C$16)/($A516*SIN(C$5*PI()/180))*100/2)^2*PI(),IF(AND(C$9="C",C$10="IB"),(($C$7*Coefficients!$D$16)/($A516*SIN(C$5*PI()/180))*100/2)^2*PI(),IF(AND(C$9="L",C$10="D"),(($C$7*Coefficients!$E$16)/($A516*SIN(C$5*PI()/180))*100/2)^2*PI(),IF(AND(C$9="C",C$10="D"),(($C$7* Coefficients!$F$16)/($A516*SIN(C$5*PI()/180))*100/2)^2*PI(),FALSE))))</f>
        <v>2798772.7389912116</v>
      </c>
      <c r="I516" s="42">
        <f t="shared" si="58"/>
        <v>26.429563282945814</v>
      </c>
      <c r="L516" s="44"/>
    </row>
    <row r="517" spans="1:12" x14ac:dyDescent="0.25">
      <c r="A517" s="51">
        <f t="shared" si="59"/>
        <v>30.338911841941982</v>
      </c>
      <c r="B517" s="5">
        <f t="shared" si="53"/>
        <v>0.99978398048658712</v>
      </c>
      <c r="C517" s="49">
        <f t="shared" si="56"/>
        <v>-1.8765243434085998E-3</v>
      </c>
      <c r="D517" s="5">
        <f t="shared" si="54"/>
        <v>0.29183944896485603</v>
      </c>
      <c r="E517" s="5">
        <f t="shared" si="55"/>
        <v>9.6764939485932851E-3</v>
      </c>
      <c r="F517" s="5" t="str">
        <f t="shared" si="57"/>
        <v>neg.</v>
      </c>
      <c r="G517" s="16">
        <f>IF(AND(C$9="L",C$10="IB"),IF((($C$7*Coefficients!$C$16)/($A517*($C$4/100)))&lt;=1,2*ASIN(($C$7*Coefficients!$C$16)/( $A517*($C$4/100)))*180/PI(),180),IF(AND(C$9="C",C$10="IB"),IF((($C$7*Coefficients!$D$16)/($A517*($C$4/100)))&lt;=1,2*ASIN(($C$7*Coefficients!$D$16)/( $A517*($C$4/100)))*180/PI(),180),IF(AND(C$9="L",C$10="D"),IF((($C$7*Coefficients!$E$16)/($A517*($C$4/100)))&lt;=1,2*ASIN(($C$7*Coefficients!$E$16)/( $A517*($C$4/100)))*180/PI(),180),IF(AND(C$9="C",C$10="D"),IF((($C$7*Coefficients!$F$16)/($A517*($C$4/100)))&lt;=1,2*ASIN(($C$7*Coefficients!$F$16)/( $A517*($C$4/100)))*180/PI(),180),FALSE))))</f>
        <v>180</v>
      </c>
      <c r="H517" s="50">
        <f>IF(AND(C$9="L",C$10="IB"),(($C$7*Coefficients!$C$16)/($A517*SIN(C$5*PI()/180))*100/2)^2*PI(),IF(AND(C$9="C",C$10="IB"),(($C$7*Coefficients!$D$16)/($A517*SIN(C$5*PI()/180))*100/2)^2*PI(),IF(AND(C$9="L",C$10="D"),(($C$7*Coefficients!$E$16)/($A517*SIN(C$5*PI()/180))*100/2)^2*PI(),IF(AND(C$9="C",C$10="D"),(($C$7* Coefficients!$F$16)/($A517*SIN(C$5*PI()/180))*100/2)^2*PI(),FALSE))))</f>
        <v>2785913.5463276231</v>
      </c>
      <c r="I517" s="42">
        <f t="shared" si="58"/>
        <v>26.36877697419725</v>
      </c>
      <c r="L517" s="44"/>
    </row>
    <row r="518" spans="1:12" x14ac:dyDescent="0.25">
      <c r="A518" s="51">
        <f t="shared" si="59"/>
        <v>30.408850256762065</v>
      </c>
      <c r="B518" s="5">
        <f t="shared" si="53"/>
        <v>0.99978298345724981</v>
      </c>
      <c r="C518" s="49">
        <f t="shared" si="56"/>
        <v>-1.8851863056694017E-3</v>
      </c>
      <c r="D518" s="5">
        <f t="shared" si="54"/>
        <v>0.292512208375243</v>
      </c>
      <c r="E518" s="5">
        <f t="shared" si="55"/>
        <v>9.7211586152901493E-3</v>
      </c>
      <c r="F518" s="5" t="str">
        <f t="shared" si="57"/>
        <v>neg.</v>
      </c>
      <c r="G518" s="16">
        <f>IF(AND(C$9="L",C$10="IB"),IF((($C$7*Coefficients!$C$16)/($A518*($C$4/100)))&lt;=1,2*ASIN(($C$7*Coefficients!$C$16)/( $A518*($C$4/100)))*180/PI(),180),IF(AND(C$9="C",C$10="IB"),IF((($C$7*Coefficients!$D$16)/($A518*($C$4/100)))&lt;=1,2*ASIN(($C$7*Coefficients!$D$16)/( $A518*($C$4/100)))*180/PI(),180),IF(AND(C$9="L",C$10="D"),IF((($C$7*Coefficients!$E$16)/($A518*($C$4/100)))&lt;=1,2*ASIN(($C$7*Coefficients!$E$16)/( $A518*($C$4/100)))*180/PI(),180),IF(AND(C$9="C",C$10="D"),IF((($C$7*Coefficients!$F$16)/($A518*($C$4/100)))&lt;=1,2*ASIN(($C$7*Coefficients!$F$16)/( $A518*($C$4/100)))*180/PI(),180),FALSE))))</f>
        <v>180</v>
      </c>
      <c r="H518" s="50">
        <f>IF(AND(C$9="L",C$10="IB"),(($C$7*Coefficients!$C$16)/($A518*SIN(C$5*PI()/180))*100/2)^2*PI(),IF(AND(C$9="C",C$10="IB"),(($C$7*Coefficients!$D$16)/($A518*SIN(C$5*PI()/180))*100/2)^2*PI(),IF(AND(C$9="L",C$10="D"),(($C$7*Coefficients!$E$16)/($A518*SIN(C$5*PI()/180))*100/2)^2*PI(),IF(AND(C$9="C",C$10="D"),(($C$7* Coefficients!$F$16)/($A518*SIN(C$5*PI()/180))*100/2)^2*PI(),FALSE))))</f>
        <v>2773113.4362875205</v>
      </c>
      <c r="I518" s="42">
        <f t="shared" si="58"/>
        <v>26.308130470079274</v>
      </c>
      <c r="L518" s="44"/>
    </row>
    <row r="519" spans="1:12" x14ac:dyDescent="0.25">
      <c r="A519" s="51">
        <f t="shared" si="59"/>
        <v>30.478949896279101</v>
      </c>
      <c r="B519" s="5">
        <f t="shared" si="53"/>
        <v>0.9997819818265018</v>
      </c>
      <c r="C519" s="49">
        <f t="shared" si="56"/>
        <v>-1.8938882526292218E-3</v>
      </c>
      <c r="D519" s="5">
        <f t="shared" si="54"/>
        <v>0.29318651865624012</v>
      </c>
      <c r="E519" s="5">
        <f t="shared" si="55"/>
        <v>9.7660294447213403E-3</v>
      </c>
      <c r="F519" s="5" t="str">
        <f t="shared" si="57"/>
        <v>neg.</v>
      </c>
      <c r="G519" s="16">
        <f>IF(AND(C$9="L",C$10="IB"),IF((($C$7*Coefficients!$C$16)/($A519*($C$4/100)))&lt;=1,2*ASIN(($C$7*Coefficients!$C$16)/( $A519*($C$4/100)))*180/PI(),180),IF(AND(C$9="C",C$10="IB"),IF((($C$7*Coefficients!$D$16)/($A519*($C$4/100)))&lt;=1,2*ASIN(($C$7*Coefficients!$D$16)/( $A519*($C$4/100)))*180/PI(),180),IF(AND(C$9="L",C$10="D"),IF((($C$7*Coefficients!$E$16)/($A519*($C$4/100)))&lt;=1,2*ASIN(($C$7*Coefficients!$E$16)/( $A519*($C$4/100)))*180/PI(),180),IF(AND(C$9="C",C$10="D"),IF((($C$7*Coefficients!$F$16)/($A519*($C$4/100)))&lt;=1,2*ASIN(($C$7*Coefficients!$F$16)/( $A519*($C$4/100)))*180/PI(),180),FALSE))))</f>
        <v>180</v>
      </c>
      <c r="H519" s="50">
        <f>IF(AND(C$9="L",C$10="IB"),(($C$7*Coefficients!$C$16)/($A519*SIN(C$5*PI()/180))*100/2)^2*PI(),IF(AND(C$9="C",C$10="IB"),(($C$7*Coefficients!$D$16)/($A519*SIN(C$5*PI()/180))*100/2)^2*PI(),IF(AND(C$9="L",C$10="D"),(($C$7*Coefficients!$E$16)/($A519*SIN(C$5*PI()/180))*100/2)^2*PI(),IF(AND(C$9="C",C$10="D"),(($C$7* Coefficients!$F$16)/($A519*SIN(C$5*PI()/180))*100/2)^2*PI(),FALSE))))</f>
        <v>2760372.1374109066</v>
      </c>
      <c r="I519" s="42">
        <f t="shared" si="58"/>
        <v>26.247623449050153</v>
      </c>
      <c r="L519" s="44"/>
    </row>
    <row r="520" spans="1:12" x14ac:dyDescent="0.25">
      <c r="A520" s="51">
        <f t="shared" si="59"/>
        <v>30.549211132154397</v>
      </c>
      <c r="B520" s="5">
        <f t="shared" si="53"/>
        <v>0.99978097557310985</v>
      </c>
      <c r="C520" s="49">
        <f t="shared" si="56"/>
        <v>-1.9026303688781873E-3</v>
      </c>
      <c r="D520" s="5">
        <f t="shared" si="54"/>
        <v>0.29386238338297332</v>
      </c>
      <c r="E520" s="5">
        <f t="shared" si="55"/>
        <v>9.811107388490805E-3</v>
      </c>
      <c r="F520" s="5" t="str">
        <f t="shared" si="57"/>
        <v>neg.</v>
      </c>
      <c r="G520" s="16">
        <f>IF(AND(C$9="L",C$10="IB"),IF((($C$7*Coefficients!$C$16)/($A520*($C$4/100)))&lt;=1,2*ASIN(($C$7*Coefficients!$C$16)/( $A520*($C$4/100)))*180/PI(),180),IF(AND(C$9="C",C$10="IB"),IF((($C$7*Coefficients!$D$16)/($A520*($C$4/100)))&lt;=1,2*ASIN(($C$7*Coefficients!$D$16)/( $A520*($C$4/100)))*180/PI(),180),IF(AND(C$9="L",C$10="D"),IF((($C$7*Coefficients!$E$16)/($A520*($C$4/100)))&lt;=1,2*ASIN(($C$7*Coefficients!$E$16)/( $A520*($C$4/100)))*180/PI(),180),IF(AND(C$9="C",C$10="D"),IF((($C$7*Coefficients!$F$16)/($A520*($C$4/100)))&lt;=1,2*ASIN(($C$7*Coefficients!$F$16)/( $A520*($C$4/100)))*180/PI(),180),FALSE))))</f>
        <v>180</v>
      </c>
      <c r="H520" s="50">
        <f>IF(AND(C$9="L",C$10="IB"),(($C$7*Coefficients!$C$16)/($A520*SIN(C$5*PI()/180))*100/2)^2*PI(),IF(AND(C$9="C",C$10="IB"),(($C$7*Coefficients!$D$16)/($A520*SIN(C$5*PI()/180))*100/2)^2*PI(),IF(AND(C$9="L",C$10="D"),(($C$7*Coefficients!$E$16)/($A520*SIN(C$5*PI()/180))*100/2)^2*PI(),IF(AND(C$9="C",C$10="D"),(($C$7* Coefficients!$F$16)/($A520*SIN(C$5*PI()/180))*100/2)^2*PI(),FALSE))))</f>
        <v>2747689.3794850316</v>
      </c>
      <c r="I520" s="42">
        <f t="shared" si="58"/>
        <v>26.187255590307689</v>
      </c>
      <c r="L520" s="44"/>
    </row>
    <row r="521" spans="1:12" x14ac:dyDescent="0.25">
      <c r="A521" s="51">
        <f t="shared" si="59"/>
        <v>30.619634336906035</v>
      </c>
      <c r="B521" s="5">
        <f t="shared" si="53"/>
        <v>0.99977996467574304</v>
      </c>
      <c r="C521" s="49">
        <f t="shared" si="56"/>
        <v>-1.9114128398565189E-3</v>
      </c>
      <c r="D521" s="5">
        <f t="shared" si="54"/>
        <v>0.29453980613881009</v>
      </c>
      <c r="E521" s="5">
        <f t="shared" si="55"/>
        <v>9.8563934025948895E-3</v>
      </c>
      <c r="F521" s="5" t="str">
        <f t="shared" si="57"/>
        <v>neg.</v>
      </c>
      <c r="G521" s="16">
        <f>IF(AND(C$9="L",C$10="IB"),IF((($C$7*Coefficients!$C$16)/($A521*($C$4/100)))&lt;=1,2*ASIN(($C$7*Coefficients!$C$16)/( $A521*($C$4/100)))*180/PI(),180),IF(AND(C$9="C",C$10="IB"),IF((($C$7*Coefficients!$D$16)/($A521*($C$4/100)))&lt;=1,2*ASIN(($C$7*Coefficients!$D$16)/( $A521*($C$4/100)))*180/PI(),180),IF(AND(C$9="L",C$10="D"),IF((($C$7*Coefficients!$E$16)/($A521*($C$4/100)))&lt;=1,2*ASIN(($C$7*Coefficients!$E$16)/( $A521*($C$4/100)))*180/PI(),180),IF(AND(C$9="C",C$10="D"),IF((($C$7*Coefficients!$F$16)/($A521*($C$4/100)))&lt;=1,2*ASIN(($C$7*Coefficients!$F$16)/( $A521*($C$4/100)))*180/PI(),180),FALSE))))</f>
        <v>180</v>
      </c>
      <c r="H521" s="50">
        <f>IF(AND(C$9="L",C$10="IB"),(($C$7*Coefficients!$C$16)/($A521*SIN(C$5*PI()/180))*100/2)^2*PI(),IF(AND(C$9="C",C$10="IB"),(($C$7*Coefficients!$D$16)/($A521*SIN(C$5*PI()/180))*100/2)^2*PI(),IF(AND(C$9="L",C$10="D"),(($C$7*Coefficients!$E$16)/($A521*SIN(C$5*PI()/180))*100/2)^2*PI(),IF(AND(C$9="C",C$10="D"),(($C$7* Coefficients!$F$16)/($A521*SIN(C$5*PI()/180))*100/2)^2*PI(),FALSE))))</f>
        <v>2735064.8935386557</v>
      </c>
      <c r="I521" s="42">
        <f t="shared" si="58"/>
        <v>26.127026573787493</v>
      </c>
      <c r="L521" s="44"/>
    </row>
    <row r="522" spans="1:12" x14ac:dyDescent="0.25">
      <c r="A522" s="51">
        <f t="shared" si="59"/>
        <v>30.690219883910835</v>
      </c>
      <c r="B522" s="5">
        <f t="shared" si="53"/>
        <v>0.99977894911297216</v>
      </c>
      <c r="C522" s="49">
        <f t="shared" si="56"/>
        <v>-1.9202358518593666E-3</v>
      </c>
      <c r="D522" s="5">
        <f t="shared" si="54"/>
        <v>0.29521879051537847</v>
      </c>
      <c r="E522" s="5">
        <f t="shared" si="55"/>
        <v>9.9018884474426291E-3</v>
      </c>
      <c r="F522" s="5" t="str">
        <f t="shared" si="57"/>
        <v>neg.</v>
      </c>
      <c r="G522" s="16">
        <f>IF(AND(C$9="L",C$10="IB"),IF((($C$7*Coefficients!$C$16)/($A522*($C$4/100)))&lt;=1,2*ASIN(($C$7*Coefficients!$C$16)/( $A522*($C$4/100)))*180/PI(),180),IF(AND(C$9="C",C$10="IB"),IF((($C$7*Coefficients!$D$16)/($A522*($C$4/100)))&lt;=1,2*ASIN(($C$7*Coefficients!$D$16)/( $A522*($C$4/100)))*180/PI(),180),IF(AND(C$9="L",C$10="D"),IF((($C$7*Coefficients!$E$16)/($A522*($C$4/100)))&lt;=1,2*ASIN(($C$7*Coefficients!$E$16)/( $A522*($C$4/100)))*180/PI(),180),IF(AND(C$9="C",C$10="D"),IF((($C$7*Coefficients!$F$16)/($A522*($C$4/100)))&lt;=1,2*ASIN(($C$7*Coefficients!$F$16)/( $A522*($C$4/100)))*180/PI(),180),FALSE))))</f>
        <v>180</v>
      </c>
      <c r="H522" s="50">
        <f>IF(AND(C$9="L",C$10="IB"),(($C$7*Coefficients!$C$16)/($A522*SIN(C$5*PI()/180))*100/2)^2*PI(),IF(AND(C$9="C",C$10="IB"),(($C$7*Coefficients!$D$16)/($A522*SIN(C$5*PI()/180))*100/2)^2*PI(),IF(AND(C$9="L",C$10="D"),(($C$7*Coefficients!$E$16)/($A522*SIN(C$5*PI()/180))*100/2)^2*PI(),IF(AND(C$9="C",C$10="D"),(($C$7* Coefficients!$F$16)/($A522*SIN(C$5*PI()/180))*100/2)^2*PI(),FALSE))))</f>
        <v>2722498.4118363545</v>
      </c>
      <c r="I522" s="42">
        <f t="shared" si="58"/>
        <v>26.06693608016133</v>
      </c>
      <c r="L522" s="44"/>
    </row>
    <row r="523" spans="1:12" x14ac:dyDescent="0.25">
      <c r="A523" s="51">
        <f t="shared" si="59"/>
        <v>30.760968147406338</v>
      </c>
      <c r="B523" s="5">
        <f t="shared" si="53"/>
        <v>0.99977792886326911</v>
      </c>
      <c r="C523" s="49">
        <f t="shared" si="56"/>
        <v>-1.9290995920426093E-3</v>
      </c>
      <c r="D523" s="5">
        <f t="shared" si="54"/>
        <v>0.29589934011258601</v>
      </c>
      <c r="E523" s="5">
        <f t="shared" si="55"/>
        <v>9.9475934878760844E-3</v>
      </c>
      <c r="F523" s="5" t="str">
        <f t="shared" si="57"/>
        <v>neg.</v>
      </c>
      <c r="G523" s="16">
        <f>IF(AND(C$9="L",C$10="IB"),IF((($C$7*Coefficients!$C$16)/($A523*($C$4/100)))&lt;=1,2*ASIN(($C$7*Coefficients!$C$16)/( $A523*($C$4/100)))*180/PI(),180),IF(AND(C$9="C",C$10="IB"),IF((($C$7*Coefficients!$D$16)/($A523*($C$4/100)))&lt;=1,2*ASIN(($C$7*Coefficients!$D$16)/( $A523*($C$4/100)))*180/PI(),180),IF(AND(C$9="L",C$10="D"),IF((($C$7*Coefficients!$E$16)/($A523*($C$4/100)))&lt;=1,2*ASIN(($C$7*Coefficients!$E$16)/( $A523*($C$4/100)))*180/PI(),180),IF(AND(C$9="C",C$10="D"),IF((($C$7*Coefficients!$F$16)/($A523*($C$4/100)))&lt;=1,2*ASIN(($C$7*Coefficients!$F$16)/( $A523*($C$4/100)))*180/PI(),180),FALSE))))</f>
        <v>180</v>
      </c>
      <c r="H523" s="50">
        <f>IF(AND(C$9="L",C$10="IB"),(($C$7*Coefficients!$C$16)/($A523*SIN(C$5*PI()/180))*100/2)^2*PI(),IF(AND(C$9="C",C$10="IB"),(($C$7*Coefficients!$D$16)/($A523*SIN(C$5*PI()/180))*100/2)^2*PI(),IF(AND(C$9="L",C$10="D"),(($C$7*Coefficients!$E$16)/($A523*SIN(C$5*PI()/180))*100/2)^2*PI(),IF(AND(C$9="C",C$10="D"),(($C$7* Coefficients!$F$16)/($A523*SIN(C$5*PI()/180))*100/2)^2*PI(),FALSE))))</f>
        <v>2709989.6678728373</v>
      </c>
      <c r="I523" s="42">
        <f t="shared" si="58"/>
        <v>26.006983790835381</v>
      </c>
      <c r="L523" s="44"/>
    </row>
    <row r="524" spans="1:12" x14ac:dyDescent="0.25">
      <c r="A524" s="51">
        <f t="shared" si="59"/>
        <v>30.831879502492797</v>
      </c>
      <c r="B524" s="5">
        <f t="shared" si="53"/>
        <v>0.99977690390500629</v>
      </c>
      <c r="C524" s="49">
        <f t="shared" si="56"/>
        <v>-1.9380042484276911E-3</v>
      </c>
      <c r="D524" s="5">
        <f t="shared" si="54"/>
        <v>0.29658145853863888</v>
      </c>
      <c r="E524" s="5">
        <f t="shared" si="55"/>
        <v>9.9935094931908486E-3</v>
      </c>
      <c r="F524" s="5" t="str">
        <f t="shared" si="57"/>
        <v>neg.</v>
      </c>
      <c r="G524" s="16">
        <f>IF(AND(C$9="L",C$10="IB"),IF((($C$7*Coefficients!$C$16)/($A524*($C$4/100)))&lt;=1,2*ASIN(($C$7*Coefficients!$C$16)/( $A524*($C$4/100)))*180/PI(),180),IF(AND(C$9="C",C$10="IB"),IF((($C$7*Coefficients!$D$16)/($A524*($C$4/100)))&lt;=1,2*ASIN(($C$7*Coefficients!$D$16)/( $A524*($C$4/100)))*180/PI(),180),IF(AND(C$9="L",C$10="D"),IF((($C$7*Coefficients!$E$16)/($A524*($C$4/100)))&lt;=1,2*ASIN(($C$7*Coefficients!$E$16)/( $A524*($C$4/100)))*180/PI(),180),IF(AND(C$9="C",C$10="D"),IF((($C$7*Coefficients!$F$16)/($A524*($C$4/100)))&lt;=1,2*ASIN(($C$7*Coefficients!$F$16)/( $A524*($C$4/100)))*180/PI(),180),FALSE))))</f>
        <v>180</v>
      </c>
      <c r="H524" s="50">
        <f>IF(AND(C$9="L",C$10="IB"),(($C$7*Coefficients!$C$16)/($A524*SIN(C$5*PI()/180))*100/2)^2*PI(),IF(AND(C$9="C",C$10="IB"),(($C$7*Coefficients!$D$16)/($A524*SIN(C$5*PI()/180))*100/2)^2*PI(),IF(AND(C$9="L",C$10="D"),(($C$7*Coefficients!$E$16)/($A524*SIN(C$5*PI()/180))*100/2)^2*PI(),IF(AND(C$9="C",C$10="D"),(($C$7* Coefficients!$F$16)/($A524*SIN(C$5*PI()/180))*100/2)^2*PI(),FALSE))))</f>
        <v>2697538.3963672873</v>
      </c>
      <c r="I524" s="42">
        <f t="shared" si="58"/>
        <v>25.94716938794857</v>
      </c>
      <c r="L524" s="44"/>
    </row>
    <row r="525" spans="1:12" x14ac:dyDescent="0.25">
      <c r="A525" s="51">
        <f t="shared" si="59"/>
        <v>30.902954325135155</v>
      </c>
      <c r="B525" s="5">
        <f t="shared" si="53"/>
        <v>0.99977587421645631</v>
      </c>
      <c r="C525" s="49">
        <f t="shared" si="56"/>
        <v>-1.9469500099045284E-3</v>
      </c>
      <c r="D525" s="5">
        <f t="shared" si="54"/>
        <v>0.29726514941006116</v>
      </c>
      <c r="E525" s="5">
        <f t="shared" si="55"/>
        <v>1.0039637437156567E-2</v>
      </c>
      <c r="F525" s="5" t="str">
        <f t="shared" si="57"/>
        <v>neg.</v>
      </c>
      <c r="G525" s="16">
        <f>IF(AND(C$9="L",C$10="IB"),IF((($C$7*Coefficients!$C$16)/($A525*($C$4/100)))&lt;=1,2*ASIN(($C$7*Coefficients!$C$16)/( $A525*($C$4/100)))*180/PI(),180),IF(AND(C$9="C",C$10="IB"),IF((($C$7*Coefficients!$D$16)/($A525*($C$4/100)))&lt;=1,2*ASIN(($C$7*Coefficients!$D$16)/( $A525*($C$4/100)))*180/PI(),180),IF(AND(C$9="L",C$10="D"),IF((($C$7*Coefficients!$E$16)/($A525*($C$4/100)))&lt;=1,2*ASIN(($C$7*Coefficients!$E$16)/( $A525*($C$4/100)))*180/PI(),180),IF(AND(C$9="C",C$10="D"),IF((($C$7*Coefficients!$F$16)/($A525*($C$4/100)))&lt;=1,2*ASIN(($C$7*Coefficients!$F$16)/( $A525*($C$4/100)))*180/PI(),180),FALSE))))</f>
        <v>180</v>
      </c>
      <c r="H525" s="50">
        <f>IF(AND(C$9="L",C$10="IB"),(($C$7*Coefficients!$C$16)/($A525*SIN(C$5*PI()/180))*100/2)^2*PI(),IF(AND(C$9="C",C$10="IB"),(($C$7*Coefficients!$D$16)/($A525*SIN(C$5*PI()/180))*100/2)^2*PI(),IF(AND(C$9="L",C$10="D"),(($C$7*Coefficients!$E$16)/($A525*SIN(C$5*PI()/180))*100/2)^2*PI(),IF(AND(C$9="C",C$10="D"),(($C$7* Coefficients!$F$16)/($A525*SIN(C$5*PI()/180))*100/2)^2*PI(),FALSE))))</f>
        <v>2685144.3332577483</v>
      </c>
      <c r="I525" s="42">
        <f t="shared" si="58"/>
        <v>25.88749255437089</v>
      </c>
      <c r="L525" s="44"/>
    </row>
    <row r="526" spans="1:12" x14ac:dyDescent="0.25">
      <c r="A526" s="51">
        <f t="shared" si="59"/>
        <v>30.974192992165051</v>
      </c>
      <c r="B526" s="5">
        <f t="shared" si="53"/>
        <v>0.99977483977579196</v>
      </c>
      <c r="C526" s="49">
        <f t="shared" si="56"/>
        <v>-1.9559370662315225E-3</v>
      </c>
      <c r="D526" s="5">
        <f t="shared" si="54"/>
        <v>0.29795041635171376</v>
      </c>
      <c r="E526" s="5">
        <f t="shared" si="55"/>
        <v>1.0085978298037604E-2</v>
      </c>
      <c r="F526" s="5" t="str">
        <f t="shared" si="57"/>
        <v>neg.</v>
      </c>
      <c r="G526" s="16">
        <f>IF(AND(C$9="L",C$10="IB"),IF((($C$7*Coefficients!$C$16)/($A526*($C$4/100)))&lt;=1,2*ASIN(($C$7*Coefficients!$C$16)/( $A526*($C$4/100)))*180/PI(),180),IF(AND(C$9="C",C$10="IB"),IF((($C$7*Coefficients!$D$16)/($A526*($C$4/100)))&lt;=1,2*ASIN(($C$7*Coefficients!$D$16)/( $A526*($C$4/100)))*180/PI(),180),IF(AND(C$9="L",C$10="D"),IF((($C$7*Coefficients!$E$16)/($A526*($C$4/100)))&lt;=1,2*ASIN(($C$7*Coefficients!$E$16)/( $A526*($C$4/100)))*180/PI(),180),IF(AND(C$9="C",C$10="D"),IF((($C$7*Coefficients!$F$16)/($A526*($C$4/100)))&lt;=1,2*ASIN(($C$7*Coefficients!$F$16)/( $A526*($C$4/100)))*180/PI(),180),FALSE))))</f>
        <v>180</v>
      </c>
      <c r="H526" s="50">
        <f>IF(AND(C$9="L",C$10="IB"),(($C$7*Coefficients!$C$16)/($A526*SIN(C$5*PI()/180))*100/2)^2*PI(),IF(AND(C$9="C",C$10="IB"),(($C$7*Coefficients!$D$16)/($A526*SIN(C$5*PI()/180))*100/2)^2*PI(),IF(AND(C$9="L",C$10="D"),(($C$7*Coefficients!$E$16)/($A526*SIN(C$5*PI()/180))*100/2)^2*PI(),IF(AND(C$9="C",C$10="D"),(($C$7* Coefficients!$F$16)/($A526*SIN(C$5*PI()/180))*100/2)^2*PI(),FALSE))))</f>
        <v>2672807.2156955171</v>
      </c>
      <c r="I526" s="42">
        <f t="shared" si="58"/>
        <v>25.827952973701709</v>
      </c>
      <c r="L526" s="44"/>
    </row>
    <row r="527" spans="1:12" x14ac:dyDescent="0.25">
      <c r="A527" s="51">
        <f t="shared" si="59"/>
        <v>31.0455958812828</v>
      </c>
      <c r="B527" s="5">
        <f t="shared" si="53"/>
        <v>0.99977380056108478</v>
      </c>
      <c r="C527" s="49">
        <f t="shared" si="56"/>
        <v>-1.9649656080481127E-3</v>
      </c>
      <c r="D527" s="5">
        <f t="shared" si="54"/>
        <v>0.29863726299681381</v>
      </c>
      <c r="E527" s="5">
        <f t="shared" si="55"/>
        <v>1.0132533058613792E-2</v>
      </c>
      <c r="F527" s="5" t="str">
        <f t="shared" si="57"/>
        <v>neg.</v>
      </c>
      <c r="G527" s="16">
        <f>IF(AND(C$9="L",C$10="IB"),IF((($C$7*Coefficients!$C$16)/($A527*($C$4/100)))&lt;=1,2*ASIN(($C$7*Coefficients!$C$16)/( $A527*($C$4/100)))*180/PI(),180),IF(AND(C$9="C",C$10="IB"),IF((($C$7*Coefficients!$D$16)/($A527*($C$4/100)))&lt;=1,2*ASIN(($C$7*Coefficients!$D$16)/( $A527*($C$4/100)))*180/PI(),180),IF(AND(C$9="L",C$10="D"),IF((($C$7*Coefficients!$E$16)/($A527*($C$4/100)))&lt;=1,2*ASIN(($C$7*Coefficients!$E$16)/( $A527*($C$4/100)))*180/PI(),180),IF(AND(C$9="C",C$10="D"),IF((($C$7*Coefficients!$F$16)/($A527*($C$4/100)))&lt;=1,2*ASIN(($C$7*Coefficients!$F$16)/( $A527*($C$4/100)))*180/PI(),180),FALSE))))</f>
        <v>180</v>
      </c>
      <c r="H527" s="50">
        <f>IF(AND(C$9="L",C$10="IB"),(($C$7*Coefficients!$C$16)/($A527*SIN(C$5*PI()/180))*100/2)^2*PI(),IF(AND(C$9="C",C$10="IB"),(($C$7*Coefficients!$D$16)/($A527*SIN(C$5*PI()/180))*100/2)^2*PI(),IF(AND(C$9="L",C$10="D"),(($C$7*Coefficients!$E$16)/($A527*SIN(C$5*PI()/180))*100/2)^2*PI(),IF(AND(C$9="C",C$10="D"),(($C$7* Coefficients!$F$16)/($A527*SIN(C$5*PI()/180))*100/2)^2*PI(),FALSE))))</f>
        <v>2660526.7820395697</v>
      </c>
      <c r="I527" s="42">
        <f t="shared" si="58"/>
        <v>25.768550330268106</v>
      </c>
      <c r="L527" s="44"/>
    </row>
    <row r="528" spans="1:12" x14ac:dyDescent="0.25">
      <c r="A528" s="51">
        <f t="shared" si="59"/>
        <v>31.117163371059416</v>
      </c>
      <c r="B528" s="5">
        <f t="shared" si="53"/>
        <v>0.99977275655030551</v>
      </c>
      <c r="C528" s="49">
        <f t="shared" si="56"/>
        <v>-1.9740358268709318E-3</v>
      </c>
      <c r="D528" s="5">
        <f t="shared" si="54"/>
        <v>0.29932569298695372</v>
      </c>
      <c r="E528" s="5">
        <f t="shared" si="55"/>
        <v>1.0179302706201257E-2</v>
      </c>
      <c r="F528" s="5" t="str">
        <f t="shared" si="57"/>
        <v>neg.</v>
      </c>
      <c r="G528" s="16">
        <f>IF(AND(C$9="L",C$10="IB"),IF((($C$7*Coefficients!$C$16)/($A528*($C$4/100)))&lt;=1,2*ASIN(($C$7*Coefficients!$C$16)/( $A528*($C$4/100)))*180/PI(),180),IF(AND(C$9="C",C$10="IB"),IF((($C$7*Coefficients!$D$16)/($A528*($C$4/100)))&lt;=1,2*ASIN(($C$7*Coefficients!$D$16)/( $A528*($C$4/100)))*180/PI(),180),IF(AND(C$9="L",C$10="D"),IF((($C$7*Coefficients!$E$16)/($A528*($C$4/100)))&lt;=1,2*ASIN(($C$7*Coefficients!$E$16)/( $A528*($C$4/100)))*180/PI(),180),IF(AND(C$9="C",C$10="D"),IF((($C$7*Coefficients!$F$16)/($A528*($C$4/100)))&lt;=1,2*ASIN(($C$7*Coefficients!$F$16)/( $A528*($C$4/100)))*180/PI(),180),FALSE))))</f>
        <v>180</v>
      </c>
      <c r="H528" s="50">
        <f>IF(AND(C$9="L",C$10="IB"),(($C$7*Coefficients!$C$16)/($A528*SIN(C$5*PI()/180))*100/2)^2*PI(),IF(AND(C$9="C",C$10="IB"),(($C$7*Coefficients!$D$16)/($A528*SIN(C$5*PI()/180))*100/2)^2*PI(),IF(AND(C$9="L",C$10="D"),(($C$7*Coefficients!$E$16)/($A528*SIN(C$5*PI()/180))*100/2)^2*PI(),IF(AND(C$9="C",C$10="D"),(($C$7* Coefficients!$F$16)/($A528*SIN(C$5*PI()/180))*100/2)^2*PI(),FALSE))))</f>
        <v>2648302.7718510125</v>
      </c>
      <c r="I528" s="42">
        <f t="shared" si="58"/>
        <v>25.70928430912317</v>
      </c>
      <c r="L528" s="44"/>
    </row>
    <row r="529" spans="1:12" x14ac:dyDescent="0.25">
      <c r="A529" s="51">
        <f t="shared" si="59"/>
        <v>31.188895840938606</v>
      </c>
      <c r="B529" s="5">
        <f t="shared" si="53"/>
        <v>0.99977170772132329</v>
      </c>
      <c r="C529" s="49">
        <f t="shared" si="56"/>
        <v>-1.983147915100571E-3</v>
      </c>
      <c r="D529" s="5">
        <f t="shared" si="54"/>
        <v>0.30001570997212096</v>
      </c>
      <c r="E529" s="5">
        <f t="shared" si="55"/>
        <v>1.0226288232673381E-2</v>
      </c>
      <c r="F529" s="5" t="str">
        <f t="shared" si="57"/>
        <v>neg.</v>
      </c>
      <c r="G529" s="16">
        <f>IF(AND(C$9="L",C$10="IB"),IF((($C$7*Coefficients!$C$16)/($A529*($C$4/100)))&lt;=1,2*ASIN(($C$7*Coefficients!$C$16)/( $A529*($C$4/100)))*180/PI(),180),IF(AND(C$9="C",C$10="IB"),IF((($C$7*Coefficients!$D$16)/($A529*($C$4/100)))&lt;=1,2*ASIN(($C$7*Coefficients!$D$16)/( $A529*($C$4/100)))*180/PI(),180),IF(AND(C$9="L",C$10="D"),IF((($C$7*Coefficients!$E$16)/($A529*($C$4/100)))&lt;=1,2*ASIN(($C$7*Coefficients!$E$16)/( $A529*($C$4/100)))*180/PI(),180),IF(AND(C$9="C",C$10="D"),IF((($C$7*Coefficients!$F$16)/($A529*($C$4/100)))&lt;=1,2*ASIN(($C$7*Coefficients!$F$16)/( $A529*($C$4/100)))*180/PI(),180),FALSE))))</f>
        <v>180</v>
      </c>
      <c r="H529" s="50">
        <f>IF(AND(C$9="L",C$10="IB"),(($C$7*Coefficients!$C$16)/($A529*SIN(C$5*PI()/180))*100/2)^2*PI(),IF(AND(C$9="C",C$10="IB"),(($C$7*Coefficients!$D$16)/($A529*SIN(C$5*PI()/180))*100/2)^2*PI(),IF(AND(C$9="L",C$10="D"),(($C$7*Coefficients!$E$16)/($A529*SIN(C$5*PI()/180))*100/2)^2*PI(),IF(AND(C$9="C",C$10="D"),(($C$7* Coefficients!$F$16)/($A529*SIN(C$5*PI()/180))*100/2)^2*PI(),FALSE))))</f>
        <v>2636134.9258875628</v>
      </c>
      <c r="I529" s="42">
        <f t="shared" si="58"/>
        <v>25.650154596044356</v>
      </c>
      <c r="L529" s="44"/>
    </row>
    <row r="530" spans="1:12" x14ac:dyDescent="0.25">
      <c r="A530" s="51">
        <f t="shared" si="59"/>
        <v>31.260793671238783</v>
      </c>
      <c r="B530" s="5">
        <f t="shared" si="53"/>
        <v>0.99977065405190502</v>
      </c>
      <c r="C530" s="49">
        <f t="shared" si="56"/>
        <v>-1.9923020660273828E-3</v>
      </c>
      <c r="D530" s="5">
        <f t="shared" si="54"/>
        <v>0.30070731761071678</v>
      </c>
      <c r="E530" s="5">
        <f t="shared" si="55"/>
        <v>1.0273490634481821E-2</v>
      </c>
      <c r="F530" s="5" t="str">
        <f t="shared" si="57"/>
        <v>neg.</v>
      </c>
      <c r="G530" s="16">
        <f>IF(AND(C$9="L",C$10="IB"),IF((($C$7*Coefficients!$C$16)/($A530*($C$4/100)))&lt;=1,2*ASIN(($C$7*Coefficients!$C$16)/( $A530*($C$4/100)))*180/PI(),180),IF(AND(C$9="C",C$10="IB"),IF((($C$7*Coefficients!$D$16)/($A530*($C$4/100)))&lt;=1,2*ASIN(($C$7*Coefficients!$D$16)/( $A530*($C$4/100)))*180/PI(),180),IF(AND(C$9="L",C$10="D"),IF((($C$7*Coefficients!$E$16)/($A530*($C$4/100)))&lt;=1,2*ASIN(($C$7*Coefficients!$E$16)/( $A530*($C$4/100)))*180/PI(),180),IF(AND(C$9="C",C$10="D"),IF((($C$7*Coefficients!$F$16)/($A530*($C$4/100)))&lt;=1,2*ASIN(($C$7*Coefficients!$F$16)/( $A530*($C$4/100)))*180/PI(),180),FALSE))))</f>
        <v>180</v>
      </c>
      <c r="H530" s="50">
        <f>IF(AND(C$9="L",C$10="IB"),(($C$7*Coefficients!$C$16)/($A530*SIN(C$5*PI()/180))*100/2)^2*PI(),IF(AND(C$9="C",C$10="IB"),(($C$7*Coefficients!$D$16)/($A530*SIN(C$5*PI()/180))*100/2)^2*PI(),IF(AND(C$9="L",C$10="D"),(($C$7*Coefficients!$E$16)/($A530*SIN(C$5*PI()/180))*100/2)^2*PI(),IF(AND(C$9="C",C$10="D"),(($C$7* Coefficients!$F$16)/($A530*SIN(C$5*PI()/180))*100/2)^2*PI(),FALSE))))</f>
        <v>2624022.9860980469</v>
      </c>
      <c r="I530" s="42">
        <f t="shared" si="58"/>
        <v>25.591160877531813</v>
      </c>
      <c r="L530" s="44"/>
    </row>
    <row r="531" spans="1:12" x14ac:dyDescent="0.25">
      <c r="A531" s="51">
        <f t="shared" si="59"/>
        <v>31.332857243155086</v>
      </c>
      <c r="B531" s="5">
        <f t="shared" si="53"/>
        <v>0.99976959551971512</v>
      </c>
      <c r="C531" s="49">
        <f t="shared" si="56"/>
        <v>-2.0014984738334213E-3</v>
      </c>
      <c r="D531" s="5">
        <f t="shared" si="54"/>
        <v>0.30140051956957609</v>
      </c>
      <c r="E531" s="5">
        <f t="shared" si="55"/>
        <v>1.0320910912677644E-2</v>
      </c>
      <c r="F531" s="5" t="str">
        <f t="shared" si="57"/>
        <v>neg.</v>
      </c>
      <c r="G531" s="16">
        <f>IF(AND(C$9="L",C$10="IB"),IF((($C$7*Coefficients!$C$16)/($A531*($C$4/100)))&lt;=1,2*ASIN(($C$7*Coefficients!$C$16)/( $A531*($C$4/100)))*180/PI(),180),IF(AND(C$9="C",C$10="IB"),IF((($C$7*Coefficients!$D$16)/($A531*($C$4/100)))&lt;=1,2*ASIN(($C$7*Coefficients!$D$16)/( $A531*($C$4/100)))*180/PI(),180),IF(AND(C$9="L",C$10="D"),IF((($C$7*Coefficients!$E$16)/($A531*($C$4/100)))&lt;=1,2*ASIN(($C$7*Coefficients!$E$16)/( $A531*($C$4/100)))*180/PI(),180),IF(AND(C$9="C",C$10="D"),IF((($C$7*Coefficients!$F$16)/($A531*($C$4/100)))&lt;=1,2*ASIN(($C$7*Coefficients!$F$16)/( $A531*($C$4/100)))*180/PI(),180),FALSE))))</f>
        <v>180</v>
      </c>
      <c r="H531" s="50">
        <f>IF(AND(C$9="L",C$10="IB"),(($C$7*Coefficients!$C$16)/($A531*SIN(C$5*PI()/180))*100/2)^2*PI(),IF(AND(C$9="C",C$10="IB"),(($C$7*Coefficients!$D$16)/($A531*SIN(C$5*PI()/180))*100/2)^2*PI(),IF(AND(C$9="L",C$10="D"),(($C$7*Coefficients!$E$16)/($A531*SIN(C$5*PI()/180))*100/2)^2*PI(),IF(AND(C$9="C",C$10="D"),(($C$7* Coefficients!$F$16)/($A531*SIN(C$5*PI()/180))*100/2)^2*PI(),FALSE))))</f>
        <v>2611966.6956169261</v>
      </c>
      <c r="I531" s="42">
        <f t="shared" si="58"/>
        <v>25.532302840806722</v>
      </c>
      <c r="L531" s="44"/>
    </row>
    <row r="532" spans="1:12" x14ac:dyDescent="0.25">
      <c r="A532" s="51">
        <f t="shared" si="59"/>
        <v>31.4050869387614</v>
      </c>
      <c r="B532" s="5">
        <f t="shared" si="53"/>
        <v>0.99976853210231487</v>
      </c>
      <c r="C532" s="49">
        <f t="shared" si="56"/>
        <v>-2.0107373335982465E-3</v>
      </c>
      <c r="D532" s="5">
        <f t="shared" si="54"/>
        <v>0.30209531952398661</v>
      </c>
      <c r="E532" s="5">
        <f t="shared" si="55"/>
        <v>1.0368550072932562E-2</v>
      </c>
      <c r="F532" s="5" t="str">
        <f t="shared" si="57"/>
        <v>neg.</v>
      </c>
      <c r="G532" s="16">
        <f>IF(AND(C$9="L",C$10="IB"),IF((($C$7*Coefficients!$C$16)/($A532*($C$4/100)))&lt;=1,2*ASIN(($C$7*Coefficients!$C$16)/( $A532*($C$4/100)))*180/PI(),180),IF(AND(C$9="C",C$10="IB"),IF((($C$7*Coefficients!$D$16)/($A532*($C$4/100)))&lt;=1,2*ASIN(($C$7*Coefficients!$D$16)/( $A532*($C$4/100)))*180/PI(),180),IF(AND(C$9="L",C$10="D"),IF((($C$7*Coefficients!$E$16)/($A532*($C$4/100)))&lt;=1,2*ASIN(($C$7*Coefficients!$E$16)/( $A532*($C$4/100)))*180/PI(),180),IF(AND(C$9="C",C$10="D"),IF((($C$7*Coefficients!$F$16)/($A532*($C$4/100)))&lt;=1,2*ASIN(($C$7*Coefficients!$F$16)/( $A532*($C$4/100)))*180/PI(),180),FALSE))))</f>
        <v>180</v>
      </c>
      <c r="H532" s="50">
        <f>IF(AND(C$9="L",C$10="IB"),(($C$7*Coefficients!$C$16)/($A532*SIN(C$5*PI()/180))*100/2)^2*PI(),IF(AND(C$9="C",C$10="IB"),(($C$7*Coefficients!$D$16)/($A532*SIN(C$5*PI()/180))*100/2)^2*PI(),IF(AND(C$9="L",C$10="D"),(($C$7*Coefficients!$E$16)/($A532*SIN(C$5*PI()/180))*100/2)^2*PI(),IF(AND(C$9="C",C$10="D"),(($C$7* Coefficients!$F$16)/($A532*SIN(C$5*PI()/180))*100/2)^2*PI(),FALSE))))</f>
        <v>2599965.7987588551</v>
      </c>
      <c r="I532" s="42">
        <f t="shared" si="58"/>
        <v>25.473580173809626</v>
      </c>
      <c r="L532" s="44"/>
    </row>
    <row r="533" spans="1:12" x14ac:dyDescent="0.25">
      <c r="A533" s="51">
        <f t="shared" si="59"/>
        <v>31.477483141012382</v>
      </c>
      <c r="B533" s="5">
        <f t="shared" si="53"/>
        <v>0.99976746377716219</v>
      </c>
      <c r="C533" s="49">
        <f t="shared" si="56"/>
        <v>-2.0200188413008655E-3</v>
      </c>
      <c r="D533" s="5">
        <f t="shared" si="54"/>
        <v>0.30279172115770847</v>
      </c>
      <c r="E533" s="5">
        <f t="shared" si="55"/>
        <v>1.0416409125560256E-2</v>
      </c>
      <c r="F533" s="5" t="str">
        <f t="shared" si="57"/>
        <v>neg.</v>
      </c>
      <c r="G533" s="16">
        <f>IF(AND(C$9="L",C$10="IB"),IF((($C$7*Coefficients!$C$16)/($A533*($C$4/100)))&lt;=1,2*ASIN(($C$7*Coefficients!$C$16)/( $A533*($C$4/100)))*180/PI(),180),IF(AND(C$9="C",C$10="IB"),IF((($C$7*Coefficients!$D$16)/($A533*($C$4/100)))&lt;=1,2*ASIN(($C$7*Coefficients!$D$16)/( $A533*($C$4/100)))*180/PI(),180),IF(AND(C$9="L",C$10="D"),IF((($C$7*Coefficients!$E$16)/($A533*($C$4/100)))&lt;=1,2*ASIN(($C$7*Coefficients!$E$16)/( $A533*($C$4/100)))*180/PI(),180),IF(AND(C$9="C",C$10="D"),IF((($C$7*Coefficients!$F$16)/($A533*($C$4/100)))&lt;=1,2*ASIN(($C$7*Coefficients!$F$16)/( $A533*($C$4/100)))*180/PI(),180),FALSE))))</f>
        <v>180</v>
      </c>
      <c r="H533" s="50">
        <f>IF(AND(C$9="L",C$10="IB"),(($C$7*Coefficients!$C$16)/($A533*SIN(C$5*PI()/180))*100/2)^2*PI(),IF(AND(C$9="C",C$10="IB"),(($C$7*Coefficients!$D$16)/($A533*SIN(C$5*PI()/180))*100/2)^2*PI(),IF(AND(C$9="L",C$10="D"),(($C$7*Coefficients!$E$16)/($A533*SIN(C$5*PI()/180))*100/2)^2*PI(),IF(AND(C$9="C",C$10="D"),(($C$7* Coefficients!$F$16)/($A533*SIN(C$5*PI()/180))*100/2)^2*PI(),FALSE))))</f>
        <v>2588020.0410132552</v>
      </c>
      <c r="I533" s="42">
        <f t="shared" si="58"/>
        <v>25.414992565198794</v>
      </c>
      <c r="L533" s="44"/>
    </row>
    <row r="534" spans="1:12" x14ac:dyDescent="0.25">
      <c r="A534" s="51">
        <f t="shared" si="59"/>
        <v>31.550046233745487</v>
      </c>
      <c r="B534" s="5">
        <f t="shared" si="53"/>
        <v>0.9997663905216112</v>
      </c>
      <c r="C534" s="49">
        <f t="shared" si="56"/>
        <v>-2.0293431938236059E-3</v>
      </c>
      <c r="D534" s="5">
        <f t="shared" si="54"/>
        <v>0.30348972816299402</v>
      </c>
      <c r="E534" s="5">
        <f t="shared" si="55"/>
        <v>1.0464489085537805E-2</v>
      </c>
      <c r="F534" s="5" t="str">
        <f t="shared" si="57"/>
        <v>neg.</v>
      </c>
      <c r="G534" s="16">
        <f>IF(AND(C$9="L",C$10="IB"),IF((($C$7*Coefficients!$C$16)/($A534*($C$4/100)))&lt;=1,2*ASIN(($C$7*Coefficients!$C$16)/( $A534*($C$4/100)))*180/PI(),180),IF(AND(C$9="C",C$10="IB"),IF((($C$7*Coefficients!$D$16)/($A534*($C$4/100)))&lt;=1,2*ASIN(($C$7*Coefficients!$D$16)/( $A534*($C$4/100)))*180/PI(),180),IF(AND(C$9="L",C$10="D"),IF((($C$7*Coefficients!$E$16)/($A534*($C$4/100)))&lt;=1,2*ASIN(($C$7*Coefficients!$E$16)/( $A534*($C$4/100)))*180/PI(),180),IF(AND(C$9="C",C$10="D"),IF((($C$7*Coefficients!$F$16)/($A534*($C$4/100)))&lt;=1,2*ASIN(($C$7*Coefficients!$F$16)/( $A534*($C$4/100)))*180/PI(),180),FALSE))))</f>
        <v>180</v>
      </c>
      <c r="H534" s="50">
        <f>IF(AND(C$9="L",C$10="IB"),(($C$7*Coefficients!$C$16)/($A534*SIN(C$5*PI()/180))*100/2)^2*PI(),IF(AND(C$9="C",C$10="IB"),(($C$7*Coefficients!$D$16)/($A534*SIN(C$5*PI()/180))*100/2)^2*PI(),IF(AND(C$9="L",C$10="D"),(($C$7*Coefficients!$E$16)/($A534*SIN(C$5*PI()/180))*100/2)^2*PI(),IF(AND(C$9="C",C$10="D"),(($C$7* Coefficients!$F$16)/($A534*SIN(C$5*PI()/180))*100/2)^2*PI(),FALSE))))</f>
        <v>2576129.1690389155</v>
      </c>
      <c r="I534" s="42">
        <f t="shared" si="58"/>
        <v>25.356539704348556</v>
      </c>
      <c r="L534" s="44"/>
    </row>
    <row r="535" spans="1:12" x14ac:dyDescent="0.25">
      <c r="A535" s="51">
        <f t="shared" si="59"/>
        <v>31.622776601683011</v>
      </c>
      <c r="B535" s="5">
        <f t="shared" si="53"/>
        <v>0.99976531231291088</v>
      </c>
      <c r="C535" s="49">
        <f t="shared" si="56"/>
        <v>-2.0387105889637051E-3</v>
      </c>
      <c r="D535" s="5">
        <f t="shared" si="54"/>
        <v>0.30418934424060678</v>
      </c>
      <c r="E535" s="5">
        <f t="shared" si="55"/>
        <v>1.0512790972527202E-2</v>
      </c>
      <c r="F535" s="5" t="str">
        <f t="shared" si="57"/>
        <v>neg.</v>
      </c>
      <c r="G535" s="16">
        <f>IF(AND(C$9="L",C$10="IB"),IF((($C$7*Coefficients!$C$16)/($A535*($C$4/100)))&lt;=1,2*ASIN(($C$7*Coefficients!$C$16)/( $A535*($C$4/100)))*180/PI(),180),IF(AND(C$9="C",C$10="IB"),IF((($C$7*Coefficients!$D$16)/($A535*($C$4/100)))&lt;=1,2*ASIN(($C$7*Coefficients!$D$16)/( $A535*($C$4/100)))*180/PI(),180),IF(AND(C$9="L",C$10="D"),IF((($C$7*Coefficients!$E$16)/($A535*($C$4/100)))&lt;=1,2*ASIN(($C$7*Coefficients!$E$16)/( $A535*($C$4/100)))*180/PI(),180),IF(AND(C$9="C",C$10="D"),IF((($C$7*Coefficients!$F$16)/($A535*($C$4/100)))&lt;=1,2*ASIN(($C$7*Coefficients!$F$16)/( $A535*($C$4/100)))*180/PI(),180),FALSE))))</f>
        <v>180</v>
      </c>
      <c r="H535" s="50">
        <f>IF(AND(C$9="L",C$10="IB"),(($C$7*Coefficients!$C$16)/($A535*SIN(C$5*PI()/180))*100/2)^2*PI(),IF(AND(C$9="C",C$10="IB"),(($C$7*Coefficients!$D$16)/($A535*SIN(C$5*PI()/180))*100/2)^2*PI(),IF(AND(C$9="L",C$10="D"),(($C$7*Coefficients!$E$16)/($A535*SIN(C$5*PI()/180))*100/2)^2*PI(),IF(AND(C$9="C",C$10="D"),(($C$7* Coefficients!$F$16)/($A535*SIN(C$5*PI()/180))*100/2)^2*PI(),FALSE))))</f>
        <v>2564292.9306586245</v>
      </c>
      <c r="I535" s="42">
        <f t="shared" si="58"/>
        <v>25.298221281347661</v>
      </c>
      <c r="L535" s="44"/>
    </row>
    <row r="536" spans="1:12" x14ac:dyDescent="0.25">
      <c r="A536" s="51">
        <f t="shared" si="59"/>
        <v>31.695674630434123</v>
      </c>
      <c r="B536" s="5">
        <f t="shared" si="53"/>
        <v>0.99976422912820595</v>
      </c>
      <c r="C536" s="49">
        <f t="shared" si="56"/>
        <v>-2.0481212254256096E-3</v>
      </c>
      <c r="D536" s="5">
        <f t="shared" si="54"/>
        <v>0.30489057309984152</v>
      </c>
      <c r="E536" s="5">
        <f t="shared" si="55"/>
        <v>1.0561315810896988E-2</v>
      </c>
      <c r="F536" s="5" t="str">
        <f t="shared" si="57"/>
        <v>neg.</v>
      </c>
      <c r="G536" s="16">
        <f>IF(AND(C$9="L",C$10="IB"),IF((($C$7*Coefficients!$C$16)/($A536*($C$4/100)))&lt;=1,2*ASIN(($C$7*Coefficients!$C$16)/( $A536*($C$4/100)))*180/PI(),180),IF(AND(C$9="C",C$10="IB"),IF((($C$7*Coefficients!$D$16)/($A536*($C$4/100)))&lt;=1,2*ASIN(($C$7*Coefficients!$D$16)/( $A536*($C$4/100)))*180/PI(),180),IF(AND(C$9="L",C$10="D"),IF((($C$7*Coefficients!$E$16)/($A536*($C$4/100)))&lt;=1,2*ASIN(($C$7*Coefficients!$E$16)/( $A536*($C$4/100)))*180/PI(),180),IF(AND(C$9="C",C$10="D"),IF((($C$7*Coefficients!$F$16)/($A536*($C$4/100)))&lt;=1,2*ASIN(($C$7*Coefficients!$F$16)/( $A536*($C$4/100)))*180/PI(),180),FALSE))))</f>
        <v>180</v>
      </c>
      <c r="H536" s="50">
        <f>IF(AND(C$9="L",C$10="IB"),(($C$7*Coefficients!$C$16)/($A536*SIN(C$5*PI()/180))*100/2)^2*PI(),IF(AND(C$9="C",C$10="IB"),(($C$7*Coefficients!$D$16)/($A536*SIN(C$5*PI()/180))*100/2)^2*PI(),IF(AND(C$9="L",C$10="D"),(($C$7*Coefficients!$E$16)/($A536*SIN(C$5*PI()/180))*100/2)^2*PI(),IF(AND(C$9="C",C$10="D"),(($C$7* Coefficients!$F$16)/($A536*SIN(C$5*PI()/180))*100/2)^2*PI(),FALSE))))</f>
        <v>2552511.0748538184</v>
      </c>
      <c r="I536" s="42">
        <f t="shared" si="58"/>
        <v>25.240036986997641</v>
      </c>
      <c r="L536" s="44"/>
    </row>
    <row r="537" spans="1:12" x14ac:dyDescent="0.25">
      <c r="A537" s="51">
        <f t="shared" si="59"/>
        <v>31.768740706496917</v>
      </c>
      <c r="B537" s="5">
        <f t="shared" si="53"/>
        <v>0.99976314094453544</v>
      </c>
      <c r="C537" s="49">
        <f t="shared" si="56"/>
        <v>-2.0575753028335263E-3</v>
      </c>
      <c r="D537" s="5">
        <f t="shared" si="54"/>
        <v>0.30559341845854393</v>
      </c>
      <c r="E537" s="5">
        <f t="shared" si="55"/>
        <v>1.0610064629743989E-2</v>
      </c>
      <c r="F537" s="5" t="str">
        <f t="shared" si="57"/>
        <v>neg.</v>
      </c>
      <c r="G537" s="16">
        <f>IF(AND(C$9="L",C$10="IB"),IF((($C$7*Coefficients!$C$16)/($A537*($C$4/100)))&lt;=1,2*ASIN(($C$7*Coefficients!$C$16)/( $A537*($C$4/100)))*180/PI(),180),IF(AND(C$9="C",C$10="IB"),IF((($C$7*Coefficients!$D$16)/($A537*($C$4/100)))&lt;=1,2*ASIN(($C$7*Coefficients!$D$16)/( $A537*($C$4/100)))*180/PI(),180),IF(AND(C$9="L",C$10="D"),IF((($C$7*Coefficients!$E$16)/($A537*($C$4/100)))&lt;=1,2*ASIN(($C$7*Coefficients!$E$16)/( $A537*($C$4/100)))*180/PI(),180),IF(AND(C$9="C",C$10="D"),IF((($C$7*Coefficients!$F$16)/($A537*($C$4/100)))&lt;=1,2*ASIN(($C$7*Coefficients!$F$16)/( $A537*($C$4/100)))*180/PI(),180),FALSE))))</f>
        <v>180</v>
      </c>
      <c r="H537" s="50">
        <f>IF(AND(C$9="L",C$10="IB"),(($C$7*Coefficients!$C$16)/($A537*SIN(C$5*PI()/180))*100/2)^2*PI(),IF(AND(C$9="C",C$10="IB"),(($C$7*Coefficients!$D$16)/($A537*SIN(C$5*PI()/180))*100/2)^2*PI(),IF(AND(C$9="L",C$10="D"),(($C$7*Coefficients!$E$16)/($A537*SIN(C$5*PI()/180))*100/2)^2*PI(),IF(AND(C$9="C",C$10="D"),(($C$7* Coefficients!$F$16)/($A537*SIN(C$5*PI()/180))*100/2)^2*PI(),FALSE))))</f>
        <v>2540783.3517592601</v>
      </c>
      <c r="I537" s="42">
        <f t="shared" si="58"/>
        <v>25.181986512811154</v>
      </c>
      <c r="L537" s="44"/>
    </row>
    <row r="538" spans="1:12" x14ac:dyDescent="0.25">
      <c r="A538" s="51">
        <f t="shared" si="59"/>
        <v>31.841975217260455</v>
      </c>
      <c r="B538" s="5">
        <f t="shared" si="53"/>
        <v>0.99976204773883204</v>
      </c>
      <c r="C538" s="49">
        <f t="shared" si="56"/>
        <v>-2.0670730217372266E-3</v>
      </c>
      <c r="D538" s="5">
        <f t="shared" si="54"/>
        <v>0.30629788404313008</v>
      </c>
      <c r="E538" s="5">
        <f t="shared" si="55"/>
        <v>1.0659038462915103E-2</v>
      </c>
      <c r="F538" s="5" t="str">
        <f t="shared" si="57"/>
        <v>neg.</v>
      </c>
      <c r="G538" s="16">
        <f>IF(AND(C$9="L",C$10="IB"),IF((($C$7*Coefficients!$C$16)/($A538*($C$4/100)))&lt;=1,2*ASIN(($C$7*Coefficients!$C$16)/( $A538*($C$4/100)))*180/PI(),180),IF(AND(C$9="C",C$10="IB"),IF((($C$7*Coefficients!$D$16)/($A538*($C$4/100)))&lt;=1,2*ASIN(($C$7*Coefficients!$D$16)/( $A538*($C$4/100)))*180/PI(),180),IF(AND(C$9="L",C$10="D"),IF((($C$7*Coefficients!$E$16)/($A538*($C$4/100)))&lt;=1,2*ASIN(($C$7*Coefficients!$E$16)/( $A538*($C$4/100)))*180/PI(),180),IF(AND(C$9="C",C$10="D"),IF((($C$7*Coefficients!$F$16)/($A538*($C$4/100)))&lt;=1,2*ASIN(($C$7*Coefficients!$F$16)/( $A538*($C$4/100)))*180/PI(),180),FALSE))))</f>
        <v>180</v>
      </c>
      <c r="H538" s="50">
        <f>IF(AND(C$9="L",C$10="IB"),(($C$7*Coefficients!$C$16)/($A538*SIN(C$5*PI()/180))*100/2)^2*PI(),IF(AND(C$9="C",C$10="IB"),(($C$7*Coefficients!$D$16)/($A538*SIN(C$5*PI()/180))*100/2)^2*PI(),IF(AND(C$9="L",C$10="D"),(($C$7*Coefficients!$E$16)/($A538*SIN(C$5*PI()/180))*100/2)^2*PI(),IF(AND(C$9="C",C$10="D"),(($C$7* Coefficients!$F$16)/($A538*SIN(C$5*PI()/180))*100/2)^2*PI(),FALSE))))</f>
        <v>2529109.5126577374</v>
      </c>
      <c r="I538" s="42">
        <f t="shared" si="58"/>
        <v>25.124069551010365</v>
      </c>
      <c r="L538" s="44"/>
    </row>
    <row r="539" spans="1:12" x14ac:dyDescent="0.25">
      <c r="A539" s="51">
        <f t="shared" si="59"/>
        <v>31.915378551006821</v>
      </c>
      <c r="B539" s="5">
        <f t="shared" si="53"/>
        <v>0.99976094948792327</v>
      </c>
      <c r="C539" s="49">
        <f t="shared" si="56"/>
        <v>-2.0766145836014515E-3</v>
      </c>
      <c r="D539" s="5">
        <f t="shared" si="54"/>
        <v>0.30700397358860637</v>
      </c>
      <c r="E539" s="5">
        <f t="shared" si="55"/>
        <v>1.0708238349029266E-2</v>
      </c>
      <c r="F539" s="5" t="str">
        <f t="shared" si="57"/>
        <v>neg.</v>
      </c>
      <c r="G539" s="16">
        <f>IF(AND(C$9="L",C$10="IB"),IF((($C$7*Coefficients!$C$16)/($A539*($C$4/100)))&lt;=1,2*ASIN(($C$7*Coefficients!$C$16)/( $A539*($C$4/100)))*180/PI(),180),IF(AND(C$9="C",C$10="IB"),IF((($C$7*Coefficients!$D$16)/($A539*($C$4/100)))&lt;=1,2*ASIN(($C$7*Coefficients!$D$16)/( $A539*($C$4/100)))*180/PI(),180),IF(AND(C$9="L",C$10="D"),IF((($C$7*Coefficients!$E$16)/($A539*($C$4/100)))&lt;=1,2*ASIN(($C$7*Coefficients!$E$16)/( $A539*($C$4/100)))*180/PI(),180),IF(AND(C$9="C",C$10="D"),IF((($C$7*Coefficients!$F$16)/($A539*($C$4/100)))&lt;=1,2*ASIN(($C$7*Coefficients!$F$16)/( $A539*($C$4/100)))*180/PI(),180),FALSE))))</f>
        <v>180</v>
      </c>
      <c r="H539" s="50">
        <f>IF(AND(C$9="L",C$10="IB"),(($C$7*Coefficients!$C$16)/($A539*SIN(C$5*PI()/180))*100/2)^2*PI(),IF(AND(C$9="C",C$10="IB"),(($C$7*Coefficients!$D$16)/($A539*SIN(C$5*PI()/180))*100/2)^2*PI(),IF(AND(C$9="L",C$10="D"),(($C$7*Coefficients!$E$16)/($A539*SIN(C$5*PI()/180))*100/2)^2*PI(),IF(AND(C$9="C",C$10="D"),(($C$7* Coefficients!$F$16)/($A539*SIN(C$5*PI()/180))*100/2)^2*PI(),FALSE))))</f>
        <v>2517489.3099747924</v>
      </c>
      <c r="I539" s="42">
        <f t="shared" si="58"/>
        <v>25.06628579452531</v>
      </c>
      <c r="L539" s="44"/>
    </row>
    <row r="540" spans="1:12" x14ac:dyDescent="0.25">
      <c r="A540" s="51">
        <f t="shared" si="59"/>
        <v>31.988951096913183</v>
      </c>
      <c r="B540" s="5">
        <f t="shared" si="53"/>
        <v>0.9997598461685282</v>
      </c>
      <c r="C540" s="49">
        <f t="shared" si="56"/>
        <v>-2.0862001908348625E-3</v>
      </c>
      <c r="D540" s="5">
        <f t="shared" si="54"/>
        <v>0.30771169083858935</v>
      </c>
      <c r="E540" s="5">
        <f t="shared" si="55"/>
        <v>1.0757665331499452E-2</v>
      </c>
      <c r="F540" s="5" t="str">
        <f t="shared" si="57"/>
        <v>neg.</v>
      </c>
      <c r="G540" s="16">
        <f>IF(AND(C$9="L",C$10="IB"),IF((($C$7*Coefficients!$C$16)/($A540*($C$4/100)))&lt;=1,2*ASIN(($C$7*Coefficients!$C$16)/( $A540*($C$4/100)))*180/PI(),180),IF(AND(C$9="C",C$10="IB"),IF((($C$7*Coefficients!$D$16)/($A540*($C$4/100)))&lt;=1,2*ASIN(($C$7*Coefficients!$D$16)/( $A540*($C$4/100)))*180/PI(),180),IF(AND(C$9="L",C$10="D"),IF((($C$7*Coefficients!$E$16)/($A540*($C$4/100)))&lt;=1,2*ASIN(($C$7*Coefficients!$E$16)/( $A540*($C$4/100)))*180/PI(),180),IF(AND(C$9="C",C$10="D"),IF((($C$7*Coefficients!$F$16)/($A540*($C$4/100)))&lt;=1,2*ASIN(($C$7*Coefficients!$F$16)/( $A540*($C$4/100)))*180/PI(),180),FALSE))))</f>
        <v>180</v>
      </c>
      <c r="H540" s="50">
        <f>IF(AND(C$9="L",C$10="IB"),(($C$7*Coefficients!$C$16)/($A540*SIN(C$5*PI()/180))*100/2)^2*PI(),IF(AND(C$9="C",C$10="IB"),(($C$7*Coefficients!$D$16)/($A540*SIN(C$5*PI()/180))*100/2)^2*PI(),IF(AND(C$9="L",C$10="D"),(($C$7*Coefficients!$E$16)/($A540*SIN(C$5*PI()/180))*100/2)^2*PI(),IF(AND(C$9="C",C$10="D"),(($C$7* Coefficients!$F$16)/($A540*SIN(C$5*PI()/180))*100/2)^2*PI(),FALSE))))</f>
        <v>2505922.4972734656</v>
      </c>
      <c r="I540" s="42">
        <f t="shared" si="58"/>
        <v>25.008634936992262</v>
      </c>
      <c r="L540" s="44"/>
    </row>
    <row r="541" spans="1:12" x14ac:dyDescent="0.25">
      <c r="A541" s="51">
        <f t="shared" si="59"/>
        <v>32.062693245053858</v>
      </c>
      <c r="B541" s="5">
        <f t="shared" si="53"/>
        <v>0.99975873775725954</v>
      </c>
      <c r="C541" s="49">
        <f t="shared" si="56"/>
        <v>-2.0958300467717322E-3</v>
      </c>
      <c r="D541" s="5">
        <f t="shared" si="54"/>
        <v>0.30842103954532535</v>
      </c>
      <c r="E541" s="5">
        <f t="shared" si="55"/>
        <v>1.0807320458554814E-2</v>
      </c>
      <c r="F541" s="5" t="str">
        <f t="shared" si="57"/>
        <v>neg.</v>
      </c>
      <c r="G541" s="16">
        <f>IF(AND(C$9="L",C$10="IB"),IF((($C$7*Coefficients!$C$16)/($A541*($C$4/100)))&lt;=1,2*ASIN(($C$7*Coefficients!$C$16)/( $A541*($C$4/100)))*180/PI(),180),IF(AND(C$9="C",C$10="IB"),IF((($C$7*Coefficients!$D$16)/($A541*($C$4/100)))&lt;=1,2*ASIN(($C$7*Coefficients!$D$16)/( $A541*($C$4/100)))*180/PI(),180),IF(AND(C$9="L",C$10="D"),IF((($C$7*Coefficients!$E$16)/($A541*($C$4/100)))&lt;=1,2*ASIN(($C$7*Coefficients!$E$16)/( $A541*($C$4/100)))*180/PI(),180),IF(AND(C$9="C",C$10="D"),IF((($C$7*Coefficients!$F$16)/($A541*($C$4/100)))&lt;=1,2*ASIN(($C$7*Coefficients!$F$16)/( $A541*($C$4/100)))*180/PI(),180),FALSE))))</f>
        <v>180</v>
      </c>
      <c r="H541" s="50">
        <f>IF(AND(C$9="L",C$10="IB"),(($C$7*Coefficients!$C$16)/($A541*SIN(C$5*PI()/180))*100/2)^2*PI(),IF(AND(C$9="C",C$10="IB"),(($C$7*Coefficients!$D$16)/($A541*SIN(C$5*PI()/180))*100/2)^2*PI(),IF(AND(C$9="L",C$10="D"),(($C$7*Coefficients!$E$16)/($A541*SIN(C$5*PI()/180))*100/2)^2*PI(),IF(AND(C$9="C",C$10="D"),(($C$7* Coefficients!$F$16)/($A541*SIN(C$5*PI()/180))*100/2)^2*PI(),FALSE))))</f>
        <v>2494408.8292490751</v>
      </c>
      <c r="I541" s="42">
        <f t="shared" si="58"/>
        <v>24.951116672752121</v>
      </c>
      <c r="L541" s="44"/>
    </row>
    <row r="542" spans="1:12" x14ac:dyDescent="0.25">
      <c r="A542" s="51">
        <f t="shared" si="59"/>
        <v>32.136605386402373</v>
      </c>
      <c r="B542" s="5">
        <f t="shared" si="53"/>
        <v>0.99975762423062198</v>
      </c>
      <c r="C542" s="49">
        <f t="shared" si="56"/>
        <v>-2.105504355686425E-3</v>
      </c>
      <c r="D542" s="5">
        <f t="shared" si="54"/>
        <v>0.30913202346971064</v>
      </c>
      <c r="E542" s="5">
        <f t="shared" si="55"/>
        <v>1.0857204783262915E-2</v>
      </c>
      <c r="F542" s="5" t="str">
        <f t="shared" si="57"/>
        <v>neg.</v>
      </c>
      <c r="G542" s="16">
        <f>IF(AND(C$9="L",C$10="IB"),IF((($C$7*Coefficients!$C$16)/($A542*($C$4/100)))&lt;=1,2*ASIN(($C$7*Coefficients!$C$16)/( $A542*($C$4/100)))*180/PI(),180),IF(AND(C$9="C",C$10="IB"),IF((($C$7*Coefficients!$D$16)/($A542*($C$4/100)))&lt;=1,2*ASIN(($C$7*Coefficients!$D$16)/( $A542*($C$4/100)))*180/PI(),180),IF(AND(C$9="L",C$10="D"),IF((($C$7*Coefficients!$E$16)/($A542*($C$4/100)))&lt;=1,2*ASIN(($C$7*Coefficients!$E$16)/( $A542*($C$4/100)))*180/PI(),180),IF(AND(C$9="C",C$10="D"),IF((($C$7*Coefficients!$F$16)/($A542*($C$4/100)))&lt;=1,2*ASIN(($C$7*Coefficients!$F$16)/( $A542*($C$4/100)))*180/PI(),180),FALSE))))</f>
        <v>180</v>
      </c>
      <c r="H542" s="50">
        <f>IF(AND(C$9="L",C$10="IB"),(($C$7*Coefficients!$C$16)/($A542*SIN(C$5*PI()/180))*100/2)^2*PI(),IF(AND(C$9="C",C$10="IB"),(($C$7*Coefficients!$D$16)/($A542*SIN(C$5*PI()/180))*100/2)^2*PI(),IF(AND(C$9="L",C$10="D"),(($C$7*Coefficients!$E$16)/($A542*SIN(C$5*PI()/180))*100/2)^2*PI(),IF(AND(C$9="C",C$10="D"),(($C$7* Coefficients!$F$16)/($A542*SIN(C$5*PI()/180))*100/2)^2*PI(),FALSE))))</f>
        <v>2482948.0617240095</v>
      </c>
      <c r="I542" s="42">
        <f t="shared" si="58"/>
        <v>24.893730696848763</v>
      </c>
      <c r="L542" s="44"/>
    </row>
    <row r="543" spans="1:12" x14ac:dyDescent="0.25">
      <c r="A543" s="51">
        <f t="shared" si="59"/>
        <v>32.210687912833542</v>
      </c>
      <c r="B543" s="5">
        <f t="shared" si="53"/>
        <v>0.99975650556501139</v>
      </c>
      <c r="C543" s="49">
        <f t="shared" si="56"/>
        <v>-2.1152233228001684E-3</v>
      </c>
      <c r="D543" s="5">
        <f t="shared" si="54"/>
        <v>0.30984464638131121</v>
      </c>
      <c r="E543" s="5">
        <f t="shared" si="55"/>
        <v>1.0907319363552046E-2</v>
      </c>
      <c r="F543" s="5" t="str">
        <f t="shared" si="57"/>
        <v>neg.</v>
      </c>
      <c r="G543" s="16">
        <f>IF(AND(C$9="L",C$10="IB"),IF((($C$7*Coefficients!$C$16)/($A543*($C$4/100)))&lt;=1,2*ASIN(($C$7*Coefficients!$C$16)/( $A543*($C$4/100)))*180/PI(),180),IF(AND(C$9="C",C$10="IB"),IF((($C$7*Coefficients!$D$16)/($A543*($C$4/100)))&lt;=1,2*ASIN(($C$7*Coefficients!$D$16)/( $A543*($C$4/100)))*180/PI(),180),IF(AND(C$9="L",C$10="D"),IF((($C$7*Coefficients!$E$16)/($A543*($C$4/100)))&lt;=1,2*ASIN(($C$7*Coefficients!$E$16)/( $A543*($C$4/100)))*180/PI(),180),IF(AND(C$9="C",C$10="D"),IF((($C$7*Coefficients!$F$16)/($A543*($C$4/100)))&lt;=1,2*ASIN(($C$7*Coefficients!$F$16)/( $A543*($C$4/100)))*180/PI(),180),FALSE))))</f>
        <v>180</v>
      </c>
      <c r="H543" s="50">
        <f>IF(AND(C$9="L",C$10="IB"),(($C$7*Coefficients!$C$16)/($A543*SIN(C$5*PI()/180))*100/2)^2*PI(),IF(AND(C$9="C",C$10="IB"),(($C$7*Coefficients!$D$16)/($A543*SIN(C$5*PI()/180))*100/2)^2*PI(),IF(AND(C$9="L",C$10="D"),(($C$7*Coefficients!$E$16)/($A543*SIN(C$5*PI()/180))*100/2)^2*PI(),IF(AND(C$9="C",C$10="D"),(($C$7* Coefficients!$F$16)/($A543*SIN(C$5*PI()/180))*100/2)^2*PI(),FALSE))))</f>
        <v>2471539.9516425529</v>
      </c>
      <c r="I543" s="42">
        <f t="shared" si="58"/>
        <v>24.836476705027465</v>
      </c>
      <c r="L543" s="44"/>
    </row>
    <row r="544" spans="1:12" x14ac:dyDescent="0.25">
      <c r="A544" s="51">
        <f t="shared" si="59"/>
        <v>32.284941217125549</v>
      </c>
      <c r="B544" s="5">
        <f t="shared" si="53"/>
        <v>0.99975538173671497</v>
      </c>
      <c r="C544" s="49">
        <f t="shared" si="56"/>
        <v>-2.1249871542801005E-3</v>
      </c>
      <c r="D544" s="5">
        <f t="shared" si="54"/>
        <v>0.31055891205838276</v>
      </c>
      <c r="E544" s="5">
        <f t="shared" si="55"/>
        <v>1.0957665262233681E-2</v>
      </c>
      <c r="F544" s="5" t="str">
        <f t="shared" si="57"/>
        <v>neg.</v>
      </c>
      <c r="G544" s="16">
        <f>IF(AND(C$9="L",C$10="IB"),IF((($C$7*Coefficients!$C$16)/($A544*($C$4/100)))&lt;=1,2*ASIN(($C$7*Coefficients!$C$16)/( $A544*($C$4/100)))*180/PI(),180),IF(AND(C$9="C",C$10="IB"),IF((($C$7*Coefficients!$D$16)/($A544*($C$4/100)))&lt;=1,2*ASIN(($C$7*Coefficients!$D$16)/( $A544*($C$4/100)))*180/PI(),180),IF(AND(C$9="L",C$10="D"),IF((($C$7*Coefficients!$E$16)/($A544*($C$4/100)))&lt;=1,2*ASIN(($C$7*Coefficients!$E$16)/( $A544*($C$4/100)))*180/PI(),180),IF(AND(C$9="C",C$10="D"),IF((($C$7*Coefficients!$F$16)/($A544*($C$4/100)))&lt;=1,2*ASIN(($C$7*Coefficients!$F$16)/( $A544*($C$4/100)))*180/PI(),180),FALSE))))</f>
        <v>180</v>
      </c>
      <c r="H544" s="50">
        <f>IF(AND(C$9="L",C$10="IB"),(($C$7*Coefficients!$C$16)/($A544*SIN(C$5*PI()/180))*100/2)^2*PI(),IF(AND(C$9="C",C$10="IB"),(($C$7*Coefficients!$D$16)/($A544*SIN(C$5*PI()/180))*100/2)^2*PI(),IF(AND(C$9="L",C$10="D"),(($C$7*Coefficients!$E$16)/($A544*SIN(C$5*PI()/180))*100/2)^2*PI(),IF(AND(C$9="C",C$10="D"),(($C$7* Coefficients!$F$16)/($A544*SIN(C$5*PI()/180))*100/2)^2*PI(),FALSE))))</f>
        <v>2460184.2570657278</v>
      </c>
      <c r="I544" s="42">
        <f t="shared" si="58"/>
        <v>24.779354393733261</v>
      </c>
      <c r="L544" s="44"/>
    </row>
    <row r="545" spans="1:12" x14ac:dyDescent="0.25">
      <c r="A545" s="51">
        <f t="shared" si="59"/>
        <v>32.359365692962015</v>
      </c>
      <c r="B545" s="5">
        <f t="shared" si="53"/>
        <v>0.99975425272191121</v>
      </c>
      <c r="C545" s="49">
        <f t="shared" si="56"/>
        <v>-2.1347960572392893E-3</v>
      </c>
      <c r="D545" s="5">
        <f t="shared" si="54"/>
        <v>0.31127482428789077</v>
      </c>
      <c r="E545" s="5">
        <f t="shared" si="55"/>
        <v>1.1008243547025003E-2</v>
      </c>
      <c r="F545" s="5" t="str">
        <f t="shared" si="57"/>
        <v>neg.</v>
      </c>
      <c r="G545" s="16">
        <f>IF(AND(C$9="L",C$10="IB"),IF((($C$7*Coefficients!$C$16)/($A545*($C$4/100)))&lt;=1,2*ASIN(($C$7*Coefficients!$C$16)/( $A545*($C$4/100)))*180/PI(),180),IF(AND(C$9="C",C$10="IB"),IF((($C$7*Coefficients!$D$16)/($A545*($C$4/100)))&lt;=1,2*ASIN(($C$7*Coefficients!$D$16)/( $A545*($C$4/100)))*180/PI(),180),IF(AND(C$9="L",C$10="D"),IF((($C$7*Coefficients!$E$16)/($A545*($C$4/100)))&lt;=1,2*ASIN(($C$7*Coefficients!$E$16)/( $A545*($C$4/100)))*180/PI(),180),IF(AND(C$9="C",C$10="D"),IF((($C$7*Coefficients!$F$16)/($A545*($C$4/100)))&lt;=1,2*ASIN(($C$7*Coefficients!$F$16)/( $A545*($C$4/100)))*180/PI(),180),FALSE))))</f>
        <v>180</v>
      </c>
      <c r="H545" s="50">
        <f>IF(AND(C$9="L",C$10="IB"),(($C$7*Coefficients!$C$16)/($A545*SIN(C$5*PI()/180))*100/2)^2*PI(),IF(AND(C$9="C",C$10="IB"),(($C$7*Coefficients!$D$16)/($A545*SIN(C$5*PI()/180))*100/2)^2*PI(),IF(AND(C$9="L",C$10="D"),(($C$7*Coefficients!$E$16)/($A545*SIN(C$5*PI()/180))*100/2)^2*PI(),IF(AND(C$9="C",C$10="D"),(($C$7* Coefficients!$F$16)/($A545*SIN(C$5*PI()/180))*100/2)^2*PI(),FALSE))))</f>
        <v>2448880.7371661677</v>
      </c>
      <c r="I545" s="42">
        <f t="shared" si="58"/>
        <v>24.722363460109342</v>
      </c>
      <c r="L545" s="44"/>
    </row>
    <row r="546" spans="1:12" x14ac:dyDescent="0.25">
      <c r="A546" s="51">
        <f t="shared" si="59"/>
        <v>32.433961734934108</v>
      </c>
      <c r="B546" s="5">
        <f t="shared" si="53"/>
        <v>0.99975311849666748</v>
      </c>
      <c r="C546" s="49">
        <f t="shared" si="56"/>
        <v>-2.1446502397579675E-3</v>
      </c>
      <c r="D546" s="5">
        <f t="shared" si="54"/>
        <v>0.31199238686553071</v>
      </c>
      <c r="E546" s="5">
        <f t="shared" si="55"/>
        <v>1.1059055290571563E-2</v>
      </c>
      <c r="F546" s="5" t="str">
        <f t="shared" si="57"/>
        <v>neg.</v>
      </c>
      <c r="G546" s="16">
        <f>IF(AND(C$9="L",C$10="IB"),IF((($C$7*Coefficients!$C$16)/($A546*($C$4/100)))&lt;=1,2*ASIN(($C$7*Coefficients!$C$16)/( $A546*($C$4/100)))*180/PI(),180),IF(AND(C$9="C",C$10="IB"),IF((($C$7*Coefficients!$D$16)/($A546*($C$4/100)))&lt;=1,2*ASIN(($C$7*Coefficients!$D$16)/( $A546*($C$4/100)))*180/PI(),180),IF(AND(C$9="L",C$10="D"),IF((($C$7*Coefficients!$E$16)/($A546*($C$4/100)))&lt;=1,2*ASIN(($C$7*Coefficients!$E$16)/( $A546*($C$4/100)))*180/PI(),180),IF(AND(C$9="C",C$10="D"),IF((($C$7*Coefficients!$F$16)/($A546*($C$4/100)))&lt;=1,2*ASIN(($C$7*Coefficients!$F$16)/( $A546*($C$4/100)))*180/PI(),180),FALSE))))</f>
        <v>180</v>
      </c>
      <c r="H546" s="50">
        <f>IF(AND(C$9="L",C$10="IB"),(($C$7*Coefficients!$C$16)/($A546*SIN(C$5*PI()/180))*100/2)^2*PI(),IF(AND(C$9="C",C$10="IB"),(($C$7*Coefficients!$D$16)/($A546*SIN(C$5*PI()/180))*100/2)^2*PI(),IF(AND(C$9="L",C$10="D"),(($C$7*Coefficients!$E$16)/($A546*SIN(C$5*PI()/180))*100/2)^2*PI(),IF(AND(C$9="C",C$10="D"),(($C$7* Coefficients!$F$16)/($A546*SIN(C$5*PI()/180))*100/2)^2*PI(),FALSE))))</f>
        <v>2437629.1522230054</v>
      </c>
      <c r="I546" s="42">
        <f t="shared" si="58"/>
        <v>24.665503601995454</v>
      </c>
      <c r="L546" s="44"/>
    </row>
    <row r="547" spans="1:12" x14ac:dyDescent="0.25">
      <c r="A547" s="51">
        <f t="shared" si="59"/>
        <v>32.50872973854262</v>
      </c>
      <c r="B547" s="5">
        <f t="shared" ref="B547:B610" si="60">IF(AND(C$9="L",C$10="IB"),SQRT((SIN(PI()*$A547*($C$4/100)/$C$7*SIN($C$5*PI()/180))/(PI()*$A547*($C$4/100)/$C$7*SIN($C$5*PI()/180)))^2),IF(AND(C$9="C",C$10="IB"),IMABS(2*BESSELJ((2*PI()*$A547/$C$7)*(($C$4/100)/2)*SIN($C$5*PI()/180),1)/( (2*PI()*$A547/$C$7)*(($C$4/100)/2)*SIN($C$5*PI()/180))),IF(AND(C$9="L",C$10="D"),SQRT((SIN(PI()*$A547*($C$4/100)/$C$7*SIN($C$5*PI()/180))/(PI()*$A547*($C$4/100)/$C$7*SIN($C$5*PI()/180)))^2)*COS(C$5*PI()/180),IF(AND(C$9="C",C$10="D"),IMABS(2*BESSELJ((2*PI()*$A547/$C$7)*(($C$4/100)/2)*SIN($C$5*PI()/180),1)/( (2*PI()*$A547/$C$7)*(($C$4/100)/2)*SIN($C$5*PI()/180)))* COS(C$5*PI()/180),FALSE))))</f>
        <v>0.9997519790369418</v>
      </c>
      <c r="C547" s="49">
        <f t="shared" si="56"/>
        <v>-2.1545499108681157E-3</v>
      </c>
      <c r="D547" s="5">
        <f t="shared" ref="D547:D610" si="61">IF(C$9="C",C$14/(C$7/A547*100),"n/a")</f>
        <v>0.31271160359574796</v>
      </c>
      <c r="E547" s="5">
        <f t="shared" ref="E547:E610" si="62">IF($C$9="C",(((PI()*(C$4/100)/(C$7/A547)))^2),IF($C$9="L",(2*(C$4/100)/(C$7/A547)),FALSE))</f>
        <v>1.1110101570470019E-2</v>
      </c>
      <c r="F547" s="5" t="str">
        <f t="shared" si="57"/>
        <v>neg.</v>
      </c>
      <c r="G547" s="16">
        <f>IF(AND(C$9="L",C$10="IB"),IF((($C$7*Coefficients!$C$16)/($A547*($C$4/100)))&lt;=1,2*ASIN(($C$7*Coefficients!$C$16)/( $A547*($C$4/100)))*180/PI(),180),IF(AND(C$9="C",C$10="IB"),IF((($C$7*Coefficients!$D$16)/($A547*($C$4/100)))&lt;=1,2*ASIN(($C$7*Coefficients!$D$16)/( $A547*($C$4/100)))*180/PI(),180),IF(AND(C$9="L",C$10="D"),IF((($C$7*Coefficients!$E$16)/($A547*($C$4/100)))&lt;=1,2*ASIN(($C$7*Coefficients!$E$16)/( $A547*($C$4/100)))*180/PI(),180),IF(AND(C$9="C",C$10="D"),IF((($C$7*Coefficients!$F$16)/($A547*($C$4/100)))&lt;=1,2*ASIN(($C$7*Coefficients!$F$16)/( $A547*($C$4/100)))*180/PI(),180),FALSE))))</f>
        <v>180</v>
      </c>
      <c r="H547" s="50">
        <f>IF(AND(C$9="L",C$10="IB"),(($C$7*Coefficients!$C$16)/($A547*SIN(C$5*PI()/180))*100/2)^2*PI(),IF(AND(C$9="C",C$10="IB"),(($C$7*Coefficients!$D$16)/($A547*SIN(C$5*PI()/180))*100/2)^2*PI(),IF(AND(C$9="L",C$10="D"),(($C$7*Coefficients!$E$16)/($A547*SIN(C$5*PI()/180))*100/2)^2*PI(),IF(AND(C$9="C",C$10="D"),(($C$7* Coefficients!$F$16)/($A547*SIN(C$5*PI()/180))*100/2)^2*PI(),FALSE))))</f>
        <v>2426429.2636167896</v>
      </c>
      <c r="I547" s="42">
        <f t="shared" si="58"/>
        <v>24.608774517926285</v>
      </c>
      <c r="L547" s="44"/>
    </row>
    <row r="548" spans="1:12" x14ac:dyDescent="0.25">
      <c r="A548" s="51">
        <f t="shared" si="59"/>
        <v>32.583670100200052</v>
      </c>
      <c r="B548" s="5">
        <f t="shared" si="60"/>
        <v>0.99975083431858047</v>
      </c>
      <c r="C548" s="49">
        <f t="shared" ref="C548:C611" si="63">20*LOG(B548)</f>
        <v>-2.1644952805737342E-3</v>
      </c>
      <c r="D548" s="5">
        <f t="shared" si="61"/>
        <v>0.31343247829175785</v>
      </c>
      <c r="E548" s="5">
        <f t="shared" si="62"/>
        <v>1.1161383469290973E-2</v>
      </c>
      <c r="F548" s="5" t="str">
        <f t="shared" ref="F548:F611" si="64">IF(E548&gt;=1,10*LOG(E548),"neg.")</f>
        <v>neg.</v>
      </c>
      <c r="G548" s="16">
        <f>IF(AND(C$9="L",C$10="IB"),IF((($C$7*Coefficients!$C$16)/($A548*($C$4/100)))&lt;=1,2*ASIN(($C$7*Coefficients!$C$16)/( $A548*($C$4/100)))*180/PI(),180),IF(AND(C$9="C",C$10="IB"),IF((($C$7*Coefficients!$D$16)/($A548*($C$4/100)))&lt;=1,2*ASIN(($C$7*Coefficients!$D$16)/( $A548*($C$4/100)))*180/PI(),180),IF(AND(C$9="L",C$10="D"),IF((($C$7*Coefficients!$E$16)/($A548*($C$4/100)))&lt;=1,2*ASIN(($C$7*Coefficients!$E$16)/( $A548*($C$4/100)))*180/PI(),180),IF(AND(C$9="C",C$10="D"),IF((($C$7*Coefficients!$F$16)/($A548*($C$4/100)))&lt;=1,2*ASIN(($C$7*Coefficients!$F$16)/( $A548*($C$4/100)))*180/PI(),180),FALSE))))</f>
        <v>180</v>
      </c>
      <c r="H548" s="50">
        <f>IF(AND(C$9="L",C$10="IB"),(($C$7*Coefficients!$C$16)/($A548*SIN(C$5*PI()/180))*100/2)^2*PI(),IF(AND(C$9="C",C$10="IB"),(($C$7*Coefficients!$D$16)/($A548*SIN(C$5*PI()/180))*100/2)^2*PI(),IF(AND(C$9="L",C$10="D"),(($C$7*Coefficients!$E$16)/($A548*SIN(C$5*PI()/180))*100/2)^2*PI(),IF(AND(C$9="C",C$10="D"),(($C$7* Coefficients!$F$16)/($A548*SIN(C$5*PI()/180))*100/2)^2*PI(),FALSE))))</f>
        <v>2415280.8338244292</v>
      </c>
      <c r="I548" s="42">
        <f t="shared" ref="I548:I611" si="65">(0.8/A548)*1000</f>
        <v>24.552175907129879</v>
      </c>
      <c r="L548" s="44"/>
    </row>
    <row r="549" spans="1:12" x14ac:dyDescent="0.25">
      <c r="A549" s="51">
        <f t="shared" ref="A549:A612" si="66">A548*10^(1/1000)</f>
        <v>32.658783217232752</v>
      </c>
      <c r="B549" s="5">
        <f t="shared" si="60"/>
        <v>0.99974968431731936</v>
      </c>
      <c r="C549" s="49">
        <f t="shared" si="63"/>
        <v>-2.1744865598402503E-3</v>
      </c>
      <c r="D549" s="5">
        <f t="shared" si="61"/>
        <v>0.31415501477556645</v>
      </c>
      <c r="E549" s="5">
        <f t="shared" si="62"/>
        <v>1.1212902074601966E-2</v>
      </c>
      <c r="F549" s="5" t="str">
        <f t="shared" si="64"/>
        <v>neg.</v>
      </c>
      <c r="G549" s="16">
        <f>IF(AND(C$9="L",C$10="IB"),IF((($C$7*Coefficients!$C$16)/($A549*($C$4/100)))&lt;=1,2*ASIN(($C$7*Coefficients!$C$16)/( $A549*($C$4/100)))*180/PI(),180),IF(AND(C$9="C",C$10="IB"),IF((($C$7*Coefficients!$D$16)/($A549*($C$4/100)))&lt;=1,2*ASIN(($C$7*Coefficients!$D$16)/( $A549*($C$4/100)))*180/PI(),180),IF(AND(C$9="L",C$10="D"),IF((($C$7*Coefficients!$E$16)/($A549*($C$4/100)))&lt;=1,2*ASIN(($C$7*Coefficients!$E$16)/( $A549*($C$4/100)))*180/PI(),180),IF(AND(C$9="C",C$10="D"),IF((($C$7*Coefficients!$F$16)/($A549*($C$4/100)))&lt;=1,2*ASIN(($C$7*Coefficients!$F$16)/( $A549*($C$4/100)))*180/PI(),180),FALSE))))</f>
        <v>180</v>
      </c>
      <c r="H549" s="50">
        <f>IF(AND(C$9="L",C$10="IB"),(($C$7*Coefficients!$C$16)/($A549*SIN(C$5*PI()/180))*100/2)^2*PI(),IF(AND(C$9="C",C$10="IB"),(($C$7*Coefficients!$D$16)/($A549*SIN(C$5*PI()/180))*100/2)^2*PI(),IF(AND(C$9="L",C$10="D"),(($C$7*Coefficients!$E$16)/($A549*SIN(C$5*PI()/180))*100/2)^2*PI(),IF(AND(C$9="C",C$10="D"),(($C$7* Coefficients!$F$16)/($A549*SIN(C$5*PI()/180))*100/2)^2*PI(),FALSE))))</f>
        <v>2404183.6264141505</v>
      </c>
      <c r="I549" s="42">
        <f t="shared" si="65"/>
        <v>24.495707469526042</v>
      </c>
      <c r="L549" s="44"/>
    </row>
    <row r="550" spans="1:12" x14ac:dyDescent="0.25">
      <c r="A550" s="51">
        <f t="shared" si="66"/>
        <v>32.734069487882984</v>
      </c>
      <c r="B550" s="5">
        <f t="shared" si="60"/>
        <v>0.99974852900878164</v>
      </c>
      <c r="C550" s="49">
        <f t="shared" si="63"/>
        <v>-2.1845239606138266E-3</v>
      </c>
      <c r="D550" s="5">
        <f t="shared" si="61"/>
        <v>0.31487921687799025</v>
      </c>
      <c r="E550" s="5">
        <f t="shared" si="62"/>
        <v>1.1264658478990507E-2</v>
      </c>
      <c r="F550" s="5" t="str">
        <f t="shared" si="64"/>
        <v>neg.</v>
      </c>
      <c r="G550" s="16">
        <f>IF(AND(C$9="L",C$10="IB"),IF((($C$7*Coefficients!$C$16)/($A550*($C$4/100)))&lt;=1,2*ASIN(($C$7*Coefficients!$C$16)/( $A550*($C$4/100)))*180/PI(),180),IF(AND(C$9="C",C$10="IB"),IF((($C$7*Coefficients!$D$16)/($A550*($C$4/100)))&lt;=1,2*ASIN(($C$7*Coefficients!$D$16)/( $A550*($C$4/100)))*180/PI(),180),IF(AND(C$9="L",C$10="D"),IF((($C$7*Coefficients!$E$16)/($A550*($C$4/100)))&lt;=1,2*ASIN(($C$7*Coefficients!$E$16)/( $A550*($C$4/100)))*180/PI(),180),IF(AND(C$9="C",C$10="D"),IF((($C$7*Coefficients!$F$16)/($A550*($C$4/100)))&lt;=1,2*ASIN(($C$7*Coefficients!$F$16)/( $A550*($C$4/100)))*180/PI(),180),FALSE))))</f>
        <v>180</v>
      </c>
      <c r="H550" s="50">
        <f>IF(AND(C$9="L",C$10="IB"),(($C$7*Coefficients!$C$16)/($A550*SIN(C$5*PI()/180))*100/2)^2*PI(),IF(AND(C$9="C",C$10="IB"),(($C$7*Coefficients!$D$16)/($A550*SIN(C$5*PI()/180))*100/2)^2*PI(),IF(AND(C$9="L",C$10="D"),(($C$7*Coefficients!$E$16)/($A550*SIN(C$5*PI()/180))*100/2)^2*PI(),IF(AND(C$9="C",C$10="D"),(($C$7* Coefficients!$F$16)/($A550*SIN(C$5*PI()/180))*100/2)^2*PI(),FALSE))))</f>
        <v>2393137.406040485</v>
      </c>
      <c r="I550" s="42">
        <f t="shared" si="65"/>
        <v>24.439368905724731</v>
      </c>
      <c r="L550" s="44"/>
    </row>
    <row r="551" spans="1:12" x14ac:dyDescent="0.25">
      <c r="A551" s="51">
        <f t="shared" si="66"/>
        <v>32.809529311311067</v>
      </c>
      <c r="B551" s="5">
        <f t="shared" si="60"/>
        <v>0.99974736836847811</v>
      </c>
      <c r="C551" s="49">
        <f t="shared" si="63"/>
        <v>-2.194607695818483E-3</v>
      </c>
      <c r="D551" s="5">
        <f t="shared" si="61"/>
        <v>0.31560508843867663</v>
      </c>
      <c r="E551" s="5">
        <f t="shared" si="62"/>
        <v>1.1316653780087275E-2</v>
      </c>
      <c r="F551" s="5" t="str">
        <f t="shared" si="64"/>
        <v>neg.</v>
      </c>
      <c r="G551" s="16">
        <f>IF(AND(C$9="L",C$10="IB"),IF((($C$7*Coefficients!$C$16)/($A551*($C$4/100)))&lt;=1,2*ASIN(($C$7*Coefficients!$C$16)/( $A551*($C$4/100)))*180/PI(),180),IF(AND(C$9="C",C$10="IB"),IF((($C$7*Coefficients!$D$16)/($A551*($C$4/100)))&lt;=1,2*ASIN(($C$7*Coefficients!$D$16)/( $A551*($C$4/100)))*180/PI(),180),IF(AND(C$9="L",C$10="D"),IF((($C$7*Coefficients!$E$16)/($A551*($C$4/100)))&lt;=1,2*ASIN(($C$7*Coefficients!$E$16)/( $A551*($C$4/100)))*180/PI(),180),IF(AND(C$9="C",C$10="D"),IF((($C$7*Coefficients!$F$16)/($A551*($C$4/100)))&lt;=1,2*ASIN(($C$7*Coefficients!$F$16)/( $A551*($C$4/100)))*180/PI(),180),FALSE))))</f>
        <v>180</v>
      </c>
      <c r="H551" s="50">
        <f>IF(AND(C$9="L",C$10="IB"),(($C$7*Coefficients!$C$16)/($A551*SIN(C$5*PI()/180))*100/2)^2*PI(),IF(AND(C$9="C",C$10="IB"),(($C$7*Coefficients!$D$16)/($A551*SIN(C$5*PI()/180))*100/2)^2*PI(),IF(AND(C$9="L",C$10="D"),(($C$7*Coefficients!$E$16)/($A551*SIN(C$5*PI()/180))*100/2)^2*PI(),IF(AND(C$9="C",C$10="D"),(($C$7* Coefficients!$F$16)/($A551*SIN(C$5*PI()/180))*100/2)^2*PI(),FALSE))))</f>
        <v>2382141.9384392798</v>
      </c>
      <c r="I551" s="42">
        <f t="shared" si="65"/>
        <v>24.383159917024489</v>
      </c>
      <c r="L551" s="44"/>
    </row>
    <row r="552" spans="1:12" x14ac:dyDescent="0.25">
      <c r="A552" s="51">
        <f t="shared" si="66"/>
        <v>32.885163087597462</v>
      </c>
      <c r="B552" s="5">
        <f t="shared" si="60"/>
        <v>0.99974620237180678</v>
      </c>
      <c r="C552" s="49">
        <f t="shared" si="63"/>
        <v>-2.2047379793599725E-3</v>
      </c>
      <c r="D552" s="5">
        <f t="shared" si="61"/>
        <v>0.31633263330612432</v>
      </c>
      <c r="E552" s="5">
        <f t="shared" si="62"/>
        <v>1.1368889080589365E-2</v>
      </c>
      <c r="F552" s="5" t="str">
        <f t="shared" si="64"/>
        <v>neg.</v>
      </c>
      <c r="G552" s="16">
        <f>IF(AND(C$9="L",C$10="IB"),IF((($C$7*Coefficients!$C$16)/($A552*($C$4/100)))&lt;=1,2*ASIN(($C$7*Coefficients!$C$16)/( $A552*($C$4/100)))*180/PI(),180),IF(AND(C$9="C",C$10="IB"),IF((($C$7*Coefficients!$D$16)/($A552*($C$4/100)))&lt;=1,2*ASIN(($C$7*Coefficients!$D$16)/( $A552*($C$4/100)))*180/PI(),180),IF(AND(C$9="L",C$10="D"),IF((($C$7*Coefficients!$E$16)/($A552*($C$4/100)))&lt;=1,2*ASIN(($C$7*Coefficients!$E$16)/( $A552*($C$4/100)))*180/PI(),180),IF(AND(C$9="C",C$10="D"),IF((($C$7*Coefficients!$F$16)/($A552*($C$4/100)))&lt;=1,2*ASIN(($C$7*Coefficients!$F$16)/( $A552*($C$4/100)))*180/PI(),180),FALSE))))</f>
        <v>180</v>
      </c>
      <c r="H552" s="50">
        <f>IF(AND(C$9="L",C$10="IB"),(($C$7*Coefficients!$C$16)/($A552*SIN(C$5*PI()/180))*100/2)^2*PI(),IF(AND(C$9="C",C$10="IB"),(($C$7*Coefficients!$D$16)/($A552*SIN(C$5*PI()/180))*100/2)^2*PI(),IF(AND(C$9="L",C$10="D"),(($C$7*Coefficients!$E$16)/($A552*SIN(C$5*PI()/180))*100/2)^2*PI(),IF(AND(C$9="C",C$10="D"),(($C$7* Coefficients!$F$16)/($A552*SIN(C$5*PI()/180))*100/2)^2*PI(),FALSE))))</f>
        <v>2371196.9904227266</v>
      </c>
      <c r="I552" s="42">
        <f t="shared" si="65"/>
        <v>24.327080205410859</v>
      </c>
      <c r="L552" s="44"/>
    </row>
    <row r="553" spans="1:12" x14ac:dyDescent="0.25">
      <c r="A553" s="51">
        <f t="shared" si="66"/>
        <v>32.960971217744934</v>
      </c>
      <c r="B553" s="5">
        <f t="shared" si="60"/>
        <v>0.9997450309940521</v>
      </c>
      <c r="C553" s="49">
        <f t="shared" si="63"/>
        <v>-2.2149150261325493E-3</v>
      </c>
      <c r="D553" s="5">
        <f t="shared" si="61"/>
        <v>0.31706185533770392</v>
      </c>
      <c r="E553" s="5">
        <f t="shared" si="62"/>
        <v>1.1421365488283701E-2</v>
      </c>
      <c r="F553" s="5" t="str">
        <f t="shared" si="64"/>
        <v>neg.</v>
      </c>
      <c r="G553" s="16">
        <f>IF(AND(C$9="L",C$10="IB"),IF((($C$7*Coefficients!$C$16)/($A553*($C$4/100)))&lt;=1,2*ASIN(($C$7*Coefficients!$C$16)/( $A553*($C$4/100)))*180/PI(),180),IF(AND(C$9="C",C$10="IB"),IF((($C$7*Coefficients!$D$16)/($A553*($C$4/100)))&lt;=1,2*ASIN(($C$7*Coefficients!$D$16)/( $A553*($C$4/100)))*180/PI(),180),IF(AND(C$9="L",C$10="D"),IF((($C$7*Coefficients!$E$16)/($A553*($C$4/100)))&lt;=1,2*ASIN(($C$7*Coefficients!$E$16)/( $A553*($C$4/100)))*180/PI(),180),IF(AND(C$9="C",C$10="D"),IF((($C$7*Coefficients!$F$16)/($A553*($C$4/100)))&lt;=1,2*ASIN(($C$7*Coefficients!$F$16)/( $A553*($C$4/100)))*180/PI(),180),FALSE))))</f>
        <v>180</v>
      </c>
      <c r="H553" s="50">
        <f>IF(AND(C$9="L",C$10="IB"),(($C$7*Coefficients!$C$16)/($A553*SIN(C$5*PI()/180))*100/2)^2*PI(),IF(AND(C$9="C",C$10="IB"),(($C$7*Coefficients!$D$16)/($A553*SIN(C$5*PI()/180))*100/2)^2*PI(),IF(AND(C$9="L",C$10="D"),(($C$7*Coefficients!$E$16)/($A553*SIN(C$5*PI()/180))*100/2)^2*PI(),IF(AND(C$9="C",C$10="D"),(($C$7* Coefficients!$F$16)/($A553*SIN(C$5*PI()/180))*100/2)^2*PI(),FALSE))))</f>
        <v>2360302.3298744187</v>
      </c>
      <c r="I553" s="42">
        <f t="shared" si="65"/>
        <v>24.271129473554783</v>
      </c>
      <c r="L553" s="44"/>
    </row>
    <row r="554" spans="1:12" x14ac:dyDescent="0.25">
      <c r="A554" s="51">
        <f t="shared" si="66"/>
        <v>33.036954103680635</v>
      </c>
      <c r="B554" s="5">
        <f t="shared" si="60"/>
        <v>0.99974385421038492</v>
      </c>
      <c r="C554" s="49">
        <f t="shared" si="63"/>
        <v>-2.2251390520189891E-3</v>
      </c>
      <c r="D554" s="5">
        <f t="shared" si="61"/>
        <v>0.31779275839967791</v>
      </c>
      <c r="E554" s="5">
        <f t="shared" si="62"/>
        <v>1.147408411607052E-2</v>
      </c>
      <c r="F554" s="5" t="str">
        <f t="shared" si="64"/>
        <v>neg.</v>
      </c>
      <c r="G554" s="16">
        <f>IF(AND(C$9="L",C$10="IB"),IF((($C$7*Coefficients!$C$16)/($A554*($C$4/100)))&lt;=1,2*ASIN(($C$7*Coefficients!$C$16)/( $A554*($C$4/100)))*180/PI(),180),IF(AND(C$9="C",C$10="IB"),IF((($C$7*Coefficients!$D$16)/($A554*($C$4/100)))&lt;=1,2*ASIN(($C$7*Coefficients!$D$16)/( $A554*($C$4/100)))*180/PI(),180),IF(AND(C$9="L",C$10="D"),IF((($C$7*Coefficients!$E$16)/($A554*($C$4/100)))&lt;=1,2*ASIN(($C$7*Coefficients!$E$16)/( $A554*($C$4/100)))*180/PI(),180),IF(AND(C$9="C",C$10="D"),IF((($C$7*Coefficients!$F$16)/($A554*($C$4/100)))&lt;=1,2*ASIN(($C$7*Coefficients!$F$16)/( $A554*($C$4/100)))*180/PI(),180),FALSE))))</f>
        <v>180</v>
      </c>
      <c r="H554" s="50">
        <f>IF(AND(C$9="L",C$10="IB"),(($C$7*Coefficients!$C$16)/($A554*SIN(C$5*PI()/180))*100/2)^2*PI(),IF(AND(C$9="C",C$10="IB"),(($C$7*Coefficients!$D$16)/($A554*SIN(C$5*PI()/180))*100/2)^2*PI(),IF(AND(C$9="L",C$10="D"),(($C$7*Coefficients!$E$16)/($A554*SIN(C$5*PI()/180))*100/2)^2*PI(),IF(AND(C$9="C",C$10="D"),(($C$7* Coefficients!$F$16)/($A554*SIN(C$5*PI()/180))*100/2)^2*PI(),FALSE))))</f>
        <v>2349457.7257444281</v>
      </c>
      <c r="I554" s="42">
        <f t="shared" si="65"/>
        <v>24.215307424811062</v>
      </c>
      <c r="L554" s="44"/>
    </row>
    <row r="555" spans="1:12" x14ac:dyDescent="0.25">
      <c r="A555" s="51">
        <f t="shared" si="66"/>
        <v>33.11311214825826</v>
      </c>
      <c r="B555" s="5">
        <f t="shared" si="60"/>
        <v>0.99974267199586075</v>
      </c>
      <c r="C555" s="49">
        <f t="shared" si="63"/>
        <v>-2.2354102739060369E-3</v>
      </c>
      <c r="D555" s="5">
        <f t="shared" si="61"/>
        <v>0.31852534636722157</v>
      </c>
      <c r="E555" s="5">
        <f t="shared" si="62"/>
        <v>1.1527046081986961E-2</v>
      </c>
      <c r="F555" s="5" t="str">
        <f t="shared" si="64"/>
        <v>neg.</v>
      </c>
      <c r="G555" s="16">
        <f>IF(AND(C$9="L",C$10="IB"),IF((($C$7*Coefficients!$C$16)/($A555*($C$4/100)))&lt;=1,2*ASIN(($C$7*Coefficients!$C$16)/( $A555*($C$4/100)))*180/PI(),180),IF(AND(C$9="C",C$10="IB"),IF((($C$7*Coefficients!$D$16)/($A555*($C$4/100)))&lt;=1,2*ASIN(($C$7*Coefficients!$D$16)/( $A555*($C$4/100)))*180/PI(),180),IF(AND(C$9="L",C$10="D"),IF((($C$7*Coefficients!$E$16)/($A555*($C$4/100)))&lt;=1,2*ASIN(($C$7*Coefficients!$E$16)/( $A555*($C$4/100)))*180/PI(),180),IF(AND(C$9="C",C$10="D"),IF((($C$7*Coefficients!$F$16)/($A555*($C$4/100)))&lt;=1,2*ASIN(($C$7*Coefficients!$F$16)/( $A555*($C$4/100)))*180/PI(),180),FALSE))))</f>
        <v>180</v>
      </c>
      <c r="H555" s="50">
        <f>IF(AND(C$9="L",C$10="IB"),(($C$7*Coefficients!$C$16)/($A555*SIN(C$5*PI()/180))*100/2)^2*PI(),IF(AND(C$9="C",C$10="IB"),(($C$7*Coefficients!$D$16)/($A555*SIN(C$5*PI()/180))*100/2)^2*PI(),IF(AND(C$9="L",C$10="D"),(($C$7*Coefficients!$E$16)/($A555*SIN(C$5*PI()/180))*100/2)^2*PI(),IF(AND(C$9="C",C$10="D"),(($C$7* Coefficients!$F$16)/($A555*SIN(C$5*PI()/180))*100/2)^2*PI(),FALSE))))</f>
        <v>2338662.9480444011</v>
      </c>
      <c r="I555" s="42">
        <f t="shared" si="65"/>
        <v>24.15961376321675</v>
      </c>
      <c r="L555" s="44"/>
    </row>
    <row r="556" spans="1:12" x14ac:dyDescent="0.25">
      <c r="A556" s="51">
        <f t="shared" si="66"/>
        <v>33.189445755260188</v>
      </c>
      <c r="B556" s="5">
        <f t="shared" si="60"/>
        <v>0.99974148432542087</v>
      </c>
      <c r="C556" s="49">
        <f t="shared" si="63"/>
        <v>-2.2457289096747789E-3</v>
      </c>
      <c r="D556" s="5">
        <f t="shared" si="61"/>
        <v>0.3192596231244435</v>
      </c>
      <c r="E556" s="5">
        <f t="shared" si="62"/>
        <v>1.1580252509230813E-2</v>
      </c>
      <c r="F556" s="5" t="str">
        <f t="shared" si="64"/>
        <v>neg.</v>
      </c>
      <c r="G556" s="16">
        <f>IF(AND(C$9="L",C$10="IB"),IF((($C$7*Coefficients!$C$16)/($A556*($C$4/100)))&lt;=1,2*ASIN(($C$7*Coefficients!$C$16)/( $A556*($C$4/100)))*180/PI(),180),IF(AND(C$9="C",C$10="IB"),IF((($C$7*Coefficients!$D$16)/($A556*($C$4/100)))&lt;=1,2*ASIN(($C$7*Coefficients!$D$16)/( $A556*($C$4/100)))*180/PI(),180),IF(AND(C$9="L",C$10="D"),IF((($C$7*Coefficients!$E$16)/($A556*($C$4/100)))&lt;=1,2*ASIN(($C$7*Coefficients!$E$16)/( $A556*($C$4/100)))*180/PI(),180),IF(AND(C$9="C",C$10="D"),IF((($C$7*Coefficients!$F$16)/($A556*($C$4/100)))&lt;=1,2*ASIN(($C$7*Coefficients!$F$16)/( $A556*($C$4/100)))*180/PI(),180),FALSE))))</f>
        <v>180</v>
      </c>
      <c r="H556" s="50">
        <f>IF(AND(C$9="L",C$10="IB"),(($C$7*Coefficients!$C$16)/($A556*SIN(C$5*PI()/180))*100/2)^2*PI(),IF(AND(C$9="C",C$10="IB"),(($C$7*Coefficients!$D$16)/($A556*SIN(C$5*PI()/180))*100/2)^2*PI(),IF(AND(C$9="L",C$10="D"),(($C$7*Coefficients!$E$16)/($A556*SIN(C$5*PI()/180))*100/2)^2*PI(),IF(AND(C$9="C",C$10="D"),(($C$7* Coefficients!$F$16)/($A556*SIN(C$5*PI()/180))*100/2)^2*PI(),FALSE))))</f>
        <v>2327917.7678426895</v>
      </c>
      <c r="I556" s="42">
        <f t="shared" si="65"/>
        <v>24.104048193489589</v>
      </c>
      <c r="L556" s="44"/>
    </row>
    <row r="557" spans="1:12" x14ac:dyDescent="0.25">
      <c r="A557" s="51">
        <f t="shared" si="66"/>
        <v>33.265955329399596</v>
      </c>
      <c r="B557" s="5">
        <f t="shared" si="60"/>
        <v>0.99974029117388996</v>
      </c>
      <c r="C557" s="49">
        <f t="shared" si="63"/>
        <v>-2.2560951782209177E-3</v>
      </c>
      <c r="D557" s="5">
        <f t="shared" si="61"/>
        <v>0.3199955925644058</v>
      </c>
      <c r="E557" s="5">
        <f t="shared" si="62"/>
        <v>1.1633704526184278E-2</v>
      </c>
      <c r="F557" s="5" t="str">
        <f t="shared" si="64"/>
        <v>neg.</v>
      </c>
      <c r="G557" s="16">
        <f>IF(AND(C$9="L",C$10="IB"),IF((($C$7*Coefficients!$C$16)/($A557*($C$4/100)))&lt;=1,2*ASIN(($C$7*Coefficients!$C$16)/( $A557*($C$4/100)))*180/PI(),180),IF(AND(C$9="C",C$10="IB"),IF((($C$7*Coefficients!$D$16)/($A557*($C$4/100)))&lt;=1,2*ASIN(($C$7*Coefficients!$D$16)/( $A557*($C$4/100)))*180/PI(),180),IF(AND(C$9="L",C$10="D"),IF((($C$7*Coefficients!$E$16)/($A557*($C$4/100)))&lt;=1,2*ASIN(($C$7*Coefficients!$E$16)/( $A557*($C$4/100)))*180/PI(),180),IF(AND(C$9="C",C$10="D"),IF((($C$7*Coefficients!$F$16)/($A557*($C$4/100)))&lt;=1,2*ASIN(($C$7*Coefficients!$F$16)/( $A557*($C$4/100)))*180/PI(),180),FALSE))))</f>
        <v>180</v>
      </c>
      <c r="H557" s="50">
        <f>IF(AND(C$9="L",C$10="IB"),(($C$7*Coefficients!$C$16)/($A557*SIN(C$5*PI()/180))*100/2)^2*PI(),IF(AND(C$9="C",C$10="IB"),(($C$7*Coefficients!$D$16)/($A557*SIN(C$5*PI()/180))*100/2)^2*PI(),IF(AND(C$9="L",C$10="D"),(($C$7*Coefficients!$E$16)/($A557*SIN(C$5*PI()/180))*100/2)^2*PI(),IF(AND(C$9="C",C$10="D"),(($C$7* Coefficients!$F$16)/($A557*SIN(C$5*PI()/180))*100/2)^2*PI(),FALSE))))</f>
        <v>2317221.9572594883</v>
      </c>
      <c r="I557" s="42">
        <f t="shared" si="65"/>
        <v>24.048610421026464</v>
      </c>
      <c r="L557" s="44"/>
    </row>
    <row r="558" spans="1:12" x14ac:dyDescent="0.25">
      <c r="A558" s="51">
        <f t="shared" si="66"/>
        <v>33.342641276322638</v>
      </c>
      <c r="B558" s="5">
        <f t="shared" si="60"/>
        <v>0.99973909251597803</v>
      </c>
      <c r="C558" s="49">
        <f t="shared" si="63"/>
        <v>-2.2665092994383932E-3</v>
      </c>
      <c r="D558" s="5">
        <f t="shared" si="61"/>
        <v>0.32073325858914531</v>
      </c>
      <c r="E558" s="5">
        <f t="shared" si="62"/>
        <v>1.1687403266437963E-2</v>
      </c>
      <c r="F558" s="5" t="str">
        <f t="shared" si="64"/>
        <v>neg.</v>
      </c>
      <c r="G558" s="16">
        <f>IF(AND(C$9="L",C$10="IB"),IF((($C$7*Coefficients!$C$16)/($A558*($C$4/100)))&lt;=1,2*ASIN(($C$7*Coefficients!$C$16)/( $A558*($C$4/100)))*180/PI(),180),IF(AND(C$9="C",C$10="IB"),IF((($C$7*Coefficients!$D$16)/($A558*($C$4/100)))&lt;=1,2*ASIN(($C$7*Coefficients!$D$16)/( $A558*($C$4/100)))*180/PI(),180),IF(AND(C$9="L",C$10="D"),IF((($C$7*Coefficients!$E$16)/($A558*($C$4/100)))&lt;=1,2*ASIN(($C$7*Coefficients!$E$16)/( $A558*($C$4/100)))*180/PI(),180),IF(AND(C$9="C",C$10="D"),IF((($C$7*Coefficients!$F$16)/($A558*($C$4/100)))&lt;=1,2*ASIN(($C$7*Coefficients!$F$16)/( $A558*($C$4/100)))*180/PI(),180),FALSE))))</f>
        <v>180</v>
      </c>
      <c r="H558" s="50">
        <f>IF(AND(C$9="L",C$10="IB"),(($C$7*Coefficients!$C$16)/($A558*SIN(C$5*PI()/180))*100/2)^2*PI(),IF(AND(C$9="C",C$10="IB"),(($C$7*Coefficients!$D$16)/($A558*SIN(C$5*PI()/180))*100/2)^2*PI(),IF(AND(C$9="L",C$10="D"),(($C$7*Coefficients!$E$16)/($A558*SIN(C$5*PI()/180))*100/2)^2*PI(),IF(AND(C$9="C",C$10="D"),(($C$7* Coefficients!$F$16)/($A558*SIN(C$5*PI()/180))*100/2)^2*PI(),FALSE))))</f>
        <v>2306575.2894620034</v>
      </c>
      <c r="I558" s="42">
        <f t="shared" si="65"/>
        <v>23.993300151901828</v>
      </c>
      <c r="L558" s="44"/>
    </row>
    <row r="559" spans="1:12" x14ac:dyDescent="0.25">
      <c r="A559" s="51">
        <f t="shared" si="66"/>
        <v>33.419504002610566</v>
      </c>
      <c r="B559" s="5">
        <f t="shared" si="60"/>
        <v>0.99973788832627752</v>
      </c>
      <c r="C559" s="49">
        <f t="shared" si="63"/>
        <v>-2.2769714942444761E-3</v>
      </c>
      <c r="D559" s="5">
        <f t="shared" si="61"/>
        <v>0.32147262510969388</v>
      </c>
      <c r="E559" s="5">
        <f t="shared" si="62"/>
        <v>1.1741349868814869E-2</v>
      </c>
      <c r="F559" s="5" t="str">
        <f t="shared" si="64"/>
        <v>neg.</v>
      </c>
      <c r="G559" s="16">
        <f>IF(AND(C$9="L",C$10="IB"),IF((($C$7*Coefficients!$C$16)/($A559*($C$4/100)))&lt;=1,2*ASIN(($C$7*Coefficients!$C$16)/( $A559*($C$4/100)))*180/PI(),180),IF(AND(C$9="C",C$10="IB"),IF((($C$7*Coefficients!$D$16)/($A559*($C$4/100)))&lt;=1,2*ASIN(($C$7*Coefficients!$D$16)/( $A559*($C$4/100)))*180/PI(),180),IF(AND(C$9="L",C$10="D"),IF((($C$7*Coefficients!$E$16)/($A559*($C$4/100)))&lt;=1,2*ASIN(($C$7*Coefficients!$E$16)/( $A559*($C$4/100)))*180/PI(),180),IF(AND(C$9="C",C$10="D"),IF((($C$7*Coefficients!$F$16)/($A559*($C$4/100)))&lt;=1,2*ASIN(($C$7*Coefficients!$F$16)/( $A559*($C$4/100)))*180/PI(),180),FALSE))))</f>
        <v>180</v>
      </c>
      <c r="H559" s="50">
        <f>IF(AND(C$9="L",C$10="IB"),(($C$7*Coefficients!$C$16)/($A559*SIN(C$5*PI()/180))*100/2)^2*PI(),IF(AND(C$9="C",C$10="IB"),(($C$7*Coefficients!$D$16)/($A559*SIN(C$5*PI()/180))*100/2)^2*PI(),IF(AND(C$9="L",C$10="D"),(($C$7*Coefficients!$E$16)/($A559*SIN(C$5*PI()/180))*100/2)^2*PI(),IF(AND(C$9="C",C$10="D"),(($C$7* Coefficients!$F$16)/($A559*SIN(C$5*PI()/180))*100/2)^2*PI(),FALSE))))</f>
        <v>2295977.5386596438</v>
      </c>
      <c r="I559" s="42">
        <f t="shared" si="65"/>
        <v>23.938117092866129</v>
      </c>
      <c r="L559" s="44"/>
    </row>
    <row r="560" spans="1:12" x14ac:dyDescent="0.25">
      <c r="A560" s="51">
        <f t="shared" si="66"/>
        <v>33.496543915781899</v>
      </c>
      <c r="B560" s="5">
        <f t="shared" si="60"/>
        <v>0.99973667857926307</v>
      </c>
      <c r="C560" s="49">
        <f t="shared" si="63"/>
        <v>-2.28748198458172E-3</v>
      </c>
      <c r="D560" s="5">
        <f t="shared" si="61"/>
        <v>0.32221369604609906</v>
      </c>
      <c r="E560" s="5">
        <f t="shared" si="62"/>
        <v>1.1795545477394578E-2</v>
      </c>
      <c r="F560" s="5" t="str">
        <f t="shared" si="64"/>
        <v>neg.</v>
      </c>
      <c r="G560" s="16">
        <f>IF(AND(C$9="L",C$10="IB"),IF((($C$7*Coefficients!$C$16)/($A560*($C$4/100)))&lt;=1,2*ASIN(($C$7*Coefficients!$C$16)/( $A560*($C$4/100)))*180/PI(),180),IF(AND(C$9="C",C$10="IB"),IF((($C$7*Coefficients!$D$16)/($A560*($C$4/100)))&lt;=1,2*ASIN(($C$7*Coefficients!$D$16)/( $A560*($C$4/100)))*180/PI(),180),IF(AND(C$9="L",C$10="D"),IF((($C$7*Coefficients!$E$16)/($A560*($C$4/100)))&lt;=1,2*ASIN(($C$7*Coefficients!$E$16)/( $A560*($C$4/100)))*180/PI(),180),IF(AND(C$9="C",C$10="D"),IF((($C$7*Coefficients!$F$16)/($A560*($C$4/100)))&lt;=1,2*ASIN(($C$7*Coefficients!$F$16)/( $A560*($C$4/100)))*180/PI(),180),FALSE))))</f>
        <v>180</v>
      </c>
      <c r="H560" s="50">
        <f>IF(AND(C$9="L",C$10="IB"),(($C$7*Coefficients!$C$16)/($A560*SIN(C$5*PI()/180))*100/2)^2*PI(),IF(AND(C$9="C",C$10="IB"),(($C$7*Coefficients!$D$16)/($A560*SIN(C$5*PI()/180))*100/2)^2*PI(),IF(AND(C$9="L",C$10="D"),(($C$7*Coefficients!$E$16)/($A560*SIN(C$5*PI()/180))*100/2)^2*PI(),IF(AND(C$9="C",C$10="D"),(($C$7* Coefficients!$F$16)/($A560*SIN(C$5*PI()/180))*100/2)^2*PI(),FALSE))))</f>
        <v>2285428.4800992357</v>
      </c>
      <c r="I560" s="42">
        <f t="shared" si="65"/>
        <v>23.883060951344294</v>
      </c>
      <c r="L560" s="44"/>
    </row>
    <row r="561" spans="1:12" x14ac:dyDescent="0.25">
      <c r="A561" s="51">
        <f t="shared" si="66"/>
        <v>33.573761424294595</v>
      </c>
      <c r="B561" s="5">
        <f t="shared" si="60"/>
        <v>0.99973546324929286</v>
      </c>
      <c r="C561" s="49">
        <f t="shared" si="63"/>
        <v>-2.2980409934064013E-3</v>
      </c>
      <c r="D561" s="5">
        <f t="shared" si="61"/>
        <v>0.32295647532744531</v>
      </c>
      <c r="E561" s="5">
        <f t="shared" si="62"/>
        <v>1.1849991241537501E-2</v>
      </c>
      <c r="F561" s="5" t="str">
        <f t="shared" si="64"/>
        <v>neg.</v>
      </c>
      <c r="G561" s="16">
        <f>IF(AND(C$9="L",C$10="IB"),IF((($C$7*Coefficients!$C$16)/($A561*($C$4/100)))&lt;=1,2*ASIN(($C$7*Coefficients!$C$16)/( $A561*($C$4/100)))*180/PI(),180),IF(AND(C$9="C",C$10="IB"),IF((($C$7*Coefficients!$D$16)/($A561*($C$4/100)))&lt;=1,2*ASIN(($C$7*Coefficients!$D$16)/( $A561*($C$4/100)))*180/PI(),180),IF(AND(C$9="L",C$10="D"),IF((($C$7*Coefficients!$E$16)/($A561*($C$4/100)))&lt;=1,2*ASIN(($C$7*Coefficients!$E$16)/( $A561*($C$4/100)))*180/PI(),180),IF(AND(C$9="C",C$10="D"),IF((($C$7*Coefficients!$F$16)/($A561*($C$4/100)))&lt;=1,2*ASIN(($C$7*Coefficients!$F$16)/( $A561*($C$4/100)))*180/PI(),180),FALSE))))</f>
        <v>180</v>
      </c>
      <c r="H561" s="50">
        <f>IF(AND(C$9="L",C$10="IB"),(($C$7*Coefficients!$C$16)/($A561*SIN(C$5*PI()/180))*100/2)^2*PI(),IF(AND(C$9="C",C$10="IB"),(($C$7*Coefficients!$D$16)/($A561*SIN(C$5*PI()/180))*100/2)^2*PI(),IF(AND(C$9="L",C$10="D"),(($C$7*Coefficients!$E$16)/($A561*SIN(C$5*PI()/180))*100/2)^2*PI(),IF(AND(C$9="C",C$10="D"),(($C$7* Coefficients!$F$16)/($A561*SIN(C$5*PI()/180))*100/2)^2*PI(),FALSE))))</f>
        <v>2274927.8900602455</v>
      </c>
      <c r="I561" s="42">
        <f t="shared" si="65"/>
        <v>23.828131435434138</v>
      </c>
      <c r="L561" s="44"/>
    </row>
    <row r="562" spans="1:12" x14ac:dyDescent="0.25">
      <c r="A562" s="51">
        <f t="shared" si="66"/>
        <v>33.651156937548194</v>
      </c>
      <c r="B562" s="5">
        <f t="shared" si="60"/>
        <v>0.99973424231060626</v>
      </c>
      <c r="C562" s="49">
        <f t="shared" si="63"/>
        <v>-2.3086487447087963E-3</v>
      </c>
      <c r="D562" s="5">
        <f t="shared" si="61"/>
        <v>0.32370096689187433</v>
      </c>
      <c r="E562" s="5">
        <f t="shared" si="62"/>
        <v>1.1904688315909252E-2</v>
      </c>
      <c r="F562" s="5" t="str">
        <f t="shared" si="64"/>
        <v>neg.</v>
      </c>
      <c r="G562" s="16">
        <f>IF(AND(C$9="L",C$10="IB"),IF((($C$7*Coefficients!$C$16)/($A562*($C$4/100)))&lt;=1,2*ASIN(($C$7*Coefficients!$C$16)/( $A562*($C$4/100)))*180/PI(),180),IF(AND(C$9="C",C$10="IB"),IF((($C$7*Coefficients!$D$16)/($A562*($C$4/100)))&lt;=1,2*ASIN(($C$7*Coefficients!$D$16)/( $A562*($C$4/100)))*180/PI(),180),IF(AND(C$9="L",C$10="D"),IF((($C$7*Coefficients!$E$16)/($A562*($C$4/100)))&lt;=1,2*ASIN(($C$7*Coefficients!$E$16)/( $A562*($C$4/100)))*180/PI(),180),IF(AND(C$9="C",C$10="D"),IF((($C$7*Coefficients!$F$16)/($A562*($C$4/100)))&lt;=1,2*ASIN(($C$7*Coefficients!$F$16)/( $A562*($C$4/100)))*180/PI(),180),FALSE))))</f>
        <v>180</v>
      </c>
      <c r="H562" s="50">
        <f>IF(AND(C$9="L",C$10="IB"),(($C$7*Coefficients!$C$16)/($A562*SIN(C$5*PI()/180))*100/2)^2*PI(),IF(AND(C$9="C",C$10="IB"),(($C$7*Coefficients!$D$16)/($A562*SIN(C$5*PI()/180))*100/2)^2*PI(),IF(AND(C$9="L",C$10="D"),(($C$7*Coefficients!$E$16)/($A562*SIN(C$5*PI()/180))*100/2)^2*PI(),IF(AND(C$9="C",C$10="D"),(($C$7* Coefficients!$F$16)/($A562*SIN(C$5*PI()/180))*100/2)^2*PI(),FALSE))))</f>
        <v>2264475.5458500483</v>
      </c>
      <c r="I562" s="42">
        <f t="shared" si="65"/>
        <v>23.773328253904833</v>
      </c>
      <c r="L562" s="44"/>
    </row>
    <row r="563" spans="1:12" x14ac:dyDescent="0.25">
      <c r="A563" s="51">
        <f t="shared" si="66"/>
        <v>33.728730865886007</v>
      </c>
      <c r="B563" s="5">
        <f t="shared" si="60"/>
        <v>0.99973301573732343</v>
      </c>
      <c r="C563" s="49">
        <f t="shared" si="63"/>
        <v>-2.3193054635170566E-3</v>
      </c>
      <c r="D563" s="5">
        <f t="shared" si="61"/>
        <v>0.32444717468660639</v>
      </c>
      <c r="E563" s="5">
        <f t="shared" si="62"/>
        <v>1.195963786050515E-2</v>
      </c>
      <c r="F563" s="5" t="str">
        <f t="shared" si="64"/>
        <v>neg.</v>
      </c>
      <c r="G563" s="16">
        <f>IF(AND(C$9="L",C$10="IB"),IF((($C$7*Coefficients!$C$16)/($A563*($C$4/100)))&lt;=1,2*ASIN(($C$7*Coefficients!$C$16)/( $A563*($C$4/100)))*180/PI(),180),IF(AND(C$9="C",C$10="IB"),IF((($C$7*Coefficients!$D$16)/($A563*($C$4/100)))&lt;=1,2*ASIN(($C$7*Coefficients!$D$16)/( $A563*($C$4/100)))*180/PI(),180),IF(AND(C$9="L",C$10="D"),IF((($C$7*Coefficients!$E$16)/($A563*($C$4/100)))&lt;=1,2*ASIN(($C$7*Coefficients!$E$16)/( $A563*($C$4/100)))*180/PI(),180),IF(AND(C$9="C",C$10="D"),IF((($C$7*Coefficients!$F$16)/($A563*($C$4/100)))&lt;=1,2*ASIN(($C$7*Coefficients!$F$16)/( $A563*($C$4/100)))*180/PI(),180),FALSE))))</f>
        <v>180</v>
      </c>
      <c r="H563" s="50">
        <f>IF(AND(C$9="L",C$10="IB"),(($C$7*Coefficients!$C$16)/($A563*SIN(C$5*PI()/180))*100/2)^2*PI(),IF(AND(C$9="C",C$10="IB"),(($C$7*Coefficients!$D$16)/($A563*SIN(C$5*PI()/180))*100/2)^2*PI(),IF(AND(C$9="L",C$10="D"),(($C$7*Coefficients!$E$16)/($A563*SIN(C$5*PI()/180))*100/2)^2*PI(),IF(AND(C$9="C",C$10="D"),(($C$7* Coefficients!$F$16)/($A563*SIN(C$5*PI()/180))*100/2)^2*PI(),FALSE))))</f>
        <v>2254071.2257991945</v>
      </c>
      <c r="I563" s="42">
        <f t="shared" si="65"/>
        <v>23.71865111619536</v>
      </c>
      <c r="L563" s="44"/>
    </row>
    <row r="564" spans="1:12" x14ac:dyDescent="0.25">
      <c r="A564" s="51">
        <f t="shared" si="66"/>
        <v>33.806483620597277</v>
      </c>
      <c r="B564" s="5">
        <f t="shared" si="60"/>
        <v>0.99973178350344594</v>
      </c>
      <c r="C564" s="49">
        <f t="shared" si="63"/>
        <v>-2.3300113758914416E-3</v>
      </c>
      <c r="D564" s="5">
        <f t="shared" si="61"/>
        <v>0.32519510266796092</v>
      </c>
      <c r="E564" s="5">
        <f t="shared" si="62"/>
        <v>1.2014841040674797E-2</v>
      </c>
      <c r="F564" s="5" t="str">
        <f t="shared" si="64"/>
        <v>neg.</v>
      </c>
      <c r="G564" s="16">
        <f>IF(AND(C$9="L",C$10="IB"),IF((($C$7*Coefficients!$C$16)/($A564*($C$4/100)))&lt;=1,2*ASIN(($C$7*Coefficients!$C$16)/( $A564*($C$4/100)))*180/PI(),180),IF(AND(C$9="C",C$10="IB"),IF((($C$7*Coefficients!$D$16)/($A564*($C$4/100)))&lt;=1,2*ASIN(($C$7*Coefficients!$D$16)/( $A564*($C$4/100)))*180/PI(),180),IF(AND(C$9="L",C$10="D"),IF((($C$7*Coefficients!$E$16)/($A564*($C$4/100)))&lt;=1,2*ASIN(($C$7*Coefficients!$E$16)/( $A564*($C$4/100)))*180/PI(),180),IF(AND(C$9="C",C$10="D"),IF((($C$7*Coefficients!$F$16)/($A564*($C$4/100)))&lt;=1,2*ASIN(($C$7*Coefficients!$F$16)/( $A564*($C$4/100)))*180/PI(),180),FALSE))))</f>
        <v>180</v>
      </c>
      <c r="H564" s="50">
        <f>IF(AND(C$9="L",C$10="IB"),(($C$7*Coefficients!$C$16)/($A564*SIN(C$5*PI()/180))*100/2)^2*PI(),IF(AND(C$9="C",C$10="IB"),(($C$7*Coefficients!$D$16)/($A564*SIN(C$5*PI()/180))*100/2)^2*PI(),IF(AND(C$9="L",C$10="D"),(($C$7*Coefficients!$E$16)/($A564*SIN(C$5*PI()/180))*100/2)^2*PI(),IF(AND(C$9="C",C$10="D"),(($C$7* Coefficients!$F$16)/($A564*SIN(C$5*PI()/180))*100/2)^2*PI(),FALSE))))</f>
        <v>2243714.7092567156</v>
      </c>
      <c r="I564" s="42">
        <f t="shared" si="65"/>
        <v>23.664099732412986</v>
      </c>
      <c r="L564" s="44"/>
    </row>
    <row r="565" spans="1:12" x14ac:dyDescent="0.25">
      <c r="A565" s="51">
        <f t="shared" si="66"/>
        <v>33.884415613919366</v>
      </c>
      <c r="B565" s="5">
        <f t="shared" si="60"/>
        <v>0.99973054558285479</v>
      </c>
      <c r="C565" s="49">
        <f t="shared" si="63"/>
        <v>-2.3407667089417007E-3</v>
      </c>
      <c r="D565" s="5">
        <f t="shared" si="61"/>
        <v>0.32594475480137763</v>
      </c>
      <c r="E565" s="5">
        <f t="shared" si="62"/>
        <v>1.2070299027146805E-2</v>
      </c>
      <c r="F565" s="5" t="str">
        <f t="shared" si="64"/>
        <v>neg.</v>
      </c>
      <c r="G565" s="16">
        <f>IF(AND(C$9="L",C$10="IB"),IF((($C$7*Coefficients!$C$16)/($A565*($C$4/100)))&lt;=1,2*ASIN(($C$7*Coefficients!$C$16)/( $A565*($C$4/100)))*180/PI(),180),IF(AND(C$9="C",C$10="IB"),IF((($C$7*Coefficients!$D$16)/($A565*($C$4/100)))&lt;=1,2*ASIN(($C$7*Coefficients!$D$16)/( $A565*($C$4/100)))*180/PI(),180),IF(AND(C$9="L",C$10="D"),IF((($C$7*Coefficients!$E$16)/($A565*($C$4/100)))&lt;=1,2*ASIN(($C$7*Coefficients!$E$16)/( $A565*($C$4/100)))*180/PI(),180),IF(AND(C$9="C",C$10="D"),IF((($C$7*Coefficients!$F$16)/($A565*($C$4/100)))&lt;=1,2*ASIN(($C$7*Coefficients!$F$16)/( $A565*($C$4/100)))*180/PI(),180),FALSE))))</f>
        <v>180</v>
      </c>
      <c r="H565" s="50">
        <f>IF(AND(C$9="L",C$10="IB"),(($C$7*Coefficients!$C$16)/($A565*SIN(C$5*PI()/180))*100/2)^2*PI(),IF(AND(C$9="C",C$10="IB"),(($C$7*Coefficients!$D$16)/($A565*SIN(C$5*PI()/180))*100/2)^2*PI(),IF(AND(C$9="L",C$10="D"),(($C$7*Coefficients!$E$16)/($A565*SIN(C$5*PI()/180))*100/2)^2*PI(),IF(AND(C$9="C",C$10="D"),(($C$7* Coefficients!$F$16)/($A565*SIN(C$5*PI()/180))*100/2)^2*PI(),FALSE))))</f>
        <v>2233405.7765854415</v>
      </c>
      <c r="I565" s="42">
        <f t="shared" si="65"/>
        <v>23.609673813331707</v>
      </c>
      <c r="L565" s="44"/>
    </row>
    <row r="566" spans="1:12" x14ac:dyDescent="0.25">
      <c r="A566" s="51">
        <f t="shared" si="66"/>
        <v>33.962527259039952</v>
      </c>
      <c r="B566" s="5">
        <f t="shared" si="60"/>
        <v>0.99972930194931064</v>
      </c>
      <c r="C566" s="49">
        <f t="shared" si="63"/>
        <v>-2.351571690825162E-3</v>
      </c>
      <c r="D566" s="5">
        <f t="shared" si="61"/>
        <v>0.32669613506143741</v>
      </c>
      <c r="E566" s="5">
        <f t="shared" si="62"/>
        <v>1.212601299605363E-2</v>
      </c>
      <c r="F566" s="5" t="str">
        <f t="shared" si="64"/>
        <v>neg.</v>
      </c>
      <c r="G566" s="16">
        <f>IF(AND(C$9="L",C$10="IB"),IF((($C$7*Coefficients!$C$16)/($A566*($C$4/100)))&lt;=1,2*ASIN(($C$7*Coefficients!$C$16)/( $A566*($C$4/100)))*180/PI(),180),IF(AND(C$9="C",C$10="IB"),IF((($C$7*Coefficients!$D$16)/($A566*($C$4/100)))&lt;=1,2*ASIN(($C$7*Coefficients!$D$16)/( $A566*($C$4/100)))*180/PI(),180),IF(AND(C$9="L",C$10="D"),IF((($C$7*Coefficients!$E$16)/($A566*($C$4/100)))&lt;=1,2*ASIN(($C$7*Coefficients!$E$16)/( $A566*($C$4/100)))*180/PI(),180),IF(AND(C$9="C",C$10="D"),IF((($C$7*Coefficients!$F$16)/($A566*($C$4/100)))&lt;=1,2*ASIN(($C$7*Coefficients!$F$16)/( $A566*($C$4/100)))*180/PI(),180),FALSE))))</f>
        <v>180</v>
      </c>
      <c r="H566" s="50">
        <f>IF(AND(C$9="L",C$10="IB"),(($C$7*Coefficients!$C$16)/($A566*SIN(C$5*PI()/180))*100/2)^2*PI(),IF(AND(C$9="C",C$10="IB"),(($C$7*Coefficients!$D$16)/($A566*SIN(C$5*PI()/180))*100/2)^2*PI(),IF(AND(C$9="L",C$10="D"),(($C$7*Coefficients!$E$16)/($A566*SIN(C$5*PI()/180))*100/2)^2*PI(),IF(AND(C$9="C",C$10="D"),(($C$7* Coefficients!$F$16)/($A566*SIN(C$5*PI()/180))*100/2)^2*PI(),FALSE))))</f>
        <v>2223144.2091573421</v>
      </c>
      <c r="I566" s="42">
        <f t="shared" si="65"/>
        <v>23.555373070390708</v>
      </c>
      <c r="L566" s="44"/>
    </row>
    <row r="567" spans="1:12" x14ac:dyDescent="0.25">
      <c r="A567" s="51">
        <f t="shared" si="66"/>
        <v>34.040818970099195</v>
      </c>
      <c r="B567" s="5">
        <f t="shared" si="60"/>
        <v>0.99972805257645325</v>
      </c>
      <c r="C567" s="49">
        <f t="shared" si="63"/>
        <v>-2.3624265507515754E-3</v>
      </c>
      <c r="D567" s="5">
        <f t="shared" si="61"/>
        <v>0.32744924743188369</v>
      </c>
      <c r="E567" s="5">
        <f t="shared" si="62"/>
        <v>1.218198412895651E-2</v>
      </c>
      <c r="F567" s="5" t="str">
        <f t="shared" si="64"/>
        <v>neg.</v>
      </c>
      <c r="G567" s="16">
        <f>IF(AND(C$9="L",C$10="IB"),IF((($C$7*Coefficients!$C$16)/($A567*($C$4/100)))&lt;=1,2*ASIN(($C$7*Coefficients!$C$16)/( $A567*($C$4/100)))*180/PI(),180),IF(AND(C$9="C",C$10="IB"),IF((($C$7*Coefficients!$D$16)/($A567*($C$4/100)))&lt;=1,2*ASIN(($C$7*Coefficients!$D$16)/( $A567*($C$4/100)))*180/PI(),180),IF(AND(C$9="L",C$10="D"),IF((($C$7*Coefficients!$E$16)/($A567*($C$4/100)))&lt;=1,2*ASIN(($C$7*Coefficients!$E$16)/( $A567*($C$4/100)))*180/PI(),180),IF(AND(C$9="C",C$10="D"),IF((($C$7*Coefficients!$F$16)/($A567*($C$4/100)))&lt;=1,2*ASIN(($C$7*Coefficients!$F$16)/( $A567*($C$4/100)))*180/PI(),180),FALSE))))</f>
        <v>180</v>
      </c>
      <c r="H567" s="50">
        <f>IF(AND(C$9="L",C$10="IB"),(($C$7*Coefficients!$C$16)/($A567*SIN(C$5*PI()/180))*100/2)^2*PI(),IF(AND(C$9="C",C$10="IB"),(($C$7*Coefficients!$D$16)/($A567*SIN(C$5*PI()/180))*100/2)^2*PI(),IF(AND(C$9="L",C$10="D"),(($C$7*Coefficients!$E$16)/($A567*SIN(C$5*PI()/180))*100/2)^2*PI(),IF(AND(C$9="C",C$10="D"),(($C$7* Coefficients!$F$16)/($A567*SIN(C$5*PI()/180))*100/2)^2*PI(),FALSE))))</f>
        <v>2212929.7893488938</v>
      </c>
      <c r="I567" s="42">
        <f t="shared" si="65"/>
        <v>23.501197215692866</v>
      </c>
      <c r="L567" s="44"/>
    </row>
    <row r="568" spans="1:12" x14ac:dyDescent="0.25">
      <c r="A568" s="51">
        <f t="shared" si="66"/>
        <v>34.119291162191956</v>
      </c>
      <c r="B568" s="5">
        <f t="shared" si="60"/>
        <v>0.99972679743780124</v>
      </c>
      <c r="C568" s="49">
        <f t="shared" si="63"/>
        <v>-2.3733315189850622E-3</v>
      </c>
      <c r="D568" s="5">
        <f t="shared" si="61"/>
        <v>0.32820409590564326</v>
      </c>
      <c r="E568" s="5">
        <f t="shared" si="62"/>
        <v>1.2238213612870511E-2</v>
      </c>
      <c r="F568" s="5" t="str">
        <f t="shared" si="64"/>
        <v>neg.</v>
      </c>
      <c r="G568" s="16">
        <f>IF(AND(C$9="L",C$10="IB"),IF((($C$7*Coefficients!$C$16)/($A568*($C$4/100)))&lt;=1,2*ASIN(($C$7*Coefficients!$C$16)/( $A568*($C$4/100)))*180/PI(),180),IF(AND(C$9="C",C$10="IB"),IF((($C$7*Coefficients!$D$16)/($A568*($C$4/100)))&lt;=1,2*ASIN(($C$7*Coefficients!$D$16)/( $A568*($C$4/100)))*180/PI(),180),IF(AND(C$9="L",C$10="D"),IF((($C$7*Coefficients!$E$16)/($A568*($C$4/100)))&lt;=1,2*ASIN(($C$7*Coefficients!$E$16)/( $A568*($C$4/100)))*180/PI(),180),IF(AND(C$9="C",C$10="D"),IF((($C$7*Coefficients!$F$16)/($A568*($C$4/100)))&lt;=1,2*ASIN(($C$7*Coefficients!$F$16)/( $A568*($C$4/100)))*180/PI(),180),FALSE))))</f>
        <v>180</v>
      </c>
      <c r="H568" s="50">
        <f>IF(AND(C$9="L",C$10="IB"),(($C$7*Coefficients!$C$16)/($A568*SIN(C$5*PI()/180))*100/2)^2*PI(),IF(AND(C$9="C",C$10="IB"),(($C$7*Coefficients!$D$16)/($A568*SIN(C$5*PI()/180))*100/2)^2*PI(),IF(AND(C$9="L",C$10="D"),(($C$7*Coefficients!$E$16)/($A568*SIN(C$5*PI()/180))*100/2)^2*PI(),IF(AND(C$9="C",C$10="D"),(($C$7* Coefficients!$F$16)/($A568*SIN(C$5*PI()/180))*100/2)^2*PI(),FALSE))))</f>
        <v>2202762.3005364635</v>
      </c>
      <c r="I568" s="42">
        <f t="shared" si="65"/>
        <v>23.447145962003184</v>
      </c>
      <c r="L568" s="44"/>
    </row>
    <row r="569" spans="1:12" x14ac:dyDescent="0.25">
      <c r="A569" s="51">
        <f t="shared" si="66"/>
        <v>34.197944251369982</v>
      </c>
      <c r="B569" s="5">
        <f t="shared" si="60"/>
        <v>0.99972553650675</v>
      </c>
      <c r="C569" s="49">
        <f t="shared" si="63"/>
        <v>-2.3842868268624611E-3</v>
      </c>
      <c r="D569" s="5">
        <f t="shared" si="61"/>
        <v>0.3289606844848475</v>
      </c>
      <c r="E569" s="5">
        <f t="shared" si="62"/>
        <v>1.2294702640289716E-2</v>
      </c>
      <c r="F569" s="5" t="str">
        <f t="shared" si="64"/>
        <v>neg.</v>
      </c>
      <c r="G569" s="16">
        <f>IF(AND(C$9="L",C$10="IB"),IF((($C$7*Coefficients!$C$16)/($A569*($C$4/100)))&lt;=1,2*ASIN(($C$7*Coefficients!$C$16)/( $A569*($C$4/100)))*180/PI(),180),IF(AND(C$9="C",C$10="IB"),IF((($C$7*Coefficients!$D$16)/($A569*($C$4/100)))&lt;=1,2*ASIN(($C$7*Coefficients!$D$16)/( $A569*($C$4/100)))*180/PI(),180),IF(AND(C$9="L",C$10="D"),IF((($C$7*Coefficients!$E$16)/($A569*($C$4/100)))&lt;=1,2*ASIN(($C$7*Coefficients!$E$16)/( $A569*($C$4/100)))*180/PI(),180),IF(AND(C$9="C",C$10="D"),IF((($C$7*Coefficients!$F$16)/($A569*($C$4/100)))&lt;=1,2*ASIN(($C$7*Coefficients!$F$16)/( $A569*($C$4/100)))*180/PI(),180),FALSE))))</f>
        <v>180</v>
      </c>
      <c r="H569" s="50">
        <f>IF(AND(C$9="L",C$10="IB"),(($C$7*Coefficients!$C$16)/($A569*SIN(C$5*PI()/180))*100/2)^2*PI(),IF(AND(C$9="C",C$10="IB"),(($C$7*Coefficients!$D$16)/($A569*SIN(C$5*PI()/180))*100/2)^2*PI(),IF(AND(C$9="L",C$10="D"),(($C$7*Coefficients!$E$16)/($A569*SIN(C$5*PI()/180))*100/2)^2*PI(),IF(AND(C$9="C",C$10="D"),(($C$7* Coefficients!$F$16)/($A569*SIN(C$5*PI()/180))*100/2)^2*PI(),FALSE))))</f>
        <v>2192641.527091709</v>
      </c>
      <c r="I569" s="42">
        <f t="shared" si="65"/>
        <v>23.393219022747303</v>
      </c>
      <c r="L569" s="44"/>
    </row>
    <row r="570" spans="1:12" x14ac:dyDescent="0.25">
      <c r="A570" s="51">
        <f t="shared" si="66"/>
        <v>34.276778654644126</v>
      </c>
      <c r="B570" s="5">
        <f t="shared" si="60"/>
        <v>0.99972426975657291</v>
      </c>
      <c r="C570" s="49">
        <f t="shared" si="63"/>
        <v>-2.3952927067827376E-3</v>
      </c>
      <c r="D570" s="5">
        <f t="shared" si="61"/>
        <v>0.32971901718085389</v>
      </c>
      <c r="E570" s="5">
        <f t="shared" si="62"/>
        <v>1.2351452409212522E-2</v>
      </c>
      <c r="F570" s="5" t="str">
        <f t="shared" si="64"/>
        <v>neg.</v>
      </c>
      <c r="G570" s="16">
        <f>IF(AND(C$9="L",C$10="IB"),IF((($C$7*Coefficients!$C$16)/($A570*($C$4/100)))&lt;=1,2*ASIN(($C$7*Coefficients!$C$16)/( $A570*($C$4/100)))*180/PI(),180),IF(AND(C$9="C",C$10="IB"),IF((($C$7*Coefficients!$D$16)/($A570*($C$4/100)))&lt;=1,2*ASIN(($C$7*Coefficients!$D$16)/( $A570*($C$4/100)))*180/PI(),180),IF(AND(C$9="L",C$10="D"),IF((($C$7*Coefficients!$E$16)/($A570*($C$4/100)))&lt;=1,2*ASIN(($C$7*Coefficients!$E$16)/( $A570*($C$4/100)))*180/PI(),180),IF(AND(C$9="C",C$10="D"),IF((($C$7*Coefficients!$F$16)/($A570*($C$4/100)))&lt;=1,2*ASIN(($C$7*Coefficients!$F$16)/( $A570*($C$4/100)))*180/PI(),180),FALSE))))</f>
        <v>180</v>
      </c>
      <c r="H570" s="50">
        <f>IF(AND(C$9="L",C$10="IB"),(($C$7*Coefficients!$C$16)/($A570*SIN(C$5*PI()/180))*100/2)^2*PI(),IF(AND(C$9="C",C$10="IB"),(($C$7*Coefficients!$D$16)/($A570*SIN(C$5*PI()/180))*100/2)^2*PI(),IF(AND(C$9="L",C$10="D"),(($C$7*Coefficients!$E$16)/($A570*SIN(C$5*PI()/180))*100/2)^2*PI(),IF(AND(C$9="C",C$10="D"),(($C$7* Coefficients!$F$16)/($A570*SIN(C$5*PI()/180))*100/2)^2*PI(),FALSE))))</f>
        <v>2182567.2543770121</v>
      </c>
      <c r="I570" s="42">
        <f t="shared" si="65"/>
        <v>23.339416112009957</v>
      </c>
      <c r="L570" s="44"/>
    </row>
    <row r="571" spans="1:12" x14ac:dyDescent="0.25">
      <c r="A571" s="51">
        <f t="shared" si="66"/>
        <v>34.355794789986547</v>
      </c>
      <c r="B571" s="5">
        <f t="shared" si="60"/>
        <v>0.99972299716042035</v>
      </c>
      <c r="C571" s="49">
        <f t="shared" si="63"/>
        <v>-2.4063493922156878E-3</v>
      </c>
      <c r="D571" s="5">
        <f t="shared" si="61"/>
        <v>0.33047909801426684</v>
      </c>
      <c r="E571" s="5">
        <f t="shared" si="62"/>
        <v>1.2408464123167023E-2</v>
      </c>
      <c r="F571" s="5" t="str">
        <f t="shared" si="64"/>
        <v>neg.</v>
      </c>
      <c r="G571" s="16">
        <f>IF(AND(C$9="L",C$10="IB"),IF((($C$7*Coefficients!$C$16)/($A571*($C$4/100)))&lt;=1,2*ASIN(($C$7*Coefficients!$C$16)/( $A571*($C$4/100)))*180/PI(),180),IF(AND(C$9="C",C$10="IB"),IF((($C$7*Coefficients!$D$16)/($A571*($C$4/100)))&lt;=1,2*ASIN(($C$7*Coefficients!$D$16)/( $A571*($C$4/100)))*180/PI(),180),IF(AND(C$9="L",C$10="D"),IF((($C$7*Coefficients!$E$16)/($A571*($C$4/100)))&lt;=1,2*ASIN(($C$7*Coefficients!$E$16)/( $A571*($C$4/100)))*180/PI(),180),IF(AND(C$9="C",C$10="D"),IF((($C$7*Coefficients!$F$16)/($A571*($C$4/100)))&lt;=1,2*ASIN(($C$7*Coefficients!$F$16)/( $A571*($C$4/100)))*180/PI(),180),FALSE))))</f>
        <v>180</v>
      </c>
      <c r="H571" s="50">
        <f>IF(AND(C$9="L",C$10="IB"),(($C$7*Coefficients!$C$16)/($A571*SIN(C$5*PI()/180))*100/2)^2*PI(),IF(AND(C$9="C",C$10="IB"),(($C$7*Coefficients!$D$16)/($A571*SIN(C$5*PI()/180))*100/2)^2*PI(),IF(AND(C$9="L",C$10="D"),(($C$7*Coefficients!$E$16)/($A571*SIN(C$5*PI()/180))*100/2)^2*PI(),IF(AND(C$9="C",C$10="D"),(($C$7* Coefficients!$F$16)/($A571*SIN(C$5*PI()/180))*100/2)^2*PI(),FALSE))))</f>
        <v>2172539.2687409264</v>
      </c>
      <c r="I571" s="42">
        <f t="shared" si="65"/>
        <v>23.285736944533465</v>
      </c>
      <c r="L571" s="44"/>
    </row>
    <row r="572" spans="1:12" x14ac:dyDescent="0.25">
      <c r="A572" s="51">
        <f t="shared" si="66"/>
        <v>34.43499307633293</v>
      </c>
      <c r="B572" s="5">
        <f t="shared" si="60"/>
        <v>0.99972171869131798</v>
      </c>
      <c r="C572" s="49">
        <f t="shared" si="63"/>
        <v>-2.4174571177164243E-3</v>
      </c>
      <c r="D572" s="5">
        <f t="shared" si="61"/>
        <v>0.33124093101495922</v>
      </c>
      <c r="E572" s="5">
        <f t="shared" si="62"/>
        <v>1.246573899123655E-2</v>
      </c>
      <c r="F572" s="5" t="str">
        <f t="shared" si="64"/>
        <v>neg.</v>
      </c>
      <c r="G572" s="16">
        <f>IF(AND(C$9="L",C$10="IB"),IF((($C$7*Coefficients!$C$16)/($A572*($C$4/100)))&lt;=1,2*ASIN(($C$7*Coefficients!$C$16)/( $A572*($C$4/100)))*180/PI(),180),IF(AND(C$9="C",C$10="IB"),IF((($C$7*Coefficients!$D$16)/($A572*($C$4/100)))&lt;=1,2*ASIN(($C$7*Coefficients!$D$16)/( $A572*($C$4/100)))*180/PI(),180),IF(AND(C$9="L",C$10="D"),IF((($C$7*Coefficients!$E$16)/($A572*($C$4/100)))&lt;=1,2*ASIN(($C$7*Coefficients!$E$16)/( $A572*($C$4/100)))*180/PI(),180),IF(AND(C$9="C",C$10="D"),IF((($C$7*Coefficients!$F$16)/($A572*($C$4/100)))&lt;=1,2*ASIN(($C$7*Coefficients!$F$16)/( $A572*($C$4/100)))*180/PI(),180),FALSE))))</f>
        <v>180</v>
      </c>
      <c r="H572" s="50">
        <f>IF(AND(C$9="L",C$10="IB"),(($C$7*Coefficients!$C$16)/($A572*SIN(C$5*PI()/180))*100/2)^2*PI(),IF(AND(C$9="C",C$10="IB"),(($C$7*Coefficients!$D$16)/($A572*SIN(C$5*PI()/180))*100/2)^2*PI(),IF(AND(C$9="L",C$10="D"),(($C$7*Coefficients!$E$16)/($A572*SIN(C$5*PI()/180))*100/2)^2*PI(),IF(AND(C$9="C",C$10="D"),(($C$7* Coefficients!$F$16)/($A572*SIN(C$5*PI()/180))*100/2)^2*PI(),FALSE))))</f>
        <v>2162557.3575136433</v>
      </c>
      <c r="I572" s="42">
        <f t="shared" si="65"/>
        <v>23.232181235716226</v>
      </c>
      <c r="L572" s="44"/>
    </row>
    <row r="573" spans="1:12" x14ac:dyDescent="0.25">
      <c r="A573" s="51">
        <f t="shared" si="66"/>
        <v>34.5143739335847</v>
      </c>
      <c r="B573" s="5">
        <f t="shared" si="60"/>
        <v>0.99972043432216773</v>
      </c>
      <c r="C573" s="49">
        <f t="shared" si="63"/>
        <v>-2.4286161189176828E-3</v>
      </c>
      <c r="D573" s="5">
        <f t="shared" si="61"/>
        <v>0.33200452022209381</v>
      </c>
      <c r="E573" s="5">
        <f t="shared" si="62"/>
        <v>1.2523278228085306E-2</v>
      </c>
      <c r="F573" s="5" t="str">
        <f t="shared" si="64"/>
        <v>neg.</v>
      </c>
      <c r="G573" s="16">
        <f>IF(AND(C$9="L",C$10="IB"),IF((($C$7*Coefficients!$C$16)/($A573*($C$4/100)))&lt;=1,2*ASIN(($C$7*Coefficients!$C$16)/( $A573*($C$4/100)))*180/PI(),180),IF(AND(C$9="C",C$10="IB"),IF((($C$7*Coefficients!$D$16)/($A573*($C$4/100)))&lt;=1,2*ASIN(($C$7*Coefficients!$D$16)/( $A573*($C$4/100)))*180/PI(),180),IF(AND(C$9="L",C$10="D"),IF((($C$7*Coefficients!$E$16)/($A573*($C$4/100)))&lt;=1,2*ASIN(($C$7*Coefficients!$E$16)/( $A573*($C$4/100)))*180/PI(),180),IF(AND(C$9="C",C$10="D"),IF((($C$7*Coefficients!$F$16)/($A573*($C$4/100)))&lt;=1,2*ASIN(($C$7*Coefficients!$F$16)/( $A573*($C$4/100)))*180/PI(),180),FALSE))))</f>
        <v>180</v>
      </c>
      <c r="H573" s="50">
        <f>IF(AND(C$9="L",C$10="IB"),(($C$7*Coefficients!$C$16)/($A573*SIN(C$5*PI()/180))*100/2)^2*PI(),IF(AND(C$9="C",C$10="IB"),(($C$7*Coefficients!$D$16)/($A573*SIN(C$5*PI()/180))*100/2)^2*PI(),IF(AND(C$9="L",C$10="D"),(($C$7*Coefficients!$E$16)/($A573*SIN(C$5*PI()/180))*100/2)^2*PI(),IF(AND(C$9="C",C$10="D"),(($C$7* Coefficients!$F$16)/($A573*SIN(C$5*PI()/180))*100/2)^2*PI(),FALSE))))</f>
        <v>2152621.3090024837</v>
      </c>
      <c r="I573" s="42">
        <f t="shared" si="65"/>
        <v>23.178748701611205</v>
      </c>
      <c r="L573" s="44"/>
    </row>
    <row r="574" spans="1:12" x14ac:dyDescent="0.25">
      <c r="A574" s="51">
        <f t="shared" si="66"/>
        <v>34.593937782611263</v>
      </c>
      <c r="B574" s="5">
        <f t="shared" si="60"/>
        <v>0.9997191440257468</v>
      </c>
      <c r="C574" s="49">
        <f t="shared" si="63"/>
        <v>-2.4398266325375588E-3</v>
      </c>
      <c r="D574" s="5">
        <f t="shared" si="61"/>
        <v>0.33276986968414451</v>
      </c>
      <c r="E574" s="5">
        <f t="shared" si="62"/>
        <v>1.2581083053984138E-2</v>
      </c>
      <c r="F574" s="5" t="str">
        <f t="shared" si="64"/>
        <v>neg.</v>
      </c>
      <c r="G574" s="16">
        <f>IF(AND(C$9="L",C$10="IB"),IF((($C$7*Coefficients!$C$16)/($A574*($C$4/100)))&lt;=1,2*ASIN(($C$7*Coefficients!$C$16)/( $A574*($C$4/100)))*180/PI(),180),IF(AND(C$9="C",C$10="IB"),IF((($C$7*Coefficients!$D$16)/($A574*($C$4/100)))&lt;=1,2*ASIN(($C$7*Coefficients!$D$16)/( $A574*($C$4/100)))*180/PI(),180),IF(AND(C$9="L",C$10="D"),IF((($C$7*Coefficients!$E$16)/($A574*($C$4/100)))&lt;=1,2*ASIN(($C$7*Coefficients!$E$16)/( $A574*($C$4/100)))*180/PI(),180),IF(AND(C$9="C",C$10="D"),IF((($C$7*Coefficients!$F$16)/($A574*($C$4/100)))&lt;=1,2*ASIN(($C$7*Coefficients!$F$16)/( $A574*($C$4/100)))*180/PI(),180),FALSE))))</f>
        <v>180</v>
      </c>
      <c r="H574" s="50">
        <f>IF(AND(C$9="L",C$10="IB"),(($C$7*Coefficients!$C$16)/($A574*SIN(C$5*PI()/180))*100/2)^2*PI(),IF(AND(C$9="C",C$10="IB"),(($C$7*Coefficients!$D$16)/($A574*SIN(C$5*PI()/180))*100/2)^2*PI(),IF(AND(C$9="L",C$10="D"),(($C$7*Coefficients!$E$16)/($A574*SIN(C$5*PI()/180))*100/2)^2*PI(),IF(AND(C$9="C",C$10="D"),(($C$7* Coefficients!$F$16)/($A574*SIN(C$5*PI()/180))*100/2)^2*PI(),FALSE))))</f>
        <v>2142730.9124874077</v>
      </c>
      <c r="I574" s="42">
        <f t="shared" si="65"/>
        <v>23.125439058924428</v>
      </c>
      <c r="L574" s="44"/>
    </row>
    <row r="575" spans="1:12" x14ac:dyDescent="0.25">
      <c r="A575" s="51">
        <f t="shared" si="66"/>
        <v>34.673685045252228</v>
      </c>
      <c r="B575" s="5">
        <f t="shared" si="60"/>
        <v>0.99971784777470596</v>
      </c>
      <c r="C575" s="49">
        <f t="shared" si="63"/>
        <v>-2.4510888963949614E-3</v>
      </c>
      <c r="D575" s="5">
        <f t="shared" si="61"/>
        <v>0.33353698345891813</v>
      </c>
      <c r="E575" s="5">
        <f t="shared" si="62"/>
        <v>1.26391546948364E-2</v>
      </c>
      <c r="F575" s="5" t="str">
        <f t="shared" si="64"/>
        <v>neg.</v>
      </c>
      <c r="G575" s="16">
        <f>IF(AND(C$9="L",C$10="IB"),IF((($C$7*Coefficients!$C$16)/($A575*($C$4/100)))&lt;=1,2*ASIN(($C$7*Coefficients!$C$16)/( $A575*($C$4/100)))*180/PI(),180),IF(AND(C$9="C",C$10="IB"),IF((($C$7*Coefficients!$D$16)/($A575*($C$4/100)))&lt;=1,2*ASIN(($C$7*Coefficients!$D$16)/( $A575*($C$4/100)))*180/PI(),180),IF(AND(C$9="L",C$10="D"),IF((($C$7*Coefficients!$E$16)/($A575*($C$4/100)))&lt;=1,2*ASIN(($C$7*Coefficients!$E$16)/( $A575*($C$4/100)))*180/PI(),180),IF(AND(C$9="C",C$10="D"),IF((($C$7*Coefficients!$F$16)/($A575*($C$4/100)))&lt;=1,2*ASIN(($C$7*Coefficients!$F$16)/( $A575*($C$4/100)))*180/PI(),180),FALSE))))</f>
        <v>180</v>
      </c>
      <c r="H575" s="50">
        <f>IF(AND(C$9="L",C$10="IB"),(($C$7*Coefficients!$C$16)/($A575*SIN(C$5*PI()/180))*100/2)^2*PI(),IF(AND(C$9="C",C$10="IB"),(($C$7*Coefficients!$D$16)/($A575*SIN(C$5*PI()/180))*100/2)^2*PI(),IF(AND(C$9="L",C$10="D"),(($C$7*Coefficients!$E$16)/($A575*SIN(C$5*PI()/180))*100/2)^2*PI(),IF(AND(C$9="C",C$10="D"),(($C$7* Coefficients!$F$16)/($A575*SIN(C$5*PI()/180))*100/2)^2*PI(),FALSE))))</f>
        <v>2132885.958216547</v>
      </c>
      <c r="I575" s="42">
        <f t="shared" si="65"/>
        <v>23.072252025013473</v>
      </c>
      <c r="L575" s="44"/>
    </row>
    <row r="576" spans="1:12" x14ac:dyDescent="0.25">
      <c r="A576" s="51">
        <f t="shared" si="66"/>
        <v>34.753616144319643</v>
      </c>
      <c r="B576" s="5">
        <f t="shared" si="60"/>
        <v>0.9997165455415703</v>
      </c>
      <c r="C576" s="49">
        <f t="shared" si="63"/>
        <v>-2.462403149402883E-3</v>
      </c>
      <c r="D576" s="5">
        <f t="shared" si="61"/>
        <v>0.33430586561357539</v>
      </c>
      <c r="E576" s="5">
        <f t="shared" si="62"/>
        <v>1.2697494382203956E-2</v>
      </c>
      <c r="F576" s="5" t="str">
        <f t="shared" si="64"/>
        <v>neg.</v>
      </c>
      <c r="G576" s="16">
        <f>IF(AND(C$9="L",C$10="IB"),IF((($C$7*Coefficients!$C$16)/($A576*($C$4/100)))&lt;=1,2*ASIN(($C$7*Coefficients!$C$16)/( $A576*($C$4/100)))*180/PI(),180),IF(AND(C$9="C",C$10="IB"),IF((($C$7*Coefficients!$D$16)/($A576*($C$4/100)))&lt;=1,2*ASIN(($C$7*Coefficients!$D$16)/( $A576*($C$4/100)))*180/PI(),180),IF(AND(C$9="L",C$10="D"),IF((($C$7*Coefficients!$E$16)/($A576*($C$4/100)))&lt;=1,2*ASIN(($C$7*Coefficients!$E$16)/( $A576*($C$4/100)))*180/PI(),180),IF(AND(C$9="C",C$10="D"),IF((($C$7*Coefficients!$F$16)/($A576*($C$4/100)))&lt;=1,2*ASIN(($C$7*Coefficients!$F$16)/( $A576*($C$4/100)))*180/PI(),180),FALSE))))</f>
        <v>180</v>
      </c>
      <c r="H576" s="50">
        <f>IF(AND(C$9="L",C$10="IB"),(($C$7*Coefficients!$C$16)/($A576*SIN(C$5*PI()/180))*100/2)^2*PI(),IF(AND(C$9="C",C$10="IB"),(($C$7*Coefficients!$D$16)/($A576*SIN(C$5*PI()/180))*100/2)^2*PI(),IF(AND(C$9="L",C$10="D"),(($C$7*Coefficients!$E$16)/($A576*SIN(C$5*PI()/180))*100/2)^2*PI(),IF(AND(C$9="C",C$10="D"),(($C$7* Coefficients!$F$16)/($A576*SIN(C$5*PI()/180))*100/2)^2*PI(),FALSE))))</f>
        <v>2123086.2374017532</v>
      </c>
      <c r="I576" s="42">
        <f t="shared" si="65"/>
        <v>23.019187317885976</v>
      </c>
      <c r="L576" s="44"/>
    </row>
    <row r="577" spans="1:12" x14ac:dyDescent="0.25">
      <c r="A577" s="51">
        <f t="shared" si="66"/>
        <v>34.833731503600234</v>
      </c>
      <c r="B577" s="5">
        <f t="shared" si="60"/>
        <v>0.99971523729873824</v>
      </c>
      <c r="C577" s="49">
        <f t="shared" si="63"/>
        <v>-2.4737696315771033E-3</v>
      </c>
      <c r="D577" s="5">
        <f t="shared" si="61"/>
        <v>0.33507652022465301</v>
      </c>
      <c r="E577" s="5">
        <f t="shared" si="62"/>
        <v>1.2756103353333308E-2</v>
      </c>
      <c r="F577" s="5" t="str">
        <f t="shared" si="64"/>
        <v>neg.</v>
      </c>
      <c r="G577" s="16">
        <f>IF(AND(C$9="L",C$10="IB"),IF((($C$7*Coefficients!$C$16)/($A577*($C$4/100)))&lt;=1,2*ASIN(($C$7*Coefficients!$C$16)/( $A577*($C$4/100)))*180/PI(),180),IF(AND(C$9="C",C$10="IB"),IF((($C$7*Coefficients!$D$16)/($A577*($C$4/100)))&lt;=1,2*ASIN(($C$7*Coefficients!$D$16)/( $A577*($C$4/100)))*180/PI(),180),IF(AND(C$9="L",C$10="D"),IF((($C$7*Coefficients!$E$16)/($A577*($C$4/100)))&lt;=1,2*ASIN(($C$7*Coefficients!$E$16)/( $A577*($C$4/100)))*180/PI(),180),IF(AND(C$9="C",C$10="D"),IF((($C$7*Coefficients!$F$16)/($A577*($C$4/100)))&lt;=1,2*ASIN(($C$7*Coefficients!$F$16)/( $A577*($C$4/100)))*180/PI(),180),FALSE))))</f>
        <v>180</v>
      </c>
      <c r="H577" s="50">
        <f>IF(AND(C$9="L",C$10="IB"),(($C$7*Coefficients!$C$16)/($A577*SIN(C$5*PI()/180))*100/2)^2*PI(),IF(AND(C$9="C",C$10="IB"),(($C$7*Coefficients!$D$16)/($A577*SIN(C$5*PI()/180))*100/2)^2*PI(),IF(AND(C$9="L",C$10="D"),(($C$7*Coefficients!$E$16)/($A577*SIN(C$5*PI()/180))*100/2)^2*PI(),IF(AND(C$9="C",C$10="D"),(($C$7* Coefficients!$F$16)/($A577*SIN(C$5*PI()/180))*100/2)^2*PI(),FALSE))))</f>
        <v>2113331.5422141757</v>
      </c>
      <c r="I577" s="42">
        <f t="shared" si="65"/>
        <v>22.966244656198153</v>
      </c>
      <c r="L577" s="44"/>
    </row>
    <row r="578" spans="1:12" x14ac:dyDescent="0.25">
      <c r="A578" s="51">
        <f t="shared" si="66"/>
        <v>34.914031547857661</v>
      </c>
      <c r="B578" s="5">
        <f t="shared" si="60"/>
        <v>0.99971392301848094</v>
      </c>
      <c r="C578" s="49">
        <f t="shared" si="63"/>
        <v>-2.4851885840410305E-3</v>
      </c>
      <c r="D578" s="5">
        <f t="shared" si="61"/>
        <v>0.33584895137808496</v>
      </c>
      <c r="E578" s="5">
        <f t="shared" si="62"/>
        <v>1.2814982851181825E-2</v>
      </c>
      <c r="F578" s="5" t="str">
        <f t="shared" si="64"/>
        <v>neg.</v>
      </c>
      <c r="G578" s="16">
        <f>IF(AND(C$9="L",C$10="IB"),IF((($C$7*Coefficients!$C$16)/($A578*($C$4/100)))&lt;=1,2*ASIN(($C$7*Coefficients!$C$16)/( $A578*($C$4/100)))*180/PI(),180),IF(AND(C$9="C",C$10="IB"),IF((($C$7*Coefficients!$D$16)/($A578*($C$4/100)))&lt;=1,2*ASIN(($C$7*Coefficients!$D$16)/( $A578*($C$4/100)))*180/PI(),180),IF(AND(C$9="L",C$10="D"),IF((($C$7*Coefficients!$E$16)/($A578*($C$4/100)))&lt;=1,2*ASIN(($C$7*Coefficients!$E$16)/( $A578*($C$4/100)))*180/PI(),180),IF(AND(C$9="C",C$10="D"),IF((($C$7*Coefficients!$F$16)/($A578*($C$4/100)))&lt;=1,2*ASIN(($C$7*Coefficients!$F$16)/( $A578*($C$4/100)))*180/PI(),180),FALSE))))</f>
        <v>180</v>
      </c>
      <c r="H578" s="50">
        <f>IF(AND(C$9="L",C$10="IB"),(($C$7*Coefficients!$C$16)/($A578*SIN(C$5*PI()/180))*100/2)^2*PI(),IF(AND(C$9="C",C$10="IB"),(($C$7*Coefficients!$D$16)/($A578*SIN(C$5*PI()/180))*100/2)^2*PI(),IF(AND(C$9="L",C$10="D"),(($C$7*Coefficients!$E$16)/($A578*SIN(C$5*PI()/180))*100/2)^2*PI(),IF(AND(C$9="C",C$10="D"),(($C$7* Coefficients!$F$16)/($A578*SIN(C$5*PI()/180))*100/2)^2*PI(),FALSE))))</f>
        <v>2103621.665779849</v>
      </c>
      <c r="I578" s="42">
        <f t="shared" si="65"/>
        <v>22.913423759253273</v>
      </c>
      <c r="L578" s="44"/>
    </row>
    <row r="579" spans="1:12" x14ac:dyDescent="0.25">
      <c r="A579" s="51">
        <f t="shared" si="66"/>
        <v>34.994516702834773</v>
      </c>
      <c r="B579" s="5">
        <f t="shared" si="60"/>
        <v>0.99971260267294138</v>
      </c>
      <c r="C579" s="49">
        <f t="shared" si="63"/>
        <v>-2.4966602490344089E-3</v>
      </c>
      <c r="D579" s="5">
        <f t="shared" si="61"/>
        <v>0.33662316316922436</v>
      </c>
      <c r="E579" s="5">
        <f t="shared" si="62"/>
        <v>1.2874134124444107E-2</v>
      </c>
      <c r="F579" s="5" t="str">
        <f t="shared" si="64"/>
        <v>neg.</v>
      </c>
      <c r="G579" s="16">
        <f>IF(AND(C$9="L",C$10="IB"),IF((($C$7*Coefficients!$C$16)/($A579*($C$4/100)))&lt;=1,2*ASIN(($C$7*Coefficients!$C$16)/( $A579*($C$4/100)))*180/PI(),180),IF(AND(C$9="C",C$10="IB"),IF((($C$7*Coefficients!$D$16)/($A579*($C$4/100)))&lt;=1,2*ASIN(($C$7*Coefficients!$D$16)/( $A579*($C$4/100)))*180/PI(),180),IF(AND(C$9="L",C$10="D"),IF((($C$7*Coefficients!$E$16)/($A579*($C$4/100)))&lt;=1,2*ASIN(($C$7*Coefficients!$E$16)/( $A579*($C$4/100)))*180/PI(),180),IF(AND(C$9="C",C$10="D"),IF((($C$7*Coefficients!$F$16)/($A579*($C$4/100)))&lt;=1,2*ASIN(($C$7*Coefficients!$F$16)/( $A579*($C$4/100)))*180/PI(),180),FALSE))))</f>
        <v>180</v>
      </c>
      <c r="H579" s="50">
        <f>IF(AND(C$9="L",C$10="IB"),(($C$7*Coefficients!$C$16)/($A579*SIN(C$5*PI()/180))*100/2)^2*PI(),IF(AND(C$9="C",C$10="IB"),(($C$7*Coefficients!$D$16)/($A579*SIN(C$5*PI()/180))*100/2)^2*PI(),IF(AND(C$9="L",C$10="D"),(($C$7*Coefficients!$E$16)/($A579*SIN(C$5*PI()/180))*100/2)^2*PI(),IF(AND(C$9="C",C$10="D"),(($C$7* Coefficients!$F$16)/($A579*SIN(C$5*PI()/180))*100/2)^2*PI(),FALSE))))</f>
        <v>2093956.4021753047</v>
      </c>
      <c r="I579" s="42">
        <f t="shared" si="65"/>
        <v>22.860724347000197</v>
      </c>
      <c r="L579" s="44"/>
    </row>
    <row r="580" spans="1:12" x14ac:dyDescent="0.25">
      <c r="A580" s="51">
        <f t="shared" si="66"/>
        <v>35.075187395255838</v>
      </c>
      <c r="B580" s="5">
        <f t="shared" si="60"/>
        <v>0.99971127623413403</v>
      </c>
      <c r="C580" s="49">
        <f t="shared" si="63"/>
        <v>-2.5081848699152662E-3</v>
      </c>
      <c r="D580" s="5">
        <f t="shared" si="61"/>
        <v>0.33739915970286505</v>
      </c>
      <c r="E580" s="5">
        <f t="shared" si="62"/>
        <v>1.293355842757847E-2</v>
      </c>
      <c r="F580" s="5" t="str">
        <f t="shared" si="64"/>
        <v>neg.</v>
      </c>
      <c r="G580" s="16">
        <f>IF(AND(C$9="L",C$10="IB"),IF((($C$7*Coefficients!$C$16)/($A580*($C$4/100)))&lt;=1,2*ASIN(($C$7*Coefficients!$C$16)/( $A580*($C$4/100)))*180/PI(),180),IF(AND(C$9="C",C$10="IB"),IF((($C$7*Coefficients!$D$16)/($A580*($C$4/100)))&lt;=1,2*ASIN(($C$7*Coefficients!$D$16)/( $A580*($C$4/100)))*180/PI(),180),IF(AND(C$9="L",C$10="D"),IF((($C$7*Coefficients!$E$16)/($A580*($C$4/100)))&lt;=1,2*ASIN(($C$7*Coefficients!$E$16)/( $A580*($C$4/100)))*180/PI(),180),IF(AND(C$9="C",C$10="D"),IF((($C$7*Coefficients!$F$16)/($A580*($C$4/100)))&lt;=1,2*ASIN(($C$7*Coefficients!$F$16)/( $A580*($C$4/100)))*180/PI(),180),FALSE))))</f>
        <v>180</v>
      </c>
      <c r="H580" s="50">
        <f>IF(AND(C$9="L",C$10="IB"),(($C$7*Coefficients!$C$16)/($A580*SIN(C$5*PI()/180))*100/2)^2*PI(),IF(AND(C$9="C",C$10="IB"),(($C$7*Coefficients!$D$16)/($A580*SIN(C$5*PI()/180))*100/2)^2*PI(),IF(AND(C$9="L",C$10="D"),(($C$7*Coefficients!$E$16)/($A580*SIN(C$5*PI()/180))*100/2)^2*PI(),IF(AND(C$9="C",C$10="D"),(($C$7* Coefficients!$F$16)/($A580*SIN(C$5*PI()/180))*100/2)^2*PI(),FALSE))))</f>
        <v>2084335.5464232119</v>
      </c>
      <c r="I580" s="42">
        <f t="shared" si="65"/>
        <v>22.808146140031901</v>
      </c>
      <c r="L580" s="44"/>
    </row>
    <row r="581" spans="1:12" x14ac:dyDescent="0.25">
      <c r="A581" s="51">
        <f t="shared" si="66"/>
        <v>35.156044052828847</v>
      </c>
      <c r="B581" s="5">
        <f t="shared" si="60"/>
        <v>0.99970994367394495</v>
      </c>
      <c r="C581" s="49">
        <f t="shared" si="63"/>
        <v>-2.5197626911599388E-3</v>
      </c>
      <c r="D581" s="5">
        <f t="shared" si="61"/>
        <v>0.3381769450932634</v>
      </c>
      <c r="E581" s="5">
        <f t="shared" si="62"/>
        <v>1.2993257020833541E-2</v>
      </c>
      <c r="F581" s="5" t="str">
        <f t="shared" si="64"/>
        <v>neg.</v>
      </c>
      <c r="G581" s="16">
        <f>IF(AND(C$9="L",C$10="IB"),IF((($C$7*Coefficients!$C$16)/($A581*($C$4/100)))&lt;=1,2*ASIN(($C$7*Coefficients!$C$16)/( $A581*($C$4/100)))*180/PI(),180),IF(AND(C$9="C",C$10="IB"),IF((($C$7*Coefficients!$D$16)/($A581*($C$4/100)))&lt;=1,2*ASIN(($C$7*Coefficients!$D$16)/( $A581*($C$4/100)))*180/PI(),180),IF(AND(C$9="L",C$10="D"),IF((($C$7*Coefficients!$E$16)/($A581*($C$4/100)))&lt;=1,2*ASIN(($C$7*Coefficients!$E$16)/( $A581*($C$4/100)))*180/PI(),180),IF(AND(C$9="C",C$10="D"),IF((($C$7*Coefficients!$F$16)/($A581*($C$4/100)))&lt;=1,2*ASIN(($C$7*Coefficients!$F$16)/( $A581*($C$4/100)))*180/PI(),180),FALSE))))</f>
        <v>180</v>
      </c>
      <c r="H581" s="50">
        <f>IF(AND(C$9="L",C$10="IB"),(($C$7*Coefficients!$C$16)/($A581*SIN(C$5*PI()/180))*100/2)^2*PI(),IF(AND(C$9="C",C$10="IB"),(($C$7*Coefficients!$D$16)/($A581*SIN(C$5*PI()/180))*100/2)^2*PI(),IF(AND(C$9="L",C$10="D"),(($C$7*Coefficients!$E$16)/($A581*SIN(C$5*PI()/180))*100/2)^2*PI(),IF(AND(C$9="C",C$10="D"),(($C$7* Coefficients!$F$16)/($A581*SIN(C$5*PI()/180))*100/2)^2*PI(),FALSE))))</f>
        <v>2074758.8944880196</v>
      </c>
      <c r="I581" s="42">
        <f t="shared" si="65"/>
        <v>22.755688859583952</v>
      </c>
      <c r="L581" s="44"/>
    </row>
    <row r="582" spans="1:12" x14ac:dyDescent="0.25">
      <c r="A582" s="51">
        <f t="shared" si="66"/>
        <v>35.237087104247742</v>
      </c>
      <c r="B582" s="5">
        <f t="shared" si="60"/>
        <v>0.99970860496412972</v>
      </c>
      <c r="C582" s="49">
        <f t="shared" si="63"/>
        <v>-2.5313939583804534E-3</v>
      </c>
      <c r="D582" s="5">
        <f t="shared" si="61"/>
        <v>0.33895652346416011</v>
      </c>
      <c r="E582" s="5">
        <f t="shared" si="62"/>
        <v>1.3053231170274989E-2</v>
      </c>
      <c r="F582" s="5" t="str">
        <f t="shared" si="64"/>
        <v>neg.</v>
      </c>
      <c r="G582" s="16">
        <f>IF(AND(C$9="L",C$10="IB"),IF((($C$7*Coefficients!$C$16)/($A582*($C$4/100)))&lt;=1,2*ASIN(($C$7*Coefficients!$C$16)/( $A582*($C$4/100)))*180/PI(),180),IF(AND(C$9="C",C$10="IB"),IF((($C$7*Coefficients!$D$16)/($A582*($C$4/100)))&lt;=1,2*ASIN(($C$7*Coefficients!$D$16)/( $A582*($C$4/100)))*180/PI(),180),IF(AND(C$9="L",C$10="D"),IF((($C$7*Coefficients!$E$16)/($A582*($C$4/100)))&lt;=1,2*ASIN(($C$7*Coefficients!$E$16)/( $A582*($C$4/100)))*180/PI(),180),IF(AND(C$9="C",C$10="D"),IF((($C$7*Coefficients!$F$16)/($A582*($C$4/100)))&lt;=1,2*ASIN(($C$7*Coefficients!$F$16)/( $A582*($C$4/100)))*180/PI(),180),FALSE))))</f>
        <v>180</v>
      </c>
      <c r="H582" s="50">
        <f>IF(AND(C$9="L",C$10="IB"),(($C$7*Coefficients!$C$16)/($A582*SIN(C$5*PI()/180))*100/2)^2*PI(),IF(AND(C$9="C",C$10="IB"),(($C$7*Coefficients!$D$16)/($A582*SIN(C$5*PI()/180))*100/2)^2*PI(),IF(AND(C$9="L",C$10="D"),(($C$7*Coefficients!$E$16)/($A582*SIN(C$5*PI()/180))*100/2)^2*PI(),IF(AND(C$9="C",C$10="D"),(($C$7* Coefficients!$F$16)/($A582*SIN(C$5*PI()/180))*100/2)^2*PI(),FALSE))))</f>
        <v>2065226.2432716405</v>
      </c>
      <c r="I582" s="42">
        <f t="shared" si="65"/>
        <v>22.703352227533077</v>
      </c>
      <c r="L582" s="44"/>
    </row>
    <row r="583" spans="1:12" x14ac:dyDescent="0.25">
      <c r="A583" s="51">
        <f t="shared" si="66"/>
        <v>35.318316979194719</v>
      </c>
      <c r="B583" s="5">
        <f t="shared" si="60"/>
        <v>0.99970726007631405</v>
      </c>
      <c r="C583" s="49">
        <f t="shared" si="63"/>
        <v>-2.5430789183197313E-3</v>
      </c>
      <c r="D583" s="5">
        <f t="shared" si="61"/>
        <v>0.33973789894880224</v>
      </c>
      <c r="E583" s="5">
        <f t="shared" si="62"/>
        <v>1.3113482147812388E-2</v>
      </c>
      <c r="F583" s="5" t="str">
        <f t="shared" si="64"/>
        <v>neg.</v>
      </c>
      <c r="G583" s="16">
        <f>IF(AND(C$9="L",C$10="IB"),IF((($C$7*Coefficients!$C$16)/($A583*($C$4/100)))&lt;=1,2*ASIN(($C$7*Coefficients!$C$16)/( $A583*($C$4/100)))*180/PI(),180),IF(AND(C$9="C",C$10="IB"),IF((($C$7*Coefficients!$D$16)/($A583*($C$4/100)))&lt;=1,2*ASIN(($C$7*Coefficients!$D$16)/( $A583*($C$4/100)))*180/PI(),180),IF(AND(C$9="L",C$10="D"),IF((($C$7*Coefficients!$E$16)/($A583*($C$4/100)))&lt;=1,2*ASIN(($C$7*Coefficients!$E$16)/( $A583*($C$4/100)))*180/PI(),180),IF(AND(C$9="C",C$10="D"),IF((($C$7*Coefficients!$F$16)/($A583*($C$4/100)))&lt;=1,2*ASIN(($C$7*Coefficients!$F$16)/( $A583*($C$4/100)))*180/PI(),180),FALSE))))</f>
        <v>180</v>
      </c>
      <c r="H583" s="50">
        <f>IF(AND(C$9="L",C$10="IB"),(($C$7*Coefficients!$C$16)/($A583*SIN(C$5*PI()/180))*100/2)^2*PI(),IF(AND(C$9="C",C$10="IB"),(($C$7*Coefficients!$D$16)/($A583*SIN(C$5*PI()/180))*100/2)^2*PI(),IF(AND(C$9="L",C$10="D"),(($C$7*Coefficients!$E$16)/($A583*SIN(C$5*PI()/180))*100/2)^2*PI(),IF(AND(C$9="C",C$10="D"),(($C$7* Coefficients!$F$16)/($A583*SIN(C$5*PI()/180))*100/2)^2*PI(),FALSE))))</f>
        <v>2055737.3906091338</v>
      </c>
      <c r="I583" s="42">
        <f t="shared" si="65"/>
        <v>22.65113596639566</v>
      </c>
      <c r="L583" s="44"/>
    </row>
    <row r="584" spans="1:12" x14ac:dyDescent="0.25">
      <c r="A584" s="51">
        <f t="shared" si="66"/>
        <v>35.399734108342486</v>
      </c>
      <c r="B584" s="5">
        <f t="shared" si="60"/>
        <v>0.99970590898199263</v>
      </c>
      <c r="C584" s="49">
        <f t="shared" si="63"/>
        <v>-2.5548178188612536E-3</v>
      </c>
      <c r="D584" s="5">
        <f t="shared" si="61"/>
        <v>0.34052107568996459</v>
      </c>
      <c r="E584" s="5">
        <f t="shared" si="62"/>
        <v>1.3174011231226168E-2</v>
      </c>
      <c r="F584" s="5" t="str">
        <f t="shared" si="64"/>
        <v>neg.</v>
      </c>
      <c r="G584" s="16">
        <f>IF(AND(C$9="L",C$10="IB"),IF((($C$7*Coefficients!$C$16)/($A584*($C$4/100)))&lt;=1,2*ASIN(($C$7*Coefficients!$C$16)/( $A584*($C$4/100)))*180/PI(),180),IF(AND(C$9="C",C$10="IB"),IF((($C$7*Coefficients!$D$16)/($A584*($C$4/100)))&lt;=1,2*ASIN(($C$7*Coefficients!$D$16)/( $A584*($C$4/100)))*180/PI(),180),IF(AND(C$9="L",C$10="D"),IF((($C$7*Coefficients!$E$16)/($A584*($C$4/100)))&lt;=1,2*ASIN(($C$7*Coefficients!$E$16)/( $A584*($C$4/100)))*180/PI(),180),IF(AND(C$9="C",C$10="D"),IF((($C$7*Coefficients!$F$16)/($A584*($C$4/100)))&lt;=1,2*ASIN(($C$7*Coefficients!$F$16)/( $A584*($C$4/100)))*180/PI(),180),FALSE))))</f>
        <v>180</v>
      </c>
      <c r="H584" s="50">
        <f>IF(AND(C$9="L",C$10="IB"),(($C$7*Coefficients!$C$16)/($A584*SIN(C$5*PI()/180))*100/2)^2*PI(),IF(AND(C$9="C",C$10="IB"),(($C$7*Coefficients!$D$16)/($A584*SIN(C$5*PI()/180))*100/2)^2*PI(),IF(AND(C$9="L",C$10="D"),(($C$7*Coefficients!$E$16)/($A584*SIN(C$5*PI()/180))*100/2)^2*PI(),IF(AND(C$9="C",C$10="D"),(($C$7* Coefficients!$F$16)/($A584*SIN(C$5*PI()/180))*100/2)^2*PI(),FALSE))))</f>
        <v>2046292.1352644241</v>
      </c>
      <c r="I584" s="42">
        <f t="shared" si="65"/>
        <v>22.599039799326288</v>
      </c>
      <c r="L584" s="44"/>
    </row>
    <row r="585" spans="1:12" x14ac:dyDescent="0.25">
      <c r="A585" s="51">
        <f t="shared" si="66"/>
        <v>35.48133892335656</v>
      </c>
      <c r="B585" s="5">
        <f t="shared" si="60"/>
        <v>0.99970455165252947</v>
      </c>
      <c r="C585" s="49">
        <f t="shared" si="63"/>
        <v>-2.5666109090261915E-3</v>
      </c>
      <c r="D585" s="5">
        <f t="shared" si="61"/>
        <v>0.34130605783997242</v>
      </c>
      <c r="E585" s="5">
        <f t="shared" si="62"/>
        <v>1.3234819704194729E-2</v>
      </c>
      <c r="F585" s="5" t="str">
        <f t="shared" si="64"/>
        <v>neg.</v>
      </c>
      <c r="G585" s="16">
        <f>IF(AND(C$9="L",C$10="IB"),IF((($C$7*Coefficients!$C$16)/($A585*($C$4/100)))&lt;=1,2*ASIN(($C$7*Coefficients!$C$16)/( $A585*($C$4/100)))*180/PI(),180),IF(AND(C$9="C",C$10="IB"),IF((($C$7*Coefficients!$D$16)/($A585*($C$4/100)))&lt;=1,2*ASIN(($C$7*Coefficients!$D$16)/( $A585*($C$4/100)))*180/PI(),180),IF(AND(C$9="L",C$10="D"),IF((($C$7*Coefficients!$E$16)/($A585*($C$4/100)))&lt;=1,2*ASIN(($C$7*Coefficients!$E$16)/( $A585*($C$4/100)))*180/PI(),180),IF(AND(C$9="C",C$10="D"),IF((($C$7*Coefficients!$F$16)/($A585*($C$4/100)))&lt;=1,2*ASIN(($C$7*Coefficients!$F$16)/( $A585*($C$4/100)))*180/PI(),180),FALSE))))</f>
        <v>180</v>
      </c>
      <c r="H585" s="50">
        <f>IF(AND(C$9="L",C$10="IB"),(($C$7*Coefficients!$C$16)/($A585*SIN(C$5*PI()/180))*100/2)^2*PI(),IF(AND(C$9="C",C$10="IB"),(($C$7*Coefficients!$D$16)/($A585*SIN(C$5*PI()/180))*100/2)^2*PI(),IF(AND(C$9="L",C$10="D"),(($C$7*Coefficients!$E$16)/($A585*SIN(C$5*PI()/180))*100/2)^2*PI(),IF(AND(C$9="C",C$10="D"),(($C$7* Coefficients!$F$16)/($A585*SIN(C$5*PI()/180))*100/2)^2*PI(),FALSE))))</f>
        <v>2036890.276926032</v>
      </c>
      <c r="I585" s="42">
        <f t="shared" si="65"/>
        <v>22.547063450116259</v>
      </c>
      <c r="L585" s="44"/>
    </row>
    <row r="586" spans="1:12" x14ac:dyDescent="0.25">
      <c r="A586" s="51">
        <f t="shared" si="66"/>
        <v>35.563131856897542</v>
      </c>
      <c r="B586" s="5">
        <f t="shared" si="60"/>
        <v>0.9997031880591547</v>
      </c>
      <c r="C586" s="49">
        <f t="shared" si="63"/>
        <v>-2.5784584390014034E-3</v>
      </c>
      <c r="D586" s="5">
        <f t="shared" si="61"/>
        <v>0.342092849560723</v>
      </c>
      <c r="E586" s="5">
        <f t="shared" si="62"/>
        <v>1.3295908856321662E-2</v>
      </c>
      <c r="F586" s="5" t="str">
        <f t="shared" si="64"/>
        <v>neg.</v>
      </c>
      <c r="G586" s="16">
        <f>IF(AND(C$9="L",C$10="IB"),IF((($C$7*Coefficients!$C$16)/($A586*($C$4/100)))&lt;=1,2*ASIN(($C$7*Coefficients!$C$16)/( $A586*($C$4/100)))*180/PI(),180),IF(AND(C$9="C",C$10="IB"),IF((($C$7*Coefficients!$D$16)/($A586*($C$4/100)))&lt;=1,2*ASIN(($C$7*Coefficients!$D$16)/( $A586*($C$4/100)))*180/PI(),180),IF(AND(C$9="L",C$10="D"),IF((($C$7*Coefficients!$E$16)/($A586*($C$4/100)))&lt;=1,2*ASIN(($C$7*Coefficients!$E$16)/( $A586*($C$4/100)))*180/PI(),180),IF(AND(C$9="C",C$10="D"),IF((($C$7*Coefficients!$F$16)/($A586*($C$4/100)))&lt;=1,2*ASIN(($C$7*Coefficients!$F$16)/( $A586*($C$4/100)))*180/PI(),180),FALSE))))</f>
        <v>180</v>
      </c>
      <c r="H586" s="50">
        <f>IF(AND(C$9="L",C$10="IB"),(($C$7*Coefficients!$C$16)/($A586*SIN(C$5*PI()/180))*100/2)^2*PI(),IF(AND(C$9="C",C$10="IB"),(($C$7*Coefficients!$D$16)/($A586*SIN(C$5*PI()/180))*100/2)^2*PI(),IF(AND(C$9="L",C$10="D"),(($C$7*Coefficients!$E$16)/($A586*SIN(C$5*PI()/180))*100/2)^2*PI(),IF(AND(C$9="C",C$10="D"),(($C$7* Coefficients!$F$16)/($A586*SIN(C$5*PI()/180))*100/2)^2*PI(),FALSE))))</f>
        <v>2027531.6162028245</v>
      </c>
      <c r="I586" s="42">
        <f t="shared" si="65"/>
        <v>22.495206643192152</v>
      </c>
      <c r="L586" s="44"/>
    </row>
    <row r="587" spans="1:12" x14ac:dyDescent="0.25">
      <c r="A587" s="51">
        <f t="shared" si="66"/>
        <v>35.645113342623425</v>
      </c>
      <c r="B587" s="5">
        <f t="shared" si="60"/>
        <v>0.99970181817296733</v>
      </c>
      <c r="C587" s="49">
        <f t="shared" si="63"/>
        <v>-2.5903606601153438E-3</v>
      </c>
      <c r="D587" s="5">
        <f t="shared" si="61"/>
        <v>0.34288145502370754</v>
      </c>
      <c r="E587" s="5">
        <f t="shared" si="62"/>
        <v>1.3357279983163096E-2</v>
      </c>
      <c r="F587" s="5" t="str">
        <f t="shared" si="64"/>
        <v>neg.</v>
      </c>
      <c r="G587" s="16">
        <f>IF(AND(C$9="L",C$10="IB"),IF((($C$7*Coefficients!$C$16)/($A587*($C$4/100)))&lt;=1,2*ASIN(($C$7*Coefficients!$C$16)/( $A587*($C$4/100)))*180/PI(),180),IF(AND(C$9="C",C$10="IB"),IF((($C$7*Coefficients!$D$16)/($A587*($C$4/100)))&lt;=1,2*ASIN(($C$7*Coefficients!$D$16)/( $A587*($C$4/100)))*180/PI(),180),IF(AND(C$9="L",C$10="D"),IF((($C$7*Coefficients!$E$16)/($A587*($C$4/100)))&lt;=1,2*ASIN(($C$7*Coefficients!$E$16)/( $A587*($C$4/100)))*180/PI(),180),IF(AND(C$9="C",C$10="D"),IF((($C$7*Coefficients!$F$16)/($A587*($C$4/100)))&lt;=1,2*ASIN(($C$7*Coefficients!$F$16)/( $A587*($C$4/100)))*180/PI(),180),FALSE))))</f>
        <v>180</v>
      </c>
      <c r="H587" s="50">
        <f>IF(AND(C$9="L",C$10="IB"),(($C$7*Coefficients!$C$16)/($A587*SIN(C$5*PI()/180))*100/2)^2*PI(),IF(AND(C$9="C",C$10="IB"),(($C$7*Coefficients!$D$16)/($A587*SIN(C$5*PI()/180))*100/2)^2*PI(),IF(AND(C$9="L",C$10="D"),(($C$7*Coefficients!$E$16)/($A587*SIN(C$5*PI()/180))*100/2)^2*PI(),IF(AND(C$9="C",C$10="D"),(($C$7* Coefficients!$F$16)/($A587*SIN(C$5*PI()/180))*100/2)^2*PI(),FALSE))))</f>
        <v>2018215.9546197888</v>
      </c>
      <c r="I587" s="42">
        <f t="shared" si="65"/>
        <v>22.443469103614337</v>
      </c>
      <c r="L587" s="44"/>
    </row>
    <row r="588" spans="1:12" x14ac:dyDescent="0.25">
      <c r="A588" s="51">
        <f t="shared" si="66"/>
        <v>35.727283815191889</v>
      </c>
      <c r="B588" s="5">
        <f t="shared" si="60"/>
        <v>0.9997004419649328</v>
      </c>
      <c r="C588" s="49">
        <f t="shared" si="63"/>
        <v>-2.6023178248593066E-3</v>
      </c>
      <c r="D588" s="5">
        <f t="shared" si="61"/>
        <v>0.34367187841003377</v>
      </c>
      <c r="E588" s="5">
        <f t="shared" si="62"/>
        <v>1.3418934386255179E-2</v>
      </c>
      <c r="F588" s="5" t="str">
        <f t="shared" si="64"/>
        <v>neg.</v>
      </c>
      <c r="G588" s="16">
        <f>IF(AND(C$9="L",C$10="IB"),IF((($C$7*Coefficients!$C$16)/($A588*($C$4/100)))&lt;=1,2*ASIN(($C$7*Coefficients!$C$16)/( $A588*($C$4/100)))*180/PI(),180),IF(AND(C$9="C",C$10="IB"),IF((($C$7*Coefficients!$D$16)/($A588*($C$4/100)))&lt;=1,2*ASIN(($C$7*Coefficients!$D$16)/( $A588*($C$4/100)))*180/PI(),180),IF(AND(C$9="L",C$10="D"),IF((($C$7*Coefficients!$E$16)/($A588*($C$4/100)))&lt;=1,2*ASIN(($C$7*Coefficients!$E$16)/( $A588*($C$4/100)))*180/PI(),180),IF(AND(C$9="C",C$10="D"),IF((($C$7*Coefficients!$F$16)/($A588*($C$4/100)))&lt;=1,2*ASIN(($C$7*Coefficients!$F$16)/( $A588*($C$4/100)))*180/PI(),180),FALSE))))</f>
        <v>180</v>
      </c>
      <c r="H588" s="50">
        <f>IF(AND(C$9="L",C$10="IB"),(($C$7*Coefficients!$C$16)/($A588*SIN(C$5*PI()/180))*100/2)^2*PI(),IF(AND(C$9="C",C$10="IB"),(($C$7*Coefficients!$D$16)/($A588*SIN(C$5*PI()/180))*100/2)^2*PI(),IF(AND(C$9="L",C$10="D"),(($C$7*Coefficients!$E$16)/($A588*SIN(C$5*PI()/180))*100/2)^2*PI(),IF(AND(C$9="C",C$10="D"),(($C$7* Coefficients!$F$16)/($A588*SIN(C$5*PI()/180))*100/2)^2*PI(),FALSE))))</f>
        <v>2008943.0946138215</v>
      </c>
      <c r="I588" s="42">
        <f t="shared" si="65"/>
        <v>22.391850557075529</v>
      </c>
      <c r="L588" s="44"/>
    </row>
    <row r="589" spans="1:12" x14ac:dyDescent="0.25">
      <c r="A589" s="51">
        <f t="shared" si="66"/>
        <v>35.809643710262598</v>
      </c>
      <c r="B589" s="5">
        <f t="shared" si="60"/>
        <v>0.99969905940588233</v>
      </c>
      <c r="C589" s="49">
        <f t="shared" si="63"/>
        <v>-2.6143301868932385E-3</v>
      </c>
      <c r="D589" s="5">
        <f t="shared" si="61"/>
        <v>0.34446412391044789</v>
      </c>
      <c r="E589" s="5">
        <f t="shared" si="62"/>
        <v>1.3480873373141678E-2</v>
      </c>
      <c r="F589" s="5" t="str">
        <f t="shared" si="64"/>
        <v>neg.</v>
      </c>
      <c r="G589" s="16">
        <f>IF(AND(C$9="L",C$10="IB"),IF((($C$7*Coefficients!$C$16)/($A589*($C$4/100)))&lt;=1,2*ASIN(($C$7*Coefficients!$C$16)/( $A589*($C$4/100)))*180/PI(),180),IF(AND(C$9="C",C$10="IB"),IF((($C$7*Coefficients!$D$16)/($A589*($C$4/100)))&lt;=1,2*ASIN(($C$7*Coefficients!$D$16)/( $A589*($C$4/100)))*180/PI(),180),IF(AND(C$9="L",C$10="D"),IF((($C$7*Coefficients!$E$16)/($A589*($C$4/100)))&lt;=1,2*ASIN(($C$7*Coefficients!$E$16)/( $A589*($C$4/100)))*180/PI(),180),IF(AND(C$9="C",C$10="D"),IF((($C$7*Coefficients!$F$16)/($A589*($C$4/100)))&lt;=1,2*ASIN(($C$7*Coefficients!$F$16)/( $A589*($C$4/100)))*180/PI(),180),FALSE))))</f>
        <v>180</v>
      </c>
      <c r="H589" s="50">
        <f>IF(AND(C$9="L",C$10="IB"),(($C$7*Coefficients!$C$16)/($A589*SIN(C$5*PI()/180))*100/2)^2*PI(),IF(AND(C$9="C",C$10="IB"),(($C$7*Coefficients!$D$16)/($A589*SIN(C$5*PI()/180))*100/2)^2*PI(),IF(AND(C$9="L",C$10="D"),(($C$7*Coefficients!$E$16)/($A589*SIN(C$5*PI()/180))*100/2)^2*PI(),IF(AND(C$9="C",C$10="D"),(($C$7* Coefficients!$F$16)/($A589*SIN(C$5*PI()/180))*100/2)^2*PI(),FALSE))))</f>
        <v>1999712.8395295392</v>
      </c>
      <c r="I589" s="42">
        <f t="shared" si="65"/>
        <v>22.340350729899331</v>
      </c>
      <c r="L589" s="44"/>
    </row>
    <row r="590" spans="1:12" x14ac:dyDescent="0.25">
      <c r="A590" s="51">
        <f t="shared" si="66"/>
        <v>35.892193464499513</v>
      </c>
      <c r="B590" s="5">
        <f t="shared" si="60"/>
        <v>0.99969767046651292</v>
      </c>
      <c r="C590" s="49">
        <f t="shared" si="63"/>
        <v>-2.6263980010457618E-3</v>
      </c>
      <c r="D590" s="5">
        <f t="shared" si="61"/>
        <v>0.34525819572535654</v>
      </c>
      <c r="E590" s="5">
        <f t="shared" si="62"/>
        <v>1.3543098257401701E-2</v>
      </c>
      <c r="F590" s="5" t="str">
        <f t="shared" si="64"/>
        <v>neg.</v>
      </c>
      <c r="G590" s="16">
        <f>IF(AND(C$9="L",C$10="IB"),IF((($C$7*Coefficients!$C$16)/($A590*($C$4/100)))&lt;=1,2*ASIN(($C$7*Coefficients!$C$16)/( $A590*($C$4/100)))*180/PI(),180),IF(AND(C$9="C",C$10="IB"),IF((($C$7*Coefficients!$D$16)/($A590*($C$4/100)))&lt;=1,2*ASIN(($C$7*Coefficients!$D$16)/( $A590*($C$4/100)))*180/PI(),180),IF(AND(C$9="L",C$10="D"),IF((($C$7*Coefficients!$E$16)/($A590*($C$4/100)))&lt;=1,2*ASIN(($C$7*Coefficients!$E$16)/( $A590*($C$4/100)))*180/PI(),180),IF(AND(C$9="C",C$10="D"),IF((($C$7*Coefficients!$F$16)/($A590*($C$4/100)))&lt;=1,2*ASIN(($C$7*Coefficients!$F$16)/( $A590*($C$4/100)))*180/PI(),180),FALSE))))</f>
        <v>180</v>
      </c>
      <c r="H590" s="50">
        <f>IF(AND(C$9="L",C$10="IB"),(($C$7*Coefficients!$C$16)/($A590*SIN(C$5*PI()/180))*100/2)^2*PI(),IF(AND(C$9="C",C$10="IB"),(($C$7*Coefficients!$D$16)/($A590*SIN(C$5*PI()/180))*100/2)^2*PI(),IF(AND(C$9="L",C$10="D"),(($C$7*Coefficients!$E$16)/($A590*SIN(C$5*PI()/180))*100/2)^2*PI(),IF(AND(C$9="C",C$10="D"),(($C$7* Coefficients!$F$16)/($A590*SIN(C$5*PI()/180))*100/2)^2*PI(),FALSE))))</f>
        <v>1990524.9936151083</v>
      </c>
      <c r="I590" s="42">
        <f t="shared" si="65"/>
        <v>22.288969349038791</v>
      </c>
      <c r="L590" s="44"/>
    </row>
    <row r="591" spans="1:12" x14ac:dyDescent="0.25">
      <c r="A591" s="51">
        <f t="shared" si="66"/>
        <v>35.97493351557322</v>
      </c>
      <c r="B591" s="5">
        <f t="shared" si="60"/>
        <v>0.9996962751173859</v>
      </c>
      <c r="C591" s="49">
        <f t="shared" si="63"/>
        <v>-2.6385215233267405E-3</v>
      </c>
      <c r="D591" s="5">
        <f t="shared" si="61"/>
        <v>0.3460540980648496</v>
      </c>
      <c r="E591" s="5">
        <f t="shared" si="62"/>
        <v>1.3605610358677564E-2</v>
      </c>
      <c r="F591" s="5" t="str">
        <f t="shared" si="64"/>
        <v>neg.</v>
      </c>
      <c r="G591" s="16">
        <f>IF(AND(C$9="L",C$10="IB"),IF((($C$7*Coefficients!$C$16)/($A591*($C$4/100)))&lt;=1,2*ASIN(($C$7*Coefficients!$C$16)/( $A591*($C$4/100)))*180/PI(),180),IF(AND(C$9="C",C$10="IB"),IF((($C$7*Coefficients!$D$16)/($A591*($C$4/100)))&lt;=1,2*ASIN(($C$7*Coefficients!$D$16)/( $A591*($C$4/100)))*180/PI(),180),IF(AND(C$9="L",C$10="D"),IF((($C$7*Coefficients!$E$16)/($A591*($C$4/100)))&lt;=1,2*ASIN(($C$7*Coefficients!$E$16)/( $A591*($C$4/100)))*180/PI(),180),IF(AND(C$9="C",C$10="D"),IF((($C$7*Coefficients!$F$16)/($A591*($C$4/100)))&lt;=1,2*ASIN(($C$7*Coefficients!$F$16)/( $A591*($C$4/100)))*180/PI(),180),FALSE))))</f>
        <v>180</v>
      </c>
      <c r="H591" s="50">
        <f>IF(AND(C$9="L",C$10="IB"),(($C$7*Coefficients!$C$16)/($A591*SIN(C$5*PI()/180))*100/2)^2*PI(),IF(AND(C$9="C",C$10="IB"),(($C$7*Coefficients!$D$16)/($A591*SIN(C$5*PI()/180))*100/2)^2*PI(),IF(AND(C$9="L",C$10="D"),(($C$7*Coefficients!$E$16)/($A591*SIN(C$5*PI()/180))*100/2)^2*PI(),IF(AND(C$9="C",C$10="D"),(($C$7* Coefficients!$F$16)/($A591*SIN(C$5*PI()/180))*100/2)^2*PI(),FALSE))))</f>
        <v>1981379.3620180925</v>
      </c>
      <c r="I591" s="42">
        <f t="shared" si="65"/>
        <v>22.237706142074934</v>
      </c>
      <c r="L591" s="44"/>
    </row>
    <row r="592" spans="1:12" x14ac:dyDescent="0.25">
      <c r="A592" s="51">
        <f t="shared" si="66"/>
        <v>36.057864302163225</v>
      </c>
      <c r="B592" s="5">
        <f t="shared" si="60"/>
        <v>0.99969487332892715</v>
      </c>
      <c r="C592" s="49">
        <f t="shared" si="63"/>
        <v>-2.6507010109253727E-3</v>
      </c>
      <c r="D592" s="5">
        <f t="shared" si="61"/>
        <v>0.34685183514872192</v>
      </c>
      <c r="E592" s="5">
        <f t="shared" si="62"/>
        <v>1.3668411002702779E-2</v>
      </c>
      <c r="F592" s="5" t="str">
        <f t="shared" si="64"/>
        <v>neg.</v>
      </c>
      <c r="G592" s="16">
        <f>IF(AND(C$9="L",C$10="IB"),IF((($C$7*Coefficients!$C$16)/($A592*($C$4/100)))&lt;=1,2*ASIN(($C$7*Coefficients!$C$16)/( $A592*($C$4/100)))*180/PI(),180),IF(AND(C$9="C",C$10="IB"),IF((($C$7*Coefficients!$D$16)/($A592*($C$4/100)))&lt;=1,2*ASIN(($C$7*Coefficients!$D$16)/( $A592*($C$4/100)))*180/PI(),180),IF(AND(C$9="L",C$10="D"),IF((($C$7*Coefficients!$E$16)/($A592*($C$4/100)))&lt;=1,2*ASIN(($C$7*Coefficients!$E$16)/( $A592*($C$4/100)))*180/PI(),180),IF(AND(C$9="C",C$10="D"),IF((($C$7*Coefficients!$F$16)/($A592*($C$4/100)))&lt;=1,2*ASIN(($C$7*Coefficients!$F$16)/( $A592*($C$4/100)))*180/PI(),180),FALSE))))</f>
        <v>180</v>
      </c>
      <c r="H592" s="50">
        <f>IF(AND(C$9="L",C$10="IB"),(($C$7*Coefficients!$C$16)/($A592*SIN(C$5*PI()/180))*100/2)^2*PI(),IF(AND(C$9="C",C$10="IB"),(($C$7*Coefficients!$D$16)/($A592*SIN(C$5*PI()/180))*100/2)^2*PI(),IF(AND(C$9="L",C$10="D"),(($C$7*Coefficients!$E$16)/($A592*SIN(C$5*PI()/180))*100/2)^2*PI(),IF(AND(C$9="C",C$10="D"),(($C$7* Coefficients!$F$16)/($A592*SIN(C$5*PI()/180))*100/2)^2*PI(),FALSE))))</f>
        <v>1972275.7507813214</v>
      </c>
      <c r="I592" s="42">
        <f t="shared" si="65"/>
        <v>22.18656083721535</v>
      </c>
      <c r="L592" s="44"/>
    </row>
    <row r="593" spans="1:12" x14ac:dyDescent="0.25">
      <c r="A593" s="51">
        <f t="shared" si="66"/>
        <v>36.140986263960308</v>
      </c>
      <c r="B593" s="5">
        <f t="shared" si="60"/>
        <v>0.9996934650714262</v>
      </c>
      <c r="C593" s="49">
        <f t="shared" si="63"/>
        <v>-2.6629367222179359E-3</v>
      </c>
      <c r="D593" s="5">
        <f t="shared" si="61"/>
        <v>0.34765141120649612</v>
      </c>
      <c r="E593" s="5">
        <f t="shared" si="62"/>
        <v>1.373150152133016E-2</v>
      </c>
      <c r="F593" s="5" t="str">
        <f t="shared" si="64"/>
        <v>neg.</v>
      </c>
      <c r="G593" s="16">
        <f>IF(AND(C$9="L",C$10="IB"),IF((($C$7*Coefficients!$C$16)/($A593*($C$4/100)))&lt;=1,2*ASIN(($C$7*Coefficients!$C$16)/( $A593*($C$4/100)))*180/PI(),180),IF(AND(C$9="C",C$10="IB"),IF((($C$7*Coefficients!$D$16)/($A593*($C$4/100)))&lt;=1,2*ASIN(($C$7*Coefficients!$D$16)/( $A593*($C$4/100)))*180/PI(),180),IF(AND(C$9="L",C$10="D"),IF((($C$7*Coefficients!$E$16)/($A593*($C$4/100)))&lt;=1,2*ASIN(($C$7*Coefficients!$E$16)/( $A593*($C$4/100)))*180/PI(),180),IF(AND(C$9="C",C$10="D"),IF((($C$7*Coefficients!$F$16)/($A593*($C$4/100)))&lt;=1,2*ASIN(($C$7*Coefficients!$F$16)/( $A593*($C$4/100)))*180/PI(),180),FALSE))))</f>
        <v>180</v>
      </c>
      <c r="H593" s="50">
        <f>IF(AND(C$9="L",C$10="IB"),(($C$7*Coefficients!$C$16)/($A593*SIN(C$5*PI()/180))*100/2)^2*PI(),IF(AND(C$9="C",C$10="IB"),(($C$7*Coefficients!$D$16)/($A593*SIN(C$5*PI()/180))*100/2)^2*PI(),IF(AND(C$9="L",C$10="D"),(($C$7*Coefficients!$E$16)/($A593*SIN(C$5*PI()/180))*100/2)^2*PI(),IF(AND(C$9="C",C$10="D"),(($C$7* Coefficients!$F$16)/($A593*SIN(C$5*PI()/180))*100/2)^2*PI(),FALSE))))</f>
        <v>1963213.966838778</v>
      </c>
      <c r="I593" s="42">
        <f t="shared" si="65"/>
        <v>22.135533163292717</v>
      </c>
      <c r="L593" s="44"/>
    </row>
    <row r="594" spans="1:12" x14ac:dyDescent="0.25">
      <c r="A594" s="51">
        <f t="shared" si="66"/>
        <v>36.224299841668838</v>
      </c>
      <c r="B594" s="5">
        <f t="shared" si="60"/>
        <v>0.99969205031503572</v>
      </c>
      <c r="C594" s="49">
        <f t="shared" si="63"/>
        <v>-2.6752289167726326E-3</v>
      </c>
      <c r="D594" s="5">
        <f t="shared" si="61"/>
        <v>0.34845283047744485</v>
      </c>
      <c r="E594" s="5">
        <f t="shared" si="62"/>
        <v>1.3794883252560083E-2</v>
      </c>
      <c r="F594" s="5" t="str">
        <f t="shared" si="64"/>
        <v>neg.</v>
      </c>
      <c r="G594" s="16">
        <f>IF(AND(C$9="L",C$10="IB"),IF((($C$7*Coefficients!$C$16)/($A594*($C$4/100)))&lt;=1,2*ASIN(($C$7*Coefficients!$C$16)/( $A594*($C$4/100)))*180/PI(),180),IF(AND(C$9="C",C$10="IB"),IF((($C$7*Coefficients!$D$16)/($A594*($C$4/100)))&lt;=1,2*ASIN(($C$7*Coefficients!$D$16)/( $A594*($C$4/100)))*180/PI(),180),IF(AND(C$9="L",C$10="D"),IF((($C$7*Coefficients!$E$16)/($A594*($C$4/100)))&lt;=1,2*ASIN(($C$7*Coefficients!$E$16)/( $A594*($C$4/100)))*180/PI(),180),IF(AND(C$9="C",C$10="D"),IF((($C$7*Coefficients!$F$16)/($A594*($C$4/100)))&lt;=1,2*ASIN(($C$7*Coefficients!$F$16)/( $A594*($C$4/100)))*180/PI(),180),FALSE))))</f>
        <v>180</v>
      </c>
      <c r="H594" s="50">
        <f>IF(AND(C$9="L",C$10="IB"),(($C$7*Coefficients!$C$16)/($A594*SIN(C$5*PI()/180))*100/2)^2*PI(),IF(AND(C$9="C",C$10="IB"),(($C$7*Coefficients!$D$16)/($A594*SIN(C$5*PI()/180))*100/2)^2*PI(),IF(AND(C$9="L",C$10="D"),(($C$7*Coefficients!$E$16)/($A594*SIN(C$5*PI()/180))*100/2)^2*PI(),IF(AND(C$9="C",C$10="D"),(($C$7* Coefficients!$F$16)/($A594*SIN(C$5*PI()/180))*100/2)^2*PI(),FALSE))))</f>
        <v>1954193.8180115011</v>
      </c>
      <c r="I594" s="42">
        <f t="shared" si="65"/>
        <v>22.084622849763392</v>
      </c>
      <c r="L594" s="44"/>
    </row>
    <row r="595" spans="1:12" x14ac:dyDescent="0.25">
      <c r="A595" s="51">
        <f t="shared" si="66"/>
        <v>36.307805477009104</v>
      </c>
      <c r="B595" s="5">
        <f t="shared" si="60"/>
        <v>0.99969062902977035</v>
      </c>
      <c r="C595" s="49">
        <f t="shared" si="63"/>
        <v>-2.6875778553592613E-3</v>
      </c>
      <c r="D595" s="5">
        <f t="shared" si="61"/>
        <v>0.34925609721061335</v>
      </c>
      <c r="E595" s="5">
        <f t="shared" si="62"/>
        <v>1.3858557540568845E-2</v>
      </c>
      <c r="F595" s="5" t="str">
        <f t="shared" si="64"/>
        <v>neg.</v>
      </c>
      <c r="G595" s="16">
        <f>IF(AND(C$9="L",C$10="IB"),IF((($C$7*Coefficients!$C$16)/($A595*($C$4/100)))&lt;=1,2*ASIN(($C$7*Coefficients!$C$16)/( $A595*($C$4/100)))*180/PI(),180),IF(AND(C$9="C",C$10="IB"),IF((($C$7*Coefficients!$D$16)/($A595*($C$4/100)))&lt;=1,2*ASIN(($C$7*Coefficients!$D$16)/( $A595*($C$4/100)))*180/PI(),180),IF(AND(C$9="L",C$10="D"),IF((($C$7*Coefficients!$E$16)/($A595*($C$4/100)))&lt;=1,2*ASIN(($C$7*Coefficients!$E$16)/( $A595*($C$4/100)))*180/PI(),180),IF(AND(C$9="C",C$10="D"),IF((($C$7*Coefficients!$F$16)/($A595*($C$4/100)))&lt;=1,2*ASIN(($C$7*Coefficients!$F$16)/( $A595*($C$4/100)))*180/PI(),180),FALSE))))</f>
        <v>180</v>
      </c>
      <c r="H595" s="50">
        <f>IF(AND(C$9="L",C$10="IB"),(($C$7*Coefficients!$C$16)/($A595*SIN(C$5*PI()/180))*100/2)^2*PI(),IF(AND(C$9="C",C$10="IB"),(($C$7*Coefficients!$D$16)/($A595*SIN(C$5*PI()/180))*100/2)^2*PI(),IF(AND(C$9="L",C$10="D"),(($C$7*Coefficients!$E$16)/($A595*SIN(C$5*PI()/180))*100/2)^2*PI(),IF(AND(C$9="C",C$10="D"),(($C$7* Coefficients!$F$16)/($A595*SIN(C$5*PI()/180))*100/2)^2*PI(),FALSE))))</f>
        <v>1945215.1130035119</v>
      </c>
      <c r="I595" s="42">
        <f t="shared" si="65"/>
        <v>22.033829626705959</v>
      </c>
      <c r="L595" s="44"/>
    </row>
    <row r="596" spans="1:12" x14ac:dyDescent="0.25">
      <c r="A596" s="51">
        <f t="shared" si="66"/>
        <v>36.391503612719681</v>
      </c>
      <c r="B596" s="5">
        <f t="shared" si="60"/>
        <v>0.99968920118550664</v>
      </c>
      <c r="C596" s="49">
        <f t="shared" si="63"/>
        <v>-2.6999837999502098E-3</v>
      </c>
      <c r="D596" s="5">
        <f t="shared" si="61"/>
        <v>0.35006121566484188</v>
      </c>
      <c r="E596" s="5">
        <f t="shared" si="62"/>
        <v>1.3922525735737183E-2</v>
      </c>
      <c r="F596" s="5" t="str">
        <f t="shared" si="64"/>
        <v>neg.</v>
      </c>
      <c r="G596" s="16">
        <f>IF(AND(C$9="L",C$10="IB"),IF((($C$7*Coefficients!$C$16)/($A596*($C$4/100)))&lt;=1,2*ASIN(($C$7*Coefficients!$C$16)/( $A596*($C$4/100)))*180/PI(),180),IF(AND(C$9="C",C$10="IB"),IF((($C$7*Coefficients!$D$16)/($A596*($C$4/100)))&lt;=1,2*ASIN(($C$7*Coefficients!$D$16)/( $A596*($C$4/100)))*180/PI(),180),IF(AND(C$9="L",C$10="D"),IF((($C$7*Coefficients!$E$16)/($A596*($C$4/100)))&lt;=1,2*ASIN(($C$7*Coefficients!$E$16)/( $A596*($C$4/100)))*180/PI(),180),IF(AND(C$9="C",C$10="D"),IF((($C$7*Coefficients!$F$16)/($A596*($C$4/100)))&lt;=1,2*ASIN(($C$7*Coefficients!$F$16)/( $A596*($C$4/100)))*180/PI(),180),FALSE))))</f>
        <v>180</v>
      </c>
      <c r="H596" s="50">
        <f>IF(AND(C$9="L",C$10="IB"),(($C$7*Coefficients!$C$16)/($A596*SIN(C$5*PI()/180))*100/2)^2*PI(),IF(AND(C$9="C",C$10="IB"),(($C$7*Coefficients!$D$16)/($A596*SIN(C$5*PI()/180))*100/2)^2*PI(),IF(AND(C$9="L",C$10="D"),(($C$7*Coefficients!$E$16)/($A596*SIN(C$5*PI()/180))*100/2)^2*PI(),IF(AND(C$9="C",C$10="D"),(($C$7* Coefficients!$F$16)/($A596*SIN(C$5*PI()/180))*100/2)^2*PI(),FALSE))))</f>
        <v>1936277.6613977586</v>
      </c>
      <c r="I596" s="42">
        <f t="shared" si="65"/>
        <v>21.983153224819802</v>
      </c>
      <c r="L596" s="44"/>
    </row>
    <row r="597" spans="1:12" x14ac:dyDescent="0.25">
      <c r="A597" s="51">
        <f t="shared" si="66"/>
        <v>36.475394692559746</v>
      </c>
      <c r="B597" s="5">
        <f t="shared" si="60"/>
        <v>0.99968776675198223</v>
      </c>
      <c r="C597" s="49">
        <f t="shared" si="63"/>
        <v>-2.7124470137272309E-3</v>
      </c>
      <c r="D597" s="5">
        <f t="shared" si="61"/>
        <v>0.35086819010878834</v>
      </c>
      <c r="E597" s="5">
        <f t="shared" si="62"/>
        <v>1.3986789194678904E-2</v>
      </c>
      <c r="F597" s="5" t="str">
        <f t="shared" si="64"/>
        <v>neg.</v>
      </c>
      <c r="G597" s="16">
        <f>IF(AND(C$9="L",C$10="IB"),IF((($C$7*Coefficients!$C$16)/($A597*($C$4/100)))&lt;=1,2*ASIN(($C$7*Coefficients!$C$16)/( $A597*($C$4/100)))*180/PI(),180),IF(AND(C$9="C",C$10="IB"),IF((($C$7*Coefficients!$D$16)/($A597*($C$4/100)))&lt;=1,2*ASIN(($C$7*Coefficients!$D$16)/( $A597*($C$4/100)))*180/PI(),180),IF(AND(C$9="L",C$10="D"),IF((($C$7*Coefficients!$E$16)/($A597*($C$4/100)))&lt;=1,2*ASIN(($C$7*Coefficients!$E$16)/( $A597*($C$4/100)))*180/PI(),180),IF(AND(C$9="C",C$10="D"),IF((($C$7*Coefficients!$F$16)/($A597*($C$4/100)))&lt;=1,2*ASIN(($C$7*Coefficients!$F$16)/( $A597*($C$4/100)))*180/PI(),180),FALSE))))</f>
        <v>180</v>
      </c>
      <c r="H597" s="50">
        <f>IF(AND(C$9="L",C$10="IB"),(($C$7*Coefficients!$C$16)/($A597*SIN(C$5*PI()/180))*100/2)^2*PI(),IF(AND(C$9="C",C$10="IB"),(($C$7*Coefficients!$D$16)/($A597*SIN(C$5*PI()/180))*100/2)^2*PI(),IF(AND(C$9="L",C$10="D"),(($C$7*Coefficients!$E$16)/($A597*SIN(C$5*PI()/180))*100/2)^2*PI(),IF(AND(C$9="C",C$10="D"),(($C$7* Coefficients!$F$16)/($A597*SIN(C$5*PI()/180))*100/2)^2*PI(),FALSE))))</f>
        <v>1927381.2736520739</v>
      </c>
      <c r="I597" s="42">
        <f t="shared" si="65"/>
        <v>21.932593375423682</v>
      </c>
      <c r="L597" s="44"/>
    </row>
    <row r="598" spans="1:12" x14ac:dyDescent="0.25">
      <c r="A598" s="51">
        <f t="shared" si="66"/>
        <v>36.559479161311451</v>
      </c>
      <c r="B598" s="5">
        <f t="shared" si="60"/>
        <v>0.99968632569879523</v>
      </c>
      <c r="C598" s="49">
        <f t="shared" si="63"/>
        <v>-2.7249677610872553E-3</v>
      </c>
      <c r="D598" s="5">
        <f t="shared" si="61"/>
        <v>0.35167702482095081</v>
      </c>
      <c r="E598" s="5">
        <f t="shared" si="62"/>
        <v>1.4051349280269663E-2</v>
      </c>
      <c r="F598" s="5" t="str">
        <f t="shared" si="64"/>
        <v>neg.</v>
      </c>
      <c r="G598" s="16">
        <f>IF(AND(C$9="L",C$10="IB"),IF((($C$7*Coefficients!$C$16)/($A598*($C$4/100)))&lt;=1,2*ASIN(($C$7*Coefficients!$C$16)/( $A598*($C$4/100)))*180/PI(),180),IF(AND(C$9="C",C$10="IB"),IF((($C$7*Coefficients!$D$16)/($A598*($C$4/100)))&lt;=1,2*ASIN(($C$7*Coefficients!$D$16)/( $A598*($C$4/100)))*180/PI(),180),IF(AND(C$9="L",C$10="D"),IF((($C$7*Coefficients!$E$16)/($A598*($C$4/100)))&lt;=1,2*ASIN(($C$7*Coefficients!$E$16)/( $A598*($C$4/100)))*180/PI(),180),IF(AND(C$9="C",C$10="D"),IF((($C$7*Coefficients!$F$16)/($A598*($C$4/100)))&lt;=1,2*ASIN(($C$7*Coefficients!$F$16)/( $A598*($C$4/100)))*180/PI(),180),FALSE))))</f>
        <v>180</v>
      </c>
      <c r="H598" s="50">
        <f>IF(AND(C$9="L",C$10="IB"),(($C$7*Coefficients!$C$16)/($A598*SIN(C$5*PI()/180))*100/2)^2*PI(),IF(AND(C$9="C",C$10="IB"),(($C$7*Coefficients!$D$16)/($A598*SIN(C$5*PI()/180))*100/2)^2*PI(),IF(AND(C$9="L",C$10="D"),(($C$7*Coefficients!$E$16)/($A598*SIN(C$5*PI()/180))*100/2)^2*PI(),IF(AND(C$9="C",C$10="D"),(($C$7* Coefficients!$F$16)/($A598*SIN(C$5*PI()/180))*100/2)^2*PI(),FALSE))))</f>
        <v>1918525.7610951606</v>
      </c>
      <c r="I598" s="42">
        <f t="shared" si="65"/>
        <v>21.882149810454322</v>
      </c>
      <c r="L598" s="44"/>
    </row>
    <row r="599" spans="1:12" x14ac:dyDescent="0.25">
      <c r="A599" s="51">
        <f t="shared" si="66"/>
        <v>36.643757464782283</v>
      </c>
      <c r="B599" s="5">
        <f t="shared" si="60"/>
        <v>0.99968487799540307</v>
      </c>
      <c r="C599" s="49">
        <f t="shared" si="63"/>
        <v>-2.7375463076520666E-3</v>
      </c>
      <c r="D599" s="5">
        <f t="shared" si="61"/>
        <v>0.35248772408969054</v>
      </c>
      <c r="E599" s="5">
        <f t="shared" si="62"/>
        <v>1.4116207361675865E-2</v>
      </c>
      <c r="F599" s="5" t="str">
        <f t="shared" si="64"/>
        <v>neg.</v>
      </c>
      <c r="G599" s="16">
        <f>IF(AND(C$9="L",C$10="IB"),IF((($C$7*Coefficients!$C$16)/($A599*($C$4/100)))&lt;=1,2*ASIN(($C$7*Coefficients!$C$16)/( $A599*($C$4/100)))*180/PI(),180),IF(AND(C$9="C",C$10="IB"),IF((($C$7*Coefficients!$D$16)/($A599*($C$4/100)))&lt;=1,2*ASIN(($C$7*Coefficients!$D$16)/( $A599*($C$4/100)))*180/PI(),180),IF(AND(C$9="L",C$10="D"),IF((($C$7*Coefficients!$E$16)/($A599*($C$4/100)))&lt;=1,2*ASIN(($C$7*Coefficients!$E$16)/( $A599*($C$4/100)))*180/PI(),180),IF(AND(C$9="C",C$10="D"),IF((($C$7*Coefficients!$F$16)/($A599*($C$4/100)))&lt;=1,2*ASIN(($C$7*Coefficients!$F$16)/( $A599*($C$4/100)))*180/PI(),180),FALSE))))</f>
        <v>180</v>
      </c>
      <c r="H599" s="50">
        <f>IF(AND(C$9="L",C$10="IB"),(($C$7*Coefficients!$C$16)/($A599*SIN(C$5*PI()/180))*100/2)^2*PI(),IF(AND(C$9="C",C$10="IB"),(($C$7*Coefficients!$D$16)/($A599*SIN(C$5*PI()/180))*100/2)^2*PI(),IF(AND(C$9="L",C$10="D"),(($C$7*Coefficients!$E$16)/($A599*SIN(C$5*PI()/180))*100/2)^2*PI(),IF(AND(C$9="C",C$10="D"),(($C$7* Coefficients!$F$16)/($A599*SIN(C$5*PI()/180))*100/2)^2*PI(),FALSE))))</f>
        <v>1909710.935922585</v>
      </c>
      <c r="I599" s="42">
        <f t="shared" si="65"/>
        <v>21.83182226246495</v>
      </c>
      <c r="L599" s="44"/>
    </row>
    <row r="600" spans="1:12" x14ac:dyDescent="0.25">
      <c r="A600" s="51">
        <f t="shared" si="66"/>
        <v>36.728230049807415</v>
      </c>
      <c r="B600" s="5">
        <f t="shared" si="60"/>
        <v>0.99968342361112328</v>
      </c>
      <c r="C600" s="49">
        <f t="shared" si="63"/>
        <v>-2.750182920261573E-3</v>
      </c>
      <c r="D600" s="5">
        <f t="shared" si="61"/>
        <v>0.35330029221325421</v>
      </c>
      <c r="E600" s="5">
        <f t="shared" si="62"/>
        <v>1.4181364814383696E-2</v>
      </c>
      <c r="F600" s="5" t="str">
        <f t="shared" si="64"/>
        <v>neg.</v>
      </c>
      <c r="G600" s="16">
        <f>IF(AND(C$9="L",C$10="IB"),IF((($C$7*Coefficients!$C$16)/($A600*($C$4/100)))&lt;=1,2*ASIN(($C$7*Coefficients!$C$16)/( $A600*($C$4/100)))*180/PI(),180),IF(AND(C$9="C",C$10="IB"),IF((($C$7*Coefficients!$D$16)/($A600*($C$4/100)))&lt;=1,2*ASIN(($C$7*Coefficients!$D$16)/( $A600*($C$4/100)))*180/PI(),180),IF(AND(C$9="L",C$10="D"),IF((($C$7*Coefficients!$E$16)/($A600*($C$4/100)))&lt;=1,2*ASIN(($C$7*Coefficients!$E$16)/( $A600*($C$4/100)))*180/PI(),180),IF(AND(C$9="C",C$10="D"),IF((($C$7*Coefficients!$F$16)/($A600*($C$4/100)))&lt;=1,2*ASIN(($C$7*Coefficients!$F$16)/( $A600*($C$4/100)))*180/PI(),180),FALSE))))</f>
        <v>180</v>
      </c>
      <c r="H600" s="50">
        <f>IF(AND(C$9="L",C$10="IB"),(($C$7*Coefficients!$C$16)/($A600*SIN(C$5*PI()/180))*100/2)^2*PI(),IF(AND(C$9="C",C$10="IB"),(($C$7*Coefficients!$D$16)/($A600*SIN(C$5*PI()/180))*100/2)^2*PI(),IF(AND(C$9="L",C$10="D"),(($C$7*Coefficients!$E$16)/($A600*SIN(C$5*PI()/180))*100/2)^2*PI(),IF(AND(C$9="C",C$10="D"),(($C$7* Coefficients!$F$16)/($A600*SIN(C$5*PI()/180))*100/2)^2*PI(),FALSE))))</f>
        <v>1900936.6111927968</v>
      </c>
      <c r="I600" s="42">
        <f t="shared" si="65"/>
        <v>21.781610464623924</v>
      </c>
      <c r="L600" s="44"/>
    </row>
    <row r="601" spans="1:12" x14ac:dyDescent="0.25">
      <c r="A601" s="51">
        <f t="shared" si="66"/>
        <v>36.812897364252088</v>
      </c>
      <c r="B601" s="5">
        <f t="shared" si="60"/>
        <v>0.99968196251513064</v>
      </c>
      <c r="C601" s="49">
        <f t="shared" si="63"/>
        <v>-2.7628778669989171E-3</v>
      </c>
      <c r="D601" s="5">
        <f t="shared" si="61"/>
        <v>0.35411473349979727</v>
      </c>
      <c r="E601" s="5">
        <f t="shared" si="62"/>
        <v>1.4246823020228297E-2</v>
      </c>
      <c r="F601" s="5" t="str">
        <f t="shared" si="64"/>
        <v>neg.</v>
      </c>
      <c r="G601" s="16">
        <f>IF(AND(C$9="L",C$10="IB"),IF((($C$7*Coefficients!$C$16)/($A601*($C$4/100)))&lt;=1,2*ASIN(($C$7*Coefficients!$C$16)/( $A601*($C$4/100)))*180/PI(),180),IF(AND(C$9="C",C$10="IB"),IF((($C$7*Coefficients!$D$16)/($A601*($C$4/100)))&lt;=1,2*ASIN(($C$7*Coefficients!$D$16)/( $A601*($C$4/100)))*180/PI(),180),IF(AND(C$9="L",C$10="D"),IF((($C$7*Coefficients!$E$16)/($A601*($C$4/100)))&lt;=1,2*ASIN(($C$7*Coefficients!$E$16)/( $A601*($C$4/100)))*180/PI(),180),IF(AND(C$9="C",C$10="D"),IF((($C$7*Coefficients!$F$16)/($A601*($C$4/100)))&lt;=1,2*ASIN(($C$7*Coefficients!$F$16)/( $A601*($C$4/100)))*180/PI(),180),FALSE))))</f>
        <v>180</v>
      </c>
      <c r="H601" s="50">
        <f>IF(AND(C$9="L",C$10="IB"),(($C$7*Coefficients!$C$16)/($A601*SIN(C$5*PI()/180))*100/2)^2*PI(),IF(AND(C$9="C",C$10="IB"),(($C$7*Coefficients!$D$16)/($A601*SIN(C$5*PI()/180))*100/2)^2*PI(),IF(AND(C$9="L",C$10="D"),(($C$7*Coefficients!$E$16)/($A601*SIN(C$5*PI()/180))*100/2)^2*PI(),IF(AND(C$9="C",C$10="D"),(($C$7* Coefficients!$F$16)/($A601*SIN(C$5*PI()/180))*100/2)^2*PI(),FALSE))))</f>
        <v>1892202.6008231626</v>
      </c>
      <c r="I601" s="42">
        <f t="shared" si="65"/>
        <v>21.731514150713284</v>
      </c>
      <c r="L601" s="44"/>
    </row>
    <row r="602" spans="1:12" x14ac:dyDescent="0.25">
      <c r="A602" s="51">
        <f t="shared" si="66"/>
        <v>36.897759857013973</v>
      </c>
      <c r="B602" s="5">
        <f t="shared" si="60"/>
        <v>0.99968049467645925</v>
      </c>
      <c r="C602" s="49">
        <f t="shared" si="63"/>
        <v>-2.7756314171721711E-3</v>
      </c>
      <c r="D602" s="5">
        <f t="shared" si="61"/>
        <v>0.35493105226740629</v>
      </c>
      <c r="E602" s="5">
        <f t="shared" si="62"/>
        <v>1.4312583367423085E-2</v>
      </c>
      <c r="F602" s="5" t="str">
        <f t="shared" si="64"/>
        <v>neg.</v>
      </c>
      <c r="G602" s="16">
        <f>IF(AND(C$9="L",C$10="IB"),IF((($C$7*Coefficients!$C$16)/($A602*($C$4/100)))&lt;=1,2*ASIN(($C$7*Coefficients!$C$16)/( $A602*($C$4/100)))*180/PI(),180),IF(AND(C$9="C",C$10="IB"),IF((($C$7*Coefficients!$D$16)/($A602*($C$4/100)))&lt;=1,2*ASIN(($C$7*Coefficients!$D$16)/( $A602*($C$4/100)))*180/PI(),180),IF(AND(C$9="L",C$10="D"),IF((($C$7*Coefficients!$E$16)/($A602*($C$4/100)))&lt;=1,2*ASIN(($C$7*Coefficients!$E$16)/( $A602*($C$4/100)))*180/PI(),180),IF(AND(C$9="C",C$10="D"),IF((($C$7*Coefficients!$F$16)/($A602*($C$4/100)))&lt;=1,2*ASIN(($C$7*Coefficients!$F$16)/( $A602*($C$4/100)))*180/PI(),180),FALSE))))</f>
        <v>180</v>
      </c>
      <c r="H602" s="50">
        <f>IF(AND(C$9="L",C$10="IB"),(($C$7*Coefficients!$C$16)/($A602*SIN(C$5*PI()/180))*100/2)^2*PI(),IF(AND(C$9="C",C$10="IB"),(($C$7*Coefficients!$D$16)/($A602*SIN(C$5*PI()/180))*100/2)^2*PI(),IF(AND(C$9="L",C$10="D"),(($C$7*Coefficients!$E$16)/($A602*SIN(C$5*PI()/180))*100/2)^2*PI(),IF(AND(C$9="C",C$10="D"),(($C$7* Coefficients!$F$16)/($A602*SIN(C$5*PI()/180))*100/2)^2*PI(),FALSE))))</f>
        <v>1883508.7195860252</v>
      </c>
      <c r="I602" s="42">
        <f t="shared" si="65"/>
        <v>21.681533055127368</v>
      </c>
      <c r="L602" s="44"/>
    </row>
    <row r="603" spans="1:12" x14ac:dyDescent="0.25">
      <c r="A603" s="51">
        <f t="shared" si="66"/>
        <v>36.982817978025558</v>
      </c>
      <c r="B603" s="5">
        <f t="shared" si="60"/>
        <v>0.99967902006399867</v>
      </c>
      <c r="C603" s="49">
        <f t="shared" si="63"/>
        <v>-2.788443841348129E-3</v>
      </c>
      <c r="D603" s="5">
        <f t="shared" si="61"/>
        <v>0.35574925284412212</v>
      </c>
      <c r="E603" s="5">
        <f t="shared" si="62"/>
        <v>1.4378647250589157E-2</v>
      </c>
      <c r="F603" s="5" t="str">
        <f t="shared" si="64"/>
        <v>neg.</v>
      </c>
      <c r="G603" s="16">
        <f>IF(AND(C$9="L",C$10="IB"),IF((($C$7*Coefficients!$C$16)/($A603*($C$4/100)))&lt;=1,2*ASIN(($C$7*Coefficients!$C$16)/( $A603*($C$4/100)))*180/PI(),180),IF(AND(C$9="C",C$10="IB"),IF((($C$7*Coefficients!$D$16)/($A603*($C$4/100)))&lt;=1,2*ASIN(($C$7*Coefficients!$D$16)/( $A603*($C$4/100)))*180/PI(),180),IF(AND(C$9="L",C$10="D"),IF((($C$7*Coefficients!$E$16)/($A603*($C$4/100)))&lt;=1,2*ASIN(($C$7*Coefficients!$E$16)/( $A603*($C$4/100)))*180/PI(),180),IF(AND(C$9="C",C$10="D"),IF((($C$7*Coefficients!$F$16)/($A603*($C$4/100)))&lt;=1,2*ASIN(($C$7*Coefficients!$F$16)/( $A603*($C$4/100)))*180/PI(),180),FALSE))))</f>
        <v>180</v>
      </c>
      <c r="H603" s="50">
        <f>IF(AND(C$9="L",C$10="IB"),(($C$7*Coefficients!$C$16)/($A603*SIN(C$5*PI()/180))*100/2)^2*PI(),IF(AND(C$9="C",C$10="IB"),(($C$7*Coefficients!$D$16)/($A603*SIN(C$5*PI()/180))*100/2)^2*PI(),IF(AND(C$9="L",C$10="D"),(($C$7*Coefficients!$E$16)/($A603*SIN(C$5*PI()/180))*100/2)^2*PI(),IF(AND(C$9="C",C$10="D"),(($C$7* Coefficients!$F$16)/($A603*SIN(C$5*PI()/180))*100/2)^2*PI(),FALSE))))</f>
        <v>1874854.7831047678</v>
      </c>
      <c r="I603" s="42">
        <f t="shared" si="65"/>
        <v>21.631666912871374</v>
      </c>
      <c r="L603" s="44"/>
    </row>
    <row r="604" spans="1:12" x14ac:dyDescent="0.25">
      <c r="A604" s="51">
        <f t="shared" si="66"/>
        <v>37.068072178256536</v>
      </c>
      <c r="B604" s="5">
        <f t="shared" si="60"/>
        <v>0.99967753864649633</v>
      </c>
      <c r="C604" s="49">
        <f t="shared" si="63"/>
        <v>-2.8013154113311128E-3</v>
      </c>
      <c r="D604" s="5">
        <f t="shared" si="61"/>
        <v>0.35656933956796277</v>
      </c>
      <c r="E604" s="5">
        <f t="shared" si="62"/>
        <v>1.4445016070784902E-2</v>
      </c>
      <c r="F604" s="5" t="str">
        <f t="shared" si="64"/>
        <v>neg.</v>
      </c>
      <c r="G604" s="16">
        <f>IF(AND(C$9="L",C$10="IB"),IF((($C$7*Coefficients!$C$16)/($A604*($C$4/100)))&lt;=1,2*ASIN(($C$7*Coefficients!$C$16)/( $A604*($C$4/100)))*180/PI(),180),IF(AND(C$9="C",C$10="IB"),IF((($C$7*Coefficients!$D$16)/($A604*($C$4/100)))&lt;=1,2*ASIN(($C$7*Coefficients!$D$16)/( $A604*($C$4/100)))*180/PI(),180),IF(AND(C$9="L",C$10="D"),IF((($C$7*Coefficients!$E$16)/($A604*($C$4/100)))&lt;=1,2*ASIN(($C$7*Coefficients!$E$16)/( $A604*($C$4/100)))*180/PI(),180),IF(AND(C$9="C",C$10="D"),IF((($C$7*Coefficients!$F$16)/($A604*($C$4/100)))&lt;=1,2*ASIN(($C$7*Coefficients!$F$16)/( $A604*($C$4/100)))*180/PI(),180),FALSE))))</f>
        <v>180</v>
      </c>
      <c r="H604" s="50">
        <f>IF(AND(C$9="L",C$10="IB"),(($C$7*Coefficients!$C$16)/($A604*SIN(C$5*PI()/180))*100/2)^2*PI(),IF(AND(C$9="C",C$10="IB"),(($C$7*Coefficients!$D$16)/($A604*SIN(C$5*PI()/180))*100/2)^2*PI(),IF(AND(C$9="L",C$10="D"),(($C$7*Coefficients!$E$16)/($A604*SIN(C$5*PI()/180))*100/2)^2*PI(),IF(AND(C$9="C",C$10="D"),(($C$7* Coefficients!$F$16)/($A604*SIN(C$5*PI()/180))*100/2)^2*PI(),FALSE))))</f>
        <v>1866240.6078499083</v>
      </c>
      <c r="I604" s="42">
        <f t="shared" si="65"/>
        <v>21.581915459559983</v>
      </c>
      <c r="L604" s="44"/>
    </row>
    <row r="605" spans="1:12" x14ac:dyDescent="0.25">
      <c r="A605" s="51">
        <f t="shared" si="66"/>
        <v>37.153522909716187</v>
      </c>
      <c r="B605" s="5">
        <f t="shared" si="60"/>
        <v>0.99967605039255503</v>
      </c>
      <c r="C605" s="49">
        <f t="shared" si="63"/>
        <v>-2.8142464001851835E-3</v>
      </c>
      <c r="D605" s="5">
        <f t="shared" si="61"/>
        <v>0.35739131678694636</v>
      </c>
      <c r="E605" s="5">
        <f t="shared" si="62"/>
        <v>1.4511691235535688E-2</v>
      </c>
      <c r="F605" s="5" t="str">
        <f t="shared" si="64"/>
        <v>neg.</v>
      </c>
      <c r="G605" s="16">
        <f>IF(AND(C$9="L",C$10="IB"),IF((($C$7*Coefficients!$C$16)/($A605*($C$4/100)))&lt;=1,2*ASIN(($C$7*Coefficients!$C$16)/( $A605*($C$4/100)))*180/PI(),180),IF(AND(C$9="C",C$10="IB"),IF((($C$7*Coefficients!$D$16)/($A605*($C$4/100)))&lt;=1,2*ASIN(($C$7*Coefficients!$D$16)/( $A605*($C$4/100)))*180/PI(),180),IF(AND(C$9="L",C$10="D"),IF((($C$7*Coefficients!$E$16)/($A605*($C$4/100)))&lt;=1,2*ASIN(($C$7*Coefficients!$E$16)/( $A605*($C$4/100)))*180/PI(),180),IF(AND(C$9="C",C$10="D"),IF((($C$7*Coefficients!$F$16)/($A605*($C$4/100)))&lt;=1,2*ASIN(($C$7*Coefficients!$F$16)/( $A605*($C$4/100)))*180/PI(),180),FALSE))))</f>
        <v>180</v>
      </c>
      <c r="H605" s="50">
        <f>IF(AND(C$9="L",C$10="IB"),(($C$7*Coefficients!$C$16)/($A605*SIN(C$5*PI()/180))*100/2)^2*PI(),IF(AND(C$9="C",C$10="IB"),(($C$7*Coefficients!$D$16)/($A605*SIN(C$5*PI()/180))*100/2)^2*PI(),IF(AND(C$9="L",C$10="D"),(($C$7*Coefficients!$E$16)/($A605*SIN(C$5*PI()/180))*100/2)^2*PI(),IF(AND(C$9="C",C$10="D"),(($C$7* Coefficients!$F$16)/($A605*SIN(C$5*PI()/180))*100/2)^2*PI(),FALSE))))</f>
        <v>1857666.0111352052</v>
      </c>
      <c r="I605" s="42">
        <f t="shared" si="65"/>
        <v>21.532278431415946</v>
      </c>
      <c r="L605" s="44"/>
    </row>
    <row r="606" spans="1:12" x14ac:dyDescent="0.25">
      <c r="A606" s="51">
        <f t="shared" si="66"/>
        <v>37.239170625455777</v>
      </c>
      <c r="B606" s="5">
        <f t="shared" si="60"/>
        <v>0.9996745552706332</v>
      </c>
      <c r="C606" s="49">
        <f t="shared" si="63"/>
        <v>-2.8272370822312767E-3</v>
      </c>
      <c r="D606" s="5">
        <f t="shared" si="61"/>
        <v>0.35821518885911424</v>
      </c>
      <c r="E606" s="5">
        <f t="shared" si="62"/>
        <v>1.4578674158863743E-2</v>
      </c>
      <c r="F606" s="5" t="str">
        <f t="shared" si="64"/>
        <v>neg.</v>
      </c>
      <c r="G606" s="16">
        <f>IF(AND(C$9="L",C$10="IB"),IF((($C$7*Coefficients!$C$16)/($A606*($C$4/100)))&lt;=1,2*ASIN(($C$7*Coefficients!$C$16)/( $A606*($C$4/100)))*180/PI(),180),IF(AND(C$9="C",C$10="IB"),IF((($C$7*Coefficients!$D$16)/($A606*($C$4/100)))&lt;=1,2*ASIN(($C$7*Coefficients!$D$16)/( $A606*($C$4/100)))*180/PI(),180),IF(AND(C$9="L",C$10="D"),IF((($C$7*Coefficients!$E$16)/($A606*($C$4/100)))&lt;=1,2*ASIN(($C$7*Coefficients!$E$16)/( $A606*($C$4/100)))*180/PI(),180),IF(AND(C$9="C",C$10="D"),IF((($C$7*Coefficients!$F$16)/($A606*($C$4/100)))&lt;=1,2*ASIN(($C$7*Coefficients!$F$16)/( $A606*($C$4/100)))*180/PI(),180),FALSE))))</f>
        <v>180</v>
      </c>
      <c r="H606" s="50">
        <f>IF(AND(C$9="L",C$10="IB"),(($C$7*Coefficients!$C$16)/($A606*SIN(C$5*PI()/180))*100/2)^2*PI(),IF(AND(C$9="C",C$10="IB"),(($C$7*Coefficients!$D$16)/($A606*SIN(C$5*PI()/180))*100/2)^2*PI(),IF(AND(C$9="L",C$10="D"),(($C$7*Coefficients!$E$16)/($A606*SIN(C$5*PI()/180))*100/2)^2*PI(),IF(AND(C$9="C",C$10="D"),(($C$7* Coefficients!$F$16)/($A606*SIN(C$5*PI()/180))*100/2)^2*PI(),FALSE))))</f>
        <v>1849130.8111137857</v>
      </c>
      <c r="I606" s="42">
        <f t="shared" si="65"/>
        <v>21.482755565268679</v>
      </c>
      <c r="L606" s="44"/>
    </row>
    <row r="607" spans="1:12" x14ac:dyDescent="0.25">
      <c r="A607" s="51">
        <f t="shared" si="66"/>
        <v>37.325015779570982</v>
      </c>
      <c r="B607" s="5">
        <f t="shared" si="60"/>
        <v>0.9996730532490431</v>
      </c>
      <c r="C607" s="49">
        <f t="shared" si="63"/>
        <v>-2.8402877330636314E-3</v>
      </c>
      <c r="D607" s="5">
        <f t="shared" si="61"/>
        <v>0.35904096015255432</v>
      </c>
      <c r="E607" s="5">
        <f t="shared" si="62"/>
        <v>1.4645966261318118E-2</v>
      </c>
      <c r="F607" s="5" t="str">
        <f t="shared" si="64"/>
        <v>neg.</v>
      </c>
      <c r="G607" s="16">
        <f>IF(AND(C$9="L",C$10="IB"),IF((($C$7*Coefficients!$C$16)/($A607*($C$4/100)))&lt;=1,2*ASIN(($C$7*Coefficients!$C$16)/( $A607*($C$4/100)))*180/PI(),180),IF(AND(C$9="C",C$10="IB"),IF((($C$7*Coefficients!$D$16)/($A607*($C$4/100)))&lt;=1,2*ASIN(($C$7*Coefficients!$D$16)/( $A607*($C$4/100)))*180/PI(),180),IF(AND(C$9="L",C$10="D"),IF((($C$7*Coefficients!$E$16)/($A607*($C$4/100)))&lt;=1,2*ASIN(($C$7*Coefficients!$E$16)/( $A607*($C$4/100)))*180/PI(),180),IF(AND(C$9="C",C$10="D"),IF((($C$7*Coefficients!$F$16)/($A607*($C$4/100)))&lt;=1,2*ASIN(($C$7*Coefficients!$F$16)/( $A607*($C$4/100)))*180/PI(),180),FALSE))))</f>
        <v>180</v>
      </c>
      <c r="H607" s="50">
        <f>IF(AND(C$9="L",C$10="IB"),(($C$7*Coefficients!$C$16)/($A607*SIN(C$5*PI()/180))*100/2)^2*PI(),IF(AND(C$9="C",C$10="IB"),(($C$7*Coefficients!$D$16)/($A607*SIN(C$5*PI()/180))*100/2)^2*PI(),IF(AND(C$9="L",C$10="D"),(($C$7*Coefficients!$E$16)/($A607*SIN(C$5*PI()/180))*100/2)^2*PI(),IF(AND(C$9="C",C$10="D"),(($C$7* Coefficients!$F$16)/($A607*SIN(C$5*PI()/180))*100/2)^2*PI(),FALSE))))</f>
        <v>1840634.8267742852</v>
      </c>
      <c r="I607" s="42">
        <f t="shared" si="65"/>
        <v>21.433346598552873</v>
      </c>
      <c r="L607" s="44"/>
    </row>
    <row r="608" spans="1:12" x14ac:dyDescent="0.25">
      <c r="A608" s="51">
        <f t="shared" si="66"/>
        <v>37.411058827204251</v>
      </c>
      <c r="B608" s="5">
        <f t="shared" si="60"/>
        <v>0.99967154429595118</v>
      </c>
      <c r="C608" s="49">
        <f t="shared" si="63"/>
        <v>-2.8533986295459571E-3</v>
      </c>
      <c r="D608" s="5">
        <f t="shared" si="61"/>
        <v>0.35986863504542366</v>
      </c>
      <c r="E608" s="5">
        <f t="shared" si="62"/>
        <v>1.4713568970004811E-2</v>
      </c>
      <c r="F608" s="5" t="str">
        <f t="shared" si="64"/>
        <v>neg.</v>
      </c>
      <c r="G608" s="16">
        <f>IF(AND(C$9="L",C$10="IB"),IF((($C$7*Coefficients!$C$16)/($A608*($C$4/100)))&lt;=1,2*ASIN(($C$7*Coefficients!$C$16)/( $A608*($C$4/100)))*180/PI(),180),IF(AND(C$9="C",C$10="IB"),IF((($C$7*Coefficients!$D$16)/($A608*($C$4/100)))&lt;=1,2*ASIN(($C$7*Coefficients!$D$16)/( $A608*($C$4/100)))*180/PI(),180),IF(AND(C$9="L",C$10="D"),IF((($C$7*Coefficients!$E$16)/($A608*($C$4/100)))&lt;=1,2*ASIN(($C$7*Coefficients!$E$16)/( $A608*($C$4/100)))*180/PI(),180),IF(AND(C$9="C",C$10="D"),IF((($C$7*Coefficients!$F$16)/($A608*($C$4/100)))&lt;=1,2*ASIN(($C$7*Coefficients!$F$16)/( $A608*($C$4/100)))*180/PI(),180),FALSE))))</f>
        <v>180</v>
      </c>
      <c r="H608" s="50">
        <f>IF(AND(C$9="L",C$10="IB"),(($C$7*Coefficients!$C$16)/($A608*SIN(C$5*PI()/180))*100/2)^2*PI(),IF(AND(C$9="C",C$10="IB"),(($C$7*Coefficients!$D$16)/($A608*SIN(C$5*PI()/180))*100/2)^2*PI(),IF(AND(C$9="L",C$10="D"),(($C$7*Coefficients!$E$16)/($A608*SIN(C$5*PI()/180))*100/2)^2*PI(),IF(AND(C$9="C",C$10="D"),(($C$7* Coefficients!$F$16)/($A608*SIN(C$5*PI()/180))*100/2)^2*PI(),FALSE))))</f>
        <v>1832177.8779370133</v>
      </c>
      <c r="I608" s="42">
        <f t="shared" si="65"/>
        <v>21.384051269307111</v>
      </c>
      <c r="L608" s="44"/>
    </row>
    <row r="609" spans="1:12" x14ac:dyDescent="0.25">
      <c r="A609" s="51">
        <f t="shared" si="66"/>
        <v>37.497300224547267</v>
      </c>
      <c r="B609" s="5">
        <f t="shared" si="60"/>
        <v>0.99967002837937713</v>
      </c>
      <c r="C609" s="49">
        <f t="shared" si="63"/>
        <v>-2.8665700498201468E-3</v>
      </c>
      <c r="D609" s="5">
        <f t="shared" si="61"/>
        <v>0.36069821792597218</v>
      </c>
      <c r="E609" s="5">
        <f t="shared" si="62"/>
        <v>1.4781483718617056E-2</v>
      </c>
      <c r="F609" s="5" t="str">
        <f t="shared" si="64"/>
        <v>neg.</v>
      </c>
      <c r="G609" s="16">
        <f>IF(AND(C$9="L",C$10="IB"),IF((($C$7*Coefficients!$C$16)/($A609*($C$4/100)))&lt;=1,2*ASIN(($C$7*Coefficients!$C$16)/( $A609*($C$4/100)))*180/PI(),180),IF(AND(C$9="C",C$10="IB"),IF((($C$7*Coefficients!$D$16)/($A609*($C$4/100)))&lt;=1,2*ASIN(($C$7*Coefficients!$D$16)/( $A609*($C$4/100)))*180/PI(),180),IF(AND(C$9="L",C$10="D"),IF((($C$7*Coefficients!$E$16)/($A609*($C$4/100)))&lt;=1,2*ASIN(($C$7*Coefficients!$E$16)/( $A609*($C$4/100)))*180/PI(),180),IF(AND(C$9="C",C$10="D"),IF((($C$7*Coefficients!$F$16)/($A609*($C$4/100)))&lt;=1,2*ASIN(($C$7*Coefficients!$F$16)/( $A609*($C$4/100)))*180/PI(),180),FALSE))))</f>
        <v>180</v>
      </c>
      <c r="H609" s="50">
        <f>IF(AND(C$9="L",C$10="IB"),(($C$7*Coefficients!$C$16)/($A609*SIN(C$5*PI()/180))*100/2)^2*PI(),IF(AND(C$9="C",C$10="IB"),(($C$7*Coefficients!$D$16)/($A609*SIN(C$5*PI()/180))*100/2)^2*PI(),IF(AND(C$9="L",C$10="D"),(($C$7*Coefficients!$E$16)/($A609*SIN(C$5*PI()/180))*100/2)^2*PI(),IF(AND(C$9="C",C$10="D"),(($C$7* Coefficients!$F$16)/($A609*SIN(C$5*PI()/180))*100/2)^2*PI(),FALSE))))</f>
        <v>1823759.7852501275</v>
      </c>
      <c r="I609" s="42">
        <f t="shared" si="65"/>
        <v>21.334869316172455</v>
      </c>
      <c r="L609" s="44"/>
    </row>
    <row r="610" spans="1:12" x14ac:dyDescent="0.25">
      <c r="A610" s="51">
        <f t="shared" si="66"/>
        <v>37.583740428843328</v>
      </c>
      <c r="B610" s="5">
        <f t="shared" si="60"/>
        <v>0.9996685054671931</v>
      </c>
      <c r="C610" s="49">
        <f t="shared" si="63"/>
        <v>-2.8798022733130561E-3</v>
      </c>
      <c r="D610" s="5">
        <f t="shared" si="61"/>
        <v>0.3615297131925656</v>
      </c>
      <c r="E610" s="5">
        <f t="shared" si="62"/>
        <v>1.4849711947465701E-2</v>
      </c>
      <c r="F610" s="5" t="str">
        <f t="shared" si="64"/>
        <v>neg.</v>
      </c>
      <c r="G610" s="16">
        <f>IF(AND(C$9="L",C$10="IB"),IF((($C$7*Coefficients!$C$16)/($A610*($C$4/100)))&lt;=1,2*ASIN(($C$7*Coefficients!$C$16)/( $A610*($C$4/100)))*180/PI(),180),IF(AND(C$9="C",C$10="IB"),IF((($C$7*Coefficients!$D$16)/($A610*($C$4/100)))&lt;=1,2*ASIN(($C$7*Coefficients!$D$16)/( $A610*($C$4/100)))*180/PI(),180),IF(AND(C$9="L",C$10="D"),IF((($C$7*Coefficients!$E$16)/($A610*($C$4/100)))&lt;=1,2*ASIN(($C$7*Coefficients!$E$16)/( $A610*($C$4/100)))*180/PI(),180),IF(AND(C$9="C",C$10="D"),IF((($C$7*Coefficients!$F$16)/($A610*($C$4/100)))&lt;=1,2*ASIN(($C$7*Coefficients!$F$16)/( $A610*($C$4/100)))*180/PI(),180),FALSE))))</f>
        <v>180</v>
      </c>
      <c r="H610" s="50">
        <f>IF(AND(C$9="L",C$10="IB"),(($C$7*Coefficients!$C$16)/($A610*SIN(C$5*PI()/180))*100/2)^2*PI(),IF(AND(C$9="C",C$10="IB"),(($C$7*Coefficients!$D$16)/($A610*SIN(C$5*PI()/180))*100/2)^2*PI(),IF(AND(C$9="L",C$10="D"),(($C$7*Coefficients!$E$16)/($A610*SIN(C$5*PI()/180))*100/2)^2*PI(),IF(AND(C$9="C",C$10="D"),(($C$7* Coefficients!$F$16)/($A610*SIN(C$5*PI()/180))*100/2)^2*PI(),FALSE))))</f>
        <v>1815380.3701858346</v>
      </c>
      <c r="I610" s="42">
        <f t="shared" si="65"/>
        <v>21.285800478391096</v>
      </c>
      <c r="L610" s="44"/>
    </row>
    <row r="611" spans="1:12" x14ac:dyDescent="0.25">
      <c r="A611" s="51">
        <f t="shared" si="66"/>
        <v>37.67037989838979</v>
      </c>
      <c r="B611" s="5">
        <f t="shared" ref="B611:B674" si="67">IF(AND(C$9="L",C$10="IB"),SQRT((SIN(PI()*$A611*($C$4/100)/$C$7*SIN($C$5*PI()/180))/(PI()*$A611*($C$4/100)/$C$7*SIN($C$5*PI()/180)))^2),IF(AND(C$9="C",C$10="IB"),IMABS(2*BESSELJ((2*PI()*$A611/$C$7)*(($C$4/100)/2)*SIN($C$5*PI()/180),1)/( (2*PI()*$A611/$C$7)*(($C$4/100)/2)*SIN($C$5*PI()/180))),IF(AND(C$9="L",C$10="D"),SQRT((SIN(PI()*$A611*($C$4/100)/$C$7*SIN($C$5*PI()/180))/(PI()*$A611*($C$4/100)/$C$7*SIN($C$5*PI()/180)))^2)*COS(C$5*PI()/180),IF(AND(C$9="C",C$10="D"),IMABS(2*BESSELJ((2*PI()*$A611/$C$7)*(($C$4/100)/2)*SIN($C$5*PI()/180),1)/( (2*PI()*$A611/$C$7)*(($C$4/100)/2)*SIN($C$5*PI()/180)))* COS(C$5*PI()/180),FALSE))))</f>
        <v>0.99966697552712325</v>
      </c>
      <c r="C611" s="49">
        <f t="shared" si="63"/>
        <v>-2.8930955807403933E-3</v>
      </c>
      <c r="D611" s="5">
        <f t="shared" ref="D611:D674" si="68">IF(C$9="C",C$14/(C$7/A611*100),"n/a")</f>
        <v>0.36236312525370923</v>
      </c>
      <c r="E611" s="5">
        <f t="shared" ref="E611:E674" si="69">IF($C$9="C",(((PI()*(C$4/100)/(C$7/A611)))^2),IF($C$9="L",(2*(C$4/100)/(C$7/A611)),FALSE))</f>
        <v>1.4918255103509779E-2</v>
      </c>
      <c r="F611" s="5" t="str">
        <f t="shared" si="64"/>
        <v>neg.</v>
      </c>
      <c r="G611" s="16">
        <f>IF(AND(C$9="L",C$10="IB"),IF((($C$7*Coefficients!$C$16)/($A611*($C$4/100)))&lt;=1,2*ASIN(($C$7*Coefficients!$C$16)/( $A611*($C$4/100)))*180/PI(),180),IF(AND(C$9="C",C$10="IB"),IF((($C$7*Coefficients!$D$16)/($A611*($C$4/100)))&lt;=1,2*ASIN(($C$7*Coefficients!$D$16)/( $A611*($C$4/100)))*180/PI(),180),IF(AND(C$9="L",C$10="D"),IF((($C$7*Coefficients!$E$16)/($A611*($C$4/100)))&lt;=1,2*ASIN(($C$7*Coefficients!$E$16)/( $A611*($C$4/100)))*180/PI(),180),IF(AND(C$9="C",C$10="D"),IF((($C$7*Coefficients!$F$16)/($A611*($C$4/100)))&lt;=1,2*ASIN(($C$7*Coefficients!$F$16)/( $A611*($C$4/100)))*180/PI(),180),FALSE))))</f>
        <v>180</v>
      </c>
      <c r="H611" s="50">
        <f>IF(AND(C$9="L",C$10="IB"),(($C$7*Coefficients!$C$16)/($A611*SIN(C$5*PI()/180))*100/2)^2*PI(),IF(AND(C$9="C",C$10="IB"),(($C$7*Coefficients!$D$16)/($A611*SIN(C$5*PI()/180))*100/2)^2*PI(),IF(AND(C$9="L",C$10="D"),(($C$7*Coefficients!$E$16)/($A611*SIN(C$5*PI()/180))*100/2)^2*PI(),IF(AND(C$9="C",C$10="D"),(($C$7* Coefficients!$F$16)/($A611*SIN(C$5*PI()/180))*100/2)^2*PI(),FALSE))))</f>
        <v>1807039.4550366006</v>
      </c>
      <c r="I611" s="42">
        <f t="shared" si="65"/>
        <v>21.236844495804934</v>
      </c>
      <c r="L611" s="44"/>
    </row>
    <row r="612" spans="1:12" x14ac:dyDescent="0.25">
      <c r="A612" s="51">
        <f t="shared" si="66"/>
        <v>37.757219092540502</v>
      </c>
      <c r="B612" s="5">
        <f t="shared" si="67"/>
        <v>0.99966543852674239</v>
      </c>
      <c r="C612" s="49">
        <f t="shared" ref="C612:C675" si="70">20*LOG(B612)</f>
        <v>-2.9064502541183228E-3</v>
      </c>
      <c r="D612" s="5">
        <f t="shared" si="68"/>
        <v>0.36319845852807076</v>
      </c>
      <c r="E612" s="5">
        <f t="shared" si="69"/>
        <v>1.4987114640387177E-2</v>
      </c>
      <c r="F612" s="5" t="str">
        <f t="shared" ref="F612:F675" si="71">IF(E612&gt;=1,10*LOG(E612),"neg.")</f>
        <v>neg.</v>
      </c>
      <c r="G612" s="16">
        <f>IF(AND(C$9="L",C$10="IB"),IF((($C$7*Coefficients!$C$16)/($A612*($C$4/100)))&lt;=1,2*ASIN(($C$7*Coefficients!$C$16)/( $A612*($C$4/100)))*180/PI(),180),IF(AND(C$9="C",C$10="IB"),IF((($C$7*Coefficients!$D$16)/($A612*($C$4/100)))&lt;=1,2*ASIN(($C$7*Coefficients!$D$16)/( $A612*($C$4/100)))*180/PI(),180),IF(AND(C$9="L",C$10="D"),IF((($C$7*Coefficients!$E$16)/($A612*($C$4/100)))&lt;=1,2*ASIN(($C$7*Coefficients!$E$16)/( $A612*($C$4/100)))*180/PI(),180),IF(AND(C$9="C",C$10="D"),IF((($C$7*Coefficients!$F$16)/($A612*($C$4/100)))&lt;=1,2*ASIN(($C$7*Coefficients!$F$16)/( $A612*($C$4/100)))*180/PI(),180),FALSE))))</f>
        <v>180</v>
      </c>
      <c r="H612" s="50">
        <f>IF(AND(C$9="L",C$10="IB"),(($C$7*Coefficients!$C$16)/($A612*SIN(C$5*PI()/180))*100/2)^2*PI(),IF(AND(C$9="C",C$10="IB"),(($C$7*Coefficients!$D$16)/($A612*SIN(C$5*PI()/180))*100/2)^2*PI(),IF(AND(C$9="L",C$10="D"),(($C$7*Coefficients!$E$16)/($A612*SIN(C$5*PI()/180))*100/2)^2*PI(),IF(AND(C$9="C",C$10="D"),(($C$7* Coefficients!$F$16)/($A612*SIN(C$5*PI()/180))*100/2)^2*PI(),FALSE))))</f>
        <v>1798736.8629113839</v>
      </c>
      <c r="I612" s="42">
        <f t="shared" ref="I612:I675" si="72">(0.8/A612)*1000</f>
        <v>21.188001108854227</v>
      </c>
      <c r="L612" s="44"/>
    </row>
    <row r="613" spans="1:12" x14ac:dyDescent="0.25">
      <c r="A613" s="51">
        <f t="shared" ref="A613:A676" si="73">A612*10^(1/1000)</f>
        <v>37.844258471708223</v>
      </c>
      <c r="B613" s="5">
        <f t="shared" si="67"/>
        <v>0.99966389443347659</v>
      </c>
      <c r="C613" s="49">
        <f t="shared" si="70"/>
        <v>-2.9198665767586731E-3</v>
      </c>
      <c r="D613" s="5">
        <f t="shared" si="68"/>
        <v>0.36403571744450408</v>
      </c>
      <c r="E613" s="5">
        <f t="shared" si="69"/>
        <v>1.5056292018445466E-2</v>
      </c>
      <c r="F613" s="5" t="str">
        <f t="shared" si="71"/>
        <v>neg.</v>
      </c>
      <c r="G613" s="16">
        <f>IF(AND(C$9="L",C$10="IB"),IF((($C$7*Coefficients!$C$16)/($A613*($C$4/100)))&lt;=1,2*ASIN(($C$7*Coefficients!$C$16)/( $A613*($C$4/100)))*180/PI(),180),IF(AND(C$9="C",C$10="IB"),IF((($C$7*Coefficients!$D$16)/($A613*($C$4/100)))&lt;=1,2*ASIN(($C$7*Coefficients!$D$16)/( $A613*($C$4/100)))*180/PI(),180),IF(AND(C$9="L",C$10="D"),IF((($C$7*Coefficients!$E$16)/($A613*($C$4/100)))&lt;=1,2*ASIN(($C$7*Coefficients!$E$16)/( $A613*($C$4/100)))*180/PI(),180),IF(AND(C$9="C",C$10="D"),IF((($C$7*Coefficients!$F$16)/($A613*($C$4/100)))&lt;=1,2*ASIN(($C$7*Coefficients!$F$16)/( $A613*($C$4/100)))*180/PI(),180),FALSE))))</f>
        <v>180</v>
      </c>
      <c r="H613" s="50">
        <f>IF(AND(C$9="L",C$10="IB"),(($C$7*Coefficients!$C$16)/($A613*SIN(C$5*PI()/180))*100/2)^2*PI(),IF(AND(C$9="C",C$10="IB"),(($C$7*Coefficients!$D$16)/($A613*SIN(C$5*PI()/180))*100/2)^2*PI(),IF(AND(C$9="L",C$10="D"),(($C$7*Coefficients!$E$16)/($A613*SIN(C$5*PI()/180))*100/2)^2*PI(),IF(AND(C$9="C",C$10="D"),(($C$7* Coefficients!$F$16)/($A613*SIN(C$5*PI()/180))*100/2)^2*PI(),FALSE))))</f>
        <v>1790472.4177318828</v>
      </c>
      <c r="I613" s="42">
        <f t="shared" si="72"/>
        <v>21.139270058576191</v>
      </c>
      <c r="L613" s="44"/>
    </row>
    <row r="614" spans="1:12" x14ac:dyDescent="0.25">
      <c r="A614" s="51">
        <f t="shared" si="73"/>
        <v>37.93149849736708</v>
      </c>
      <c r="B614" s="5">
        <f t="shared" si="67"/>
        <v>0.99966234321460101</v>
      </c>
      <c r="C614" s="49">
        <f t="shared" si="70"/>
        <v>-2.9333448332872943E-3</v>
      </c>
      <c r="D614" s="5">
        <f t="shared" si="68"/>
        <v>0.36487490644207266</v>
      </c>
      <c r="E614" s="5">
        <f t="shared" si="69"/>
        <v>1.5125788704772884E-2</v>
      </c>
      <c r="F614" s="5" t="str">
        <f t="shared" si="71"/>
        <v>neg.</v>
      </c>
      <c r="G614" s="16">
        <f>IF(AND(C$9="L",C$10="IB"),IF((($C$7*Coefficients!$C$16)/($A614*($C$4/100)))&lt;=1,2*ASIN(($C$7*Coefficients!$C$16)/( $A614*($C$4/100)))*180/PI(),180),IF(AND(C$9="C",C$10="IB"),IF((($C$7*Coefficients!$D$16)/($A614*($C$4/100)))&lt;=1,2*ASIN(($C$7*Coefficients!$D$16)/( $A614*($C$4/100)))*180/PI(),180),IF(AND(C$9="L",C$10="D"),IF((($C$7*Coefficients!$E$16)/($A614*($C$4/100)))&lt;=1,2*ASIN(($C$7*Coefficients!$E$16)/( $A614*($C$4/100)))*180/PI(),180),IF(AND(C$9="C",C$10="D"),IF((($C$7*Coefficients!$F$16)/($A614*($C$4/100)))&lt;=1,2*ASIN(($C$7*Coefficients!$F$16)/( $A614*($C$4/100)))*180/PI(),180),FALSE))))</f>
        <v>180</v>
      </c>
      <c r="H614" s="50">
        <f>IF(AND(C$9="L",C$10="IB"),(($C$7*Coefficients!$C$16)/($A614*SIN(C$5*PI()/180))*100/2)^2*PI(),IF(AND(C$9="C",C$10="IB"),(($C$7*Coefficients!$D$16)/($A614*SIN(C$5*PI()/180))*100/2)^2*PI(),IF(AND(C$9="L",C$10="D"),(($C$7*Coefficients!$E$16)/($A614*SIN(C$5*PI()/180))*100/2)^2*PI(),IF(AND(C$9="C",C$10="D"),(($C$7* Coefficients!$F$16)/($A614*SIN(C$5*PI()/180))*100/2)^2*PI(),FALSE))))</f>
        <v>1782245.9442288019</v>
      </c>
      <c r="I614" s="42">
        <f t="shared" si="72"/>
        <v>21.090651086603657</v>
      </c>
      <c r="L614" s="44"/>
    </row>
    <row r="615" spans="1:12" x14ac:dyDescent="0.25">
      <c r="A615" s="51">
        <f t="shared" si="73"/>
        <v>38.018939632055002</v>
      </c>
      <c r="B615" s="5">
        <f t="shared" si="67"/>
        <v>0.99966078483723997</v>
      </c>
      <c r="C615" s="49">
        <f t="shared" si="70"/>
        <v>-2.9468853096440888E-3</v>
      </c>
      <c r="D615" s="5">
        <f t="shared" si="68"/>
        <v>0.36571602997007302</v>
      </c>
      <c r="E615" s="5">
        <f t="shared" si="69"/>
        <v>1.5195606173229431E-2</v>
      </c>
      <c r="F615" s="5" t="str">
        <f t="shared" si="71"/>
        <v>neg.</v>
      </c>
      <c r="G615" s="16">
        <f>IF(AND(C$9="L",C$10="IB"),IF((($C$7*Coefficients!$C$16)/($A615*($C$4/100)))&lt;=1,2*ASIN(($C$7*Coefficients!$C$16)/( $A615*($C$4/100)))*180/PI(),180),IF(AND(C$9="C",C$10="IB"),IF((($C$7*Coefficients!$D$16)/($A615*($C$4/100)))&lt;=1,2*ASIN(($C$7*Coefficients!$D$16)/( $A615*($C$4/100)))*180/PI(),180),IF(AND(C$9="L",C$10="D"),IF((($C$7*Coefficients!$E$16)/($A615*($C$4/100)))&lt;=1,2*ASIN(($C$7*Coefficients!$E$16)/( $A615*($C$4/100)))*180/PI(),180),IF(AND(C$9="C",C$10="D"),IF((($C$7*Coefficients!$F$16)/($A615*($C$4/100)))&lt;=1,2*ASIN(($C$7*Coefficients!$F$16)/( $A615*($C$4/100)))*180/PI(),180),FALSE))))</f>
        <v>180</v>
      </c>
      <c r="H615" s="50">
        <f>IF(AND(C$9="L",C$10="IB"),(($C$7*Coefficients!$C$16)/($A615*SIN(C$5*PI()/180))*100/2)^2*PI(),IF(AND(C$9="C",C$10="IB"),(($C$7*Coefficients!$D$16)/($A615*SIN(C$5*PI()/180))*100/2)^2*PI(),IF(AND(C$9="L",C$10="D"),(($C$7*Coefficients!$E$16)/($A615*SIN(C$5*PI()/180))*100/2)^2*PI(),IF(AND(C$9="C",C$10="D"),(($C$7* Coefficients!$F$16)/($A615*SIN(C$5*PI()/180))*100/2)^2*PI(),FALSE))))</f>
        <v>1774057.2679381378</v>
      </c>
      <c r="I615" s="42">
        <f t="shared" si="72"/>
        <v>21.042143935163676</v>
      </c>
      <c r="L615" s="44"/>
    </row>
    <row r="616" spans="1:12" x14ac:dyDescent="0.25">
      <c r="A616" s="51">
        <f t="shared" si="73"/>
        <v>38.106582339376182</v>
      </c>
      <c r="B616" s="5">
        <f t="shared" si="67"/>
        <v>0.99965921926836698</v>
      </c>
      <c r="C616" s="49">
        <f t="shared" si="70"/>
        <v>-2.9604882930820775E-3</v>
      </c>
      <c r="D616" s="5">
        <f t="shared" si="68"/>
        <v>0.36655909248805824</v>
      </c>
      <c r="E616" s="5">
        <f t="shared" si="69"/>
        <v>1.5265745904478141E-2</v>
      </c>
      <c r="F616" s="5" t="str">
        <f t="shared" si="71"/>
        <v>neg.</v>
      </c>
      <c r="G616" s="16">
        <f>IF(AND(C$9="L",C$10="IB"),IF((($C$7*Coefficients!$C$16)/($A616*($C$4/100)))&lt;=1,2*ASIN(($C$7*Coefficients!$C$16)/( $A616*($C$4/100)))*180/PI(),180),IF(AND(C$9="C",C$10="IB"),IF((($C$7*Coefficients!$D$16)/($A616*($C$4/100)))&lt;=1,2*ASIN(($C$7*Coefficients!$D$16)/( $A616*($C$4/100)))*180/PI(),180),IF(AND(C$9="L",C$10="D"),IF((($C$7*Coefficients!$E$16)/($A616*($C$4/100)))&lt;=1,2*ASIN(($C$7*Coefficients!$E$16)/( $A616*($C$4/100)))*180/PI(),180),IF(AND(C$9="C",C$10="D"),IF((($C$7*Coefficients!$F$16)/($A616*($C$4/100)))&lt;=1,2*ASIN(($C$7*Coefficients!$F$16)/( $A616*($C$4/100)))*180/PI(),180),FALSE))))</f>
        <v>180</v>
      </c>
      <c r="H616" s="50">
        <f>IF(AND(C$9="L",C$10="IB"),(($C$7*Coefficients!$C$16)/($A616*SIN(C$5*PI()/180))*100/2)^2*PI(),IF(AND(C$9="C",C$10="IB"),(($C$7*Coefficients!$D$16)/($A616*SIN(C$5*PI()/180))*100/2)^2*PI(),IF(AND(C$9="L",C$10="D"),(($C$7*Coefficients!$E$16)/($A616*SIN(C$5*PI()/180))*100/2)^2*PI(),IF(AND(C$9="C",C$10="D"),(($C$7* Coefficients!$F$16)/($A616*SIN(C$5*PI()/180))*100/2)^2*PI(),FALSE))))</f>
        <v>1765906.2151974712</v>
      </c>
      <c r="I616" s="42">
        <f t="shared" si="72"/>
        <v>20.993748347076153</v>
      </c>
      <c r="L616" s="44"/>
    </row>
    <row r="617" spans="1:12" x14ac:dyDescent="0.25">
      <c r="A617" s="51">
        <f t="shared" si="73"/>
        <v>38.194427084003529</v>
      </c>
      <c r="B617" s="5">
        <f t="shared" si="67"/>
        <v>0.99965764647480193</v>
      </c>
      <c r="C617" s="49">
        <f t="shared" si="70"/>
        <v>-2.9741540721925112E-3</v>
      </c>
      <c r="D617" s="5">
        <f t="shared" si="68"/>
        <v>0.36740409846586208</v>
      </c>
      <c r="E617" s="5">
        <f t="shared" si="69"/>
        <v>1.5336209386016481E-2</v>
      </c>
      <c r="F617" s="5" t="str">
        <f t="shared" si="71"/>
        <v>neg.</v>
      </c>
      <c r="G617" s="16">
        <f>IF(AND(C$9="L",C$10="IB"),IF((($C$7*Coefficients!$C$16)/($A617*($C$4/100)))&lt;=1,2*ASIN(($C$7*Coefficients!$C$16)/( $A617*($C$4/100)))*180/PI(),180),IF(AND(C$9="C",C$10="IB"),IF((($C$7*Coefficients!$D$16)/($A617*($C$4/100)))&lt;=1,2*ASIN(($C$7*Coefficients!$D$16)/( $A617*($C$4/100)))*180/PI(),180),IF(AND(C$9="L",C$10="D"),IF((($C$7*Coefficients!$E$16)/($A617*($C$4/100)))&lt;=1,2*ASIN(($C$7*Coefficients!$E$16)/( $A617*($C$4/100)))*180/PI(),180),IF(AND(C$9="C",C$10="D"),IF((($C$7*Coefficients!$F$16)/($A617*($C$4/100)))&lt;=1,2*ASIN(($C$7*Coefficients!$F$16)/( $A617*($C$4/100)))*180/PI(),180),FALSE))))</f>
        <v>180</v>
      </c>
      <c r="H617" s="50">
        <f>IF(AND(C$9="L",C$10="IB"),(($C$7*Coefficients!$C$16)/($A617*SIN(C$5*PI()/180))*100/2)^2*PI(),IF(AND(C$9="C",C$10="IB"),(($C$7*Coefficients!$D$16)/($A617*SIN(C$5*PI()/180))*100/2)^2*PI(),IF(AND(C$9="L",C$10="D"),(($C$7*Coefficients!$E$16)/($A617*SIN(C$5*PI()/180))*100/2)^2*PI(),IF(AND(C$9="C",C$10="D"),(($C$7* Coefficients!$F$16)/($A617*SIN(C$5*PI()/180))*100/2)^2*PI(),FALSE))))</f>
        <v>1757792.6131422953</v>
      </c>
      <c r="I617" s="42">
        <f t="shared" si="72"/>
        <v>20.9454640657525</v>
      </c>
      <c r="L617" s="44"/>
    </row>
    <row r="618" spans="1:12" x14ac:dyDescent="0.25">
      <c r="A618" s="51">
        <f t="shared" si="73"/>
        <v>38.282474331681136</v>
      </c>
      <c r="B618" s="5">
        <f t="shared" si="67"/>
        <v>0.99965606642321292</v>
      </c>
      <c r="C618" s="49">
        <f t="shared" si="70"/>
        <v>-2.9878829368885033E-3</v>
      </c>
      <c r="D618" s="5">
        <f t="shared" si="68"/>
        <v>0.36825105238362194</v>
      </c>
      <c r="E618" s="5">
        <f t="shared" si="69"/>
        <v>1.5406998112207887E-2</v>
      </c>
      <c r="F618" s="5" t="str">
        <f t="shared" si="71"/>
        <v>neg.</v>
      </c>
      <c r="G618" s="16">
        <f>IF(AND(C$9="L",C$10="IB"),IF((($C$7*Coefficients!$C$16)/($A618*($C$4/100)))&lt;=1,2*ASIN(($C$7*Coefficients!$C$16)/( $A618*($C$4/100)))*180/PI(),180),IF(AND(C$9="C",C$10="IB"),IF((($C$7*Coefficients!$D$16)/($A618*($C$4/100)))&lt;=1,2*ASIN(($C$7*Coefficients!$D$16)/( $A618*($C$4/100)))*180/PI(),180),IF(AND(C$9="L",C$10="D"),IF((($C$7*Coefficients!$E$16)/($A618*($C$4/100)))&lt;=1,2*ASIN(($C$7*Coefficients!$E$16)/( $A618*($C$4/100)))*180/PI(),180),IF(AND(C$9="C",C$10="D"),IF((($C$7*Coefficients!$F$16)/($A618*($C$4/100)))&lt;=1,2*ASIN(($C$7*Coefficients!$F$16)/( $A618*($C$4/100)))*180/PI(),180),FALSE))))</f>
        <v>180</v>
      </c>
      <c r="H618" s="50">
        <f>IF(AND(C$9="L",C$10="IB"),(($C$7*Coefficients!$C$16)/($A618*SIN(C$5*PI()/180))*100/2)^2*PI(),IF(AND(C$9="C",C$10="IB"),(($C$7*Coefficients!$D$16)/($A618*SIN(C$5*PI()/180))*100/2)^2*PI(),IF(AND(C$9="L",C$10="D"),(($C$7*Coefficients!$E$16)/($A618*SIN(C$5*PI()/180))*100/2)^2*PI(),IF(AND(C$9="C",C$10="D"),(($C$7* Coefficients!$F$16)/($A618*SIN(C$5*PI()/180))*100/2)^2*PI(),FALSE))))</f>
        <v>1749716.289702337</v>
      </c>
      <c r="I618" s="42">
        <f t="shared" si="72"/>
        <v>20.897290835194269</v>
      </c>
      <c r="L618" s="44"/>
    </row>
    <row r="619" spans="1:12" x14ac:dyDescent="0.25">
      <c r="A619" s="51">
        <f t="shared" si="73"/>
        <v>38.370724549226743</v>
      </c>
      <c r="B619" s="5">
        <f t="shared" si="67"/>
        <v>0.9996544790801134</v>
      </c>
      <c r="C619" s="49">
        <f t="shared" si="70"/>
        <v>-3.0016751784301418E-3</v>
      </c>
      <c r="D619" s="5">
        <f t="shared" si="68"/>
        <v>0.36909995873180335</v>
      </c>
      <c r="E619" s="5">
        <f t="shared" si="69"/>
        <v>1.5478113584313471E-2</v>
      </c>
      <c r="F619" s="5" t="str">
        <f t="shared" si="71"/>
        <v>neg.</v>
      </c>
      <c r="G619" s="16">
        <f>IF(AND(C$9="L",C$10="IB"),IF((($C$7*Coefficients!$C$16)/($A619*($C$4/100)))&lt;=1,2*ASIN(($C$7*Coefficients!$C$16)/( $A619*($C$4/100)))*180/PI(),180),IF(AND(C$9="C",C$10="IB"),IF((($C$7*Coefficients!$D$16)/($A619*($C$4/100)))&lt;=1,2*ASIN(($C$7*Coefficients!$D$16)/( $A619*($C$4/100)))*180/PI(),180),IF(AND(C$9="L",C$10="D"),IF((($C$7*Coefficients!$E$16)/($A619*($C$4/100)))&lt;=1,2*ASIN(($C$7*Coefficients!$E$16)/( $A619*($C$4/100)))*180/PI(),180),IF(AND(C$9="C",C$10="D"),IF((($C$7*Coefficients!$F$16)/($A619*($C$4/100)))&lt;=1,2*ASIN(($C$7*Coefficients!$F$16)/( $A619*($C$4/100)))*180/PI(),180),FALSE))))</f>
        <v>180</v>
      </c>
      <c r="H619" s="50">
        <f>IF(AND(C$9="L",C$10="IB"),(($C$7*Coefficients!$C$16)/($A619*SIN(C$5*PI()/180))*100/2)^2*PI(),IF(AND(C$9="C",C$10="IB"),(($C$7*Coefficients!$D$16)/($A619*SIN(C$5*PI()/180))*100/2)^2*PI(),IF(AND(C$9="L",C$10="D"),(($C$7*Coefficients!$E$16)/($A619*SIN(C$5*PI()/180))*100/2)^2*PI(),IF(AND(C$9="C",C$10="D"),(($C$7* Coefficients!$F$16)/($A619*SIN(C$5*PI()/180))*100/2)^2*PI(),FALSE))))</f>
        <v>1741677.0735979201</v>
      </c>
      <c r="I619" s="42">
        <f t="shared" si="72"/>
        <v>20.84922839999178</v>
      </c>
      <c r="L619" s="44"/>
    </row>
    <row r="620" spans="1:12" x14ac:dyDescent="0.25">
      <c r="A620" s="51">
        <f t="shared" si="73"/>
        <v>38.459178204534219</v>
      </c>
      <c r="B620" s="5">
        <f t="shared" si="67"/>
        <v>0.99965288441186284</v>
      </c>
      <c r="C620" s="49">
        <f t="shared" si="70"/>
        <v>-3.0155310894187334E-3</v>
      </c>
      <c r="D620" s="5">
        <f t="shared" si="68"/>
        <v>0.36995082201122304</v>
      </c>
      <c r="E620" s="5">
        <f t="shared" si="69"/>
        <v>1.5549557310523833E-2</v>
      </c>
      <c r="F620" s="5" t="str">
        <f t="shared" si="71"/>
        <v>neg.</v>
      </c>
      <c r="G620" s="16">
        <f>IF(AND(C$9="L",C$10="IB"),IF((($C$7*Coefficients!$C$16)/($A620*($C$4/100)))&lt;=1,2*ASIN(($C$7*Coefficients!$C$16)/( $A620*($C$4/100)))*180/PI(),180),IF(AND(C$9="C",C$10="IB"),IF((($C$7*Coefficients!$D$16)/($A620*($C$4/100)))&lt;=1,2*ASIN(($C$7*Coefficients!$D$16)/( $A620*($C$4/100)))*180/PI(),180),IF(AND(C$9="L",C$10="D"),IF((($C$7*Coefficients!$E$16)/($A620*($C$4/100)))&lt;=1,2*ASIN(($C$7*Coefficients!$E$16)/( $A620*($C$4/100)))*180/PI(),180),IF(AND(C$9="C",C$10="D"),IF((($C$7*Coefficients!$F$16)/($A620*($C$4/100)))&lt;=1,2*ASIN(($C$7*Coefficients!$F$16)/( $A620*($C$4/100)))*180/PI(),180),FALSE))))</f>
        <v>180</v>
      </c>
      <c r="H620" s="50">
        <f>IF(AND(C$9="L",C$10="IB"),(($C$7*Coefficients!$C$16)/($A620*SIN(C$5*PI()/180))*100/2)^2*PI(),IF(AND(C$9="C",C$10="IB"),(($C$7*Coefficients!$D$16)/($A620*SIN(C$5*PI()/180))*100/2)^2*PI(),IF(AND(C$9="L",C$10="D"),(($C$7*Coefficients!$E$16)/($A620*SIN(C$5*PI()/180))*100/2)^2*PI(),IF(AND(C$9="C",C$10="D"),(($C$7* Coefficients!$F$16)/($A620*SIN(C$5*PI()/180))*100/2)^2*PI(),FALSE))))</f>
        <v>1733674.7943363243</v>
      </c>
      <c r="I620" s="42">
        <f t="shared" si="72"/>
        <v>20.801276505322789</v>
      </c>
      <c r="L620" s="44"/>
    </row>
    <row r="621" spans="1:12" x14ac:dyDescent="0.25">
      <c r="A621" s="51">
        <f t="shared" si="73"/>
        <v>38.547835766576036</v>
      </c>
      <c r="B621" s="5">
        <f t="shared" si="67"/>
        <v>0.9996512823846655</v>
      </c>
      <c r="C621" s="49">
        <f t="shared" si="70"/>
        <v>-3.029450963807447E-3</v>
      </c>
      <c r="D621" s="5">
        <f t="shared" si="68"/>
        <v>0.37080364673307364</v>
      </c>
      <c r="E621" s="5">
        <f t="shared" si="69"/>
        <v>1.5621330805991099E-2</v>
      </c>
      <c r="F621" s="5" t="str">
        <f t="shared" si="71"/>
        <v>neg.</v>
      </c>
      <c r="G621" s="16">
        <f>IF(AND(C$9="L",C$10="IB"),IF((($C$7*Coefficients!$C$16)/($A621*($C$4/100)))&lt;=1,2*ASIN(($C$7*Coefficients!$C$16)/( $A621*($C$4/100)))*180/PI(),180),IF(AND(C$9="C",C$10="IB"),IF((($C$7*Coefficients!$D$16)/($A621*($C$4/100)))&lt;=1,2*ASIN(($C$7*Coefficients!$D$16)/( $A621*($C$4/100)))*180/PI(),180),IF(AND(C$9="L",C$10="D"),IF((($C$7*Coefficients!$E$16)/($A621*($C$4/100)))&lt;=1,2*ASIN(($C$7*Coefficients!$E$16)/( $A621*($C$4/100)))*180/PI(),180),IF(AND(C$9="C",C$10="D"),IF((($C$7*Coefficients!$F$16)/($A621*($C$4/100)))&lt;=1,2*ASIN(($C$7*Coefficients!$F$16)/( $A621*($C$4/100)))*180/PI(),180),FALSE))))</f>
        <v>180</v>
      </c>
      <c r="H621" s="50">
        <f>IF(AND(C$9="L",C$10="IB"),(($C$7*Coefficients!$C$16)/($A621*SIN(C$5*PI()/180))*100/2)^2*PI(),IF(AND(C$9="C",C$10="IB"),(($C$7*Coefficients!$D$16)/($A621*SIN(C$5*PI()/180))*100/2)^2*PI(),IF(AND(C$9="L",C$10="D"),(($C$7*Coefficients!$E$16)/($A621*SIN(C$5*PI()/180))*100/2)^2*PI(),IF(AND(C$9="C",C$10="D"),(($C$7* Coefficients!$F$16)/($A621*SIN(C$5*PI()/180))*100/2)^2*PI(),FALSE))))</f>
        <v>1725709.2822081719</v>
      </c>
      <c r="I621" s="42">
        <f t="shared" si="72"/>
        <v>20.753434896951134</v>
      </c>
      <c r="L621" s="44"/>
    </row>
    <row r="622" spans="1:12" x14ac:dyDescent="0.25">
      <c r="A622" s="51">
        <f t="shared" si="73"/>
        <v>38.636697705405766</v>
      </c>
      <c r="B622" s="5">
        <f t="shared" si="67"/>
        <v>0.9996496729645703</v>
      </c>
      <c r="C622" s="49">
        <f t="shared" si="70"/>
        <v>-3.0434350969023105E-3</v>
      </c>
      <c r="D622" s="5">
        <f t="shared" si="68"/>
        <v>0.37165843741894666</v>
      </c>
      <c r="E622" s="5">
        <f t="shared" si="69"/>
        <v>1.5693435592860981E-2</v>
      </c>
      <c r="F622" s="5" t="str">
        <f t="shared" si="71"/>
        <v>neg.</v>
      </c>
      <c r="G622" s="16">
        <f>IF(AND(C$9="L",C$10="IB"),IF((($C$7*Coefficients!$C$16)/($A622*($C$4/100)))&lt;=1,2*ASIN(($C$7*Coefficients!$C$16)/( $A622*($C$4/100)))*180/PI(),180),IF(AND(C$9="C",C$10="IB"),IF((($C$7*Coefficients!$D$16)/($A622*($C$4/100)))&lt;=1,2*ASIN(($C$7*Coefficients!$D$16)/( $A622*($C$4/100)))*180/PI(),180),IF(AND(C$9="L",C$10="D"),IF((($C$7*Coefficients!$E$16)/($A622*($C$4/100)))&lt;=1,2*ASIN(($C$7*Coefficients!$E$16)/( $A622*($C$4/100)))*180/PI(),180),IF(AND(C$9="C",C$10="D"),IF((($C$7*Coefficients!$F$16)/($A622*($C$4/100)))&lt;=1,2*ASIN(($C$7*Coefficients!$F$16)/( $A622*($C$4/100)))*180/PI(),180),FALSE))))</f>
        <v>180</v>
      </c>
      <c r="H622" s="50">
        <f>IF(AND(C$9="L",C$10="IB"),(($C$7*Coefficients!$C$16)/($A622*SIN(C$5*PI()/180))*100/2)^2*PI(),IF(AND(C$9="C",C$10="IB"),(($C$7*Coefficients!$D$16)/($A622*SIN(C$5*PI()/180))*100/2)^2*PI(),IF(AND(C$9="L",C$10="D"),(($C$7*Coefficients!$E$16)/($A622*SIN(C$5*PI()/180))*100/2)^2*PI(),IF(AND(C$9="C",C$10="D"),(($C$7* Coefficients!$F$16)/($A622*SIN(C$5*PI()/180))*100/2)^2*PI(),FALSE))))</f>
        <v>1717780.3682838294</v>
      </c>
      <c r="I622" s="42">
        <f t="shared" si="72"/>
        <v>20.70570332122535</v>
      </c>
      <c r="L622" s="44"/>
    </row>
    <row r="623" spans="1:12" x14ac:dyDescent="0.25">
      <c r="A623" s="51">
        <f t="shared" si="73"/>
        <v>38.725764492160565</v>
      </c>
      <c r="B623" s="5">
        <f t="shared" si="67"/>
        <v>0.99964805611746865</v>
      </c>
      <c r="C623" s="49">
        <f t="shared" si="70"/>
        <v>-3.0574837853815364E-3</v>
      </c>
      <c r="D623" s="5">
        <f t="shared" si="68"/>
        <v>0.37251519860085747</v>
      </c>
      <c r="E623" s="5">
        <f t="shared" si="69"/>
        <v>1.5765873200305126E-2</v>
      </c>
      <c r="F623" s="5" t="str">
        <f t="shared" si="71"/>
        <v>neg.</v>
      </c>
      <c r="G623" s="16">
        <f>IF(AND(C$9="L",C$10="IB"),IF((($C$7*Coefficients!$C$16)/($A623*($C$4/100)))&lt;=1,2*ASIN(($C$7*Coefficients!$C$16)/( $A623*($C$4/100)))*180/PI(),180),IF(AND(C$9="C",C$10="IB"),IF((($C$7*Coefficients!$D$16)/($A623*($C$4/100)))&lt;=1,2*ASIN(($C$7*Coefficients!$D$16)/( $A623*($C$4/100)))*180/PI(),180),IF(AND(C$9="L",C$10="D"),IF((($C$7*Coefficients!$E$16)/($A623*($C$4/100)))&lt;=1,2*ASIN(($C$7*Coefficients!$E$16)/( $A623*($C$4/100)))*180/PI(),180),IF(AND(C$9="C",C$10="D"),IF((($C$7*Coefficients!$F$16)/($A623*($C$4/100)))&lt;=1,2*ASIN(($C$7*Coefficients!$F$16)/( $A623*($C$4/100)))*180/PI(),180),FALSE))))</f>
        <v>180</v>
      </c>
      <c r="H623" s="50">
        <f>IF(AND(C$9="L",C$10="IB"),(($C$7*Coefficients!$C$16)/($A623*SIN(C$5*PI()/180))*100/2)^2*PI(),IF(AND(C$9="C",C$10="IB"),(($C$7*Coefficients!$D$16)/($A623*SIN(C$5*PI()/180))*100/2)^2*PI(),IF(AND(C$9="L",C$10="D"),(($C$7*Coefficients!$E$16)/($A623*SIN(C$5*PI()/180))*100/2)^2*PI(),IF(AND(C$9="C",C$10="D"),(($C$7* Coefficients!$F$16)/($A623*SIN(C$5*PI()/180))*100/2)^2*PI(),FALSE))))</f>
        <v>1709887.8844098258</v>
      </c>
      <c r="I623" s="42">
        <f t="shared" si="72"/>
        <v>20.658081525077385</v>
      </c>
      <c r="L623" s="44"/>
    </row>
    <row r="624" spans="1:12" x14ac:dyDescent="0.25">
      <c r="A624" s="51">
        <f t="shared" si="73"/>
        <v>38.815036599063667</v>
      </c>
      <c r="B624" s="5">
        <f t="shared" si="67"/>
        <v>0.99964643180909529</v>
      </c>
      <c r="C624" s="49">
        <f t="shared" si="70"/>
        <v>-3.0715973272878385E-3</v>
      </c>
      <c r="D624" s="5">
        <f t="shared" si="68"/>
        <v>0.37337393482126857</v>
      </c>
      <c r="E624" s="5">
        <f t="shared" si="69"/>
        <v>1.5838645164553508E-2</v>
      </c>
      <c r="F624" s="5" t="str">
        <f t="shared" si="71"/>
        <v>neg.</v>
      </c>
      <c r="G624" s="16">
        <f>IF(AND(C$9="L",C$10="IB"),IF((($C$7*Coefficients!$C$16)/($A624*($C$4/100)))&lt;=1,2*ASIN(($C$7*Coefficients!$C$16)/( $A624*($C$4/100)))*180/PI(),180),IF(AND(C$9="C",C$10="IB"),IF((($C$7*Coefficients!$D$16)/($A624*($C$4/100)))&lt;=1,2*ASIN(($C$7*Coefficients!$D$16)/( $A624*($C$4/100)))*180/PI(),180),IF(AND(C$9="L",C$10="D"),IF((($C$7*Coefficients!$E$16)/($A624*($C$4/100)))&lt;=1,2*ASIN(($C$7*Coefficients!$E$16)/( $A624*($C$4/100)))*180/PI(),180),IF(AND(C$9="C",C$10="D"),IF((($C$7*Coefficients!$F$16)/($A624*($C$4/100)))&lt;=1,2*ASIN(($C$7*Coefficients!$F$16)/( $A624*($C$4/100)))*180/PI(),180),FALSE))))</f>
        <v>180</v>
      </c>
      <c r="H624" s="50">
        <f>IF(AND(C$9="L",C$10="IB"),(($C$7*Coefficients!$C$16)/($A624*SIN(C$5*PI()/180))*100/2)^2*PI(),IF(AND(C$9="C",C$10="IB"),(($C$7*Coefficients!$D$16)/($A624*SIN(C$5*PI()/180))*100/2)^2*PI(),IF(AND(C$9="L",C$10="D"),(($C$7*Coefficients!$E$16)/($A624*SIN(C$5*PI()/180))*100/2)^2*PI(),IF(AND(C$9="C",C$10="D"),(($C$7* Coefficients!$F$16)/($A624*SIN(C$5*PI()/180))*100/2)^2*PI(),FALSE))))</f>
        <v>1702031.6632052816</v>
      </c>
      <c r="I624" s="42">
        <f t="shared" si="72"/>
        <v>20.610569256021222</v>
      </c>
      <c r="L624" s="44"/>
    </row>
    <row r="625" spans="1:12" x14ac:dyDescent="0.25">
      <c r="A625" s="51">
        <f t="shared" si="73"/>
        <v>38.904514499426895</v>
      </c>
      <c r="B625" s="5">
        <f t="shared" si="67"/>
        <v>0.99964480000502665</v>
      </c>
      <c r="C625" s="49">
        <f t="shared" si="70"/>
        <v>-3.085776022042934E-3</v>
      </c>
      <c r="D625" s="5">
        <f t="shared" si="68"/>
        <v>0.37423465063311379</v>
      </c>
      <c r="E625" s="5">
        <f t="shared" si="69"/>
        <v>1.5911753028927E-2</v>
      </c>
      <c r="F625" s="5" t="str">
        <f t="shared" si="71"/>
        <v>neg.</v>
      </c>
      <c r="G625" s="16">
        <f>IF(AND(C$9="L",C$10="IB"),IF((($C$7*Coefficients!$C$16)/($A625*($C$4/100)))&lt;=1,2*ASIN(($C$7*Coefficients!$C$16)/( $A625*($C$4/100)))*180/PI(),180),IF(AND(C$9="C",C$10="IB"),IF((($C$7*Coefficients!$D$16)/($A625*($C$4/100)))&lt;=1,2*ASIN(($C$7*Coefficients!$D$16)/( $A625*($C$4/100)))*180/PI(),180),IF(AND(C$9="L",C$10="D"),IF((($C$7*Coefficients!$E$16)/($A625*($C$4/100)))&lt;=1,2*ASIN(($C$7*Coefficients!$E$16)/( $A625*($C$4/100)))*180/PI(),180),IF(AND(C$9="C",C$10="D"),IF((($C$7*Coefficients!$F$16)/($A625*($C$4/100)))&lt;=1,2*ASIN(($C$7*Coefficients!$F$16)/( $A625*($C$4/100)))*180/PI(),180),FALSE))))</f>
        <v>180</v>
      </c>
      <c r="H625" s="50">
        <f>IF(AND(C$9="L",C$10="IB"),(($C$7*Coefficients!$C$16)/($A625*SIN(C$5*PI()/180))*100/2)^2*PI(),IF(AND(C$9="C",C$10="IB"),(($C$7*Coefficients!$D$16)/($A625*SIN(C$5*PI()/180))*100/2)^2*PI(),IF(AND(C$9="L",C$10="D"),(($C$7*Coefficients!$E$16)/($A625*SIN(C$5*PI()/180))*100/2)^2*PI(),IF(AND(C$9="C",C$10="D"),(($C$7* Coefficients!$F$16)/($A625*SIN(C$5*PI()/180))*100/2)^2*PI(),FALSE))))</f>
        <v>1694211.5380583673</v>
      </c>
      <c r="I625" s="42">
        <f t="shared" si="72"/>
        <v>20.563166262151526</v>
      </c>
      <c r="L625" s="44"/>
    </row>
    <row r="626" spans="1:12" x14ac:dyDescent="0.25">
      <c r="A626" s="51">
        <f t="shared" si="73"/>
        <v>38.994198667653173</v>
      </c>
      <c r="B626" s="5">
        <f t="shared" si="67"/>
        <v>0.99964316067068071</v>
      </c>
      <c r="C626" s="49">
        <f t="shared" si="70"/>
        <v>-3.1000201704485435E-3</v>
      </c>
      <c r="D626" s="5">
        <f t="shared" si="68"/>
        <v>0.37509735059982269</v>
      </c>
      <c r="E626" s="5">
        <f t="shared" si="69"/>
        <v>1.5985198343870143E-2</v>
      </c>
      <c r="F626" s="5" t="str">
        <f t="shared" si="71"/>
        <v>neg.</v>
      </c>
      <c r="G626" s="16">
        <f>IF(AND(C$9="L",C$10="IB"),IF((($C$7*Coefficients!$C$16)/($A626*($C$4/100)))&lt;=1,2*ASIN(($C$7*Coefficients!$C$16)/( $A626*($C$4/100)))*180/PI(),180),IF(AND(C$9="C",C$10="IB"),IF((($C$7*Coefficients!$D$16)/($A626*($C$4/100)))&lt;=1,2*ASIN(($C$7*Coefficients!$D$16)/( $A626*($C$4/100)))*180/PI(),180),IF(AND(C$9="L",C$10="D"),IF((($C$7*Coefficients!$E$16)/($A626*($C$4/100)))&lt;=1,2*ASIN(($C$7*Coefficients!$E$16)/( $A626*($C$4/100)))*180/PI(),180),IF(AND(C$9="C",C$10="D"),IF((($C$7*Coefficients!$F$16)/($A626*($C$4/100)))&lt;=1,2*ASIN(($C$7*Coefficients!$F$16)/( $A626*($C$4/100)))*180/PI(),180),FALSE))))</f>
        <v>180</v>
      </c>
      <c r="H626" s="50">
        <f>IF(AND(C$9="L",C$10="IB"),(($C$7*Coefficients!$C$16)/($A626*SIN(C$5*PI()/180))*100/2)^2*PI(),IF(AND(C$9="C",C$10="IB"),(($C$7*Coefficients!$D$16)/($A626*SIN(C$5*PI()/180))*100/2)^2*PI(),IF(AND(C$9="L",C$10="D"),(($C$7*Coefficients!$E$16)/($A626*SIN(C$5*PI()/180))*100/2)^2*PI(),IF(AND(C$9="C",C$10="D"),(($C$7* Coefficients!$F$16)/($A626*SIN(C$5*PI()/180))*100/2)^2*PI(),FALSE))))</f>
        <v>1686427.3431227612</v>
      </c>
      <c r="I626" s="42">
        <f t="shared" si="72"/>
        <v>20.515872292142355</v>
      </c>
      <c r="L626" s="44"/>
    </row>
    <row r="627" spans="1:12" x14ac:dyDescent="0.25">
      <c r="A627" s="51">
        <f t="shared" si="73"/>
        <v>39.084089579239027</v>
      </c>
      <c r="B627" s="5">
        <f t="shared" si="67"/>
        <v>0.99964151377131572</v>
      </c>
      <c r="C627" s="49">
        <f t="shared" si="70"/>
        <v>-3.114330074697998E-3</v>
      </c>
      <c r="D627" s="5">
        <f t="shared" si="68"/>
        <v>0.37596203929534461</v>
      </c>
      <c r="E627" s="5">
        <f t="shared" si="69"/>
        <v>1.6058982666983992E-2</v>
      </c>
      <c r="F627" s="5" t="str">
        <f t="shared" si="71"/>
        <v>neg.</v>
      </c>
      <c r="G627" s="16">
        <f>IF(AND(C$9="L",C$10="IB"),IF((($C$7*Coefficients!$C$16)/($A627*($C$4/100)))&lt;=1,2*ASIN(($C$7*Coefficients!$C$16)/( $A627*($C$4/100)))*180/PI(),180),IF(AND(C$9="C",C$10="IB"),IF((($C$7*Coefficients!$D$16)/($A627*($C$4/100)))&lt;=1,2*ASIN(($C$7*Coefficients!$D$16)/( $A627*($C$4/100)))*180/PI(),180),IF(AND(C$9="L",C$10="D"),IF((($C$7*Coefficients!$E$16)/($A627*($C$4/100)))&lt;=1,2*ASIN(($C$7*Coefficients!$E$16)/( $A627*($C$4/100)))*180/PI(),180),IF(AND(C$9="C",C$10="D"),IF((($C$7*Coefficients!$F$16)/($A627*($C$4/100)))&lt;=1,2*ASIN(($C$7*Coefficients!$F$16)/( $A627*($C$4/100)))*180/PI(),180),FALSE))))</f>
        <v>180</v>
      </c>
      <c r="H627" s="50">
        <f>IF(AND(C$9="L",C$10="IB"),(($C$7*Coefficients!$C$16)/($A627*SIN(C$5*PI()/180))*100/2)^2*PI(),IF(AND(C$9="C",C$10="IB"),(($C$7*Coefficients!$D$16)/($A627*SIN(C$5*PI()/180))*100/2)^2*PI(),IF(AND(C$9="L",C$10="D"),(($C$7*Coefficients!$E$16)/($A627*SIN(C$5*PI()/180))*100/2)^2*PI(),IF(AND(C$9="C",C$10="D"),(($C$7* Coefficients!$F$16)/($A627*SIN(C$5*PI()/180))*100/2)^2*PI(),FALSE))))</f>
        <v>1678678.9133141395</v>
      </c>
      <c r="I627" s="42">
        <f t="shared" si="72"/>
        <v>20.468687095245784</v>
      </c>
      <c r="L627" s="44"/>
    </row>
    <row r="628" spans="1:12" x14ac:dyDescent="0.25">
      <c r="A628" s="51">
        <f t="shared" si="73"/>
        <v>39.174187710777126</v>
      </c>
      <c r="B628" s="5">
        <f t="shared" si="67"/>
        <v>0.99963985927203025</v>
      </c>
      <c r="C628" s="49">
        <f t="shared" si="70"/>
        <v>-3.1287060383753109E-3</v>
      </c>
      <c r="D628" s="5">
        <f t="shared" si="68"/>
        <v>0.376828721304173</v>
      </c>
      <c r="E628" s="5">
        <f t="shared" si="69"/>
        <v>1.6133107563059173E-2</v>
      </c>
      <c r="F628" s="5" t="str">
        <f t="shared" si="71"/>
        <v>neg.</v>
      </c>
      <c r="G628" s="16">
        <f>IF(AND(C$9="L",C$10="IB"),IF((($C$7*Coefficients!$C$16)/($A628*($C$4/100)))&lt;=1,2*ASIN(($C$7*Coefficients!$C$16)/( $A628*($C$4/100)))*180/PI(),180),IF(AND(C$9="C",C$10="IB"),IF((($C$7*Coefficients!$D$16)/($A628*($C$4/100)))&lt;=1,2*ASIN(($C$7*Coefficients!$D$16)/( $A628*($C$4/100)))*180/PI(),180),IF(AND(C$9="L",C$10="D"),IF((($C$7*Coefficients!$E$16)/($A628*($C$4/100)))&lt;=1,2*ASIN(($C$7*Coefficients!$E$16)/( $A628*($C$4/100)))*180/PI(),180),IF(AND(C$9="C",C$10="D"),IF((($C$7*Coefficients!$F$16)/($A628*($C$4/100)))&lt;=1,2*ASIN(($C$7*Coefficients!$F$16)/( $A628*($C$4/100)))*180/PI(),180),FALSE))))</f>
        <v>180</v>
      </c>
      <c r="H628" s="50">
        <f>IF(AND(C$9="L",C$10="IB"),(($C$7*Coefficients!$C$16)/($A628*SIN(C$5*PI()/180))*100/2)^2*PI(),IF(AND(C$9="C",C$10="IB"),(($C$7*Coefficients!$D$16)/($A628*SIN(C$5*PI()/180))*100/2)^2*PI(),IF(AND(C$9="L",C$10="D"),(($C$7*Coefficients!$E$16)/($A628*SIN(C$5*PI()/180))*100/2)^2*PI(),IF(AND(C$9="C",C$10="D"),(($C$7* Coefficients!$F$16)/($A628*SIN(C$5*PI()/180))*100/2)^2*PI(),FALSE))))</f>
        <v>1670966.0843066692</v>
      </c>
      <c r="I628" s="42">
        <f t="shared" si="72"/>
        <v>20.421610421290591</v>
      </c>
      <c r="L628" s="44"/>
    </row>
    <row r="629" spans="1:12" x14ac:dyDescent="0.25">
      <c r="A629" s="51">
        <f t="shared" si="73"/>
        <v>39.264493539958799</v>
      </c>
      <c r="B629" s="5">
        <f t="shared" si="67"/>
        <v>0.99963819713776092</v>
      </c>
      <c r="C629" s="49">
        <f t="shared" si="70"/>
        <v>-3.1431483664754716E-3</v>
      </c>
      <c r="D629" s="5">
        <f t="shared" si="68"/>
        <v>0.37769740122136963</v>
      </c>
      <c r="E629" s="5">
        <f t="shared" si="69"/>
        <v>1.6207574604109046E-2</v>
      </c>
      <c r="F629" s="5" t="str">
        <f t="shared" si="71"/>
        <v>neg.</v>
      </c>
      <c r="G629" s="16">
        <f>IF(AND(C$9="L",C$10="IB"),IF((($C$7*Coefficients!$C$16)/($A629*($C$4/100)))&lt;=1,2*ASIN(($C$7*Coefficients!$C$16)/( $A629*($C$4/100)))*180/PI(),180),IF(AND(C$9="C",C$10="IB"),IF((($C$7*Coefficients!$D$16)/($A629*($C$4/100)))&lt;=1,2*ASIN(($C$7*Coefficients!$D$16)/( $A629*($C$4/100)))*180/PI(),180),IF(AND(C$9="L",C$10="D"),IF((($C$7*Coefficients!$E$16)/($A629*($C$4/100)))&lt;=1,2*ASIN(($C$7*Coefficients!$E$16)/( $A629*($C$4/100)))*180/PI(),180),IF(AND(C$9="C",C$10="D"),IF((($C$7*Coefficients!$F$16)/($A629*($C$4/100)))&lt;=1,2*ASIN(($C$7*Coefficients!$F$16)/( $A629*($C$4/100)))*180/PI(),180),FALSE))))</f>
        <v>180</v>
      </c>
      <c r="H629" s="50">
        <f>IF(AND(C$9="L",C$10="IB"),(($C$7*Coefficients!$C$16)/($A629*SIN(C$5*PI()/180))*100/2)^2*PI(),IF(AND(C$9="C",C$10="IB"),(($C$7*Coefficients!$D$16)/($A629*SIN(C$5*PI()/180))*100/2)^2*PI(),IF(AND(C$9="L",C$10="D"),(($C$7*Coefficients!$E$16)/($A629*SIN(C$5*PI()/180))*100/2)^2*PI(),IF(AND(C$9="C",C$10="D"),(($C$7* Coefficients!$F$16)/($A629*SIN(C$5*PI()/180))*100/2)^2*PI(),FALSE))))</f>
        <v>1663288.6925295272</v>
      </c>
      <c r="I629" s="42">
        <f t="shared" si="72"/>
        <v>20.374642020680945</v>
      </c>
      <c r="L629" s="44"/>
    </row>
    <row r="630" spans="1:12" x14ac:dyDescent="0.25">
      <c r="A630" s="51">
        <f t="shared" si="73"/>
        <v>39.355007545576555</v>
      </c>
      <c r="B630" s="5">
        <f t="shared" si="67"/>
        <v>0.99963652733328345</v>
      </c>
      <c r="C630" s="49">
        <f t="shared" si="70"/>
        <v>-3.1576573653948293E-3</v>
      </c>
      <c r="D630" s="5">
        <f t="shared" si="68"/>
        <v>0.37856808365258887</v>
      </c>
      <c r="E630" s="5">
        <f t="shared" si="69"/>
        <v>1.6282385369403057E-2</v>
      </c>
      <c r="F630" s="5" t="str">
        <f t="shared" si="71"/>
        <v>neg.</v>
      </c>
      <c r="G630" s="16">
        <f>IF(AND(C$9="L",C$10="IB"),IF((($C$7*Coefficients!$C$16)/($A630*($C$4/100)))&lt;=1,2*ASIN(($C$7*Coefficients!$C$16)/( $A630*($C$4/100)))*180/PI(),180),IF(AND(C$9="C",C$10="IB"),IF((($C$7*Coefficients!$D$16)/($A630*($C$4/100)))&lt;=1,2*ASIN(($C$7*Coefficients!$D$16)/( $A630*($C$4/100)))*180/PI(),180),IF(AND(C$9="L",C$10="D"),IF((($C$7*Coefficients!$E$16)/($A630*($C$4/100)))&lt;=1,2*ASIN(($C$7*Coefficients!$E$16)/( $A630*($C$4/100)))*180/PI(),180),IF(AND(C$9="C",C$10="D"),IF((($C$7*Coefficients!$F$16)/($A630*($C$4/100)))&lt;=1,2*ASIN(($C$7*Coefficients!$F$16)/( $A630*($C$4/100)))*180/PI(),180),FALSE))))</f>
        <v>180</v>
      </c>
      <c r="H630" s="50">
        <f>IF(AND(C$9="L",C$10="IB"),(($C$7*Coefficients!$C$16)/($A630*SIN(C$5*PI()/180))*100/2)^2*PI(),IF(AND(C$9="C",C$10="IB"),(($C$7*Coefficients!$D$16)/($A630*SIN(C$5*PI()/180))*100/2)^2*PI(),IF(AND(C$9="L",C$10="D"),(($C$7*Coefficients!$E$16)/($A630*SIN(C$5*PI()/180))*100/2)^2*PI(),IF(AND(C$9="C",C$10="D"),(($C$7* Coefficients!$F$16)/($A630*SIN(C$5*PI()/180))*100/2)^2*PI(),FALSE))))</f>
        <v>1655646.5751634296</v>
      </c>
      <c r="I630" s="42">
        <f t="shared" si="72"/>
        <v>20.327781644395056</v>
      </c>
      <c r="L630" s="44"/>
    </row>
    <row r="631" spans="1:12" x14ac:dyDescent="0.25">
      <c r="A631" s="51">
        <f t="shared" si="73"/>
        <v>39.445730207526644</v>
      </c>
      <c r="B631" s="5">
        <f t="shared" si="67"/>
        <v>0.99963484982321105</v>
      </c>
      <c r="C631" s="49">
        <f t="shared" si="70"/>
        <v>-3.1722333429456029E-3</v>
      </c>
      <c r="D631" s="5">
        <f t="shared" si="68"/>
        <v>0.37944077321410224</v>
      </c>
      <c r="E631" s="5">
        <f t="shared" si="69"/>
        <v>1.6357541445500223E-2</v>
      </c>
      <c r="F631" s="5" t="str">
        <f t="shared" si="71"/>
        <v>neg.</v>
      </c>
      <c r="G631" s="16">
        <f>IF(AND(C$9="L",C$10="IB"),IF((($C$7*Coefficients!$C$16)/($A631*($C$4/100)))&lt;=1,2*ASIN(($C$7*Coefficients!$C$16)/( $A631*($C$4/100)))*180/PI(),180),IF(AND(C$9="C",C$10="IB"),IF((($C$7*Coefficients!$D$16)/($A631*($C$4/100)))&lt;=1,2*ASIN(($C$7*Coefficients!$D$16)/( $A631*($C$4/100)))*180/PI(),180),IF(AND(C$9="L",C$10="D"),IF((($C$7*Coefficients!$E$16)/($A631*($C$4/100)))&lt;=1,2*ASIN(($C$7*Coefficients!$E$16)/( $A631*($C$4/100)))*180/PI(),180),IF(AND(C$9="C",C$10="D"),IF((($C$7*Coefficients!$F$16)/($A631*($C$4/100)))&lt;=1,2*ASIN(($C$7*Coefficients!$F$16)/( $A631*($C$4/100)))*180/PI(),180),FALSE))))</f>
        <v>180</v>
      </c>
      <c r="H631" s="50">
        <f>IF(AND(C$9="L",C$10="IB"),(($C$7*Coefficients!$C$16)/($A631*SIN(C$5*PI()/180))*100/2)^2*PI(),IF(AND(C$9="C",C$10="IB"),(($C$7*Coefficients!$D$16)/($A631*SIN(C$5*PI()/180))*100/2)^2*PI(),IF(AND(C$9="L",C$10="D"),(($C$7*Coefficients!$E$16)/($A631*SIN(C$5*PI()/180))*100/2)^2*PI(),IF(AND(C$9="C",C$10="D"),(($C$7* Coefficients!$F$16)/($A631*SIN(C$5*PI()/180))*100/2)^2*PI(),FALSE))))</f>
        <v>1648039.5701371795</v>
      </c>
      <c r="I631" s="42">
        <f t="shared" si="72"/>
        <v>20.281029043983878</v>
      </c>
      <c r="L631" s="44"/>
    </row>
    <row r="632" spans="1:12" x14ac:dyDescent="0.25">
      <c r="A632" s="51">
        <f t="shared" si="73"/>
        <v>39.536662006811589</v>
      </c>
      <c r="B632" s="5">
        <f t="shared" si="67"/>
        <v>0.99963316457199392</v>
      </c>
      <c r="C632" s="49">
        <f t="shared" si="70"/>
        <v>-3.1868766083597722E-3</v>
      </c>
      <c r="D632" s="5">
        <f t="shared" si="68"/>
        <v>0.38031547453282311</v>
      </c>
      <c r="E632" s="5">
        <f t="shared" si="69"/>
        <v>1.6433044426282812E-2</v>
      </c>
      <c r="F632" s="5" t="str">
        <f t="shared" si="71"/>
        <v>neg.</v>
      </c>
      <c r="G632" s="16">
        <f>IF(AND(C$9="L",C$10="IB"),IF((($C$7*Coefficients!$C$16)/($A632*($C$4/100)))&lt;=1,2*ASIN(($C$7*Coefficients!$C$16)/( $A632*($C$4/100)))*180/PI(),180),IF(AND(C$9="C",C$10="IB"),IF((($C$7*Coefficients!$D$16)/($A632*($C$4/100)))&lt;=1,2*ASIN(($C$7*Coefficients!$D$16)/( $A632*($C$4/100)))*180/PI(),180),IF(AND(C$9="L",C$10="D"),IF((($C$7*Coefficients!$E$16)/($A632*($C$4/100)))&lt;=1,2*ASIN(($C$7*Coefficients!$E$16)/( $A632*($C$4/100)))*180/PI(),180),IF(AND(C$9="C",C$10="D"),IF((($C$7*Coefficients!$F$16)/($A632*($C$4/100)))&lt;=1,2*ASIN(($C$7*Coefficients!$F$16)/( $A632*($C$4/100)))*180/PI(),180),FALSE))))</f>
        <v>180</v>
      </c>
      <c r="H632" s="50">
        <f>IF(AND(C$9="L",C$10="IB"),(($C$7*Coefficients!$C$16)/($A632*SIN(C$5*PI()/180))*100/2)^2*PI(),IF(AND(C$9="C",C$10="IB"),(($C$7*Coefficients!$D$16)/($A632*SIN(C$5*PI()/180))*100/2)^2*PI(),IF(AND(C$9="L",C$10="D"),(($C$7*Coefficients!$E$16)/($A632*SIN(C$5*PI()/180))*100/2)^2*PI(),IF(AND(C$9="C",C$10="D"),(($C$7* Coefficients!$F$16)/($A632*SIN(C$5*PI()/180))*100/2)^2*PI(),FALSE))))</f>
        <v>1640467.5161242306</v>
      </c>
      <c r="I632" s="42">
        <f t="shared" si="72"/>
        <v>20.234383971569773</v>
      </c>
      <c r="L632" s="44"/>
    </row>
    <row r="633" spans="1:12" x14ac:dyDescent="0.25">
      <c r="A633" s="51">
        <f t="shared" si="73"/>
        <v>39.627803425542737</v>
      </c>
      <c r="B633" s="5">
        <f t="shared" si="67"/>
        <v>0.99963147154391729</v>
      </c>
      <c r="C633" s="49">
        <f t="shared" si="70"/>
        <v>-3.20158747230648E-3</v>
      </c>
      <c r="D633" s="5">
        <f t="shared" si="68"/>
        <v>0.38119219224633061</v>
      </c>
      <c r="E633" s="5">
        <f t="shared" si="69"/>
        <v>1.6508895912990082E-2</v>
      </c>
      <c r="F633" s="5" t="str">
        <f t="shared" si="71"/>
        <v>neg.</v>
      </c>
      <c r="G633" s="16">
        <f>IF(AND(C$9="L",C$10="IB"),IF((($C$7*Coefficients!$C$16)/($A633*($C$4/100)))&lt;=1,2*ASIN(($C$7*Coefficients!$C$16)/( $A633*($C$4/100)))*180/PI(),180),IF(AND(C$9="C",C$10="IB"),IF((($C$7*Coefficients!$D$16)/($A633*($C$4/100)))&lt;=1,2*ASIN(($C$7*Coefficients!$D$16)/( $A633*($C$4/100)))*180/PI(),180),IF(AND(C$9="L",C$10="D"),IF((($C$7*Coefficients!$E$16)/($A633*($C$4/100)))&lt;=1,2*ASIN(($C$7*Coefficients!$E$16)/( $A633*($C$4/100)))*180/PI(),180),IF(AND(C$9="C",C$10="D"),IF((($C$7*Coefficients!$F$16)/($A633*($C$4/100)))&lt;=1,2*ASIN(($C$7*Coefficients!$F$16)/( $A633*($C$4/100)))*180/PI(),180),FALSE))))</f>
        <v>180</v>
      </c>
      <c r="H633" s="50">
        <f>IF(AND(C$9="L",C$10="IB"),(($C$7*Coefficients!$C$16)/($A633*SIN(C$5*PI()/180))*100/2)^2*PI(),IF(AND(C$9="C",C$10="IB"),(($C$7*Coefficients!$D$16)/($A633*SIN(C$5*PI()/180))*100/2)^2*PI(),IF(AND(C$9="L",C$10="D"),(($C$7*Coefficients!$E$16)/($A633*SIN(C$5*PI()/180))*100/2)^2*PI(),IF(AND(C$9="C",C$10="D"),(($C$7* Coefficients!$F$16)/($A633*SIN(C$5*PI()/180))*100/2)^2*PI(),FALSE))))</f>
        <v>1632930.2525392636</v>
      </c>
      <c r="I633" s="42">
        <f t="shared" si="72"/>
        <v>20.187846179845213</v>
      </c>
      <c r="L633" s="44"/>
    </row>
    <row r="634" spans="1:12" x14ac:dyDescent="0.25">
      <c r="A634" s="51">
        <f t="shared" si="73"/>
        <v>39.719154946942822</v>
      </c>
      <c r="B634" s="5">
        <f t="shared" si="67"/>
        <v>0.99962977070310288</v>
      </c>
      <c r="C634" s="49">
        <f t="shared" si="70"/>
        <v>-3.2163662468795255E-3</v>
      </c>
      <c r="D634" s="5">
        <f t="shared" si="68"/>
        <v>0.38207093100289491</v>
      </c>
      <c r="E634" s="5">
        <f t="shared" si="69"/>
        <v>1.6585097514252294E-2</v>
      </c>
      <c r="F634" s="5" t="str">
        <f t="shared" si="71"/>
        <v>neg.</v>
      </c>
      <c r="G634" s="16">
        <f>IF(AND(C$9="L",C$10="IB"),IF((($C$7*Coefficients!$C$16)/($A634*($C$4/100)))&lt;=1,2*ASIN(($C$7*Coefficients!$C$16)/( $A634*($C$4/100)))*180/PI(),180),IF(AND(C$9="C",C$10="IB"),IF((($C$7*Coefficients!$D$16)/($A634*($C$4/100)))&lt;=1,2*ASIN(($C$7*Coefficients!$D$16)/( $A634*($C$4/100)))*180/PI(),180),IF(AND(C$9="L",C$10="D"),IF((($C$7*Coefficients!$E$16)/($A634*($C$4/100)))&lt;=1,2*ASIN(($C$7*Coefficients!$E$16)/( $A634*($C$4/100)))*180/PI(),180),IF(AND(C$9="C",C$10="D"),IF((($C$7*Coefficients!$F$16)/($A634*($C$4/100)))&lt;=1,2*ASIN(($C$7*Coefficients!$F$16)/( $A634*($C$4/100)))*180/PI(),180),FALSE))))</f>
        <v>180</v>
      </c>
      <c r="H634" s="50">
        <f>IF(AND(C$9="L",C$10="IB"),(($C$7*Coefficients!$C$16)/($A634*SIN(C$5*PI()/180))*100/2)^2*PI(),IF(AND(C$9="C",C$10="IB"),(($C$7*Coefficients!$D$16)/($A634*SIN(C$5*PI()/180))*100/2)^2*PI(),IF(AND(C$9="L",C$10="D"),(($C$7*Coefficients!$E$16)/($A634*SIN(C$5*PI()/180))*100/2)^2*PI(),IF(AND(C$9="C",C$10="D"),(($C$7* Coefficients!$F$16)/($A634*SIN(C$5*PI()/180))*100/2)^2*PI(),FALSE))))</f>
        <v>1625427.61953478</v>
      </c>
      <c r="I634" s="42">
        <f t="shared" si="72"/>
        <v>20.141415422071461</v>
      </c>
      <c r="L634" s="44"/>
    </row>
    <row r="635" spans="1:12" x14ac:dyDescent="0.25">
      <c r="A635" s="51">
        <f t="shared" si="73"/>
        <v>39.810717055348512</v>
      </c>
      <c r="B635" s="5">
        <f t="shared" si="67"/>
        <v>0.99962806201350651</v>
      </c>
      <c r="C635" s="49">
        <f t="shared" si="70"/>
        <v>-3.2312132456176618E-3</v>
      </c>
      <c r="D635" s="5">
        <f t="shared" si="68"/>
        <v>0.38295169546150137</v>
      </c>
      <c r="E635" s="5">
        <f t="shared" si="69"/>
        <v>1.6661650846124813E-2</v>
      </c>
      <c r="F635" s="5" t="str">
        <f t="shared" si="71"/>
        <v>neg.</v>
      </c>
      <c r="G635" s="16">
        <f>IF(AND(C$9="L",C$10="IB"),IF((($C$7*Coefficients!$C$16)/($A635*($C$4/100)))&lt;=1,2*ASIN(($C$7*Coefficients!$C$16)/( $A635*($C$4/100)))*180/PI(),180),IF(AND(C$9="C",C$10="IB"),IF((($C$7*Coefficients!$D$16)/($A635*($C$4/100)))&lt;=1,2*ASIN(($C$7*Coefficients!$D$16)/( $A635*($C$4/100)))*180/PI(),180),IF(AND(C$9="L",C$10="D"),IF((($C$7*Coefficients!$E$16)/($A635*($C$4/100)))&lt;=1,2*ASIN(($C$7*Coefficients!$E$16)/( $A635*($C$4/100)))*180/PI(),180),IF(AND(C$9="C",C$10="D"),IF((($C$7*Coefficients!$F$16)/($A635*($C$4/100)))&lt;=1,2*ASIN(($C$7*Coefficients!$F$16)/( $A635*($C$4/100)))*180/PI(),180),FALSE))))</f>
        <v>180</v>
      </c>
      <c r="H635" s="50">
        <f>IF(AND(C$9="L",C$10="IB"),(($C$7*Coefficients!$C$16)/($A635*SIN(C$5*PI()/180))*100/2)^2*PI(),IF(AND(C$9="C",C$10="IB"),(($C$7*Coefficients!$D$16)/($A635*SIN(C$5*PI()/180))*100/2)^2*PI(),IF(AND(C$9="L",C$10="D"),(($C$7*Coefficients!$E$16)/($A635*SIN(C$5*PI()/180))*100/2)^2*PI(),IF(AND(C$9="C",C$10="D"),(($C$7* Coefficients!$F$16)/($A635*SIN(C$5*PI()/180))*100/2)^2*PI(),FALSE))))</f>
        <v>1617959.457997716</v>
      </c>
      <c r="I635" s="42">
        <f t="shared" si="72"/>
        <v>20.095091452077252</v>
      </c>
      <c r="L635" s="44"/>
    </row>
    <row r="636" spans="1:12" x14ac:dyDescent="0.25">
      <c r="A636" s="51">
        <f t="shared" si="73"/>
        <v>39.902490236212991</v>
      </c>
      <c r="B636" s="5">
        <f t="shared" si="67"/>
        <v>0.99962634543891804</v>
      </c>
      <c r="C636" s="49">
        <f t="shared" si="70"/>
        <v>-3.2461287835055938E-3</v>
      </c>
      <c r="D636" s="5">
        <f t="shared" si="68"/>
        <v>0.3838344902918755</v>
      </c>
      <c r="E636" s="5">
        <f t="shared" si="69"/>
        <v>1.6738557532122372E-2</v>
      </c>
      <c r="F636" s="5" t="str">
        <f t="shared" si="71"/>
        <v>neg.</v>
      </c>
      <c r="G636" s="16">
        <f>IF(AND(C$9="L",C$10="IB"),IF((($C$7*Coefficients!$C$16)/($A636*($C$4/100)))&lt;=1,2*ASIN(($C$7*Coefficients!$C$16)/( $A636*($C$4/100)))*180/PI(),180),IF(AND(C$9="C",C$10="IB"),IF((($C$7*Coefficients!$D$16)/($A636*($C$4/100)))&lt;=1,2*ASIN(($C$7*Coefficients!$D$16)/( $A636*($C$4/100)))*180/PI(),180),IF(AND(C$9="L",C$10="D"),IF((($C$7*Coefficients!$E$16)/($A636*($C$4/100)))&lt;=1,2*ASIN(($C$7*Coefficients!$E$16)/( $A636*($C$4/100)))*180/PI(),180),IF(AND(C$9="C",C$10="D"),IF((($C$7*Coefficients!$F$16)/($A636*($C$4/100)))&lt;=1,2*ASIN(($C$7*Coefficients!$F$16)/( $A636*($C$4/100)))*180/PI(),180),FALSE))))</f>
        <v>180</v>
      </c>
      <c r="H636" s="50">
        <f>IF(AND(C$9="L",C$10="IB"),(($C$7*Coefficients!$C$16)/($A636*SIN(C$5*PI()/180))*100/2)^2*PI(),IF(AND(C$9="C",C$10="IB"),(($C$7*Coefficients!$D$16)/($A636*SIN(C$5*PI()/180))*100/2)^2*PI(),IF(AND(C$9="L",C$10="D"),(($C$7*Coefficients!$E$16)/($A636*SIN(C$5*PI()/180))*100/2)^2*PI(),IF(AND(C$9="C",C$10="D"),(($C$7* Coefficients!$F$16)/($A636*SIN(C$5*PI()/180))*100/2)^2*PI(),FALSE))))</f>
        <v>1610525.6095460674</v>
      </c>
      <c r="I636" s="42">
        <f t="shared" si="72"/>
        <v>20.048874024257522</v>
      </c>
      <c r="L636" s="44"/>
    </row>
    <row r="637" spans="1:12" x14ac:dyDescent="0.25">
      <c r="A637" s="51">
        <f t="shared" si="73"/>
        <v>39.994474976108528</v>
      </c>
      <c r="B637" s="5">
        <f t="shared" si="67"/>
        <v>0.99962462094295979</v>
      </c>
      <c r="C637" s="49">
        <f t="shared" si="70"/>
        <v>-3.2611131769875235E-3</v>
      </c>
      <c r="D637" s="5">
        <f t="shared" si="68"/>
        <v>0.3847193201745075</v>
      </c>
      <c r="E637" s="5">
        <f t="shared" si="69"/>
        <v>1.6815819203253497E-2</v>
      </c>
      <c r="F637" s="5" t="str">
        <f t="shared" si="71"/>
        <v>neg.</v>
      </c>
      <c r="G637" s="16">
        <f>IF(AND(C$9="L",C$10="IB"),IF((($C$7*Coefficients!$C$16)/($A637*($C$4/100)))&lt;=1,2*ASIN(($C$7*Coefficients!$C$16)/( $A637*($C$4/100)))*180/PI(),180),IF(AND(C$9="C",C$10="IB"),IF((($C$7*Coefficients!$D$16)/($A637*($C$4/100)))&lt;=1,2*ASIN(($C$7*Coefficients!$D$16)/( $A637*($C$4/100)))*180/PI(),180),IF(AND(C$9="L",C$10="D"),IF((($C$7*Coefficients!$E$16)/($A637*($C$4/100)))&lt;=1,2*ASIN(($C$7*Coefficients!$E$16)/( $A637*($C$4/100)))*180/PI(),180),IF(AND(C$9="C",C$10="D"),IF((($C$7*Coefficients!$F$16)/($A637*($C$4/100)))&lt;=1,2*ASIN(($C$7*Coefficients!$F$16)/( $A637*($C$4/100)))*180/PI(),180),FALSE))))</f>
        <v>180</v>
      </c>
      <c r="H637" s="50">
        <f>IF(AND(C$9="L",C$10="IB"),(($C$7*Coefficients!$C$16)/($A637*SIN(C$5*PI()/180))*100/2)^2*PI(),IF(AND(C$9="C",C$10="IB"),(($C$7*Coefficients!$D$16)/($A637*SIN(C$5*PI()/180))*100/2)^2*PI(),IF(AND(C$9="L",C$10="D"),(($C$7*Coefficients!$E$16)/($A637*SIN(C$5*PI()/180))*100/2)^2*PI(),IF(AND(C$9="C",C$10="D"),(($C$7* Coefficients!$F$16)/($A637*SIN(C$5*PI()/180))*100/2)^2*PI(),FALSE))))</f>
        <v>1603125.9165255255</v>
      </c>
      <c r="I637" s="42">
        <f t="shared" si="72"/>
        <v>20.002762893572065</v>
      </c>
      <c r="L637" s="44"/>
    </row>
    <row r="638" spans="1:12" x14ac:dyDescent="0.25">
      <c r="A638" s="51">
        <f t="shared" si="73"/>
        <v>40.086671762729054</v>
      </c>
      <c r="B638" s="5">
        <f t="shared" si="67"/>
        <v>0.99962288848908676</v>
      </c>
      <c r="C638" s="49">
        <f t="shared" si="70"/>
        <v>-3.2761667439652588E-3</v>
      </c>
      <c r="D638" s="5">
        <f t="shared" si="68"/>
        <v>0.38560618980067735</v>
      </c>
      <c r="E638" s="5">
        <f t="shared" si="69"/>
        <v>1.6893437498055119E-2</v>
      </c>
      <c r="F638" s="5" t="str">
        <f t="shared" si="71"/>
        <v>neg.</v>
      </c>
      <c r="G638" s="16">
        <f>IF(AND(C$9="L",C$10="IB"),IF((($C$7*Coefficients!$C$16)/($A638*($C$4/100)))&lt;=1,2*ASIN(($C$7*Coefficients!$C$16)/( $A638*($C$4/100)))*180/PI(),180),IF(AND(C$9="C",C$10="IB"),IF((($C$7*Coefficients!$D$16)/($A638*($C$4/100)))&lt;=1,2*ASIN(($C$7*Coefficients!$D$16)/( $A638*($C$4/100)))*180/PI(),180),IF(AND(C$9="L",C$10="D"),IF((($C$7*Coefficients!$E$16)/($A638*($C$4/100)))&lt;=1,2*ASIN(($C$7*Coefficients!$E$16)/( $A638*($C$4/100)))*180/PI(),180),IF(AND(C$9="C",C$10="D"),IF((($C$7*Coefficients!$F$16)/($A638*($C$4/100)))&lt;=1,2*ASIN(($C$7*Coefficients!$F$16)/( $A638*($C$4/100)))*180/PI(),180),FALSE))))</f>
        <v>180</v>
      </c>
      <c r="H638" s="50">
        <f>IF(AND(C$9="L",C$10="IB"),(($C$7*Coefficients!$C$16)/($A638*SIN(C$5*PI()/180))*100/2)^2*PI(),IF(AND(C$9="C",C$10="IB"),(($C$7*Coefficients!$D$16)/($A638*SIN(C$5*PI()/180))*100/2)^2*PI(),IF(AND(C$9="L",C$10="D"),(($C$7*Coefficients!$E$16)/($A638*SIN(C$5*PI()/180))*100/2)^2*PI(),IF(AND(C$9="C",C$10="D"),(($C$7* Coefficients!$F$16)/($A638*SIN(C$5*PI()/180))*100/2)^2*PI(),FALSE))))</f>
        <v>1595760.222006141</v>
      </c>
      <c r="I638" s="42">
        <f t="shared" si="72"/>
        <v>19.95675781554425</v>
      </c>
      <c r="L638" s="44"/>
    </row>
    <row r="639" spans="1:12" x14ac:dyDescent="0.25">
      <c r="A639" s="51">
        <f t="shared" si="73"/>
        <v>40.179081084892758</v>
      </c>
      <c r="B639" s="5">
        <f t="shared" si="67"/>
        <v>0.99962114804058566</v>
      </c>
      <c r="C639" s="49">
        <f t="shared" si="70"/>
        <v>-3.2912898038069305E-3</v>
      </c>
      <c r="D639" s="5">
        <f t="shared" si="68"/>
        <v>0.38649510387247971</v>
      </c>
      <c r="E639" s="5">
        <f t="shared" si="69"/>
        <v>1.6971414062627324E-2</v>
      </c>
      <c r="F639" s="5" t="str">
        <f t="shared" si="71"/>
        <v>neg.</v>
      </c>
      <c r="G639" s="16">
        <f>IF(AND(C$9="L",C$10="IB"),IF((($C$7*Coefficients!$C$16)/($A639*($C$4/100)))&lt;=1,2*ASIN(($C$7*Coefficients!$C$16)/( $A639*($C$4/100)))*180/PI(),180),IF(AND(C$9="C",C$10="IB"),IF((($C$7*Coefficients!$D$16)/($A639*($C$4/100)))&lt;=1,2*ASIN(($C$7*Coefficients!$D$16)/( $A639*($C$4/100)))*180/PI(),180),IF(AND(C$9="L",C$10="D"),IF((($C$7*Coefficients!$E$16)/($A639*($C$4/100)))&lt;=1,2*ASIN(($C$7*Coefficients!$E$16)/( $A639*($C$4/100)))*180/PI(),180),IF(AND(C$9="C",C$10="D"),IF((($C$7*Coefficients!$F$16)/($A639*($C$4/100)))&lt;=1,2*ASIN(($C$7*Coefficients!$F$16)/( $A639*($C$4/100)))*180/PI(),180),FALSE))))</f>
        <v>180</v>
      </c>
      <c r="H639" s="50">
        <f>IF(AND(C$9="L",C$10="IB"),(($C$7*Coefficients!$C$16)/($A639*SIN(C$5*PI()/180))*100/2)^2*PI(),IF(AND(C$9="C",C$10="IB"),(($C$7*Coefficients!$D$16)/($A639*SIN(C$5*PI()/180))*100/2)^2*PI(),IF(AND(C$9="L",C$10="D"),(($C$7*Coefficients!$E$16)/($A639*SIN(C$5*PI()/180))*100/2)^2*PI(),IF(AND(C$9="C",C$10="D"),(($C$7* Coefficients!$F$16)/($A639*SIN(C$5*PI()/180))*100/2)^2*PI(),FALSE))))</f>
        <v>1588428.3697789877</v>
      </c>
      <c r="I639" s="42">
        <f t="shared" si="72"/>
        <v>19.910858546259739</v>
      </c>
      <c r="L639" s="44"/>
    </row>
    <row r="640" spans="1:12" x14ac:dyDescent="0.25">
      <c r="A640" s="51">
        <f t="shared" si="73"/>
        <v>40.271703432544669</v>
      </c>
      <c r="B640" s="5">
        <f t="shared" si="67"/>
        <v>0.99961939956057311</v>
      </c>
      <c r="C640" s="49">
        <f t="shared" si="70"/>
        <v>-3.3064826773624694E-3</v>
      </c>
      <c r="D640" s="5">
        <f t="shared" si="68"/>
        <v>0.38738606710284834</v>
      </c>
      <c r="E640" s="5">
        <f t="shared" si="69"/>
        <v>1.7049750550668218E-2</v>
      </c>
      <c r="F640" s="5" t="str">
        <f t="shared" si="71"/>
        <v>neg.</v>
      </c>
      <c r="G640" s="16">
        <f>IF(AND(C$9="L",C$10="IB"),IF((($C$7*Coefficients!$C$16)/($A640*($C$4/100)))&lt;=1,2*ASIN(($C$7*Coefficients!$C$16)/( $A640*($C$4/100)))*180/PI(),180),IF(AND(C$9="C",C$10="IB"),IF((($C$7*Coefficients!$D$16)/($A640*($C$4/100)))&lt;=1,2*ASIN(($C$7*Coefficients!$D$16)/( $A640*($C$4/100)))*180/PI(),180),IF(AND(C$9="L",C$10="D"),IF((($C$7*Coefficients!$E$16)/($A640*($C$4/100)))&lt;=1,2*ASIN(($C$7*Coefficients!$E$16)/( $A640*($C$4/100)))*180/PI(),180),IF(AND(C$9="C",C$10="D"),IF((($C$7*Coefficients!$F$16)/($A640*($C$4/100)))&lt;=1,2*ASIN(($C$7*Coefficients!$F$16)/( $A640*($C$4/100)))*180/PI(),180),FALSE))))</f>
        <v>180</v>
      </c>
      <c r="H640" s="50">
        <f>IF(AND(C$9="L",C$10="IB"),(($C$7*Coefficients!$C$16)/($A640*SIN(C$5*PI()/180))*100/2)^2*PI(),IF(AND(C$9="C",C$10="IB"),(($C$7*Coefficients!$D$16)/($A640*SIN(C$5*PI()/180))*100/2)^2*PI(),IF(AND(C$9="L",C$10="D"),(($C$7*Coefficients!$E$16)/($A640*SIN(C$5*PI()/180))*100/2)^2*PI(),IF(AND(C$9="C",C$10="D"),(($C$7* Coefficients!$F$16)/($A640*SIN(C$5*PI()/180))*100/2)^2*PI(),FALSE))))</f>
        <v>1581130.2043528592</v>
      </c>
      <c r="I640" s="42">
        <f t="shared" si="72"/>
        <v>19.865064842365175</v>
      </c>
      <c r="L640" s="44"/>
    </row>
    <row r="641" spans="1:12" x14ac:dyDescent="0.25">
      <c r="A641" s="51">
        <f t="shared" si="73"/>
        <v>40.364539296759254</v>
      </c>
      <c r="B641" s="5">
        <f t="shared" si="67"/>
        <v>0.99961764301199663</v>
      </c>
      <c r="C641" s="49">
        <f t="shared" si="70"/>
        <v>-3.3217456869549578E-3</v>
      </c>
      <c r="D641" s="5">
        <f t="shared" si="68"/>
        <v>0.38827908421558155</v>
      </c>
      <c r="E641" s="5">
        <f t="shared" si="69"/>
        <v>1.7128448623509047E-2</v>
      </c>
      <c r="F641" s="5" t="str">
        <f t="shared" si="71"/>
        <v>neg.</v>
      </c>
      <c r="G641" s="16">
        <f>IF(AND(C$9="L",C$10="IB"),IF((($C$7*Coefficients!$C$16)/($A641*($C$4/100)))&lt;=1,2*ASIN(($C$7*Coefficients!$C$16)/( $A641*($C$4/100)))*180/PI(),180),IF(AND(C$9="C",C$10="IB"),IF((($C$7*Coefficients!$D$16)/($A641*($C$4/100)))&lt;=1,2*ASIN(($C$7*Coefficients!$D$16)/( $A641*($C$4/100)))*180/PI(),180),IF(AND(C$9="L",C$10="D"),IF((($C$7*Coefficients!$E$16)/($A641*($C$4/100)))&lt;=1,2*ASIN(($C$7*Coefficients!$E$16)/( $A641*($C$4/100)))*180/PI(),180),IF(AND(C$9="C",C$10="D"),IF((($C$7*Coefficients!$F$16)/($A641*($C$4/100)))&lt;=1,2*ASIN(($C$7*Coefficients!$F$16)/( $A641*($C$4/100)))*180/PI(),180),FALSE))))</f>
        <v>180</v>
      </c>
      <c r="H641" s="50">
        <f>IF(AND(C$9="L",C$10="IB"),(($C$7*Coefficients!$C$16)/($A641*SIN(C$5*PI()/180))*100/2)^2*PI(),IF(AND(C$9="C",C$10="IB"),(($C$7*Coefficients!$D$16)/($A641*SIN(C$5*PI()/180))*100/2)^2*PI(),IF(AND(C$9="L",C$10="D"),(($C$7*Coefficients!$E$16)/($A641*SIN(C$5*PI()/180))*100/2)^2*PI(),IF(AND(C$9="C",C$10="D"),(($C$7* Coefficients!$F$16)/($A641*SIN(C$5*PI()/180))*100/2)^2*PI(),FALSE))))</f>
        <v>1573865.5709509628</v>
      </c>
      <c r="I641" s="42">
        <f t="shared" si="72"/>
        <v>19.819376461066895</v>
      </c>
      <c r="L641" s="44"/>
    </row>
    <row r="642" spans="1:12" x14ac:dyDescent="0.25">
      <c r="A642" s="51">
        <f t="shared" si="73"/>
        <v>40.457589169743017</v>
      </c>
      <c r="B642" s="5">
        <f t="shared" si="67"/>
        <v>0.99961587835763199</v>
      </c>
      <c r="C642" s="49">
        <f t="shared" si="70"/>
        <v>-3.3370791564038271E-3</v>
      </c>
      <c r="D642" s="5">
        <f t="shared" si="68"/>
        <v>0.3891741599453673</v>
      </c>
      <c r="E642" s="5">
        <f t="shared" si="69"/>
        <v>1.7207509950149424E-2</v>
      </c>
      <c r="F642" s="5" t="str">
        <f t="shared" si="71"/>
        <v>neg.</v>
      </c>
      <c r="G642" s="16">
        <f>IF(AND(C$9="L",C$10="IB"),IF((($C$7*Coefficients!$C$16)/($A642*($C$4/100)))&lt;=1,2*ASIN(($C$7*Coefficients!$C$16)/( $A642*($C$4/100)))*180/PI(),180),IF(AND(C$9="C",C$10="IB"),IF((($C$7*Coefficients!$D$16)/($A642*($C$4/100)))&lt;=1,2*ASIN(($C$7*Coefficients!$D$16)/( $A642*($C$4/100)))*180/PI(),180),IF(AND(C$9="L",C$10="D"),IF((($C$7*Coefficients!$E$16)/($A642*($C$4/100)))&lt;=1,2*ASIN(($C$7*Coefficients!$E$16)/( $A642*($C$4/100)))*180/PI(),180),IF(AND(C$9="C",C$10="D"),IF((($C$7*Coefficients!$F$16)/($A642*($C$4/100)))&lt;=1,2*ASIN(($C$7*Coefficients!$F$16)/( $A642*($C$4/100)))*180/PI(),180),FALSE))))</f>
        <v>180</v>
      </c>
      <c r="H642" s="50">
        <f>IF(AND(C$9="L",C$10="IB"),(($C$7*Coefficients!$C$16)/($A642*SIN(C$5*PI()/180))*100/2)^2*PI(),IF(AND(C$9="C",C$10="IB"),(($C$7*Coefficients!$D$16)/($A642*SIN(C$5*PI()/180))*100/2)^2*PI(),IF(AND(C$9="L",C$10="D"),(($C$7*Coefficients!$E$16)/($A642*SIN(C$5*PI()/180))*100/2)^2*PI(),IF(AND(C$9="C",C$10="D"),(($C$7* Coefficients!$F$16)/($A642*SIN(C$5*PI()/180))*100/2)^2*PI(),FALSE))))</f>
        <v>1566634.3155076425</v>
      </c>
      <c r="I642" s="42">
        <f t="shared" si="72"/>
        <v>19.773793160129653</v>
      </c>
      <c r="L642" s="44"/>
    </row>
    <row r="643" spans="1:12" x14ac:dyDescent="0.25">
      <c r="A643" s="51">
        <f t="shared" si="73"/>
        <v>40.550853544837125</v>
      </c>
      <c r="B643" s="5">
        <f t="shared" si="67"/>
        <v>0.99961410556008412</v>
      </c>
      <c r="C643" s="49">
        <f t="shared" si="70"/>
        <v>-3.3524834110171741E-3</v>
      </c>
      <c r="D643" s="5">
        <f t="shared" si="68"/>
        <v>0.39007129903780802</v>
      </c>
      <c r="E643" s="5">
        <f t="shared" si="69"/>
        <v>1.7286936207292714E-2</v>
      </c>
      <c r="F643" s="5" t="str">
        <f t="shared" si="71"/>
        <v>neg.</v>
      </c>
      <c r="G643" s="16">
        <f>IF(AND(C$9="L",C$10="IB"),IF((($C$7*Coefficients!$C$16)/($A643*($C$4/100)))&lt;=1,2*ASIN(($C$7*Coefficients!$C$16)/( $A643*($C$4/100)))*180/PI(),180),IF(AND(C$9="C",C$10="IB"),IF((($C$7*Coefficients!$D$16)/($A643*($C$4/100)))&lt;=1,2*ASIN(($C$7*Coefficients!$D$16)/( $A643*($C$4/100)))*180/PI(),180),IF(AND(C$9="L",C$10="D"),IF((($C$7*Coefficients!$E$16)/($A643*($C$4/100)))&lt;=1,2*ASIN(($C$7*Coefficients!$E$16)/( $A643*($C$4/100)))*180/PI(),180),IF(AND(C$9="C",C$10="D"),IF((($C$7*Coefficients!$F$16)/($A643*($C$4/100)))&lt;=1,2*ASIN(($C$7*Coefficients!$F$16)/( $A643*($C$4/100)))*180/PI(),180),FALSE))))</f>
        <v>180</v>
      </c>
      <c r="H643" s="50">
        <f>IF(AND(C$9="L",C$10="IB"),(($C$7*Coefficients!$C$16)/($A643*SIN(C$5*PI()/180))*100/2)^2*PI(),IF(AND(C$9="C",C$10="IB"),(($C$7*Coefficients!$D$16)/($A643*SIN(C$5*PI()/180))*100/2)^2*PI(),IF(AND(C$9="L",C$10="D"),(($C$7*Coefficients!$E$16)/($A643*SIN(C$5*PI()/180))*100/2)^2*PI(),IF(AND(C$9="C",C$10="D"),(($C$7* Coefficients!$F$16)/($A643*SIN(C$5*PI()/180))*100/2)^2*PI(),FALSE))))</f>
        <v>1559436.2846651094</v>
      </c>
      <c r="I643" s="42">
        <f t="shared" si="72"/>
        <v>19.728314697875327</v>
      </c>
      <c r="L643" s="44"/>
    </row>
    <row r="644" spans="1:12" x14ac:dyDescent="0.25">
      <c r="A644" s="51">
        <f t="shared" si="73"/>
        <v>40.644332916520014</v>
      </c>
      <c r="B644" s="5">
        <f t="shared" si="67"/>
        <v>0.99961232458178484</v>
      </c>
      <c r="C644" s="49">
        <f t="shared" si="70"/>
        <v>-3.3679587776110982E-3</v>
      </c>
      <c r="D644" s="5">
        <f t="shared" si="68"/>
        <v>0.39097050624944568</v>
      </c>
      <c r="E644" s="5">
        <f t="shared" si="69"/>
        <v>1.7366729079381568E-2</v>
      </c>
      <c r="F644" s="5" t="str">
        <f t="shared" si="71"/>
        <v>neg.</v>
      </c>
      <c r="G644" s="16">
        <f>IF(AND(C$9="L",C$10="IB"),IF((($C$7*Coefficients!$C$16)/($A644*($C$4/100)))&lt;=1,2*ASIN(($C$7*Coefficients!$C$16)/( $A644*($C$4/100)))*180/PI(),180),IF(AND(C$9="C",C$10="IB"),IF((($C$7*Coefficients!$D$16)/($A644*($C$4/100)))&lt;=1,2*ASIN(($C$7*Coefficients!$D$16)/( $A644*($C$4/100)))*180/PI(),180),IF(AND(C$9="L",C$10="D"),IF((($C$7*Coefficients!$E$16)/($A644*($C$4/100)))&lt;=1,2*ASIN(($C$7*Coefficients!$E$16)/( $A644*($C$4/100)))*180/PI(),180),IF(AND(C$9="C",C$10="D"),IF((($C$7*Coefficients!$F$16)/($A644*($C$4/100)))&lt;=1,2*ASIN(($C$7*Coefficients!$F$16)/( $A644*($C$4/100)))*180/PI(),180),FALSE))))</f>
        <v>180</v>
      </c>
      <c r="H644" s="50">
        <f>IF(AND(C$9="L",C$10="IB"),(($C$7*Coefficients!$C$16)/($A644*SIN(C$5*PI()/180))*100/2)^2*PI(),IF(AND(C$9="C",C$10="IB"),(($C$7*Coefficients!$D$16)/($A644*SIN(C$5*PI()/180))*100/2)^2*PI(),IF(AND(C$9="L",C$10="D"),(($C$7*Coefficients!$E$16)/($A644*SIN(C$5*PI()/180))*100/2)^2*PI(),IF(AND(C$9="C",C$10="D"),(($C$7* Coefficients!$F$16)/($A644*SIN(C$5*PI()/180))*100/2)^2*PI(),FALSE))))</f>
        <v>1552271.3257701877</v>
      </c>
      <c r="I644" s="42">
        <f t="shared" si="72"/>
        <v>19.682940833181632</v>
      </c>
      <c r="L644" s="44"/>
    </row>
    <row r="645" spans="1:12" x14ac:dyDescent="0.25">
      <c r="A645" s="51">
        <f t="shared" si="73"/>
        <v>40.738027780410007</v>
      </c>
      <c r="B645" s="5">
        <f t="shared" si="67"/>
        <v>0.99961053538499334</v>
      </c>
      <c r="C645" s="49">
        <f t="shared" si="70"/>
        <v>-3.3835055845058805E-3</v>
      </c>
      <c r="D645" s="5">
        <f t="shared" si="68"/>
        <v>0.39187178634778763</v>
      </c>
      <c r="E645" s="5">
        <f t="shared" si="69"/>
        <v>1.7446890258633701E-2</v>
      </c>
      <c r="F645" s="5" t="str">
        <f t="shared" si="71"/>
        <v>neg.</v>
      </c>
      <c r="G645" s="16">
        <f>IF(AND(C$9="L",C$10="IB"),IF((($C$7*Coefficients!$C$16)/($A645*($C$4/100)))&lt;=1,2*ASIN(($C$7*Coefficients!$C$16)/( $A645*($C$4/100)))*180/PI(),180),IF(AND(C$9="C",C$10="IB"),IF((($C$7*Coefficients!$D$16)/($A645*($C$4/100)))&lt;=1,2*ASIN(($C$7*Coefficients!$D$16)/( $A645*($C$4/100)))*180/PI(),180),IF(AND(C$9="L",C$10="D"),IF((($C$7*Coefficients!$E$16)/($A645*($C$4/100)))&lt;=1,2*ASIN(($C$7*Coefficients!$E$16)/( $A645*($C$4/100)))*180/PI(),180),IF(AND(C$9="C",C$10="D"),IF((($C$7*Coefficients!$F$16)/($A645*($C$4/100)))&lt;=1,2*ASIN(($C$7*Coefficients!$F$16)/( $A645*($C$4/100)))*180/PI(),180),FALSE))))</f>
        <v>180</v>
      </c>
      <c r="H645" s="50">
        <f>IF(AND(C$9="L",C$10="IB"),(($C$7*Coefficients!$C$16)/($A645*SIN(C$5*PI()/180))*100/2)^2*PI(),IF(AND(C$9="C",C$10="IB"),(($C$7*Coefficients!$D$16)/($A645*SIN(C$5*PI()/180))*100/2)^2*PI(),IF(AND(C$9="L",C$10="D"),(($C$7*Coefficients!$E$16)/($A645*SIN(C$5*PI()/180))*100/2)^2*PI(),IF(AND(C$9="C",C$10="D"),(($C$7* Coefficients!$F$16)/($A645*SIN(C$5*PI()/180))*100/2)^2*PI(),FALSE))))</f>
        <v>1545139.2868710815</v>
      </c>
      <c r="I645" s="42">
        <f t="shared" si="72"/>
        <v>19.637671325480852</v>
      </c>
      <c r="L645" s="44"/>
    </row>
    <row r="646" spans="1:12" x14ac:dyDescent="0.25">
      <c r="A646" s="51">
        <f t="shared" si="73"/>
        <v>40.831938633267939</v>
      </c>
      <c r="B646" s="5">
        <f t="shared" si="67"/>
        <v>0.99960873793179439</v>
      </c>
      <c r="C646" s="49">
        <f t="shared" si="70"/>
        <v>-3.3991241615414602E-3</v>
      </c>
      <c r="D646" s="5">
        <f t="shared" si="68"/>
        <v>0.39277514411133102</v>
      </c>
      <c r="E646" s="5">
        <f t="shared" si="69"/>
        <v>1.7527421445077726E-2</v>
      </c>
      <c r="F646" s="5" t="str">
        <f t="shared" si="71"/>
        <v>neg.</v>
      </c>
      <c r="G646" s="16">
        <f>IF(AND(C$9="L",C$10="IB"),IF((($C$7*Coefficients!$C$16)/($A646*($C$4/100)))&lt;=1,2*ASIN(($C$7*Coefficients!$C$16)/( $A646*($C$4/100)))*180/PI(),180),IF(AND(C$9="C",C$10="IB"),IF((($C$7*Coefficients!$D$16)/($A646*($C$4/100)))&lt;=1,2*ASIN(($C$7*Coefficients!$D$16)/( $A646*($C$4/100)))*180/PI(),180),IF(AND(C$9="L",C$10="D"),IF((($C$7*Coefficients!$E$16)/($A646*($C$4/100)))&lt;=1,2*ASIN(($C$7*Coefficients!$E$16)/( $A646*($C$4/100)))*180/PI(),180),IF(AND(C$9="C",C$10="D"),IF((($C$7*Coefficients!$F$16)/($A646*($C$4/100)))&lt;=1,2*ASIN(($C$7*Coefficients!$F$16)/( $A646*($C$4/100)))*180/PI(),180),FALSE))))</f>
        <v>180</v>
      </c>
      <c r="H646" s="50">
        <f>IF(AND(C$9="L",C$10="IB"),(($C$7*Coefficients!$C$16)/($A646*SIN(C$5*PI()/180))*100/2)^2*PI(),IF(AND(C$9="C",C$10="IB"),(($C$7*Coefficients!$D$16)/($A646*SIN(C$5*PI()/180))*100/2)^2*PI(),IF(AND(C$9="L",C$10="D"),(($C$7*Coefficients!$E$16)/($A646*SIN(C$5*PI()/180))*100/2)^2*PI(),IF(AND(C$9="C",C$10="D"),(($C$7* Coefficients!$F$16)/($A646*SIN(C$5*PI()/180))*100/2)^2*PI(),FALSE))))</f>
        <v>1538040.0167141501</v>
      </c>
      <c r="I646" s="42">
        <f t="shared" si="72"/>
        <v>19.592505934758577</v>
      </c>
      <c r="L646" s="44"/>
    </row>
    <row r="647" spans="1:12" x14ac:dyDescent="0.25">
      <c r="A647" s="51">
        <f t="shared" si="73"/>
        <v>40.926065972999808</v>
      </c>
      <c r="B647" s="5">
        <f t="shared" si="67"/>
        <v>0.99960693218409757</v>
      </c>
      <c r="C647" s="49">
        <f t="shared" si="70"/>
        <v>-3.4148148400842291E-3</v>
      </c>
      <c r="D647" s="5">
        <f t="shared" si="68"/>
        <v>0.39368058432958902</v>
      </c>
      <c r="E647" s="5">
        <f t="shared" si="69"/>
        <v>1.7608324346589248E-2</v>
      </c>
      <c r="F647" s="5" t="str">
        <f t="shared" si="71"/>
        <v>neg.</v>
      </c>
      <c r="G647" s="16">
        <f>IF(AND(C$9="L",C$10="IB"),IF((($C$7*Coefficients!$C$16)/($A647*($C$4/100)))&lt;=1,2*ASIN(($C$7*Coefficients!$C$16)/( $A647*($C$4/100)))*180/PI(),180),IF(AND(C$9="C",C$10="IB"),IF((($C$7*Coefficients!$D$16)/($A647*($C$4/100)))&lt;=1,2*ASIN(($C$7*Coefficients!$D$16)/( $A647*($C$4/100)))*180/PI(),180),IF(AND(C$9="L",C$10="D"),IF((($C$7*Coefficients!$E$16)/($A647*($C$4/100)))&lt;=1,2*ASIN(($C$7*Coefficients!$E$16)/( $A647*($C$4/100)))*180/PI(),180),IF(AND(C$9="C",C$10="D"),IF((($C$7*Coefficients!$F$16)/($A647*($C$4/100)))&lt;=1,2*ASIN(($C$7*Coefficients!$F$16)/( $A647*($C$4/100)))*180/PI(),180),FALSE))))</f>
        <v>180</v>
      </c>
      <c r="H647" s="50">
        <f>IF(AND(C$9="L",C$10="IB"),(($C$7*Coefficients!$C$16)/($A647*SIN(C$5*PI()/180))*100/2)^2*PI(),IF(AND(C$9="C",C$10="IB"),(($C$7*Coefficients!$D$16)/($A647*SIN(C$5*PI()/180))*100/2)^2*PI(),IF(AND(C$9="L",C$10="D"),(($C$7*Coefficients!$E$16)/($A647*SIN(C$5*PI()/180))*100/2)^2*PI(),IF(AND(C$9="C",C$10="D"),(($C$7* Coefficients!$F$16)/($A647*SIN(C$5*PI()/180))*100/2)^2*PI(),FALSE))))</f>
        <v>1530973.3647406981</v>
      </c>
      <c r="I647" s="42">
        <f t="shared" si="72"/>
        <v>19.547444421552388</v>
      </c>
      <c r="L647" s="44"/>
    </row>
    <row r="648" spans="1:12" x14ac:dyDescent="0.25">
      <c r="A648" s="51">
        <f t="shared" si="73"/>
        <v>41.020410298659399</v>
      </c>
      <c r="B648" s="5">
        <f t="shared" si="67"/>
        <v>0.99960511810363795</v>
      </c>
      <c r="C648" s="49">
        <f t="shared" si="70"/>
        <v>-3.4305779530212827E-3</v>
      </c>
      <c r="D648" s="5">
        <f t="shared" si="68"/>
        <v>0.39458811180311537</v>
      </c>
      <c r="E648" s="5">
        <f t="shared" si="69"/>
        <v>1.7689600678927057E-2</v>
      </c>
      <c r="F648" s="5" t="str">
        <f t="shared" si="71"/>
        <v>neg.</v>
      </c>
      <c r="G648" s="16">
        <f>IF(AND(C$9="L",C$10="IB"),IF((($C$7*Coefficients!$C$16)/($A648*($C$4/100)))&lt;=1,2*ASIN(($C$7*Coefficients!$C$16)/( $A648*($C$4/100)))*180/PI(),180),IF(AND(C$9="C",C$10="IB"),IF((($C$7*Coefficients!$D$16)/($A648*($C$4/100)))&lt;=1,2*ASIN(($C$7*Coefficients!$D$16)/( $A648*($C$4/100)))*180/PI(),180),IF(AND(C$9="L",C$10="D"),IF((($C$7*Coefficients!$E$16)/($A648*($C$4/100)))&lt;=1,2*ASIN(($C$7*Coefficients!$E$16)/( $A648*($C$4/100)))*180/PI(),180),IF(AND(C$9="C",C$10="D"),IF((($C$7*Coefficients!$F$16)/($A648*($C$4/100)))&lt;=1,2*ASIN(($C$7*Coefficients!$F$16)/( $A648*($C$4/100)))*180/PI(),180),FALSE))))</f>
        <v>180</v>
      </c>
      <c r="H648" s="50">
        <f>IF(AND(C$9="L",C$10="IB"),(($C$7*Coefficients!$C$16)/($A648*SIN(C$5*PI()/180))*100/2)^2*PI(),IF(AND(C$9="C",C$10="IB"),(($C$7*Coefficients!$D$16)/($A648*SIN(C$5*PI()/180))*100/2)^2*PI(),IF(AND(C$9="L",C$10="D"),(($C$7*Coefficients!$E$16)/($A648*SIN(C$5*PI()/180))*100/2)^2*PI(),IF(AND(C$9="C",C$10="D"),(($C$7* Coefficients!$F$16)/($A648*SIN(C$5*PI()/180))*100/2)^2*PI(),FALSE))))</f>
        <v>1523939.1810837868</v>
      </c>
      <c r="I648" s="42">
        <f t="shared" si="72"/>
        <v>19.502486546950632</v>
      </c>
      <c r="L648" s="44"/>
    </row>
    <row r="649" spans="1:12" x14ac:dyDescent="0.25">
      <c r="A649" s="51">
        <f t="shared" si="73"/>
        <v>41.114972110450935</v>
      </c>
      <c r="B649" s="5">
        <f t="shared" si="67"/>
        <v>0.99960329565197326</v>
      </c>
      <c r="C649" s="49">
        <f t="shared" si="70"/>
        <v>-3.4464138347845806E-3</v>
      </c>
      <c r="D649" s="5">
        <f t="shared" si="68"/>
        <v>0.39549773134353039</v>
      </c>
      <c r="E649" s="5">
        <f t="shared" si="69"/>
        <v>1.7771252165769545E-2</v>
      </c>
      <c r="F649" s="5" t="str">
        <f t="shared" si="71"/>
        <v>neg.</v>
      </c>
      <c r="G649" s="16">
        <f>IF(AND(C$9="L",C$10="IB"),IF((($C$7*Coefficients!$C$16)/($A649*($C$4/100)))&lt;=1,2*ASIN(($C$7*Coefficients!$C$16)/( $A649*($C$4/100)))*180/PI(),180),IF(AND(C$9="C",C$10="IB"),IF((($C$7*Coefficients!$D$16)/($A649*($C$4/100)))&lt;=1,2*ASIN(($C$7*Coefficients!$D$16)/( $A649*($C$4/100)))*180/PI(),180),IF(AND(C$9="L",C$10="D"),IF((($C$7*Coefficients!$E$16)/($A649*($C$4/100)))&lt;=1,2*ASIN(($C$7*Coefficients!$E$16)/( $A649*($C$4/100)))*180/PI(),180),IF(AND(C$9="C",C$10="D"),IF((($C$7*Coefficients!$F$16)/($A649*($C$4/100)))&lt;=1,2*ASIN(($C$7*Coefficients!$F$16)/( $A649*($C$4/100)))*180/PI(),180),FALSE))))</f>
        <v>180</v>
      </c>
      <c r="H649" s="50">
        <f>IF(AND(C$9="L",C$10="IB"),(($C$7*Coefficients!$C$16)/($A649*SIN(C$5*PI()/180))*100/2)^2*PI(),IF(AND(C$9="C",C$10="IB"),(($C$7*Coefficients!$D$16)/($A649*SIN(C$5*PI()/180))*100/2)^2*PI(),IF(AND(C$9="L",C$10="D"),(($C$7*Coefficients!$E$16)/($A649*SIN(C$5*PI()/180))*100/2)^2*PI(),IF(AND(C$9="C",C$10="D"),(($C$7* Coefficients!$F$16)/($A649*SIN(C$5*PI()/180))*100/2)^2*PI(),FALSE))))</f>
        <v>1516937.3165650507</v>
      </c>
      <c r="I649" s="42">
        <f t="shared" si="72"/>
        <v>19.457632072591135</v>
      </c>
      <c r="L649" s="44"/>
    </row>
    <row r="650" spans="1:12" x14ac:dyDescent="0.25">
      <c r="A650" s="51">
        <f t="shared" si="73"/>
        <v>41.209751909731729</v>
      </c>
      <c r="B650" s="5">
        <f t="shared" si="67"/>
        <v>0.99960146479048428</v>
      </c>
      <c r="C650" s="49">
        <f t="shared" si="70"/>
        <v>-3.4623228213480949E-3</v>
      </c>
      <c r="D650" s="5">
        <f t="shared" si="68"/>
        <v>0.39640944777354642</v>
      </c>
      <c r="E650" s="5">
        <f t="shared" si="69"/>
        <v>1.7853280538751209E-2</v>
      </c>
      <c r="F650" s="5" t="str">
        <f t="shared" si="71"/>
        <v>neg.</v>
      </c>
      <c r="G650" s="16">
        <f>IF(AND(C$9="L",C$10="IB"),IF((($C$7*Coefficients!$C$16)/($A650*($C$4/100)))&lt;=1,2*ASIN(($C$7*Coefficients!$C$16)/( $A650*($C$4/100)))*180/PI(),180),IF(AND(C$9="C",C$10="IB"),IF((($C$7*Coefficients!$D$16)/($A650*($C$4/100)))&lt;=1,2*ASIN(($C$7*Coefficients!$D$16)/( $A650*($C$4/100)))*180/PI(),180),IF(AND(C$9="L",C$10="D"),IF((($C$7*Coefficients!$E$16)/($A650*($C$4/100)))&lt;=1,2*ASIN(($C$7*Coefficients!$E$16)/( $A650*($C$4/100)))*180/PI(),180),IF(AND(C$9="C",C$10="D"),IF((($C$7*Coefficients!$F$16)/($A650*($C$4/100)))&lt;=1,2*ASIN(($C$7*Coefficients!$F$16)/( $A650*($C$4/100)))*180/PI(),180),FALSE))))</f>
        <v>180</v>
      </c>
      <c r="H650" s="50">
        <f>IF(AND(C$9="L",C$10="IB"),(($C$7*Coefficients!$C$16)/($A650*SIN(C$5*PI()/180))*100/2)^2*PI(),IF(AND(C$9="C",C$10="IB"),(($C$7*Coefficients!$D$16)/($A650*SIN(C$5*PI()/180))*100/2)^2*PI(),IF(AND(C$9="L",C$10="D"),(($C$7*Coefficients!$E$16)/($A650*SIN(C$5*PI()/180))*100/2)^2*PI(),IF(AND(C$9="C",C$10="D"),(($C$7* Coefficients!$F$16)/($A650*SIN(C$5*PI()/180))*100/2)^2*PI(),FALSE))))</f>
        <v>1509967.6226915403</v>
      </c>
      <c r="I650" s="42">
        <f t="shared" si="72"/>
        <v>19.412880760659935</v>
      </c>
      <c r="L650" s="44"/>
    </row>
    <row r="651" spans="1:12" x14ac:dyDescent="0.25">
      <c r="A651" s="51">
        <f t="shared" si="73"/>
        <v>41.30475019901484</v>
      </c>
      <c r="B651" s="5">
        <f t="shared" si="67"/>
        <v>0.99959962548037362</v>
      </c>
      <c r="C651" s="49">
        <f t="shared" si="70"/>
        <v>-3.4783052502384616E-3</v>
      </c>
      <c r="D651" s="5">
        <f t="shared" si="68"/>
        <v>0.39732326592699324</v>
      </c>
      <c r="E651" s="5">
        <f t="shared" si="69"/>
        <v>1.7935687537499443E-2</v>
      </c>
      <c r="F651" s="5" t="str">
        <f t="shared" si="71"/>
        <v>neg.</v>
      </c>
      <c r="G651" s="16">
        <f>IF(AND(C$9="L",C$10="IB"),IF((($C$7*Coefficients!$C$16)/($A651*($C$4/100)))&lt;=1,2*ASIN(($C$7*Coefficients!$C$16)/( $A651*($C$4/100)))*180/PI(),180),IF(AND(C$9="C",C$10="IB"),IF((($C$7*Coefficients!$D$16)/($A651*($C$4/100)))&lt;=1,2*ASIN(($C$7*Coefficients!$D$16)/( $A651*($C$4/100)))*180/PI(),180),IF(AND(C$9="L",C$10="D"),IF((($C$7*Coefficients!$E$16)/($A651*($C$4/100)))&lt;=1,2*ASIN(($C$7*Coefficients!$E$16)/( $A651*($C$4/100)))*180/PI(),180),IF(AND(C$9="C",C$10="D"),IF((($C$7*Coefficients!$F$16)/($A651*($C$4/100)))&lt;=1,2*ASIN(($C$7*Coefficients!$F$16)/( $A651*($C$4/100)))*180/PI(),180),FALSE))))</f>
        <v>180</v>
      </c>
      <c r="H651" s="50">
        <f>IF(AND(C$9="L",C$10="IB"),(($C$7*Coefficients!$C$16)/($A651*SIN(C$5*PI()/180))*100/2)^2*PI(),IF(AND(C$9="C",C$10="IB"),(($C$7*Coefficients!$D$16)/($A651*SIN(C$5*PI()/180))*100/2)^2*PI(),IF(AND(C$9="L",C$10="D"),(($C$7*Coefficients!$E$16)/($A651*SIN(C$5*PI()/180))*100/2)^2*PI(),IF(AND(C$9="C",C$10="D"),(($C$7* Coefficients!$F$16)/($A651*SIN(C$5*PI()/180))*100/2)^2*PI(),FALSE))))</f>
        <v>1503029.9516525657</v>
      </c>
      <c r="I651" s="42">
        <f t="shared" si="72"/>
        <v>19.368232373890034</v>
      </c>
      <c r="L651" s="44"/>
    </row>
    <row r="652" spans="1:12" x14ac:dyDescent="0.25">
      <c r="A652" s="51">
        <f t="shared" si="73"/>
        <v>41.399967481971743</v>
      </c>
      <c r="B652" s="5">
        <f t="shared" si="67"/>
        <v>0.99959777768266478</v>
      </c>
      <c r="C652" s="49">
        <f t="shared" si="70"/>
        <v>-3.4943614605427451E-3</v>
      </c>
      <c r="D652" s="5">
        <f t="shared" si="68"/>
        <v>0.3982391906488435</v>
      </c>
      <c r="E652" s="5">
        <f t="shared" si="69"/>
        <v>1.8018474909671355E-2</v>
      </c>
      <c r="F652" s="5" t="str">
        <f t="shared" si="71"/>
        <v>neg.</v>
      </c>
      <c r="G652" s="16">
        <f>IF(AND(C$9="L",C$10="IB"),IF((($C$7*Coefficients!$C$16)/($A652*($C$4/100)))&lt;=1,2*ASIN(($C$7*Coefficients!$C$16)/( $A652*($C$4/100)))*180/PI(),180),IF(AND(C$9="C",C$10="IB"),IF((($C$7*Coefficients!$D$16)/($A652*($C$4/100)))&lt;=1,2*ASIN(($C$7*Coefficients!$D$16)/( $A652*($C$4/100)))*180/PI(),180),IF(AND(C$9="L",C$10="D"),IF((($C$7*Coefficients!$E$16)/($A652*($C$4/100)))&lt;=1,2*ASIN(($C$7*Coefficients!$E$16)/( $A652*($C$4/100)))*180/PI(),180),IF(AND(C$9="C",C$10="D"),IF((($C$7*Coefficients!$F$16)/($A652*($C$4/100)))&lt;=1,2*ASIN(($C$7*Coefficients!$F$16)/( $A652*($C$4/100)))*180/PI(),180),FALSE))))</f>
        <v>180</v>
      </c>
      <c r="H652" s="50">
        <f>IF(AND(C$9="L",C$10="IB"),(($C$7*Coefficients!$C$16)/($A652*SIN(C$5*PI()/180))*100/2)^2*PI(),IF(AND(C$9="C",C$10="IB"),(($C$7*Coefficients!$D$16)/($A652*SIN(C$5*PI()/180))*100/2)^2*PI(),IF(AND(C$9="L",C$10="D"),(($C$7*Coefficients!$E$16)/($A652*SIN(C$5*PI()/180))*100/2)^2*PI(),IF(AND(C$9="C",C$10="D"),(($C$7* Coefficients!$F$16)/($A652*SIN(C$5*PI()/180))*100/2)^2*PI(),FALSE))))</f>
        <v>1496124.1563165674</v>
      </c>
      <c r="I652" s="42">
        <f t="shared" si="72"/>
        <v>19.323686675560133</v>
      </c>
      <c r="L652" s="44"/>
    </row>
    <row r="653" spans="1:12" x14ac:dyDescent="0.25">
      <c r="A653" s="51">
        <f t="shared" si="73"/>
        <v>41.495404263434992</v>
      </c>
      <c r="B653" s="5">
        <f t="shared" si="67"/>
        <v>0.99959592135820208</v>
      </c>
      <c r="C653" s="49">
        <f t="shared" si="70"/>
        <v>-3.5104917929094422E-3</v>
      </c>
      <c r="D653" s="5">
        <f t="shared" si="68"/>
        <v>0.39915722679523924</v>
      </c>
      <c r="E653" s="5">
        <f t="shared" si="69"/>
        <v>1.8101644410990932E-2</v>
      </c>
      <c r="F653" s="5" t="str">
        <f t="shared" si="71"/>
        <v>neg.</v>
      </c>
      <c r="G653" s="16">
        <f>IF(AND(C$9="L",C$10="IB"),IF((($C$7*Coefficients!$C$16)/($A653*($C$4/100)))&lt;=1,2*ASIN(($C$7*Coefficients!$C$16)/( $A653*($C$4/100)))*180/PI(),180),IF(AND(C$9="C",C$10="IB"),IF((($C$7*Coefficients!$D$16)/($A653*($C$4/100)))&lt;=1,2*ASIN(($C$7*Coefficients!$D$16)/( $A653*($C$4/100)))*180/PI(),180),IF(AND(C$9="L",C$10="D"),IF((($C$7*Coefficients!$E$16)/($A653*($C$4/100)))&lt;=1,2*ASIN(($C$7*Coefficients!$E$16)/( $A653*($C$4/100)))*180/PI(),180),IF(AND(C$9="C",C$10="D"),IF((($C$7*Coefficients!$F$16)/($A653*($C$4/100)))&lt;=1,2*ASIN(($C$7*Coefficients!$F$16)/( $A653*($C$4/100)))*180/PI(),180),FALSE))))</f>
        <v>180</v>
      </c>
      <c r="H653" s="50">
        <f>IF(AND(C$9="L",C$10="IB"),(($C$7*Coefficients!$C$16)/($A653*SIN(C$5*PI()/180))*100/2)^2*PI(),IF(AND(C$9="C",C$10="IB"),(($C$7*Coefficients!$D$16)/($A653*SIN(C$5*PI()/180))*100/2)^2*PI(),IF(AND(C$9="L",C$10="D"),(($C$7*Coefficients!$E$16)/($A653*SIN(C$5*PI()/180))*100/2)^2*PI(),IF(AND(C$9="C",C$10="D"),(($C$7* Coefficients!$F$16)/($A653*SIN(C$5*PI()/180))*100/2)^2*PI(),FALSE))))</f>
        <v>1489250.0902279941</v>
      </c>
      <c r="I653" s="42">
        <f t="shared" si="72"/>
        <v>19.279243429493366</v>
      </c>
      <c r="L653" s="44"/>
    </row>
    <row r="654" spans="1:12" x14ac:dyDescent="0.25">
      <c r="A654" s="51">
        <f t="shared" si="73"/>
        <v>41.591061049400899</v>
      </c>
      <c r="B654" s="5">
        <f t="shared" si="67"/>
        <v>0.99959405646764898</v>
      </c>
      <c r="C654" s="49">
        <f t="shared" si="70"/>
        <v>-3.5266965895629984E-3</v>
      </c>
      <c r="D654" s="5">
        <f t="shared" si="68"/>
        <v>0.40007737923351644</v>
      </c>
      <c r="E654" s="5">
        <f t="shared" si="69"/>
        <v>1.8185197805286143E-2</v>
      </c>
      <c r="F654" s="5" t="str">
        <f t="shared" si="71"/>
        <v>neg.</v>
      </c>
      <c r="G654" s="16">
        <f>IF(AND(C$9="L",C$10="IB"),IF((($C$7*Coefficients!$C$16)/($A654*($C$4/100)))&lt;=1,2*ASIN(($C$7*Coefficients!$C$16)/( $A654*($C$4/100)))*180/PI(),180),IF(AND(C$9="C",C$10="IB"),IF((($C$7*Coefficients!$D$16)/($A654*($C$4/100)))&lt;=1,2*ASIN(($C$7*Coefficients!$D$16)/( $A654*($C$4/100)))*180/PI(),180),IF(AND(C$9="L",C$10="D"),IF((($C$7*Coefficients!$E$16)/($A654*($C$4/100)))&lt;=1,2*ASIN(($C$7*Coefficients!$E$16)/( $A654*($C$4/100)))*180/PI(),180),IF(AND(C$9="C",C$10="D"),IF((($C$7*Coefficients!$F$16)/($A654*($C$4/100)))&lt;=1,2*ASIN(($C$7*Coefficients!$F$16)/( $A654*($C$4/100)))*180/PI(),180),FALSE))))</f>
        <v>180</v>
      </c>
      <c r="H654" s="50">
        <f>IF(AND(C$9="L",C$10="IB"),(($C$7*Coefficients!$C$16)/($A654*SIN(C$5*PI()/180))*100/2)^2*PI(),IF(AND(C$9="C",C$10="IB"),(($C$7*Coefficients!$D$16)/($A654*SIN(C$5*PI()/180))*100/2)^2*PI(),IF(AND(C$9="L",C$10="D"),(($C$7*Coefficients!$E$16)/($A654*SIN(C$5*PI()/180))*100/2)^2*PI(),IF(AND(C$9="C",C$10="D"),(($C$7* Coefficients!$F$16)/($A654*SIN(C$5*PI()/180))*100/2)^2*PI(),FALSE))))</f>
        <v>1482407.6076041954</v>
      </c>
      <c r="I654" s="42">
        <f t="shared" si="72"/>
        <v>19.234902400056072</v>
      </c>
      <c r="L654" s="44"/>
    </row>
    <row r="655" spans="1:12" x14ac:dyDescent="0.25">
      <c r="A655" s="51">
        <f t="shared" si="73"/>
        <v>41.686938347032225</v>
      </c>
      <c r="B655" s="5">
        <f t="shared" si="67"/>
        <v>0.99959218297148755</v>
      </c>
      <c r="C655" s="49">
        <f t="shared" si="70"/>
        <v>-3.5429761943086744E-3</v>
      </c>
      <c r="D655" s="5">
        <f t="shared" si="68"/>
        <v>0.40099965284223177</v>
      </c>
      <c r="E655" s="5">
        <f t="shared" si="69"/>
        <v>1.8269136864526477E-2</v>
      </c>
      <c r="F655" s="5" t="str">
        <f t="shared" si="71"/>
        <v>neg.</v>
      </c>
      <c r="G655" s="16">
        <f>IF(AND(C$9="L",C$10="IB"),IF((($C$7*Coefficients!$C$16)/($A655*($C$4/100)))&lt;=1,2*ASIN(($C$7*Coefficients!$C$16)/( $A655*($C$4/100)))*180/PI(),180),IF(AND(C$9="C",C$10="IB"),IF((($C$7*Coefficients!$D$16)/($A655*($C$4/100)))&lt;=1,2*ASIN(($C$7*Coefficients!$D$16)/( $A655*($C$4/100)))*180/PI(),180),IF(AND(C$9="L",C$10="D"),IF((($C$7*Coefficients!$E$16)/($A655*($C$4/100)))&lt;=1,2*ASIN(($C$7*Coefficients!$E$16)/( $A655*($C$4/100)))*180/PI(),180),IF(AND(C$9="C",C$10="D"),IF((($C$7*Coefficients!$F$16)/($A655*($C$4/100)))&lt;=1,2*ASIN(($C$7*Coefficients!$F$16)/( $A655*($C$4/100)))*180/PI(),180),FALSE))))</f>
        <v>180</v>
      </c>
      <c r="H655" s="50">
        <f>IF(AND(C$9="L",C$10="IB"),(($C$7*Coefficients!$C$16)/($A655*SIN(C$5*PI()/180))*100/2)^2*PI(),IF(AND(C$9="C",C$10="IB"),(($C$7*Coefficients!$D$16)/($A655*SIN(C$5*PI()/180))*100/2)^2*PI(),IF(AND(C$9="L",C$10="D"),(($C$7*Coefficients!$E$16)/($A655*SIN(C$5*PI()/180))*100/2)^2*PI(),IF(AND(C$9="C",C$10="D"),(($C$7* Coefficients!$F$16)/($A655*SIN(C$5*PI()/180))*100/2)^2*PI(),FALSE))))</f>
        <v>1475596.5633323335</v>
      </c>
      <c r="I655" s="42">
        <f t="shared" si="72"/>
        <v>19.19066335215653</v>
      </c>
      <c r="L655" s="44"/>
    </row>
    <row r="656" spans="1:12" x14ac:dyDescent="0.25">
      <c r="A656" s="51">
        <f t="shared" si="73"/>
        <v>41.783036664660855</v>
      </c>
      <c r="B656" s="5">
        <f t="shared" si="67"/>
        <v>0.99959030083001787</v>
      </c>
      <c r="C656" s="49">
        <f t="shared" si="70"/>
        <v>-3.5593309525374143E-3</v>
      </c>
      <c r="D656" s="5">
        <f t="shared" si="68"/>
        <v>0.40192405251118823</v>
      </c>
      <c r="E656" s="5">
        <f t="shared" si="69"/>
        <v>1.8353463368860422E-2</v>
      </c>
      <c r="F656" s="5" t="str">
        <f t="shared" si="71"/>
        <v>neg.</v>
      </c>
      <c r="G656" s="16">
        <f>IF(AND(C$9="L",C$10="IB"),IF((($C$7*Coefficients!$C$16)/($A656*($C$4/100)))&lt;=1,2*ASIN(($C$7*Coefficients!$C$16)/( $A656*($C$4/100)))*180/PI(),180),IF(AND(C$9="C",C$10="IB"),IF((($C$7*Coefficients!$D$16)/($A656*($C$4/100)))&lt;=1,2*ASIN(($C$7*Coefficients!$D$16)/( $A656*($C$4/100)))*180/PI(),180),IF(AND(C$9="L",C$10="D"),IF((($C$7*Coefficients!$E$16)/($A656*($C$4/100)))&lt;=1,2*ASIN(($C$7*Coefficients!$E$16)/( $A656*($C$4/100)))*180/PI(),180),IF(AND(C$9="C",C$10="D"),IF((($C$7*Coefficients!$F$16)/($A656*($C$4/100)))&lt;=1,2*ASIN(($C$7*Coefficients!$F$16)/( $A656*($C$4/100)))*180/PI(),180),FALSE))))</f>
        <v>180</v>
      </c>
      <c r="H656" s="50">
        <f>IF(AND(C$9="L",C$10="IB"),(($C$7*Coefficients!$C$16)/($A656*SIN(C$5*PI()/180))*100/2)^2*PI(),IF(AND(C$9="C",C$10="IB"),(($C$7*Coefficients!$D$16)/($A656*SIN(C$5*PI()/180))*100/2)^2*PI(),IF(AND(C$9="L",C$10="D"),(($C$7*Coefficients!$E$16)/($A656*SIN(C$5*PI()/180))*100/2)^2*PI(),IF(AND(C$9="C",C$10="D"),(($C$7* Coefficients!$F$16)/($A656*SIN(C$5*PI()/180))*100/2)^2*PI(),FALSE))))</f>
        <v>1468816.8129663004</v>
      </c>
      <c r="I656" s="42">
        <f t="shared" si="72"/>
        <v>19.146526051243708</v>
      </c>
      <c r="L656" s="44"/>
    </row>
    <row r="657" spans="1:12" x14ac:dyDescent="0.25">
      <c r="A657" s="51">
        <f t="shared" si="73"/>
        <v>41.879356511790505</v>
      </c>
      <c r="B657" s="5">
        <f t="shared" si="67"/>
        <v>0.99958841000335685</v>
      </c>
      <c r="C657" s="49">
        <f t="shared" si="70"/>
        <v>-3.5757612112365025E-3</v>
      </c>
      <c r="D657" s="5">
        <f t="shared" si="68"/>
        <v>0.40285058314146061</v>
      </c>
      <c r="E657" s="5">
        <f t="shared" si="69"/>
        <v>1.8438179106653275E-2</v>
      </c>
      <c r="F657" s="5" t="str">
        <f t="shared" si="71"/>
        <v>neg.</v>
      </c>
      <c r="G657" s="16">
        <f>IF(AND(C$9="L",C$10="IB"),IF((($C$7*Coefficients!$C$16)/($A657*($C$4/100)))&lt;=1,2*ASIN(($C$7*Coefficients!$C$16)/( $A657*($C$4/100)))*180/PI(),180),IF(AND(C$9="C",C$10="IB"),IF((($C$7*Coefficients!$D$16)/($A657*($C$4/100)))&lt;=1,2*ASIN(($C$7*Coefficients!$D$16)/( $A657*($C$4/100)))*180/PI(),180),IF(AND(C$9="L",C$10="D"),IF((($C$7*Coefficients!$E$16)/($A657*($C$4/100)))&lt;=1,2*ASIN(($C$7*Coefficients!$E$16)/( $A657*($C$4/100)))*180/PI(),180),IF(AND(C$9="C",C$10="D"),IF((($C$7*Coefficients!$F$16)/($A657*($C$4/100)))&lt;=1,2*ASIN(($C$7*Coefficients!$F$16)/( $A657*($C$4/100)))*180/PI(),180),FALSE))))</f>
        <v>180</v>
      </c>
      <c r="H657" s="50">
        <f>IF(AND(C$9="L",C$10="IB"),(($C$7*Coefficients!$C$16)/($A657*SIN(C$5*PI()/180))*100/2)^2*PI(),IF(AND(C$9="C",C$10="IB"),(($C$7*Coefficients!$D$16)/($A657*SIN(C$5*PI()/180))*100/2)^2*PI(),IF(AND(C$9="L",C$10="D"),(($C$7*Coefficients!$E$16)/($A657*SIN(C$5*PI()/180))*100/2)^2*PI(),IF(AND(C$9="C",C$10="D"),(($C$7* Coefficients!$F$16)/($A657*SIN(C$5*PI()/180))*100/2)^2*PI(),FALSE))))</f>
        <v>1462068.2127236603</v>
      </c>
      <c r="I657" s="42">
        <f t="shared" si="72"/>
        <v>19.102490263306031</v>
      </c>
      <c r="L657" s="44"/>
    </row>
    <row r="658" spans="1:12" x14ac:dyDescent="0.25">
      <c r="A658" s="51">
        <f t="shared" si="73"/>
        <v>41.975898399099421</v>
      </c>
      <c r="B658" s="5">
        <f t="shared" si="67"/>
        <v>0.99958651045143698</v>
      </c>
      <c r="C658" s="49">
        <f t="shared" si="70"/>
        <v>-3.5922673190002213E-3</v>
      </c>
      <c r="D658" s="5">
        <f t="shared" si="68"/>
        <v>0.40377924964542244</v>
      </c>
      <c r="E658" s="5">
        <f t="shared" si="69"/>
        <v>1.8523285874525078E-2</v>
      </c>
      <c r="F658" s="5" t="str">
        <f t="shared" si="71"/>
        <v>neg.</v>
      </c>
      <c r="G658" s="16">
        <f>IF(AND(C$9="L",C$10="IB"),IF((($C$7*Coefficients!$C$16)/($A658*($C$4/100)))&lt;=1,2*ASIN(($C$7*Coefficients!$C$16)/( $A658*($C$4/100)))*180/PI(),180),IF(AND(C$9="C",C$10="IB"),IF((($C$7*Coefficients!$D$16)/($A658*($C$4/100)))&lt;=1,2*ASIN(($C$7*Coefficients!$D$16)/( $A658*($C$4/100)))*180/PI(),180),IF(AND(C$9="L",C$10="D"),IF((($C$7*Coefficients!$E$16)/($A658*($C$4/100)))&lt;=1,2*ASIN(($C$7*Coefficients!$E$16)/( $A658*($C$4/100)))*180/PI(),180),IF(AND(C$9="C",C$10="D"),IF((($C$7*Coefficients!$F$16)/($A658*($C$4/100)))&lt;=1,2*ASIN(($C$7*Coefficients!$F$16)/( $A658*($C$4/100)))*180/PI(),180),FALSE))))</f>
        <v>180</v>
      </c>
      <c r="H658" s="50">
        <f>IF(AND(C$9="L",C$10="IB"),(($C$7*Coefficients!$C$16)/($A658*SIN(C$5*PI()/180))*100/2)^2*PI(),IF(AND(C$9="C",C$10="IB"),(($C$7*Coefficients!$D$16)/($A658*SIN(C$5*PI()/180))*100/2)^2*PI(),IF(AND(C$9="L",C$10="D"),(($C$7*Coefficients!$E$16)/($A658*SIN(C$5*PI()/180))*100/2)^2*PI(),IF(AND(C$9="C",C$10="D"),(($C$7* Coefficients!$F$16)/($A658*SIN(C$5*PI()/180))*100/2)^2*PI(),FALSE))))</f>
        <v>1455350.6194825962</v>
      </c>
      <c r="I658" s="42">
        <f t="shared" si="72"/>
        <v>19.058555754870127</v>
      </c>
      <c r="L658" s="44"/>
    </row>
    <row r="659" spans="1:12" x14ac:dyDescent="0.25">
      <c r="A659" s="51">
        <f t="shared" si="73"/>
        <v>42.072662838443073</v>
      </c>
      <c r="B659" s="5">
        <f t="shared" si="67"/>
        <v>0.99958460213400713</v>
      </c>
      <c r="C659" s="49">
        <f t="shared" si="70"/>
        <v>-3.6088496260231412E-3</v>
      </c>
      <c r="D659" s="5">
        <f t="shared" si="68"/>
        <v>0.40471005694677087</v>
      </c>
      <c r="E659" s="5">
        <f t="shared" si="69"/>
        <v>1.8608785477388652E-2</v>
      </c>
      <c r="F659" s="5" t="str">
        <f t="shared" si="71"/>
        <v>neg.</v>
      </c>
      <c r="G659" s="16">
        <f>IF(AND(C$9="L",C$10="IB"),IF((($C$7*Coefficients!$C$16)/($A659*($C$4/100)))&lt;=1,2*ASIN(($C$7*Coefficients!$C$16)/( $A659*($C$4/100)))*180/PI(),180),IF(AND(C$9="C",C$10="IB"),IF((($C$7*Coefficients!$D$16)/($A659*($C$4/100)))&lt;=1,2*ASIN(($C$7*Coefficients!$D$16)/( $A659*($C$4/100)))*180/PI(),180),IF(AND(C$9="L",C$10="D"),IF((($C$7*Coefficients!$E$16)/($A659*($C$4/100)))&lt;=1,2*ASIN(($C$7*Coefficients!$E$16)/( $A659*($C$4/100)))*180/PI(),180),IF(AND(C$9="C",C$10="D"),IF((($C$7*Coefficients!$F$16)/($A659*($C$4/100)))&lt;=1,2*ASIN(($C$7*Coefficients!$F$16)/( $A659*($C$4/100)))*180/PI(),180),FALSE))))</f>
        <v>180</v>
      </c>
      <c r="H659" s="50">
        <f>IF(AND(C$9="L",C$10="IB"),(($C$7*Coefficients!$C$16)/($A659*SIN(C$5*PI()/180))*100/2)^2*PI(),IF(AND(C$9="C",C$10="IB"),(($C$7*Coefficients!$D$16)/($A659*SIN(C$5*PI()/180))*100/2)^2*PI(),IF(AND(C$9="L",C$10="D"),(($C$7*Coefficients!$E$16)/($A659*SIN(C$5*PI()/180))*100/2)^2*PI(),IF(AND(C$9="C",C$10="D"),(($C$7* Coefficients!$F$16)/($A659*SIN(C$5*PI()/180))*100/2)^2*PI(),FALSE))))</f>
        <v>1448663.8907788771</v>
      </c>
      <c r="I659" s="42">
        <f t="shared" si="72"/>
        <v>19.014722292999618</v>
      </c>
      <c r="L659" s="44"/>
    </row>
    <row r="660" spans="1:12" x14ac:dyDescent="0.25">
      <c r="A660" s="51">
        <f t="shared" si="73"/>
        <v>42.169650342856883</v>
      </c>
      <c r="B660" s="5">
        <f t="shared" si="67"/>
        <v>0.99958268501062975</v>
      </c>
      <c r="C660" s="49">
        <f t="shared" si="70"/>
        <v>-3.6255084841242875E-3</v>
      </c>
      <c r="D660" s="5">
        <f t="shared" si="68"/>
        <v>0.40564300998055347</v>
      </c>
      <c r="E660" s="5">
        <f t="shared" si="69"/>
        <v>1.8694679728487915E-2</v>
      </c>
      <c r="F660" s="5" t="str">
        <f t="shared" si="71"/>
        <v>neg.</v>
      </c>
      <c r="G660" s="16">
        <f>IF(AND(C$9="L",C$10="IB"),IF((($C$7*Coefficients!$C$16)/($A660*($C$4/100)))&lt;=1,2*ASIN(($C$7*Coefficients!$C$16)/( $A660*($C$4/100)))*180/PI(),180),IF(AND(C$9="C",C$10="IB"),IF((($C$7*Coefficients!$D$16)/($A660*($C$4/100)))&lt;=1,2*ASIN(($C$7*Coefficients!$D$16)/( $A660*($C$4/100)))*180/PI(),180),IF(AND(C$9="L",C$10="D"),IF((($C$7*Coefficients!$E$16)/($A660*($C$4/100)))&lt;=1,2*ASIN(($C$7*Coefficients!$E$16)/( $A660*($C$4/100)))*180/PI(),180),IF(AND(C$9="C",C$10="D"),IF((($C$7*Coefficients!$F$16)/($A660*($C$4/100)))&lt;=1,2*ASIN(($C$7*Coefficients!$F$16)/( $A660*($C$4/100)))*180/PI(),180),FALSE))))</f>
        <v>180</v>
      </c>
      <c r="H660" s="50">
        <f>IF(AND(C$9="L",C$10="IB"),(($C$7*Coefficients!$C$16)/($A660*SIN(C$5*PI()/180))*100/2)^2*PI(),IF(AND(C$9="C",C$10="IB"),(($C$7*Coefficients!$D$16)/($A660*SIN(C$5*PI()/180))*100/2)^2*PI(),IF(AND(C$9="L",C$10="D"),(($C$7*Coefficients!$E$16)/($A660*SIN(C$5*PI()/180))*100/2)^2*PI(),IF(AND(C$9="C",C$10="D"),(($C$7* Coefficients!$F$16)/($A660*SIN(C$5*PI()/180))*100/2)^2*PI(),FALSE))))</f>
        <v>1442007.8848028346</v>
      </c>
      <c r="I660" s="42">
        <f t="shared" si="72"/>
        <v>18.970989645293848</v>
      </c>
      <c r="L660" s="44"/>
    </row>
    <row r="661" spans="1:12" x14ac:dyDescent="0.25">
      <c r="A661" s="51">
        <f t="shared" si="73"/>
        <v>42.266861426558947</v>
      </c>
      <c r="B661" s="5">
        <f t="shared" si="67"/>
        <v>0.99958075904068078</v>
      </c>
      <c r="C661" s="49">
        <f t="shared" si="70"/>
        <v>-3.6422442467481499E-3</v>
      </c>
      <c r="D661" s="5">
        <f t="shared" si="68"/>
        <v>0.40657811369319447</v>
      </c>
      <c r="E661" s="5">
        <f t="shared" si="69"/>
        <v>1.8780970449436385E-2</v>
      </c>
      <c r="F661" s="5" t="str">
        <f t="shared" si="71"/>
        <v>neg.</v>
      </c>
      <c r="G661" s="16">
        <f>IF(AND(C$9="L",C$10="IB"),IF((($C$7*Coefficients!$C$16)/($A661*($C$4/100)))&lt;=1,2*ASIN(($C$7*Coefficients!$C$16)/( $A661*($C$4/100)))*180/PI(),180),IF(AND(C$9="C",C$10="IB"),IF((($C$7*Coefficients!$D$16)/($A661*($C$4/100)))&lt;=1,2*ASIN(($C$7*Coefficients!$D$16)/( $A661*($C$4/100)))*180/PI(),180),IF(AND(C$9="L",C$10="D"),IF((($C$7*Coefficients!$E$16)/($A661*($C$4/100)))&lt;=1,2*ASIN(($C$7*Coefficients!$E$16)/( $A661*($C$4/100)))*180/PI(),180),IF(AND(C$9="C",C$10="D"),IF((($C$7*Coefficients!$F$16)/($A661*($C$4/100)))&lt;=1,2*ASIN(($C$7*Coefficients!$F$16)/( $A661*($C$4/100)))*180/PI(),180),FALSE))))</f>
        <v>180</v>
      </c>
      <c r="H661" s="50">
        <f>IF(AND(C$9="L",C$10="IB"),(($C$7*Coefficients!$C$16)/($A661*SIN(C$5*PI()/180))*100/2)^2*PI(),IF(AND(C$9="C",C$10="IB"),(($C$7*Coefficients!$D$16)/($A661*SIN(C$5*PI()/180))*100/2)^2*PI(),IF(AND(C$9="L",C$10="D"),(($C$7*Coefficients!$E$16)/($A661*SIN(C$5*PI()/180))*100/2)^2*PI(),IF(AND(C$9="C",C$10="D"),(($C$7* Coefficients!$F$16)/($A661*SIN(C$5*PI()/180))*100/2)^2*PI(),FALSE))))</f>
        <v>1435382.460396359</v>
      </c>
      <c r="I661" s="42">
        <f t="shared" si="72"/>
        <v>18.927357579886671</v>
      </c>
      <c r="L661" s="44"/>
    </row>
    <row r="662" spans="1:12" x14ac:dyDescent="0.25">
      <c r="A662" s="51">
        <f t="shared" si="73"/>
        <v>42.364296604952756</v>
      </c>
      <c r="B662" s="5">
        <f t="shared" si="67"/>
        <v>0.99957882418334953</v>
      </c>
      <c r="C662" s="49">
        <f t="shared" si="70"/>
        <v>-3.6590572689656937E-3</v>
      </c>
      <c r="D662" s="5">
        <f t="shared" si="68"/>
        <v>0.40751537304252061</v>
      </c>
      <c r="E662" s="5">
        <f t="shared" si="69"/>
        <v>1.8867659470255715E-2</v>
      </c>
      <c r="F662" s="5" t="str">
        <f t="shared" si="71"/>
        <v>neg.</v>
      </c>
      <c r="G662" s="16">
        <f>IF(AND(C$9="L",C$10="IB"),IF((($C$7*Coefficients!$C$16)/($A662*($C$4/100)))&lt;=1,2*ASIN(($C$7*Coefficients!$C$16)/( $A662*($C$4/100)))*180/PI(),180),IF(AND(C$9="C",C$10="IB"),IF((($C$7*Coefficients!$D$16)/($A662*($C$4/100)))&lt;=1,2*ASIN(($C$7*Coefficients!$D$16)/( $A662*($C$4/100)))*180/PI(),180),IF(AND(C$9="L",C$10="D"),IF((($C$7*Coefficients!$E$16)/($A662*($C$4/100)))&lt;=1,2*ASIN(($C$7*Coefficients!$E$16)/( $A662*($C$4/100)))*180/PI(),180),IF(AND(C$9="C",C$10="D"),IF((($C$7*Coefficients!$F$16)/($A662*($C$4/100)))&lt;=1,2*ASIN(($C$7*Coefficients!$F$16)/( $A662*($C$4/100)))*180/PI(),180),FALSE))))</f>
        <v>180</v>
      </c>
      <c r="H662" s="50">
        <f>IF(AND(C$9="L",C$10="IB"),(($C$7*Coefficients!$C$16)/($A662*SIN(C$5*PI()/180))*100/2)^2*PI(),IF(AND(C$9="C",C$10="IB"),(($C$7*Coefficients!$D$16)/($A662*SIN(C$5*PI()/180))*100/2)^2*PI(),IF(AND(C$9="L",C$10="D"),(($C$7*Coefficients!$E$16)/($A662*SIN(C$5*PI()/180))*100/2)^2*PI(),IF(AND(C$9="C",C$10="D"),(($C$7* Coefficients!$F$16)/($A662*SIN(C$5*PI()/180))*100/2)^2*PI(),FALSE))))</f>
        <v>1428787.4770498991</v>
      </c>
      <c r="I662" s="42">
        <f t="shared" si="72"/>
        <v>18.883825865445221</v>
      </c>
      <c r="L662" s="44"/>
    </row>
    <row r="663" spans="1:12" x14ac:dyDescent="0.25">
      <c r="A663" s="51">
        <f t="shared" si="73"/>
        <v>42.461956394629929</v>
      </c>
      <c r="B663" s="5">
        <f t="shared" si="67"/>
        <v>0.99957688039763648</v>
      </c>
      <c r="C663" s="49">
        <f t="shared" si="70"/>
        <v>-3.6759479074937045E-3</v>
      </c>
      <c r="D663" s="5">
        <f t="shared" si="68"/>
        <v>0.40845479299778764</v>
      </c>
      <c r="E663" s="5">
        <f t="shared" si="69"/>
        <v>1.8954748629414583E-2</v>
      </c>
      <c r="F663" s="5" t="str">
        <f t="shared" si="71"/>
        <v>neg.</v>
      </c>
      <c r="G663" s="16">
        <f>IF(AND(C$9="L",C$10="IB"),IF((($C$7*Coefficients!$C$16)/($A663*($C$4/100)))&lt;=1,2*ASIN(($C$7*Coefficients!$C$16)/( $A663*($C$4/100)))*180/PI(),180),IF(AND(C$9="C",C$10="IB"),IF((($C$7*Coefficients!$D$16)/($A663*($C$4/100)))&lt;=1,2*ASIN(($C$7*Coefficients!$D$16)/( $A663*($C$4/100)))*180/PI(),180),IF(AND(C$9="L",C$10="D"),IF((($C$7*Coefficients!$E$16)/($A663*($C$4/100)))&lt;=1,2*ASIN(($C$7*Coefficients!$E$16)/( $A663*($C$4/100)))*180/PI(),180),IF(AND(C$9="C",C$10="D"),IF((($C$7*Coefficients!$F$16)/($A663*($C$4/100)))&lt;=1,2*ASIN(($C$7*Coefficients!$F$16)/( $A663*($C$4/100)))*180/PI(),180),FALSE))))</f>
        <v>180</v>
      </c>
      <c r="H663" s="50">
        <f>IF(AND(C$9="L",C$10="IB"),(($C$7*Coefficients!$C$16)/($A663*SIN(C$5*PI()/180))*100/2)^2*PI(),IF(AND(C$9="C",C$10="IB"),(($C$7*Coefficients!$D$16)/($A663*SIN(C$5*PI()/180))*100/2)^2*PI(),IF(AND(C$9="L",C$10="D"),(($C$7*Coefficients!$E$16)/($A663*SIN(C$5*PI()/180))*100/2)^2*PI(),IF(AND(C$9="C",C$10="D"),(($C$7* Coefficients!$F$16)/($A663*SIN(C$5*PI()/180))*100/2)^2*PI(),FALSE))))</f>
        <v>1422222.7948994909</v>
      </c>
      <c r="I663" s="42">
        <f t="shared" si="72"/>
        <v>18.84039427116868</v>
      </c>
      <c r="L663" s="44"/>
    </row>
    <row r="664" spans="1:12" x14ac:dyDescent="0.25">
      <c r="A664" s="51">
        <f t="shared" si="73"/>
        <v>42.559841313372942</v>
      </c>
      <c r="B664" s="5">
        <f t="shared" si="67"/>
        <v>0.99957492764235367</v>
      </c>
      <c r="C664" s="49">
        <f t="shared" si="70"/>
        <v>-3.6929165206909718E-3</v>
      </c>
      <c r="D664" s="5">
        <f t="shared" si="68"/>
        <v>0.40939637853970684</v>
      </c>
      <c r="E664" s="5">
        <f t="shared" si="69"/>
        <v>1.9042239773867663E-2</v>
      </c>
      <c r="F664" s="5" t="str">
        <f t="shared" si="71"/>
        <v>neg.</v>
      </c>
      <c r="G664" s="16">
        <f>IF(AND(C$9="L",C$10="IB"),IF((($C$7*Coefficients!$C$16)/($A664*($C$4/100)))&lt;=1,2*ASIN(($C$7*Coefficients!$C$16)/( $A664*($C$4/100)))*180/PI(),180),IF(AND(C$9="C",C$10="IB"),IF((($C$7*Coefficients!$D$16)/($A664*($C$4/100)))&lt;=1,2*ASIN(($C$7*Coefficients!$D$16)/( $A664*($C$4/100)))*180/PI(),180),IF(AND(C$9="L",C$10="D"),IF((($C$7*Coefficients!$E$16)/($A664*($C$4/100)))&lt;=1,2*ASIN(($C$7*Coefficients!$E$16)/( $A664*($C$4/100)))*180/PI(),180),IF(AND(C$9="C",C$10="D"),IF((($C$7*Coefficients!$F$16)/($A664*($C$4/100)))&lt;=1,2*ASIN(($C$7*Coefficients!$F$16)/( $A664*($C$4/100)))*180/PI(),180),FALSE))))</f>
        <v>180</v>
      </c>
      <c r="H664" s="50">
        <f>IF(AND(C$9="L",C$10="IB"),(($C$7*Coefficients!$C$16)/($A664*SIN(C$5*PI()/180))*100/2)^2*PI(),IF(AND(C$9="C",C$10="IB"),(($C$7*Coefficients!$D$16)/($A664*SIN(C$5*PI()/180))*100/2)^2*PI(),IF(AND(C$9="L",C$10="D"),(($C$7*Coefficients!$E$16)/($A664*SIN(C$5*PI()/180))*100/2)^2*PI(),IF(AND(C$9="C",C$10="D"),(($C$7* Coefficients!$F$16)/($A664*SIN(C$5*PI()/180))*100/2)^2*PI(),FALSE))))</f>
        <v>1415688.2747237827</v>
      </c>
      <c r="I664" s="42">
        <f t="shared" si="72"/>
        <v>18.797062566787062</v>
      </c>
      <c r="L664" s="44"/>
    </row>
    <row r="665" spans="1:12" x14ac:dyDescent="0.25">
      <c r="A665" s="51">
        <f t="shared" si="73"/>
        <v>42.657951880157896</v>
      </c>
      <c r="B665" s="5">
        <f t="shared" si="67"/>
        <v>0.99957296587612254</v>
      </c>
      <c r="C665" s="49">
        <f t="shared" si="70"/>
        <v>-3.7099634685776378E-3</v>
      </c>
      <c r="D665" s="5">
        <f t="shared" si="68"/>
        <v>0.4103401346604707</v>
      </c>
      <c r="E665" s="5">
        <f t="shared" si="69"/>
        <v>1.9130134759094742E-2</v>
      </c>
      <c r="F665" s="5" t="str">
        <f t="shared" si="71"/>
        <v>neg.</v>
      </c>
      <c r="G665" s="16">
        <f>IF(AND(C$9="L",C$10="IB"),IF((($C$7*Coefficients!$C$16)/($A665*($C$4/100)))&lt;=1,2*ASIN(($C$7*Coefficients!$C$16)/( $A665*($C$4/100)))*180/PI(),180),IF(AND(C$9="C",C$10="IB"),IF((($C$7*Coefficients!$D$16)/($A665*($C$4/100)))&lt;=1,2*ASIN(($C$7*Coefficients!$D$16)/( $A665*($C$4/100)))*180/PI(),180),IF(AND(C$9="L",C$10="D"),IF((($C$7*Coefficients!$E$16)/($A665*($C$4/100)))&lt;=1,2*ASIN(($C$7*Coefficients!$E$16)/( $A665*($C$4/100)))*180/PI(),180),IF(AND(C$9="C",C$10="D"),IF((($C$7*Coefficients!$F$16)/($A665*($C$4/100)))&lt;=1,2*ASIN(($C$7*Coefficients!$F$16)/( $A665*($C$4/100)))*180/PI(),180),FALSE))))</f>
        <v>180</v>
      </c>
      <c r="H665" s="50">
        <f>IF(AND(C$9="L",C$10="IB"),(($C$7*Coefficients!$C$16)/($A665*SIN(C$5*PI()/180))*100/2)^2*PI(),IF(AND(C$9="C",C$10="IB"),(($C$7*Coefficients!$D$16)/($A665*SIN(C$5*PI()/180))*100/2)^2*PI(),IF(AND(C$9="L",C$10="D"),(($C$7*Coefficients!$E$16)/($A665*SIN(C$5*PI()/180))*100/2)^2*PI(),IF(AND(C$9="C",C$10="D"),(($C$7* Coefficients!$F$16)/($A665*SIN(C$5*PI()/180))*100/2)^2*PI(),FALSE))))</f>
        <v>1409183.7779410898</v>
      </c>
      <c r="I665" s="42">
        <f t="shared" si="72"/>
        <v>18.75383052255998</v>
      </c>
      <c r="L665" s="44"/>
    </row>
    <row r="666" spans="1:12" x14ac:dyDescent="0.25">
      <c r="A666" s="51">
        <f t="shared" si="73"/>
        <v>42.756288615157246</v>
      </c>
      <c r="B666" s="5">
        <f t="shared" si="67"/>
        <v>0.99957099505737412</v>
      </c>
      <c r="C666" s="49">
        <f t="shared" si="70"/>
        <v>-3.7270891128333115E-3</v>
      </c>
      <c r="D666" s="5">
        <f t="shared" si="68"/>
        <v>0.4112860663637804</v>
      </c>
      <c r="E666" s="5">
        <f t="shared" si="69"/>
        <v>1.9218435449140158E-2</v>
      </c>
      <c r="F666" s="5" t="str">
        <f t="shared" si="71"/>
        <v>neg.</v>
      </c>
      <c r="G666" s="16">
        <f>IF(AND(C$9="L",C$10="IB"),IF((($C$7*Coefficients!$C$16)/($A666*($C$4/100)))&lt;=1,2*ASIN(($C$7*Coefficients!$C$16)/( $A666*($C$4/100)))*180/PI(),180),IF(AND(C$9="C",C$10="IB"),IF((($C$7*Coefficients!$D$16)/($A666*($C$4/100)))&lt;=1,2*ASIN(($C$7*Coefficients!$D$16)/( $A666*($C$4/100)))*180/PI(),180),IF(AND(C$9="L",C$10="D"),IF((($C$7*Coefficients!$E$16)/($A666*($C$4/100)))&lt;=1,2*ASIN(($C$7*Coefficients!$E$16)/( $A666*($C$4/100)))*180/PI(),180),IF(AND(C$9="C",C$10="D"),IF((($C$7*Coefficients!$F$16)/($A666*($C$4/100)))&lt;=1,2*ASIN(($C$7*Coefficients!$F$16)/( $A666*($C$4/100)))*180/PI(),180),FALSE))))</f>
        <v>180</v>
      </c>
      <c r="H666" s="50">
        <f>IF(AND(C$9="L",C$10="IB"),(($C$7*Coefficients!$C$16)/($A666*SIN(C$5*PI()/180))*100/2)^2*PI(),IF(AND(C$9="C",C$10="IB"),(($C$7*Coefficients!$D$16)/($A666*SIN(C$5*PI()/180))*100/2)^2*PI(),IF(AND(C$9="L",C$10="D"),(($C$7*Coefficients!$E$16)/($A666*SIN(C$5*PI()/180))*100/2)^2*PI(),IF(AND(C$9="C",C$10="D"),(($C$7* Coefficients!$F$16)/($A666*SIN(C$5*PI()/180))*100/2)^2*PI(),FALSE))))</f>
        <v>1402709.1666064523</v>
      </c>
      <c r="I666" s="42">
        <f t="shared" si="72"/>
        <v>18.710697909275442</v>
      </c>
      <c r="L666" s="44"/>
    </row>
    <row r="667" spans="1:12" x14ac:dyDescent="0.25">
      <c r="A667" s="51">
        <f t="shared" si="73"/>
        <v>42.854852039742575</v>
      </c>
      <c r="B667" s="5">
        <f t="shared" si="67"/>
        <v>0.99956901514434848</v>
      </c>
      <c r="C667" s="49">
        <f t="shared" si="70"/>
        <v>-3.7442938168019448E-3</v>
      </c>
      <c r="D667" s="5">
        <f t="shared" si="68"/>
        <v>0.41223417866487178</v>
      </c>
      <c r="E667" s="5">
        <f t="shared" si="69"/>
        <v>1.9307143716652264E-2</v>
      </c>
      <c r="F667" s="5" t="str">
        <f t="shared" si="71"/>
        <v>neg.</v>
      </c>
      <c r="G667" s="16">
        <f>IF(AND(C$9="L",C$10="IB"),IF((($C$7*Coefficients!$C$16)/($A667*($C$4/100)))&lt;=1,2*ASIN(($C$7*Coefficients!$C$16)/( $A667*($C$4/100)))*180/PI(),180),IF(AND(C$9="C",C$10="IB"),IF((($C$7*Coefficients!$D$16)/($A667*($C$4/100)))&lt;=1,2*ASIN(($C$7*Coefficients!$D$16)/( $A667*($C$4/100)))*180/PI(),180),IF(AND(C$9="L",C$10="D"),IF((($C$7*Coefficients!$E$16)/($A667*($C$4/100)))&lt;=1,2*ASIN(($C$7*Coefficients!$E$16)/( $A667*($C$4/100)))*180/PI(),180),IF(AND(C$9="C",C$10="D"),IF((($C$7*Coefficients!$F$16)/($A667*($C$4/100)))&lt;=1,2*ASIN(($C$7*Coefficients!$F$16)/( $A667*($C$4/100)))*180/PI(),180),FALSE))))</f>
        <v>180</v>
      </c>
      <c r="H667" s="50">
        <f>IF(AND(C$9="L",C$10="IB"),(($C$7*Coefficients!$C$16)/($A667*SIN(C$5*PI()/180))*100/2)^2*PI(),IF(AND(C$9="C",C$10="IB"),(($C$7*Coefficients!$D$16)/($A667*SIN(C$5*PI()/180))*100/2)^2*PI(),IF(AND(C$9="L",C$10="D"),(($C$7*Coefficients!$E$16)/($A667*SIN(C$5*PI()/180))*100/2)^2*PI(),IF(AND(C$9="C",C$10="D"),(($C$7* Coefficients!$F$16)/($A667*SIN(C$5*PI()/180))*100/2)^2*PI(),FALSE))))</f>
        <v>1396264.3034087084</v>
      </c>
      <c r="I667" s="42">
        <f t="shared" si="72"/>
        <v>18.667664498248623</v>
      </c>
      <c r="L667" s="44"/>
    </row>
    <row r="668" spans="1:12" x14ac:dyDescent="0.25">
      <c r="A668" s="51">
        <f t="shared" si="73"/>
        <v>42.953642676487341</v>
      </c>
      <c r="B668" s="5">
        <f t="shared" si="67"/>
        <v>0.99956702609509174</v>
      </c>
      <c r="C668" s="49">
        <f t="shared" si="70"/>
        <v>-3.7615779455179273E-3</v>
      </c>
      <c r="D668" s="5">
        <f t="shared" si="68"/>
        <v>0.4131844765905418</v>
      </c>
      <c r="E668" s="5">
        <f t="shared" si="69"/>
        <v>1.9396261442923168E-2</v>
      </c>
      <c r="F668" s="5" t="str">
        <f t="shared" si="71"/>
        <v>neg.</v>
      </c>
      <c r="G668" s="16">
        <f>IF(AND(C$9="L",C$10="IB"),IF((($C$7*Coefficients!$C$16)/($A668*($C$4/100)))&lt;=1,2*ASIN(($C$7*Coefficients!$C$16)/( $A668*($C$4/100)))*180/PI(),180),IF(AND(C$9="C",C$10="IB"),IF((($C$7*Coefficients!$D$16)/($A668*($C$4/100)))&lt;=1,2*ASIN(($C$7*Coefficients!$D$16)/( $A668*($C$4/100)))*180/PI(),180),IF(AND(C$9="L",C$10="D"),IF((($C$7*Coefficients!$E$16)/($A668*($C$4/100)))&lt;=1,2*ASIN(($C$7*Coefficients!$E$16)/( $A668*($C$4/100)))*180/PI(),180),IF(AND(C$9="C",C$10="D"),IF((($C$7*Coefficients!$F$16)/($A668*($C$4/100)))&lt;=1,2*ASIN(($C$7*Coefficients!$F$16)/( $A668*($C$4/100)))*180/PI(),180),FALSE))))</f>
        <v>180</v>
      </c>
      <c r="H668" s="50">
        <f>IF(AND(C$9="L",C$10="IB"),(($C$7*Coefficients!$C$16)/($A668*SIN(C$5*PI()/180))*100/2)^2*PI(),IF(AND(C$9="C",C$10="IB"),(($C$7*Coefficients!$D$16)/($A668*SIN(C$5*PI()/180))*100/2)^2*PI(),IF(AND(C$9="L",C$10="D"),(($C$7*Coefficients!$E$16)/($A668*SIN(C$5*PI()/180))*100/2)^2*PI(),IF(AND(C$9="C",C$10="D"),(($C$7* Coefficients!$F$16)/($A668*SIN(C$5*PI()/180))*100/2)^2*PI(),FALSE))))</f>
        <v>1389849.0516675848</v>
      </c>
      <c r="I668" s="42">
        <f t="shared" si="72"/>
        <v>18.624730061320665</v>
      </c>
      <c r="L668" s="44"/>
    </row>
    <row r="669" spans="1:12" x14ac:dyDescent="0.25">
      <c r="A669" s="51">
        <f t="shared" si="73"/>
        <v>43.052661049169672</v>
      </c>
      <c r="B669" s="5">
        <f t="shared" si="67"/>
        <v>0.99956502786745738</v>
      </c>
      <c r="C669" s="49">
        <f t="shared" si="70"/>
        <v>-3.7789418656945621E-3</v>
      </c>
      <c r="D669" s="5">
        <f t="shared" si="68"/>
        <v>0.41413696517917525</v>
      </c>
      <c r="E669" s="5">
        <f t="shared" si="69"/>
        <v>1.9485790517928616E-2</v>
      </c>
      <c r="F669" s="5" t="str">
        <f t="shared" si="71"/>
        <v>neg.</v>
      </c>
      <c r="G669" s="16">
        <f>IF(AND(C$9="L",C$10="IB"),IF((($C$7*Coefficients!$C$16)/($A669*($C$4/100)))&lt;=1,2*ASIN(($C$7*Coefficients!$C$16)/( $A669*($C$4/100)))*180/PI(),180),IF(AND(C$9="C",C$10="IB"),IF((($C$7*Coefficients!$D$16)/($A669*($C$4/100)))&lt;=1,2*ASIN(($C$7*Coefficients!$D$16)/( $A669*($C$4/100)))*180/PI(),180),IF(AND(C$9="L",C$10="D"),IF((($C$7*Coefficients!$E$16)/($A669*($C$4/100)))&lt;=1,2*ASIN(($C$7*Coefficients!$E$16)/( $A669*($C$4/100)))*180/PI(),180),IF(AND(C$9="C",C$10="D"),IF((($C$7*Coefficients!$F$16)/($A669*($C$4/100)))&lt;=1,2*ASIN(($C$7*Coefficients!$F$16)/( $A669*($C$4/100)))*180/PI(),180),FALSE))))</f>
        <v>180</v>
      </c>
      <c r="H669" s="50">
        <f>IF(AND(C$9="L",C$10="IB"),(($C$7*Coefficients!$C$16)/($A669*SIN(C$5*PI()/180))*100/2)^2*PI(),IF(AND(C$9="C",C$10="IB"),(($C$7*Coefficients!$D$16)/($A669*SIN(C$5*PI()/180))*100/2)^2*PI(),IF(AND(C$9="L",C$10="D"),(($C$7*Coefficients!$E$16)/($A669*SIN(C$5*PI()/180))*100/2)^2*PI(),IF(AND(C$9="C",C$10="D"),(($C$7* Coefficients!$F$16)/($A669*SIN(C$5*PI()/180))*100/2)^2*PI(),FALSE))))</f>
        <v>1383463.2753307964</v>
      </c>
      <c r="I669" s="42">
        <f t="shared" si="72"/>
        <v>18.581894370857459</v>
      </c>
      <c r="L669" s="44"/>
    </row>
    <row r="670" spans="1:12" x14ac:dyDescent="0.25">
      <c r="A670" s="51">
        <f t="shared" si="73"/>
        <v>43.151907682775125</v>
      </c>
      <c r="B670" s="5">
        <f t="shared" si="67"/>
        <v>0.99956302041910494</v>
      </c>
      <c r="C670" s="49">
        <f t="shared" si="70"/>
        <v>-3.7963859457356901E-3</v>
      </c>
      <c r="D670" s="5">
        <f t="shared" si="68"/>
        <v>0.41509164948077215</v>
      </c>
      <c r="E670" s="5">
        <f t="shared" si="69"/>
        <v>1.9575732840368117E-2</v>
      </c>
      <c r="F670" s="5" t="str">
        <f t="shared" si="71"/>
        <v>neg.</v>
      </c>
      <c r="G670" s="16">
        <f>IF(AND(C$9="L",C$10="IB"),IF((($C$7*Coefficients!$C$16)/($A670*($C$4/100)))&lt;=1,2*ASIN(($C$7*Coefficients!$C$16)/( $A670*($C$4/100)))*180/PI(),180),IF(AND(C$9="C",C$10="IB"),IF((($C$7*Coefficients!$D$16)/($A670*($C$4/100)))&lt;=1,2*ASIN(($C$7*Coefficients!$D$16)/( $A670*($C$4/100)))*180/PI(),180),IF(AND(C$9="L",C$10="D"),IF((($C$7*Coefficients!$E$16)/($A670*($C$4/100)))&lt;=1,2*ASIN(($C$7*Coefficients!$E$16)/( $A670*($C$4/100)))*180/PI(),180),IF(AND(C$9="C",C$10="D"),IF((($C$7*Coefficients!$F$16)/($A670*($C$4/100)))&lt;=1,2*ASIN(($C$7*Coefficients!$F$16)/( $A670*($C$4/100)))*180/PI(),180),FALSE))))</f>
        <v>180</v>
      </c>
      <c r="H670" s="50">
        <f>IF(AND(C$9="L",C$10="IB"),(($C$7*Coefficients!$C$16)/($A670*SIN(C$5*PI()/180))*100/2)^2*PI(),IF(AND(C$9="C",C$10="IB"),(($C$7*Coefficients!$D$16)/($A670*SIN(C$5*PI()/180))*100/2)^2*PI(),IF(AND(C$9="L",C$10="D"),(($C$7*Coefficients!$E$16)/($A670*SIN(C$5*PI()/180))*100/2)^2*PI(),IF(AND(C$9="C",C$10="D"),(($C$7* Coefficients!$F$16)/($A670*SIN(C$5*PI()/180))*100/2)^2*PI(),FALSE))))</f>
        <v>1377106.8389711617</v>
      </c>
      <c r="I670" s="42">
        <f t="shared" si="72"/>
        <v>18.539157199748431</v>
      </c>
      <c r="L670" s="44"/>
    </row>
    <row r="671" spans="1:12" x14ac:dyDescent="0.25">
      <c r="A671" s="51">
        <f t="shared" si="73"/>
        <v>43.251383103499464</v>
      </c>
      <c r="B671" s="5">
        <f t="shared" si="67"/>
        <v>0.99956100370749812</v>
      </c>
      <c r="C671" s="49">
        <f t="shared" si="70"/>
        <v>-3.8139105557521442E-3</v>
      </c>
      <c r="D671" s="5">
        <f t="shared" si="68"/>
        <v>0.41604853455697338</v>
      </c>
      <c r="E671" s="5">
        <f t="shared" si="69"/>
        <v>1.9666090317705141E-2</v>
      </c>
      <c r="F671" s="5" t="str">
        <f t="shared" si="71"/>
        <v>neg.</v>
      </c>
      <c r="G671" s="16">
        <f>IF(AND(C$9="L",C$10="IB"),IF((($C$7*Coefficients!$C$16)/($A671*($C$4/100)))&lt;=1,2*ASIN(($C$7*Coefficients!$C$16)/( $A671*($C$4/100)))*180/PI(),180),IF(AND(C$9="C",C$10="IB"),IF((($C$7*Coefficients!$D$16)/($A671*($C$4/100)))&lt;=1,2*ASIN(($C$7*Coefficients!$D$16)/( $A671*($C$4/100)))*180/PI(),180),IF(AND(C$9="L",C$10="D"),IF((($C$7*Coefficients!$E$16)/($A671*($C$4/100)))&lt;=1,2*ASIN(($C$7*Coefficients!$E$16)/( $A671*($C$4/100)))*180/PI(),180),IF(AND(C$9="C",C$10="D"),IF((($C$7*Coefficients!$F$16)/($A671*($C$4/100)))&lt;=1,2*ASIN(($C$7*Coefficients!$F$16)/( $A671*($C$4/100)))*180/PI(),180),FALSE))))</f>
        <v>180</v>
      </c>
      <c r="H671" s="50">
        <f>IF(AND(C$9="L",C$10="IB"),(($C$7*Coefficients!$C$16)/($A671*SIN(C$5*PI()/180))*100/2)^2*PI(),IF(AND(C$9="C",C$10="IB"),(($C$7*Coefficients!$D$16)/($A671*SIN(C$5*PI()/180))*100/2)^2*PI(),IF(AND(C$9="L",C$10="D"),(($C$7*Coefficients!$E$16)/($A671*SIN(C$5*PI()/180))*100/2)^2*PI(),IF(AND(C$9="C",C$10="D"),(($C$7* Coefficients!$F$16)/($A671*SIN(C$5*PI()/180))*100/2)^2*PI(),FALSE))))</f>
        <v>1370779.6077837325</v>
      </c>
      <c r="I671" s="42">
        <f t="shared" si="72"/>
        <v>18.496518321405361</v>
      </c>
      <c r="L671" s="44"/>
    </row>
    <row r="672" spans="1:12" x14ac:dyDescent="0.25">
      <c r="A672" s="51">
        <f t="shared" si="73"/>
        <v>43.351087838751475</v>
      </c>
      <c r="B672" s="5">
        <f t="shared" si="67"/>
        <v>0.99955897768990443</v>
      </c>
      <c r="C672" s="49">
        <f t="shared" si="70"/>
        <v>-3.8315160675646944E-3</v>
      </c>
      <c r="D672" s="5">
        <f t="shared" si="68"/>
        <v>0.41700762548108838</v>
      </c>
      <c r="E672" s="5">
        <f t="shared" si="69"/>
        <v>1.9756864866207643E-2</v>
      </c>
      <c r="F672" s="5" t="str">
        <f t="shared" si="71"/>
        <v>neg.</v>
      </c>
      <c r="G672" s="16">
        <f>IF(AND(C$9="L",C$10="IB"),IF((($C$7*Coefficients!$C$16)/($A672*($C$4/100)))&lt;=1,2*ASIN(($C$7*Coefficients!$C$16)/( $A672*($C$4/100)))*180/PI(),180),IF(AND(C$9="C",C$10="IB"),IF((($C$7*Coefficients!$D$16)/($A672*($C$4/100)))&lt;=1,2*ASIN(($C$7*Coefficients!$D$16)/( $A672*($C$4/100)))*180/PI(),180),IF(AND(C$9="L",C$10="D"),IF((($C$7*Coefficients!$E$16)/($A672*($C$4/100)))&lt;=1,2*ASIN(($C$7*Coefficients!$E$16)/( $A672*($C$4/100)))*180/PI(),180),IF(AND(C$9="C",C$10="D"),IF((($C$7*Coefficients!$F$16)/($A672*($C$4/100)))&lt;=1,2*ASIN(($C$7*Coefficients!$F$16)/( $A672*($C$4/100)))*180/PI(),180),FALSE))))</f>
        <v>180</v>
      </c>
      <c r="H672" s="50">
        <f>IF(AND(C$9="L",C$10="IB"),(($C$7*Coefficients!$C$16)/($A672*SIN(C$5*PI()/180))*100/2)^2*PI(),IF(AND(C$9="C",C$10="IB"),(($C$7*Coefficients!$D$16)/($A672*SIN(C$5*PI()/180))*100/2)^2*PI(),IF(AND(C$9="L",C$10="D"),(($C$7*Coefficients!$E$16)/($A672*SIN(C$5*PI()/180))*100/2)^2*PI(),IF(AND(C$9="C",C$10="D"),(($C$7* Coefficients!$F$16)/($A672*SIN(C$5*PI()/180))*100/2)^2*PI(),FALSE))))</f>
        <v>1364481.4475829282</v>
      </c>
      <c r="I672" s="42">
        <f t="shared" si="72"/>
        <v>18.453977509761156</v>
      </c>
      <c r="L672" s="44"/>
    </row>
    <row r="673" spans="1:12" x14ac:dyDescent="0.25">
      <c r="A673" s="51">
        <f t="shared" si="73"/>
        <v>43.451022417155734</v>
      </c>
      <c r="B673" s="5">
        <f t="shared" si="67"/>
        <v>0.99955694232339498</v>
      </c>
      <c r="C673" s="49">
        <f t="shared" si="70"/>
        <v>-3.8492028547060251E-3</v>
      </c>
      <c r="D673" s="5">
        <f t="shared" si="68"/>
        <v>0.41796892733812196</v>
      </c>
      <c r="E673" s="5">
        <f t="shared" si="69"/>
        <v>1.9848058410988651E-2</v>
      </c>
      <c r="F673" s="5" t="str">
        <f t="shared" si="71"/>
        <v>neg.</v>
      </c>
      <c r="G673" s="16">
        <f>IF(AND(C$9="L",C$10="IB"),IF((($C$7*Coefficients!$C$16)/($A673*($C$4/100)))&lt;=1,2*ASIN(($C$7*Coefficients!$C$16)/( $A673*($C$4/100)))*180/PI(),180),IF(AND(C$9="C",C$10="IB"),IF((($C$7*Coefficients!$D$16)/($A673*($C$4/100)))&lt;=1,2*ASIN(($C$7*Coefficients!$D$16)/( $A673*($C$4/100)))*180/PI(),180),IF(AND(C$9="L",C$10="D"),IF((($C$7*Coefficients!$E$16)/($A673*($C$4/100)))&lt;=1,2*ASIN(($C$7*Coefficients!$E$16)/( $A673*($C$4/100)))*180/PI(),180),IF(AND(C$9="C",C$10="D"),IF((($C$7*Coefficients!$F$16)/($A673*($C$4/100)))&lt;=1,2*ASIN(($C$7*Coefficients!$F$16)/( $A673*($C$4/100)))*180/PI(),180),FALSE))))</f>
        <v>180</v>
      </c>
      <c r="H673" s="50">
        <f>IF(AND(C$9="L",C$10="IB"),(($C$7*Coefficients!$C$16)/($A673*SIN(C$5*PI()/180))*100/2)^2*PI(),IF(AND(C$9="C",C$10="IB"),(($C$7*Coefficients!$D$16)/($A673*SIN(C$5*PI()/180))*100/2)^2*PI(),IF(AND(C$9="L",C$10="D"),(($C$7*Coefficients!$E$16)/($A673*SIN(C$5*PI()/180))*100/2)^2*PI(),IF(AND(C$9="C",C$10="D"),(($C$7* Coefficients!$F$16)/($A673*SIN(C$5*PI()/180))*100/2)^2*PI(),FALSE))))</f>
        <v>1358212.2247997008</v>
      </c>
      <c r="I673" s="42">
        <f t="shared" si="72"/>
        <v>18.411534539268672</v>
      </c>
      <c r="L673" s="44"/>
    </row>
    <row r="674" spans="1:12" x14ac:dyDescent="0.25">
      <c r="A674" s="51">
        <f t="shared" si="73"/>
        <v>43.551187368555432</v>
      </c>
      <c r="B674" s="5">
        <f t="shared" si="67"/>
        <v>0.99955489756484284</v>
      </c>
      <c r="C674" s="49">
        <f t="shared" si="70"/>
        <v>-3.8669712924352673E-3</v>
      </c>
      <c r="D674" s="5">
        <f t="shared" si="68"/>
        <v>0.41893244522480061</v>
      </c>
      <c r="E674" s="5">
        <f t="shared" si="69"/>
        <v>1.9939672886047109E-2</v>
      </c>
      <c r="F674" s="5" t="str">
        <f t="shared" si="71"/>
        <v>neg.</v>
      </c>
      <c r="G674" s="16">
        <f>IF(AND(C$9="L",C$10="IB"),IF((($C$7*Coefficients!$C$16)/($A674*($C$4/100)))&lt;=1,2*ASIN(($C$7*Coefficients!$C$16)/( $A674*($C$4/100)))*180/PI(),180),IF(AND(C$9="C",C$10="IB"),IF((($C$7*Coefficients!$D$16)/($A674*($C$4/100)))&lt;=1,2*ASIN(($C$7*Coefficients!$D$16)/( $A674*($C$4/100)))*180/PI(),180),IF(AND(C$9="L",C$10="D"),IF((($C$7*Coefficients!$E$16)/($A674*($C$4/100)))&lt;=1,2*ASIN(($C$7*Coefficients!$E$16)/( $A674*($C$4/100)))*180/PI(),180),IF(AND(C$9="C",C$10="D"),IF((($C$7*Coefficients!$F$16)/($A674*($C$4/100)))&lt;=1,2*ASIN(($C$7*Coefficients!$F$16)/( $A674*($C$4/100)))*180/PI(),180),FALSE))))</f>
        <v>180</v>
      </c>
      <c r="H674" s="50">
        <f>IF(AND(C$9="L",C$10="IB"),(($C$7*Coefficients!$C$16)/($A674*SIN(C$5*PI()/180))*100/2)^2*PI(),IF(AND(C$9="C",C$10="IB"),(($C$7*Coefficients!$D$16)/($A674*SIN(C$5*PI()/180))*100/2)^2*PI(),IF(AND(C$9="L",C$10="D"),(($C$7*Coefficients!$E$16)/($A674*SIN(C$5*PI()/180))*100/2)^2*PI(),IF(AND(C$9="C",C$10="D"),(($C$7* Coefficients!$F$16)/($A674*SIN(C$5*PI()/180))*100/2)^2*PI(),FALSE))))</f>
        <v>1351971.806478692</v>
      </c>
      <c r="I674" s="42">
        <f t="shared" si="72"/>
        <v>18.369189184899497</v>
      </c>
      <c r="L674" s="44"/>
    </row>
    <row r="675" spans="1:12" x14ac:dyDescent="0.25">
      <c r="A675" s="51">
        <f t="shared" si="73"/>
        <v>43.65158322401517</v>
      </c>
      <c r="B675" s="5">
        <f t="shared" ref="B675:B738" si="74">IF(AND(C$9="L",C$10="IB"),SQRT((SIN(PI()*$A675*($C$4/100)/$C$7*SIN($C$5*PI()/180))/(PI()*$A675*($C$4/100)/$C$7*SIN($C$5*PI()/180)))^2),IF(AND(C$9="C",C$10="IB"),IMABS(2*BESSELJ((2*PI()*$A675/$C$7)*(($C$4/100)/2)*SIN($C$5*PI()/180),1)/( (2*PI()*$A675/$C$7)*(($C$4/100)/2)*SIN($C$5*PI()/180))),IF(AND(C$9="L",C$10="D"),SQRT((SIN(PI()*$A675*($C$4/100)/$C$7*SIN($C$5*PI()/180))/(PI()*$A675*($C$4/100)/$C$7*SIN($C$5*PI()/180)))^2)*COS(C$5*PI()/180),IF(AND(C$9="C",C$10="D"),IMABS(2*BESSELJ((2*PI()*$A675/$C$7)*(($C$4/100)/2)*SIN($C$5*PI()/180),1)/( (2*PI()*$A675/$C$7)*(($C$4/100)/2)*SIN($C$5*PI()/180)))* COS(C$5*PI()/180),FALSE))))</f>
        <v>0.99955284337092121</v>
      </c>
      <c r="C675" s="49">
        <f t="shared" si="70"/>
        <v>-3.8848217577534768E-3</v>
      </c>
      <c r="D675" s="5">
        <f t="shared" ref="D675:D738" si="75">IF(C$9="C",C$14/(C$7/A675*100),"n/a")</f>
        <v>0.41989818424960046</v>
      </c>
      <c r="E675" s="5">
        <f t="shared" ref="E675:E738" si="76">IF($C$9="C",(((PI()*(C$4/100)/(C$7/A675)))^2),IF($C$9="L",(2*(C$4/100)/(C$7/A675)),FALSE))</f>
        <v>2.0031710234308907E-2</v>
      </c>
      <c r="F675" s="5" t="str">
        <f t="shared" si="71"/>
        <v>neg.</v>
      </c>
      <c r="G675" s="16">
        <f>IF(AND(C$9="L",C$10="IB"),IF((($C$7*Coefficients!$C$16)/($A675*($C$4/100)))&lt;=1,2*ASIN(($C$7*Coefficients!$C$16)/( $A675*($C$4/100)))*180/PI(),180),IF(AND(C$9="C",C$10="IB"),IF((($C$7*Coefficients!$D$16)/($A675*($C$4/100)))&lt;=1,2*ASIN(($C$7*Coefficients!$D$16)/( $A675*($C$4/100)))*180/PI(),180),IF(AND(C$9="L",C$10="D"),IF((($C$7*Coefficients!$E$16)/($A675*($C$4/100)))&lt;=1,2*ASIN(($C$7*Coefficients!$E$16)/( $A675*($C$4/100)))*180/PI(),180),IF(AND(C$9="C",C$10="D"),IF((($C$7*Coefficients!$F$16)/($A675*($C$4/100)))&lt;=1,2*ASIN(($C$7*Coefficients!$F$16)/( $A675*($C$4/100)))*180/PI(),180),FALSE))))</f>
        <v>180</v>
      </c>
      <c r="H675" s="50">
        <f>IF(AND(C$9="L",C$10="IB"),(($C$7*Coefficients!$C$16)/($A675*SIN(C$5*PI()/180))*100/2)^2*PI(),IF(AND(C$9="C",C$10="IB"),(($C$7*Coefficients!$D$16)/($A675*SIN(C$5*PI()/180))*100/2)^2*PI(),IF(AND(C$9="L",C$10="D"),(($C$7*Coefficients!$E$16)/($A675*SIN(C$5*PI()/180))*100/2)^2*PI(),IF(AND(C$9="C",C$10="D"),(($C$7* Coefficients!$F$16)/($A675*SIN(C$5*PI()/180))*100/2)^2*PI(),FALSE))))</f>
        <v>1345760.0602754201</v>
      </c>
      <c r="I675" s="42">
        <f t="shared" si="72"/>
        <v>18.326941222142786</v>
      </c>
      <c r="L675" s="44"/>
    </row>
    <row r="676" spans="1:12" x14ac:dyDescent="0.25">
      <c r="A676" s="51">
        <f t="shared" si="73"/>
        <v>43.752210515823776</v>
      </c>
      <c r="B676" s="5">
        <f t="shared" si="74"/>
        <v>0.99955077969810546</v>
      </c>
      <c r="C676" s="49">
        <f t="shared" ref="C676:C739" si="77">20*LOG(B676)</f>
        <v>-3.9027546293863304E-3</v>
      </c>
      <c r="D676" s="5">
        <f t="shared" si="75"/>
        <v>0.42086614953277357</v>
      </c>
      <c r="E676" s="5">
        <f t="shared" si="76"/>
        <v>2.0124172407668058E-2</v>
      </c>
      <c r="F676" s="5" t="str">
        <f t="shared" ref="F676:F739" si="78">IF(E676&gt;=1,10*LOG(E676),"neg.")</f>
        <v>neg.</v>
      </c>
      <c r="G676" s="16">
        <f>IF(AND(C$9="L",C$10="IB"),IF((($C$7*Coefficients!$C$16)/($A676*($C$4/100)))&lt;=1,2*ASIN(($C$7*Coefficients!$C$16)/( $A676*($C$4/100)))*180/PI(),180),IF(AND(C$9="C",C$10="IB"),IF((($C$7*Coefficients!$D$16)/($A676*($C$4/100)))&lt;=1,2*ASIN(($C$7*Coefficients!$D$16)/( $A676*($C$4/100)))*180/PI(),180),IF(AND(C$9="L",C$10="D"),IF((($C$7*Coefficients!$E$16)/($A676*($C$4/100)))&lt;=1,2*ASIN(($C$7*Coefficients!$E$16)/( $A676*($C$4/100)))*180/PI(),180),IF(AND(C$9="C",C$10="D"),IF((($C$7*Coefficients!$F$16)/($A676*($C$4/100)))&lt;=1,2*ASIN(($C$7*Coefficients!$F$16)/( $A676*($C$4/100)))*180/PI(),180),FALSE))))</f>
        <v>180</v>
      </c>
      <c r="H676" s="50">
        <f>IF(AND(C$9="L",C$10="IB"),(($C$7*Coefficients!$C$16)/($A676*SIN(C$5*PI()/180))*100/2)^2*PI(),IF(AND(C$9="C",C$10="IB"),(($C$7*Coefficients!$D$16)/($A676*SIN(C$5*PI()/180))*100/2)^2*PI(),IF(AND(C$9="L",C$10="D"),(($C$7*Coefficients!$E$16)/($A676*SIN(C$5*PI()/180))*100/2)^2*PI(),IF(AND(C$9="C",C$10="D"),(($C$7* Coefficients!$F$16)/($A676*SIN(C$5*PI()/180))*100/2)^2*PI(),FALSE))))</f>
        <v>1339576.8544534708</v>
      </c>
      <c r="I676" s="42">
        <f t="shared" ref="I676:I739" si="79">(0.8/A676)*1000</f>
        <v>18.28479042700404</v>
      </c>
      <c r="L676" s="44"/>
    </row>
    <row r="677" spans="1:12" x14ac:dyDescent="0.25">
      <c r="A677" s="51">
        <f t="shared" ref="A677:A740" si="80">A676*10^(1/1000)</f>
        <v>43.853069777497133</v>
      </c>
      <c r="B677" s="5">
        <f t="shared" si="74"/>
        <v>0.99954870650266847</v>
      </c>
      <c r="C677" s="49">
        <f t="shared" si="77"/>
        <v>-3.920770287824696E-3</v>
      </c>
      <c r="D677" s="5">
        <f t="shared" si="75"/>
        <v>0.4218363462063755</v>
      </c>
      <c r="E677" s="5">
        <f t="shared" si="76"/>
        <v>2.0217061367028121E-2</v>
      </c>
      <c r="F677" s="5" t="str">
        <f t="shared" si="78"/>
        <v>neg.</v>
      </c>
      <c r="G677" s="16">
        <f>IF(AND(C$9="L",C$10="IB"),IF((($C$7*Coefficients!$C$16)/($A677*($C$4/100)))&lt;=1,2*ASIN(($C$7*Coefficients!$C$16)/( $A677*($C$4/100)))*180/PI(),180),IF(AND(C$9="C",C$10="IB"),IF((($C$7*Coefficients!$D$16)/($A677*($C$4/100)))&lt;=1,2*ASIN(($C$7*Coefficients!$D$16)/( $A677*($C$4/100)))*180/PI(),180),IF(AND(C$9="L",C$10="D"),IF((($C$7*Coefficients!$E$16)/($A677*($C$4/100)))&lt;=1,2*ASIN(($C$7*Coefficients!$E$16)/( $A677*($C$4/100)))*180/PI(),180),IF(AND(C$9="C",C$10="D"),IF((($C$7*Coefficients!$F$16)/($A677*($C$4/100)))&lt;=1,2*ASIN(($C$7*Coefficients!$F$16)/( $A677*($C$4/100)))*180/PI(),180),FALSE))))</f>
        <v>180</v>
      </c>
      <c r="H677" s="50">
        <f>IF(AND(C$9="L",C$10="IB"),(($C$7*Coefficients!$C$16)/($A677*SIN(C$5*PI()/180))*100/2)^2*PI(),IF(AND(C$9="C",C$10="IB"),(($C$7*Coefficients!$D$16)/($A677*SIN(C$5*PI()/180))*100/2)^2*PI(),IF(AND(C$9="L",C$10="D"),(($C$7*Coefficients!$E$16)/($A677*SIN(C$5*PI()/180))*100/2)^2*PI(),IF(AND(C$9="C",C$10="D"),(($C$7* Coefficients!$F$16)/($A677*SIN(C$5*PI()/180))*100/2)^2*PI(),FALSE))))</f>
        <v>1333422.0578817027</v>
      </c>
      <c r="I677" s="42">
        <f t="shared" si="79"/>
        <v>18.242736576003942</v>
      </c>
      <c r="L677" s="44"/>
    </row>
    <row r="678" spans="1:12" x14ac:dyDescent="0.25">
      <c r="A678" s="51">
        <f t="shared" si="80"/>
        <v>43.954161543781005</v>
      </c>
      <c r="B678" s="5">
        <f t="shared" si="74"/>
        <v>0.99954662374068293</v>
      </c>
      <c r="C678" s="49">
        <f t="shared" si="77"/>
        <v>-3.938869115304426E-3</v>
      </c>
      <c r="D678" s="5">
        <f t="shared" si="75"/>
        <v>0.42280877941429246</v>
      </c>
      <c r="E678" s="5">
        <f t="shared" si="76"/>
        <v>2.0310379082343757E-2</v>
      </c>
      <c r="F678" s="5" t="str">
        <f t="shared" si="78"/>
        <v>neg.</v>
      </c>
      <c r="G678" s="16">
        <f>IF(AND(C$9="L",C$10="IB"),IF((($C$7*Coefficients!$C$16)/($A678*($C$4/100)))&lt;=1,2*ASIN(($C$7*Coefficients!$C$16)/( $A678*($C$4/100)))*180/PI(),180),IF(AND(C$9="C",C$10="IB"),IF((($C$7*Coefficients!$D$16)/($A678*($C$4/100)))&lt;=1,2*ASIN(($C$7*Coefficients!$D$16)/( $A678*($C$4/100)))*180/PI(),180),IF(AND(C$9="L",C$10="D"),IF((($C$7*Coefficients!$E$16)/($A678*($C$4/100)))&lt;=1,2*ASIN(($C$7*Coefficients!$E$16)/( $A678*($C$4/100)))*180/PI(),180),IF(AND(C$9="C",C$10="D"),IF((($C$7*Coefficients!$F$16)/($A678*($C$4/100)))&lt;=1,2*ASIN(($C$7*Coefficients!$F$16)/( $A678*($C$4/100)))*180/PI(),180),FALSE))))</f>
        <v>180</v>
      </c>
      <c r="H678" s="50">
        <f>IF(AND(C$9="L",C$10="IB"),(($C$7*Coefficients!$C$16)/($A678*SIN(C$5*PI()/180))*100/2)^2*PI(),IF(AND(C$9="C",C$10="IB"),(($C$7*Coefficients!$D$16)/($A678*SIN(C$5*PI()/180))*100/2)^2*PI(),IF(AND(C$9="L",C$10="D"),(($C$7*Coefficients!$E$16)/($A678*SIN(C$5*PI()/180))*100/2)^2*PI(),IF(AND(C$9="C",C$10="D"),(($C$7* Coefficients!$F$16)/($A678*SIN(C$5*PI()/180))*100/2)^2*PI(),FALSE))))</f>
        <v>1327295.540031469</v>
      </c>
      <c r="I678" s="42">
        <f t="shared" si="79"/>
        <v>18.200779446177165</v>
      </c>
      <c r="L678" s="44"/>
    </row>
    <row r="679" spans="1:12" x14ac:dyDescent="0.25">
      <c r="A679" s="51">
        <f t="shared" si="80"/>
        <v>44.055486350653879</v>
      </c>
      <c r="B679" s="5">
        <f t="shared" si="74"/>
        <v>0.99954453136801746</v>
      </c>
      <c r="C679" s="49">
        <f t="shared" si="77"/>
        <v>-3.9570514958401802E-3</v>
      </c>
      <c r="D679" s="5">
        <f t="shared" si="75"/>
        <v>0.42378345431226855</v>
      </c>
      <c r="E679" s="5">
        <f t="shared" si="76"/>
        <v>2.0404127532662554E-2</v>
      </c>
      <c r="F679" s="5" t="str">
        <f t="shared" si="78"/>
        <v>neg.</v>
      </c>
      <c r="G679" s="16">
        <f>IF(AND(C$9="L",C$10="IB"),IF((($C$7*Coefficients!$C$16)/($A679*($C$4/100)))&lt;=1,2*ASIN(($C$7*Coefficients!$C$16)/( $A679*($C$4/100)))*180/PI(),180),IF(AND(C$9="C",C$10="IB"),IF((($C$7*Coefficients!$D$16)/($A679*($C$4/100)))&lt;=1,2*ASIN(($C$7*Coefficients!$D$16)/( $A679*($C$4/100)))*180/PI(),180),IF(AND(C$9="L",C$10="D"),IF((($C$7*Coefficients!$E$16)/($A679*($C$4/100)))&lt;=1,2*ASIN(($C$7*Coefficients!$E$16)/( $A679*($C$4/100)))*180/PI(),180),IF(AND(C$9="C",C$10="D"),IF((($C$7*Coefficients!$F$16)/($A679*($C$4/100)))&lt;=1,2*ASIN(($C$7*Coefficients!$F$16)/( $A679*($C$4/100)))*180/PI(),180),FALSE))))</f>
        <v>180</v>
      </c>
      <c r="H679" s="50">
        <f>IF(AND(C$9="L",C$10="IB"),(($C$7*Coefficients!$C$16)/($A679*SIN(C$5*PI()/180))*100/2)^2*PI(),IF(AND(C$9="C",C$10="IB"),(($C$7*Coefficients!$D$16)/($A679*SIN(C$5*PI()/180))*100/2)^2*PI(),IF(AND(C$9="L",C$10="D"),(($C$7*Coefficients!$E$16)/($A679*SIN(C$5*PI()/180))*100/2)^2*PI(),IF(AND(C$9="C",C$10="D"),(($C$7* Coefficients!$F$16)/($A679*SIN(C$5*PI()/180))*100/2)^2*PI(),FALSE))))</f>
        <v>1321197.1709738448</v>
      </c>
      <c r="I679" s="42">
        <f t="shared" si="79"/>
        <v>18.158918815071175</v>
      </c>
      <c r="L679" s="44"/>
    </row>
    <row r="680" spans="1:12" x14ac:dyDescent="0.25">
      <c r="A680" s="51">
        <f t="shared" si="80"/>
        <v>44.157044735329791</v>
      </c>
      <c r="B680" s="5">
        <f t="shared" si="74"/>
        <v>0.99954242934033866</v>
      </c>
      <c r="C680" s="49">
        <f t="shared" si="77"/>
        <v>-3.9753178152081153E-3</v>
      </c>
      <c r="D680" s="5">
        <f t="shared" si="75"/>
        <v>0.42476037606793299</v>
      </c>
      <c r="E680" s="5">
        <f t="shared" si="76"/>
        <v>2.0498308706166948E-2</v>
      </c>
      <c r="F680" s="5" t="str">
        <f t="shared" si="78"/>
        <v>neg.</v>
      </c>
      <c r="G680" s="16">
        <f>IF(AND(C$9="L",C$10="IB"),IF((($C$7*Coefficients!$C$16)/($A680*($C$4/100)))&lt;=1,2*ASIN(($C$7*Coefficients!$C$16)/( $A680*($C$4/100)))*180/PI(),180),IF(AND(C$9="C",C$10="IB"),IF((($C$7*Coefficients!$D$16)/($A680*($C$4/100)))&lt;=1,2*ASIN(($C$7*Coefficients!$D$16)/( $A680*($C$4/100)))*180/PI(),180),IF(AND(C$9="L",C$10="D"),IF((($C$7*Coefficients!$E$16)/($A680*($C$4/100)))&lt;=1,2*ASIN(($C$7*Coefficients!$E$16)/( $A680*($C$4/100)))*180/PI(),180),IF(AND(C$9="C",C$10="D"),IF((($C$7*Coefficients!$F$16)/($A680*($C$4/100)))&lt;=1,2*ASIN(($C$7*Coefficients!$F$16)/( $A680*($C$4/100)))*180/PI(),180),FALSE))))</f>
        <v>180</v>
      </c>
      <c r="H680" s="50">
        <f>IF(AND(C$9="L",C$10="IB"),(($C$7*Coefficients!$C$16)/($A680*SIN(C$5*PI()/180))*100/2)^2*PI(),IF(AND(C$9="C",C$10="IB"),(($C$7*Coefficients!$D$16)/($A680*SIN(C$5*PI()/180))*100/2)^2*PI(),IF(AND(C$9="L",C$10="D"),(($C$7*Coefficients!$E$16)/($A680*SIN(C$5*PI()/180))*100/2)^2*PI(),IF(AND(C$9="C",C$10="D"),(($C$7* Coefficients!$F$16)/($A680*SIN(C$5*PI()/180))*100/2)^2*PI(),FALSE))))</f>
        <v>1315126.8213768767</v>
      </c>
      <c r="I680" s="42">
        <f t="shared" si="79"/>
        <v>18.117154460745077</v>
      </c>
      <c r="L680" s="44"/>
    </row>
    <row r="681" spans="1:12" x14ac:dyDescent="0.25">
      <c r="A681" s="51">
        <f t="shared" si="80"/>
        <v>44.258837236261186</v>
      </c>
      <c r="B681" s="5">
        <f t="shared" si="74"/>
        <v>0.99954031761310824</v>
      </c>
      <c r="C681" s="49">
        <f t="shared" si="77"/>
        <v>-3.9936684609700596E-3</v>
      </c>
      <c r="D681" s="5">
        <f t="shared" si="75"/>
        <v>0.42573954986082768</v>
      </c>
      <c r="E681" s="5">
        <f t="shared" si="76"/>
        <v>2.0592924600216413E-2</v>
      </c>
      <c r="F681" s="5" t="str">
        <f t="shared" si="78"/>
        <v>neg.</v>
      </c>
      <c r="G681" s="16">
        <f>IF(AND(C$9="L",C$10="IB"),IF((($C$7*Coefficients!$C$16)/($A681*($C$4/100)))&lt;=1,2*ASIN(($C$7*Coefficients!$C$16)/( $A681*($C$4/100)))*180/PI(),180),IF(AND(C$9="C",C$10="IB"),IF((($C$7*Coefficients!$D$16)/($A681*($C$4/100)))&lt;=1,2*ASIN(($C$7*Coefficients!$D$16)/( $A681*($C$4/100)))*180/PI(),180),IF(AND(C$9="L",C$10="D"),IF((($C$7*Coefficients!$E$16)/($A681*($C$4/100)))&lt;=1,2*ASIN(($C$7*Coefficients!$E$16)/( $A681*($C$4/100)))*180/PI(),180),IF(AND(C$9="C",C$10="D"),IF((($C$7*Coefficients!$F$16)/($A681*($C$4/100)))&lt;=1,2*ASIN(($C$7*Coefficients!$F$16)/( $A681*($C$4/100)))*180/PI(),180),FALSE))))</f>
        <v>180</v>
      </c>
      <c r="H681" s="50">
        <f>IF(AND(C$9="L",C$10="IB"),(($C$7*Coefficients!$C$16)/($A681*SIN(C$5*PI()/180))*100/2)^2*PI(),IF(AND(C$9="C",C$10="IB"),(($C$7*Coefficients!$D$16)/($A681*SIN(C$5*PI()/180))*100/2)^2*PI(),IF(AND(C$9="L",C$10="D"),(($C$7*Coefficients!$E$16)/($A681*SIN(C$5*PI()/180))*100/2)^2*PI(),IF(AND(C$9="C",C$10="D"),(($C$7* Coefficients!$F$16)/($A681*SIN(C$5*PI()/180))*100/2)^2*PI(),FALSE))))</f>
        <v>1309084.3625028373</v>
      </c>
      <c r="I681" s="42">
        <f t="shared" si="79"/>
        <v>18.075486161768424</v>
      </c>
      <c r="L681" s="44"/>
    </row>
    <row r="682" spans="1:12" x14ac:dyDescent="0.25">
      <c r="A682" s="51">
        <f t="shared" si="80"/>
        <v>44.360864393141775</v>
      </c>
      <c r="B682" s="5">
        <f t="shared" si="74"/>
        <v>0.99953819614158268</v>
      </c>
      <c r="C682" s="49">
        <f t="shared" si="77"/>
        <v>-4.0121038224774277E-3</v>
      </c>
      <c r="D682" s="5">
        <f t="shared" si="75"/>
        <v>0.42672098088243471</v>
      </c>
      <c r="E682" s="5">
        <f t="shared" si="76"/>
        <v>2.0687977221389812E-2</v>
      </c>
      <c r="F682" s="5" t="str">
        <f t="shared" si="78"/>
        <v>neg.</v>
      </c>
      <c r="G682" s="16">
        <f>IF(AND(C$9="L",C$10="IB"),IF((($C$7*Coefficients!$C$16)/($A682*($C$4/100)))&lt;=1,2*ASIN(($C$7*Coefficients!$C$16)/( $A682*($C$4/100)))*180/PI(),180),IF(AND(C$9="C",C$10="IB"),IF((($C$7*Coefficients!$D$16)/($A682*($C$4/100)))&lt;=1,2*ASIN(($C$7*Coefficients!$D$16)/( $A682*($C$4/100)))*180/PI(),180),IF(AND(C$9="L",C$10="D"),IF((($C$7*Coefficients!$E$16)/($A682*($C$4/100)))&lt;=1,2*ASIN(($C$7*Coefficients!$E$16)/( $A682*($C$4/100)))*180/PI(),180),IF(AND(C$9="C",C$10="D"),IF((($C$7*Coefficients!$F$16)/($A682*($C$4/100)))&lt;=1,2*ASIN(($C$7*Coefficients!$F$16)/( $A682*($C$4/100)))*180/PI(),180),FALSE))))</f>
        <v>180</v>
      </c>
      <c r="H682" s="50">
        <f>IF(AND(C$9="L",C$10="IB"),(($C$7*Coefficients!$C$16)/($A682*SIN(C$5*PI()/180))*100/2)^2*PI(),IF(AND(C$9="C",C$10="IB"),(($C$7*Coefficients!$D$16)/($A682*SIN(C$5*PI()/180))*100/2)^2*PI(),IF(AND(C$9="L",C$10="D"),(($C$7*Coefficients!$E$16)/($A682*SIN(C$5*PI()/180))*100/2)^2*PI(),IF(AND(C$9="C",C$10="D"),(($C$7* Coefficients!$F$16)/($A682*SIN(C$5*PI()/180))*100/2)^2*PI(),FALSE))))</f>
        <v>1303069.6662054954</v>
      </c>
      <c r="I682" s="42">
        <f t="shared" si="79"/>
        <v>18.033913697220036</v>
      </c>
      <c r="L682" s="44"/>
    </row>
    <row r="683" spans="1:12" x14ac:dyDescent="0.25">
      <c r="A683" s="51">
        <f t="shared" si="80"/>
        <v>44.463126746909388</v>
      </c>
      <c r="B683" s="5">
        <f t="shared" si="74"/>
        <v>0.99953606488081159</v>
      </c>
      <c r="C683" s="49">
        <f t="shared" si="77"/>
        <v>-4.0306242908847833E-3</v>
      </c>
      <c r="D683" s="5">
        <f t="shared" si="75"/>
        <v>0.42770467433620357</v>
      </c>
      <c r="E683" s="5">
        <f t="shared" si="76"/>
        <v>2.0783468585527959E-2</v>
      </c>
      <c r="F683" s="5" t="str">
        <f t="shared" si="78"/>
        <v>neg.</v>
      </c>
      <c r="G683" s="16">
        <f>IF(AND(C$9="L",C$10="IB"),IF((($C$7*Coefficients!$C$16)/($A683*($C$4/100)))&lt;=1,2*ASIN(($C$7*Coefficients!$C$16)/( $A683*($C$4/100)))*180/PI(),180),IF(AND(C$9="C",C$10="IB"),IF((($C$7*Coefficients!$D$16)/($A683*($C$4/100)))&lt;=1,2*ASIN(($C$7*Coefficients!$D$16)/( $A683*($C$4/100)))*180/PI(),180),IF(AND(C$9="L",C$10="D"),IF((($C$7*Coefficients!$E$16)/($A683*($C$4/100)))&lt;=1,2*ASIN(($C$7*Coefficients!$E$16)/( $A683*($C$4/100)))*180/PI(),180),IF(AND(C$9="C",C$10="D"),IF((($C$7*Coefficients!$F$16)/($A683*($C$4/100)))&lt;=1,2*ASIN(($C$7*Coefficients!$F$16)/( $A683*($C$4/100)))*180/PI(),180),FALSE))))</f>
        <v>180</v>
      </c>
      <c r="H683" s="50">
        <f>IF(AND(C$9="L",C$10="IB"),(($C$7*Coefficients!$C$16)/($A683*SIN(C$5*PI()/180))*100/2)^2*PI(),IF(AND(C$9="C",C$10="IB"),(($C$7*Coefficients!$D$16)/($A683*SIN(C$5*PI()/180))*100/2)^2*PI(),IF(AND(C$9="L",C$10="D"),(($C$7*Coefficients!$E$16)/($A683*SIN(C$5*PI()/180))*100/2)^2*PI(),IF(AND(C$9="C",C$10="D"),(($C$7* Coefficients!$F$16)/($A683*SIN(C$5*PI()/180))*100/2)^2*PI(),FALSE))))</f>
        <v>1297082.6049273957</v>
      </c>
      <c r="I683" s="42">
        <f t="shared" si="79"/>
        <v>17.99243684668685</v>
      </c>
      <c r="L683" s="44"/>
    </row>
    <row r="684" spans="1:12" x14ac:dyDescent="0.25">
      <c r="A684" s="51">
        <f t="shared" si="80"/>
        <v>44.565624839748843</v>
      </c>
      <c r="B684" s="5">
        <f t="shared" si="74"/>
        <v>0.99953392378563821</v>
      </c>
      <c r="C684" s="49">
        <f t="shared" si="77"/>
        <v>-4.0492302591460423E-3</v>
      </c>
      <c r="D684" s="5">
        <f t="shared" si="75"/>
        <v>0.42869063543757902</v>
      </c>
      <c r="E684" s="5">
        <f t="shared" si="76"/>
        <v>2.0879400717776369E-2</v>
      </c>
      <c r="F684" s="5" t="str">
        <f t="shared" si="78"/>
        <v>neg.</v>
      </c>
      <c r="G684" s="16">
        <f>IF(AND(C$9="L",C$10="IB"),IF((($C$7*Coefficients!$C$16)/($A684*($C$4/100)))&lt;=1,2*ASIN(($C$7*Coefficients!$C$16)/( $A684*($C$4/100)))*180/PI(),180),IF(AND(C$9="C",C$10="IB"),IF((($C$7*Coefficients!$D$16)/($A684*($C$4/100)))&lt;=1,2*ASIN(($C$7*Coefficients!$D$16)/( $A684*($C$4/100)))*180/PI(),180),IF(AND(C$9="L",C$10="D"),IF((($C$7*Coefficients!$E$16)/($A684*($C$4/100)))&lt;=1,2*ASIN(($C$7*Coefficients!$E$16)/( $A684*($C$4/100)))*180/PI(),180),IF(AND(C$9="C",C$10="D"),IF((($C$7*Coefficients!$F$16)/($A684*($C$4/100)))&lt;=1,2*ASIN(($C$7*Coefficients!$F$16)/( $A684*($C$4/100)))*180/PI(),180),FALSE))))</f>
        <v>180</v>
      </c>
      <c r="H684" s="50">
        <f>IF(AND(C$9="L",C$10="IB"),(($C$7*Coefficients!$C$16)/($A684*SIN(C$5*PI()/180))*100/2)^2*PI(),IF(AND(C$9="C",C$10="IB"),(($C$7*Coefficients!$D$16)/($A684*SIN(C$5*PI()/180))*100/2)^2*PI(),IF(AND(C$9="L",C$10="D"),(($C$7*Coefficients!$E$16)/($A684*SIN(C$5*PI()/180))*100/2)^2*PI(),IF(AND(C$9="C",C$10="D"),(($C$7* Coefficients!$F$16)/($A684*SIN(C$5*PI()/180))*100/2)^2*PI(),FALSE))))</f>
        <v>1291123.0516971597</v>
      </c>
      <c r="I684" s="42">
        <f t="shared" si="79"/>
        <v>17.951055390262727</v>
      </c>
      <c r="L684" s="44"/>
    </row>
    <row r="685" spans="1:12" x14ac:dyDescent="0.25">
      <c r="A685" s="51">
        <f t="shared" si="80"/>
        <v>44.668359215094817</v>
      </c>
      <c r="B685" s="5">
        <f t="shared" si="74"/>
        <v>0.99953177281069727</v>
      </c>
      <c r="C685" s="49">
        <f t="shared" si="77"/>
        <v>-4.0679221220328542E-3</v>
      </c>
      <c r="D685" s="5">
        <f t="shared" si="75"/>
        <v>0.42967886941402872</v>
      </c>
      <c r="E685" s="5">
        <f t="shared" si="76"/>
        <v>2.0975775652628193E-2</v>
      </c>
      <c r="F685" s="5" t="str">
        <f t="shared" si="78"/>
        <v>neg.</v>
      </c>
      <c r="G685" s="16">
        <f>IF(AND(C$9="L",C$10="IB"),IF((($C$7*Coefficients!$C$16)/($A685*($C$4/100)))&lt;=1,2*ASIN(($C$7*Coefficients!$C$16)/( $A685*($C$4/100)))*180/PI(),180),IF(AND(C$9="C",C$10="IB"),IF((($C$7*Coefficients!$D$16)/($A685*($C$4/100)))&lt;=1,2*ASIN(($C$7*Coefficients!$D$16)/( $A685*($C$4/100)))*180/PI(),180),IF(AND(C$9="L",C$10="D"),IF((($C$7*Coefficients!$E$16)/($A685*($C$4/100)))&lt;=1,2*ASIN(($C$7*Coefficients!$E$16)/( $A685*($C$4/100)))*180/PI(),180),IF(AND(C$9="C",C$10="D"),IF((($C$7*Coefficients!$F$16)/($A685*($C$4/100)))&lt;=1,2*ASIN(($C$7*Coefficients!$F$16)/( $A685*($C$4/100)))*180/PI(),180),FALSE))))</f>
        <v>180</v>
      </c>
      <c r="H685" s="50">
        <f>IF(AND(C$9="L",C$10="IB"),(($C$7*Coefficients!$C$16)/($A685*SIN(C$5*PI()/180))*100/2)^2*PI(),IF(AND(C$9="C",C$10="IB"),(($C$7*Coefficients!$D$16)/($A685*SIN(C$5*PI()/180))*100/2)^2*PI(),IF(AND(C$9="L",C$10="D"),(($C$7*Coefficients!$E$16)/($A685*SIN(C$5*PI()/180))*100/2)^2*PI(),IF(AND(C$9="C",C$10="D"),(($C$7* Coefficients!$F$16)/($A685*SIN(C$5*PI()/180))*100/2)^2*PI(),FALSE))))</f>
        <v>1285190.8801267892</v>
      </c>
      <c r="I685" s="42">
        <f t="shared" si="79"/>
        <v>17.909769108547316</v>
      </c>
      <c r="L685" s="44"/>
    </row>
    <row r="686" spans="1:12" x14ac:dyDescent="0.25">
      <c r="A686" s="51">
        <f t="shared" si="80"/>
        <v>44.771330417634751</v>
      </c>
      <c r="B686" s="5">
        <f t="shared" si="74"/>
        <v>0.9995296119104139</v>
      </c>
      <c r="C686" s="49">
        <f t="shared" si="77"/>
        <v>-4.0867002761443144E-3</v>
      </c>
      <c r="D686" s="5">
        <f t="shared" si="75"/>
        <v>0.43066938150507084</v>
      </c>
      <c r="E686" s="5">
        <f t="shared" si="76"/>
        <v>2.1072595433967389E-2</v>
      </c>
      <c r="F686" s="5" t="str">
        <f t="shared" si="78"/>
        <v>neg.</v>
      </c>
      <c r="G686" s="16">
        <f>IF(AND(C$9="L",C$10="IB"),IF((($C$7*Coefficients!$C$16)/($A686*($C$4/100)))&lt;=1,2*ASIN(($C$7*Coefficients!$C$16)/( $A686*($C$4/100)))*180/PI(),180),IF(AND(C$9="C",C$10="IB"),IF((($C$7*Coefficients!$D$16)/($A686*($C$4/100)))&lt;=1,2*ASIN(($C$7*Coefficients!$D$16)/( $A686*($C$4/100)))*180/PI(),180),IF(AND(C$9="L",C$10="D"),IF((($C$7*Coefficients!$E$16)/($A686*($C$4/100)))&lt;=1,2*ASIN(($C$7*Coefficients!$E$16)/( $A686*($C$4/100)))*180/PI(),180),IF(AND(C$9="C",C$10="D"),IF((($C$7*Coefficients!$F$16)/($A686*($C$4/100)))&lt;=1,2*ASIN(($C$7*Coefficients!$F$16)/( $A686*($C$4/100)))*180/PI(),180),FALSE))))</f>
        <v>180</v>
      </c>
      <c r="H686" s="50">
        <f>IF(AND(C$9="L",C$10="IB"),(($C$7*Coefficients!$C$16)/($A686*SIN(C$5*PI()/180))*100/2)^2*PI(),IF(AND(C$9="C",C$10="IB"),(($C$7*Coefficients!$D$16)/($A686*SIN(C$5*PI()/180))*100/2)^2*PI(),IF(AND(C$9="L",C$10="D"),(($C$7*Coefficients!$E$16)/($A686*SIN(C$5*PI()/180))*100/2)^2*PI(),IF(AND(C$9="C",C$10="D"),(($C$7* Coefficients!$F$16)/($A686*SIN(C$5*PI()/180))*100/2)^2*PI(),FALSE))))</f>
        <v>1279285.9644089828</v>
      </c>
      <c r="I686" s="42">
        <f t="shared" si="79"/>
        <v>17.868577782644856</v>
      </c>
      <c r="L686" s="44"/>
    </row>
    <row r="687" spans="1:12" x14ac:dyDescent="0.25">
      <c r="A687" s="51">
        <f t="shared" si="80"/>
        <v>44.87453899331171</v>
      </c>
      <c r="B687" s="5">
        <f t="shared" si="74"/>
        <v>0.99952744103900426</v>
      </c>
      <c r="C687" s="49">
        <f t="shared" si="77"/>
        <v>-4.1055651199012298E-3</v>
      </c>
      <c r="D687" s="5">
        <f t="shared" si="75"/>
        <v>0.4316621769623018</v>
      </c>
      <c r="E687" s="5">
        <f t="shared" si="76"/>
        <v>2.1169862115112053E-2</v>
      </c>
      <c r="F687" s="5" t="str">
        <f t="shared" si="78"/>
        <v>neg.</v>
      </c>
      <c r="G687" s="16">
        <f>IF(AND(C$9="L",C$10="IB"),IF((($C$7*Coefficients!$C$16)/($A687*($C$4/100)))&lt;=1,2*ASIN(($C$7*Coefficients!$C$16)/( $A687*($C$4/100)))*180/PI(),180),IF(AND(C$9="C",C$10="IB"),IF((($C$7*Coefficients!$D$16)/($A687*($C$4/100)))&lt;=1,2*ASIN(($C$7*Coefficients!$D$16)/( $A687*($C$4/100)))*180/PI(),180),IF(AND(C$9="L",C$10="D"),IF((($C$7*Coefficients!$E$16)/($A687*($C$4/100)))&lt;=1,2*ASIN(($C$7*Coefficients!$E$16)/( $A687*($C$4/100)))*180/PI(),180),IF(AND(C$9="C",C$10="D"),IF((($C$7*Coefficients!$F$16)/($A687*($C$4/100)))&lt;=1,2*ASIN(($C$7*Coefficients!$F$16)/( $A687*($C$4/100)))*180/PI(),180),FALSE))))</f>
        <v>180</v>
      </c>
      <c r="H687" s="50">
        <f>IF(AND(C$9="L",C$10="IB"),(($C$7*Coefficients!$C$16)/($A687*SIN(C$5*PI()/180))*100/2)^2*PI(),IF(AND(C$9="C",C$10="IB"),(($C$7*Coefficients!$D$16)/($A687*SIN(C$5*PI()/180))*100/2)^2*PI(),IF(AND(C$9="L",C$10="D"),(($C$7*Coefficients!$E$16)/($A687*SIN(C$5*PI()/180))*100/2)^2*PI(),IF(AND(C$9="C",C$10="D"),(($C$7* Coefficients!$F$16)/($A687*SIN(C$5*PI()/180))*100/2)^2*PI(),FALSE))))</f>
        <v>1273408.1793144746</v>
      </c>
      <c r="I687" s="42">
        <f t="shared" si="79"/>
        <v>17.827481194163028</v>
      </c>
      <c r="L687" s="44"/>
    </row>
    <row r="688" spans="1:12" x14ac:dyDescent="0.25">
      <c r="A688" s="51">
        <f t="shared" si="80"/>
        <v>44.977985489327281</v>
      </c>
      <c r="B688" s="5">
        <f t="shared" si="74"/>
        <v>0.99952526015047172</v>
      </c>
      <c r="C688" s="49">
        <f t="shared" si="77"/>
        <v>-4.1245170535799472E-3</v>
      </c>
      <c r="D688" s="5">
        <f t="shared" si="75"/>
        <v>0.43265726104942426</v>
      </c>
      <c r="E688" s="5">
        <f t="shared" si="76"/>
        <v>2.1267577758857945E-2</v>
      </c>
      <c r="F688" s="5" t="str">
        <f t="shared" si="78"/>
        <v>neg.</v>
      </c>
      <c r="G688" s="16">
        <f>IF(AND(C$9="L",C$10="IB"),IF((($C$7*Coefficients!$C$16)/($A688*($C$4/100)))&lt;=1,2*ASIN(($C$7*Coefficients!$C$16)/( $A688*($C$4/100)))*180/PI(),180),IF(AND(C$9="C",C$10="IB"),IF((($C$7*Coefficients!$D$16)/($A688*($C$4/100)))&lt;=1,2*ASIN(($C$7*Coefficients!$D$16)/( $A688*($C$4/100)))*180/PI(),180),IF(AND(C$9="L",C$10="D"),IF((($C$7*Coefficients!$E$16)/($A688*($C$4/100)))&lt;=1,2*ASIN(($C$7*Coefficients!$E$16)/( $A688*($C$4/100)))*180/PI(),180),IF(AND(C$9="C",C$10="D"),IF((($C$7*Coefficients!$F$16)/($A688*($C$4/100)))&lt;=1,2*ASIN(($C$7*Coefficients!$F$16)/( $A688*($C$4/100)))*180/PI(),180),FALSE))))</f>
        <v>180</v>
      </c>
      <c r="H688" s="50">
        <f>IF(AND(C$9="L",C$10="IB"),(($C$7*Coefficients!$C$16)/($A688*SIN(C$5*PI()/180))*100/2)^2*PI(),IF(AND(C$9="C",C$10="IB"),(($C$7*Coefficients!$D$16)/($A688*SIN(C$5*PI()/180))*100/2)^2*PI(),IF(AND(C$9="L",C$10="D"),(($C$7*Coefficients!$E$16)/($A688*SIN(C$5*PI()/180))*100/2)^2*PI(),IF(AND(C$9="C",C$10="D"),(($C$7* Coefficients!$F$16)/($A688*SIN(C$5*PI()/180))*100/2)^2*PI(),FALSE))))</f>
        <v>1267557.4001893725</v>
      </c>
      <c r="I688" s="42">
        <f t="shared" si="79"/>
        <v>17.786479125211823</v>
      </c>
      <c r="L688" s="44"/>
    </row>
    <row r="689" spans="1:12" x14ac:dyDescent="0.25">
      <c r="A689" s="51">
        <f t="shared" si="80"/>
        <v>45.081670454144493</v>
      </c>
      <c r="B689" s="5">
        <f t="shared" si="74"/>
        <v>0.99952306919860956</v>
      </c>
      <c r="C689" s="49">
        <f t="shared" si="77"/>
        <v>-4.1435564792882988E-3</v>
      </c>
      <c r="D689" s="5">
        <f t="shared" si="75"/>
        <v>0.43365463904227519</v>
      </c>
      <c r="E689" s="5">
        <f t="shared" si="76"/>
        <v>2.1365744437522295E-2</v>
      </c>
      <c r="F689" s="5" t="str">
        <f t="shared" si="78"/>
        <v>neg.</v>
      </c>
      <c r="G689" s="16">
        <f>IF(AND(C$9="L",C$10="IB"),IF((($C$7*Coefficients!$C$16)/($A689*($C$4/100)))&lt;=1,2*ASIN(($C$7*Coefficients!$C$16)/( $A689*($C$4/100)))*180/PI(),180),IF(AND(C$9="C",C$10="IB"),IF((($C$7*Coefficients!$D$16)/($A689*($C$4/100)))&lt;=1,2*ASIN(($C$7*Coefficients!$D$16)/( $A689*($C$4/100)))*180/PI(),180),IF(AND(C$9="L",C$10="D"),IF((($C$7*Coefficients!$E$16)/($A689*($C$4/100)))&lt;=1,2*ASIN(($C$7*Coefficients!$E$16)/( $A689*($C$4/100)))*180/PI(),180),IF(AND(C$9="C",C$10="D"),IF((($C$7*Coefficients!$F$16)/($A689*($C$4/100)))&lt;=1,2*ASIN(($C$7*Coefficients!$F$16)/( $A689*($C$4/100)))*180/PI(),180),FALSE))))</f>
        <v>180</v>
      </c>
      <c r="H689" s="50">
        <f>IF(AND(C$9="L",C$10="IB"),(($C$7*Coefficients!$C$16)/($A689*SIN(C$5*PI()/180))*100/2)^2*PI(),IF(AND(C$9="C",C$10="IB"),(($C$7*Coefficients!$D$16)/($A689*SIN(C$5*PI()/180))*100/2)^2*PI(),IF(AND(C$9="L",C$10="D"),(($C$7*Coefficients!$E$16)/($A689*SIN(C$5*PI()/180))*100/2)^2*PI(),IF(AND(C$9="C",C$10="D"),(($C$7* Coefficients!$F$16)/($A689*SIN(C$5*PI()/180))*100/2)^2*PI(),FALSE))))</f>
        <v>1261733.5029525191</v>
      </c>
      <c r="I689" s="42">
        <f t="shared" si="79"/>
        <v>17.745571358402351</v>
      </c>
      <c r="L689" s="44"/>
    </row>
    <row r="690" spans="1:12" x14ac:dyDescent="0.25">
      <c r="A690" s="51">
        <f t="shared" si="80"/>
        <v>45.185594437490707</v>
      </c>
      <c r="B690" s="5">
        <f t="shared" si="74"/>
        <v>0.99952086813699648</v>
      </c>
      <c r="C690" s="49">
        <f t="shared" si="77"/>
        <v>-4.1626838010052078E-3</v>
      </c>
      <c r="D690" s="5">
        <f t="shared" si="75"/>
        <v>0.43465431622885325</v>
      </c>
      <c r="E690" s="5">
        <f t="shared" si="76"/>
        <v>2.1464364232987677E-2</v>
      </c>
      <c r="F690" s="5" t="str">
        <f t="shared" si="78"/>
        <v>neg.</v>
      </c>
      <c r="G690" s="16">
        <f>IF(AND(C$9="L",C$10="IB"),IF((($C$7*Coefficients!$C$16)/($A690*($C$4/100)))&lt;=1,2*ASIN(($C$7*Coefficients!$C$16)/( $A690*($C$4/100)))*180/PI(),180),IF(AND(C$9="C",C$10="IB"),IF((($C$7*Coefficients!$D$16)/($A690*($C$4/100)))&lt;=1,2*ASIN(($C$7*Coefficients!$D$16)/( $A690*($C$4/100)))*180/PI(),180),IF(AND(C$9="L",C$10="D"),IF((($C$7*Coefficients!$E$16)/($A690*($C$4/100)))&lt;=1,2*ASIN(($C$7*Coefficients!$E$16)/( $A690*($C$4/100)))*180/PI(),180),IF(AND(C$9="C",C$10="D"),IF((($C$7*Coefficients!$F$16)/($A690*($C$4/100)))&lt;=1,2*ASIN(($C$7*Coefficients!$F$16)/( $A690*($C$4/100)))*180/PI(),180),FALSE))))</f>
        <v>180</v>
      </c>
      <c r="H690" s="50">
        <f>IF(AND(C$9="L",C$10="IB"),(($C$7*Coefficients!$C$16)/($A690*SIN(C$5*PI()/180))*100/2)^2*PI(),IF(AND(C$9="C",C$10="IB"),(($C$7*Coefficients!$D$16)/($A690*SIN(C$5*PI()/180))*100/2)^2*PI(),IF(AND(C$9="L",C$10="D"),(($C$7*Coefficients!$E$16)/($A690*SIN(C$5*PI()/180))*100/2)^2*PI(),IF(AND(C$9="C",C$10="D"),(($C$7* Coefficients!$F$16)/($A690*SIN(C$5*PI()/180))*100/2)^2*PI(),FALSE))))</f>
        <v>1255936.3640928564</v>
      </c>
      <c r="I690" s="42">
        <f t="shared" si="79"/>
        <v>17.704757676845702</v>
      </c>
      <c r="L690" s="44"/>
    </row>
    <row r="691" spans="1:12" x14ac:dyDescent="0.25">
      <c r="A691" s="51">
        <f t="shared" si="80"/>
        <v>45.289757990360542</v>
      </c>
      <c r="B691" s="5">
        <f t="shared" si="74"/>
        <v>0.99951865691899833</v>
      </c>
      <c r="C691" s="49">
        <f t="shared" si="77"/>
        <v>-4.1818994245653249E-3</v>
      </c>
      <c r="D691" s="5">
        <f t="shared" si="75"/>
        <v>0.4356562979093474</v>
      </c>
      <c r="E691" s="5">
        <f t="shared" si="76"/>
        <v>2.1563439236746227E-2</v>
      </c>
      <c r="F691" s="5" t="str">
        <f t="shared" si="78"/>
        <v>neg.</v>
      </c>
      <c r="G691" s="16">
        <f>IF(AND(C$9="L",C$10="IB"),IF((($C$7*Coefficients!$C$16)/($A691*($C$4/100)))&lt;=1,2*ASIN(($C$7*Coefficients!$C$16)/( $A691*($C$4/100)))*180/PI(),180),IF(AND(C$9="C",C$10="IB"),IF((($C$7*Coefficients!$D$16)/($A691*($C$4/100)))&lt;=1,2*ASIN(($C$7*Coefficients!$D$16)/( $A691*($C$4/100)))*180/PI(),180),IF(AND(C$9="L",C$10="D"),IF((($C$7*Coefficients!$E$16)/($A691*($C$4/100)))&lt;=1,2*ASIN(($C$7*Coefficients!$E$16)/( $A691*($C$4/100)))*180/PI(),180),IF(AND(C$9="C",C$10="D"),IF((($C$7*Coefficients!$F$16)/($A691*($C$4/100)))&lt;=1,2*ASIN(($C$7*Coefficients!$F$16)/( $A691*($C$4/100)))*180/PI(),180),FALSE))))</f>
        <v>180</v>
      </c>
      <c r="H691" s="50">
        <f>IF(AND(C$9="L",C$10="IB"),(($C$7*Coefficients!$C$16)/($A691*SIN(C$5*PI()/180))*100/2)^2*PI(),IF(AND(C$9="C",C$10="IB"),(($C$7*Coefficients!$D$16)/($A691*SIN(C$5*PI()/180))*100/2)^2*PI(),IF(AND(C$9="L",C$10="D"),(($C$7*Coefficients!$E$16)/($A691*SIN(C$5*PI()/180))*100/2)^2*PI(),IF(AND(C$9="C",C$10="D"),(($C$7* Coefficients!$F$16)/($A691*SIN(C$5*PI()/180))*100/2)^2*PI(),FALSE))))</f>
        <v>1250165.8606668094</v>
      </c>
      <c r="I691" s="42">
        <f t="shared" si="79"/>
        <v>17.664037864151798</v>
      </c>
      <c r="L691" s="44"/>
    </row>
    <row r="692" spans="1:12" x14ac:dyDescent="0.25">
      <c r="A692" s="51">
        <f t="shared" si="80"/>
        <v>45.394161665018778</v>
      </c>
      <c r="B692" s="5">
        <f t="shared" si="74"/>
        <v>0.99951643549776514</v>
      </c>
      <c r="C692" s="49">
        <f t="shared" si="77"/>
        <v>-4.2012037576851314E-3</v>
      </c>
      <c r="D692" s="5">
        <f t="shared" si="75"/>
        <v>0.43666058939616481</v>
      </c>
      <c r="E692" s="5">
        <f t="shared" si="76"/>
        <v>2.1662971549943968E-2</v>
      </c>
      <c r="F692" s="5" t="str">
        <f t="shared" si="78"/>
        <v>neg.</v>
      </c>
      <c r="G692" s="16">
        <f>IF(AND(C$9="L",C$10="IB"),IF((($C$7*Coefficients!$C$16)/($A692*($C$4/100)))&lt;=1,2*ASIN(($C$7*Coefficients!$C$16)/( $A692*($C$4/100)))*180/PI(),180),IF(AND(C$9="C",C$10="IB"),IF((($C$7*Coefficients!$D$16)/($A692*($C$4/100)))&lt;=1,2*ASIN(($C$7*Coefficients!$D$16)/( $A692*($C$4/100)))*180/PI(),180),IF(AND(C$9="L",C$10="D"),IF((($C$7*Coefficients!$E$16)/($A692*($C$4/100)))&lt;=1,2*ASIN(($C$7*Coefficients!$E$16)/( $A692*($C$4/100)))*180/PI(),180),IF(AND(C$9="C",C$10="D"),IF((($C$7*Coefficients!$F$16)/($A692*($C$4/100)))&lt;=1,2*ASIN(($C$7*Coefficients!$F$16)/( $A692*($C$4/100)))*180/PI(),180),FALSE))))</f>
        <v>180</v>
      </c>
      <c r="H692" s="50">
        <f>IF(AND(C$9="L",C$10="IB"),(($C$7*Coefficients!$C$16)/($A692*SIN(C$5*PI()/180))*100/2)^2*PI(),IF(AND(C$9="C",C$10="IB"),(($C$7*Coefficients!$D$16)/($A692*SIN(C$5*PI()/180))*100/2)^2*PI(),IF(AND(C$9="L",C$10="D"),(($C$7*Coefficients!$E$16)/($A692*SIN(C$5*PI()/180))*100/2)^2*PI(),IF(AND(C$9="C",C$10="D"),(($C$7* Coefficients!$F$16)/($A692*SIN(C$5*PI()/180))*100/2)^2*PI(),FALSE))))</f>
        <v>1244421.8702956764</v>
      </c>
      <c r="I692" s="42">
        <f t="shared" si="79"/>
        <v>17.623411704428246</v>
      </c>
      <c r="L692" s="44"/>
    </row>
    <row r="693" spans="1:12" x14ac:dyDescent="0.25">
      <c r="A693" s="51">
        <f t="shared" si="80"/>
        <v>45.498806015003311</v>
      </c>
      <c r="B693" s="5">
        <f t="shared" si="74"/>
        <v>0.99951420382623135</v>
      </c>
      <c r="C693" s="49">
        <f t="shared" si="77"/>
        <v>-4.2205972099610741E-3</v>
      </c>
      <c r="D693" s="5">
        <f t="shared" si="75"/>
        <v>0.43766719601395898</v>
      </c>
      <c r="E693" s="5">
        <f t="shared" si="76"/>
        <v>2.1762963283425349E-2</v>
      </c>
      <c r="F693" s="5" t="str">
        <f t="shared" si="78"/>
        <v>neg.</v>
      </c>
      <c r="G693" s="16">
        <f>IF(AND(C$9="L",C$10="IB"),IF((($C$7*Coefficients!$C$16)/($A693*($C$4/100)))&lt;=1,2*ASIN(($C$7*Coefficients!$C$16)/( $A693*($C$4/100)))*180/PI(),180),IF(AND(C$9="C",C$10="IB"),IF((($C$7*Coefficients!$D$16)/($A693*($C$4/100)))&lt;=1,2*ASIN(($C$7*Coefficients!$D$16)/( $A693*($C$4/100)))*180/PI(),180),IF(AND(C$9="L",C$10="D"),IF((($C$7*Coefficients!$E$16)/($A693*($C$4/100)))&lt;=1,2*ASIN(($C$7*Coefficients!$E$16)/( $A693*($C$4/100)))*180/PI(),180),IF(AND(C$9="C",C$10="D"),IF((($C$7*Coefficients!$F$16)/($A693*($C$4/100)))&lt;=1,2*ASIN(($C$7*Coefficients!$F$16)/( $A693*($C$4/100)))*180/PI(),180),FALSE))))</f>
        <v>180</v>
      </c>
      <c r="H693" s="50">
        <f>IF(AND(C$9="L",C$10="IB"),(($C$7*Coefficients!$C$16)/($A693*SIN(C$5*PI()/180))*100/2)^2*PI(),IF(AND(C$9="C",C$10="IB"),(($C$7*Coefficients!$D$16)/($A693*SIN(C$5*PI()/180))*100/2)^2*PI(),IF(AND(C$9="L",C$10="D"),(($C$7*Coefficients!$E$16)/($A693*SIN(C$5*PI()/180))*100/2)^2*PI(),IF(AND(C$9="C",C$10="D"),(($C$7* Coefficients!$F$16)/($A693*SIN(C$5*PI()/180))*100/2)^2*PI(),FALSE))))</f>
        <v>1238704.2711630356</v>
      </c>
      <c r="I693" s="42">
        <f t="shared" si="79"/>
        <v>17.582878982279198</v>
      </c>
      <c r="L693" s="44"/>
    </row>
    <row r="694" spans="1:12" x14ac:dyDescent="0.25">
      <c r="A694" s="51">
        <f t="shared" si="80"/>
        <v>45.603691595128062</v>
      </c>
      <c r="B694" s="5">
        <f t="shared" si="74"/>
        <v>0.99951196185711411</v>
      </c>
      <c r="C694" s="49">
        <f t="shared" si="77"/>
        <v>-4.2400801928841013E-3</v>
      </c>
      <c r="D694" s="5">
        <f t="shared" si="75"/>
        <v>0.43867612309965781</v>
      </c>
      <c r="E694" s="5">
        <f t="shared" si="76"/>
        <v>2.1863416557778043E-2</v>
      </c>
      <c r="F694" s="5" t="str">
        <f t="shared" si="78"/>
        <v>neg.</v>
      </c>
      <c r="G694" s="16">
        <f>IF(AND(C$9="L",C$10="IB"),IF((($C$7*Coefficients!$C$16)/($A694*($C$4/100)))&lt;=1,2*ASIN(($C$7*Coefficients!$C$16)/( $A694*($C$4/100)))*180/PI(),180),IF(AND(C$9="C",C$10="IB"),IF((($C$7*Coefficients!$D$16)/($A694*($C$4/100)))&lt;=1,2*ASIN(($C$7*Coefficients!$D$16)/( $A694*($C$4/100)))*180/PI(),180),IF(AND(C$9="L",C$10="D"),IF((($C$7*Coefficients!$E$16)/($A694*($C$4/100)))&lt;=1,2*ASIN(($C$7*Coefficients!$E$16)/( $A694*($C$4/100)))*180/PI(),180),IF(AND(C$9="C",C$10="D"),IF((($C$7*Coefficients!$F$16)/($A694*($C$4/100)))&lt;=1,2*ASIN(($C$7*Coefficients!$F$16)/( $A694*($C$4/100)))*180/PI(),180),FALSE))))</f>
        <v>180</v>
      </c>
      <c r="H694" s="50">
        <f>IF(AND(C$9="L",C$10="IB"),(($C$7*Coefficients!$C$16)/($A694*SIN(C$5*PI()/180))*100/2)^2*PI(),IF(AND(C$9="C",C$10="IB"),(($C$7*Coefficients!$D$16)/($A694*SIN(C$5*PI()/180))*100/2)^2*PI(),IF(AND(C$9="L",C$10="D"),(($C$7*Coefficients!$E$16)/($A694*SIN(C$5*PI()/180))*100/2)^2*PI(),IF(AND(C$9="C",C$10="D"),(($C$7* Coefficients!$F$16)/($A694*SIN(C$5*PI()/180))*100/2)^2*PI(),FALSE))))</f>
        <v>1233012.9420121608</v>
      </c>
      <c r="I694" s="42">
        <f t="shared" si="79"/>
        <v>17.542439482804188</v>
      </c>
      <c r="L694" s="44"/>
    </row>
    <row r="695" spans="1:12" x14ac:dyDescent="0.25">
      <c r="A695" s="51">
        <f t="shared" si="80"/>
        <v>45.708818961485939</v>
      </c>
      <c r="B695" s="5">
        <f t="shared" si="74"/>
        <v>0.99950970954291374</v>
      </c>
      <c r="C695" s="49">
        <f t="shared" si="77"/>
        <v>-4.2596531198358673E-3</v>
      </c>
      <c r="D695" s="5">
        <f t="shared" si="75"/>
        <v>0.43968737600249252</v>
      </c>
      <c r="E695" s="5">
        <f t="shared" si="76"/>
        <v>2.1964333503377939E-2</v>
      </c>
      <c r="F695" s="5" t="str">
        <f t="shared" si="78"/>
        <v>neg.</v>
      </c>
      <c r="G695" s="16">
        <f>IF(AND(C$9="L",C$10="IB"),IF((($C$7*Coefficients!$C$16)/($A695*($C$4/100)))&lt;=1,2*ASIN(($C$7*Coefficients!$C$16)/( $A695*($C$4/100)))*180/PI(),180),IF(AND(C$9="C",C$10="IB"),IF((($C$7*Coefficients!$D$16)/($A695*($C$4/100)))&lt;=1,2*ASIN(($C$7*Coefficients!$D$16)/( $A695*($C$4/100)))*180/PI(),180),IF(AND(C$9="L",C$10="D"),IF((($C$7*Coefficients!$E$16)/($A695*($C$4/100)))&lt;=1,2*ASIN(($C$7*Coefficients!$E$16)/( $A695*($C$4/100)))*180/PI(),180),IF(AND(C$9="C",C$10="D"),IF((($C$7*Coefficients!$F$16)/($A695*($C$4/100)))&lt;=1,2*ASIN(($C$7*Coefficients!$F$16)/( $A695*($C$4/100)))*180/PI(),180),FALSE))))</f>
        <v>180</v>
      </c>
      <c r="H695" s="50">
        <f>IF(AND(C$9="L",C$10="IB"),(($C$7*Coefficients!$C$16)/($A695*SIN(C$5*PI()/180))*100/2)^2*PI(),IF(AND(C$9="C",C$10="IB"),(($C$7*Coefficients!$D$16)/($A695*SIN(C$5*PI()/180))*100/2)^2*PI(),IF(AND(C$9="L",C$10="D"),(($C$7*Coefficients!$E$16)/($A695*SIN(C$5*PI()/180))*100/2)^2*PI(),IF(AND(C$9="C",C$10="D"),(($C$7* Coefficients!$F$16)/($A695*SIN(C$5*PI()/180))*100/2)^2*PI(),FALSE))))</f>
        <v>1227347.7621434496</v>
      </c>
      <c r="I695" s="42">
        <f t="shared" si="79"/>
        <v>17.502092991597021</v>
      </c>
      <c r="L695" s="44"/>
    </row>
    <row r="696" spans="1:12" x14ac:dyDescent="0.25">
      <c r="A696" s="51">
        <f t="shared" si="80"/>
        <v>45.814188671451774</v>
      </c>
      <c r="B696" s="5">
        <f t="shared" si="74"/>
        <v>0.99950744683590975</v>
      </c>
      <c r="C696" s="49">
        <f t="shared" si="77"/>
        <v>-4.2793164061235237E-3</v>
      </c>
      <c r="D696" s="5">
        <f t="shared" si="75"/>
        <v>0.44070096008402526</v>
      </c>
      <c r="E696" s="5">
        <f t="shared" si="76"/>
        <v>2.2065716260434253E-2</v>
      </c>
      <c r="F696" s="5" t="str">
        <f t="shared" si="78"/>
        <v>neg.</v>
      </c>
      <c r="G696" s="16">
        <f>IF(AND(C$9="L",C$10="IB"),IF((($C$7*Coefficients!$C$16)/($A696*($C$4/100)))&lt;=1,2*ASIN(($C$7*Coefficients!$C$16)/( $A696*($C$4/100)))*180/PI(),180),IF(AND(C$9="C",C$10="IB"),IF((($C$7*Coefficients!$D$16)/($A696*($C$4/100)))&lt;=1,2*ASIN(($C$7*Coefficients!$D$16)/( $A696*($C$4/100)))*180/PI(),180),IF(AND(C$9="L",C$10="D"),IF((($C$7*Coefficients!$E$16)/($A696*($C$4/100)))&lt;=1,2*ASIN(($C$7*Coefficients!$E$16)/( $A696*($C$4/100)))*180/PI(),180),IF(AND(C$9="C",C$10="D"),IF((($C$7*Coefficients!$F$16)/($A696*($C$4/100)))&lt;=1,2*ASIN(($C$7*Coefficients!$F$16)/( $A696*($C$4/100)))*180/PI(),180),FALSE))))</f>
        <v>180</v>
      </c>
      <c r="H696" s="50">
        <f>IF(AND(C$9="L",C$10="IB"),(($C$7*Coefficients!$C$16)/($A696*SIN(C$5*PI()/180))*100/2)^2*PI(),IF(AND(C$9="C",C$10="IB"),(($C$7*Coefficients!$D$16)/($A696*SIN(C$5*PI()/180))*100/2)^2*PI(),IF(AND(C$9="L",C$10="D"),(($C$7*Coefficients!$E$16)/($A696*SIN(C$5*PI()/180))*100/2)^2*PI(),IF(AND(C$9="C",C$10="D"),(($C$7* Coefficients!$F$16)/($A696*SIN(C$5*PI()/180))*100/2)^2*PI(),FALSE))))</f>
        <v>1221708.6114118632</v>
      </c>
      <c r="I696" s="42">
        <f t="shared" si="79"/>
        <v>17.46183929474461</v>
      </c>
      <c r="L696" s="44"/>
    </row>
    <row r="697" spans="1:12" x14ac:dyDescent="0.25">
      <c r="A697" s="51">
        <f t="shared" si="80"/>
        <v>45.919801283685281</v>
      </c>
      <c r="B697" s="5">
        <f t="shared" si="74"/>
        <v>0.99950517368816327</v>
      </c>
      <c r="C697" s="49">
        <f t="shared" si="77"/>
        <v>-4.2990704689585685E-3</v>
      </c>
      <c r="D697" s="5">
        <f t="shared" si="75"/>
        <v>0.44171688071817788</v>
      </c>
      <c r="E697" s="5">
        <f t="shared" si="76"/>
        <v>2.2167566979034988E-2</v>
      </c>
      <c r="F697" s="5" t="str">
        <f t="shared" si="78"/>
        <v>neg.</v>
      </c>
      <c r="G697" s="16">
        <f>IF(AND(C$9="L",C$10="IB"),IF((($C$7*Coefficients!$C$16)/($A697*($C$4/100)))&lt;=1,2*ASIN(($C$7*Coefficients!$C$16)/( $A697*($C$4/100)))*180/PI(),180),IF(AND(C$9="C",C$10="IB"),IF((($C$7*Coefficients!$D$16)/($A697*($C$4/100)))&lt;=1,2*ASIN(($C$7*Coefficients!$D$16)/( $A697*($C$4/100)))*180/PI(),180),IF(AND(C$9="L",C$10="D"),IF((($C$7*Coefficients!$E$16)/($A697*($C$4/100)))&lt;=1,2*ASIN(($C$7*Coefficients!$E$16)/( $A697*($C$4/100)))*180/PI(),180),IF(AND(C$9="C",C$10="D"),IF((($C$7*Coefficients!$F$16)/($A697*($C$4/100)))&lt;=1,2*ASIN(($C$7*Coefficients!$F$16)/( $A697*($C$4/100)))*180/PI(),180),FALSE))))</f>
        <v>180</v>
      </c>
      <c r="H697" s="50">
        <f>IF(AND(C$9="L",C$10="IB"),(($C$7*Coefficients!$C$16)/($A697*SIN(C$5*PI()/180))*100/2)^2*PI(),IF(AND(C$9="C",C$10="IB"),(($C$7*Coefficients!$D$16)/($A697*SIN(C$5*PI()/180))*100/2)^2*PI(),IF(AND(C$9="L",C$10="D"),(($C$7*Coefficients!$E$16)/($A697*SIN(C$5*PI()/180))*100/2)^2*PI(),IF(AND(C$9="C",C$10="D"),(($C$7* Coefficients!$F$16)/($A697*SIN(C$5*PI()/180))*100/2)^2*PI(),FALSE))))</f>
        <v>1216095.3702243804</v>
      </c>
      <c r="I697" s="42">
        <f t="shared" si="79"/>
        <v>17.421678178825871</v>
      </c>
      <c r="L697" s="44"/>
    </row>
    <row r="698" spans="1:12" x14ac:dyDescent="0.25">
      <c r="A698" s="51">
        <f t="shared" si="80"/>
        <v>46.025657358134019</v>
      </c>
      <c r="B698" s="5">
        <f t="shared" si="74"/>
        <v>0.9995028900515136</v>
      </c>
      <c r="C698" s="49">
        <f t="shared" si="77"/>
        <v>-4.3189157274868099E-3</v>
      </c>
      <c r="D698" s="5">
        <f t="shared" si="75"/>
        <v>0.4427351432912604</v>
      </c>
      <c r="E698" s="5">
        <f t="shared" si="76"/>
        <v>2.2269887819192487E-2</v>
      </c>
      <c r="F698" s="5" t="str">
        <f t="shared" si="78"/>
        <v>neg.</v>
      </c>
      <c r="G698" s="16">
        <f>IF(AND(C$9="L",C$10="IB"),IF((($C$7*Coefficients!$C$16)/($A698*($C$4/100)))&lt;=1,2*ASIN(($C$7*Coefficients!$C$16)/( $A698*($C$4/100)))*180/PI(),180),IF(AND(C$9="C",C$10="IB"),IF((($C$7*Coefficients!$D$16)/($A698*($C$4/100)))&lt;=1,2*ASIN(($C$7*Coefficients!$D$16)/( $A698*($C$4/100)))*180/PI(),180),IF(AND(C$9="L",C$10="D"),IF((($C$7*Coefficients!$E$16)/($A698*($C$4/100)))&lt;=1,2*ASIN(($C$7*Coefficients!$E$16)/( $A698*($C$4/100)))*180/PI(),180),IF(AND(C$9="C",C$10="D"),IF((($C$7*Coefficients!$F$16)/($A698*($C$4/100)))&lt;=1,2*ASIN(($C$7*Coefficients!$F$16)/( $A698*($C$4/100)))*180/PI(),180),FALSE))))</f>
        <v>180</v>
      </c>
      <c r="H698" s="50">
        <f>IF(AND(C$9="L",C$10="IB"),(($C$7*Coefficients!$C$16)/($A698*SIN(C$5*PI()/180))*100/2)^2*PI(),IF(AND(C$9="C",C$10="IB"),(($C$7*Coefficients!$D$16)/($A698*SIN(C$5*PI()/180))*100/2)^2*PI(),IF(AND(C$9="L",C$10="D"),(($C$7*Coefficients!$E$16)/($A698*SIN(C$5*PI()/180))*100/2)^2*PI(),IF(AND(C$9="C",C$10="D"),(($C$7* Coefficients!$F$16)/($A698*SIN(C$5*PI()/180))*100/2)^2*PI(),FALSE))))</f>
        <v>1210507.9195374588</v>
      </c>
      <c r="I698" s="42">
        <f t="shared" si="79"/>
        <v>17.381609430910558</v>
      </c>
      <c r="L698" s="44"/>
    </row>
    <row r="699" spans="1:12" x14ac:dyDescent="0.25">
      <c r="A699" s="51">
        <f t="shared" si="80"/>
        <v>46.131757456036354</v>
      </c>
      <c r="B699" s="5">
        <f t="shared" si="74"/>
        <v>0.99950059587757822</v>
      </c>
      <c r="C699" s="49">
        <f t="shared" si="77"/>
        <v>-4.338852602788437E-3</v>
      </c>
      <c r="D699" s="5">
        <f t="shared" si="75"/>
        <v>0.44375575320199984</v>
      </c>
      <c r="E699" s="5">
        <f t="shared" si="76"/>
        <v>2.2372680950889269E-2</v>
      </c>
      <c r="F699" s="5" t="str">
        <f t="shared" si="78"/>
        <v>neg.</v>
      </c>
      <c r="G699" s="16">
        <f>IF(AND(C$9="L",C$10="IB"),IF((($C$7*Coefficients!$C$16)/($A699*($C$4/100)))&lt;=1,2*ASIN(($C$7*Coefficients!$C$16)/( $A699*($C$4/100)))*180/PI(),180),IF(AND(C$9="C",C$10="IB"),IF((($C$7*Coefficients!$D$16)/($A699*($C$4/100)))&lt;=1,2*ASIN(($C$7*Coefficients!$D$16)/( $A699*($C$4/100)))*180/PI(),180),IF(AND(C$9="L",C$10="D"),IF((($C$7*Coefficients!$E$16)/($A699*($C$4/100)))&lt;=1,2*ASIN(($C$7*Coefficients!$E$16)/( $A699*($C$4/100)))*180/PI(),180),IF(AND(C$9="C",C$10="D"),IF((($C$7*Coefficients!$F$16)/($A699*($C$4/100)))&lt;=1,2*ASIN(($C$7*Coefficients!$F$16)/( $A699*($C$4/100)))*180/PI(),180),FALSE))))</f>
        <v>180</v>
      </c>
      <c r="H699" s="50">
        <f>IF(AND(C$9="L",C$10="IB"),(($C$7*Coefficients!$C$16)/($A699*SIN(C$5*PI()/180))*100/2)^2*PI(),IF(AND(C$9="C",C$10="IB"),(($C$7*Coefficients!$D$16)/($A699*SIN(C$5*PI()/180))*100/2)^2*PI(),IF(AND(C$9="L",C$10="D"),(($C$7*Coefficients!$E$16)/($A699*SIN(C$5*PI()/180))*100/2)^2*PI(),IF(AND(C$9="C",C$10="D"),(($C$7* Coefficients!$F$16)/($A699*SIN(C$5*PI()/180))*100/2)^2*PI(),FALSE))))</f>
        <v>1204946.1408545128</v>
      </c>
      <c r="I699" s="42">
        <f t="shared" si="79"/>
        <v>17.341632838558155</v>
      </c>
      <c r="L699" s="44"/>
    </row>
    <row r="700" spans="1:12" x14ac:dyDescent="0.25">
      <c r="A700" s="51">
        <f t="shared" si="80"/>
        <v>46.238102139924436</v>
      </c>
      <c r="B700" s="5">
        <f t="shared" si="74"/>
        <v>0.99949829111775168</v>
      </c>
      <c r="C700" s="49">
        <f t="shared" si="77"/>
        <v>-4.3588815178877372E-3</v>
      </c>
      <c r="D700" s="5">
        <f t="shared" si="75"/>
        <v>0.44477871586156809</v>
      </c>
      <c r="E700" s="5">
        <f t="shared" si="76"/>
        <v>2.2475948554124017E-2</v>
      </c>
      <c r="F700" s="5" t="str">
        <f t="shared" si="78"/>
        <v>neg.</v>
      </c>
      <c r="G700" s="16">
        <f>IF(AND(C$9="L",C$10="IB"),IF((($C$7*Coefficients!$C$16)/($A700*($C$4/100)))&lt;=1,2*ASIN(($C$7*Coefficients!$C$16)/( $A700*($C$4/100)))*180/PI(),180),IF(AND(C$9="C",C$10="IB"),IF((($C$7*Coefficients!$D$16)/($A700*($C$4/100)))&lt;=1,2*ASIN(($C$7*Coefficients!$D$16)/( $A700*($C$4/100)))*180/PI(),180),IF(AND(C$9="L",C$10="D"),IF((($C$7*Coefficients!$E$16)/($A700*($C$4/100)))&lt;=1,2*ASIN(($C$7*Coefficients!$E$16)/( $A700*($C$4/100)))*180/PI(),180),IF(AND(C$9="C",C$10="D"),IF((($C$7*Coefficients!$F$16)/($A700*($C$4/100)))&lt;=1,2*ASIN(($C$7*Coefficients!$F$16)/( $A700*($C$4/100)))*180/PI(),180),FALSE))))</f>
        <v>180</v>
      </c>
      <c r="H700" s="50">
        <f>IF(AND(C$9="L",C$10="IB"),(($C$7*Coefficients!$C$16)/($A700*SIN(C$5*PI()/180))*100/2)^2*PI(),IF(AND(C$9="C",C$10="IB"),(($C$7*Coefficients!$D$16)/($A700*SIN(C$5*PI()/180))*100/2)^2*PI(),IF(AND(C$9="L",C$10="D"),(($C$7*Coefficients!$E$16)/($A700*SIN(C$5*PI()/180))*100/2)^2*PI(),IF(AND(C$9="C",C$10="D"),(($C$7* Coefficients!$F$16)/($A700*SIN(C$5*PI()/180))*100/2)^2*PI(),FALSE))))</f>
        <v>1199409.9162233979</v>
      </c>
      <c r="I700" s="42">
        <f t="shared" si="79"/>
        <v>17.30174818981676</v>
      </c>
      <c r="L700" s="44"/>
    </row>
    <row r="701" spans="1:12" x14ac:dyDescent="0.25">
      <c r="A701" s="51">
        <f t="shared" si="80"/>
        <v>46.344691973627199</v>
      </c>
      <c r="B701" s="5">
        <f t="shared" si="74"/>
        <v>0.99949597572320459</v>
      </c>
      <c r="C701" s="49">
        <f t="shared" si="77"/>
        <v>-4.3790028977618387E-3</v>
      </c>
      <c r="D701" s="5">
        <f t="shared" si="75"/>
        <v>0.44580403669361141</v>
      </c>
      <c r="E701" s="5">
        <f t="shared" si="76"/>
        <v>2.2579692818957844E-2</v>
      </c>
      <c r="F701" s="5" t="str">
        <f t="shared" si="78"/>
        <v>neg.</v>
      </c>
      <c r="G701" s="16">
        <f>IF(AND(C$9="L",C$10="IB"),IF((($C$7*Coefficients!$C$16)/($A701*($C$4/100)))&lt;=1,2*ASIN(($C$7*Coefficients!$C$16)/( $A701*($C$4/100)))*180/PI(),180),IF(AND(C$9="C",C$10="IB"),IF((($C$7*Coefficients!$D$16)/($A701*($C$4/100)))&lt;=1,2*ASIN(($C$7*Coefficients!$D$16)/( $A701*($C$4/100)))*180/PI(),180),IF(AND(C$9="L",C$10="D"),IF((($C$7*Coefficients!$E$16)/($A701*($C$4/100)))&lt;=1,2*ASIN(($C$7*Coefficients!$E$16)/( $A701*($C$4/100)))*180/PI(),180),IF(AND(C$9="C",C$10="D"),IF((($C$7*Coefficients!$F$16)/($A701*($C$4/100)))&lt;=1,2*ASIN(($C$7*Coefficients!$F$16)/( $A701*($C$4/100)))*180/PI(),180),FALSE))))</f>
        <v>180</v>
      </c>
      <c r="H701" s="50">
        <f>IF(AND(C$9="L",C$10="IB"),(($C$7*Coefficients!$C$16)/($A701*SIN(C$5*PI()/180))*100/2)^2*PI(),IF(AND(C$9="C",C$10="IB"),(($C$7*Coefficients!$D$16)/($A701*SIN(C$5*PI()/180))*100/2)^2*PI(),IF(AND(C$9="L",C$10="D"),(($C$7*Coefficients!$E$16)/($A701*SIN(C$5*PI()/180))*100/2)^2*PI(),IF(AND(C$9="C",C$10="D"),(($C$7* Coefficients!$F$16)/($A701*SIN(C$5*PI()/180))*100/2)^2*PI(),FALSE))))</f>
        <v>1193899.1282339122</v>
      </c>
      <c r="I701" s="42">
        <f t="shared" si="79"/>
        <v>17.261955273221929</v>
      </c>
      <c r="L701" s="44"/>
    </row>
    <row r="702" spans="1:12" x14ac:dyDescent="0.25">
      <c r="A702" s="51">
        <f t="shared" si="80"/>
        <v>46.451527522273331</v>
      </c>
      <c r="B702" s="5">
        <f t="shared" si="74"/>
        <v>0.99949364964488219</v>
      </c>
      <c r="C702" s="49">
        <f t="shared" si="77"/>
        <v>-4.3992171693533286E-3</v>
      </c>
      <c r="D702" s="5">
        <f t="shared" si="75"/>
        <v>0.44683172113427883</v>
      </c>
      <c r="E702" s="5">
        <f t="shared" si="76"/>
        <v>2.268391594556074E-2</v>
      </c>
      <c r="F702" s="5" t="str">
        <f t="shared" si="78"/>
        <v>neg.</v>
      </c>
      <c r="G702" s="16">
        <f>IF(AND(C$9="L",C$10="IB"),IF((($C$7*Coefficients!$C$16)/($A702*($C$4/100)))&lt;=1,2*ASIN(($C$7*Coefficients!$C$16)/( $A702*($C$4/100)))*180/PI(),180),IF(AND(C$9="C",C$10="IB"),IF((($C$7*Coefficients!$D$16)/($A702*($C$4/100)))&lt;=1,2*ASIN(($C$7*Coefficients!$D$16)/( $A702*($C$4/100)))*180/PI(),180),IF(AND(C$9="L",C$10="D"),IF((($C$7*Coefficients!$E$16)/($A702*($C$4/100)))&lt;=1,2*ASIN(($C$7*Coefficients!$E$16)/( $A702*($C$4/100)))*180/PI(),180),IF(AND(C$9="C",C$10="D"),IF((($C$7*Coefficients!$F$16)/($A702*($C$4/100)))&lt;=1,2*ASIN(($C$7*Coefficients!$F$16)/( $A702*($C$4/100)))*180/PI(),180),FALSE))))</f>
        <v>180</v>
      </c>
      <c r="H702" s="50">
        <f>IF(AND(C$9="L",C$10="IB"),(($C$7*Coefficients!$C$16)/($A702*SIN(C$5*PI()/180))*100/2)^2*PI(),IF(AND(C$9="C",C$10="IB"),(($C$7*Coefficients!$D$16)/($A702*SIN(C$5*PI()/180))*100/2)^2*PI(),IF(AND(C$9="L",C$10="D"),(($C$7*Coefficients!$E$16)/($A702*SIN(C$5*PI()/180))*100/2)^2*PI(),IF(AND(C$9="C",C$10="D"),(($C$7* Coefficients!$F$16)/($A702*SIN(C$5*PI()/180))*100/2)^2*PI(),FALSE))))</f>
        <v>1188413.6600153018</v>
      </c>
      <c r="I702" s="42">
        <f t="shared" si="79"/>
        <v>17.222253877795584</v>
      </c>
      <c r="L702" s="44"/>
    </row>
    <row r="703" spans="1:12" x14ac:dyDescent="0.25">
      <c r="A703" s="51">
        <f t="shared" si="80"/>
        <v>46.558609352294276</v>
      </c>
      <c r="B703" s="5">
        <f t="shared" si="74"/>
        <v>0.99949131283350368</v>
      </c>
      <c r="C703" s="49">
        <f t="shared" si="77"/>
        <v>-4.4195247615761036E-3</v>
      </c>
      <c r="D703" s="5">
        <f t="shared" si="75"/>
        <v>0.44786177463225102</v>
      </c>
      <c r="E703" s="5">
        <f t="shared" si="76"/>
        <v>2.2788620144258181E-2</v>
      </c>
      <c r="F703" s="5" t="str">
        <f t="shared" si="78"/>
        <v>neg.</v>
      </c>
      <c r="G703" s="16">
        <f>IF(AND(C$9="L",C$10="IB"),IF((($C$7*Coefficients!$C$16)/($A703*($C$4/100)))&lt;=1,2*ASIN(($C$7*Coefficients!$C$16)/( $A703*($C$4/100)))*180/PI(),180),IF(AND(C$9="C",C$10="IB"),IF((($C$7*Coefficients!$D$16)/($A703*($C$4/100)))&lt;=1,2*ASIN(($C$7*Coefficients!$D$16)/( $A703*($C$4/100)))*180/PI(),180),IF(AND(C$9="L",C$10="D"),IF((($C$7*Coefficients!$E$16)/($A703*($C$4/100)))&lt;=1,2*ASIN(($C$7*Coefficients!$E$16)/( $A703*($C$4/100)))*180/PI(),180),IF(AND(C$9="C",C$10="D"),IF((($C$7*Coefficients!$F$16)/($A703*($C$4/100)))&lt;=1,2*ASIN(($C$7*Coefficients!$F$16)/( $A703*($C$4/100)))*180/PI(),180),FALSE))))</f>
        <v>180</v>
      </c>
      <c r="H703" s="50">
        <f>IF(AND(C$9="L",C$10="IB"),(($C$7*Coefficients!$C$16)/($A703*SIN(C$5*PI()/180))*100/2)^2*PI(),IF(AND(C$9="C",C$10="IB"),(($C$7*Coefficients!$D$16)/($A703*SIN(C$5*PI()/180))*100/2)^2*PI(),IF(AND(C$9="L",C$10="D"),(($C$7*Coefficients!$E$16)/($A703*SIN(C$5*PI()/180))*100/2)^2*PI(),IF(AND(C$9="C",C$10="D"),(($C$7* Coefficients!$F$16)/($A703*SIN(C$5*PI()/180))*100/2)^2*PI(),FALSE))))</f>
        <v>1182953.3952337876</v>
      </c>
      <c r="I703" s="42">
        <f t="shared" si="79"/>
        <v>17.182643793044871</v>
      </c>
      <c r="L703" s="44"/>
    </row>
    <row r="704" spans="1:12" x14ac:dyDescent="0.25">
      <c r="A704" s="51">
        <f t="shared" si="80"/>
        <v>46.665938031427238</v>
      </c>
      <c r="B704" s="5">
        <f t="shared" si="74"/>
        <v>0.9994889652395611</v>
      </c>
      <c r="C704" s="49">
        <f t="shared" si="77"/>
        <v>-4.4399261053250927E-3</v>
      </c>
      <c r="D704" s="5">
        <f t="shared" si="75"/>
        <v>0.448894202648769</v>
      </c>
      <c r="E704" s="5">
        <f t="shared" si="76"/>
        <v>2.2893807635578089E-2</v>
      </c>
      <c r="F704" s="5" t="str">
        <f t="shared" si="78"/>
        <v>neg.</v>
      </c>
      <c r="G704" s="16">
        <f>IF(AND(C$9="L",C$10="IB"),IF((($C$7*Coefficients!$C$16)/($A704*($C$4/100)))&lt;=1,2*ASIN(($C$7*Coefficients!$C$16)/( $A704*($C$4/100)))*180/PI(),180),IF(AND(C$9="C",C$10="IB"),IF((($C$7*Coefficients!$D$16)/($A704*($C$4/100)))&lt;=1,2*ASIN(($C$7*Coefficients!$D$16)/( $A704*($C$4/100)))*180/PI(),180),IF(AND(C$9="L",C$10="D"),IF((($C$7*Coefficients!$E$16)/($A704*($C$4/100)))&lt;=1,2*ASIN(($C$7*Coefficients!$E$16)/( $A704*($C$4/100)))*180/PI(),180),IF(AND(C$9="C",C$10="D"),IF((($C$7*Coefficients!$F$16)/($A704*($C$4/100)))&lt;=1,2*ASIN(($C$7*Coefficients!$F$16)/( $A704*($C$4/100)))*180/PI(),180),FALSE))))</f>
        <v>180</v>
      </c>
      <c r="H704" s="50">
        <f>IF(AND(C$9="L",C$10="IB"),(($C$7*Coefficients!$C$16)/($A704*SIN(C$5*PI()/180))*100/2)^2*PI(),IF(AND(C$9="C",C$10="IB"),(($C$7*Coefficients!$D$16)/($A704*SIN(C$5*PI()/180))*100/2)^2*PI(),IF(AND(C$9="L",C$10="D"),(($C$7*Coefficients!$E$16)/($A704*SIN(C$5*PI()/180))*100/2)^2*PI(),IF(AND(C$9="C",C$10="D"),(($C$7* Coefficients!$F$16)/($A704*SIN(C$5*PI()/180))*100/2)^2*PI(),FALSE))))</f>
        <v>1177518.2180900944</v>
      </c>
      <c r="I704" s="42">
        <f t="shared" si="79"/>
        <v>17.143124808961069</v>
      </c>
      <c r="L704" s="44"/>
    </row>
    <row r="705" spans="1:12" x14ac:dyDescent="0.25">
      <c r="A705" s="51">
        <f t="shared" si="80"/>
        <v>46.77351412871819</v>
      </c>
      <c r="B705" s="5">
        <f t="shared" si="74"/>
        <v>0.99948660681331825</v>
      </c>
      <c r="C705" s="49">
        <f t="shared" si="77"/>
        <v>-4.4604216334859729E-3</v>
      </c>
      <c r="D705" s="5">
        <f t="shared" si="75"/>
        <v>0.44992901065766333</v>
      </c>
      <c r="E705" s="5">
        <f t="shared" si="76"/>
        <v>2.2999480650297832E-2</v>
      </c>
      <c r="F705" s="5" t="str">
        <f t="shared" si="78"/>
        <v>neg.</v>
      </c>
      <c r="G705" s="16">
        <f>IF(AND(C$9="L",C$10="IB"),IF((($C$7*Coefficients!$C$16)/($A705*($C$4/100)))&lt;=1,2*ASIN(($C$7*Coefficients!$C$16)/( $A705*($C$4/100)))*180/PI(),180),IF(AND(C$9="C",C$10="IB"),IF((($C$7*Coefficients!$D$16)/($A705*($C$4/100)))&lt;=1,2*ASIN(($C$7*Coefficients!$D$16)/( $A705*($C$4/100)))*180/PI(),180),IF(AND(C$9="L",C$10="D"),IF((($C$7*Coefficients!$E$16)/($A705*($C$4/100)))&lt;=1,2*ASIN(($C$7*Coefficients!$E$16)/( $A705*($C$4/100)))*180/PI(),180),IF(AND(C$9="C",C$10="D"),IF((($C$7*Coefficients!$F$16)/($A705*($C$4/100)))&lt;=1,2*ASIN(($C$7*Coefficients!$F$16)/( $A705*($C$4/100)))*180/PI(),180),FALSE))))</f>
        <v>180</v>
      </c>
      <c r="H705" s="50">
        <f>IF(AND(C$9="L",C$10="IB"),(($C$7*Coefficients!$C$16)/($A705*SIN(C$5*PI()/180))*100/2)^2*PI(),IF(AND(C$9="C",C$10="IB"),(($C$7*Coefficients!$D$16)/($A705*SIN(C$5*PI()/180))*100/2)^2*PI(),IF(AND(C$9="L",C$10="D"),(($C$7*Coefficients!$E$16)/($A705*SIN(C$5*PI()/180))*100/2)^2*PI(),IF(AND(C$9="C",C$10="D"),(($C$7* Coefficients!$F$16)/($A705*SIN(C$5*PI()/180))*100/2)^2*PI(),FALSE))))</f>
        <v>1172108.0133169962</v>
      </c>
      <c r="I705" s="42">
        <f t="shared" si="79"/>
        <v>17.103696716018455</v>
      </c>
      <c r="L705" s="44"/>
    </row>
    <row r="706" spans="1:12" x14ac:dyDescent="0.25">
      <c r="A706" s="51">
        <f t="shared" si="80"/>
        <v>46.881338214524888</v>
      </c>
      <c r="B706" s="5">
        <f t="shared" si="74"/>
        <v>0.9994842375048103</v>
      </c>
      <c r="C706" s="49">
        <f t="shared" si="77"/>
        <v>-4.4810117809381276E-3</v>
      </c>
      <c r="D706" s="5">
        <f t="shared" si="75"/>
        <v>0.45096620414538308</v>
      </c>
      <c r="E706" s="5">
        <f t="shared" si="76"/>
        <v>2.3105641429491616E-2</v>
      </c>
      <c r="F706" s="5" t="str">
        <f t="shared" si="78"/>
        <v>neg.</v>
      </c>
      <c r="G706" s="16">
        <f>IF(AND(C$9="L",C$10="IB"),IF((($C$7*Coefficients!$C$16)/($A706*($C$4/100)))&lt;=1,2*ASIN(($C$7*Coefficients!$C$16)/( $A706*($C$4/100)))*180/PI(),180),IF(AND(C$9="C",C$10="IB"),IF((($C$7*Coefficients!$D$16)/($A706*($C$4/100)))&lt;=1,2*ASIN(($C$7*Coefficients!$D$16)/( $A706*($C$4/100)))*180/PI(),180),IF(AND(C$9="L",C$10="D"),IF((($C$7*Coefficients!$E$16)/($A706*($C$4/100)))&lt;=1,2*ASIN(($C$7*Coefficients!$E$16)/( $A706*($C$4/100)))*180/PI(),180),IF(AND(C$9="C",C$10="D"),IF((($C$7*Coefficients!$F$16)/($A706*($C$4/100)))&lt;=1,2*ASIN(($C$7*Coefficients!$F$16)/( $A706*($C$4/100)))*180/PI(),180),FALSE))))</f>
        <v>180</v>
      </c>
      <c r="H706" s="50">
        <f>IF(AND(C$9="L",C$10="IB"),(($C$7*Coefficients!$C$16)/($A706*SIN(C$5*PI()/180))*100/2)^2*PI(),IF(AND(C$9="C",C$10="IB"),(($C$7*Coefficients!$D$16)/($A706*SIN(C$5*PI()/180))*100/2)^2*PI(),IF(AND(C$9="L",C$10="D"),(($C$7*Coefficients!$E$16)/($A706*SIN(C$5*PI()/180))*100/2)^2*PI(),IF(AND(C$9="C",C$10="D"),(($C$7* Coefficients!$F$16)/($A706*SIN(C$5*PI()/180))*100/2)^2*PI(),FALSE))))</f>
        <v>1166722.6661768742</v>
      </c>
      <c r="I706" s="42">
        <f t="shared" si="79"/>
        <v>17.064359305173209</v>
      </c>
      <c r="L706" s="44"/>
    </row>
    <row r="707" spans="1:12" x14ac:dyDescent="0.25">
      <c r="A707" s="51">
        <f t="shared" si="80"/>
        <v>46.989410860519904</v>
      </c>
      <c r="B707" s="5">
        <f t="shared" si="74"/>
        <v>0.99948185726384087</v>
      </c>
      <c r="C707" s="49">
        <f t="shared" si="77"/>
        <v>-4.501696984580781E-3</v>
      </c>
      <c r="D707" s="5">
        <f t="shared" si="75"/>
        <v>0.45200578861102497</v>
      </c>
      <c r="E707" s="5">
        <f t="shared" si="76"/>
        <v>2.3212292224577945E-2</v>
      </c>
      <c r="F707" s="5" t="str">
        <f t="shared" si="78"/>
        <v>neg.</v>
      </c>
      <c r="G707" s="16">
        <f>IF(AND(C$9="L",C$10="IB"),IF((($C$7*Coefficients!$C$16)/($A707*($C$4/100)))&lt;=1,2*ASIN(($C$7*Coefficients!$C$16)/( $A707*($C$4/100)))*180/PI(),180),IF(AND(C$9="C",C$10="IB"),IF((($C$7*Coefficients!$D$16)/($A707*($C$4/100)))&lt;=1,2*ASIN(($C$7*Coefficients!$D$16)/( $A707*($C$4/100)))*180/PI(),180),IF(AND(C$9="L",C$10="D"),IF((($C$7*Coefficients!$E$16)/($A707*($C$4/100)))&lt;=1,2*ASIN(($C$7*Coefficients!$E$16)/( $A707*($C$4/100)))*180/PI(),180),IF(AND(C$9="C",C$10="D"),IF((($C$7*Coefficients!$F$16)/($A707*($C$4/100)))&lt;=1,2*ASIN(($C$7*Coefficients!$F$16)/( $A707*($C$4/100)))*180/PI(),180),FALSE))))</f>
        <v>180</v>
      </c>
      <c r="H707" s="50">
        <f>IF(AND(C$9="L",C$10="IB"),(($C$7*Coefficients!$C$16)/($A707*SIN(C$5*PI()/180))*100/2)^2*PI(),IF(AND(C$9="C",C$10="IB"),(($C$7*Coefficients!$D$16)/($A707*SIN(C$5*PI()/180))*100/2)^2*PI(),IF(AND(C$9="L",C$10="D"),(($C$7*Coefficients!$E$16)/($A707*SIN(C$5*PI()/180))*100/2)^2*PI(),IF(AND(C$9="C",C$10="D"),(($C$7* Coefficients!$F$16)/($A707*SIN(C$5*PI()/180))*100/2)^2*PI(),FALSE))))</f>
        <v>1161362.0624592775</v>
      </c>
      <c r="I707" s="42">
        <f t="shared" si="79"/>
        <v>17.025112367862292</v>
      </c>
      <c r="L707" s="44"/>
    </row>
    <row r="708" spans="1:12" x14ac:dyDescent="0.25">
      <c r="A708" s="51">
        <f t="shared" si="80"/>
        <v>47.097732639693646</v>
      </c>
      <c r="B708" s="5">
        <f t="shared" si="74"/>
        <v>0.99947946603998339</v>
      </c>
      <c r="C708" s="49">
        <f t="shared" si="77"/>
        <v>-4.5224776833205135E-3</v>
      </c>
      <c r="D708" s="5">
        <f t="shared" si="75"/>
        <v>0.45304776956636217</v>
      </c>
      <c r="E708" s="5">
        <f t="shared" si="76"/>
        <v>2.3319435297367425E-2</v>
      </c>
      <c r="F708" s="5" t="str">
        <f t="shared" si="78"/>
        <v>neg.</v>
      </c>
      <c r="G708" s="16">
        <f>IF(AND(C$9="L",C$10="IB"),IF((($C$7*Coefficients!$C$16)/($A708*($C$4/100)))&lt;=1,2*ASIN(($C$7*Coefficients!$C$16)/( $A708*($C$4/100)))*180/PI(),180),IF(AND(C$9="C",C$10="IB"),IF((($C$7*Coefficients!$D$16)/($A708*($C$4/100)))&lt;=1,2*ASIN(($C$7*Coefficients!$D$16)/( $A708*($C$4/100)))*180/PI(),180),IF(AND(C$9="L",C$10="D"),IF((($C$7*Coefficients!$E$16)/($A708*($C$4/100)))&lt;=1,2*ASIN(($C$7*Coefficients!$E$16)/( $A708*($C$4/100)))*180/PI(),180),IF(AND(C$9="C",C$10="D"),IF((($C$7*Coefficients!$F$16)/($A708*($C$4/100)))&lt;=1,2*ASIN(($C$7*Coefficients!$F$16)/( $A708*($C$4/100)))*180/PI(),180),FALSE))))</f>
        <v>180</v>
      </c>
      <c r="H708" s="50">
        <f>IF(AND(C$9="L",C$10="IB"),(($C$7*Coefficients!$C$16)/($A708*SIN(C$5*PI()/180))*100/2)^2*PI(),IF(AND(C$9="C",C$10="IB"),(($C$7*Coefficients!$D$16)/($A708*SIN(C$5*PI()/180))*100/2)^2*PI(),IF(AND(C$9="L",C$10="D"),(($C$7*Coefficients!$E$16)/($A708*SIN(C$5*PI()/180))*100/2)^2*PI(),IF(AND(C$9="C",C$10="D"),(($C$7* Coefficients!$F$16)/($A708*SIN(C$5*PI()/180))*100/2)^2*PI(),FALSE))))</f>
        <v>1156026.0884785077</v>
      </c>
      <c r="I708" s="42">
        <f t="shared" si="79"/>
        <v>16.98595569600235</v>
      </c>
      <c r="L708" s="44"/>
    </row>
    <row r="709" spans="1:12" x14ac:dyDescent="0.25">
      <c r="A709" s="51">
        <f t="shared" si="80"/>
        <v>47.206304126357402</v>
      </c>
      <c r="B709" s="5">
        <f t="shared" si="74"/>
        <v>0.99947706378257806</v>
      </c>
      <c r="C709" s="49">
        <f t="shared" si="77"/>
        <v>-4.5433543180983579E-3</v>
      </c>
      <c r="D709" s="5">
        <f t="shared" si="75"/>
        <v>0.45409215253587398</v>
      </c>
      <c r="E709" s="5">
        <f t="shared" si="76"/>
        <v>2.3427072920110675E-2</v>
      </c>
      <c r="F709" s="5" t="str">
        <f t="shared" si="78"/>
        <v>neg.</v>
      </c>
      <c r="G709" s="16">
        <f>IF(AND(C$9="L",C$10="IB"),IF((($C$7*Coefficients!$C$16)/($A709*($C$4/100)))&lt;=1,2*ASIN(($C$7*Coefficients!$C$16)/( $A709*($C$4/100)))*180/PI(),180),IF(AND(C$9="C",C$10="IB"),IF((($C$7*Coefficients!$D$16)/($A709*($C$4/100)))&lt;=1,2*ASIN(($C$7*Coefficients!$D$16)/( $A709*($C$4/100)))*180/PI(),180),IF(AND(C$9="L",C$10="D"),IF((($C$7*Coefficients!$E$16)/($A709*($C$4/100)))&lt;=1,2*ASIN(($C$7*Coefficients!$E$16)/( $A709*($C$4/100)))*180/PI(),180),IF(AND(C$9="C",C$10="D"),IF((($C$7*Coefficients!$F$16)/($A709*($C$4/100)))&lt;=1,2*ASIN(($C$7*Coefficients!$F$16)/( $A709*($C$4/100)))*180/PI(),180),FALSE))))</f>
        <v>180</v>
      </c>
      <c r="H709" s="50">
        <f>IF(AND(C$9="L",C$10="IB"),(($C$7*Coefficients!$C$16)/($A709*SIN(C$5*PI()/180))*100/2)^2*PI(),IF(AND(C$9="C",C$10="IB"),(($C$7*Coefficients!$D$16)/($A709*SIN(C$5*PI()/180))*100/2)^2*PI(),IF(AND(C$9="L",C$10="D"),(($C$7*Coefficients!$E$16)/($A709*SIN(C$5*PI()/180))*100/2)^2*PI(),IF(AND(C$9="C",C$10="D"),(($C$7* Coefficients!$F$16)/($A709*SIN(C$5*PI()/180))*100/2)^2*PI(),FALSE))))</f>
        <v>1150714.6310712022</v>
      </c>
      <c r="I709" s="42">
        <f t="shared" si="79"/>
        <v>16.946889081988605</v>
      </c>
      <c r="L709" s="44"/>
    </row>
    <row r="710" spans="1:12" x14ac:dyDescent="0.25">
      <c r="A710" s="51">
        <f t="shared" si="80"/>
        <v>47.315125896146391</v>
      </c>
      <c r="B710" s="5">
        <f t="shared" si="74"/>
        <v>0.9994746504407318</v>
      </c>
      <c r="C710" s="49">
        <f t="shared" si="77"/>
        <v>-4.5643273318898663E-3</v>
      </c>
      <c r="D710" s="5">
        <f t="shared" si="75"/>
        <v>0.45513894305677505</v>
      </c>
      <c r="E710" s="5">
        <f t="shared" si="76"/>
        <v>2.3535207375546568E-2</v>
      </c>
      <c r="F710" s="5" t="str">
        <f t="shared" si="78"/>
        <v>neg.</v>
      </c>
      <c r="G710" s="16">
        <f>IF(AND(C$9="L",C$10="IB"),IF((($C$7*Coefficients!$C$16)/($A710*($C$4/100)))&lt;=1,2*ASIN(($C$7*Coefficients!$C$16)/( $A710*($C$4/100)))*180/PI(),180),IF(AND(C$9="C",C$10="IB"),IF((($C$7*Coefficients!$D$16)/($A710*($C$4/100)))&lt;=1,2*ASIN(($C$7*Coefficients!$D$16)/( $A710*($C$4/100)))*180/PI(),180),IF(AND(C$9="L",C$10="D"),IF((($C$7*Coefficients!$E$16)/($A710*($C$4/100)))&lt;=1,2*ASIN(($C$7*Coefficients!$E$16)/( $A710*($C$4/100)))*180/PI(),180),IF(AND(C$9="C",C$10="D"),IF((($C$7*Coefficients!$F$16)/($A710*($C$4/100)))&lt;=1,2*ASIN(($C$7*Coefficients!$F$16)/( $A710*($C$4/100)))*180/PI(),180),FALSE))))</f>
        <v>180</v>
      </c>
      <c r="H710" s="50">
        <f>IF(AND(C$9="L",C$10="IB"),(($C$7*Coefficients!$C$16)/($A710*SIN(C$5*PI()/180))*100/2)^2*PI(),IF(AND(C$9="C",C$10="IB"),(($C$7*Coefficients!$D$16)/($A710*SIN(C$5*PI()/180))*100/2)^2*PI(),IF(AND(C$9="L",C$10="D"),(($C$7*Coefficients!$E$16)/($A710*SIN(C$5*PI()/180))*100/2)^2*PI(),IF(AND(C$9="C",C$10="D"),(($C$7* Coefficients!$F$16)/($A710*SIN(C$5*PI()/180))*100/2)^2*PI(),FALSE))))</f>
        <v>1145427.5775939384</v>
      </c>
      <c r="I710" s="42">
        <f t="shared" si="79"/>
        <v>16.907912318693768</v>
      </c>
      <c r="L710" s="44"/>
    </row>
    <row r="711" spans="1:12" x14ac:dyDescent="0.25">
      <c r="A711" s="51">
        <f t="shared" si="80"/>
        <v>47.424198526022799</v>
      </c>
      <c r="B711" s="5">
        <f t="shared" si="74"/>
        <v>0.99947222596331731</v>
      </c>
      <c r="C711" s="49">
        <f t="shared" si="77"/>
        <v>-4.5853971697138729E-3</v>
      </c>
      <c r="D711" s="5">
        <f t="shared" si="75"/>
        <v>0.45618814667904456</v>
      </c>
      <c r="E711" s="5">
        <f t="shared" si="76"/>
        <v>2.3643840956950626E-2</v>
      </c>
      <c r="F711" s="5" t="str">
        <f t="shared" si="78"/>
        <v>neg.</v>
      </c>
      <c r="G711" s="16">
        <f>IF(AND(C$9="L",C$10="IB"),IF((($C$7*Coefficients!$C$16)/($A711*($C$4/100)))&lt;=1,2*ASIN(($C$7*Coefficients!$C$16)/( $A711*($C$4/100)))*180/PI(),180),IF(AND(C$9="C",C$10="IB"),IF((($C$7*Coefficients!$D$16)/($A711*($C$4/100)))&lt;=1,2*ASIN(($C$7*Coefficients!$D$16)/( $A711*($C$4/100)))*180/PI(),180),IF(AND(C$9="L",C$10="D"),IF((($C$7*Coefficients!$E$16)/($A711*($C$4/100)))&lt;=1,2*ASIN(($C$7*Coefficients!$E$16)/( $A711*($C$4/100)))*180/PI(),180),IF(AND(C$9="C",C$10="D"),IF((($C$7*Coefficients!$F$16)/($A711*($C$4/100)))&lt;=1,2*ASIN(($C$7*Coefficients!$F$16)/( $A711*($C$4/100)))*180/PI(),180),FALSE))))</f>
        <v>180</v>
      </c>
      <c r="H711" s="50">
        <f>IF(AND(C$9="L",C$10="IB"),(($C$7*Coefficients!$C$16)/($A711*SIN(C$5*PI()/180))*100/2)^2*PI(),IF(AND(C$9="C",C$10="IB"),(($C$7*Coefficients!$D$16)/($A711*SIN(C$5*PI()/180))*100/2)^2*PI(),IF(AND(C$9="L",C$10="D"),(($C$7*Coefficients!$E$16)/($A711*SIN(C$5*PI()/180))*100/2)^2*PI(),IF(AND(C$9="C",C$10="D"),(($C$7* Coefficients!$F$16)/($A711*SIN(C$5*PI()/180))*100/2)^2*PI(),FALSE))))</f>
        <v>1140164.815920843</v>
      </c>
      <c r="I711" s="42">
        <f t="shared" si="79"/>
        <v>16.869025199466908</v>
      </c>
      <c r="L711" s="44"/>
    </row>
    <row r="712" spans="1:12" x14ac:dyDescent="0.25">
      <c r="A712" s="51">
        <f t="shared" si="80"/>
        <v>47.533522594278857</v>
      </c>
      <c r="B712" s="5">
        <f t="shared" si="74"/>
        <v>0.99946979029897109</v>
      </c>
      <c r="C712" s="49">
        <f t="shared" si="77"/>
        <v>-4.6065642786489638E-3</v>
      </c>
      <c r="D712" s="5">
        <f t="shared" si="75"/>
        <v>0.45723976896545543</v>
      </c>
      <c r="E712" s="5">
        <f t="shared" si="76"/>
        <v>2.3752975968183633E-2</v>
      </c>
      <c r="F712" s="5" t="str">
        <f t="shared" si="78"/>
        <v>neg.</v>
      </c>
      <c r="G712" s="16">
        <f>IF(AND(C$9="L",C$10="IB"),IF((($C$7*Coefficients!$C$16)/($A712*($C$4/100)))&lt;=1,2*ASIN(($C$7*Coefficients!$C$16)/( $A712*($C$4/100)))*180/PI(),180),IF(AND(C$9="C",C$10="IB"),IF((($C$7*Coefficients!$D$16)/($A712*($C$4/100)))&lt;=1,2*ASIN(($C$7*Coefficients!$D$16)/( $A712*($C$4/100)))*180/PI(),180),IF(AND(C$9="L",C$10="D"),IF((($C$7*Coefficients!$E$16)/($A712*($C$4/100)))&lt;=1,2*ASIN(($C$7*Coefficients!$E$16)/( $A712*($C$4/100)))*180/PI(),180),IF(AND(C$9="C",C$10="D"),IF((($C$7*Coefficients!$F$16)/($A712*($C$4/100)))&lt;=1,2*ASIN(($C$7*Coefficients!$F$16)/( $A712*($C$4/100)))*180/PI(),180),FALSE))))</f>
        <v>180</v>
      </c>
      <c r="H712" s="50">
        <f>IF(AND(C$9="L",C$10="IB"),(($C$7*Coefficients!$C$16)/($A712*SIN(C$5*PI()/180))*100/2)^2*PI(),IF(AND(C$9="C",C$10="IB"),(($C$7*Coefficients!$D$16)/($A712*SIN(C$5*PI()/180))*100/2)^2*PI(),IF(AND(C$9="L",C$10="D"),(($C$7*Coefficients!$E$16)/($A712*SIN(C$5*PI()/180))*100/2)^2*PI(),IF(AND(C$9="C",C$10="D"),(($C$7* Coefficients!$F$16)/($A712*SIN(C$5*PI()/180))*100/2)^2*PI(),FALSE))))</f>
        <v>1134926.234441214</v>
      </c>
      <c r="I712" s="42">
        <f t="shared" si="79"/>
        <v>16.830227518132396</v>
      </c>
      <c r="L712" s="44"/>
    </row>
    <row r="713" spans="1:12" x14ac:dyDescent="0.25">
      <c r="A713" s="51">
        <f t="shared" si="80"/>
        <v>47.643098680539893</v>
      </c>
      <c r="B713" s="5">
        <f t="shared" si="74"/>
        <v>0.99946734339609322</v>
      </c>
      <c r="C713" s="49">
        <f t="shared" si="77"/>
        <v>-4.6278291078364541E-3</v>
      </c>
      <c r="D713" s="5">
        <f t="shared" si="75"/>
        <v>0.45829381549160475</v>
      </c>
      <c r="E713" s="5">
        <f t="shared" si="76"/>
        <v>2.3862614723740534E-2</v>
      </c>
      <c r="F713" s="5" t="str">
        <f t="shared" si="78"/>
        <v>neg.</v>
      </c>
      <c r="G713" s="16">
        <f>IF(AND(C$9="L",C$10="IB"),IF((($C$7*Coefficients!$C$16)/($A713*($C$4/100)))&lt;=1,2*ASIN(($C$7*Coefficients!$C$16)/( $A713*($C$4/100)))*180/PI(),180),IF(AND(C$9="C",C$10="IB"),IF((($C$7*Coefficients!$D$16)/($A713*($C$4/100)))&lt;=1,2*ASIN(($C$7*Coefficients!$D$16)/( $A713*($C$4/100)))*180/PI(),180),IF(AND(C$9="L",C$10="D"),IF((($C$7*Coefficients!$E$16)/($A713*($C$4/100)))&lt;=1,2*ASIN(($C$7*Coefficients!$E$16)/( $A713*($C$4/100)))*180/PI(),180),IF(AND(C$9="C",C$10="D"),IF((($C$7*Coefficients!$F$16)/($A713*($C$4/100)))&lt;=1,2*ASIN(($C$7*Coefficients!$F$16)/( $A713*($C$4/100)))*180/PI(),180),FALSE))))</f>
        <v>180</v>
      </c>
      <c r="H713" s="50">
        <f>IF(AND(C$9="L",C$10="IB"),(($C$7*Coefficients!$C$16)/($A713*SIN(C$5*PI()/180))*100/2)^2*PI(),IF(AND(C$9="C",C$10="IB"),(($C$7*Coefficients!$D$16)/($A713*SIN(C$5*PI()/180))*100/2)^2*PI(),IF(AND(C$9="L",C$10="D"),(($C$7*Coefficients!$E$16)/($A713*SIN(C$5*PI()/180))*100/2)^2*PI(),IF(AND(C$9="C",C$10="D"),(($C$7* Coefficients!$F$16)/($A713*SIN(C$5*PI()/180))*100/2)^2*PI(),FALSE))))</f>
        <v>1129711.7220571532</v>
      </c>
      <c r="I713" s="42">
        <f t="shared" si="79"/>
        <v>16.791519068988784</v>
      </c>
      <c r="L713" s="44"/>
    </row>
    <row r="714" spans="1:12" x14ac:dyDescent="0.25">
      <c r="A714" s="51">
        <f t="shared" si="80"/>
        <v>47.752927365767405</v>
      </c>
      <c r="B714" s="5">
        <f t="shared" si="74"/>
        <v>0.99946488520284582</v>
      </c>
      <c r="C714" s="49">
        <f t="shared" si="77"/>
        <v>-4.6491921084929975E-3</v>
      </c>
      <c r="D714" s="5">
        <f t="shared" si="75"/>
        <v>0.45935029184594184</v>
      </c>
      <c r="E714" s="5">
        <f t="shared" si="76"/>
        <v>2.3972759548799464E-2</v>
      </c>
      <c r="F714" s="5" t="str">
        <f t="shared" si="78"/>
        <v>neg.</v>
      </c>
      <c r="G714" s="16">
        <f>IF(AND(C$9="L",C$10="IB"),IF((($C$7*Coefficients!$C$16)/($A714*($C$4/100)))&lt;=1,2*ASIN(($C$7*Coefficients!$C$16)/( $A714*($C$4/100)))*180/PI(),180),IF(AND(C$9="C",C$10="IB"),IF((($C$7*Coefficients!$D$16)/($A714*($C$4/100)))&lt;=1,2*ASIN(($C$7*Coefficients!$D$16)/( $A714*($C$4/100)))*180/PI(),180),IF(AND(C$9="L",C$10="D"),IF((($C$7*Coefficients!$E$16)/($A714*($C$4/100)))&lt;=1,2*ASIN(($C$7*Coefficients!$E$16)/( $A714*($C$4/100)))*180/PI(),180),IF(AND(C$9="C",C$10="D"),IF((($C$7*Coefficients!$F$16)/($A714*($C$4/100)))&lt;=1,2*ASIN(($C$7*Coefficients!$F$16)/( $A714*($C$4/100)))*180/PI(),180),FALSE))))</f>
        <v>180</v>
      </c>
      <c r="H714" s="50">
        <f>IF(AND(C$9="L",C$10="IB"),(($C$7*Coefficients!$C$16)/($A714*SIN(C$5*PI()/180))*100/2)^2*PI(),IF(AND(C$9="C",C$10="IB"),(($C$7*Coefficients!$D$16)/($A714*SIN(C$5*PI()/180))*100/2)^2*PI(),IF(AND(C$9="L",C$10="D"),(($C$7*Coefficients!$E$16)/($A714*SIN(C$5*PI()/180))*100/2)^2*PI(),IF(AND(C$9="C",C$10="D"),(($C$7* Coefficients!$F$16)/($A714*SIN(C$5*PI()/180))*100/2)^2*PI(),FALSE))))</f>
        <v>1124521.1681812129</v>
      </c>
      <c r="I714" s="42">
        <f t="shared" si="79"/>
        <v>16.75289964680773</v>
      </c>
      <c r="L714" s="44"/>
    </row>
    <row r="715" spans="1:12" x14ac:dyDescent="0.25">
      <c r="A715" s="51">
        <f t="shared" si="80"/>
        <v>47.863009232262144</v>
      </c>
      <c r="B715" s="5">
        <f t="shared" si="74"/>
        <v>0.99946241566715222</v>
      </c>
      <c r="C715" s="49">
        <f t="shared" si="77"/>
        <v>-4.6706537339183899E-3</v>
      </c>
      <c r="D715" s="5">
        <f t="shared" si="75"/>
        <v>0.46040920362979942</v>
      </c>
      <c r="E715" s="5">
        <f t="shared" si="76"/>
        <v>2.4083412779271111E-2</v>
      </c>
      <c r="F715" s="5" t="str">
        <f t="shared" si="78"/>
        <v>neg.</v>
      </c>
      <c r="G715" s="16">
        <f>IF(AND(C$9="L",C$10="IB"),IF((($C$7*Coefficients!$C$16)/($A715*($C$4/100)))&lt;=1,2*ASIN(($C$7*Coefficients!$C$16)/( $A715*($C$4/100)))*180/PI(),180),IF(AND(C$9="C",C$10="IB"),IF((($C$7*Coefficients!$D$16)/($A715*($C$4/100)))&lt;=1,2*ASIN(($C$7*Coefficients!$D$16)/( $A715*($C$4/100)))*180/PI(),180),IF(AND(C$9="L",C$10="D"),IF((($C$7*Coefficients!$E$16)/($A715*($C$4/100)))&lt;=1,2*ASIN(($C$7*Coefficients!$E$16)/( $A715*($C$4/100)))*180/PI(),180),IF(AND(C$9="C",C$10="D"),IF((($C$7*Coefficients!$F$16)/($A715*($C$4/100)))&lt;=1,2*ASIN(($C$7*Coefficients!$F$16)/( $A715*($C$4/100)))*180/PI(),180),FALSE))))</f>
        <v>180</v>
      </c>
      <c r="H715" s="50">
        <f>IF(AND(C$9="L",C$10="IB"),(($C$7*Coefficients!$C$16)/($A715*SIN(C$5*PI()/180))*100/2)^2*PI(),IF(AND(C$9="C",C$10="IB"),(($C$7*Coefficients!$D$16)/($A715*SIN(C$5*PI()/180))*100/2)^2*PI(),IF(AND(C$9="L",C$10="D"),(($C$7*Coefficients!$E$16)/($A715*SIN(C$5*PI()/180))*100/2)^2*PI(),IF(AND(C$9="C",C$10="D"),(($C$7* Coefficients!$F$16)/($A715*SIN(C$5*PI()/180))*100/2)^2*PI(),FALSE))))</f>
        <v>1119354.4627340471</v>
      </c>
      <c r="I715" s="42">
        <f t="shared" si="79"/>
        <v>16.71436904683291</v>
      </c>
      <c r="L715" s="44"/>
    </row>
    <row r="716" spans="1:12" x14ac:dyDescent="0.25">
      <c r="A716" s="51">
        <f t="shared" si="80"/>
        <v>47.973344863667215</v>
      </c>
      <c r="B716" s="5">
        <f t="shared" si="74"/>
        <v>0.99945993473669537</v>
      </c>
      <c r="C716" s="49">
        <f t="shared" si="77"/>
        <v>-4.6922144395091471E-3</v>
      </c>
      <c r="D716" s="5">
        <f t="shared" si="75"/>
        <v>0.46147055645742224</v>
      </c>
      <c r="E716" s="5">
        <f t="shared" si="76"/>
        <v>2.419457676184825E-2</v>
      </c>
      <c r="F716" s="5" t="str">
        <f t="shared" si="78"/>
        <v>neg.</v>
      </c>
      <c r="G716" s="16">
        <f>IF(AND(C$9="L",C$10="IB"),IF((($C$7*Coefficients!$C$16)/($A716*($C$4/100)))&lt;=1,2*ASIN(($C$7*Coefficients!$C$16)/( $A716*($C$4/100)))*180/PI(),180),IF(AND(C$9="C",C$10="IB"),IF((($C$7*Coefficients!$D$16)/($A716*($C$4/100)))&lt;=1,2*ASIN(($C$7*Coefficients!$D$16)/( $A716*($C$4/100)))*180/PI(),180),IF(AND(C$9="L",C$10="D"),IF((($C$7*Coefficients!$E$16)/($A716*($C$4/100)))&lt;=1,2*ASIN(($C$7*Coefficients!$E$16)/( $A716*($C$4/100)))*180/PI(),180),IF(AND(C$9="C",C$10="D"),IF((($C$7*Coefficients!$F$16)/($A716*($C$4/100)))&lt;=1,2*ASIN(($C$7*Coefficients!$F$16)/( $A716*($C$4/100)))*180/PI(),180),FALSE))))</f>
        <v>180</v>
      </c>
      <c r="H716" s="50">
        <f>IF(AND(C$9="L",C$10="IB"),(($C$7*Coefficients!$C$16)/($A716*SIN(C$5*PI()/180))*100/2)^2*PI(),IF(AND(C$9="C",C$10="IB"),(($C$7*Coefficients!$D$16)/($A716*SIN(C$5*PI()/180))*100/2)^2*PI(),IF(AND(C$9="L",C$10="D"),(($C$7*Coefficients!$E$16)/($A716*SIN(C$5*PI()/180))*100/2)^2*PI(),IF(AND(C$9="C",C$10="D"),(($C$7* Coefficients!$F$16)/($A716*SIN(C$5*PI()/180))*100/2)^2*PI(),FALSE))))</f>
        <v>1114211.4961420787</v>
      </c>
      <c r="I716" s="42">
        <f t="shared" si="79"/>
        <v>16.6759270647789</v>
      </c>
      <c r="L716" s="44"/>
    </row>
    <row r="717" spans="1:12" x14ac:dyDescent="0.25">
      <c r="A717" s="51">
        <f t="shared" si="80"/>
        <v>48.083934844971154</v>
      </c>
      <c r="B717" s="5">
        <f t="shared" si="74"/>
        <v>0.99945744235891765</v>
      </c>
      <c r="C717" s="49">
        <f t="shared" si="77"/>
        <v>-4.7138746827605172E-3</v>
      </c>
      <c r="D717" s="5">
        <f t="shared" si="75"/>
        <v>0.46253435595599746</v>
      </c>
      <c r="E717" s="5">
        <f t="shared" si="76"/>
        <v>2.4306253854055469E-2</v>
      </c>
      <c r="F717" s="5" t="str">
        <f t="shared" si="78"/>
        <v>neg.</v>
      </c>
      <c r="G717" s="16">
        <f>IF(AND(C$9="L",C$10="IB"),IF((($C$7*Coefficients!$C$16)/($A717*($C$4/100)))&lt;=1,2*ASIN(($C$7*Coefficients!$C$16)/( $A717*($C$4/100)))*180/PI(),180),IF(AND(C$9="C",C$10="IB"),IF((($C$7*Coefficients!$D$16)/($A717*($C$4/100)))&lt;=1,2*ASIN(($C$7*Coefficients!$D$16)/( $A717*($C$4/100)))*180/PI(),180),IF(AND(C$9="L",C$10="D"),IF((($C$7*Coefficients!$E$16)/($A717*($C$4/100)))&lt;=1,2*ASIN(($C$7*Coefficients!$E$16)/( $A717*($C$4/100)))*180/PI(),180),IF(AND(C$9="C",C$10="D"),IF((($C$7*Coefficients!$F$16)/($A717*($C$4/100)))&lt;=1,2*ASIN(($C$7*Coefficients!$F$16)/( $A717*($C$4/100)))*180/PI(),180),FALSE))))</f>
        <v>180</v>
      </c>
      <c r="H717" s="50">
        <f>IF(AND(C$9="L",C$10="IB"),(($C$7*Coefficients!$C$16)/($A717*SIN(C$5*PI()/180))*100/2)^2*PI(),IF(AND(C$9="C",C$10="IB"),(($C$7*Coefficients!$D$16)/($A717*SIN(C$5*PI()/180))*100/2)^2*PI(),IF(AND(C$9="L",C$10="D"),(($C$7*Coefficients!$E$16)/($A717*SIN(C$5*PI()/180))*100/2)^2*PI(),IF(AND(C$9="C",C$10="D"),(($C$7* Coefficients!$F$16)/($A717*SIN(C$5*PI()/180))*100/2)^2*PI(),FALSE))))</f>
        <v>1109092.1593351748</v>
      </c>
      <c r="I717" s="42">
        <f t="shared" si="79"/>
        <v>16.637573496830157</v>
      </c>
      <c r="L717" s="44"/>
    </row>
    <row r="718" spans="1:12" x14ac:dyDescent="0.25">
      <c r="A718" s="51">
        <f t="shared" si="80"/>
        <v>48.194779762511025</v>
      </c>
      <c r="B718" s="5">
        <f t="shared" si="74"/>
        <v>0.99945493848101852</v>
      </c>
      <c r="C718" s="49">
        <f t="shared" si="77"/>
        <v>-4.7356349232868184E-3</v>
      </c>
      <c r="D718" s="5">
        <f t="shared" si="75"/>
        <v>0.46360060776568401</v>
      </c>
      <c r="E718" s="5">
        <f t="shared" si="76"/>
        <v>2.4418446424299224E-2</v>
      </c>
      <c r="F718" s="5" t="str">
        <f t="shared" si="78"/>
        <v>neg.</v>
      </c>
      <c r="G718" s="16">
        <f>IF(AND(C$9="L",C$10="IB"),IF((($C$7*Coefficients!$C$16)/($A718*($C$4/100)))&lt;=1,2*ASIN(($C$7*Coefficients!$C$16)/( $A718*($C$4/100)))*180/PI(),180),IF(AND(C$9="C",C$10="IB"),IF((($C$7*Coefficients!$D$16)/($A718*($C$4/100)))&lt;=1,2*ASIN(($C$7*Coefficients!$D$16)/( $A718*($C$4/100)))*180/PI(),180),IF(AND(C$9="L",C$10="D"),IF((($C$7*Coefficients!$E$16)/($A718*($C$4/100)))&lt;=1,2*ASIN(($C$7*Coefficients!$E$16)/( $A718*($C$4/100)))*180/PI(),180),IF(AND(C$9="C",C$10="D"),IF((($C$7*Coefficients!$F$16)/($A718*($C$4/100)))&lt;=1,2*ASIN(($C$7*Coefficients!$F$16)/( $A718*($C$4/100)))*180/PI(),180),FALSE))))</f>
        <v>180</v>
      </c>
      <c r="H718" s="50">
        <f>IF(AND(C$9="L",C$10="IB"),(($C$7*Coefficients!$C$16)/($A718*SIN(C$5*PI()/180))*100/2)^2*PI(),IF(AND(C$9="C",C$10="IB"),(($C$7*Coefficients!$D$16)/($A718*SIN(C$5*PI()/180))*100/2)^2*PI(),IF(AND(C$9="L",C$10="D"),(($C$7*Coefficients!$E$16)/($A718*SIN(C$5*PI()/180))*100/2)^2*PI(),IF(AND(C$9="C",C$10="D"),(($C$7* Coefficients!$F$16)/($A718*SIN(C$5*PI()/180))*100/2)^2*PI(),FALSE))))</f>
        <v>1103996.3437443364</v>
      </c>
      <c r="I718" s="42">
        <f t="shared" si="79"/>
        <v>16.59930813963987</v>
      </c>
      <c r="L718" s="44"/>
    </row>
    <row r="719" spans="1:12" x14ac:dyDescent="0.25">
      <c r="A719" s="51">
        <f t="shared" si="80"/>
        <v>48.305880203975555</v>
      </c>
      <c r="B719" s="5">
        <f t="shared" si="74"/>
        <v>0.99945242304995496</v>
      </c>
      <c r="C719" s="49">
        <f t="shared" si="77"/>
        <v>-4.7574956228176573E-3</v>
      </c>
      <c r="D719" s="5">
        <f t="shared" si="75"/>
        <v>0.46466931753964286</v>
      </c>
      <c r="E719" s="5">
        <f t="shared" si="76"/>
        <v>2.453115685191801E-2</v>
      </c>
      <c r="F719" s="5" t="str">
        <f t="shared" si="78"/>
        <v>neg.</v>
      </c>
      <c r="G719" s="16">
        <f>IF(AND(C$9="L",C$10="IB"),IF((($C$7*Coefficients!$C$16)/($A719*($C$4/100)))&lt;=1,2*ASIN(($C$7*Coefficients!$C$16)/( $A719*($C$4/100)))*180/PI(),180),IF(AND(C$9="C",C$10="IB"),IF((($C$7*Coefficients!$D$16)/($A719*($C$4/100)))&lt;=1,2*ASIN(($C$7*Coefficients!$D$16)/( $A719*($C$4/100)))*180/PI(),180),IF(AND(C$9="L",C$10="D"),IF((($C$7*Coefficients!$E$16)/($A719*($C$4/100)))&lt;=1,2*ASIN(($C$7*Coefficients!$E$16)/( $A719*($C$4/100)))*180/PI(),180),IF(AND(C$9="C",C$10="D"),IF((($C$7*Coefficients!$F$16)/($A719*($C$4/100)))&lt;=1,2*ASIN(($C$7*Coefficients!$F$16)/( $A719*($C$4/100)))*180/PI(),180),FALSE))))</f>
        <v>180</v>
      </c>
      <c r="H719" s="50">
        <f>IF(AND(C$9="L",C$10="IB"),(($C$7*Coefficients!$C$16)/($A719*SIN(C$5*PI()/180))*100/2)^2*PI(),IF(AND(C$9="C",C$10="IB"),(($C$7*Coefficients!$D$16)/($A719*SIN(C$5*PI()/180))*100/2)^2*PI(),IF(AND(C$9="L",C$10="D"),(($C$7*Coefficients!$E$16)/($A719*SIN(C$5*PI()/180))*100/2)^2*PI(),IF(AND(C$9="C",C$10="D"),(($C$7* Coefficients!$F$16)/($A719*SIN(C$5*PI()/180))*100/2)^2*PI(),FALSE))))</f>
        <v>1098923.941299391</v>
      </c>
      <c r="I719" s="42">
        <f t="shared" si="79"/>
        <v>16.561130790328924</v>
      </c>
      <c r="L719" s="44"/>
    </row>
    <row r="720" spans="1:12" x14ac:dyDescent="0.25">
      <c r="A720" s="51">
        <f t="shared" si="80"/>
        <v>48.417236758408215</v>
      </c>
      <c r="B720" s="5">
        <f t="shared" si="74"/>
        <v>0.99944989601243817</v>
      </c>
      <c r="C720" s="49">
        <f t="shared" si="77"/>
        <v>-4.7794572452269602E-3</v>
      </c>
      <c r="D720" s="5">
        <f t="shared" si="75"/>
        <v>0.46574049094406694</v>
      </c>
      <c r="E720" s="5">
        <f t="shared" si="76"/>
        <v>2.4644387527232879E-2</v>
      </c>
      <c r="F720" s="5" t="str">
        <f t="shared" si="78"/>
        <v>neg.</v>
      </c>
      <c r="G720" s="16">
        <f>IF(AND(C$9="L",C$10="IB"),IF((($C$7*Coefficients!$C$16)/($A720*($C$4/100)))&lt;=1,2*ASIN(($C$7*Coefficients!$C$16)/( $A720*($C$4/100)))*180/PI(),180),IF(AND(C$9="C",C$10="IB"),IF((($C$7*Coefficients!$D$16)/($A720*($C$4/100)))&lt;=1,2*ASIN(($C$7*Coefficients!$D$16)/( $A720*($C$4/100)))*180/PI(),180),IF(AND(C$9="L",C$10="D"),IF((($C$7*Coefficients!$E$16)/($A720*($C$4/100)))&lt;=1,2*ASIN(($C$7*Coefficients!$E$16)/( $A720*($C$4/100)))*180/PI(),180),IF(AND(C$9="C",C$10="D"),IF((($C$7*Coefficients!$F$16)/($A720*($C$4/100)))&lt;=1,2*ASIN(($C$7*Coefficients!$F$16)/( $A720*($C$4/100)))*180/PI(),180),FALSE))))</f>
        <v>180</v>
      </c>
      <c r="H720" s="50">
        <f>IF(AND(C$9="L",C$10="IB"),(($C$7*Coefficients!$C$16)/($A720*SIN(C$5*PI()/180))*100/2)^2*PI(),IF(AND(C$9="C",C$10="IB"),(($C$7*Coefficients!$D$16)/($A720*SIN(C$5*PI()/180))*100/2)^2*PI(),IF(AND(C$9="L",C$10="D"),(($C$7*Coefficients!$E$16)/($A720*SIN(C$5*PI()/180))*100/2)^2*PI(),IF(AND(C$9="C",C$10="D"),(($C$7* Coefficients!$F$16)/($A720*SIN(C$5*PI()/180))*100/2)^2*PI(),FALSE))))</f>
        <v>1093874.8444267053</v>
      </c>
      <c r="I720" s="42">
        <f t="shared" si="79"/>
        <v>16.523041246484819</v>
      </c>
      <c r="L720" s="44"/>
    </row>
    <row r="721" spans="1:12" x14ac:dyDescent="0.25">
      <c r="A721" s="51">
        <f t="shared" si="80"/>
        <v>48.528850016210377</v>
      </c>
      <c r="B721" s="5">
        <f t="shared" si="74"/>
        <v>0.99944735731493528</v>
      </c>
      <c r="C721" s="49">
        <f t="shared" si="77"/>
        <v>-4.8015202565176085E-3</v>
      </c>
      <c r="D721" s="5">
        <f t="shared" si="75"/>
        <v>0.46681413365821078</v>
      </c>
      <c r="E721" s="5">
        <f t="shared" si="76"/>
        <v>2.4758140851598078E-2</v>
      </c>
      <c r="F721" s="5" t="str">
        <f t="shared" si="78"/>
        <v>neg.</v>
      </c>
      <c r="G721" s="16">
        <f>IF(AND(C$9="L",C$10="IB"),IF((($C$7*Coefficients!$C$16)/($A721*($C$4/100)))&lt;=1,2*ASIN(($C$7*Coefficients!$C$16)/( $A721*($C$4/100)))*180/PI(),180),IF(AND(C$9="C",C$10="IB"),IF((($C$7*Coefficients!$D$16)/($A721*($C$4/100)))&lt;=1,2*ASIN(($C$7*Coefficients!$D$16)/( $A721*($C$4/100)))*180/PI(),180),IF(AND(C$9="L",C$10="D"),IF((($C$7*Coefficients!$E$16)/($A721*($C$4/100)))&lt;=1,2*ASIN(($C$7*Coefficients!$E$16)/( $A721*($C$4/100)))*180/PI(),180),IF(AND(C$9="C",C$10="D"),IF((($C$7*Coefficients!$F$16)/($A721*($C$4/100)))&lt;=1,2*ASIN(($C$7*Coefficients!$F$16)/( $A721*($C$4/100)))*180/PI(),180),FALSE))))</f>
        <v>180</v>
      </c>
      <c r="H721" s="50">
        <f>IF(AND(C$9="L",C$10="IB"),(($C$7*Coefficients!$C$16)/($A721*SIN(C$5*PI()/180))*100/2)^2*PI(),IF(AND(C$9="C",C$10="IB"),(($C$7*Coefficients!$D$16)/($A721*SIN(C$5*PI()/180))*100/2)^2*PI(),IF(AND(C$9="L",C$10="D"),(($C$7*Coefficients!$E$16)/($A721*SIN(C$5*PI()/180))*100/2)^2*PI(),IF(AND(C$9="C",C$10="D"),(($C$7* Coefficients!$F$16)/($A721*SIN(C$5*PI()/180))*100/2)^2*PI(),FALSE))))</f>
        <v>1088848.9460469012</v>
      </c>
      <c r="I721" s="42">
        <f t="shared" si="79"/>
        <v>16.485039306160591</v>
      </c>
      <c r="L721" s="44"/>
    </row>
    <row r="722" spans="1:12" x14ac:dyDescent="0.25">
      <c r="A722" s="51">
        <f t="shared" si="80"/>
        <v>48.640720569144428</v>
      </c>
      <c r="B722" s="5">
        <f t="shared" si="74"/>
        <v>0.99944480690366544</v>
      </c>
      <c r="C722" s="49">
        <f t="shared" si="77"/>
        <v>-4.8236851248562593E-3</v>
      </c>
      <c r="D722" s="5">
        <f t="shared" si="75"/>
        <v>0.46789025137442147</v>
      </c>
      <c r="E722" s="5">
        <f t="shared" si="76"/>
        <v>2.4872419237452027E-2</v>
      </c>
      <c r="F722" s="5" t="str">
        <f t="shared" si="78"/>
        <v>neg.</v>
      </c>
      <c r="G722" s="16">
        <f>IF(AND(C$9="L",C$10="IB"),IF((($C$7*Coefficients!$C$16)/($A722*($C$4/100)))&lt;=1,2*ASIN(($C$7*Coefficients!$C$16)/( $A722*($C$4/100)))*180/PI(),180),IF(AND(C$9="C",C$10="IB"),IF((($C$7*Coefficients!$D$16)/($A722*($C$4/100)))&lt;=1,2*ASIN(($C$7*Coefficients!$D$16)/( $A722*($C$4/100)))*180/PI(),180),IF(AND(C$9="L",C$10="D"),IF((($C$7*Coefficients!$E$16)/($A722*($C$4/100)))&lt;=1,2*ASIN(($C$7*Coefficients!$E$16)/( $A722*($C$4/100)))*180/PI(),180),IF(AND(C$9="C",C$10="D"),IF((($C$7*Coefficients!$F$16)/($A722*($C$4/100)))&lt;=1,2*ASIN(($C$7*Coefficients!$F$16)/( $A722*($C$4/100)))*180/PI(),180),FALSE))))</f>
        <v>180</v>
      </c>
      <c r="H722" s="50">
        <f>IF(AND(C$9="L",C$10="IB"),(($C$7*Coefficients!$C$16)/($A722*SIN(C$5*PI()/180))*100/2)^2*PI(),IF(AND(C$9="C",C$10="IB"),(($C$7*Coefficients!$D$16)/($A722*SIN(C$5*PI()/180))*100/2)^2*PI(),IF(AND(C$9="L",C$10="D"),(($C$7*Coefficients!$E$16)/($A722*SIN(C$5*PI()/180))*100/2)^2*PI(),IF(AND(C$9="C",C$10="D"),(($C$7* Coefficients!$F$16)/($A722*SIN(C$5*PI()/180))*100/2)^2*PI(),FALSE))))</f>
        <v>1083846.1395725859</v>
      </c>
      <c r="I722" s="42">
        <f t="shared" si="79"/>
        <v>16.447124767873721</v>
      </c>
      <c r="L722" s="44"/>
    </row>
    <row r="723" spans="1:12" x14ac:dyDescent="0.25">
      <c r="A723" s="51">
        <f t="shared" si="80"/>
        <v>48.752849010336895</v>
      </c>
      <c r="B723" s="5">
        <f t="shared" si="74"/>
        <v>0.99944224472460075</v>
      </c>
      <c r="C723" s="49">
        <f t="shared" si="77"/>
        <v>-4.8459523205647437E-3</v>
      </c>
      <c r="D723" s="5">
        <f t="shared" si="75"/>
        <v>0.46896884979816778</v>
      </c>
      <c r="E723" s="5">
        <f t="shared" si="76"/>
        <v>2.4987225108368424E-2</v>
      </c>
      <c r="F723" s="5" t="str">
        <f t="shared" si="78"/>
        <v>neg.</v>
      </c>
      <c r="G723" s="16">
        <f>IF(AND(C$9="L",C$10="IB"),IF((($C$7*Coefficients!$C$16)/($A723*($C$4/100)))&lt;=1,2*ASIN(($C$7*Coefficients!$C$16)/( $A723*($C$4/100)))*180/PI(),180),IF(AND(C$9="C",C$10="IB"),IF((($C$7*Coefficients!$D$16)/($A723*($C$4/100)))&lt;=1,2*ASIN(($C$7*Coefficients!$D$16)/( $A723*($C$4/100)))*180/PI(),180),IF(AND(C$9="L",C$10="D"),IF((($C$7*Coefficients!$E$16)/($A723*($C$4/100)))&lt;=1,2*ASIN(($C$7*Coefficients!$E$16)/( $A723*($C$4/100)))*180/PI(),180),IF(AND(C$9="C",C$10="D"),IF((($C$7*Coefficients!$F$16)/($A723*($C$4/100)))&lt;=1,2*ASIN(($C$7*Coefficients!$F$16)/( $A723*($C$4/100)))*180/PI(),180),FALSE))))</f>
        <v>180</v>
      </c>
      <c r="H723" s="50">
        <f>IF(AND(C$9="L",C$10="IB"),(($C$7*Coefficients!$C$16)/($A723*SIN(C$5*PI()/180))*100/2)^2*PI(),IF(AND(C$9="C",C$10="IB"),(($C$7*Coefficients!$D$16)/($A723*SIN(C$5*PI()/180))*100/2)^2*PI(),IF(AND(C$9="L",C$10="D"),(($C$7*Coefficients!$E$16)/($A723*SIN(C$5*PI()/180))*100/2)^2*PI(),IF(AND(C$9="C",C$10="D"),(($C$7* Coefficients!$F$16)/($A723*SIN(C$5*PI()/180))*100/2)^2*PI(),FALSE))))</f>
        <v>1078866.3189060914</v>
      </c>
      <c r="I723" s="42">
        <f t="shared" si="79"/>
        <v>16.409297430605111</v>
      </c>
      <c r="L723" s="44"/>
    </row>
    <row r="724" spans="1:12" x14ac:dyDescent="0.25">
      <c r="A724" s="51">
        <f t="shared" si="80"/>
        <v>48.865235934281614</v>
      </c>
      <c r="B724" s="5">
        <f t="shared" si="74"/>
        <v>0.99943967072346351</v>
      </c>
      <c r="C724" s="49">
        <f t="shared" si="77"/>
        <v>-4.8683223161442701E-3</v>
      </c>
      <c r="D724" s="5">
        <f t="shared" si="75"/>
        <v>0.47004993464807132</v>
      </c>
      <c r="E724" s="5">
        <f t="shared" si="76"/>
        <v>2.5102560899107691E-2</v>
      </c>
      <c r="F724" s="5" t="str">
        <f t="shared" si="78"/>
        <v>neg.</v>
      </c>
      <c r="G724" s="16">
        <f>IF(AND(C$9="L",C$10="IB"),IF((($C$7*Coefficients!$C$16)/($A724*($C$4/100)))&lt;=1,2*ASIN(($C$7*Coefficients!$C$16)/( $A724*($C$4/100)))*180/PI(),180),IF(AND(C$9="C",C$10="IB"),IF((($C$7*Coefficients!$D$16)/($A724*($C$4/100)))&lt;=1,2*ASIN(($C$7*Coefficients!$D$16)/( $A724*($C$4/100)))*180/PI(),180),IF(AND(C$9="L",C$10="D"),IF((($C$7*Coefficients!$E$16)/($A724*($C$4/100)))&lt;=1,2*ASIN(($C$7*Coefficients!$E$16)/( $A724*($C$4/100)))*180/PI(),180),IF(AND(C$9="C",C$10="D"),IF((($C$7*Coefficients!$F$16)/($A724*($C$4/100)))&lt;=1,2*ASIN(($C$7*Coefficients!$F$16)/( $A724*($C$4/100)))*180/PI(),180),FALSE))))</f>
        <v>180</v>
      </c>
      <c r="H724" s="50">
        <f>IF(AND(C$9="L",C$10="IB"),(($C$7*Coefficients!$C$16)/($A724*SIN(C$5*PI()/180))*100/2)^2*PI(),IF(AND(C$9="C",C$10="IB"),(($C$7*Coefficients!$D$16)/($A724*SIN(C$5*PI()/180))*100/2)^2*PI(),IF(AND(C$9="L",C$10="D"),(($C$7*Coefficients!$E$16)/($A724*SIN(C$5*PI()/180))*100/2)^2*PI(),IF(AND(C$9="C",C$10="D"),(($C$7* Coefficients!$F$16)/($A724*SIN(C$5*PI()/180))*100/2)^2*PI(),FALSE))))</f>
        <v>1073909.3784372236</v>
      </c>
      <c r="I724" s="42">
        <f t="shared" si="79"/>
        <v>16.371557093797978</v>
      </c>
      <c r="L724" s="44"/>
    </row>
    <row r="725" spans="1:12" x14ac:dyDescent="0.25">
      <c r="A725" s="51">
        <f t="shared" si="80"/>
        <v>48.97788193684287</v>
      </c>
      <c r="B725" s="5">
        <f t="shared" si="74"/>
        <v>0.99943708484572635</v>
      </c>
      <c r="C725" s="49">
        <f t="shared" si="77"/>
        <v>-4.8907955862745427E-3</v>
      </c>
      <c r="D725" s="5">
        <f t="shared" si="75"/>
        <v>0.47113351165593631</v>
      </c>
      <c r="E725" s="5">
        <f t="shared" si="76"/>
        <v>2.5218429055668623E-2</v>
      </c>
      <c r="F725" s="5" t="str">
        <f t="shared" si="78"/>
        <v>neg.</v>
      </c>
      <c r="G725" s="16">
        <f>IF(AND(C$9="L",C$10="IB"),IF((($C$7*Coefficients!$C$16)/($A725*($C$4/100)))&lt;=1,2*ASIN(($C$7*Coefficients!$C$16)/( $A725*($C$4/100)))*180/PI(),180),IF(AND(C$9="C",C$10="IB"),IF((($C$7*Coefficients!$D$16)/($A725*($C$4/100)))&lt;=1,2*ASIN(($C$7*Coefficients!$D$16)/( $A725*($C$4/100)))*180/PI(),180),IF(AND(C$9="L",C$10="D"),IF((($C$7*Coefficients!$E$16)/($A725*($C$4/100)))&lt;=1,2*ASIN(($C$7*Coefficients!$E$16)/( $A725*($C$4/100)))*180/PI(),180),IF(AND(C$9="C",C$10="D"),IF((($C$7*Coefficients!$F$16)/($A725*($C$4/100)))&lt;=1,2*ASIN(($C$7*Coefficients!$F$16)/( $A725*($C$4/100)))*180/PI(),180),FALSE))))</f>
        <v>180</v>
      </c>
      <c r="H725" s="50">
        <f>IF(AND(C$9="L",C$10="IB"),(($C$7*Coefficients!$C$16)/($A725*SIN(C$5*PI()/180))*100/2)^2*PI(),IF(AND(C$9="C",C$10="IB"),(($C$7*Coefficients!$D$16)/($A725*SIN(C$5*PI()/180))*100/2)^2*PI(),IF(AND(C$9="L",C$10="D"),(($C$7*Coefficients!$E$16)/($A725*SIN(C$5*PI()/180))*100/2)^2*PI(),IF(AND(C$9="C",C$10="D"),(($C$7* Coefficients!$F$16)/($A725*SIN(C$5*PI()/180))*100/2)^2*PI(),FALSE))))</f>
        <v>1068975.213041024</v>
      </c>
      <c r="I725" s="42">
        <f t="shared" si="79"/>
        <v>16.33390355735682</v>
      </c>
      <c r="L725" s="44"/>
    </row>
    <row r="726" spans="1:12" x14ac:dyDescent="0.25">
      <c r="A726" s="51">
        <f t="shared" si="80"/>
        <v>49.090787615258549</v>
      </c>
      <c r="B726" s="5">
        <f t="shared" si="74"/>
        <v>0.99943448703661109</v>
      </c>
      <c r="C726" s="49">
        <f t="shared" si="77"/>
        <v>-4.9133726078234956E-3</v>
      </c>
      <c r="D726" s="5">
        <f t="shared" si="75"/>
        <v>0.47221958656678009</v>
      </c>
      <c r="E726" s="5">
        <f t="shared" si="76"/>
        <v>2.5334832035340159E-2</v>
      </c>
      <c r="F726" s="5" t="str">
        <f t="shared" si="78"/>
        <v>neg.</v>
      </c>
      <c r="G726" s="16">
        <f>IF(AND(C$9="L",C$10="IB"),IF((($C$7*Coefficients!$C$16)/($A726*($C$4/100)))&lt;=1,2*ASIN(($C$7*Coefficients!$C$16)/( $A726*($C$4/100)))*180/PI(),180),IF(AND(C$9="C",C$10="IB"),IF((($C$7*Coefficients!$D$16)/($A726*($C$4/100)))&lt;=1,2*ASIN(($C$7*Coefficients!$D$16)/( $A726*($C$4/100)))*180/PI(),180),IF(AND(C$9="L",C$10="D"),IF((($C$7*Coefficients!$E$16)/($A726*($C$4/100)))&lt;=1,2*ASIN(($C$7*Coefficients!$E$16)/( $A726*($C$4/100)))*180/PI(),180),IF(AND(C$9="C",C$10="D"),IF((($C$7*Coefficients!$F$16)/($A726*($C$4/100)))&lt;=1,2*ASIN(($C$7*Coefficients!$F$16)/( $A726*($C$4/100)))*180/PI(),180),FALSE))))</f>
        <v>180</v>
      </c>
      <c r="H726" s="50">
        <f>IF(AND(C$9="L",C$10="IB"),(($C$7*Coefficients!$C$16)/($A726*SIN(C$5*PI()/180))*100/2)^2*PI(),IF(AND(C$9="C",C$10="IB"),(($C$7*Coefficients!$D$16)/($A726*SIN(C$5*PI()/180))*100/2)^2*PI(),IF(AND(C$9="L",C$10="D"),(($C$7*Coefficients!$E$16)/($A726*SIN(C$5*PI()/180))*100/2)^2*PI(),IF(AND(C$9="C",C$10="D"),(($C$7* Coefficients!$F$16)/($A726*SIN(C$5*PI()/180))*100/2)^2*PI(),FALSE))))</f>
        <v>1064063.7180755378</v>
      </c>
      <c r="I726" s="42">
        <f t="shared" si="79"/>
        <v>16.296336621646329</v>
      </c>
      <c r="L726" s="44"/>
    </row>
    <row r="727" spans="1:12" x14ac:dyDescent="0.25">
      <c r="A727" s="51">
        <f t="shared" si="80"/>
        <v>49.203953568143326</v>
      </c>
      <c r="B727" s="5">
        <f t="shared" si="74"/>
        <v>0.99943187724108606</v>
      </c>
      <c r="C727" s="49">
        <f t="shared" si="77"/>
        <v>-4.9360538598705343E-3</v>
      </c>
      <c r="D727" s="5">
        <f t="shared" si="75"/>
        <v>0.47330816513886381</v>
      </c>
      <c r="E727" s="5">
        <f t="shared" si="76"/>
        <v>2.5451772306753658E-2</v>
      </c>
      <c r="F727" s="5" t="str">
        <f t="shared" si="78"/>
        <v>neg.</v>
      </c>
      <c r="G727" s="16">
        <f>IF(AND(C$9="L",C$10="IB"),IF((($C$7*Coefficients!$C$16)/($A727*($C$4/100)))&lt;=1,2*ASIN(($C$7*Coefficients!$C$16)/( $A727*($C$4/100)))*180/PI(),180),IF(AND(C$9="C",C$10="IB"),IF((($C$7*Coefficients!$D$16)/($A727*($C$4/100)))&lt;=1,2*ASIN(($C$7*Coefficients!$D$16)/( $A727*($C$4/100)))*180/PI(),180),IF(AND(C$9="L",C$10="D"),IF((($C$7*Coefficients!$E$16)/($A727*($C$4/100)))&lt;=1,2*ASIN(($C$7*Coefficients!$E$16)/( $A727*($C$4/100)))*180/PI(),180),IF(AND(C$9="C",C$10="D"),IF((($C$7*Coefficients!$F$16)/($A727*($C$4/100)))&lt;=1,2*ASIN(($C$7*Coefficients!$F$16)/( $A727*($C$4/100)))*180/PI(),180),FALSE))))</f>
        <v>180</v>
      </c>
      <c r="H727" s="50">
        <f>IF(AND(C$9="L",C$10="IB"),(($C$7*Coefficients!$C$16)/($A727*SIN(C$5*PI()/180))*100/2)^2*PI(),IF(AND(C$9="C",C$10="IB"),(($C$7*Coefficients!$D$16)/($A727*SIN(C$5*PI()/180))*100/2)^2*PI(),IF(AND(C$9="L",C$10="D"),(($C$7*Coefficients!$E$16)/($A727*SIN(C$5*PI()/180))*100/2)^2*PI(),IF(AND(C$9="C",C$10="D"),(($C$7* Coefficients!$F$16)/($A727*SIN(C$5*PI()/180))*100/2)^2*PI(),FALSE))))</f>
        <v>1059174.7893795983</v>
      </c>
      <c r="I727" s="42">
        <f t="shared" si="79"/>
        <v>16.258856087490358</v>
      </c>
      <c r="L727" s="44"/>
    </row>
    <row r="728" spans="1:12" x14ac:dyDescent="0.25">
      <c r="A728" s="51">
        <f t="shared" si="80"/>
        <v>49.317380395491817</v>
      </c>
      <c r="B728" s="5">
        <f t="shared" si="74"/>
        <v>0.99942925540386662</v>
      </c>
      <c r="C728" s="49">
        <f t="shared" si="77"/>
        <v>-4.9588398237027636E-3</v>
      </c>
      <c r="D728" s="5">
        <f t="shared" si="75"/>
        <v>0.47439925314372278</v>
      </c>
      <c r="E728" s="5">
        <f t="shared" si="76"/>
        <v>2.5569252349935106E-2</v>
      </c>
      <c r="F728" s="5" t="str">
        <f t="shared" si="78"/>
        <v>neg.</v>
      </c>
      <c r="G728" s="16">
        <f>IF(AND(C$9="L",C$10="IB"),IF((($C$7*Coefficients!$C$16)/($A728*($C$4/100)))&lt;=1,2*ASIN(($C$7*Coefficients!$C$16)/( $A728*($C$4/100)))*180/PI(),180),IF(AND(C$9="C",C$10="IB"),IF((($C$7*Coefficients!$D$16)/($A728*($C$4/100)))&lt;=1,2*ASIN(($C$7*Coefficients!$D$16)/( $A728*($C$4/100)))*180/PI(),180),IF(AND(C$9="L",C$10="D"),IF((($C$7*Coefficients!$E$16)/($A728*($C$4/100)))&lt;=1,2*ASIN(($C$7*Coefficients!$E$16)/( $A728*($C$4/100)))*180/PI(),180),IF(AND(C$9="C",C$10="D"),IF((($C$7*Coefficients!$F$16)/($A728*($C$4/100)))&lt;=1,2*ASIN(($C$7*Coefficients!$F$16)/( $A728*($C$4/100)))*180/PI(),180),FALSE))))</f>
        <v>180</v>
      </c>
      <c r="H728" s="50">
        <f>IF(AND(C$9="L",C$10="IB"),(($C$7*Coefficients!$C$16)/($A728*SIN(C$5*PI()/180))*100/2)^2*PI(),IF(AND(C$9="C",C$10="IB"),(($C$7*Coefficients!$D$16)/($A728*SIN(C$5*PI()/180))*100/2)^2*PI(),IF(AND(C$9="L",C$10="D"),(($C$7*Coefficients!$E$16)/($A728*SIN(C$5*PI()/180))*100/2)^2*PI(),IF(AND(C$9="C",C$10="D"),(($C$7* Coefficients!$F$16)/($A728*SIN(C$5*PI()/180))*100/2)^2*PI(),FALSE))))</f>
        <v>1054308.3232706147</v>
      </c>
      <c r="I728" s="42">
        <f t="shared" si="79"/>
        <v>16.221461756170839</v>
      </c>
      <c r="L728" s="44"/>
    </row>
    <row r="729" spans="1:12" x14ac:dyDescent="0.25">
      <c r="A729" s="51">
        <f t="shared" si="80"/>
        <v>49.431068698681763</v>
      </c>
      <c r="B729" s="5">
        <f t="shared" si="74"/>
        <v>0.99942662146941241</v>
      </c>
      <c r="C729" s="49">
        <f t="shared" si="77"/>
        <v>-4.9817309828382268E-3</v>
      </c>
      <c r="D729" s="5">
        <f t="shared" si="75"/>
        <v>0.47549285636619681</v>
      </c>
      <c r="E729" s="5">
        <f t="shared" si="76"/>
        <v>2.5687274656357749E-2</v>
      </c>
      <c r="F729" s="5" t="str">
        <f t="shared" si="78"/>
        <v>neg.</v>
      </c>
      <c r="G729" s="16">
        <f>IF(AND(C$9="L",C$10="IB"),IF((($C$7*Coefficients!$C$16)/($A729*($C$4/100)))&lt;=1,2*ASIN(($C$7*Coefficients!$C$16)/( $A729*($C$4/100)))*180/PI(),180),IF(AND(C$9="C",C$10="IB"),IF((($C$7*Coefficients!$D$16)/($A729*($C$4/100)))&lt;=1,2*ASIN(($C$7*Coefficients!$D$16)/( $A729*($C$4/100)))*180/PI(),180),IF(AND(C$9="L",C$10="D"),IF((($C$7*Coefficients!$E$16)/($A729*($C$4/100)))&lt;=1,2*ASIN(($C$7*Coefficients!$E$16)/( $A729*($C$4/100)))*180/PI(),180),IF(AND(C$9="C",C$10="D"),IF((($C$7*Coefficients!$F$16)/($A729*($C$4/100)))&lt;=1,2*ASIN(($C$7*Coefficients!$F$16)/( $A729*($C$4/100)))*180/PI(),180),FALSE))))</f>
        <v>180</v>
      </c>
      <c r="H729" s="50">
        <f>IF(AND(C$9="L",C$10="IB"),(($C$7*Coefficients!$C$16)/($A729*SIN(C$5*PI()/180))*100/2)^2*PI(),IF(AND(C$9="C",C$10="IB"),(($C$7*Coefficients!$D$16)/($A729*SIN(C$5*PI()/180))*100/2)^2*PI(),IF(AND(C$9="L",C$10="D"),(($C$7*Coefficients!$E$16)/($A729*SIN(C$5*PI()/180))*100/2)^2*PI(),IF(AND(C$9="C",C$10="D"),(($C$7* Coefficients!$F$16)/($A729*SIN(C$5*PI()/180))*100/2)^2*PI(),FALSE))))</f>
        <v>1049464.216542375</v>
      </c>
      <c r="I729" s="42">
        <f t="shared" si="79"/>
        <v>16.184153429426757</v>
      </c>
      <c r="L729" s="44"/>
    </row>
    <row r="730" spans="1:12" x14ac:dyDescent="0.25">
      <c r="A730" s="51">
        <f t="shared" si="80"/>
        <v>49.545019080477239</v>
      </c>
      <c r="B730" s="5">
        <f t="shared" si="74"/>
        <v>0.9994239753819294</v>
      </c>
      <c r="C730" s="49">
        <f t="shared" si="77"/>
        <v>-5.0047278230086322E-3</v>
      </c>
      <c r="D730" s="5">
        <f t="shared" si="75"/>
        <v>0.47658898060446142</v>
      </c>
      <c r="E730" s="5">
        <f t="shared" si="76"/>
        <v>2.5805841728995034E-2</v>
      </c>
      <c r="F730" s="5" t="str">
        <f t="shared" si="78"/>
        <v>neg.</v>
      </c>
      <c r="G730" s="16">
        <f>IF(AND(C$9="L",C$10="IB"),IF((($C$7*Coefficients!$C$16)/($A730*($C$4/100)))&lt;=1,2*ASIN(($C$7*Coefficients!$C$16)/( $A730*($C$4/100)))*180/PI(),180),IF(AND(C$9="C",C$10="IB"),IF((($C$7*Coefficients!$D$16)/($A730*($C$4/100)))&lt;=1,2*ASIN(($C$7*Coefficients!$D$16)/( $A730*($C$4/100)))*180/PI(),180),IF(AND(C$9="L",C$10="D"),IF((($C$7*Coefficients!$E$16)/($A730*($C$4/100)))&lt;=1,2*ASIN(($C$7*Coefficients!$E$16)/( $A730*($C$4/100)))*180/PI(),180),IF(AND(C$9="C",C$10="D"),IF((($C$7*Coefficients!$F$16)/($A730*($C$4/100)))&lt;=1,2*ASIN(($C$7*Coefficients!$F$16)/( $A730*($C$4/100)))*180/PI(),180),FALSE))))</f>
        <v>180</v>
      </c>
      <c r="H730" s="50">
        <f>IF(AND(C$9="L",C$10="IB"),(($C$7*Coefficients!$C$16)/($A730*SIN(C$5*PI()/180))*100/2)^2*PI(),IF(AND(C$9="C",C$10="IB"),(($C$7*Coefficients!$D$16)/($A730*SIN(C$5*PI()/180))*100/2)^2*PI(),IF(AND(C$9="L",C$10="D"),(($C$7*Coefficients!$E$16)/($A730*SIN(C$5*PI()/180))*100/2)^2*PI(),IF(AND(C$9="C",C$10="D"),(($C$7* Coefficients!$F$16)/($A730*SIN(C$5*PI()/180))*100/2)^2*PI(),FALSE))))</f>
        <v>1044642.3664628558</v>
      </c>
      <c r="I730" s="42">
        <f t="shared" si="79"/>
        <v>16.146930909453069</v>
      </c>
      <c r="L730" s="44"/>
    </row>
    <row r="731" spans="1:12" x14ac:dyDescent="0.25">
      <c r="A731" s="51">
        <f t="shared" si="80"/>
        <v>49.659232145031815</v>
      </c>
      <c r="B731" s="5">
        <f t="shared" si="74"/>
        <v>0.99942131708536364</v>
      </c>
      <c r="C731" s="49">
        <f t="shared" si="77"/>
        <v>-5.0278308322134688E-3</v>
      </c>
      <c r="D731" s="5">
        <f t="shared" si="75"/>
        <v>0.47768763167005823</v>
      </c>
      <c r="E731" s="5">
        <f t="shared" si="76"/>
        <v>2.5924956082373534E-2</v>
      </c>
      <c r="F731" s="5" t="str">
        <f t="shared" si="78"/>
        <v>neg.</v>
      </c>
      <c r="G731" s="16">
        <f>IF(AND(C$9="L",C$10="IB"),IF((($C$7*Coefficients!$C$16)/($A731*($C$4/100)))&lt;=1,2*ASIN(($C$7*Coefficients!$C$16)/( $A731*($C$4/100)))*180/PI(),180),IF(AND(C$9="C",C$10="IB"),IF((($C$7*Coefficients!$D$16)/($A731*($C$4/100)))&lt;=1,2*ASIN(($C$7*Coefficients!$D$16)/( $A731*($C$4/100)))*180/PI(),180),IF(AND(C$9="L",C$10="D"),IF((($C$7*Coefficients!$E$16)/($A731*($C$4/100)))&lt;=1,2*ASIN(($C$7*Coefficients!$E$16)/( $A731*($C$4/100)))*180/PI(),180),IF(AND(C$9="C",C$10="D"),IF((($C$7*Coefficients!$F$16)/($A731*($C$4/100)))&lt;=1,2*ASIN(($C$7*Coefficients!$F$16)/( $A731*($C$4/100)))*180/PI(),180),FALSE))))</f>
        <v>180</v>
      </c>
      <c r="H731" s="50">
        <f>IF(AND(C$9="L",C$10="IB"),(($C$7*Coefficients!$C$16)/($A731*SIN(C$5*PI()/180))*100/2)^2*PI(),IF(AND(C$9="C",C$10="IB"),(($C$7*Coefficients!$D$16)/($A731*SIN(C$5*PI()/180))*100/2)^2*PI(),IF(AND(C$9="L",C$10="D"),(($C$7*Coefficients!$E$16)/($A731*SIN(C$5*PI()/180))*100/2)^2*PI(),IF(AND(C$9="C",C$10="D"),(($C$7* Coefficients!$F$16)/($A731*SIN(C$5*PI()/180))*100/2)^2*PI(),FALSE))))</f>
        <v>1039842.6707720465</v>
      </c>
      <c r="I731" s="42">
        <f t="shared" si="79"/>
        <v>16.10979399889969</v>
      </c>
      <c r="L731" s="44"/>
    </row>
    <row r="732" spans="1:12" x14ac:dyDescent="0.25">
      <c r="A732" s="51">
        <f t="shared" si="80"/>
        <v>49.773708497891796</v>
      </c>
      <c r="B732" s="5">
        <f t="shared" si="74"/>
        <v>0.99941864652340473</v>
      </c>
      <c r="C732" s="49">
        <f t="shared" si="77"/>
        <v>-5.0510405006901869E-3</v>
      </c>
      <c r="D732" s="5">
        <f t="shared" si="75"/>
        <v>0.47878881538792561</v>
      </c>
      <c r="E732" s="5">
        <f t="shared" si="76"/>
        <v>2.6044620242626364E-2</v>
      </c>
      <c r="F732" s="5" t="str">
        <f t="shared" si="78"/>
        <v>neg.</v>
      </c>
      <c r="G732" s="16">
        <f>IF(AND(C$9="L",C$10="IB"),IF((($C$7*Coefficients!$C$16)/($A732*($C$4/100)))&lt;=1,2*ASIN(($C$7*Coefficients!$C$16)/( $A732*($C$4/100)))*180/PI(),180),IF(AND(C$9="C",C$10="IB"),IF((($C$7*Coefficients!$D$16)/($A732*($C$4/100)))&lt;=1,2*ASIN(($C$7*Coefficients!$D$16)/( $A732*($C$4/100)))*180/PI(),180),IF(AND(C$9="L",C$10="D"),IF((($C$7*Coefficients!$E$16)/($A732*($C$4/100)))&lt;=1,2*ASIN(($C$7*Coefficients!$E$16)/( $A732*($C$4/100)))*180/PI(),180),IF(AND(C$9="C",C$10="D"),IF((($C$7*Coefficients!$F$16)/($A732*($C$4/100)))&lt;=1,2*ASIN(($C$7*Coefficients!$F$16)/( $A732*($C$4/100)))*180/PI(),180),FALSE))))</f>
        <v>180</v>
      </c>
      <c r="H732" s="50">
        <f>IF(AND(C$9="L",C$10="IB"),(($C$7*Coefficients!$C$16)/($A732*SIN(C$5*PI()/180))*100/2)^2*PI(),IF(AND(C$9="C",C$10="IB"),(($C$7*Coefficients!$D$16)/($A732*SIN(C$5*PI()/180))*100/2)^2*PI(),IF(AND(C$9="L",C$10="D"),(($C$7*Coefficients!$E$16)/($A732*SIN(C$5*PI()/180))*100/2)^2*PI(),IF(AND(C$9="C",C$10="D"),(($C$7* Coefficients!$F$16)/($A732*SIN(C$5*PI()/180))*100/2)^2*PI(),FALSE))))</f>
        <v>1035065.0276797753</v>
      </c>
      <c r="I732" s="42">
        <f t="shared" si="79"/>
        <v>16.072742500870408</v>
      </c>
      <c r="L732" s="44"/>
    </row>
    <row r="733" spans="1:12" x14ac:dyDescent="0.25">
      <c r="A733" s="51">
        <f t="shared" si="80"/>
        <v>49.888448745999412</v>
      </c>
      <c r="B733" s="5">
        <f t="shared" si="74"/>
        <v>0.99941596363948115</v>
      </c>
      <c r="C733" s="49">
        <f t="shared" si="77"/>
        <v>-5.0743573209548164E-3</v>
      </c>
      <c r="D733" s="5">
        <f t="shared" si="75"/>
        <v>0.47989253759643041</v>
      </c>
      <c r="E733" s="5">
        <f t="shared" si="76"/>
        <v>2.6164836747546771E-2</v>
      </c>
      <c r="F733" s="5" t="str">
        <f t="shared" si="78"/>
        <v>neg.</v>
      </c>
      <c r="G733" s="16">
        <f>IF(AND(C$9="L",C$10="IB"),IF((($C$7*Coefficients!$C$16)/($A733*($C$4/100)))&lt;=1,2*ASIN(($C$7*Coefficients!$C$16)/( $A733*($C$4/100)))*180/PI(),180),IF(AND(C$9="C",C$10="IB"),IF((($C$7*Coefficients!$D$16)/($A733*($C$4/100)))&lt;=1,2*ASIN(($C$7*Coefficients!$D$16)/( $A733*($C$4/100)))*180/PI(),180),IF(AND(C$9="L",C$10="D"),IF((($C$7*Coefficients!$E$16)/($A733*($C$4/100)))&lt;=1,2*ASIN(($C$7*Coefficients!$E$16)/( $A733*($C$4/100)))*180/PI(),180),IF(AND(C$9="C",C$10="D"),IF((($C$7*Coefficients!$F$16)/($A733*($C$4/100)))&lt;=1,2*ASIN(($C$7*Coefficients!$F$16)/( $A733*($C$4/100)))*180/PI(),180),FALSE))))</f>
        <v>180</v>
      </c>
      <c r="H733" s="50">
        <f>IF(AND(C$9="L",C$10="IB"),(($C$7*Coefficients!$C$16)/($A733*SIN(C$5*PI()/180))*100/2)^2*PI(),IF(AND(C$9="C",C$10="IB"),(($C$7*Coefficients!$D$16)/($A733*SIN(C$5*PI()/180))*100/2)^2*PI(),IF(AND(C$9="L",C$10="D"),(($C$7*Coefficients!$E$16)/($A733*SIN(C$5*PI()/180))*100/2)^2*PI(),IF(AND(C$9="C",C$10="D"),(($C$7* Coefficients!$F$16)/($A733*SIN(C$5*PI()/180))*100/2)^2*PI(),FALSE))))</f>
        <v>1030309.3358635568</v>
      </c>
      <c r="I733" s="42">
        <f t="shared" si="79"/>
        <v>16.035776218921871</v>
      </c>
      <c r="L733" s="44"/>
    </row>
    <row r="734" spans="1:12" x14ac:dyDescent="0.25">
      <c r="A734" s="51">
        <f t="shared" si="80"/>
        <v>50.003453497696036</v>
      </c>
      <c r="B734" s="5">
        <f t="shared" si="74"/>
        <v>0.99941326837676281</v>
      </c>
      <c r="C734" s="49">
        <f t="shared" si="77"/>
        <v>-5.0977817877798561E-3</v>
      </c>
      <c r="D734" s="5">
        <f t="shared" si="75"/>
        <v>0.48099880414739754</v>
      </c>
      <c r="E734" s="5">
        <f t="shared" si="76"/>
        <v>2.6285608146641892E-2</v>
      </c>
      <c r="F734" s="5" t="str">
        <f t="shared" si="78"/>
        <v>neg.</v>
      </c>
      <c r="G734" s="16">
        <f>IF(AND(C$9="L",C$10="IB"),IF((($C$7*Coefficients!$C$16)/($A734*($C$4/100)))&lt;=1,2*ASIN(($C$7*Coefficients!$C$16)/( $A734*($C$4/100)))*180/PI(),180),IF(AND(C$9="C",C$10="IB"),IF((($C$7*Coefficients!$D$16)/($A734*($C$4/100)))&lt;=1,2*ASIN(($C$7*Coefficients!$D$16)/( $A734*($C$4/100)))*180/PI(),180),IF(AND(C$9="L",C$10="D"),IF((($C$7*Coefficients!$E$16)/($A734*($C$4/100)))&lt;=1,2*ASIN(($C$7*Coefficients!$E$16)/( $A734*($C$4/100)))*180/PI(),180),IF(AND(C$9="C",C$10="D"),IF((($C$7*Coefficients!$F$16)/($A734*($C$4/100)))&lt;=1,2*ASIN(($C$7*Coefficients!$F$16)/( $A734*($C$4/100)))*180/PI(),180),FALSE))))</f>
        <v>180</v>
      </c>
      <c r="H734" s="50">
        <f>IF(AND(C$9="L",C$10="IB"),(($C$7*Coefficients!$C$16)/($A734*SIN(C$5*PI()/180))*100/2)^2*PI(),IF(AND(C$9="C",C$10="IB"),(($C$7*Coefficients!$D$16)/($A734*SIN(C$5*PI()/180))*100/2)^2*PI(),IF(AND(C$9="L",C$10="D"),(($C$7*Coefficients!$E$16)/($A734*SIN(C$5*PI()/180))*100/2)^2*PI(),IF(AND(C$9="C",C$10="D"),(($C$7* Coefficients!$F$16)/($A734*SIN(C$5*PI()/180))*100/2)^2*PI(),FALSE))))</f>
        <v>1025575.4944664383</v>
      </c>
      <c r="I734" s="42">
        <f t="shared" si="79"/>
        <v>15.998894957062532</v>
      </c>
      <c r="L734" s="44"/>
    </row>
    <row r="735" spans="1:12" x14ac:dyDescent="0.25">
      <c r="A735" s="51">
        <f t="shared" si="80"/>
        <v>50.118723362725405</v>
      </c>
      <c r="B735" s="5">
        <f t="shared" si="74"/>
        <v>0.99941056067815537</v>
      </c>
      <c r="C735" s="49">
        <f t="shared" si="77"/>
        <v>-5.121314398243584E-3</v>
      </c>
      <c r="D735" s="5">
        <f t="shared" si="75"/>
        <v>0.48210762090614223</v>
      </c>
      <c r="E735" s="5">
        <f t="shared" si="76"/>
        <v>2.6406937001186858E-2</v>
      </c>
      <c r="F735" s="5" t="str">
        <f t="shared" si="78"/>
        <v>neg.</v>
      </c>
      <c r="G735" s="16">
        <f>IF(AND(C$9="L",C$10="IB"),IF((($C$7*Coefficients!$C$16)/($A735*($C$4/100)))&lt;=1,2*ASIN(($C$7*Coefficients!$C$16)/( $A735*($C$4/100)))*180/PI(),180),IF(AND(C$9="C",C$10="IB"),IF((($C$7*Coefficients!$D$16)/($A735*($C$4/100)))&lt;=1,2*ASIN(($C$7*Coefficients!$D$16)/( $A735*($C$4/100)))*180/PI(),180),IF(AND(C$9="L",C$10="D"),IF((($C$7*Coefficients!$E$16)/($A735*($C$4/100)))&lt;=1,2*ASIN(($C$7*Coefficients!$E$16)/( $A735*($C$4/100)))*180/PI(),180),IF(AND(C$9="C",C$10="D"),IF((($C$7*Coefficients!$F$16)/($A735*($C$4/100)))&lt;=1,2*ASIN(($C$7*Coefficients!$F$16)/( $A735*($C$4/100)))*180/PI(),180),FALSE))))</f>
        <v>180</v>
      </c>
      <c r="H735" s="50">
        <f>IF(AND(C$9="L",C$10="IB"),(($C$7*Coefficients!$C$16)/($A735*SIN(C$5*PI()/180))*100/2)^2*PI(),IF(AND(C$9="C",C$10="IB"),(($C$7*Coefficients!$D$16)/($A735*SIN(C$5*PI()/180))*100/2)^2*PI(),IF(AND(C$9="L",C$10="D"),(($C$7*Coefficients!$E$16)/($A735*SIN(C$5*PI()/180))*100/2)^2*PI(),IF(AND(C$9="C",C$10="D"),(($C$7* Coefficients!$F$16)/($A735*SIN(C$5*PI()/180))*100/2)^2*PI(),FALSE))))</f>
        <v>1020863.4030948636</v>
      </c>
      <c r="I735" s="42">
        <f t="shared" si="79"/>
        <v>15.962098519751617</v>
      </c>
      <c r="L735" s="44"/>
    </row>
    <row r="736" spans="1:12" x14ac:dyDescent="0.25">
      <c r="A736" s="51">
        <f t="shared" si="80"/>
        <v>50.234258952236878</v>
      </c>
      <c r="B736" s="5">
        <f t="shared" si="74"/>
        <v>0.99940784048630349</v>
      </c>
      <c r="C736" s="49">
        <f t="shared" si="77"/>
        <v>-5.144955651702165E-3</v>
      </c>
      <c r="D736" s="5">
        <f t="shared" si="75"/>
        <v>0.48321899375150068</v>
      </c>
      <c r="E736" s="5">
        <f t="shared" si="76"/>
        <v>2.6528825884279128E-2</v>
      </c>
      <c r="F736" s="5" t="str">
        <f t="shared" si="78"/>
        <v>neg.</v>
      </c>
      <c r="G736" s="16">
        <f>IF(AND(C$9="L",C$10="IB"),IF((($C$7*Coefficients!$C$16)/($A736*($C$4/100)))&lt;=1,2*ASIN(($C$7*Coefficients!$C$16)/( $A736*($C$4/100)))*180/PI(),180),IF(AND(C$9="C",C$10="IB"),IF((($C$7*Coefficients!$D$16)/($A736*($C$4/100)))&lt;=1,2*ASIN(($C$7*Coefficients!$D$16)/( $A736*($C$4/100)))*180/PI(),180),IF(AND(C$9="L",C$10="D"),IF((($C$7*Coefficients!$E$16)/($A736*($C$4/100)))&lt;=1,2*ASIN(($C$7*Coefficients!$E$16)/( $A736*($C$4/100)))*180/PI(),180),IF(AND(C$9="C",C$10="D"),IF((($C$7*Coefficients!$F$16)/($A736*($C$4/100)))&lt;=1,2*ASIN(($C$7*Coefficients!$F$16)/( $A736*($C$4/100)))*180/PI(),180),FALSE))))</f>
        <v>180</v>
      </c>
      <c r="H736" s="50">
        <f>IF(AND(C$9="L",C$10="IB"),(($C$7*Coefficients!$C$16)/($A736*SIN(C$5*PI()/180))*100/2)^2*PI(),IF(AND(C$9="C",C$10="IB"),(($C$7*Coefficients!$D$16)/($A736*SIN(C$5*PI()/180))*100/2)^2*PI(),IF(AND(C$9="L",C$10="D"),(($C$7*Coefficients!$E$16)/($A736*SIN(C$5*PI()/180))*100/2)^2*PI(),IF(AND(C$9="C",C$10="D"),(($C$7* Coefficients!$F$16)/($A736*SIN(C$5*PI()/180))*100/2)^2*PI(),FALSE))))</f>
        <v>1016172.9618165432</v>
      </c>
      <c r="I736" s="42">
        <f t="shared" si="79"/>
        <v>15.925386711898074</v>
      </c>
      <c r="L736" s="44"/>
    </row>
    <row r="737" spans="1:12" x14ac:dyDescent="0.25">
      <c r="A737" s="51">
        <f t="shared" si="80"/>
        <v>50.350060878788646</v>
      </c>
      <c r="B737" s="5">
        <f t="shared" si="74"/>
        <v>0.99940510774358604</v>
      </c>
      <c r="C737" s="49">
        <f t="shared" si="77"/>
        <v>-5.1687060498312332E-3</v>
      </c>
      <c r="D737" s="5">
        <f t="shared" si="75"/>
        <v>0.48433292857586102</v>
      </c>
      <c r="E737" s="5">
        <f t="shared" si="76"/>
        <v>2.6651277380893016E-2</v>
      </c>
      <c r="F737" s="5" t="str">
        <f t="shared" si="78"/>
        <v>neg.</v>
      </c>
      <c r="G737" s="16">
        <f>IF(AND(C$9="L",C$10="IB"),IF((($C$7*Coefficients!$C$16)/($A737*($C$4/100)))&lt;=1,2*ASIN(($C$7*Coefficients!$C$16)/( $A737*($C$4/100)))*180/PI(),180),IF(AND(C$9="C",C$10="IB"),IF((($C$7*Coefficients!$D$16)/($A737*($C$4/100)))&lt;=1,2*ASIN(($C$7*Coefficients!$D$16)/( $A737*($C$4/100)))*180/PI(),180),IF(AND(C$9="L",C$10="D"),IF((($C$7*Coefficients!$E$16)/($A737*($C$4/100)))&lt;=1,2*ASIN(($C$7*Coefficients!$E$16)/( $A737*($C$4/100)))*180/PI(),180),IF(AND(C$9="C",C$10="D"),IF((($C$7*Coefficients!$F$16)/($A737*($C$4/100)))&lt;=1,2*ASIN(($C$7*Coefficients!$F$16)/( $A737*($C$4/100)))*180/PI(),180),FALSE))))</f>
        <v>180</v>
      </c>
      <c r="H737" s="50">
        <f>IF(AND(C$9="L",C$10="IB"),(($C$7*Coefficients!$C$16)/($A737*SIN(C$5*PI()/180))*100/2)^2*PI(),IF(AND(C$9="C",C$10="IB"),(($C$7*Coefficients!$D$16)/($A737*SIN(C$5*PI()/180))*100/2)^2*PI(),IF(AND(C$9="L",C$10="D"),(($C$7*Coefficients!$E$16)/($A737*SIN(C$5*PI()/180))*100/2)^2*PI(),IF(AND(C$9="C",C$10="D"),(($C$7* Coefficients!$F$16)/($A737*SIN(C$5*PI()/180))*100/2)^2*PI(),FALSE))))</f>
        <v>1011504.0711583333</v>
      </c>
      <c r="I737" s="42">
        <f t="shared" si="79"/>
        <v>15.88875933885955</v>
      </c>
      <c r="L737" s="44"/>
    </row>
    <row r="738" spans="1:12" x14ac:dyDescent="0.25">
      <c r="A738" s="51">
        <f t="shared" si="80"/>
        <v>50.466129756350995</v>
      </c>
      <c r="B738" s="5">
        <f t="shared" si="74"/>
        <v>0.99940236239211688</v>
      </c>
      <c r="C738" s="49">
        <f t="shared" si="77"/>
        <v>-5.1925660966192309E-3</v>
      </c>
      <c r="D738" s="5">
        <f t="shared" si="75"/>
        <v>0.4854494312851948</v>
      </c>
      <c r="E738" s="5">
        <f t="shared" si="76"/>
        <v>2.677429408793456E-2</v>
      </c>
      <c r="F738" s="5" t="str">
        <f t="shared" si="78"/>
        <v>neg.</v>
      </c>
      <c r="G738" s="16">
        <f>IF(AND(C$9="L",C$10="IB"),IF((($C$7*Coefficients!$C$16)/($A738*($C$4/100)))&lt;=1,2*ASIN(($C$7*Coefficients!$C$16)/( $A738*($C$4/100)))*180/PI(),180),IF(AND(C$9="C",C$10="IB"),IF((($C$7*Coefficients!$D$16)/($A738*($C$4/100)))&lt;=1,2*ASIN(($C$7*Coefficients!$D$16)/( $A738*($C$4/100)))*180/PI(),180),IF(AND(C$9="L",C$10="D"),IF((($C$7*Coefficients!$E$16)/($A738*($C$4/100)))&lt;=1,2*ASIN(($C$7*Coefficients!$E$16)/( $A738*($C$4/100)))*180/PI(),180),IF(AND(C$9="C",C$10="D"),IF((($C$7*Coefficients!$F$16)/($A738*($C$4/100)))&lt;=1,2*ASIN(($C$7*Coefficients!$F$16)/( $A738*($C$4/100)))*180/PI(),180),FALSE))))</f>
        <v>180</v>
      </c>
      <c r="H738" s="50">
        <f>IF(AND(C$9="L",C$10="IB"),(($C$7*Coefficients!$C$16)/($A738*SIN(C$5*PI()/180))*100/2)^2*PI(),IF(AND(C$9="C",C$10="IB"),(($C$7*Coefficients!$D$16)/($A738*SIN(C$5*PI()/180))*100/2)^2*PI(),IF(AND(C$9="L",C$10="D"),(($C$7*Coefficients!$E$16)/($A738*SIN(C$5*PI()/180))*100/2)^2*PI(),IF(AND(C$9="C",C$10="D"),(($C$7* Coefficients!$F$16)/($A738*SIN(C$5*PI()/180))*100/2)^2*PI(),FALSE))))</f>
        <v>1006856.6321041298</v>
      </c>
      <c r="I738" s="42">
        <f t="shared" si="79"/>
        <v>15.852216206441366</v>
      </c>
      <c r="L738" s="44"/>
    </row>
    <row r="739" spans="1:12" x14ac:dyDescent="0.25">
      <c r="A739" s="51">
        <f t="shared" si="80"/>
        <v>50.582466200309561</v>
      </c>
      <c r="B739" s="5">
        <f t="shared" ref="B739:B802" si="81">IF(AND(C$9="L",C$10="IB"),SQRT((SIN(PI()*$A739*($C$4/100)/$C$7*SIN($C$5*PI()/180))/(PI()*$A739*($C$4/100)/$C$7*SIN($C$5*PI()/180)))^2),IF(AND(C$9="C",C$10="IB"),IMABS(2*BESSELJ((2*PI()*$A739/$C$7)*(($C$4/100)/2)*SIN($C$5*PI()/180),1)/( (2*PI()*$A739/$C$7)*(($C$4/100)/2)*SIN($C$5*PI()/180))),IF(AND(C$9="L",C$10="D"),SQRT((SIN(PI()*$A739*($C$4/100)/$C$7*SIN($C$5*PI()/180))/(PI()*$A739*($C$4/100)/$C$7*SIN($C$5*PI()/180)))^2)*COS(C$5*PI()/180),IF(AND(C$9="C",C$10="D"),IMABS(2*BESSELJ((2*PI()*$A739/$C$7)*(($C$4/100)/2)*SIN($C$5*PI()/180),1)/( (2*PI()*$A739/$C$7)*(($C$4/100)/2)*SIN($C$5*PI()/180)))* COS(C$5*PI()/180),FALSE))))</f>
        <v>0.99939960437374309</v>
      </c>
      <c r="C739" s="49">
        <f t="shared" si="77"/>
        <v>-5.2165362983829476E-3</v>
      </c>
      <c r="D739" s="5">
        <f t="shared" ref="D739:D802" si="82">IF(C$9="C",C$14/(C$7/A739*100),"n/a")</f>
        <v>0.48656850779908817</v>
      </c>
      <c r="E739" s="5">
        <f t="shared" ref="E739:E802" si="83">IF($C$9="C",(((PI()*(C$4/100)/(C$7/A739)))^2),IF($C$9="L",(2*(C$4/100)/(C$7/A739)),FALSE))</f>
        <v>2.6897878614296537E-2</v>
      </c>
      <c r="F739" s="5" t="str">
        <f t="shared" si="78"/>
        <v>neg.</v>
      </c>
      <c r="G739" s="16">
        <f>IF(AND(C$9="L",C$10="IB"),IF((($C$7*Coefficients!$C$16)/($A739*($C$4/100)))&lt;=1,2*ASIN(($C$7*Coefficients!$C$16)/( $A739*($C$4/100)))*180/PI(),180),IF(AND(C$9="C",C$10="IB"),IF((($C$7*Coefficients!$D$16)/($A739*($C$4/100)))&lt;=1,2*ASIN(($C$7*Coefficients!$D$16)/( $A739*($C$4/100)))*180/PI(),180),IF(AND(C$9="L",C$10="D"),IF((($C$7*Coefficients!$E$16)/($A739*($C$4/100)))&lt;=1,2*ASIN(($C$7*Coefficients!$E$16)/( $A739*($C$4/100)))*180/PI(),180),IF(AND(C$9="C",C$10="D"),IF((($C$7*Coefficients!$F$16)/($A739*($C$4/100)))&lt;=1,2*ASIN(($C$7*Coefficients!$F$16)/( $A739*($C$4/100)))*180/PI(),180),FALSE))))</f>
        <v>180</v>
      </c>
      <c r="H739" s="50">
        <f>IF(AND(C$9="L",C$10="IB"),(($C$7*Coefficients!$C$16)/($A739*SIN(C$5*PI()/180))*100/2)^2*PI(),IF(AND(C$9="C",C$10="IB"),(($C$7*Coefficients!$D$16)/($A739*SIN(C$5*PI()/180))*100/2)^2*PI(),IF(AND(C$9="L",C$10="D"),(($C$7*Coefficients!$E$16)/($A739*SIN(C$5*PI()/180))*100/2)^2*PI(),IF(AND(C$9="C",C$10="D"),(($C$7* Coefficients!$F$16)/($A739*SIN(C$5*PI()/180))*100/2)^2*PI(),FALSE))))</f>
        <v>1002230.5460927641</v>
      </c>
      <c r="I739" s="42">
        <f t="shared" si="79"/>
        <v>15.815757120895464</v>
      </c>
      <c r="L739" s="44"/>
    </row>
    <row r="740" spans="1:12" x14ac:dyDescent="0.25">
      <c r="A740" s="51">
        <f t="shared" si="80"/>
        <v>50.699070827468589</v>
      </c>
      <c r="B740" s="5">
        <f t="shared" si="81"/>
        <v>0.99939683363004395</v>
      </c>
      <c r="C740" s="49">
        <f t="shared" ref="C740:C803" si="84">20*LOG(B740)</f>
        <v>-5.2406171637762958E-3</v>
      </c>
      <c r="D740" s="5">
        <f t="shared" si="82"/>
        <v>0.48769016405077348</v>
      </c>
      <c r="E740" s="5">
        <f t="shared" si="83"/>
        <v>2.7022033580913863E-2</v>
      </c>
      <c r="F740" s="5" t="str">
        <f t="shared" ref="F740:F803" si="85">IF(E740&gt;=1,10*LOG(E740),"neg.")</f>
        <v>neg.</v>
      </c>
      <c r="G740" s="16">
        <f>IF(AND(C$9="L",C$10="IB"),IF((($C$7*Coefficients!$C$16)/($A740*($C$4/100)))&lt;=1,2*ASIN(($C$7*Coefficients!$C$16)/( $A740*($C$4/100)))*180/PI(),180),IF(AND(C$9="C",C$10="IB"),IF((($C$7*Coefficients!$D$16)/($A740*($C$4/100)))&lt;=1,2*ASIN(($C$7*Coefficients!$D$16)/( $A740*($C$4/100)))*180/PI(),180),IF(AND(C$9="L",C$10="D"),IF((($C$7*Coefficients!$E$16)/($A740*($C$4/100)))&lt;=1,2*ASIN(($C$7*Coefficients!$E$16)/( $A740*($C$4/100)))*180/PI(),180),IF(AND(C$9="C",C$10="D"),IF((($C$7*Coefficients!$F$16)/($A740*($C$4/100)))&lt;=1,2*ASIN(($C$7*Coefficients!$F$16)/( $A740*($C$4/100)))*180/PI(),180),FALSE))))</f>
        <v>180</v>
      </c>
      <c r="H740" s="50">
        <f>IF(AND(C$9="L",C$10="IB"),(($C$7*Coefficients!$C$16)/($A740*SIN(C$5*PI()/180))*100/2)^2*PI(),IF(AND(C$9="C",C$10="IB"),(($C$7*Coefficients!$D$16)/($A740*SIN(C$5*PI()/180))*100/2)^2*PI(),IF(AND(C$9="L",C$10="D"),(($C$7*Coefficients!$E$16)/($A740*SIN(C$5*PI()/180))*100/2)^2*PI(),IF(AND(C$9="C",C$10="D"),(($C$7* Coefficients!$F$16)/($A740*SIN(C$5*PI()/180))*100/2)^2*PI(),FALSE))))</f>
        <v>997625.7150159165</v>
      </c>
      <c r="I740" s="42">
        <f t="shared" ref="I740:I803" si="86">(0.8/A740)*1000</f>
        <v>15.779381888919405</v>
      </c>
      <c r="L740" s="44"/>
    </row>
    <row r="741" spans="1:12" x14ac:dyDescent="0.25">
      <c r="A741" s="51">
        <f t="shared" ref="A741:A804" si="87">A740*10^(1/1000)</f>
        <v>50.815944256054202</v>
      </c>
      <c r="B741" s="5">
        <f t="shared" si="81"/>
        <v>0.99939405010232896</v>
      </c>
      <c r="C741" s="49">
        <f t="shared" si="84"/>
        <v>-5.2648092038077767E-3</v>
      </c>
      <c r="D741" s="5">
        <f t="shared" si="82"/>
        <v>0.48881440598716042</v>
      </c>
      <c r="E741" s="5">
        <f t="shared" si="83"/>
        <v>2.7146761620819113E-2</v>
      </c>
      <c r="F741" s="5" t="str">
        <f t="shared" si="85"/>
        <v>neg.</v>
      </c>
      <c r="G741" s="16">
        <f>IF(AND(C$9="L",C$10="IB"),IF((($C$7*Coefficients!$C$16)/($A741*($C$4/100)))&lt;=1,2*ASIN(($C$7*Coefficients!$C$16)/( $A741*($C$4/100)))*180/PI(),180),IF(AND(C$9="C",C$10="IB"),IF((($C$7*Coefficients!$D$16)/($A741*($C$4/100)))&lt;=1,2*ASIN(($C$7*Coefficients!$D$16)/( $A741*($C$4/100)))*180/PI(),180),IF(AND(C$9="L",C$10="D"),IF((($C$7*Coefficients!$E$16)/($A741*($C$4/100)))&lt;=1,2*ASIN(($C$7*Coefficients!$E$16)/( $A741*($C$4/100)))*180/PI(),180),IF(AND(C$9="C",C$10="D"),IF((($C$7*Coefficients!$F$16)/($A741*($C$4/100)))&lt;=1,2*ASIN(($C$7*Coefficients!$F$16)/( $A741*($C$4/100)))*180/PI(),180),FALSE))))</f>
        <v>180</v>
      </c>
      <c r="H741" s="50">
        <f>IF(AND(C$9="L",C$10="IB"),(($C$7*Coefficients!$C$16)/($A741*SIN(C$5*PI()/180))*100/2)^2*PI(),IF(AND(C$9="C",C$10="IB"),(($C$7*Coefficients!$D$16)/($A741*SIN(C$5*PI()/180))*100/2)^2*PI(),IF(AND(C$9="L",C$10="D"),(($C$7*Coefficients!$E$16)/($A741*SIN(C$5*PI()/180))*100/2)^2*PI(),IF(AND(C$9="C",C$10="D"),(($C$7* Coefficients!$F$16)/($A741*SIN(C$5*PI()/180))*100/2)^2*PI(),FALSE))))</f>
        <v>993042.04121603374</v>
      </c>
      <c r="I741" s="42">
        <f t="shared" si="86"/>
        <v>15.743090317655334</v>
      </c>
      <c r="L741" s="44"/>
    </row>
    <row r="742" spans="1:12" x14ac:dyDescent="0.25">
      <c r="A742" s="51">
        <f t="shared" si="87"/>
        <v>50.933087105717682</v>
      </c>
      <c r="B742" s="5">
        <f t="shared" si="81"/>
        <v>0.99939125373163717</v>
      </c>
      <c r="C742" s="49">
        <f t="shared" si="84"/>
        <v>-5.289112931846366E-3</v>
      </c>
      <c r="D742" s="5">
        <f t="shared" si="82"/>
        <v>0.48994123956886793</v>
      </c>
      <c r="E742" s="5">
        <f t="shared" si="83"/>
        <v>2.72720653791984E-2</v>
      </c>
      <c r="F742" s="5" t="str">
        <f t="shared" si="85"/>
        <v>neg.</v>
      </c>
      <c r="G742" s="16">
        <f>IF(AND(C$9="L",C$10="IB"),IF((($C$7*Coefficients!$C$16)/($A742*($C$4/100)))&lt;=1,2*ASIN(($C$7*Coefficients!$C$16)/( $A742*($C$4/100)))*180/PI(),180),IF(AND(C$9="C",C$10="IB"),IF((($C$7*Coefficients!$D$16)/($A742*($C$4/100)))&lt;=1,2*ASIN(($C$7*Coefficients!$D$16)/( $A742*($C$4/100)))*180/PI(),180),IF(AND(C$9="L",C$10="D"),IF((($C$7*Coefficients!$E$16)/($A742*($C$4/100)))&lt;=1,2*ASIN(($C$7*Coefficients!$E$16)/( $A742*($C$4/100)))*180/PI(),180),IF(AND(C$9="C",C$10="D"),IF((($C$7*Coefficients!$F$16)/($A742*($C$4/100)))&lt;=1,2*ASIN(($C$7*Coefficients!$F$16)/( $A742*($C$4/100)))*180/PI(),180),FALSE))))</f>
        <v>180</v>
      </c>
      <c r="H742" s="50">
        <f>IF(AND(C$9="L",C$10="IB"),(($C$7*Coefficients!$C$16)/($A742*SIN(C$5*PI()/180))*100/2)^2*PI(),IF(AND(C$9="C",C$10="IB"),(($C$7*Coefficients!$D$16)/($A742*SIN(C$5*PI()/180))*100/2)^2*PI(),IF(AND(C$9="L",C$10="D"),(($C$7*Coefficients!$E$16)/($A742*SIN(C$5*PI()/180))*100/2)^2*PI(),IF(AND(C$9="C",C$10="D"),(($C$7* Coefficients!$F$16)/($A742*SIN(C$5*PI()/180))*100/2)^2*PI(),FALSE))))</f>
        <v>988479.42748425843</v>
      </c>
      <c r="I742" s="42">
        <f t="shared" si="86"/>
        <v>15.70688221468895</v>
      </c>
      <c r="L742" s="44"/>
    </row>
    <row r="743" spans="1:12" x14ac:dyDescent="0.25">
      <c r="A743" s="51">
        <f t="shared" si="87"/>
        <v>51.050499997538758</v>
      </c>
      <c r="B743" s="5">
        <f t="shared" si="81"/>
        <v>0.99938844445873709</v>
      </c>
      <c r="C743" s="49">
        <f t="shared" si="84"/>
        <v>-5.3135288636225837E-3</v>
      </c>
      <c r="D743" s="5">
        <f t="shared" si="82"/>
        <v>0.49107067077025535</v>
      </c>
      <c r="E743" s="5">
        <f t="shared" si="83"/>
        <v>2.739794751344745E-2</v>
      </c>
      <c r="F743" s="5" t="str">
        <f t="shared" si="85"/>
        <v>neg.</v>
      </c>
      <c r="G743" s="16">
        <f>IF(AND(C$9="L",C$10="IB"),IF((($C$7*Coefficients!$C$16)/($A743*($C$4/100)))&lt;=1,2*ASIN(($C$7*Coefficients!$C$16)/( $A743*($C$4/100)))*180/PI(),180),IF(AND(C$9="C",C$10="IB"),IF((($C$7*Coefficients!$D$16)/($A743*($C$4/100)))&lt;=1,2*ASIN(($C$7*Coefficients!$D$16)/( $A743*($C$4/100)))*180/PI(),180),IF(AND(C$9="L",C$10="D"),IF((($C$7*Coefficients!$E$16)/($A743*($C$4/100)))&lt;=1,2*ASIN(($C$7*Coefficients!$E$16)/( $A743*($C$4/100)))*180/PI(),180),IF(AND(C$9="C",C$10="D"),IF((($C$7*Coefficients!$F$16)/($A743*($C$4/100)))&lt;=1,2*ASIN(($C$7*Coefficients!$F$16)/( $A743*($C$4/100)))*180/PI(),180),FALSE))))</f>
        <v>180</v>
      </c>
      <c r="H743" s="50">
        <f>IF(AND(C$9="L",C$10="IB"),(($C$7*Coefficients!$C$16)/($A743*SIN(C$5*PI()/180))*100/2)^2*PI(),IF(AND(C$9="C",C$10="IB"),(($C$7*Coefficients!$D$16)/($A743*SIN(C$5*PI()/180))*100/2)^2*PI(),IF(AND(C$9="L",C$10="D"),(($C$7*Coefficients!$E$16)/($A743*SIN(C$5*PI()/180))*100/2)^2*PI(),IF(AND(C$9="C",C$10="D"),(($C$7* Coefficients!$F$16)/($A743*SIN(C$5*PI()/180))*100/2)^2*PI(),FALSE))))</f>
        <v>983937.77705836727</v>
      </c>
      <c r="I743" s="42">
        <f t="shared" si="86"/>
        <v>15.670757388048493</v>
      </c>
      <c r="L743" s="44"/>
    </row>
    <row r="744" spans="1:12" x14ac:dyDescent="0.25">
      <c r="A744" s="51">
        <f t="shared" si="87"/>
        <v>51.1681835540289</v>
      </c>
      <c r="B744" s="5">
        <f t="shared" si="81"/>
        <v>0.99938562222412275</v>
      </c>
      <c r="C744" s="49">
        <f t="shared" si="84"/>
        <v>-5.3380575172623564E-3</v>
      </c>
      <c r="D744" s="5">
        <f t="shared" si="82"/>
        <v>0.49220270557945467</v>
      </c>
      <c r="E744" s="5">
        <f t="shared" si="83"/>
        <v>2.7524410693228005E-2</v>
      </c>
      <c r="F744" s="5" t="str">
        <f t="shared" si="85"/>
        <v>neg.</v>
      </c>
      <c r="G744" s="16">
        <f>IF(AND(C$9="L",C$10="IB"),IF((($C$7*Coefficients!$C$16)/($A744*($C$4/100)))&lt;=1,2*ASIN(($C$7*Coefficients!$C$16)/( $A744*($C$4/100)))*180/PI(),180),IF(AND(C$9="C",C$10="IB"),IF((($C$7*Coefficients!$D$16)/($A744*($C$4/100)))&lt;=1,2*ASIN(($C$7*Coefficients!$D$16)/( $A744*($C$4/100)))*180/PI(),180),IF(AND(C$9="L",C$10="D"),IF((($C$7*Coefficients!$E$16)/($A744*($C$4/100)))&lt;=1,2*ASIN(($C$7*Coefficients!$E$16)/( $A744*($C$4/100)))*180/PI(),180),IF(AND(C$9="C",C$10="D"),IF((($C$7*Coefficients!$F$16)/($A744*($C$4/100)))&lt;=1,2*ASIN(($C$7*Coefficients!$F$16)/( $A744*($C$4/100)))*180/PI(),180),FALSE))))</f>
        <v>180</v>
      </c>
      <c r="H744" s="50">
        <f>IF(AND(C$9="L",C$10="IB"),(($C$7*Coefficients!$C$16)/($A744*SIN(C$5*PI()/180))*100/2)^2*PI(),IF(AND(C$9="C",C$10="IB"),(($C$7*Coefficients!$D$16)/($A744*SIN(C$5*PI()/180))*100/2)^2*PI(),IF(AND(C$9="L",C$10="D"),(($C$7*Coefficients!$E$16)/($A744*SIN(C$5*PI()/180))*100/2)^2*PI(),IF(AND(C$9="C",C$10="D"),(($C$7* Coefficients!$F$16)/($A744*SIN(C$5*PI()/180))*100/2)^2*PI(),FALSE))))</f>
        <v>979416.99362071767</v>
      </c>
      <c r="I744" s="42">
        <f t="shared" si="86"/>
        <v>15.63471564620373</v>
      </c>
      <c r="L744" s="44"/>
    </row>
    <row r="745" spans="1:12" x14ac:dyDescent="0.25">
      <c r="A745" s="51">
        <f t="shared" si="87"/>
        <v>51.286138399134607</v>
      </c>
      <c r="B745" s="5">
        <f t="shared" si="81"/>
        <v>0.99938278696801519</v>
      </c>
      <c r="C745" s="49">
        <f t="shared" si="84"/>
        <v>-5.3626994132745841E-3</v>
      </c>
      <c r="D745" s="5">
        <f t="shared" si="82"/>
        <v>0.49333734999840168</v>
      </c>
      <c r="E745" s="5">
        <f t="shared" si="83"/>
        <v>2.7651457600524357E-2</v>
      </c>
      <c r="F745" s="5" t="str">
        <f t="shared" si="85"/>
        <v>neg.</v>
      </c>
      <c r="G745" s="16">
        <f>IF(AND(C$9="L",C$10="IB"),IF((($C$7*Coefficients!$C$16)/($A745*($C$4/100)))&lt;=1,2*ASIN(($C$7*Coefficients!$C$16)/( $A745*($C$4/100)))*180/PI(),180),IF(AND(C$9="C",C$10="IB"),IF((($C$7*Coefficients!$D$16)/($A745*($C$4/100)))&lt;=1,2*ASIN(($C$7*Coefficients!$D$16)/( $A745*($C$4/100)))*180/PI(),180),IF(AND(C$9="L",C$10="D"),IF((($C$7*Coefficients!$E$16)/($A745*($C$4/100)))&lt;=1,2*ASIN(($C$7*Coefficients!$E$16)/( $A745*($C$4/100)))*180/PI(),180),IF(AND(C$9="C",C$10="D"),IF((($C$7*Coefficients!$F$16)/($A745*($C$4/100)))&lt;=1,2*ASIN(($C$7*Coefficients!$F$16)/( $A745*($C$4/100)))*180/PI(),180),FALSE))))</f>
        <v>180</v>
      </c>
      <c r="H745" s="50">
        <f>IF(AND(C$9="L",C$10="IB"),(($C$7*Coefficients!$C$16)/($A745*SIN(C$5*PI()/180))*100/2)^2*PI(),IF(AND(C$9="C",C$10="IB"),(($C$7*Coefficients!$D$16)/($A745*SIN(C$5*PI()/180))*100/2)^2*PI(),IF(AND(C$9="L",C$10="D"),(($C$7*Coefficients!$E$16)/($A745*SIN(C$5*PI()/180))*100/2)^2*PI(),IF(AND(C$9="C",C$10="D"),(($C$7* Coefficients!$F$16)/($A745*SIN(C$5*PI()/180))*100/2)^2*PI(),FALSE))))</f>
        <v>974916.98129620799</v>
      </c>
      <c r="I745" s="42">
        <f t="shared" si="86"/>
        <v>15.598756798064935</v>
      </c>
      <c r="L745" s="44"/>
    </row>
    <row r="746" spans="1:12" x14ac:dyDescent="0.25">
      <c r="A746" s="51">
        <f t="shared" si="87"/>
        <v>51.404365158240722</v>
      </c>
      <c r="B746" s="5">
        <f t="shared" si="81"/>
        <v>0.99937993863035868</v>
      </c>
      <c r="C746" s="49">
        <f t="shared" si="84"/>
        <v>-5.3874550745840397E-3</v>
      </c>
      <c r="D746" s="5">
        <f t="shared" si="82"/>
        <v>0.49447461004286808</v>
      </c>
      <c r="E746" s="5">
        <f t="shared" si="83"/>
        <v>2.7779090929700316E-2</v>
      </c>
      <c r="F746" s="5" t="str">
        <f t="shared" si="85"/>
        <v>neg.</v>
      </c>
      <c r="G746" s="16">
        <f>IF(AND(C$9="L",C$10="IB"),IF((($C$7*Coefficients!$C$16)/($A746*($C$4/100)))&lt;=1,2*ASIN(($C$7*Coefficients!$C$16)/( $A746*($C$4/100)))*180/PI(),180),IF(AND(C$9="C",C$10="IB"),IF((($C$7*Coefficients!$D$16)/($A746*($C$4/100)))&lt;=1,2*ASIN(($C$7*Coefficients!$D$16)/( $A746*($C$4/100)))*180/PI(),180),IF(AND(C$9="L",C$10="D"),IF((($C$7*Coefficients!$E$16)/($A746*($C$4/100)))&lt;=1,2*ASIN(($C$7*Coefficients!$E$16)/( $A746*($C$4/100)))*180/PI(),180),IF(AND(C$9="C",C$10="D"),IF((($C$7*Coefficients!$F$16)/($A746*($C$4/100)))&lt;=1,2*ASIN(($C$7*Coefficients!$F$16)/( $A746*($C$4/100)))*180/PI(),180),FALSE))))</f>
        <v>180</v>
      </c>
      <c r="H746" s="50">
        <f>IF(AND(C$9="L",C$10="IB"),(($C$7*Coefficients!$C$16)/($A746*SIN(C$5*PI()/180))*100/2)^2*PI(),IF(AND(C$9="C",C$10="IB"),(($C$7*Coefficients!$D$16)/($A746*SIN(C$5*PI()/180))*100/2)^2*PI(),IF(AND(C$9="L",C$10="D"),(($C$7*Coefficients!$E$16)/($A746*SIN(C$5*PI()/180))*100/2)^2*PI(),IF(AND(C$9="C",C$10="D"),(($C$7* Coefficients!$F$16)/($A746*SIN(C$5*PI()/180))*100/2)^2*PI(),FALSE))))</f>
        <v>970437.64465024287</v>
      </c>
      <c r="I746" s="42">
        <f t="shared" si="86"/>
        <v>15.562880652981873</v>
      </c>
      <c r="L746" s="44"/>
    </row>
    <row r="747" spans="1:12" x14ac:dyDescent="0.25">
      <c r="A747" s="51">
        <f t="shared" si="87"/>
        <v>51.522864458173757</v>
      </c>
      <c r="B747" s="5">
        <f t="shared" si="81"/>
        <v>0.99937707715082214</v>
      </c>
      <c r="C747" s="49">
        <f t="shared" si="84"/>
        <v>-5.4123250265189328E-3</v>
      </c>
      <c r="D747" s="5">
        <f t="shared" si="82"/>
        <v>0.4956144917424935</v>
      </c>
      <c r="E747" s="5">
        <f t="shared" si="83"/>
        <v>2.7907313387556282E-2</v>
      </c>
      <c r="F747" s="5" t="str">
        <f t="shared" si="85"/>
        <v>neg.</v>
      </c>
      <c r="G747" s="16">
        <f>IF(AND(C$9="L",C$10="IB"),IF((($C$7*Coefficients!$C$16)/($A747*($C$4/100)))&lt;=1,2*ASIN(($C$7*Coefficients!$C$16)/( $A747*($C$4/100)))*180/PI(),180),IF(AND(C$9="C",C$10="IB"),IF((($C$7*Coefficients!$D$16)/($A747*($C$4/100)))&lt;=1,2*ASIN(($C$7*Coefficients!$D$16)/( $A747*($C$4/100)))*180/PI(),180),IF(AND(C$9="L",C$10="D"),IF((($C$7*Coefficients!$E$16)/($A747*($C$4/100)))&lt;=1,2*ASIN(($C$7*Coefficients!$E$16)/( $A747*($C$4/100)))*180/PI(),180),IF(AND(C$9="C",C$10="D"),IF((($C$7*Coefficients!$F$16)/($A747*($C$4/100)))&lt;=1,2*ASIN(($C$7*Coefficients!$F$16)/( $A747*($C$4/100)))*180/PI(),180),FALSE))))</f>
        <v>180</v>
      </c>
      <c r="H747" s="50">
        <f>IF(AND(C$9="L",C$10="IB"),(($C$7*Coefficients!$C$16)/($A747*SIN(C$5*PI()/180))*100/2)^2*PI(),IF(AND(C$9="C",C$10="IB"),(($C$7*Coefficients!$D$16)/($A747*SIN(C$5*PI()/180))*100/2)^2*PI(),IF(AND(C$9="L",C$10="D"),(($C$7*Coefficients!$E$16)/($A747*SIN(C$5*PI()/180))*100/2)^2*PI(),IF(AND(C$9="C",C$10="D"),(($C$7* Coefficients!$F$16)/($A747*SIN(C$5*PI()/180))*100/2)^2*PI(),FALSE))))</f>
        <v>965978.88868670829</v>
      </c>
      <c r="I747" s="42">
        <f t="shared" si="86"/>
        <v>15.527087020742796</v>
      </c>
      <c r="L747" s="44"/>
    </row>
    <row r="748" spans="1:12" x14ac:dyDescent="0.25">
      <c r="A748" s="51">
        <f t="shared" si="87"/>
        <v>51.641636927205198</v>
      </c>
      <c r="B748" s="5">
        <f t="shared" si="81"/>
        <v>0.99937420246879571</v>
      </c>
      <c r="C748" s="49">
        <f t="shared" si="84"/>
        <v>-5.4373097968409253E-3</v>
      </c>
      <c r="D748" s="5">
        <f t="shared" si="82"/>
        <v>0.49675700114081717</v>
      </c>
      <c r="E748" s="5">
        <f t="shared" si="83"/>
        <v>2.8036127693386682E-2</v>
      </c>
      <c r="F748" s="5" t="str">
        <f t="shared" si="85"/>
        <v>neg.</v>
      </c>
      <c r="G748" s="16">
        <f>IF(AND(C$9="L",C$10="IB"),IF((($C$7*Coefficients!$C$16)/($A748*($C$4/100)))&lt;=1,2*ASIN(($C$7*Coefficients!$C$16)/( $A748*($C$4/100)))*180/PI(),180),IF(AND(C$9="C",C$10="IB"),IF((($C$7*Coefficients!$D$16)/($A748*($C$4/100)))&lt;=1,2*ASIN(($C$7*Coefficients!$D$16)/( $A748*($C$4/100)))*180/PI(),180),IF(AND(C$9="L",C$10="D"),IF((($C$7*Coefficients!$E$16)/($A748*($C$4/100)))&lt;=1,2*ASIN(($C$7*Coefficients!$E$16)/( $A748*($C$4/100)))*180/PI(),180),IF(AND(C$9="C",C$10="D"),IF((($C$7*Coefficients!$F$16)/($A748*($C$4/100)))&lt;=1,2*ASIN(($C$7*Coefficients!$F$16)/( $A748*($C$4/100)))*180/PI(),180),FALSE))))</f>
        <v>180</v>
      </c>
      <c r="H748" s="50">
        <f>IF(AND(C$9="L",C$10="IB"),(($C$7*Coefficients!$C$16)/($A748*SIN(C$5*PI()/180))*100/2)^2*PI(),IF(AND(C$9="C",C$10="IB"),(($C$7*Coefficients!$D$16)/($A748*SIN(C$5*PI()/180))*100/2)^2*PI(),IF(AND(C$9="L",C$10="D"),(($C$7*Coefficients!$E$16)/($A748*SIN(C$5*PI()/180))*100/2)^2*PI(),IF(AND(C$9="C",C$10="D"),(($C$7* Coefficients!$F$16)/($A748*SIN(C$5*PI()/180))*100/2)^2*PI(),FALSE))))</f>
        <v>961540.6188459571</v>
      </c>
      <c r="I748" s="42">
        <f t="shared" si="86"/>
        <v>15.491375711573429</v>
      </c>
      <c r="L748" s="44"/>
    </row>
    <row r="749" spans="1:12" x14ac:dyDescent="0.25">
      <c r="A749" s="51">
        <f t="shared" si="87"/>
        <v>51.76068319505486</v>
      </c>
      <c r="B749" s="5">
        <f t="shared" si="81"/>
        <v>0.99937131452338979</v>
      </c>
      <c r="C749" s="49">
        <f t="shared" si="84"/>
        <v>-5.4624099157539185E-3</v>
      </c>
      <c r="D749" s="5">
        <f t="shared" si="82"/>
        <v>0.49790214429531021</v>
      </c>
      <c r="E749" s="5">
        <f t="shared" si="83"/>
        <v>2.8165536579037656E-2</v>
      </c>
      <c r="F749" s="5" t="str">
        <f t="shared" si="85"/>
        <v>neg.</v>
      </c>
      <c r="G749" s="16">
        <f>IF(AND(C$9="L",C$10="IB"),IF((($C$7*Coefficients!$C$16)/($A749*($C$4/100)))&lt;=1,2*ASIN(($C$7*Coefficients!$C$16)/( $A749*($C$4/100)))*180/PI(),180),IF(AND(C$9="C",C$10="IB"),IF((($C$7*Coefficients!$D$16)/($A749*($C$4/100)))&lt;=1,2*ASIN(($C$7*Coefficients!$D$16)/( $A749*($C$4/100)))*180/PI(),180),IF(AND(C$9="L",C$10="D"),IF((($C$7*Coefficients!$E$16)/($A749*($C$4/100)))&lt;=1,2*ASIN(($C$7*Coefficients!$E$16)/( $A749*($C$4/100)))*180/PI(),180),IF(AND(C$9="C",C$10="D"),IF((($C$7*Coefficients!$F$16)/($A749*($C$4/100)))&lt;=1,2*ASIN(($C$7*Coefficients!$F$16)/( $A749*($C$4/100)))*180/PI(),180),FALSE))))</f>
        <v>180</v>
      </c>
      <c r="H749" s="50">
        <f>IF(AND(C$9="L",C$10="IB"),(($C$7*Coefficients!$C$16)/($A749*SIN(C$5*PI()/180))*100/2)^2*PI(),IF(AND(C$9="C",C$10="IB"),(($C$7*Coefficients!$D$16)/($A749*SIN(C$5*PI()/180))*100/2)^2*PI(),IF(AND(C$9="L",C$10="D"),(($C$7*Coefficients!$E$16)/($A749*SIN(C$5*PI()/180))*100/2)^2*PI(),IF(AND(C$9="C",C$10="D"),(($C$7* Coefficients!$F$16)/($A749*SIN(C$5*PI()/180))*100/2)^2*PI(),FALSE))))</f>
        <v>957122.74100280541</v>
      </c>
      <c r="I749" s="42">
        <f t="shared" si="86"/>
        <v>15.455746536135962</v>
      </c>
      <c r="L749" s="44"/>
    </row>
    <row r="750" spans="1:12" x14ac:dyDescent="0.25">
      <c r="A750" s="51">
        <f t="shared" si="87"/>
        <v>51.880003892894202</v>
      </c>
      <c r="B750" s="5">
        <f t="shared" si="81"/>
        <v>0.99936841325343562</v>
      </c>
      <c r="C750" s="49">
        <f t="shared" si="84"/>
        <v>-5.4876259158983696E-3</v>
      </c>
      <c r="D750" s="5">
        <f t="shared" si="82"/>
        <v>0.49904992727740766</v>
      </c>
      <c r="E750" s="5">
        <f t="shared" si="83"/>
        <v>2.8295542788964963E-2</v>
      </c>
      <c r="F750" s="5" t="str">
        <f t="shared" si="85"/>
        <v>neg.</v>
      </c>
      <c r="G750" s="16">
        <f>IF(AND(C$9="L",C$10="IB"),IF((($C$7*Coefficients!$C$16)/($A750*($C$4/100)))&lt;=1,2*ASIN(($C$7*Coefficients!$C$16)/( $A750*($C$4/100)))*180/PI(),180),IF(AND(C$9="C",C$10="IB"),IF((($C$7*Coefficients!$D$16)/($A750*($C$4/100)))&lt;=1,2*ASIN(($C$7*Coefficients!$D$16)/( $A750*($C$4/100)))*180/PI(),180),IF(AND(C$9="L",C$10="D"),IF((($C$7*Coefficients!$E$16)/($A750*($C$4/100)))&lt;=1,2*ASIN(($C$7*Coefficients!$E$16)/( $A750*($C$4/100)))*180/PI(),180),IF(AND(C$9="C",C$10="D"),IF((($C$7*Coefficients!$F$16)/($A750*($C$4/100)))&lt;=1,2*ASIN(($C$7*Coefficients!$F$16)/( $A750*($C$4/100)))*180/PI(),180),FALSE))))</f>
        <v>180</v>
      </c>
      <c r="H750" s="50">
        <f>IF(AND(C$9="L",C$10="IB"),(($C$7*Coefficients!$C$16)/($A750*SIN(C$5*PI()/180))*100/2)^2*PI(),IF(AND(C$9="C",C$10="IB"),(($C$7*Coefficients!$D$16)/($A750*SIN(C$5*PI()/180))*100/2)^2*PI(),IF(AND(C$9="L",C$10="D"),(($C$7*Coefficients!$E$16)/($A750*SIN(C$5*PI()/180))*100/2)^2*PI(),IF(AND(C$9="C",C$10="D"),(($C$7* Coefficients!$F$16)/($A750*SIN(C$5*PI()/180))*100/2)^2*PI(),FALSE))))</f>
        <v>952725.16146453517</v>
      </c>
      <c r="I750" s="42">
        <f t="shared" si="86"/>
        <v>15.420199305528056</v>
      </c>
      <c r="L750" s="44"/>
    </row>
    <row r="751" spans="1:12" x14ac:dyDescent="0.25">
      <c r="A751" s="51">
        <f t="shared" si="87"/>
        <v>51.999599653349684</v>
      </c>
      <c r="B751" s="5">
        <f t="shared" si="81"/>
        <v>0.99936549859748103</v>
      </c>
      <c r="C751" s="49">
        <f t="shared" si="84"/>
        <v>-5.5129583323890296E-3</v>
      </c>
      <c r="D751" s="5">
        <f t="shared" si="82"/>
        <v>0.50020035617254055</v>
      </c>
      <c r="E751" s="5">
        <f t="shared" si="83"/>
        <v>2.8426149080292184E-2</v>
      </c>
      <c r="F751" s="5" t="str">
        <f t="shared" si="85"/>
        <v>neg.</v>
      </c>
      <c r="G751" s="16">
        <f>IF(AND(C$9="L",C$10="IB"),IF((($C$7*Coefficients!$C$16)/($A751*($C$4/100)))&lt;=1,2*ASIN(($C$7*Coefficients!$C$16)/( $A751*($C$4/100)))*180/PI(),180),IF(AND(C$9="C",C$10="IB"),IF((($C$7*Coefficients!$D$16)/($A751*($C$4/100)))&lt;=1,2*ASIN(($C$7*Coefficients!$D$16)/( $A751*($C$4/100)))*180/PI(),180),IF(AND(C$9="L",C$10="D"),IF((($C$7*Coefficients!$E$16)/($A751*($C$4/100)))&lt;=1,2*ASIN(($C$7*Coefficients!$E$16)/( $A751*($C$4/100)))*180/PI(),180),IF(AND(C$9="C",C$10="D"),IF((($C$7*Coefficients!$F$16)/($A751*($C$4/100)))&lt;=1,2*ASIN(($C$7*Coefficients!$F$16)/( $A751*($C$4/100)))*180/PI(),180),FALSE))))</f>
        <v>180</v>
      </c>
      <c r="H751" s="50">
        <f>IF(AND(C$9="L",C$10="IB"),(($C$7*Coefficients!$C$16)/($A751*SIN(C$5*PI()/180))*100/2)^2*PI(),IF(AND(C$9="C",C$10="IB"),(($C$7*Coefficients!$D$16)/($A751*SIN(C$5*PI()/180))*100/2)^2*PI(),IF(AND(C$9="L",C$10="D"),(($C$7*Coefficients!$E$16)/($A751*SIN(C$5*PI()/180))*100/2)^2*PI(),IF(AND(C$9="C",C$10="D"),(($C$7* Coefficients!$F$16)/($A751*SIN(C$5*PI()/180))*100/2)^2*PI(),FALSE))))</f>
        <v>948347.78696890606</v>
      </c>
      <c r="I751" s="42">
        <f t="shared" si="86"/>
        <v>15.384733831281835</v>
      </c>
      <c r="L751" s="44"/>
    </row>
    <row r="752" spans="1:12" x14ac:dyDescent="0.25">
      <c r="A752" s="51">
        <f t="shared" si="87"/>
        <v>52.119471110506119</v>
      </c>
      <c r="B752" s="5">
        <f t="shared" si="81"/>
        <v>0.99936257049379174</v>
      </c>
      <c r="C752" s="49">
        <f t="shared" si="84"/>
        <v>-5.5384077028034721E-3</v>
      </c>
      <c r="D752" s="5">
        <f t="shared" si="82"/>
        <v>0.50135343708016844</v>
      </c>
      <c r="E752" s="5">
        <f t="shared" si="83"/>
        <v>2.8557358222869193E-2</v>
      </c>
      <c r="F752" s="5" t="str">
        <f t="shared" si="85"/>
        <v>neg.</v>
      </c>
      <c r="G752" s="16">
        <f>IF(AND(C$9="L",C$10="IB"),IF((($C$7*Coefficients!$C$16)/($A752*($C$4/100)))&lt;=1,2*ASIN(($C$7*Coefficients!$C$16)/( $A752*($C$4/100)))*180/PI(),180),IF(AND(C$9="C",C$10="IB"),IF((($C$7*Coefficients!$D$16)/($A752*($C$4/100)))&lt;=1,2*ASIN(($C$7*Coefficients!$D$16)/( $A752*($C$4/100)))*180/PI(),180),IF(AND(C$9="L",C$10="D"),IF((($C$7*Coefficients!$E$16)/($A752*($C$4/100)))&lt;=1,2*ASIN(($C$7*Coefficients!$E$16)/( $A752*($C$4/100)))*180/PI(),180),IF(AND(C$9="C",C$10="D"),IF((($C$7*Coefficients!$F$16)/($A752*($C$4/100)))&lt;=1,2*ASIN(($C$7*Coefficients!$F$16)/( $A752*($C$4/100)))*180/PI(),180),FALSE))))</f>
        <v>180</v>
      </c>
      <c r="H752" s="50">
        <f>IF(AND(C$9="L",C$10="IB"),(($C$7*Coefficients!$C$16)/($A752*SIN(C$5*PI()/180))*100/2)^2*PI(),IF(AND(C$9="C",C$10="IB"),(($C$7*Coefficients!$D$16)/($A752*SIN(C$5*PI()/180))*100/2)^2*PI(),IF(AND(C$9="L",C$10="D"),(($C$7*Coefficients!$E$16)/($A752*SIN(C$5*PI()/180))*100/2)^2*PI(),IF(AND(C$9="C",C$10="D"),(($C$7* Coefficients!$F$16)/($A752*SIN(C$5*PI()/180))*100/2)^2*PI(),FALSE))))</f>
        <v>943990.52468218084</v>
      </c>
      <c r="I752" s="42">
        <f t="shared" si="86"/>
        <v>15.349349925362883</v>
      </c>
      <c r="L752" s="44"/>
    </row>
    <row r="753" spans="1:12" x14ac:dyDescent="0.25">
      <c r="A753" s="51">
        <f t="shared" si="87"/>
        <v>52.239618899910049</v>
      </c>
      <c r="B753" s="5">
        <f t="shared" si="81"/>
        <v>0.99935962888034835</v>
      </c>
      <c r="C753" s="49">
        <f t="shared" si="84"/>
        <v>-5.5639745672082571E-3</v>
      </c>
      <c r="D753" s="5">
        <f t="shared" si="82"/>
        <v>0.50250917611381152</v>
      </c>
      <c r="E753" s="5">
        <f t="shared" si="83"/>
        <v>2.8689172999330957E-2</v>
      </c>
      <c r="F753" s="5" t="str">
        <f t="shared" si="85"/>
        <v>neg.</v>
      </c>
      <c r="G753" s="16">
        <f>IF(AND(C$9="L",C$10="IB"),IF((($C$7*Coefficients!$C$16)/($A753*($C$4/100)))&lt;=1,2*ASIN(($C$7*Coefficients!$C$16)/( $A753*($C$4/100)))*180/PI(),180),IF(AND(C$9="C",C$10="IB"),IF((($C$7*Coefficients!$D$16)/($A753*($C$4/100)))&lt;=1,2*ASIN(($C$7*Coefficients!$D$16)/( $A753*($C$4/100)))*180/PI(),180),IF(AND(C$9="L",C$10="D"),IF((($C$7*Coefficients!$E$16)/($A753*($C$4/100)))&lt;=1,2*ASIN(($C$7*Coefficients!$E$16)/( $A753*($C$4/100)))*180/PI(),180),IF(AND(C$9="C",C$10="D"),IF((($C$7*Coefficients!$F$16)/($A753*($C$4/100)))&lt;=1,2*ASIN(($C$7*Coefficients!$F$16)/( $A753*($C$4/100)))*180/PI(),180),FALSE))))</f>
        <v>180</v>
      </c>
      <c r="H753" s="50">
        <f>IF(AND(C$9="L",C$10="IB"),(($C$7*Coefficients!$C$16)/($A753*SIN(C$5*PI()/180))*100/2)^2*PI(),IF(AND(C$9="C",C$10="IB"),(($C$7*Coefficients!$D$16)/($A753*SIN(C$5*PI()/180))*100/2)^2*PI(),IF(AND(C$9="L",C$10="D"),(($C$7*Coefficients!$E$16)/($A753*SIN(C$5*PI()/180))*100/2)^2*PI(),IF(AND(C$9="C",C$10="D"),(($C$7* Coefficients!$F$16)/($A753*SIN(C$5*PI()/180))*100/2)^2*PI(),FALSE))))</f>
        <v>939653.28219715378</v>
      </c>
      <c r="I753" s="42">
        <f t="shared" si="86"/>
        <v>15.314047400169253</v>
      </c>
      <c r="L753" s="44"/>
    </row>
    <row r="754" spans="1:12" x14ac:dyDescent="0.25">
      <c r="A754" s="51">
        <f t="shared" si="87"/>
        <v>52.360043658573083</v>
      </c>
      <c r="B754" s="5">
        <f t="shared" si="81"/>
        <v>0.99935667369484593</v>
      </c>
      <c r="C754" s="49">
        <f t="shared" si="84"/>
        <v>-5.5896594681628924E-3</v>
      </c>
      <c r="D754" s="5">
        <f t="shared" si="82"/>
        <v>0.50366757940108298</v>
      </c>
      <c r="E754" s="5">
        <f t="shared" si="83"/>
        <v>2.8821596205156473E-2</v>
      </c>
      <c r="F754" s="5" t="str">
        <f t="shared" si="85"/>
        <v>neg.</v>
      </c>
      <c r="G754" s="16">
        <f>IF(AND(C$9="L",C$10="IB"),IF((($C$7*Coefficients!$C$16)/($A754*($C$4/100)))&lt;=1,2*ASIN(($C$7*Coefficients!$C$16)/( $A754*($C$4/100)))*180/PI(),180),IF(AND(C$9="C",C$10="IB"),IF((($C$7*Coefficients!$D$16)/($A754*($C$4/100)))&lt;=1,2*ASIN(($C$7*Coefficients!$D$16)/( $A754*($C$4/100)))*180/PI(),180),IF(AND(C$9="L",C$10="D"),IF((($C$7*Coefficients!$E$16)/($A754*($C$4/100)))&lt;=1,2*ASIN(($C$7*Coefficients!$E$16)/( $A754*($C$4/100)))*180/PI(),180),IF(AND(C$9="C",C$10="D"),IF((($C$7*Coefficients!$F$16)/($A754*($C$4/100)))&lt;=1,2*ASIN(($C$7*Coefficients!$F$16)/( $A754*($C$4/100)))*180/PI(),180),FALSE))))</f>
        <v>180</v>
      </c>
      <c r="H754" s="50">
        <f>IF(AND(C$9="L",C$10="IB"),(($C$7*Coefficients!$C$16)/($A754*SIN(C$5*PI()/180))*100/2)^2*PI(),IF(AND(C$9="C",C$10="IB"),(($C$7*Coefficients!$D$16)/($A754*SIN(C$5*PI()/180))*100/2)^2*PI(),IF(AND(C$9="L",C$10="D"),(($C$7*Coefficients!$E$16)/($A754*SIN(C$5*PI()/180))*100/2)^2*PI(),IF(AND(C$9="C",C$10="D"),(($C$7* Coefficients!$F$16)/($A754*SIN(C$5*PI()/180))*100/2)^2*PI(),FALSE))))</f>
        <v>935335.96753119014</v>
      </c>
      <c r="I754" s="42">
        <f t="shared" si="86"/>
        <v>15.278826068530472</v>
      </c>
      <c r="L754" s="44"/>
    </row>
    <row r="755" spans="1:12" x14ac:dyDescent="0.25">
      <c r="A755" s="51">
        <f t="shared" si="87"/>
        <v>52.480746024975311</v>
      </c>
      <c r="B755" s="5">
        <f t="shared" si="81"/>
        <v>0.99935370487469277</v>
      </c>
      <c r="C755" s="49">
        <f t="shared" si="84"/>
        <v>-5.6154629507305705E-3</v>
      </c>
      <c r="D755" s="5">
        <f t="shared" si="82"/>
        <v>0.50482865308372193</v>
      </c>
      <c r="E755" s="5">
        <f t="shared" si="83"/>
        <v>2.8954630648728056E-2</v>
      </c>
      <c r="F755" s="5" t="str">
        <f t="shared" si="85"/>
        <v>neg.</v>
      </c>
      <c r="G755" s="16">
        <f>IF(AND(C$9="L",C$10="IB"),IF((($C$7*Coefficients!$C$16)/($A755*($C$4/100)))&lt;=1,2*ASIN(($C$7*Coefficients!$C$16)/( $A755*($C$4/100)))*180/PI(),180),IF(AND(C$9="C",C$10="IB"),IF((($C$7*Coefficients!$D$16)/($A755*($C$4/100)))&lt;=1,2*ASIN(($C$7*Coefficients!$D$16)/( $A755*($C$4/100)))*180/PI(),180),IF(AND(C$9="L",C$10="D"),IF((($C$7*Coefficients!$E$16)/($A755*($C$4/100)))&lt;=1,2*ASIN(($C$7*Coefficients!$E$16)/( $A755*($C$4/100)))*180/PI(),180),IF(AND(C$9="C",C$10="D"),IF((($C$7*Coefficients!$F$16)/($A755*($C$4/100)))&lt;=1,2*ASIN(($C$7*Coefficients!$F$16)/( $A755*($C$4/100)))*180/PI(),180),FALSE))))</f>
        <v>180</v>
      </c>
      <c r="H755" s="50">
        <f>IF(AND(C$9="L",C$10="IB"),(($C$7*Coefficients!$C$16)/($A755*SIN(C$5*PI()/180))*100/2)^2*PI(),IF(AND(C$9="C",C$10="IB"),(($C$7*Coefficients!$D$16)/($A755*SIN(C$5*PI()/180))*100/2)^2*PI(),IF(AND(C$9="L",C$10="D"),(($C$7*Coefficients!$E$16)/($A755*SIN(C$5*PI()/180))*100/2)^2*PI(),IF(AND(C$9="C",C$10="D"),(($C$7* Coefficients!$F$16)/($A755*SIN(C$5*PI()/180))*100/2)^2*PI(),FALSE))))</f>
        <v>931038.48912427854</v>
      </c>
      <c r="I755" s="42">
        <f t="shared" si="86"/>
        <v>15.243685743706544</v>
      </c>
      <c r="L755" s="44"/>
    </row>
    <row r="756" spans="1:12" x14ac:dyDescent="0.25">
      <c r="A756" s="51">
        <f t="shared" si="87"/>
        <v>52.601726639068666</v>
      </c>
      <c r="B756" s="5">
        <f t="shared" si="81"/>
        <v>0.99935072235700828</v>
      </c>
      <c r="C756" s="49">
        <f t="shared" si="84"/>
        <v>-5.6413855624966001E-3</v>
      </c>
      <c r="D756" s="5">
        <f t="shared" si="82"/>
        <v>0.50599240331762529</v>
      </c>
      <c r="E756" s="5">
        <f t="shared" si="83"/>
        <v>2.9088279151390974E-2</v>
      </c>
      <c r="F756" s="5" t="str">
        <f t="shared" si="85"/>
        <v>neg.</v>
      </c>
      <c r="G756" s="16">
        <f>IF(AND(C$9="L",C$10="IB"),IF((($C$7*Coefficients!$C$16)/($A756*($C$4/100)))&lt;=1,2*ASIN(($C$7*Coefficients!$C$16)/( $A756*($C$4/100)))*180/PI(),180),IF(AND(C$9="C",C$10="IB"),IF((($C$7*Coefficients!$D$16)/($A756*($C$4/100)))&lt;=1,2*ASIN(($C$7*Coefficients!$D$16)/( $A756*($C$4/100)))*180/PI(),180),IF(AND(C$9="L",C$10="D"),IF((($C$7*Coefficients!$E$16)/($A756*($C$4/100)))&lt;=1,2*ASIN(($C$7*Coefficients!$E$16)/( $A756*($C$4/100)))*180/PI(),180),IF(AND(C$9="C",C$10="D"),IF((($C$7*Coefficients!$F$16)/($A756*($C$4/100)))&lt;=1,2*ASIN(($C$7*Coefficients!$F$16)/( $A756*($C$4/100)))*180/PI(),180),FALSE))))</f>
        <v>180</v>
      </c>
      <c r="H756" s="50">
        <f>IF(AND(C$9="L",C$10="IB"),(($C$7*Coefficients!$C$16)/($A756*SIN(C$5*PI()/180))*100/2)^2*PI(),IF(AND(C$9="C",C$10="IB"),(($C$7*Coefficients!$D$16)/($A756*SIN(C$5*PI()/180))*100/2)^2*PI(),IF(AND(C$9="L",C$10="D"),(($C$7*Coefficients!$E$16)/($A756*SIN(C$5*PI()/180))*100/2)^2*PI(),IF(AND(C$9="C",C$10="D"),(($C$7* Coefficients!$F$16)/($A756*SIN(C$5*PI()/180))*100/2)^2*PI(),FALSE))))</f>
        <v>926760.75583708764</v>
      </c>
      <c r="I756" s="42">
        <f t="shared" si="86"/>
        <v>15.208626239386966</v>
      </c>
      <c r="L756" s="44"/>
    </row>
    <row r="757" spans="1:12" x14ac:dyDescent="0.25">
      <c r="A757" s="51">
        <f t="shared" si="87"/>
        <v>52.722986142280313</v>
      </c>
      <c r="B757" s="5">
        <f t="shared" si="81"/>
        <v>0.99934772607862188</v>
      </c>
      <c r="C757" s="49">
        <f t="shared" si="84"/>
        <v>-5.6674278535781778E-3</v>
      </c>
      <c r="D757" s="5">
        <f t="shared" si="82"/>
        <v>0.50715883627288105</v>
      </c>
      <c r="E757" s="5">
        <f t="shared" si="83"/>
        <v>2.9222544547513201E-2</v>
      </c>
      <c r="F757" s="5" t="str">
        <f t="shared" si="85"/>
        <v>neg.</v>
      </c>
      <c r="G757" s="16">
        <f>IF(AND(C$9="L",C$10="IB"),IF((($C$7*Coefficients!$C$16)/($A757*($C$4/100)))&lt;=1,2*ASIN(($C$7*Coefficients!$C$16)/( $A757*($C$4/100)))*180/PI(),180),IF(AND(C$9="C",C$10="IB"),IF((($C$7*Coefficients!$D$16)/($A757*($C$4/100)))&lt;=1,2*ASIN(($C$7*Coefficients!$D$16)/( $A757*($C$4/100)))*180/PI(),180),IF(AND(C$9="L",C$10="D"),IF((($C$7*Coefficients!$E$16)/($A757*($C$4/100)))&lt;=1,2*ASIN(($C$7*Coefficients!$E$16)/( $A757*($C$4/100)))*180/PI(),180),IF(AND(C$9="C",C$10="D"),IF((($C$7*Coefficients!$F$16)/($A757*($C$4/100)))&lt;=1,2*ASIN(($C$7*Coefficients!$F$16)/( $A757*($C$4/100)))*180/PI(),180),FALSE))))</f>
        <v>180</v>
      </c>
      <c r="H757" s="50">
        <f>IF(AND(C$9="L",C$10="IB"),(($C$7*Coefficients!$C$16)/($A757*SIN(C$5*PI()/180))*100/2)^2*PI(),IF(AND(C$9="C",C$10="IB"),(($C$7*Coefficients!$D$16)/($A757*SIN(C$5*PI()/180))*100/2)^2*PI(),IF(AND(C$9="L",C$10="D"),(($C$7*Coefficients!$E$16)/($A757*SIN(C$5*PI()/180))*100/2)^2*PI(),IF(AND(C$9="C",C$10="D"),(($C$7* Coefficients!$F$16)/($A757*SIN(C$5*PI()/180))*100/2)^2*PI(),FALSE))))</f>
        <v>922502.67694903282</v>
      </c>
      <c r="I757" s="42">
        <f t="shared" si="86"/>
        <v>15.173647369689736</v>
      </c>
      <c r="L757" s="44"/>
    </row>
    <row r="758" spans="1:12" x14ac:dyDescent="0.25">
      <c r="A758" s="51">
        <f t="shared" si="87"/>
        <v>52.844525177516068</v>
      </c>
      <c r="B758" s="5">
        <f t="shared" si="81"/>
        <v>0.99934471597607311</v>
      </c>
      <c r="C758" s="49">
        <f t="shared" si="84"/>
        <v>-5.6935903766235354E-3</v>
      </c>
      <c r="D758" s="5">
        <f t="shared" si="82"/>
        <v>0.50832795813380049</v>
      </c>
      <c r="E758" s="5">
        <f t="shared" si="83"/>
        <v>2.9357429684545581E-2</v>
      </c>
      <c r="F758" s="5" t="str">
        <f t="shared" si="85"/>
        <v>neg.</v>
      </c>
      <c r="G758" s="16">
        <f>IF(AND(C$9="L",C$10="IB"),IF((($C$7*Coefficients!$C$16)/($A758*($C$4/100)))&lt;=1,2*ASIN(($C$7*Coefficients!$C$16)/( $A758*($C$4/100)))*180/PI(),180),IF(AND(C$9="C",C$10="IB"),IF((($C$7*Coefficients!$D$16)/($A758*($C$4/100)))&lt;=1,2*ASIN(($C$7*Coefficients!$D$16)/( $A758*($C$4/100)))*180/PI(),180),IF(AND(C$9="L",C$10="D"),IF((($C$7*Coefficients!$E$16)/($A758*($C$4/100)))&lt;=1,2*ASIN(($C$7*Coefficients!$E$16)/( $A758*($C$4/100)))*180/PI(),180),IF(AND(C$9="C",C$10="D"),IF((($C$7*Coefficients!$F$16)/($A758*($C$4/100)))&lt;=1,2*ASIN(($C$7*Coefficients!$F$16)/( $A758*($C$4/100)))*180/PI(),180),FALSE))))</f>
        <v>180</v>
      </c>
      <c r="H758" s="50">
        <f>IF(AND(C$9="L",C$10="IB"),(($C$7*Coefficients!$C$16)/($A758*SIN(C$5*PI()/180))*100/2)^2*PI(),IF(AND(C$9="C",C$10="IB"),(($C$7*Coefficients!$D$16)/($A758*SIN(C$5*PI()/180))*100/2)^2*PI(),IF(AND(C$9="L",C$10="D"),(($C$7*Coefficients!$E$16)/($A758*SIN(C$5*PI()/180))*100/2)^2*PI(),IF(AND(C$9="C",C$10="D"),(($C$7* Coefficients!$F$16)/($A758*SIN(C$5*PI()/180))*100/2)^2*PI(),FALSE))))</f>
        <v>918264.16215635312</v>
      </c>
      <c r="I758" s="42">
        <f t="shared" si="86"/>
        <v>15.13874894916037</v>
      </c>
      <c r="L758" s="44"/>
    </row>
    <row r="759" spans="1:12" x14ac:dyDescent="0.25">
      <c r="A759" s="51">
        <f t="shared" si="87"/>
        <v>52.966344389163801</v>
      </c>
      <c r="B759" s="5">
        <f t="shared" si="81"/>
        <v>0.99934169198560807</v>
      </c>
      <c r="C759" s="49">
        <f t="shared" si="84"/>
        <v>-5.7198736868429257E-3</v>
      </c>
      <c r="D759" s="5">
        <f t="shared" si="82"/>
        <v>0.50949977509895139</v>
      </c>
      <c r="E759" s="5">
        <f t="shared" si="83"/>
        <v>2.949293742308217E-2</v>
      </c>
      <c r="F759" s="5" t="str">
        <f t="shared" si="85"/>
        <v>neg.</v>
      </c>
      <c r="G759" s="16">
        <f>IF(AND(C$9="L",C$10="IB"),IF((($C$7*Coefficients!$C$16)/($A759*($C$4/100)))&lt;=1,2*ASIN(($C$7*Coefficients!$C$16)/( $A759*($C$4/100)))*180/PI(),180),IF(AND(C$9="C",C$10="IB"),IF((($C$7*Coefficients!$D$16)/($A759*($C$4/100)))&lt;=1,2*ASIN(($C$7*Coefficients!$D$16)/( $A759*($C$4/100)))*180/PI(),180),IF(AND(C$9="L",C$10="D"),IF((($C$7*Coefficients!$E$16)/($A759*($C$4/100)))&lt;=1,2*ASIN(($C$7*Coefficients!$E$16)/( $A759*($C$4/100)))*180/PI(),180),IF(AND(C$9="C",C$10="D"),IF((($C$7*Coefficients!$F$16)/($A759*($C$4/100)))&lt;=1,2*ASIN(($C$7*Coefficients!$F$16)/( $A759*($C$4/100)))*180/PI(),180),FALSE))))</f>
        <v>180</v>
      </c>
      <c r="H759" s="50">
        <f>IF(AND(C$9="L",C$10="IB"),(($C$7*Coefficients!$C$16)/($A759*SIN(C$5*PI()/180))*100/2)^2*PI(),IF(AND(C$9="C",C$10="IB"),(($C$7*Coefficients!$D$16)/($A759*SIN(C$5*PI()/180))*100/2)^2*PI(),IF(AND(C$9="L",C$10="D"),(($C$7*Coefficients!$E$16)/($A759*SIN(C$5*PI()/180))*100/2)^2*PI(),IF(AND(C$9="C",C$10="D"),(($C$7* Coefficients!$F$16)/($A759*SIN(C$5*PI()/180))*100/2)^2*PI(),FALSE))))</f>
        <v>914045.1215701953</v>
      </c>
      <c r="I759" s="42">
        <f t="shared" si="86"/>
        <v>15.103930792770912</v>
      </c>
      <c r="L759" s="44"/>
    </row>
    <row r="760" spans="1:12" x14ac:dyDescent="0.25">
      <c r="A760" s="51">
        <f t="shared" si="87"/>
        <v>53.088444423096846</v>
      </c>
      <c r="B760" s="5">
        <f t="shared" si="81"/>
        <v>0.9993386540431789</v>
      </c>
      <c r="C760" s="49">
        <f t="shared" si="84"/>
        <v>-5.7462783420135716E-3</v>
      </c>
      <c r="D760" s="5">
        <f t="shared" si="82"/>
        <v>0.51067429338119097</v>
      </c>
      <c r="E760" s="5">
        <f t="shared" si="83"/>
        <v>2.962907063692094E-2</v>
      </c>
      <c r="F760" s="5" t="str">
        <f t="shared" si="85"/>
        <v>neg.</v>
      </c>
      <c r="G760" s="16">
        <f>IF(AND(C$9="L",C$10="IB"),IF((($C$7*Coefficients!$C$16)/($A760*($C$4/100)))&lt;=1,2*ASIN(($C$7*Coefficients!$C$16)/( $A760*($C$4/100)))*180/PI(),180),IF(AND(C$9="C",C$10="IB"),IF((($C$7*Coefficients!$D$16)/($A760*($C$4/100)))&lt;=1,2*ASIN(($C$7*Coefficients!$D$16)/( $A760*($C$4/100)))*180/PI(),180),IF(AND(C$9="L",C$10="D"),IF((($C$7*Coefficients!$E$16)/($A760*($C$4/100)))&lt;=1,2*ASIN(($C$7*Coefficients!$E$16)/( $A760*($C$4/100)))*180/PI(),180),IF(AND(C$9="C",C$10="D"),IF((($C$7*Coefficients!$F$16)/($A760*($C$4/100)))&lt;=1,2*ASIN(($C$7*Coefficients!$F$16)/( $A760*($C$4/100)))*180/PI(),180),FALSE))))</f>
        <v>180</v>
      </c>
      <c r="H760" s="50">
        <f>IF(AND(C$9="L",C$10="IB"),(($C$7*Coefficients!$C$16)/($A760*SIN(C$5*PI()/180))*100/2)^2*PI(),IF(AND(C$9="C",C$10="IB"),(($C$7*Coefficients!$D$16)/($A760*SIN(C$5*PI()/180))*100/2)^2*PI(),IF(AND(C$9="L",C$10="D"),(($C$7*Coefficients!$E$16)/($A760*SIN(C$5*PI()/180))*100/2)^2*PI(),IF(AND(C$9="C",C$10="D"),(($C$7* Coefficients!$F$16)/($A760*SIN(C$5*PI()/180))*100/2)^2*PI(),FALSE))))</f>
        <v>909845.46571470739</v>
      </c>
      <c r="I760" s="42">
        <f t="shared" si="86"/>
        <v>15.06919271591897</v>
      </c>
      <c r="L760" s="44"/>
    </row>
    <row r="761" spans="1:12" x14ac:dyDescent="0.25">
      <c r="A761" s="51">
        <f t="shared" si="87"/>
        <v>53.210825926677423</v>
      </c>
      <c r="B761" s="5">
        <f t="shared" si="81"/>
        <v>0.99933560208444339</v>
      </c>
      <c r="C761" s="49">
        <f t="shared" si="84"/>
        <v>-5.7728049024826731E-3</v>
      </c>
      <c r="D761" s="5">
        <f t="shared" si="82"/>
        <v>0.51185151920769756</v>
      </c>
      <c r="E761" s="5">
        <f t="shared" si="83"/>
        <v>2.9765832213124718E-2</v>
      </c>
      <c r="F761" s="5" t="str">
        <f t="shared" si="85"/>
        <v>neg.</v>
      </c>
      <c r="G761" s="16">
        <f>IF(AND(C$9="L",C$10="IB"),IF((($C$7*Coefficients!$C$16)/($A761*($C$4/100)))&lt;=1,2*ASIN(($C$7*Coefficients!$C$16)/( $A761*($C$4/100)))*180/PI(),180),IF(AND(C$9="C",C$10="IB"),IF((($C$7*Coefficients!$D$16)/($A761*($C$4/100)))&lt;=1,2*ASIN(($C$7*Coefficients!$D$16)/( $A761*($C$4/100)))*180/PI(),180),IF(AND(C$9="L",C$10="D"),IF((($C$7*Coefficients!$E$16)/($A761*($C$4/100)))&lt;=1,2*ASIN(($C$7*Coefficients!$E$16)/( $A761*($C$4/100)))*180/PI(),180),IF(AND(C$9="C",C$10="D"),IF((($C$7*Coefficients!$F$16)/($A761*($C$4/100)))&lt;=1,2*ASIN(($C$7*Coefficients!$F$16)/( $A761*($C$4/100)))*180/PI(),180),FALSE))))</f>
        <v>180</v>
      </c>
      <c r="H761" s="50">
        <f>IF(AND(C$9="L",C$10="IB"),(($C$7*Coefficients!$C$16)/($A761*SIN(C$5*PI()/180))*100/2)^2*PI(),IF(AND(C$9="C",C$10="IB"),(($C$7*Coefficients!$D$16)/($A761*SIN(C$5*PI()/180))*100/2)^2*PI(),IF(AND(C$9="L",C$10="D"),(($C$7*Coefficients!$E$16)/($A761*SIN(C$5*PI()/180))*100/2)^2*PI(),IF(AND(C$9="C",C$10="D"),(($C$7* Coefficients!$F$16)/($A761*SIN(C$5*PI()/180))*100/2)^2*PI(),FALSE))))</f>
        <v>905665.10552514275</v>
      </c>
      <c r="I761" s="42">
        <f t="shared" si="86"/>
        <v>15.034534534426713</v>
      </c>
      <c r="L761" s="44"/>
    </row>
    <row r="762" spans="1:12" x14ac:dyDescent="0.25">
      <c r="A762" s="51">
        <f t="shared" si="87"/>
        <v>53.333489548760085</v>
      </c>
      <c r="B762" s="5">
        <f t="shared" si="81"/>
        <v>0.99933253604476269</v>
      </c>
      <c r="C762" s="49">
        <f t="shared" si="84"/>
        <v>-5.7994539311877888E-3</v>
      </c>
      <c r="D762" s="5">
        <f t="shared" si="82"/>
        <v>0.513031458820006</v>
      </c>
      <c r="E762" s="5">
        <f t="shared" si="83"/>
        <v>2.9903225052082393E-2</v>
      </c>
      <c r="F762" s="5" t="str">
        <f t="shared" si="85"/>
        <v>neg.</v>
      </c>
      <c r="G762" s="16">
        <f>IF(AND(C$9="L",C$10="IB"),IF((($C$7*Coefficients!$C$16)/($A762*($C$4/100)))&lt;=1,2*ASIN(($C$7*Coefficients!$C$16)/( $A762*($C$4/100)))*180/PI(),180),IF(AND(C$9="C",C$10="IB"),IF((($C$7*Coefficients!$D$16)/($A762*($C$4/100)))&lt;=1,2*ASIN(($C$7*Coefficients!$D$16)/( $A762*($C$4/100)))*180/PI(),180),IF(AND(C$9="L",C$10="D"),IF((($C$7*Coefficients!$E$16)/($A762*($C$4/100)))&lt;=1,2*ASIN(($C$7*Coefficients!$E$16)/( $A762*($C$4/100)))*180/PI(),180),IF(AND(C$9="C",C$10="D"),IF((($C$7*Coefficients!$F$16)/($A762*($C$4/100)))&lt;=1,2*ASIN(($C$7*Coefficients!$F$16)/( $A762*($C$4/100)))*180/PI(),180),FALSE))))</f>
        <v>180</v>
      </c>
      <c r="H762" s="50">
        <f>IF(AND(C$9="L",C$10="IB"),(($C$7*Coefficients!$C$16)/($A762*SIN(C$5*PI()/180))*100/2)^2*PI(),IF(AND(C$9="C",C$10="IB"),(($C$7*Coefficients!$D$16)/($A762*SIN(C$5*PI()/180))*100/2)^2*PI(),IF(AND(C$9="L",C$10="D"),(($C$7*Coefficients!$E$16)/($A762*SIN(C$5*PI()/180))*100/2)^2*PI(),IF(AND(C$9="C",C$10="D"),(($C$7* Coefficients!$F$16)/($A762*SIN(C$5*PI()/180))*100/2)^2*PI(),FALSE))))</f>
        <v>901503.95234596997</v>
      </c>
      <c r="I762" s="42">
        <f t="shared" si="86"/>
        <v>14.999956064539916</v>
      </c>
      <c r="L762" s="44"/>
    </row>
    <row r="763" spans="1:12" x14ac:dyDescent="0.25">
      <c r="A763" s="51">
        <f t="shared" si="87"/>
        <v>53.456435939695147</v>
      </c>
      <c r="B763" s="5">
        <f t="shared" si="81"/>
        <v>0.99932945585919986</v>
      </c>
      <c r="C763" s="49">
        <f t="shared" si="84"/>
        <v>-5.8262259936694991E-3</v>
      </c>
      <c r="D763" s="5">
        <f t="shared" si="82"/>
        <v>0.51421411847403831</v>
      </c>
      <c r="E763" s="5">
        <f t="shared" si="83"/>
        <v>3.0041252067570457E-2</v>
      </c>
      <c r="F763" s="5" t="str">
        <f t="shared" si="85"/>
        <v>neg.</v>
      </c>
      <c r="G763" s="16">
        <f>IF(AND(C$9="L",C$10="IB"),IF((($C$7*Coefficients!$C$16)/($A763*($C$4/100)))&lt;=1,2*ASIN(($C$7*Coefficients!$C$16)/( $A763*($C$4/100)))*180/PI(),180),IF(AND(C$9="C",C$10="IB"),IF((($C$7*Coefficients!$D$16)/($A763*($C$4/100)))&lt;=1,2*ASIN(($C$7*Coefficients!$D$16)/( $A763*($C$4/100)))*180/PI(),180),IF(AND(C$9="L",C$10="D"),IF((($C$7*Coefficients!$E$16)/($A763*($C$4/100)))&lt;=1,2*ASIN(($C$7*Coefficients!$E$16)/( $A763*($C$4/100)))*180/PI(),180),IF(AND(C$9="C",C$10="D"),IF((($C$7*Coefficients!$F$16)/($A763*($C$4/100)))&lt;=1,2*ASIN(($C$7*Coefficients!$F$16)/( $A763*($C$4/100)))*180/PI(),180),FALSE))))</f>
        <v>180</v>
      </c>
      <c r="H763" s="50">
        <f>IF(AND(C$9="L",C$10="IB"),(($C$7*Coefficients!$C$16)/($A763*SIN(C$5*PI()/180))*100/2)^2*PI(),IF(AND(C$9="C",C$10="IB"),(($C$7*Coefficients!$D$16)/($A763*SIN(C$5*PI()/180))*100/2)^2*PI(),IF(AND(C$9="L",C$10="D"),(($C$7*Coefficients!$E$16)/($A763*SIN(C$5*PI()/180))*100/2)^2*PI(),IF(AND(C$9="C",C$10="D"),(($C$7* Coefficients!$F$16)/($A763*SIN(C$5*PI()/180))*100/2)^2*PI(),FALSE))))</f>
        <v>897361.91792899126</v>
      </c>
      <c r="I763" s="42">
        <f t="shared" si="86"/>
        <v>14.965457122926971</v>
      </c>
      <c r="L763" s="44"/>
    </row>
    <row r="764" spans="1:12" x14ac:dyDescent="0.25">
      <c r="A764" s="51">
        <f t="shared" si="87"/>
        <v>53.579665751332136</v>
      </c>
      <c r="B764" s="5">
        <f t="shared" si="81"/>
        <v>0.99932636146251885</v>
      </c>
      <c r="C764" s="49">
        <f t="shared" si="84"/>
        <v>-5.8531216580802155E-3</v>
      </c>
      <c r="D764" s="5">
        <f t="shared" si="82"/>
        <v>0.51539950444013805</v>
      </c>
      <c r="E764" s="5">
        <f t="shared" si="83"/>
        <v>3.0179916186814756E-2</v>
      </c>
      <c r="F764" s="5" t="str">
        <f t="shared" si="85"/>
        <v>neg.</v>
      </c>
      <c r="G764" s="16">
        <f>IF(AND(C$9="L",C$10="IB"),IF((($C$7*Coefficients!$C$16)/($A764*($C$4/100)))&lt;=1,2*ASIN(($C$7*Coefficients!$C$16)/( $A764*($C$4/100)))*180/PI(),180),IF(AND(C$9="C",C$10="IB"),IF((($C$7*Coefficients!$D$16)/($A764*($C$4/100)))&lt;=1,2*ASIN(($C$7*Coefficients!$D$16)/( $A764*($C$4/100)))*180/PI(),180),IF(AND(C$9="L",C$10="D"),IF((($C$7*Coefficients!$E$16)/($A764*($C$4/100)))&lt;=1,2*ASIN(($C$7*Coefficients!$E$16)/( $A764*($C$4/100)))*180/PI(),180),IF(AND(C$9="C",C$10="D"),IF((($C$7*Coefficients!$F$16)/($A764*($C$4/100)))&lt;=1,2*ASIN(($C$7*Coefficients!$F$16)/( $A764*($C$4/100)))*180/PI(),180),FALSE))))</f>
        <v>180</v>
      </c>
      <c r="H764" s="50">
        <f>IF(AND(C$9="L",C$10="IB"),(($C$7*Coefficients!$C$16)/($A764*SIN(C$5*PI()/180))*100/2)^2*PI(),IF(AND(C$9="C",C$10="IB"),(($C$7*Coefficients!$D$16)/($A764*SIN(C$5*PI()/180))*100/2)^2*PI(),IF(AND(C$9="L",C$10="D"),(($C$7*Coefficients!$E$16)/($A764*SIN(C$5*PI()/180))*100/2)^2*PI(),IF(AND(C$9="C",C$10="D"),(($C$7* Coefficients!$F$16)/($A764*SIN(C$5*PI()/180))*100/2)^2*PI(),FALSE))))</f>
        <v>893238.91443147452</v>
      </c>
      <c r="I764" s="42">
        <f t="shared" si="86"/>
        <v>14.931037526677924</v>
      </c>
      <c r="L764" s="44"/>
    </row>
    <row r="765" spans="1:12" x14ac:dyDescent="0.25">
      <c r="A765" s="51">
        <f t="shared" si="87"/>
        <v>53.70317963702324</v>
      </c>
      <c r="B765" s="5">
        <f t="shared" si="81"/>
        <v>0.99932325278918321</v>
      </c>
      <c r="C765" s="49">
        <f t="shared" si="84"/>
        <v>-5.8801414951958732E-3</v>
      </c>
      <c r="D765" s="5">
        <f t="shared" si="82"/>
        <v>0.51658762300310412</v>
      </c>
      <c r="E765" s="5">
        <f t="shared" si="83"/>
        <v>3.0319220350552636E-2</v>
      </c>
      <c r="F765" s="5" t="str">
        <f t="shared" si="85"/>
        <v>neg.</v>
      </c>
      <c r="G765" s="16">
        <f>IF(AND(C$9="L",C$10="IB"),IF((($C$7*Coefficients!$C$16)/($A765*($C$4/100)))&lt;=1,2*ASIN(($C$7*Coefficients!$C$16)/( $A765*($C$4/100)))*180/PI(),180),IF(AND(C$9="C",C$10="IB"),IF((($C$7*Coefficients!$D$16)/($A765*($C$4/100)))&lt;=1,2*ASIN(($C$7*Coefficients!$D$16)/( $A765*($C$4/100)))*180/PI(),180),IF(AND(C$9="L",C$10="D"),IF((($C$7*Coefficients!$E$16)/($A765*($C$4/100)))&lt;=1,2*ASIN(($C$7*Coefficients!$E$16)/( $A765*($C$4/100)))*180/PI(),180),IF(AND(C$9="C",C$10="D"),IF((($C$7*Coefficients!$F$16)/($A765*($C$4/100)))&lt;=1,2*ASIN(($C$7*Coefficients!$F$16)/( $A765*($C$4/100)))*180/PI(),180),FALSE))))</f>
        <v>180</v>
      </c>
      <c r="H765" s="50">
        <f>IF(AND(C$9="L",C$10="IB"),(($C$7*Coefficients!$C$16)/($A765*SIN(C$5*PI()/180))*100/2)^2*PI(),IF(AND(C$9="C",C$10="IB"),(($C$7*Coefficients!$D$16)/($A765*SIN(C$5*PI()/180))*100/2)^2*PI(),IF(AND(C$9="L",C$10="D"),(($C$7*Coefficients!$E$16)/($A765*SIN(C$5*PI()/180))*100/2)^2*PI(),IF(AND(C$9="C",C$10="D"),(($C$7* Coefficients!$F$16)/($A765*SIN(C$5*PI()/180))*100/2)^2*PI(),FALSE))))</f>
        <v>889134.85441428667</v>
      </c>
      <c r="I765" s="42">
        <f t="shared" si="86"/>
        <v>14.896697093303505</v>
      </c>
      <c r="L765" s="44"/>
    </row>
    <row r="766" spans="1:12" x14ac:dyDescent="0.25">
      <c r="A766" s="51">
        <f t="shared" si="87"/>
        <v>53.826978251626791</v>
      </c>
      <c r="B766" s="5">
        <f t="shared" si="81"/>
        <v>0.99932012977335427</v>
      </c>
      <c r="C766" s="49">
        <f t="shared" si="84"/>
        <v>-5.9072860784314995E-3</v>
      </c>
      <c r="D766" s="5">
        <f t="shared" si="82"/>
        <v>0.51777848046222252</v>
      </c>
      <c r="E766" s="5">
        <f t="shared" si="83"/>
        <v>3.0459167513095232E-2</v>
      </c>
      <c r="F766" s="5" t="str">
        <f t="shared" si="85"/>
        <v>neg.</v>
      </c>
      <c r="G766" s="16">
        <f>IF(AND(C$9="L",C$10="IB"),IF((($C$7*Coefficients!$C$16)/($A766*($C$4/100)))&lt;=1,2*ASIN(($C$7*Coefficients!$C$16)/( $A766*($C$4/100)))*180/PI(),180),IF(AND(C$9="C",C$10="IB"),IF((($C$7*Coefficients!$D$16)/($A766*($C$4/100)))&lt;=1,2*ASIN(($C$7*Coefficients!$D$16)/( $A766*($C$4/100)))*180/PI(),180),IF(AND(C$9="L",C$10="D"),IF((($C$7*Coefficients!$E$16)/($A766*($C$4/100)))&lt;=1,2*ASIN(($C$7*Coefficients!$E$16)/( $A766*($C$4/100)))*180/PI(),180),IF(AND(C$9="C",C$10="D"),IF((($C$7*Coefficients!$F$16)/($A766*($C$4/100)))&lt;=1,2*ASIN(($C$7*Coefficients!$F$16)/( $A766*($C$4/100)))*180/PI(),180),FALSE))))</f>
        <v>180</v>
      </c>
      <c r="H766" s="50">
        <f>IF(AND(C$9="L",C$10="IB"),(($C$7*Coefficients!$C$16)/($A766*SIN(C$5*PI()/180))*100/2)^2*PI(),IF(AND(C$9="C",C$10="IB"),(($C$7*Coefficients!$D$16)/($A766*SIN(C$5*PI()/180))*100/2)^2*PI(),IF(AND(C$9="L",C$10="D"),(($C$7*Coefficients!$E$16)/($A766*SIN(C$5*PI()/180))*100/2)^2*PI(),IF(AND(C$9="C",C$10="D"),(($C$7* Coefficients!$F$16)/($A766*SIN(C$5*PI()/180))*100/2)^2*PI(),FALSE))))</f>
        <v>885049.65084004239</v>
      </c>
      <c r="I766" s="42">
        <f t="shared" si="86"/>
        <v>14.862435640734152</v>
      </c>
      <c r="L766" s="44"/>
    </row>
    <row r="767" spans="1:12" x14ac:dyDescent="0.25">
      <c r="A767" s="51">
        <f t="shared" si="87"/>
        <v>53.951062251510713</v>
      </c>
      <c r="B767" s="5">
        <f t="shared" si="81"/>
        <v>0.99931699234889015</v>
      </c>
      <c r="C767" s="49">
        <f t="shared" si="84"/>
        <v>-5.934555983850019E-3</v>
      </c>
      <c r="D767" s="5">
        <f t="shared" si="82"/>
        <v>0.51897208313130105</v>
      </c>
      <c r="E767" s="5">
        <f t="shared" si="83"/>
        <v>3.0599760642390179E-2</v>
      </c>
      <c r="F767" s="5" t="str">
        <f t="shared" si="85"/>
        <v>neg.</v>
      </c>
      <c r="G767" s="16">
        <f>IF(AND(C$9="L",C$10="IB"),IF((($C$7*Coefficients!$C$16)/($A767*($C$4/100)))&lt;=1,2*ASIN(($C$7*Coefficients!$C$16)/( $A767*($C$4/100)))*180/PI(),180),IF(AND(C$9="C",C$10="IB"),IF((($C$7*Coefficients!$D$16)/($A767*($C$4/100)))&lt;=1,2*ASIN(($C$7*Coefficients!$D$16)/( $A767*($C$4/100)))*180/PI(),180),IF(AND(C$9="L",C$10="D"),IF((($C$7*Coefficients!$E$16)/($A767*($C$4/100)))&lt;=1,2*ASIN(($C$7*Coefficients!$E$16)/( $A767*($C$4/100)))*180/PI(),180),IF(AND(C$9="C",C$10="D"),IF((($C$7*Coefficients!$F$16)/($A767*($C$4/100)))&lt;=1,2*ASIN(($C$7*Coefficients!$F$16)/( $A767*($C$4/100)))*180/PI(),180),FALSE))))</f>
        <v>180</v>
      </c>
      <c r="H767" s="50">
        <f>IF(AND(C$9="L",C$10="IB"),(($C$7*Coefficients!$C$16)/($A767*SIN(C$5*PI()/180))*100/2)^2*PI(),IF(AND(C$9="C",C$10="IB"),(($C$7*Coefficients!$D$16)/($A767*SIN(C$5*PI()/180))*100/2)^2*PI(),IF(AND(C$9="L",C$10="D"),(($C$7*Coefficients!$E$16)/($A767*SIN(C$5*PI()/180))*100/2)^2*PI(),IF(AND(C$9="C",C$10="D"),(($C$7* Coefficients!$F$16)/($A767*SIN(C$5*PI()/180))*100/2)^2*PI(),FALSE))))</f>
        <v>880983.21707125579</v>
      </c>
      <c r="I767" s="42">
        <f t="shared" si="86"/>
        <v>14.828252987319054</v>
      </c>
      <c r="L767" s="44"/>
    </row>
    <row r="768" spans="1:12" x14ac:dyDescent="0.25">
      <c r="A768" s="51">
        <f t="shared" si="87"/>
        <v>54.07543229455603</v>
      </c>
      <c r="B768" s="5">
        <f t="shared" si="81"/>
        <v>0.99931384044934413</v>
      </c>
      <c r="C768" s="49">
        <f t="shared" si="84"/>
        <v>-5.9619517901768511E-3</v>
      </c>
      <c r="D768" s="5">
        <f t="shared" si="82"/>
        <v>0.52016843733870222</v>
      </c>
      <c r="E768" s="5">
        <f t="shared" si="83"/>
        <v>3.0741002720084544E-2</v>
      </c>
      <c r="F768" s="5" t="str">
        <f t="shared" si="85"/>
        <v>neg.</v>
      </c>
      <c r="G768" s="16">
        <f>IF(AND(C$9="L",C$10="IB"),IF((($C$7*Coefficients!$C$16)/($A768*($C$4/100)))&lt;=1,2*ASIN(($C$7*Coefficients!$C$16)/( $A768*($C$4/100)))*180/PI(),180),IF(AND(C$9="C",C$10="IB"),IF((($C$7*Coefficients!$D$16)/($A768*($C$4/100)))&lt;=1,2*ASIN(($C$7*Coefficients!$D$16)/( $A768*($C$4/100)))*180/PI(),180),IF(AND(C$9="L",C$10="D"),IF((($C$7*Coefficients!$E$16)/($A768*($C$4/100)))&lt;=1,2*ASIN(($C$7*Coefficients!$E$16)/( $A768*($C$4/100)))*180/PI(),180),IF(AND(C$9="C",C$10="D"),IF((($C$7*Coefficients!$F$16)/($A768*($C$4/100)))&lt;=1,2*ASIN(($C$7*Coefficients!$F$16)/( $A768*($C$4/100)))*180/PI(),180),FALSE))))</f>
        <v>180</v>
      </c>
      <c r="H768" s="50">
        <f>IF(AND(C$9="L",C$10="IB"),(($C$7*Coefficients!$C$16)/($A768*SIN(C$5*PI()/180))*100/2)^2*PI(),IF(AND(C$9="C",C$10="IB"),(($C$7*Coefficients!$D$16)/($A768*SIN(C$5*PI()/180))*100/2)^2*PI(),IF(AND(C$9="L",C$10="D"),(($C$7*Coefficients!$E$16)/($A768*SIN(C$5*PI()/180))*100/2)^2*PI(),IF(AND(C$9="C",C$10="D"),(($C$7* Coefficients!$F$16)/($A768*SIN(C$5*PI()/180))*100/2)^2*PI(),FALSE))))</f>
        <v>876935.46686850395</v>
      </c>
      <c r="I768" s="42">
        <f t="shared" si="86"/>
        <v>14.794148951825187</v>
      </c>
      <c r="L768" s="44"/>
    </row>
    <row r="769" spans="1:12" x14ac:dyDescent="0.25">
      <c r="A769" s="51">
        <f t="shared" si="87"/>
        <v>54.200089040160321</v>
      </c>
      <c r="B769" s="5">
        <f t="shared" si="81"/>
        <v>0.9993106740079637</v>
      </c>
      <c r="C769" s="49">
        <f t="shared" si="84"/>
        <v>-5.9894740788077579E-3</v>
      </c>
      <c r="D769" s="5">
        <f t="shared" si="82"/>
        <v>0.52136754942737695</v>
      </c>
      <c r="E769" s="5">
        <f t="shared" si="83"/>
        <v>3.0882896741588031E-2</v>
      </c>
      <c r="F769" s="5" t="str">
        <f t="shared" si="85"/>
        <v>neg.</v>
      </c>
      <c r="G769" s="16">
        <f>IF(AND(C$9="L",C$10="IB"),IF((($C$7*Coefficients!$C$16)/($A769*($C$4/100)))&lt;=1,2*ASIN(($C$7*Coefficients!$C$16)/( $A769*($C$4/100)))*180/PI(),180),IF(AND(C$9="C",C$10="IB"),IF((($C$7*Coefficients!$D$16)/($A769*($C$4/100)))&lt;=1,2*ASIN(($C$7*Coefficients!$D$16)/( $A769*($C$4/100)))*180/PI(),180),IF(AND(C$9="L",C$10="D"),IF((($C$7*Coefficients!$E$16)/($A769*($C$4/100)))&lt;=1,2*ASIN(($C$7*Coefficients!$E$16)/( $A769*($C$4/100)))*180/PI(),180),IF(AND(C$9="C",C$10="D"),IF((($C$7*Coefficients!$F$16)/($A769*($C$4/100)))&lt;=1,2*ASIN(($C$7*Coefficients!$F$16)/( $A769*($C$4/100)))*180/PI(),180),FALSE))))</f>
        <v>180</v>
      </c>
      <c r="H769" s="50">
        <f>IF(AND(C$9="L",C$10="IB"),(($C$7*Coefficients!$C$16)/($A769*SIN(C$5*PI()/180))*100/2)^2*PI(),IF(AND(C$9="C",C$10="IB"),(($C$7*Coefficients!$D$16)/($A769*SIN(C$5*PI()/180))*100/2)^2*PI(),IF(AND(C$9="L",C$10="D"),(($C$7*Coefficients!$E$16)/($A769*SIN(C$5*PI()/180))*100/2)^2*PI(),IF(AND(C$9="C",C$10="D"),(($C$7* Coefficients!$F$16)/($A769*SIN(C$5*PI()/180))*100/2)^2*PI(),FALSE))))</f>
        <v>872906.3143885996</v>
      </c>
      <c r="I769" s="42">
        <f t="shared" si="86"/>
        <v>14.760123353436351</v>
      </c>
      <c r="L769" s="44"/>
    </row>
    <row r="770" spans="1:12" x14ac:dyDescent="0.25">
      <c r="A770" s="51">
        <f t="shared" si="87"/>
        <v>54.32503314924125</v>
      </c>
      <c r="B770" s="5">
        <f t="shared" si="81"/>
        <v>0.99930749295768828</v>
      </c>
      <c r="C770" s="49">
        <f t="shared" si="84"/>
        <v>-6.0171234338292339E-3</v>
      </c>
      <c r="D770" s="5">
        <f t="shared" si="82"/>
        <v>0.52256942575489818</v>
      </c>
      <c r="E770" s="5">
        <f t="shared" si="83"/>
        <v>3.1025445716136524E-2</v>
      </c>
      <c r="F770" s="5" t="str">
        <f t="shared" si="85"/>
        <v>neg.</v>
      </c>
      <c r="G770" s="16">
        <f>IF(AND(C$9="L",C$10="IB"),IF((($C$7*Coefficients!$C$16)/($A770*($C$4/100)))&lt;=1,2*ASIN(($C$7*Coefficients!$C$16)/( $A770*($C$4/100)))*180/PI(),180),IF(AND(C$9="C",C$10="IB"),IF((($C$7*Coefficients!$D$16)/($A770*($C$4/100)))&lt;=1,2*ASIN(($C$7*Coefficients!$D$16)/( $A770*($C$4/100)))*180/PI(),180),IF(AND(C$9="L",C$10="D"),IF((($C$7*Coefficients!$E$16)/($A770*($C$4/100)))&lt;=1,2*ASIN(($C$7*Coefficients!$E$16)/( $A770*($C$4/100)))*180/PI(),180),IF(AND(C$9="C",C$10="D"),IF((($C$7*Coefficients!$F$16)/($A770*($C$4/100)))&lt;=1,2*ASIN(($C$7*Coefficients!$F$16)/( $A770*($C$4/100)))*180/PI(),180),FALSE))))</f>
        <v>180</v>
      </c>
      <c r="H770" s="50">
        <f>IF(AND(C$9="L",C$10="IB"),(($C$7*Coefficients!$C$16)/($A770*SIN(C$5*PI()/180))*100/2)^2*PI(),IF(AND(C$9="C",C$10="IB"),(($C$7*Coefficients!$D$16)/($A770*SIN(C$5*PI()/180))*100/2)^2*PI(),IF(AND(C$9="L",C$10="D"),(($C$7*Coefficients!$E$16)/($A770*SIN(C$5*PI()/180))*100/2)^2*PI(),IF(AND(C$9="C",C$10="D"),(($C$7* Coefficients!$F$16)/($A770*SIN(C$5*PI()/180))*100/2)^2*PI(),FALSE))))</f>
        <v>868895.67418276763</v>
      </c>
      <c r="I770" s="42">
        <f t="shared" si="86"/>
        <v>14.726176011752209</v>
      </c>
      <c r="L770" s="44"/>
    </row>
    <row r="771" spans="1:12" x14ac:dyDescent="0.25">
      <c r="A771" s="51">
        <f t="shared" si="87"/>
        <v>54.450265284240039</v>
      </c>
      <c r="B771" s="5">
        <f t="shared" si="81"/>
        <v>0.99930429723114855</v>
      </c>
      <c r="C771" s="49">
        <f t="shared" si="84"/>
        <v>-6.0449004420244264E-3</v>
      </c>
      <c r="D771" s="5">
        <f t="shared" si="82"/>
        <v>0.52377407269349452</v>
      </c>
      <c r="E771" s="5">
        <f t="shared" si="83"/>
        <v>3.1168652666855944E-2</v>
      </c>
      <c r="F771" s="5" t="str">
        <f t="shared" si="85"/>
        <v>neg.</v>
      </c>
      <c r="G771" s="16">
        <f>IF(AND(C$9="L",C$10="IB"),IF((($C$7*Coefficients!$C$16)/($A771*($C$4/100)))&lt;=1,2*ASIN(($C$7*Coefficients!$C$16)/( $A771*($C$4/100)))*180/PI(),180),IF(AND(C$9="C",C$10="IB"),IF((($C$7*Coefficients!$D$16)/($A771*($C$4/100)))&lt;=1,2*ASIN(($C$7*Coefficients!$D$16)/( $A771*($C$4/100)))*180/PI(),180),IF(AND(C$9="L",C$10="D"),IF((($C$7*Coefficients!$E$16)/($A771*($C$4/100)))&lt;=1,2*ASIN(($C$7*Coefficients!$E$16)/( $A771*($C$4/100)))*180/PI(),180),IF(AND(C$9="C",C$10="D"),IF((($C$7*Coefficients!$F$16)/($A771*($C$4/100)))&lt;=1,2*ASIN(($C$7*Coefficients!$F$16)/( $A771*($C$4/100)))*180/PI(),180),FALSE))))</f>
        <v>180</v>
      </c>
      <c r="H771" s="50">
        <f>IF(AND(C$9="L",C$10="IB"),(($C$7*Coefficients!$C$16)/($A771*SIN(C$5*PI()/180))*100/2)^2*PI(),IF(AND(C$9="C",C$10="IB"),(($C$7*Coefficients!$D$16)/($A771*SIN(C$5*PI()/180))*100/2)^2*PI(),IF(AND(C$9="L",C$10="D"),(($C$7*Coefficients!$E$16)/($A771*SIN(C$5*PI()/180))*100/2)^2*PI(),IF(AND(C$9="C",C$10="D"),(($C$7* Coefficients!$F$16)/($A771*SIN(C$5*PI()/180))*100/2)^2*PI(),FALSE))))</f>
        <v>864903.46119483386</v>
      </c>
      <c r="I771" s="42">
        <f t="shared" si="86"/>
        <v>14.692306746787335</v>
      </c>
      <c r="L771" s="44"/>
    </row>
    <row r="772" spans="1:12" x14ac:dyDescent="0.25">
      <c r="A772" s="51">
        <f t="shared" si="87"/>
        <v>54.575786109125005</v>
      </c>
      <c r="B772" s="5">
        <f t="shared" si="81"/>
        <v>0.99930108676066509</v>
      </c>
      <c r="C772" s="49">
        <f t="shared" si="84"/>
        <v>-6.0728056928848421E-3</v>
      </c>
      <c r="D772" s="5">
        <f t="shared" si="82"/>
        <v>0.52498149663008409</v>
      </c>
      <c r="E772" s="5">
        <f t="shared" si="83"/>
        <v>3.1312520630826284E-2</v>
      </c>
      <c r="F772" s="5" t="str">
        <f t="shared" si="85"/>
        <v>neg.</v>
      </c>
      <c r="G772" s="16">
        <f>IF(AND(C$9="L",C$10="IB"),IF((($C$7*Coefficients!$C$16)/($A772*($C$4/100)))&lt;=1,2*ASIN(($C$7*Coefficients!$C$16)/( $A772*($C$4/100)))*180/PI(),180),IF(AND(C$9="C",C$10="IB"),IF((($C$7*Coefficients!$D$16)/($A772*($C$4/100)))&lt;=1,2*ASIN(($C$7*Coefficients!$D$16)/( $A772*($C$4/100)))*180/PI(),180),IF(AND(C$9="L",C$10="D"),IF((($C$7*Coefficients!$E$16)/($A772*($C$4/100)))&lt;=1,2*ASIN(($C$7*Coefficients!$E$16)/( $A772*($C$4/100)))*180/PI(),180),IF(AND(C$9="C",C$10="D"),IF((($C$7*Coefficients!$F$16)/($A772*($C$4/100)))&lt;=1,2*ASIN(($C$7*Coefficients!$F$16)/( $A772*($C$4/100)))*180/PI(),180),FALSE))))</f>
        <v>180</v>
      </c>
      <c r="H772" s="50">
        <f>IF(AND(C$9="L",C$10="IB"),(($C$7*Coefficients!$C$16)/($A772*SIN(C$5*PI()/180))*100/2)^2*PI(),IF(AND(C$9="C",C$10="IB"),(($C$7*Coefficients!$D$16)/($A772*SIN(C$5*PI()/180))*100/2)^2*PI(),IF(AND(C$9="L",C$10="D"),(($C$7*Coefficients!$E$16)/($A772*SIN(C$5*PI()/180))*100/2)^2*PI(),IF(AND(C$9="C",C$10="D"),(($C$7* Coefficients!$F$16)/($A772*SIN(C$5*PI()/180))*100/2)^2*PI(),FALSE))))</f>
        <v>860929.59075942426</v>
      </c>
      <c r="I772" s="42">
        <f t="shared" si="86"/>
        <v>14.658515378970254</v>
      </c>
      <c r="L772" s="44"/>
    </row>
    <row r="773" spans="1:12" x14ac:dyDescent="0.25">
      <c r="A773" s="51">
        <f t="shared" si="87"/>
        <v>54.701596289395063</v>
      </c>
      <c r="B773" s="5">
        <f t="shared" si="81"/>
        <v>0.99929786147824629</v>
      </c>
      <c r="C773" s="49">
        <f t="shared" si="84"/>
        <v>-6.1008397786288084E-3</v>
      </c>
      <c r="D773" s="5">
        <f t="shared" si="82"/>
        <v>0.52619170396630843</v>
      </c>
      <c r="E773" s="5">
        <f t="shared" si="83"/>
        <v>3.1457052659146098E-2</v>
      </c>
      <c r="F773" s="5" t="str">
        <f t="shared" si="85"/>
        <v>neg.</v>
      </c>
      <c r="G773" s="16">
        <f>IF(AND(C$9="L",C$10="IB"),IF((($C$7*Coefficients!$C$16)/($A773*($C$4/100)))&lt;=1,2*ASIN(($C$7*Coefficients!$C$16)/( $A773*($C$4/100)))*180/PI(),180),IF(AND(C$9="C",C$10="IB"),IF((($C$7*Coefficients!$D$16)/($A773*($C$4/100)))&lt;=1,2*ASIN(($C$7*Coefficients!$D$16)/( $A773*($C$4/100)))*180/PI(),180),IF(AND(C$9="L",C$10="D"),IF((($C$7*Coefficients!$E$16)/($A773*($C$4/100)))&lt;=1,2*ASIN(($C$7*Coefficients!$E$16)/( $A773*($C$4/100)))*180/PI(),180),IF(AND(C$9="C",C$10="D"),IF((($C$7*Coefficients!$F$16)/($A773*($C$4/100)))&lt;=1,2*ASIN(($C$7*Coefficients!$F$16)/( $A773*($C$4/100)))*180/PI(),180),FALSE))))</f>
        <v>180</v>
      </c>
      <c r="H773" s="50">
        <f>IF(AND(C$9="L",C$10="IB"),(($C$7*Coefficients!$C$16)/($A773*SIN(C$5*PI()/180))*100/2)^2*PI(),IF(AND(C$9="C",C$10="IB"),(($C$7*Coefficients!$D$16)/($A773*SIN(C$5*PI()/180))*100/2)^2*PI(),IF(AND(C$9="L",C$10="D"),(($C$7*Coefficients!$E$16)/($A773*SIN(C$5*PI()/180))*100/2)^2*PI(),IF(AND(C$9="C",C$10="D"),(($C$7* Coefficients!$F$16)/($A773*SIN(C$5*PI()/180))*100/2)^2*PI(),FALSE))))</f>
        <v>856973.97860016418</v>
      </c>
      <c r="I773" s="42">
        <f t="shared" si="86"/>
        <v>14.624801729142503</v>
      </c>
      <c r="L773" s="44"/>
    </row>
    <row r="774" spans="1:12" x14ac:dyDescent="0.25">
      <c r="A774" s="51">
        <f t="shared" si="87"/>
        <v>54.82769649208327</v>
      </c>
      <c r="B774" s="5">
        <f t="shared" si="81"/>
        <v>0.99929462131558733</v>
      </c>
      <c r="C774" s="49">
        <f t="shared" si="84"/>
        <v>-6.1290032942102994E-3</v>
      </c>
      <c r="D774" s="5">
        <f t="shared" si="82"/>
        <v>0.52740470111856652</v>
      </c>
      <c r="E774" s="5">
        <f t="shared" si="83"/>
        <v>3.1602251816997148E-2</v>
      </c>
      <c r="F774" s="5" t="str">
        <f t="shared" si="85"/>
        <v>neg.</v>
      </c>
      <c r="G774" s="16">
        <f>IF(AND(C$9="L",C$10="IB"),IF((($C$7*Coefficients!$C$16)/($A774*($C$4/100)))&lt;=1,2*ASIN(($C$7*Coefficients!$C$16)/( $A774*($C$4/100)))*180/PI(),180),IF(AND(C$9="C",C$10="IB"),IF((($C$7*Coefficients!$D$16)/($A774*($C$4/100)))&lt;=1,2*ASIN(($C$7*Coefficients!$D$16)/( $A774*($C$4/100)))*180/PI(),180),IF(AND(C$9="L",C$10="D"),IF((($C$7*Coefficients!$E$16)/($A774*($C$4/100)))&lt;=1,2*ASIN(($C$7*Coefficients!$E$16)/( $A774*($C$4/100)))*180/PI(),180),IF(AND(C$9="C",C$10="D"),IF((($C$7*Coefficients!$F$16)/($A774*($C$4/100)))&lt;=1,2*ASIN(($C$7*Coefficients!$F$16)/( $A774*($C$4/100)))*180/PI(),180),FALSE))))</f>
        <v>180</v>
      </c>
      <c r="H774" s="50">
        <f>IF(AND(C$9="L",C$10="IB"),(($C$7*Coefficients!$C$16)/($A774*SIN(C$5*PI()/180))*100/2)^2*PI(),IF(AND(C$9="C",C$10="IB"),(($C$7*Coefficients!$D$16)/($A774*SIN(C$5*PI()/180))*100/2)^2*PI(),IF(AND(C$9="L",C$10="D"),(($C$7*Coefficients!$E$16)/($A774*SIN(C$5*PI()/180))*100/2)^2*PI(),IF(AND(C$9="C",C$10="D"),(($C$7* Coefficients!$F$16)/($A774*SIN(C$5*PI()/180))*100/2)^2*PI(),FALSE))))</f>
        <v>853036.54082789458</v>
      </c>
      <c r="I774" s="42">
        <f t="shared" si="86"/>
        <v>14.591165618557664</v>
      </c>
      <c r="L774" s="44"/>
    </row>
    <row r="775" spans="1:12" x14ac:dyDescent="0.25">
      <c r="A775" s="51">
        <f t="shared" si="87"/>
        <v>54.954087385760346</v>
      </c>
      <c r="B775" s="5">
        <f t="shared" si="81"/>
        <v>0.99929136620406867</v>
      </c>
      <c r="C775" s="49">
        <f t="shared" si="84"/>
        <v>-6.1572968373325692E-3</v>
      </c>
      <c r="D775" s="5">
        <f t="shared" si="82"/>
        <v>0.52862049451804827</v>
      </c>
      <c r="E775" s="5">
        <f t="shared" si="83"/>
        <v>3.1748121183709434E-2</v>
      </c>
      <c r="F775" s="5" t="str">
        <f t="shared" si="85"/>
        <v>neg.</v>
      </c>
      <c r="G775" s="16">
        <f>IF(AND(C$9="L",C$10="IB"),IF((($C$7*Coefficients!$C$16)/($A775*($C$4/100)))&lt;=1,2*ASIN(($C$7*Coefficients!$C$16)/( $A775*($C$4/100)))*180/PI(),180),IF(AND(C$9="C",C$10="IB"),IF((($C$7*Coefficients!$D$16)/($A775*($C$4/100)))&lt;=1,2*ASIN(($C$7*Coefficients!$D$16)/( $A775*($C$4/100)))*180/PI(),180),IF(AND(C$9="L",C$10="D"),IF((($C$7*Coefficients!$E$16)/($A775*($C$4/100)))&lt;=1,2*ASIN(($C$7*Coefficients!$E$16)/( $A775*($C$4/100)))*180/PI(),180),IF(AND(C$9="C",C$10="D"),IF((($C$7*Coefficients!$F$16)/($A775*($C$4/100)))&lt;=1,2*ASIN(($C$7*Coefficients!$F$16)/( $A775*($C$4/100)))*180/PI(),180),FALSE))))</f>
        <v>180</v>
      </c>
      <c r="H775" s="50">
        <f>IF(AND(C$9="L",C$10="IB"),(($C$7*Coefficients!$C$16)/($A775*SIN(C$5*PI()/180))*100/2)^2*PI(),IF(AND(C$9="C",C$10="IB"),(($C$7*Coefficients!$D$16)/($A775*SIN(C$5*PI()/180))*100/2)^2*PI(),IF(AND(C$9="L",C$10="D"),(($C$7*Coefficients!$E$16)/($A775*SIN(C$5*PI()/180))*100/2)^2*PI(),IF(AND(C$9="C",C$10="D"),(($C$7* Coefficients!$F$16)/($A775*SIN(C$5*PI()/180))*100/2)^2*PI(),FALSE))))</f>
        <v>849117.19393889373</v>
      </c>
      <c r="I775" s="42">
        <f t="shared" si="86"/>
        <v>14.557606868880427</v>
      </c>
      <c r="L775" s="44"/>
    </row>
    <row r="776" spans="1:12" x14ac:dyDescent="0.25">
      <c r="A776" s="51">
        <f t="shared" si="87"/>
        <v>55.080769640538222</v>
      </c>
      <c r="B776" s="5">
        <f t="shared" si="81"/>
        <v>0.99928809607475499</v>
      </c>
      <c r="C776" s="49">
        <f t="shared" si="84"/>
        <v>-6.1857210084569764E-3</v>
      </c>
      <c r="D776" s="5">
        <f t="shared" si="82"/>
        <v>0.5298390906107695</v>
      </c>
      <c r="E776" s="5">
        <f t="shared" si="83"/>
        <v>3.1894663852826508E-2</v>
      </c>
      <c r="F776" s="5" t="str">
        <f t="shared" si="85"/>
        <v>neg.</v>
      </c>
      <c r="G776" s="16">
        <f>IF(AND(C$9="L",C$10="IB"),IF((($C$7*Coefficients!$C$16)/($A776*($C$4/100)))&lt;=1,2*ASIN(($C$7*Coefficients!$C$16)/( $A776*($C$4/100)))*180/PI(),180),IF(AND(C$9="C",C$10="IB"),IF((($C$7*Coefficients!$D$16)/($A776*($C$4/100)))&lt;=1,2*ASIN(($C$7*Coefficients!$D$16)/( $A776*($C$4/100)))*180/PI(),180),IF(AND(C$9="L",C$10="D"),IF((($C$7*Coefficients!$E$16)/($A776*($C$4/100)))&lt;=1,2*ASIN(($C$7*Coefficients!$E$16)/( $A776*($C$4/100)))*180/PI(),180),IF(AND(C$9="C",C$10="D"),IF((($C$7*Coefficients!$F$16)/($A776*($C$4/100)))&lt;=1,2*ASIN(($C$7*Coefficients!$F$16)/( $A776*($C$4/100)))*180/PI(),180),FALSE))))</f>
        <v>180</v>
      </c>
      <c r="H776" s="50">
        <f>IF(AND(C$9="L",C$10="IB"),(($C$7*Coefficients!$C$16)/($A776*SIN(C$5*PI()/180))*100/2)^2*PI(),IF(AND(C$9="C",C$10="IB"),(($C$7*Coefficients!$D$16)/($A776*SIN(C$5*PI()/180))*100/2)^2*PI(),IF(AND(C$9="L",C$10="D"),(($C$7*Coefficients!$E$16)/($A776*SIN(C$5*PI()/180))*100/2)^2*PI(),IF(AND(C$9="C",C$10="D"),(($C$7* Coefficients!$F$16)/($A776*SIN(C$5*PI()/180))*100/2)^2*PI(),FALSE))))</f>
        <v>845215.85481310182</v>
      </c>
      <c r="I776" s="42">
        <f t="shared" si="86"/>
        <v>14.524125302185643</v>
      </c>
      <c r="L776" s="44"/>
    </row>
    <row r="777" spans="1:12" x14ac:dyDescent="0.25">
      <c r="A777" s="51">
        <f t="shared" si="87"/>
        <v>55.207743928073604</v>
      </c>
      <c r="B777" s="5">
        <f t="shared" si="81"/>
        <v>0.99928481085839316</v>
      </c>
      <c r="C777" s="49">
        <f t="shared" si="84"/>
        <v>-6.214276410821451E-3</v>
      </c>
      <c r="D777" s="5">
        <f t="shared" si="82"/>
        <v>0.53106049585760506</v>
      </c>
      <c r="E777" s="5">
        <f t="shared" si="83"/>
        <v>3.2041882932171056E-2</v>
      </c>
      <c r="F777" s="5" t="str">
        <f t="shared" si="85"/>
        <v>neg.</v>
      </c>
      <c r="G777" s="16">
        <f>IF(AND(C$9="L",C$10="IB"),IF((($C$7*Coefficients!$C$16)/($A777*($C$4/100)))&lt;=1,2*ASIN(($C$7*Coefficients!$C$16)/( $A777*($C$4/100)))*180/PI(),180),IF(AND(C$9="C",C$10="IB"),IF((($C$7*Coefficients!$D$16)/($A777*($C$4/100)))&lt;=1,2*ASIN(($C$7*Coefficients!$D$16)/( $A777*($C$4/100)))*180/PI(),180),IF(AND(C$9="L",C$10="D"),IF((($C$7*Coefficients!$E$16)/($A777*($C$4/100)))&lt;=1,2*ASIN(($C$7*Coefficients!$E$16)/( $A777*($C$4/100)))*180/PI(),180),IF(AND(C$9="C",C$10="D"),IF((($C$7*Coefficients!$F$16)/($A777*($C$4/100)))&lt;=1,2*ASIN(($C$7*Coefficients!$F$16)/( $A777*($C$4/100)))*180/PI(),180),FALSE))))</f>
        <v>180</v>
      </c>
      <c r="H777" s="50">
        <f>IF(AND(C$9="L",C$10="IB"),(($C$7*Coefficients!$C$16)/($A777*SIN(C$5*PI()/180))*100/2)^2*PI(),IF(AND(C$9="C",C$10="IB"),(($C$7*Coefficients!$D$16)/($A777*SIN(C$5*PI()/180))*100/2)^2*PI(),IF(AND(C$9="L",C$10="D"),(($C$7*Coefficients!$E$16)/($A777*SIN(C$5*PI()/180))*100/2)^2*PI(),IF(AND(C$9="C",C$10="D"),(($C$7* Coefficients!$F$16)/($A777*SIN(C$5*PI()/180))*100/2)^2*PI(),FALSE))))</f>
        <v>841332.44071236381</v>
      </c>
      <c r="I777" s="42">
        <f t="shared" si="86"/>
        <v>14.49072074095738</v>
      </c>
      <c r="L777" s="44"/>
    </row>
    <row r="778" spans="1:12" x14ac:dyDescent="0.25">
      <c r="A778" s="51">
        <f t="shared" si="87"/>
        <v>55.335010921571531</v>
      </c>
      <c r="B778" s="5">
        <f t="shared" si="81"/>
        <v>0.99928151048541125</v>
      </c>
      <c r="C778" s="49">
        <f t="shared" si="84"/>
        <v>-6.2429636504483521E-3</v>
      </c>
      <c r="D778" s="5">
        <f t="shared" si="82"/>
        <v>0.5322847167343242</v>
      </c>
      <c r="E778" s="5">
        <f t="shared" si="83"/>
        <v>3.2189781543910841E-2</v>
      </c>
      <c r="F778" s="5" t="str">
        <f t="shared" si="85"/>
        <v>neg.</v>
      </c>
      <c r="G778" s="16">
        <f>IF(AND(C$9="L",C$10="IB"),IF((($C$7*Coefficients!$C$16)/($A778*($C$4/100)))&lt;=1,2*ASIN(($C$7*Coefficients!$C$16)/( $A778*($C$4/100)))*180/PI(),180),IF(AND(C$9="C",C$10="IB"),IF((($C$7*Coefficients!$D$16)/($A778*($C$4/100)))&lt;=1,2*ASIN(($C$7*Coefficients!$D$16)/( $A778*($C$4/100)))*180/PI(),180),IF(AND(C$9="L",C$10="D"),IF((($C$7*Coefficients!$E$16)/($A778*($C$4/100)))&lt;=1,2*ASIN(($C$7*Coefficients!$E$16)/( $A778*($C$4/100)))*180/PI(),180),IF(AND(C$9="C",C$10="D"),IF((($C$7*Coefficients!$F$16)/($A778*($C$4/100)))&lt;=1,2*ASIN(($C$7*Coefficients!$F$16)/( $A778*($C$4/100)))*180/PI(),180),FALSE))))</f>
        <v>180</v>
      </c>
      <c r="H778" s="50">
        <f>IF(AND(C$9="L",C$10="IB"),(($C$7*Coefficients!$C$16)/($A778*SIN(C$5*PI()/180))*100/2)^2*PI(),IF(AND(C$9="C",C$10="IB"),(($C$7*Coefficients!$D$16)/($A778*SIN(C$5*PI()/180))*100/2)^2*PI(),IF(AND(C$9="L",C$10="D"),(($C$7*Coefficients!$E$16)/($A778*SIN(C$5*PI()/180))*100/2)^2*PI(),IF(AND(C$9="C",C$10="D"),(($C$7* Coefficients!$F$16)/($A778*SIN(C$5*PI()/180))*100/2)^2*PI(),FALSE))))</f>
        <v>837466.86927866912</v>
      </c>
      <c r="I778" s="42">
        <f t="shared" si="86"/>
        <v>14.457393008087976</v>
      </c>
      <c r="L778" s="44"/>
    </row>
    <row r="779" spans="1:12" x14ac:dyDescent="0.25">
      <c r="A779" s="51">
        <f t="shared" si="87"/>
        <v>55.462571295788926</v>
      </c>
      <c r="B779" s="5">
        <f t="shared" si="81"/>
        <v>0.99927819488591563</v>
      </c>
      <c r="C779" s="49">
        <f t="shared" si="84"/>
        <v>-6.2717833361706611E-3</v>
      </c>
      <c r="D779" s="5">
        <f t="shared" si="82"/>
        <v>0.53351175973162424</v>
      </c>
      <c r="E779" s="5">
        <f t="shared" si="83"/>
        <v>3.2338362824624885E-2</v>
      </c>
      <c r="F779" s="5" t="str">
        <f t="shared" si="85"/>
        <v>neg.</v>
      </c>
      <c r="G779" s="16">
        <f>IF(AND(C$9="L",C$10="IB"),IF((($C$7*Coefficients!$C$16)/($A779*($C$4/100)))&lt;=1,2*ASIN(($C$7*Coefficients!$C$16)/( $A779*($C$4/100)))*180/PI(),180),IF(AND(C$9="C",C$10="IB"),IF((($C$7*Coefficients!$D$16)/($A779*($C$4/100)))&lt;=1,2*ASIN(($C$7*Coefficients!$D$16)/( $A779*($C$4/100)))*180/PI(),180),IF(AND(C$9="L",C$10="D"),IF((($C$7*Coefficients!$E$16)/($A779*($C$4/100)))&lt;=1,2*ASIN(($C$7*Coefficients!$E$16)/( $A779*($C$4/100)))*180/PI(),180),IF(AND(C$9="C",C$10="D"),IF((($C$7*Coefficients!$F$16)/($A779*($C$4/100)))&lt;=1,2*ASIN(($C$7*Coefficients!$F$16)/( $A779*($C$4/100)))*180/PI(),180),FALSE))))</f>
        <v>180</v>
      </c>
      <c r="H779" s="50">
        <f>IF(AND(C$9="L",C$10="IB"),(($C$7*Coefficients!$C$16)/($A779*SIN(C$5*PI()/180))*100/2)^2*PI(),IF(AND(C$9="C",C$10="IB"),(($C$7*Coefficients!$D$16)/($A779*SIN(C$5*PI()/180))*100/2)^2*PI(),IF(AND(C$9="L",C$10="D"),(($C$7*Coefficients!$E$16)/($A779*SIN(C$5*PI()/180))*100/2)^2*PI(),IF(AND(C$9="C",C$10="D"),(($C$7* Coefficients!$F$16)/($A779*SIN(C$5*PI()/180))*100/2)^2*PI(),FALSE))))</f>
        <v>833619.05853241065</v>
      </c>
      <c r="I779" s="42">
        <f t="shared" si="86"/>
        <v>14.424141926877111</v>
      </c>
      <c r="L779" s="44"/>
    </row>
    <row r="780" spans="1:12" x14ac:dyDescent="0.25">
      <c r="A780" s="51">
        <f t="shared" si="87"/>
        <v>55.590425727038202</v>
      </c>
      <c r="B780" s="5">
        <f t="shared" si="81"/>
        <v>0.99927486398969212</v>
      </c>
      <c r="C780" s="49">
        <f t="shared" si="84"/>
        <v>-6.3007360796215068E-3</v>
      </c>
      <c r="D780" s="5">
        <f t="shared" si="82"/>
        <v>0.53474163135516484</v>
      </c>
      <c r="E780" s="5">
        <f t="shared" si="83"/>
        <v>3.2487629925369993E-2</v>
      </c>
      <c r="F780" s="5" t="str">
        <f t="shared" si="85"/>
        <v>neg.</v>
      </c>
      <c r="G780" s="16">
        <f>IF(AND(C$9="L",C$10="IB"),IF((($C$7*Coefficients!$C$16)/($A780*($C$4/100)))&lt;=1,2*ASIN(($C$7*Coefficients!$C$16)/( $A780*($C$4/100)))*180/PI(),180),IF(AND(C$9="C",C$10="IB"),IF((($C$7*Coefficients!$D$16)/($A780*($C$4/100)))&lt;=1,2*ASIN(($C$7*Coefficients!$D$16)/( $A780*($C$4/100)))*180/PI(),180),IF(AND(C$9="L",C$10="D"),IF((($C$7*Coefficients!$E$16)/($A780*($C$4/100)))&lt;=1,2*ASIN(($C$7*Coefficients!$E$16)/( $A780*($C$4/100)))*180/PI(),180),IF(AND(C$9="C",C$10="D"),IF((($C$7*Coefficients!$F$16)/($A780*($C$4/100)))&lt;=1,2*ASIN(($C$7*Coefficients!$F$16)/( $A780*($C$4/100)))*180/PI(),180),FALSE))))</f>
        <v>180</v>
      </c>
      <c r="H780" s="50">
        <f>IF(AND(C$9="L",C$10="IB"),(($C$7*Coefficients!$C$16)/($A780*SIN(C$5*PI()/180))*100/2)^2*PI(),IF(AND(C$9="C",C$10="IB"),(($C$7*Coefficients!$D$16)/($A780*SIN(C$5*PI()/180))*100/2)^2*PI(),IF(AND(C$9="L",C$10="D"),(($C$7*Coefficients!$E$16)/($A780*SIN(C$5*PI()/180))*100/2)^2*PI(),IF(AND(C$9="C",C$10="D"),(($C$7* Coefficients!$F$16)/($A780*SIN(C$5*PI()/180))*100/2)^2*PI(),FALSE))))</f>
        <v>829788.9268706413</v>
      </c>
      <c r="I780" s="42">
        <f t="shared" si="86"/>
        <v>14.39096732103086</v>
      </c>
      <c r="L780" s="44"/>
    </row>
    <row r="781" spans="1:12" x14ac:dyDescent="0.25">
      <c r="A781" s="51">
        <f t="shared" si="87"/>
        <v>55.718574893190819</v>
      </c>
      <c r="B781" s="5">
        <f t="shared" si="81"/>
        <v>0.99927151772620282</v>
      </c>
      <c r="C781" s="49">
        <f t="shared" si="84"/>
        <v>-6.3298224952622866E-3</v>
      </c>
      <c r="D781" s="5">
        <f t="shared" si="82"/>
        <v>0.5359743381256028</v>
      </c>
      <c r="E781" s="5">
        <f t="shared" si="83"/>
        <v>3.263758601174762E-2</v>
      </c>
      <c r="F781" s="5" t="str">
        <f t="shared" si="85"/>
        <v>neg.</v>
      </c>
      <c r="G781" s="16">
        <f>IF(AND(C$9="L",C$10="IB"),IF((($C$7*Coefficients!$C$16)/($A781*($C$4/100)))&lt;=1,2*ASIN(($C$7*Coefficients!$C$16)/( $A781*($C$4/100)))*180/PI(),180),IF(AND(C$9="C",C$10="IB"),IF((($C$7*Coefficients!$D$16)/($A781*($C$4/100)))&lt;=1,2*ASIN(($C$7*Coefficients!$D$16)/( $A781*($C$4/100)))*180/PI(),180),IF(AND(C$9="L",C$10="D"),IF((($C$7*Coefficients!$E$16)/($A781*($C$4/100)))&lt;=1,2*ASIN(($C$7*Coefficients!$E$16)/( $A781*($C$4/100)))*180/PI(),180),IF(AND(C$9="C",C$10="D"),IF((($C$7*Coefficients!$F$16)/($A781*($C$4/100)))&lt;=1,2*ASIN(($C$7*Coefficients!$F$16)/( $A781*($C$4/100)))*180/PI(),180),FALSE))))</f>
        <v>180</v>
      </c>
      <c r="H781" s="50">
        <f>IF(AND(C$9="L",C$10="IB"),(($C$7*Coefficients!$C$16)/($A781*SIN(C$5*PI()/180))*100/2)^2*PI(),IF(AND(C$9="C",C$10="IB"),(($C$7*Coefficients!$D$16)/($A781*SIN(C$5*PI()/180))*100/2)^2*PI(),IF(AND(C$9="L",C$10="D"),(($C$7*Coefficients!$E$16)/($A781*SIN(C$5*PI()/180))*100/2)^2*PI(),IF(AND(C$9="C",C$10="D"),(($C$7* Coefficients!$F$16)/($A781*SIN(C$5*PI()/180))*100/2)^2*PI(),FALSE))))</f>
        <v>825976.39306534652</v>
      </c>
      <c r="I781" s="42">
        <f t="shared" si="86"/>
        <v>14.357869014660771</v>
      </c>
      <c r="L781" s="44"/>
    </row>
    <row r="782" spans="1:12" x14ac:dyDescent="0.25">
      <c r="A782" s="51">
        <f t="shared" si="87"/>
        <v>55.847019473680902</v>
      </c>
      <c r="B782" s="5">
        <f t="shared" si="81"/>
        <v>0.99926815602458441</v>
      </c>
      <c r="C782" s="49">
        <f t="shared" si="84"/>
        <v>-6.3590432003972882E-3</v>
      </c>
      <c r="D782" s="5">
        <f t="shared" si="82"/>
        <v>0.537209886578627</v>
      </c>
      <c r="E782" s="5">
        <f t="shared" si="83"/>
        <v>3.2788234263970921E-2</v>
      </c>
      <c r="F782" s="5" t="str">
        <f t="shared" si="85"/>
        <v>neg.</v>
      </c>
      <c r="G782" s="16">
        <f>IF(AND(C$9="L",C$10="IB"),IF((($C$7*Coefficients!$C$16)/($A782*($C$4/100)))&lt;=1,2*ASIN(($C$7*Coefficients!$C$16)/( $A782*($C$4/100)))*180/PI(),180),IF(AND(C$9="C",C$10="IB"),IF((($C$7*Coefficients!$D$16)/($A782*($C$4/100)))&lt;=1,2*ASIN(($C$7*Coefficients!$D$16)/( $A782*($C$4/100)))*180/PI(),180),IF(AND(C$9="L",C$10="D"),IF((($C$7*Coefficients!$E$16)/($A782*($C$4/100)))&lt;=1,2*ASIN(($C$7*Coefficients!$E$16)/( $A782*($C$4/100)))*180/PI(),180),IF(AND(C$9="C",C$10="D"),IF((($C$7*Coefficients!$F$16)/($A782*($C$4/100)))&lt;=1,2*ASIN(($C$7*Coefficients!$F$16)/( $A782*($C$4/100)))*180/PI(),180),FALSE))))</f>
        <v>180</v>
      </c>
      <c r="H782" s="50">
        <f>IF(AND(C$9="L",C$10="IB"),(($C$7*Coefficients!$C$16)/($A782*SIN(C$5*PI()/180))*100/2)^2*PI(),IF(AND(C$9="C",C$10="IB"),(($C$7*Coefficients!$D$16)/($A782*SIN(C$5*PI()/180))*100/2)^2*PI(),IF(AND(C$9="L",C$10="D"),(($C$7*Coefficients!$E$16)/($A782*SIN(C$5*PI()/180))*100/2)^2*PI(),IF(AND(C$9="C",C$10="D"),(($C$7* Coefficients!$F$16)/($A782*SIN(C$5*PI()/180))*100/2)^2*PI(),FALSE))))</f>
        <v>822181.37626171997</v>
      </c>
      <c r="I782" s="42">
        <f t="shared" si="86"/>
        <v>14.324846832282914</v>
      </c>
      <c r="L782" s="44"/>
    </row>
    <row r="783" spans="1:12" x14ac:dyDescent="0.25">
      <c r="A783" s="51">
        <f t="shared" si="87"/>
        <v>55.975760149508829</v>
      </c>
      <c r="B783" s="5">
        <f t="shared" si="81"/>
        <v>0.99926477881364684</v>
      </c>
      <c r="C783" s="49">
        <f t="shared" si="84"/>
        <v>-6.3883988151854105E-3</v>
      </c>
      <c r="D783" s="5">
        <f t="shared" si="82"/>
        <v>0.53844828326499217</v>
      </c>
      <c r="E783" s="5">
        <f t="shared" si="83"/>
        <v>3.2939577876932288E-2</v>
      </c>
      <c r="F783" s="5" t="str">
        <f t="shared" si="85"/>
        <v>neg.</v>
      </c>
      <c r="G783" s="16">
        <f>IF(AND(C$9="L",C$10="IB"),IF((($C$7*Coefficients!$C$16)/($A783*($C$4/100)))&lt;=1,2*ASIN(($C$7*Coefficients!$C$16)/( $A783*($C$4/100)))*180/PI(),180),IF(AND(C$9="C",C$10="IB"),IF((($C$7*Coefficients!$D$16)/($A783*($C$4/100)))&lt;=1,2*ASIN(($C$7*Coefficients!$D$16)/( $A783*($C$4/100)))*180/PI(),180),IF(AND(C$9="L",C$10="D"),IF((($C$7*Coefficients!$E$16)/($A783*($C$4/100)))&lt;=1,2*ASIN(($C$7*Coefficients!$E$16)/( $A783*($C$4/100)))*180/PI(),180),IF(AND(C$9="C",C$10="D"),IF((($C$7*Coefficients!$F$16)/($A783*($C$4/100)))&lt;=1,2*ASIN(($C$7*Coefficients!$F$16)/( $A783*($C$4/100)))*180/PI(),180),FALSE))))</f>
        <v>180</v>
      </c>
      <c r="H783" s="50">
        <f>IF(AND(C$9="L",C$10="IB"),(($C$7*Coefficients!$C$16)/($A783*SIN(C$5*PI()/180))*100/2)^2*PI(),IF(AND(C$9="C",C$10="IB"),(($C$7*Coefficients!$D$16)/($A783*SIN(C$5*PI()/180))*100/2)^2*PI(),IF(AND(C$9="L",C$10="D"),(($C$7*Coefficients!$E$16)/($A783*SIN(C$5*PI()/180))*100/2)^2*PI(),IF(AND(C$9="C",C$10="D"),(($C$7* Coefficients!$F$16)/($A783*SIN(C$5*PI()/180))*100/2)^2*PI(),FALSE))))</f>
        <v>818403.79597645067</v>
      </c>
      <c r="I783" s="42">
        <f t="shared" si="86"/>
        <v>14.291900598816964</v>
      </c>
      <c r="L783" s="44"/>
    </row>
    <row r="784" spans="1:12" x14ac:dyDescent="0.25">
      <c r="A784" s="51">
        <f t="shared" si="87"/>
        <v>56.104797603244855</v>
      </c>
      <c r="B784" s="5">
        <f t="shared" si="81"/>
        <v>0.99926138602187309</v>
      </c>
      <c r="C784" s="49">
        <f t="shared" si="84"/>
        <v>-6.4178899626422363E-3</v>
      </c>
      <c r="D784" s="5">
        <f t="shared" si="82"/>
        <v>0.53968953475055426</v>
      </c>
      <c r="E784" s="5">
        <f t="shared" si="83"/>
        <v>3.3091620060271075E-2</v>
      </c>
      <c r="F784" s="5" t="str">
        <f t="shared" si="85"/>
        <v>neg.</v>
      </c>
      <c r="G784" s="16">
        <f>IF(AND(C$9="L",C$10="IB"),IF((($C$7*Coefficients!$C$16)/($A784*($C$4/100)))&lt;=1,2*ASIN(($C$7*Coefficients!$C$16)/( $A784*($C$4/100)))*180/PI(),180),IF(AND(C$9="C",C$10="IB"),IF((($C$7*Coefficients!$D$16)/($A784*($C$4/100)))&lt;=1,2*ASIN(($C$7*Coefficients!$D$16)/( $A784*($C$4/100)))*180/PI(),180),IF(AND(C$9="L",C$10="D"),IF((($C$7*Coefficients!$E$16)/($A784*($C$4/100)))&lt;=1,2*ASIN(($C$7*Coefficients!$E$16)/( $A784*($C$4/100)))*180/PI(),180),IF(AND(C$9="C",C$10="D"),IF((($C$7*Coefficients!$F$16)/($A784*($C$4/100)))&lt;=1,2*ASIN(($C$7*Coefficients!$F$16)/( $A784*($C$4/100)))*180/PI(),180),FALSE))))</f>
        <v>180</v>
      </c>
      <c r="H784" s="50">
        <f>IF(AND(C$9="L",C$10="IB"),(($C$7*Coefficients!$C$16)/($A784*SIN(C$5*PI()/180))*100/2)^2*PI(),IF(AND(C$9="C",C$10="IB"),(($C$7*Coefficients!$D$16)/($A784*SIN(C$5*PI()/180))*100/2)^2*PI(),IF(AND(C$9="L",C$10="D"),(($C$7*Coefficients!$E$16)/($A784*SIN(C$5*PI()/180))*100/2)^2*PI(),IF(AND(C$9="C",C$10="D"),(($C$7* Coefficients!$F$16)/($A784*SIN(C$5*PI()/180))*100/2)^2*PI(),FALSE))))</f>
        <v>814643.57209601288</v>
      </c>
      <c r="I784" s="42">
        <f t="shared" si="86"/>
        <v>14.259030139585274</v>
      </c>
      <c r="L784" s="44"/>
    </row>
    <row r="785" spans="1:12" x14ac:dyDescent="0.25">
      <c r="A785" s="51">
        <f t="shared" si="87"/>
        <v>56.234132519032705</v>
      </c>
      <c r="B785" s="5">
        <f t="shared" si="81"/>
        <v>0.99925797757741619</v>
      </c>
      <c r="C785" s="49">
        <f t="shared" si="84"/>
        <v>-6.4475172686662349E-3</v>
      </c>
      <c r="D785" s="5">
        <f t="shared" si="82"/>
        <v>0.54093364761630525</v>
      </c>
      <c r="E785" s="5">
        <f t="shared" si="83"/>
        <v>3.3244364038441609E-2</v>
      </c>
      <c r="F785" s="5" t="str">
        <f t="shared" si="85"/>
        <v>neg.</v>
      </c>
      <c r="G785" s="16">
        <f>IF(AND(C$9="L",C$10="IB"),IF((($C$7*Coefficients!$C$16)/($A785*($C$4/100)))&lt;=1,2*ASIN(($C$7*Coefficients!$C$16)/( $A785*($C$4/100)))*180/PI(),180),IF(AND(C$9="C",C$10="IB"),IF((($C$7*Coefficients!$D$16)/($A785*($C$4/100)))&lt;=1,2*ASIN(($C$7*Coefficients!$D$16)/( $A785*($C$4/100)))*180/PI(),180),IF(AND(C$9="L",C$10="D"),IF((($C$7*Coefficients!$E$16)/($A785*($C$4/100)))&lt;=1,2*ASIN(($C$7*Coefficients!$E$16)/( $A785*($C$4/100)))*180/PI(),180),IF(AND(C$9="C",C$10="D"),IF((($C$7*Coefficients!$F$16)/($A785*($C$4/100)))&lt;=1,2*ASIN(($C$7*Coefficients!$F$16)/( $A785*($C$4/100)))*180/PI(),180),FALSE))))</f>
        <v>180</v>
      </c>
      <c r="H785" s="50">
        <f>IF(AND(C$9="L",C$10="IB"),(($C$7*Coefficients!$C$16)/($A785*SIN(C$5*PI()/180))*100/2)^2*PI(),IF(AND(C$9="C",C$10="IB"),(($C$7*Coefficients!$D$16)/($A785*SIN(C$5*PI()/180))*100/2)^2*PI(),IF(AND(C$9="L",C$10="D"),(($C$7*Coefficients!$E$16)/($A785*SIN(C$5*PI()/180))*100/2)^2*PI(),IF(AND(C$9="C",C$10="D"),(($C$7* Coefficients!$F$16)/($A785*SIN(C$5*PI()/180))*100/2)^2*PI(),FALSE))))</f>
        <v>810900.62487497041</v>
      </c>
      <c r="I785" s="42">
        <f t="shared" si="86"/>
        <v>14.22623528031194</v>
      </c>
      <c r="L785" s="44"/>
    </row>
    <row r="786" spans="1:12" x14ac:dyDescent="0.25">
      <c r="A786" s="51">
        <f t="shared" si="87"/>
        <v>56.363765582593231</v>
      </c>
      <c r="B786" s="5">
        <f t="shared" si="81"/>
        <v>0.99925455340809788</v>
      </c>
      <c r="C786" s="49">
        <f t="shared" si="84"/>
        <v>-6.4772813620504899E-3</v>
      </c>
      <c r="D786" s="5">
        <f t="shared" si="82"/>
        <v>0.54218062845840753</v>
      </c>
      <c r="E786" s="5">
        <f t="shared" si="83"/>
        <v>3.3397813050781683E-2</v>
      </c>
      <c r="F786" s="5" t="str">
        <f t="shared" si="85"/>
        <v>neg.</v>
      </c>
      <c r="G786" s="16">
        <f>IF(AND(C$9="L",C$10="IB"),IF((($C$7*Coefficients!$C$16)/($A786*($C$4/100)))&lt;=1,2*ASIN(($C$7*Coefficients!$C$16)/( $A786*($C$4/100)))*180/PI(),180),IF(AND(C$9="C",C$10="IB"),IF((($C$7*Coefficients!$D$16)/($A786*($C$4/100)))&lt;=1,2*ASIN(($C$7*Coefficients!$D$16)/( $A786*($C$4/100)))*180/PI(),180),IF(AND(C$9="L",C$10="D"),IF((($C$7*Coefficients!$E$16)/($A786*($C$4/100)))&lt;=1,2*ASIN(($C$7*Coefficients!$E$16)/( $A786*($C$4/100)))*180/PI(),180),IF(AND(C$9="C",C$10="D"),IF((($C$7*Coefficients!$F$16)/($A786*($C$4/100)))&lt;=1,2*ASIN(($C$7*Coefficients!$F$16)/( $A786*($C$4/100)))*180/PI(),180),FALSE))))</f>
        <v>180</v>
      </c>
      <c r="H786" s="50">
        <f>IF(AND(C$9="L",C$10="IB"),(($C$7*Coefficients!$C$16)/($A786*SIN(C$5*PI()/180))*100/2)^2*PI(),IF(AND(C$9="C",C$10="IB"),(($C$7*Coefficients!$D$16)/($A786*SIN(C$5*PI()/180))*100/2)^2*PI(),IF(AND(C$9="L",C$10="D"),(($C$7*Coefficients!$E$16)/($A786*SIN(C$5*PI()/180))*100/2)^2*PI(),IF(AND(C$9="C",C$10="D"),(($C$7* Coefficients!$F$16)/($A786*SIN(C$5*PI()/180))*100/2)^2*PI(),FALSE))))</f>
        <v>807174.87493428413</v>
      </c>
      <c r="I786" s="42">
        <f t="shared" si="86"/>
        <v>14.193515847121883</v>
      </c>
      <c r="L786" s="44"/>
    </row>
    <row r="787" spans="1:12" x14ac:dyDescent="0.25">
      <c r="A787" s="51">
        <f t="shared" si="87"/>
        <v>56.493697481228033</v>
      </c>
      <c r="B787" s="5">
        <f t="shared" si="81"/>
        <v>0.99925111344140816</v>
      </c>
      <c r="C787" s="49">
        <f t="shared" si="84"/>
        <v>-6.507182874486709E-3</v>
      </c>
      <c r="D787" s="5">
        <f t="shared" si="82"/>
        <v>0.54343048388822934</v>
      </c>
      <c r="E787" s="5">
        <f t="shared" si="83"/>
        <v>3.355197035158114E-2</v>
      </c>
      <c r="F787" s="5" t="str">
        <f t="shared" si="85"/>
        <v>neg.</v>
      </c>
      <c r="G787" s="16">
        <f>IF(AND(C$9="L",C$10="IB"),IF((($C$7*Coefficients!$C$16)/($A787*($C$4/100)))&lt;=1,2*ASIN(($C$7*Coefficients!$C$16)/( $A787*($C$4/100)))*180/PI(),180),IF(AND(C$9="C",C$10="IB"),IF((($C$7*Coefficients!$D$16)/($A787*($C$4/100)))&lt;=1,2*ASIN(($C$7*Coefficients!$D$16)/( $A787*($C$4/100)))*180/PI(),180),IF(AND(C$9="L",C$10="D"),IF((($C$7*Coefficients!$E$16)/($A787*($C$4/100)))&lt;=1,2*ASIN(($C$7*Coefficients!$E$16)/( $A787*($C$4/100)))*180/PI(),180),IF(AND(C$9="C",C$10="D"),IF((($C$7*Coefficients!$F$16)/($A787*($C$4/100)))&lt;=1,2*ASIN(($C$7*Coefficients!$F$16)/( $A787*($C$4/100)))*180/PI(),180),FALSE))))</f>
        <v>180</v>
      </c>
      <c r="H787" s="50">
        <f>IF(AND(C$9="L",C$10="IB"),(($C$7*Coefficients!$C$16)/($A787*SIN(C$5*PI()/180))*100/2)^2*PI(),IF(AND(C$9="C",C$10="IB"),(($C$7*Coefficients!$D$16)/($A787*SIN(C$5*PI()/180))*100/2)^2*PI(),IF(AND(C$9="L",C$10="D"),(($C$7*Coefficients!$E$16)/($A787*SIN(C$5*PI()/180))*100/2)^2*PI(),IF(AND(C$9="C",C$10="D"),(($C$7* Coefficients!$F$16)/($A787*SIN(C$5*PI()/180))*100/2)^2*PI(),FALSE))))</f>
        <v>803466.2432596276</v>
      </c>
      <c r="I787" s="42">
        <f t="shared" si="86"/>
        <v>14.160871666539926</v>
      </c>
      <c r="L787" s="44"/>
    </row>
    <row r="788" spans="1:12" x14ac:dyDescent="0.25">
      <c r="A788" s="51">
        <f t="shared" si="87"/>
        <v>56.623928903823099</v>
      </c>
      <c r="B788" s="5">
        <f t="shared" si="81"/>
        <v>0.99924765760450174</v>
      </c>
      <c r="C788" s="49">
        <f t="shared" si="84"/>
        <v>-6.5372224405962484E-3</v>
      </c>
      <c r="D788" s="5">
        <f t="shared" si="82"/>
        <v>0.54468322053237983</v>
      </c>
      <c r="E788" s="5">
        <f t="shared" si="83"/>
        <v>3.3706839210150955E-2</v>
      </c>
      <c r="F788" s="5" t="str">
        <f t="shared" si="85"/>
        <v>neg.</v>
      </c>
      <c r="G788" s="16">
        <f>IF(AND(C$9="L",C$10="IB"),IF((($C$7*Coefficients!$C$16)/($A788*($C$4/100)))&lt;=1,2*ASIN(($C$7*Coefficients!$C$16)/( $A788*($C$4/100)))*180/PI(),180),IF(AND(C$9="C",C$10="IB"),IF((($C$7*Coefficients!$D$16)/($A788*($C$4/100)))&lt;=1,2*ASIN(($C$7*Coefficients!$D$16)/( $A788*($C$4/100)))*180/PI(),180),IF(AND(C$9="L",C$10="D"),IF((($C$7*Coefficients!$E$16)/($A788*($C$4/100)))&lt;=1,2*ASIN(($C$7*Coefficients!$E$16)/( $A788*($C$4/100)))*180/PI(),180),IF(AND(C$9="C",C$10="D"),IF((($C$7*Coefficients!$F$16)/($A788*($C$4/100)))&lt;=1,2*ASIN(($C$7*Coefficients!$F$16)/( $A788*($C$4/100)))*180/PI(),180),FALSE))))</f>
        <v>180</v>
      </c>
      <c r="H788" s="50">
        <f>IF(AND(C$9="L",C$10="IB"),(($C$7*Coefficients!$C$16)/($A788*SIN(C$5*PI()/180))*100/2)^2*PI(),IF(AND(C$9="C",C$10="IB"),(($C$7*Coefficients!$D$16)/($A788*SIN(C$5*PI()/180))*100/2)^2*PI(),IF(AND(C$9="L",C$10="D"),(($C$7*Coefficients!$E$16)/($A788*SIN(C$5*PI()/180))*100/2)^2*PI(),IF(AND(C$9="C",C$10="D"),(($C$7* Coefficients!$F$16)/($A788*SIN(C$5*PI()/180))*100/2)^2*PI(),FALSE))))</f>
        <v>799774.65119971335</v>
      </c>
      <c r="I788" s="42">
        <f t="shared" si="86"/>
        <v>14.128302565489873</v>
      </c>
      <c r="L788" s="44"/>
    </row>
    <row r="789" spans="1:12" x14ac:dyDescent="0.25">
      <c r="A789" s="51">
        <f t="shared" si="87"/>
        <v>56.75446054085247</v>
      </c>
      <c r="B789" s="5">
        <f t="shared" si="81"/>
        <v>0.99924418582419949</v>
      </c>
      <c r="C789" s="49">
        <f t="shared" si="84"/>
        <v>-6.5674006979177264E-3</v>
      </c>
      <c r="D789" s="5">
        <f t="shared" si="82"/>
        <v>0.54593884503274404</v>
      </c>
      <c r="E789" s="5">
        <f t="shared" si="83"/>
        <v>3.3862422910892601E-2</v>
      </c>
      <c r="F789" s="5" t="str">
        <f t="shared" si="85"/>
        <v>neg.</v>
      </c>
      <c r="G789" s="16">
        <f>IF(AND(C$9="L",C$10="IB"),IF((($C$7*Coefficients!$C$16)/($A789*($C$4/100)))&lt;=1,2*ASIN(($C$7*Coefficients!$C$16)/( $A789*($C$4/100)))*180/PI(),180),IF(AND(C$9="C",C$10="IB"),IF((($C$7*Coefficients!$D$16)/($A789*($C$4/100)))&lt;=1,2*ASIN(($C$7*Coefficients!$D$16)/( $A789*($C$4/100)))*180/PI(),180),IF(AND(C$9="L",C$10="D"),IF((($C$7*Coefficients!$E$16)/($A789*($C$4/100)))&lt;=1,2*ASIN(($C$7*Coefficients!$E$16)/( $A789*($C$4/100)))*180/PI(),180),IF(AND(C$9="C",C$10="D"),IF((($C$7*Coefficients!$F$16)/($A789*($C$4/100)))&lt;=1,2*ASIN(($C$7*Coefficients!$F$16)/( $A789*($C$4/100)))*180/PI(),180),FALSE))))</f>
        <v>180</v>
      </c>
      <c r="H789" s="50">
        <f>IF(AND(C$9="L",C$10="IB"),(($C$7*Coefficients!$C$16)/($A789*SIN(C$5*PI()/180))*100/2)^2*PI(),IF(AND(C$9="C",C$10="IB"),(($C$7*Coefficients!$D$16)/($A789*SIN(C$5*PI()/180))*100/2)^2*PI(),IF(AND(C$9="L",C$10="D"),(($C$7*Coefficients!$E$16)/($A789*SIN(C$5*PI()/180))*100/2)^2*PI(),IF(AND(C$9="C",C$10="D"),(($C$7* Coefficients!$F$16)/($A789*SIN(C$5*PI()/180))*100/2)^2*PI(),FALSE))))</f>
        <v>796100.02046462276</v>
      </c>
      <c r="I789" s="42">
        <f t="shared" si="86"/>
        <v>14.095808371293591</v>
      </c>
      <c r="L789" s="44"/>
    </row>
    <row r="790" spans="1:12" x14ac:dyDescent="0.25">
      <c r="A790" s="51">
        <f t="shared" si="87"/>
        <v>56.885293084381892</v>
      </c>
      <c r="B790" s="5">
        <f t="shared" si="81"/>
        <v>0.99924069802698334</v>
      </c>
      <c r="C790" s="49">
        <f t="shared" si="84"/>
        <v>-6.5977182869515604E-3</v>
      </c>
      <c r="D790" s="5">
        <f t="shared" si="82"/>
        <v>0.54719736404651809</v>
      </c>
      <c r="E790" s="5">
        <f t="shared" si="83"/>
        <v>3.4018724753367584E-2</v>
      </c>
      <c r="F790" s="5" t="str">
        <f t="shared" si="85"/>
        <v>neg.</v>
      </c>
      <c r="G790" s="16">
        <f>IF(AND(C$9="L",C$10="IB"),IF((($C$7*Coefficients!$C$16)/($A790*($C$4/100)))&lt;=1,2*ASIN(($C$7*Coefficients!$C$16)/( $A790*($C$4/100)))*180/PI(),180),IF(AND(C$9="C",C$10="IB"),IF((($C$7*Coefficients!$D$16)/($A790*($C$4/100)))&lt;=1,2*ASIN(($C$7*Coefficients!$D$16)/( $A790*($C$4/100)))*180/PI(),180),IF(AND(C$9="L",C$10="D"),IF((($C$7*Coefficients!$E$16)/($A790*($C$4/100)))&lt;=1,2*ASIN(($C$7*Coefficients!$E$16)/( $A790*($C$4/100)))*180/PI(),180),IF(AND(C$9="C",C$10="D"),IF((($C$7*Coefficients!$F$16)/($A790*($C$4/100)))&lt;=1,2*ASIN(($C$7*Coefficients!$F$16)/( $A790*($C$4/100)))*180/PI(),180),FALSE))))</f>
        <v>180</v>
      </c>
      <c r="H790" s="50">
        <f>IF(AND(C$9="L",C$10="IB"),(($C$7*Coefficients!$C$16)/($A790*SIN(C$5*PI()/180))*100/2)^2*PI(),IF(AND(C$9="C",C$10="IB"),(($C$7*Coefficients!$D$16)/($A790*SIN(C$5*PI()/180))*100/2)^2*PI(),IF(AND(C$9="L",C$10="D"),(($C$7*Coefficients!$E$16)/($A790*SIN(C$5*PI()/180))*100/2)^2*PI(),IF(AND(C$9="C",C$10="D"),(($C$7* Coefficients!$F$16)/($A790*SIN(C$5*PI()/180))*100/2)^2*PI(),FALSE))))</f>
        <v>792442.27312414709</v>
      </c>
      <c r="I790" s="42">
        <f t="shared" si="86"/>
        <v>14.063388911670099</v>
      </c>
      <c r="L790" s="44"/>
    </row>
    <row r="791" spans="1:12" x14ac:dyDescent="0.25">
      <c r="A791" s="51">
        <f t="shared" si="87"/>
        <v>57.016427228072487</v>
      </c>
      <c r="B791" s="5">
        <f t="shared" si="81"/>
        <v>0.99923719413899814</v>
      </c>
      <c r="C791" s="49">
        <f t="shared" si="84"/>
        <v>-6.6281758511437232E-3</v>
      </c>
      <c r="D791" s="5">
        <f t="shared" si="82"/>
        <v>0.54845878424624428</v>
      </c>
      <c r="E791" s="5">
        <f t="shared" si="83"/>
        <v>3.4175748052367567E-2</v>
      </c>
      <c r="F791" s="5" t="str">
        <f t="shared" si="85"/>
        <v>neg.</v>
      </c>
      <c r="G791" s="16">
        <f>IF(AND(C$9="L",C$10="IB"),IF((($C$7*Coefficients!$C$16)/($A791*($C$4/100)))&lt;=1,2*ASIN(($C$7*Coefficients!$C$16)/( $A791*($C$4/100)))*180/PI(),180),IF(AND(C$9="C",C$10="IB"),IF((($C$7*Coefficients!$D$16)/($A791*($C$4/100)))&lt;=1,2*ASIN(($C$7*Coefficients!$D$16)/( $A791*($C$4/100)))*180/PI(),180),IF(AND(C$9="L",C$10="D"),IF((($C$7*Coefficients!$E$16)/($A791*($C$4/100)))&lt;=1,2*ASIN(($C$7*Coefficients!$E$16)/( $A791*($C$4/100)))*180/PI(),180),IF(AND(C$9="C",C$10="D"),IF((($C$7*Coefficients!$F$16)/($A791*($C$4/100)))&lt;=1,2*ASIN(($C$7*Coefficients!$F$16)/( $A791*($C$4/100)))*180/PI(),180),FALSE))))</f>
        <v>180</v>
      </c>
      <c r="H791" s="50">
        <f>IF(AND(C$9="L",C$10="IB"),(($C$7*Coefficients!$C$16)/($A791*SIN(C$5*PI()/180))*100/2)^2*PI(),IF(AND(C$9="C",C$10="IB"),(($C$7*Coefficients!$D$16)/($A791*SIN(C$5*PI()/180))*100/2)^2*PI(),IF(AND(C$9="L",C$10="D"),(($C$7*Coefficients!$E$16)/($A791*SIN(C$5*PI()/180))*100/2)^2*PI(),IF(AND(C$9="C",C$10="D"),(($C$7* Coefficients!$F$16)/($A791*SIN(C$5*PI()/180))*100/2)^2*PI(),FALSE))))</f>
        <v>788801.33160613442</v>
      </c>
      <c r="I791" s="42">
        <f t="shared" si="86"/>
        <v>14.031044014734647</v>
      </c>
      <c r="L791" s="44"/>
    </row>
    <row r="792" spans="1:12" x14ac:dyDescent="0.25">
      <c r="A792" s="51">
        <f t="shared" si="87"/>
        <v>57.147863667184431</v>
      </c>
      <c r="B792" s="5">
        <f t="shared" si="81"/>
        <v>0.99923367408604757</v>
      </c>
      <c r="C792" s="49">
        <f t="shared" si="84"/>
        <v>-6.6587740369215926E-3</v>
      </c>
      <c r="D792" s="5">
        <f t="shared" si="82"/>
        <v>0.54972311231984738</v>
      </c>
      <c r="E792" s="5">
        <f t="shared" si="83"/>
        <v>3.4333496137984573E-2</v>
      </c>
      <c r="F792" s="5" t="str">
        <f t="shared" si="85"/>
        <v>neg.</v>
      </c>
      <c r="G792" s="16">
        <f>IF(AND(C$9="L",C$10="IB"),IF((($C$7*Coefficients!$C$16)/($A792*($C$4/100)))&lt;=1,2*ASIN(($C$7*Coefficients!$C$16)/( $A792*($C$4/100)))*180/PI(),180),IF(AND(C$9="C",C$10="IB"),IF((($C$7*Coefficients!$D$16)/($A792*($C$4/100)))&lt;=1,2*ASIN(($C$7*Coefficients!$D$16)/( $A792*($C$4/100)))*180/PI(),180),IF(AND(C$9="L",C$10="D"),IF((($C$7*Coefficients!$E$16)/($A792*($C$4/100)))&lt;=1,2*ASIN(($C$7*Coefficients!$E$16)/( $A792*($C$4/100)))*180/PI(),180),IF(AND(C$9="C",C$10="D"),IF((($C$7*Coefficients!$F$16)/($A792*($C$4/100)))&lt;=1,2*ASIN(($C$7*Coefficients!$F$16)/( $A792*($C$4/100)))*180/PI(),180),FALSE))))</f>
        <v>180</v>
      </c>
      <c r="H792" s="50">
        <f>IF(AND(C$9="L",C$10="IB"),(($C$7*Coefficients!$C$16)/($A792*SIN(C$5*PI()/180))*100/2)^2*PI(),IF(AND(C$9="C",C$10="IB"),(($C$7*Coefficients!$D$16)/($A792*SIN(C$5*PI()/180))*100/2)^2*PI(),IF(AND(C$9="L",C$10="D"),(($C$7*Coefficients!$E$16)/($A792*SIN(C$5*PI()/180))*100/2)^2*PI(),IF(AND(C$9="C",C$10="D"),(($C$7* Coefficients!$F$16)/($A792*SIN(C$5*PI()/180))*100/2)^2*PI(),FALSE))))</f>
        <v>785177.11869484454</v>
      </c>
      <c r="I792" s="42">
        <f t="shared" si="86"/>
        <v>13.998773508997813</v>
      </c>
      <c r="L792" s="44"/>
    </row>
    <row r="793" spans="1:12" x14ac:dyDescent="0.25">
      <c r="A793" s="51">
        <f t="shared" si="87"/>
        <v>57.279603098580644</v>
      </c>
      <c r="B793" s="5">
        <f t="shared" si="81"/>
        <v>0.99923013779359404</v>
      </c>
      <c r="C793" s="49">
        <f t="shared" si="84"/>
        <v>-6.6895134936950876E-3</v>
      </c>
      <c r="D793" s="5">
        <f t="shared" si="82"/>
        <v>0.55099035497066862</v>
      </c>
      <c r="E793" s="5">
        <f t="shared" si="83"/>
        <v>3.4491972355681598E-2</v>
      </c>
      <c r="F793" s="5" t="str">
        <f t="shared" si="85"/>
        <v>neg.</v>
      </c>
      <c r="G793" s="16">
        <f>IF(AND(C$9="L",C$10="IB"),IF((($C$7*Coefficients!$C$16)/($A793*($C$4/100)))&lt;=1,2*ASIN(($C$7*Coefficients!$C$16)/( $A793*($C$4/100)))*180/PI(),180),IF(AND(C$9="C",C$10="IB"),IF((($C$7*Coefficients!$D$16)/($A793*($C$4/100)))&lt;=1,2*ASIN(($C$7*Coefficients!$D$16)/( $A793*($C$4/100)))*180/PI(),180),IF(AND(C$9="L",C$10="D"),IF((($C$7*Coefficients!$E$16)/($A793*($C$4/100)))&lt;=1,2*ASIN(($C$7*Coefficients!$E$16)/( $A793*($C$4/100)))*180/PI(),180),IF(AND(C$9="C",C$10="D"),IF((($C$7*Coefficients!$F$16)/($A793*($C$4/100)))&lt;=1,2*ASIN(($C$7*Coefficients!$F$16)/( $A793*($C$4/100)))*180/PI(),180),FALSE))))</f>
        <v>180</v>
      </c>
      <c r="H793" s="50">
        <f>IF(AND(C$9="L",C$10="IB"),(($C$7*Coefficients!$C$16)/($A793*SIN(C$5*PI()/180))*100/2)^2*PI(),IF(AND(C$9="C",C$10="IB"),(($C$7*Coefficients!$D$16)/($A793*SIN(C$5*PI()/180))*100/2)^2*PI(),IF(AND(C$9="L",C$10="D"),(($C$7*Coefficients!$E$16)/($A793*SIN(C$5*PI()/180))*100/2)^2*PI(),IF(AND(C$9="C",C$10="D"),(($C$7* Coefficients!$F$16)/($A793*SIN(C$5*PI()/180))*100/2)^2*PI(),FALSE))))</f>
        <v>781569.55752931116</v>
      </c>
      <c r="I793" s="42">
        <f t="shared" si="86"/>
        <v>13.966577223364586</v>
      </c>
      <c r="L793" s="44"/>
    </row>
    <row r="794" spans="1:12" x14ac:dyDescent="0.25">
      <c r="A794" s="51">
        <f t="shared" si="87"/>
        <v>57.411646220730468</v>
      </c>
      <c r="B794" s="5">
        <f t="shared" si="81"/>
        <v>0.999226585186756</v>
      </c>
      <c r="C794" s="49">
        <f t="shared" si="84"/>
        <v>-6.7203948738799764E-3</v>
      </c>
      <c r="D794" s="5">
        <f t="shared" si="82"/>
        <v>0.55226051891750227</v>
      </c>
      <c r="E794" s="5">
        <f t="shared" si="83"/>
        <v>3.465118006636362E-2</v>
      </c>
      <c r="F794" s="5" t="str">
        <f t="shared" si="85"/>
        <v>neg.</v>
      </c>
      <c r="G794" s="16">
        <f>IF(AND(C$9="L",C$10="IB"),IF((($C$7*Coefficients!$C$16)/($A794*($C$4/100)))&lt;=1,2*ASIN(($C$7*Coefficients!$C$16)/( $A794*($C$4/100)))*180/PI(),180),IF(AND(C$9="C",C$10="IB"),IF((($C$7*Coefficients!$D$16)/($A794*($C$4/100)))&lt;=1,2*ASIN(($C$7*Coefficients!$D$16)/( $A794*($C$4/100)))*180/PI(),180),IF(AND(C$9="L",C$10="D"),IF((($C$7*Coefficients!$E$16)/($A794*($C$4/100)))&lt;=1,2*ASIN(($C$7*Coefficients!$E$16)/( $A794*($C$4/100)))*180/PI(),180),IF(AND(C$9="C",C$10="D"),IF((($C$7*Coefficients!$F$16)/($A794*($C$4/100)))&lt;=1,2*ASIN(($C$7*Coefficients!$F$16)/( $A794*($C$4/100)))*180/PI(),180),FALSE))))</f>
        <v>180</v>
      </c>
      <c r="H794" s="50">
        <f>IF(AND(C$9="L",C$10="IB"),(($C$7*Coefficients!$C$16)/($A794*SIN(C$5*PI()/180))*100/2)^2*PI(),IF(AND(C$9="C",C$10="IB"),(($C$7*Coefficients!$D$16)/($A794*SIN(C$5*PI()/180))*100/2)^2*PI(),IF(AND(C$9="L",C$10="D"),(($C$7*Coefficients!$E$16)/($A794*SIN(C$5*PI()/180))*100/2)^2*PI(),IF(AND(C$9="C",C$10="D"),(($C$7* Coefficients!$F$16)/($A794*SIN(C$5*PI()/180))*100/2)^2*PI(),FALSE))))</f>
        <v>777978.57160171238</v>
      </c>
      <c r="I794" s="42">
        <f t="shared" si="86"/>
        <v>13.934454987133469</v>
      </c>
      <c r="L794" s="44"/>
    </row>
    <row r="795" spans="1:12" x14ac:dyDescent="0.25">
      <c r="A795" s="51">
        <f t="shared" si="87"/>
        <v>57.5439937337134</v>
      </c>
      <c r="B795" s="5">
        <f t="shared" si="81"/>
        <v>0.99922301619030807</v>
      </c>
      <c r="C795" s="49">
        <f t="shared" si="84"/>
        <v>-6.7514188328970746E-3</v>
      </c>
      <c r="D795" s="5">
        <f t="shared" si="82"/>
        <v>0.5535336108946316</v>
      </c>
      <c r="E795" s="5">
        <f t="shared" si="83"/>
        <v>3.4811122646448853E-2</v>
      </c>
      <c r="F795" s="5" t="str">
        <f t="shared" si="85"/>
        <v>neg.</v>
      </c>
      <c r="G795" s="16">
        <f>IF(AND(C$9="L",C$10="IB"),IF((($C$7*Coefficients!$C$16)/($A795*($C$4/100)))&lt;=1,2*ASIN(($C$7*Coefficients!$C$16)/( $A795*($C$4/100)))*180/PI(),180),IF(AND(C$9="C",C$10="IB"),IF((($C$7*Coefficients!$D$16)/($A795*($C$4/100)))&lt;=1,2*ASIN(($C$7*Coefficients!$D$16)/( $A795*($C$4/100)))*180/PI(),180),IF(AND(C$9="L",C$10="D"),IF((($C$7*Coefficients!$E$16)/($A795*($C$4/100)))&lt;=1,2*ASIN(($C$7*Coefficients!$E$16)/( $A795*($C$4/100)))*180/PI(),180),IF(AND(C$9="C",C$10="D"),IF((($C$7*Coefficients!$F$16)/($A795*($C$4/100)))&lt;=1,2*ASIN(($C$7*Coefficients!$F$16)/( $A795*($C$4/100)))*180/PI(),180),FALSE))))</f>
        <v>180</v>
      </c>
      <c r="H795" s="50">
        <f>IF(AND(C$9="L",C$10="IB"),(($C$7*Coefficients!$C$16)/($A795*SIN(C$5*PI()/180))*100/2)^2*PI(),IF(AND(C$9="C",C$10="IB"),(($C$7*Coefficients!$D$16)/($A795*SIN(C$5*PI()/180))*100/2)^2*PI(),IF(AND(C$9="L",C$10="D"),(($C$7*Coefficients!$E$16)/($A795*SIN(C$5*PI()/180))*100/2)^2*PI(),IF(AND(C$9="C",C$10="D"),(($C$7* Coefficients!$F$16)/($A795*SIN(C$5*PI()/180))*100/2)^2*PI(),FALSE))))</f>
        <v>774404.08475574723</v>
      </c>
      <c r="I795" s="42">
        <f t="shared" si="86"/>
        <v>13.902406629995559</v>
      </c>
      <c r="L795" s="44"/>
    </row>
    <row r="796" spans="1:12" x14ac:dyDescent="0.25">
      <c r="A796" s="51">
        <f t="shared" si="87"/>
        <v>57.676646339222771</v>
      </c>
      <c r="B796" s="5">
        <f t="shared" si="81"/>
        <v>0.99921943072867692</v>
      </c>
      <c r="C796" s="49">
        <f t="shared" si="84"/>
        <v>-6.782586029208117E-3</v>
      </c>
      <c r="D796" s="5">
        <f t="shared" si="82"/>
        <v>0.5548096376518632</v>
      </c>
      <c r="E796" s="5">
        <f t="shared" si="83"/>
        <v>3.4971803487940351E-2</v>
      </c>
      <c r="F796" s="5" t="str">
        <f t="shared" si="85"/>
        <v>neg.</v>
      </c>
      <c r="G796" s="16">
        <f>IF(AND(C$9="L",C$10="IB"),IF((($C$7*Coefficients!$C$16)/($A796*($C$4/100)))&lt;=1,2*ASIN(($C$7*Coefficients!$C$16)/( $A796*($C$4/100)))*180/PI(),180),IF(AND(C$9="C",C$10="IB"),IF((($C$7*Coefficients!$D$16)/($A796*($C$4/100)))&lt;=1,2*ASIN(($C$7*Coefficients!$D$16)/( $A796*($C$4/100)))*180/PI(),180),IF(AND(C$9="L",C$10="D"),IF((($C$7*Coefficients!$E$16)/($A796*($C$4/100)))&lt;=1,2*ASIN(($C$7*Coefficients!$E$16)/( $A796*($C$4/100)))*180/PI(),180),IF(AND(C$9="C",C$10="D"),IF((($C$7*Coefficients!$F$16)/($A796*($C$4/100)))&lt;=1,2*ASIN(($C$7*Coefficients!$F$16)/( $A796*($C$4/100)))*180/PI(),180),FALSE))))</f>
        <v>180</v>
      </c>
      <c r="H796" s="50">
        <f>IF(AND(C$9="L",C$10="IB"),(($C$7*Coefficients!$C$16)/($A796*SIN(C$5*PI()/180))*100/2)^2*PI(),IF(AND(C$9="C",C$10="IB"),(($C$7*Coefficients!$D$16)/($A796*SIN(C$5*PI()/180))*100/2)^2*PI(),IF(AND(C$9="L",C$10="D"),(($C$7*Coefficients!$E$16)/($A796*SIN(C$5*PI()/180))*100/2)^2*PI(),IF(AND(C$9="C",C$10="D"),(($C$7* Coefficients!$F$16)/($A796*SIN(C$5*PI()/180))*100/2)^2*PI(),FALSE))))</f>
        <v>770846.02118502208</v>
      </c>
      <c r="I796" s="42">
        <f t="shared" si="86"/>
        <v>13.870431982033658</v>
      </c>
      <c r="L796" s="44"/>
    </row>
    <row r="797" spans="1:12" x14ac:dyDescent="0.25">
      <c r="A797" s="51">
        <f t="shared" si="87"/>
        <v>57.809604740569497</v>
      </c>
      <c r="B797" s="5">
        <f t="shared" si="81"/>
        <v>0.99921582872594228</v>
      </c>
      <c r="C797" s="49">
        <f t="shared" si="84"/>
        <v>-6.8138971243072296E-3</v>
      </c>
      <c r="D797" s="5">
        <f t="shared" si="82"/>
        <v>0.55608860595456389</v>
      </c>
      <c r="E797" s="5">
        <f t="shared" si="83"/>
        <v>3.5133225998497941E-2</v>
      </c>
      <c r="F797" s="5" t="str">
        <f t="shared" si="85"/>
        <v>neg.</v>
      </c>
      <c r="G797" s="16">
        <f>IF(AND(C$9="L",C$10="IB"),IF((($C$7*Coefficients!$C$16)/($A797*($C$4/100)))&lt;=1,2*ASIN(($C$7*Coefficients!$C$16)/( $A797*($C$4/100)))*180/PI(),180),IF(AND(C$9="C",C$10="IB"),IF((($C$7*Coefficients!$D$16)/($A797*($C$4/100)))&lt;=1,2*ASIN(($C$7*Coefficients!$D$16)/( $A797*($C$4/100)))*180/PI(),180),IF(AND(C$9="L",C$10="D"),IF((($C$7*Coefficients!$E$16)/($A797*($C$4/100)))&lt;=1,2*ASIN(($C$7*Coefficients!$E$16)/( $A797*($C$4/100)))*180/PI(),180),IF(AND(C$9="C",C$10="D"),IF((($C$7*Coefficients!$F$16)/($A797*($C$4/100)))&lt;=1,2*ASIN(($C$7*Coefficients!$F$16)/( $A797*($C$4/100)))*180/PI(),180),FALSE))))</f>
        <v>180</v>
      </c>
      <c r="H797" s="50">
        <f>IF(AND(C$9="L",C$10="IB"),(($C$7*Coefficients!$C$16)/($A797*SIN(C$5*PI()/180))*100/2)^2*PI(),IF(AND(C$9="C",C$10="IB"),(($C$7*Coefficients!$D$16)/($A797*SIN(C$5*PI()/180))*100/2)^2*PI(),IF(AND(C$9="L",C$10="D"),(($C$7*Coefficients!$E$16)/($A797*SIN(C$5*PI()/180))*100/2)^2*PI(),IF(AND(C$9="C",C$10="D"),(($C$7* Coefficients!$F$16)/($A797*SIN(C$5*PI()/180))*100/2)^2*PI(),FALSE))))</f>
        <v>767304.30543144105</v>
      </c>
      <c r="I797" s="42">
        <f t="shared" si="86"/>
        <v>13.838530873721366</v>
      </c>
      <c r="L797" s="44"/>
    </row>
    <row r="798" spans="1:12" x14ac:dyDescent="0.25">
      <c r="A798" s="51">
        <f t="shared" si="87"/>
        <v>57.942869642685785</v>
      </c>
      <c r="B798" s="5">
        <f t="shared" si="81"/>
        <v>0.99921221010583361</v>
      </c>
      <c r="C798" s="49">
        <f t="shared" si="84"/>
        <v>-6.8453527827500478E-3</v>
      </c>
      <c r="D798" s="5">
        <f t="shared" si="82"/>
        <v>0.55737052258369657</v>
      </c>
      <c r="E798" s="5">
        <f t="shared" si="83"/>
        <v>3.5295393601510447E-2</v>
      </c>
      <c r="F798" s="5" t="str">
        <f t="shared" si="85"/>
        <v>neg.</v>
      </c>
      <c r="G798" s="16">
        <f>IF(AND(C$9="L",C$10="IB"),IF((($C$7*Coefficients!$C$16)/($A798*($C$4/100)))&lt;=1,2*ASIN(($C$7*Coefficients!$C$16)/( $A798*($C$4/100)))*180/PI(),180),IF(AND(C$9="C",C$10="IB"),IF((($C$7*Coefficients!$D$16)/($A798*($C$4/100)))&lt;=1,2*ASIN(($C$7*Coefficients!$D$16)/( $A798*($C$4/100)))*180/PI(),180),IF(AND(C$9="L",C$10="D"),IF((($C$7*Coefficients!$E$16)/($A798*($C$4/100)))&lt;=1,2*ASIN(($C$7*Coefficients!$E$16)/( $A798*($C$4/100)))*180/PI(),180),IF(AND(C$9="C",C$10="D"),IF((($C$7*Coefficients!$F$16)/($A798*($C$4/100)))&lt;=1,2*ASIN(($C$7*Coefficients!$F$16)/( $A798*($C$4/100)))*180/PI(),180),FALSE))))</f>
        <v>180</v>
      </c>
      <c r="H798" s="50">
        <f>IF(AND(C$9="L",C$10="IB"),(($C$7*Coefficients!$C$16)/($A798*SIN(C$5*PI()/180))*100/2)^2*PI(),IF(AND(C$9="C",C$10="IB"),(($C$7*Coefficients!$D$16)/($A798*SIN(C$5*PI()/180))*100/2)^2*PI(),IF(AND(C$9="L",C$10="D"),(($C$7*Coefficients!$E$16)/($A798*SIN(C$5*PI()/180))*100/2)^2*PI(),IF(AND(C$9="C",C$10="D"),(($C$7* Coefficients!$F$16)/($A798*SIN(C$5*PI()/180))*100/2)^2*PI(),FALSE))))</f>
        <v>763778.86238360719</v>
      </c>
      <c r="I798" s="42">
        <f t="shared" si="86"/>
        <v>13.806703135922181</v>
      </c>
      <c r="L798" s="44"/>
    </row>
    <row r="799" spans="1:12" x14ac:dyDescent="0.25">
      <c r="A799" s="51">
        <f t="shared" si="87"/>
        <v>58.076441752128879</v>
      </c>
      <c r="B799" s="5">
        <f t="shared" si="81"/>
        <v>0.99920857479172942</v>
      </c>
      <c r="C799" s="49">
        <f t="shared" si="84"/>
        <v>-6.8769536721596724E-3</v>
      </c>
      <c r="D799" s="5">
        <f t="shared" si="82"/>
        <v>0.5586553943358552</v>
      </c>
      <c r="E799" s="5">
        <f t="shared" si="83"/>
        <v>3.5458309736168432E-2</v>
      </c>
      <c r="F799" s="5" t="str">
        <f t="shared" si="85"/>
        <v>neg.</v>
      </c>
      <c r="G799" s="16">
        <f>IF(AND(C$9="L",C$10="IB"),IF((($C$7*Coefficients!$C$16)/($A799*($C$4/100)))&lt;=1,2*ASIN(($C$7*Coefficients!$C$16)/( $A799*($C$4/100)))*180/PI(),180),IF(AND(C$9="C",C$10="IB"),IF((($C$7*Coefficients!$D$16)/($A799*($C$4/100)))&lt;=1,2*ASIN(($C$7*Coefficients!$D$16)/( $A799*($C$4/100)))*180/PI(),180),IF(AND(C$9="L",C$10="D"),IF((($C$7*Coefficients!$E$16)/($A799*($C$4/100)))&lt;=1,2*ASIN(($C$7*Coefficients!$E$16)/( $A799*($C$4/100)))*180/PI(),180),IF(AND(C$9="C",C$10="D"),IF((($C$7*Coefficients!$F$16)/($A799*($C$4/100)))&lt;=1,2*ASIN(($C$7*Coefficients!$F$16)/( $A799*($C$4/100)))*180/PI(),180),FALSE))))</f>
        <v>180</v>
      </c>
      <c r="H799" s="50">
        <f>IF(AND(C$9="L",C$10="IB"),(($C$7*Coefficients!$C$16)/($A799*SIN(C$5*PI()/180))*100/2)^2*PI(),IF(AND(C$9="C",C$10="IB"),(($C$7*Coefficients!$D$16)/($A799*SIN(C$5*PI()/180))*100/2)^2*PI(),IF(AND(C$9="L",C$10="D"),(($C$7*Coefficients!$E$16)/($A799*SIN(C$5*PI()/180))*100/2)^2*PI(),IF(AND(C$9="C",C$10="D"),(($C$7* Coefficients!$F$16)/($A799*SIN(C$5*PI()/180))*100/2)^2*PI(),FALSE))))</f>
        <v>760269.61727522907</v>
      </c>
      <c r="I799" s="42">
        <f t="shared" si="86"/>
        <v>13.774948599888608</v>
      </c>
      <c r="L799" s="44"/>
    </row>
    <row r="800" spans="1:12" x14ac:dyDescent="0.25">
      <c r="A800" s="51">
        <f t="shared" si="87"/>
        <v>58.210321777084808</v>
      </c>
      <c r="B800" s="5">
        <f t="shared" si="81"/>
        <v>0.99920492270665495</v>
      </c>
      <c r="C800" s="49">
        <f t="shared" si="84"/>
        <v>-6.9087004632471015E-3</v>
      </c>
      <c r="D800" s="5">
        <f t="shared" si="82"/>
        <v>0.55994322802330232</v>
      </c>
      <c r="E800" s="5">
        <f t="shared" si="83"/>
        <v>3.5621977857536964E-2</v>
      </c>
      <c r="F800" s="5" t="str">
        <f t="shared" si="85"/>
        <v>neg.</v>
      </c>
      <c r="G800" s="16">
        <f>IF(AND(C$9="L",C$10="IB"),IF((($C$7*Coefficients!$C$16)/($A800*($C$4/100)))&lt;=1,2*ASIN(($C$7*Coefficients!$C$16)/( $A800*($C$4/100)))*180/PI(),180),IF(AND(C$9="C",C$10="IB"),IF((($C$7*Coefficients!$D$16)/($A800*($C$4/100)))&lt;=1,2*ASIN(($C$7*Coefficients!$D$16)/( $A800*($C$4/100)))*180/PI(),180),IF(AND(C$9="L",C$10="D"),IF((($C$7*Coefficients!$E$16)/($A800*($C$4/100)))&lt;=1,2*ASIN(($C$7*Coefficients!$E$16)/( $A800*($C$4/100)))*180/PI(),180),IF(AND(C$9="C",C$10="D"),IF((($C$7*Coefficients!$F$16)/($A800*($C$4/100)))&lt;=1,2*ASIN(($C$7*Coefficients!$F$16)/( $A800*($C$4/100)))*180/PI(),180),FALSE))))</f>
        <v>180</v>
      </c>
      <c r="H800" s="50">
        <f>IF(AND(C$9="L",C$10="IB"),(($C$7*Coefficients!$C$16)/($A800*SIN(C$5*PI()/180))*100/2)^2*PI(),IF(AND(C$9="C",C$10="IB"),(($C$7*Coefficients!$D$16)/($A800*SIN(C$5*PI()/180))*100/2)^2*PI(),IF(AND(C$9="L",C$10="D"),(($C$7*Coefficients!$E$16)/($A800*SIN(C$5*PI()/180))*100/2)^2*PI(),IF(AND(C$9="C",C$10="D"),(($C$7* Coefficients!$F$16)/($A800*SIN(C$5*PI()/180))*100/2)^2*PI(),FALSE))))</f>
        <v>756776.49568353489</v>
      </c>
      <c r="I800" s="42">
        <f t="shared" si="86"/>
        <v>13.743267097261256</v>
      </c>
      <c r="L800" s="44"/>
    </row>
    <row r="801" spans="1:12" x14ac:dyDescent="0.25">
      <c r="A801" s="51">
        <f t="shared" si="87"/>
        <v>58.344510427372136</v>
      </c>
      <c r="B801" s="5">
        <f t="shared" si="81"/>
        <v>0.99920125377328117</v>
      </c>
      <c r="C801" s="49">
        <f t="shared" si="84"/>
        <v>-6.9405938298200878E-3</v>
      </c>
      <c r="D801" s="5">
        <f t="shared" si="82"/>
        <v>0.56123403047400378</v>
      </c>
      <c r="E801" s="5">
        <f t="shared" si="83"/>
        <v>3.5786401436628978E-2</v>
      </c>
      <c r="F801" s="5" t="str">
        <f t="shared" si="85"/>
        <v>neg.</v>
      </c>
      <c r="G801" s="16">
        <f>IF(AND(C$9="L",C$10="IB"),IF((($C$7*Coefficients!$C$16)/($A801*($C$4/100)))&lt;=1,2*ASIN(($C$7*Coefficients!$C$16)/( $A801*($C$4/100)))*180/PI(),180),IF(AND(C$9="C",C$10="IB"),IF((($C$7*Coefficients!$D$16)/($A801*($C$4/100)))&lt;=1,2*ASIN(($C$7*Coefficients!$D$16)/( $A801*($C$4/100)))*180/PI(),180),IF(AND(C$9="L",C$10="D"),IF((($C$7*Coefficients!$E$16)/($A801*($C$4/100)))&lt;=1,2*ASIN(($C$7*Coefficients!$E$16)/( $A801*($C$4/100)))*180/PI(),180),IF(AND(C$9="C",C$10="D"),IF((($C$7*Coefficients!$F$16)/($A801*($C$4/100)))&lt;=1,2*ASIN(($C$7*Coefficients!$F$16)/( $A801*($C$4/100)))*180/PI(),180),FALSE))))</f>
        <v>180</v>
      </c>
      <c r="H801" s="50">
        <f>IF(AND(C$9="L",C$10="IB"),(($C$7*Coefficients!$C$16)/($A801*SIN(C$5*PI()/180))*100/2)^2*PI(),IF(AND(C$9="C",C$10="IB"),(($C$7*Coefficients!$D$16)/($A801*SIN(C$5*PI()/180))*100/2)^2*PI(),IF(AND(C$9="L",C$10="D"),(($C$7*Coefficients!$E$16)/($A801*SIN(C$5*PI()/180))*100/2)^2*PI(),IF(AND(C$9="C",C$10="D"),(($C$7* Coefficients!$F$16)/($A801*SIN(C$5*PI()/180))*100/2)^2*PI(),FALSE))))</f>
        <v>753299.42352769501</v>
      </c>
      <c r="I801" s="42">
        <f t="shared" si="86"/>
        <v>13.711658460067952</v>
      </c>
      <c r="L801" s="44"/>
    </row>
    <row r="802" spans="1:12" x14ac:dyDescent="0.25">
      <c r="A802" s="51">
        <f t="shared" si="87"/>
        <v>58.479008414445723</v>
      </c>
      <c r="B802" s="5">
        <f t="shared" si="81"/>
        <v>0.99919756791392267</v>
      </c>
      <c r="C802" s="49">
        <f t="shared" si="84"/>
        <v>-6.9726344488016418E-3</v>
      </c>
      <c r="D802" s="5">
        <f t="shared" si="82"/>
        <v>0.56252780853166551</v>
      </c>
      <c r="E802" s="5">
        <f t="shared" si="83"/>
        <v>3.5951583960478921E-2</v>
      </c>
      <c r="F802" s="5" t="str">
        <f t="shared" si="85"/>
        <v>neg.</v>
      </c>
      <c r="G802" s="16">
        <f>IF(AND(C$9="L",C$10="IB"),IF((($C$7*Coefficients!$C$16)/($A802*($C$4/100)))&lt;=1,2*ASIN(($C$7*Coefficients!$C$16)/( $A802*($C$4/100)))*180/PI(),180),IF(AND(C$9="C",C$10="IB"),IF((($C$7*Coefficients!$D$16)/($A802*($C$4/100)))&lt;=1,2*ASIN(($C$7*Coefficients!$D$16)/( $A802*($C$4/100)))*180/PI(),180),IF(AND(C$9="L",C$10="D"),IF((($C$7*Coefficients!$E$16)/($A802*($C$4/100)))&lt;=1,2*ASIN(($C$7*Coefficients!$E$16)/( $A802*($C$4/100)))*180/PI(),180),IF(AND(C$9="C",C$10="D"),IF((($C$7*Coefficients!$F$16)/($A802*($C$4/100)))&lt;=1,2*ASIN(($C$7*Coefficients!$F$16)/( $A802*($C$4/100)))*180/PI(),180),FALSE))))</f>
        <v>180</v>
      </c>
      <c r="H802" s="50">
        <f>IF(AND(C$9="L",C$10="IB"),(($C$7*Coefficients!$C$16)/($A802*SIN(C$5*PI()/180))*100/2)^2*PI(),IF(AND(C$9="C",C$10="IB"),(($C$7*Coefficients!$D$16)/($A802*SIN(C$5*PI()/180))*100/2)^2*PI(),IF(AND(C$9="L",C$10="D"),(($C$7*Coefficients!$E$16)/($A802*SIN(C$5*PI()/180))*100/2)^2*PI(),IF(AND(C$9="C",C$10="D"),(($C$7* Coefficients!$F$16)/($A802*SIN(C$5*PI()/180))*100/2)^2*PI(),FALSE))))</f>
        <v>749838.32706725039</v>
      </c>
      <c r="I802" s="42">
        <f t="shared" si="86"/>
        <v>13.680122520722852</v>
      </c>
      <c r="L802" s="44"/>
    </row>
    <row r="803" spans="1:12" x14ac:dyDescent="0.25">
      <c r="A803" s="51">
        <f t="shared" si="87"/>
        <v>58.613816451400517</v>
      </c>
      <c r="B803" s="5">
        <f t="shared" ref="B803:B866" si="88">IF(AND(C$9="L",C$10="IB"),SQRT((SIN(PI()*$A803*($C$4/100)/$C$7*SIN($C$5*PI()/180))/(PI()*$A803*($C$4/100)/$C$7*SIN($C$5*PI()/180)))^2),IF(AND(C$9="C",C$10="IB"),IMABS(2*BESSELJ((2*PI()*$A803/$C$7)*(($C$4/100)/2)*SIN($C$5*PI()/180),1)/( (2*PI()*$A803/$C$7)*(($C$4/100)/2)*SIN($C$5*PI()/180))),IF(AND(C$9="L",C$10="D"),SQRT((SIN(PI()*$A803*($C$4/100)/$C$7*SIN($C$5*PI()/180))/(PI()*$A803*($C$4/100)/$C$7*SIN($C$5*PI()/180)))^2)*COS(C$5*PI()/180),IF(AND(C$9="C",C$10="D"),IMABS(2*BESSELJ((2*PI()*$A803/$C$7)*(($C$4/100)/2)*SIN($C$5*PI()/180),1)/( (2*PI()*$A803/$C$7)*(($C$4/100)/2)*SIN($C$5*PI()/180)))* COS(C$5*PI()/180),FALSE))))</f>
        <v>0.99919386505053631</v>
      </c>
      <c r="C803" s="49">
        <f t="shared" si="84"/>
        <v>-7.0048230002417895E-3</v>
      </c>
      <c r="D803" s="5">
        <f t="shared" ref="D803:D866" si="89">IF(C$9="C",C$14/(C$7/A803*100),"n/a")</f>
        <v>0.56382456905577005</v>
      </c>
      <c r="E803" s="5">
        <f t="shared" ref="E803:E866" si="90">IF($C$9="C",(((PI()*(C$4/100)/(C$7/A803)))^2),IF($C$9="L",(2*(C$4/100)/(C$7/A803)),FALSE))</f>
        <v>3.6117528932216598E-2</v>
      </c>
      <c r="F803" s="5" t="str">
        <f t="shared" si="85"/>
        <v>neg.</v>
      </c>
      <c r="G803" s="16">
        <f>IF(AND(C$9="L",C$10="IB"),IF((($C$7*Coefficients!$C$16)/($A803*($C$4/100)))&lt;=1,2*ASIN(($C$7*Coefficients!$C$16)/( $A803*($C$4/100)))*180/PI(),180),IF(AND(C$9="C",C$10="IB"),IF((($C$7*Coefficients!$D$16)/($A803*($C$4/100)))&lt;=1,2*ASIN(($C$7*Coefficients!$D$16)/( $A803*($C$4/100)))*180/PI(),180),IF(AND(C$9="L",C$10="D"),IF((($C$7*Coefficients!$E$16)/($A803*($C$4/100)))&lt;=1,2*ASIN(($C$7*Coefficients!$E$16)/( $A803*($C$4/100)))*180/PI(),180),IF(AND(C$9="C",C$10="D"),IF((($C$7*Coefficients!$F$16)/($A803*($C$4/100)))&lt;=1,2*ASIN(($C$7*Coefficients!$F$16)/( $A803*($C$4/100)))*180/PI(),180),FALSE))))</f>
        <v>180</v>
      </c>
      <c r="H803" s="50">
        <f>IF(AND(C$9="L",C$10="IB"),(($C$7*Coefficients!$C$16)/($A803*SIN(C$5*PI()/180))*100/2)^2*PI(),IF(AND(C$9="C",C$10="IB"),(($C$7*Coefficients!$D$16)/($A803*SIN(C$5*PI()/180))*100/2)^2*PI(),IF(AND(C$9="L",C$10="D"),(($C$7*Coefficients!$E$16)/($A803*SIN(C$5*PI()/180))*100/2)^2*PI(),IF(AND(C$9="C",C$10="D"),(($C$7* Coefficients!$F$16)/($A803*SIN(C$5*PI()/180))*100/2)^2*PI(),FALSE))))</f>
        <v>746393.13290054712</v>
      </c>
      <c r="I803" s="42">
        <f t="shared" si="86"/>
        <v>13.648659112025539</v>
      </c>
      <c r="L803" s="44"/>
    </row>
    <row r="804" spans="1:12" x14ac:dyDescent="0.25">
      <c r="A804" s="51">
        <f t="shared" si="87"/>
        <v>58.748935252975308</v>
      </c>
      <c r="B804" s="5">
        <f t="shared" si="88"/>
        <v>0.99919014510471948</v>
      </c>
      <c r="C804" s="49">
        <f t="shared" ref="C804:C867" si="91">20*LOG(B804)</f>
        <v>-7.0371601673331809E-3</v>
      </c>
      <c r="D804" s="5">
        <f t="shared" si="89"/>
        <v>0.56512431892161274</v>
      </c>
      <c r="E804" s="5">
        <f t="shared" si="90"/>
        <v>3.6284239871141585E-2</v>
      </c>
      <c r="F804" s="5" t="str">
        <f t="shared" ref="F804:F867" si="92">IF(E804&gt;=1,10*LOG(E804),"neg.")</f>
        <v>neg.</v>
      </c>
      <c r="G804" s="16">
        <f>IF(AND(C$9="L",C$10="IB"),IF((($C$7*Coefficients!$C$16)/($A804*($C$4/100)))&lt;=1,2*ASIN(($C$7*Coefficients!$C$16)/( $A804*($C$4/100)))*180/PI(),180),IF(AND(C$9="C",C$10="IB"),IF((($C$7*Coefficients!$D$16)/($A804*($C$4/100)))&lt;=1,2*ASIN(($C$7*Coefficients!$D$16)/( $A804*($C$4/100)))*180/PI(),180),IF(AND(C$9="L",C$10="D"),IF((($C$7*Coefficients!$E$16)/($A804*($C$4/100)))&lt;=1,2*ASIN(($C$7*Coefficients!$E$16)/( $A804*($C$4/100)))*180/PI(),180),IF(AND(C$9="C",C$10="D"),IF((($C$7*Coefficients!$F$16)/($A804*($C$4/100)))&lt;=1,2*ASIN(($C$7*Coefficients!$F$16)/( $A804*($C$4/100)))*180/PI(),180),FALSE))))</f>
        <v>180</v>
      </c>
      <c r="H804" s="50">
        <f>IF(AND(C$9="L",C$10="IB"),(($C$7*Coefficients!$C$16)/($A804*SIN(C$5*PI()/180))*100/2)^2*PI(),IF(AND(C$9="C",C$10="IB"),(($C$7*Coefficients!$D$16)/($A804*SIN(C$5*PI()/180))*100/2)^2*PI(),IF(AND(C$9="L",C$10="D"),(($C$7*Coefficients!$E$16)/($A804*SIN(C$5*PI()/180))*100/2)^2*PI(),IF(AND(C$9="C",C$10="D"),(($C$7* Coefficients!$F$16)/($A804*SIN(C$5*PI()/180))*100/2)^2*PI(),FALSE))))</f>
        <v>742963.76796318288</v>
      </c>
      <c r="I804" s="42">
        <f t="shared" ref="I804:I867" si="93">(0.8/A804)*1000</f>
        <v>13.617268067160152</v>
      </c>
      <c r="L804" s="44"/>
    </row>
    <row r="805" spans="1:12" x14ac:dyDescent="0.25">
      <c r="A805" s="51">
        <f t="shared" ref="A805:A868" si="94">A804*10^(1/1000)</f>
        <v>58.884365535556526</v>
      </c>
      <c r="B805" s="5">
        <f t="shared" si="88"/>
        <v>0.9991864079977083</v>
      </c>
      <c r="C805" s="49">
        <f t="shared" si="91"/>
        <v>-7.0696466364267106E-3</v>
      </c>
      <c r="D805" s="5">
        <f t="shared" si="89"/>
        <v>0.56642706502033802</v>
      </c>
      <c r="E805" s="5">
        <f t="shared" si="90"/>
        <v>3.645172031279776E-2</v>
      </c>
      <c r="F805" s="5" t="str">
        <f t="shared" si="92"/>
        <v>neg.</v>
      </c>
      <c r="G805" s="16">
        <f>IF(AND(C$9="L",C$10="IB"),IF((($C$7*Coefficients!$C$16)/($A805*($C$4/100)))&lt;=1,2*ASIN(($C$7*Coefficients!$C$16)/( $A805*($C$4/100)))*180/PI(),180),IF(AND(C$9="C",C$10="IB"),IF((($C$7*Coefficients!$D$16)/($A805*($C$4/100)))&lt;=1,2*ASIN(($C$7*Coefficients!$D$16)/( $A805*($C$4/100)))*180/PI(),180),IF(AND(C$9="L",C$10="D"),IF((($C$7*Coefficients!$E$16)/($A805*($C$4/100)))&lt;=1,2*ASIN(($C$7*Coefficients!$E$16)/( $A805*($C$4/100)))*180/PI(),180),IF(AND(C$9="C",C$10="D"),IF((($C$7*Coefficients!$F$16)/($A805*($C$4/100)))&lt;=1,2*ASIN(($C$7*Coefficients!$F$16)/( $A805*($C$4/100)))*180/PI(),180),FALSE))))</f>
        <v>180</v>
      </c>
      <c r="H805" s="50">
        <f>IF(AND(C$9="L",C$10="IB"),(($C$7*Coefficients!$C$16)/($A805*SIN(C$5*PI()/180))*100/2)^2*PI(),IF(AND(C$9="C",C$10="IB"),(($C$7*Coefficients!$D$16)/($A805*SIN(C$5*PI()/180))*100/2)^2*PI(),IF(AND(C$9="L",C$10="D"),(($C$7*Coefficients!$E$16)/($A805*SIN(C$5*PI()/180))*100/2)^2*PI(),IF(AND(C$9="C",C$10="D"),(($C$7* Coefficients!$F$16)/($A805*SIN(C$5*PI()/180))*100/2)^2*PI(),FALSE))))</f>
        <v>739550.15952645522</v>
      </c>
      <c r="I805" s="42">
        <f t="shared" si="93"/>
        <v>13.585949219694502</v>
      </c>
      <c r="L805" s="44"/>
    </row>
    <row r="806" spans="1:12" x14ac:dyDescent="0.25">
      <c r="A806" s="51">
        <f t="shared" si="94"/>
        <v>59.020108017182054</v>
      </c>
      <c r="B806" s="5">
        <f t="shared" si="88"/>
        <v>0.9991826536503764</v>
      </c>
      <c r="C806" s="49">
        <f t="shared" si="91"/>
        <v>-7.1022830970423091E-3</v>
      </c>
      <c r="D806" s="5">
        <f t="shared" si="89"/>
        <v>0.56773281425897582</v>
      </c>
      <c r="E806" s="5">
        <f t="shared" si="90"/>
        <v>3.6619973809048342E-2</v>
      </c>
      <c r="F806" s="5" t="str">
        <f t="shared" si="92"/>
        <v>neg.</v>
      </c>
      <c r="G806" s="16">
        <f>IF(AND(C$9="L",C$10="IB"),IF((($C$7*Coefficients!$C$16)/($A806*($C$4/100)))&lt;=1,2*ASIN(($C$7*Coefficients!$C$16)/( $A806*($C$4/100)))*180/PI(),180),IF(AND(C$9="C",C$10="IB"),IF((($C$7*Coefficients!$D$16)/($A806*($C$4/100)))&lt;=1,2*ASIN(($C$7*Coefficients!$D$16)/( $A806*($C$4/100)))*180/PI(),180),IF(AND(C$9="L",C$10="D"),IF((($C$7*Coefficients!$E$16)/($A806*($C$4/100)))&lt;=1,2*ASIN(($C$7*Coefficients!$E$16)/( $A806*($C$4/100)))*180/PI(),180),IF(AND(C$9="C",C$10="D"),IF((($C$7*Coefficients!$F$16)/($A806*($C$4/100)))&lt;=1,2*ASIN(($C$7*Coefficients!$F$16)/( $A806*($C$4/100)))*180/PI(),180),FALSE))))</f>
        <v>180</v>
      </c>
      <c r="H806" s="50">
        <f>IF(AND(C$9="L",C$10="IB"),(($C$7*Coefficients!$C$16)/($A806*SIN(C$5*PI()/180))*100/2)^2*PI(),IF(AND(C$9="C",C$10="IB"),(($C$7*Coefficients!$D$16)/($A806*SIN(C$5*PI()/180))*100/2)^2*PI(),IF(AND(C$9="L",C$10="D"),(($C$7*Coefficients!$E$16)/($A806*SIN(C$5*PI()/180))*100/2)^2*PI(),IF(AND(C$9="C",C$10="D"),(($C$7* Coefficients!$F$16)/($A806*SIN(C$5*PI()/180))*100/2)^2*PI(),FALSE))))</f>
        <v>736152.2351958194</v>
      </c>
      <c r="I806" s="42">
        <f t="shared" si="93"/>
        <v>13.554702403579174</v>
      </c>
      <c r="L806" s="44"/>
    </row>
    <row r="807" spans="1:12" x14ac:dyDescent="0.25">
      <c r="A807" s="51">
        <f t="shared" si="94"/>
        <v>59.15616341754501</v>
      </c>
      <c r="B807" s="5">
        <f t="shared" si="88"/>
        <v>0.99917888198323357</v>
      </c>
      <c r="C807" s="49">
        <f t="shared" si="91"/>
        <v>-7.1350702418807041E-3</v>
      </c>
      <c r="D807" s="5">
        <f t="shared" si="89"/>
        <v>0.5690415735604788</v>
      </c>
      <c r="E807" s="5">
        <f t="shared" si="90"/>
        <v>3.678900392815123E-2</v>
      </c>
      <c r="F807" s="5" t="str">
        <f t="shared" si="92"/>
        <v>neg.</v>
      </c>
      <c r="G807" s="16">
        <f>IF(AND(C$9="L",C$10="IB"),IF((($C$7*Coefficients!$C$16)/($A807*($C$4/100)))&lt;=1,2*ASIN(($C$7*Coefficients!$C$16)/( $A807*($C$4/100)))*180/PI(),180),IF(AND(C$9="C",C$10="IB"),IF((($C$7*Coefficients!$D$16)/($A807*($C$4/100)))&lt;=1,2*ASIN(($C$7*Coefficients!$D$16)/( $A807*($C$4/100)))*180/PI(),180),IF(AND(C$9="L",C$10="D"),IF((($C$7*Coefficients!$E$16)/($A807*($C$4/100)))&lt;=1,2*ASIN(($C$7*Coefficients!$E$16)/( $A807*($C$4/100)))*180/PI(),180),IF(AND(C$9="C",C$10="D"),IF((($C$7*Coefficients!$F$16)/($A807*($C$4/100)))&lt;=1,2*ASIN(($C$7*Coefficients!$F$16)/( $A807*($C$4/100)))*180/PI(),180),FALSE))))</f>
        <v>180</v>
      </c>
      <c r="H807" s="50">
        <f>IF(AND(C$9="L",C$10="IB"),(($C$7*Coefficients!$C$16)/($A807*SIN(C$5*PI()/180))*100/2)^2*PI(),IF(AND(C$9="C",C$10="IB"),(($C$7*Coefficients!$D$16)/($A807*SIN(C$5*PI()/180))*100/2)^2*PI(),IF(AND(C$9="L",C$10="D"),(($C$7*Coefficients!$E$16)/($A807*SIN(C$5*PI()/180))*100/2)^2*PI(),IF(AND(C$9="C",C$10="D"),(($C$7* Coefficients!$F$16)/($A807*SIN(C$5*PI()/180))*100/2)^2*PI(),FALSE))))</f>
        <v>732769.92290935409</v>
      </c>
      <c r="I807" s="42">
        <f t="shared" si="93"/>
        <v>13.523527453146659</v>
      </c>
      <c r="L807" s="44"/>
    </row>
    <row r="808" spans="1:12" x14ac:dyDescent="0.25">
      <c r="A808" s="51">
        <f t="shared" si="94"/>
        <v>59.292532457997588</v>
      </c>
      <c r="B808" s="5">
        <f t="shared" si="88"/>
        <v>0.99917509291642148</v>
      </c>
      <c r="C808" s="49">
        <f t="shared" si="91"/>
        <v>-7.1680087668612351E-3</v>
      </c>
      <c r="D808" s="5">
        <f t="shared" si="89"/>
        <v>0.5703533498637583</v>
      </c>
      <c r="E808" s="5">
        <f t="shared" si="90"/>
        <v>3.6958814254834625E-2</v>
      </c>
      <c r="F808" s="5" t="str">
        <f t="shared" si="92"/>
        <v>neg.</v>
      </c>
      <c r="G808" s="16">
        <f>IF(AND(C$9="L",C$10="IB"),IF((($C$7*Coefficients!$C$16)/($A808*($C$4/100)))&lt;=1,2*ASIN(($C$7*Coefficients!$C$16)/( $A808*($C$4/100)))*180/PI(),180),IF(AND(C$9="C",C$10="IB"),IF((($C$7*Coefficients!$D$16)/($A808*($C$4/100)))&lt;=1,2*ASIN(($C$7*Coefficients!$D$16)/( $A808*($C$4/100)))*180/PI(),180),IF(AND(C$9="L",C$10="D"),IF((($C$7*Coefficients!$E$16)/($A808*($C$4/100)))&lt;=1,2*ASIN(($C$7*Coefficients!$E$16)/( $A808*($C$4/100)))*180/PI(),180),IF(AND(C$9="C",C$10="D"),IF((($C$7*Coefficients!$F$16)/($A808*($C$4/100)))&lt;=1,2*ASIN(($C$7*Coefficients!$F$16)/( $A808*($C$4/100)))*180/PI(),180),FALSE))))</f>
        <v>180</v>
      </c>
      <c r="H808" s="50">
        <f>IF(AND(C$9="L",C$10="IB"),(($C$7*Coefficients!$C$16)/($A808*SIN(C$5*PI()/180))*100/2)^2*PI(),IF(AND(C$9="C",C$10="IB"),(($C$7*Coefficients!$D$16)/($A808*SIN(C$5*PI()/180))*100/2)^2*PI(),IF(AND(C$9="L",C$10="D"),(($C$7*Coefficients!$E$16)/($A808*SIN(C$5*PI()/180))*100/2)^2*PI(),IF(AND(C$9="C",C$10="D"),(($C$7* Coefficients!$F$16)/($A808*SIN(C$5*PI()/180))*100/2)^2*PI(),FALSE))))</f>
        <v>729403.15093623183</v>
      </c>
      <c r="I808" s="42">
        <f t="shared" si="93"/>
        <v>13.492424203110474</v>
      </c>
      <c r="L808" s="44"/>
    </row>
    <row r="809" spans="1:12" x14ac:dyDescent="0.25">
      <c r="A809" s="51">
        <f t="shared" si="94"/>
        <v>59.429215861554866</v>
      </c>
      <c r="B809" s="5">
        <f t="shared" si="88"/>
        <v>0.99917128636971597</v>
      </c>
      <c r="C809" s="49">
        <f t="shared" si="91"/>
        <v>-7.2010993711017724E-3</v>
      </c>
      <c r="D809" s="5">
        <f t="shared" si="89"/>
        <v>0.57166815012372185</v>
      </c>
      <c r="E809" s="5">
        <f t="shared" si="90"/>
        <v>3.7129408390373105E-2</v>
      </c>
      <c r="F809" s="5" t="str">
        <f t="shared" si="92"/>
        <v>neg.</v>
      </c>
      <c r="G809" s="16">
        <f>IF(AND(C$9="L",C$10="IB"),IF((($C$7*Coefficients!$C$16)/($A809*($C$4/100)))&lt;=1,2*ASIN(($C$7*Coefficients!$C$16)/( $A809*($C$4/100)))*180/PI(),180),IF(AND(C$9="C",C$10="IB"),IF((($C$7*Coefficients!$D$16)/($A809*($C$4/100)))&lt;=1,2*ASIN(($C$7*Coefficients!$D$16)/( $A809*($C$4/100)))*180/PI(),180),IF(AND(C$9="L",C$10="D"),IF((($C$7*Coefficients!$E$16)/($A809*($C$4/100)))&lt;=1,2*ASIN(($C$7*Coefficients!$E$16)/( $A809*($C$4/100)))*180/PI(),180),IF(AND(C$9="C",C$10="D"),IF((($C$7*Coefficients!$F$16)/($A809*($C$4/100)))&lt;=1,2*ASIN(($C$7*Coefficients!$F$16)/( $A809*($C$4/100)))*180/PI(),180),FALSE))))</f>
        <v>180</v>
      </c>
      <c r="H809" s="50">
        <f>IF(AND(C$9="L",C$10="IB"),(($C$7*Coefficients!$C$16)/($A809*SIN(C$5*PI()/180))*100/2)^2*PI(),IF(AND(C$9="C",C$10="IB"),(($C$7*Coefficients!$D$16)/($A809*SIN(C$5*PI()/180))*100/2)^2*PI(),IF(AND(C$9="L",C$10="D"),(($C$7*Coefficients!$E$16)/($A809*SIN(C$5*PI()/180))*100/2)^2*PI(),IF(AND(C$9="C",C$10="D"),(($C$7* Coefficients!$F$16)/($A809*SIN(C$5*PI()/180))*100/2)^2*PI(),FALSE))))</f>
        <v>726051.84787519882</v>
      </c>
      <c r="I809" s="42">
        <f t="shared" si="93"/>
        <v>13.461392488564284</v>
      </c>
      <c r="L809" s="44"/>
    </row>
    <row r="810" spans="1:12" x14ac:dyDescent="0.25">
      <c r="A810" s="51">
        <f t="shared" si="94"/>
        <v>59.566214352898641</v>
      </c>
      <c r="B810" s="5">
        <f t="shared" si="88"/>
        <v>0.99916746226252284</v>
      </c>
      <c r="C810" s="49">
        <f t="shared" si="91"/>
        <v>-7.2343427569555698E-3</v>
      </c>
      <c r="D810" s="5">
        <f t="shared" si="89"/>
        <v>0.57298598131130951</v>
      </c>
      <c r="E810" s="5">
        <f t="shared" si="90"/>
        <v>3.7300789952663949E-2</v>
      </c>
      <c r="F810" s="5" t="str">
        <f t="shared" si="92"/>
        <v>neg.</v>
      </c>
      <c r="G810" s="16">
        <f>IF(AND(C$9="L",C$10="IB"),IF((($C$7*Coefficients!$C$16)/($A810*($C$4/100)))&lt;=1,2*ASIN(($C$7*Coefficients!$C$16)/( $A810*($C$4/100)))*180/PI(),180),IF(AND(C$9="C",C$10="IB"),IF((($C$7*Coefficients!$D$16)/($A810*($C$4/100)))&lt;=1,2*ASIN(($C$7*Coefficients!$D$16)/( $A810*($C$4/100)))*180/PI(),180),IF(AND(C$9="L",C$10="D"),IF((($C$7*Coefficients!$E$16)/($A810*($C$4/100)))&lt;=1,2*ASIN(($C$7*Coefficients!$E$16)/( $A810*($C$4/100)))*180/PI(),180),IF(AND(C$9="C",C$10="D"),IF((($C$7*Coefficients!$F$16)/($A810*($C$4/100)))&lt;=1,2*ASIN(($C$7*Coefficients!$F$16)/( $A810*($C$4/100)))*180/PI(),180),FALSE))))</f>
        <v>180</v>
      </c>
      <c r="H810" s="50">
        <f>IF(AND(C$9="L",C$10="IB"),(($C$7*Coefficients!$C$16)/($A810*SIN(C$5*PI()/180))*100/2)^2*PI(),IF(AND(C$9="C",C$10="IB"),(($C$7*Coefficients!$D$16)/($A810*SIN(C$5*PI()/180))*100/2)^2*PI(),IF(AND(C$9="L",C$10="D"),(($C$7*Coefficients!$E$16)/($A810*SIN(C$5*PI()/180))*100/2)^2*PI(),IF(AND(C$9="C",C$10="D"),(($C$7* Coefficients!$F$16)/($A810*SIN(C$5*PI()/180))*100/2)^2*PI(),FALSE))))</f>
        <v>722715.94265305961</v>
      </c>
      <c r="I810" s="42">
        <f t="shared" si="93"/>
        <v>13.430432144981026</v>
      </c>
      <c r="L810" s="44"/>
    </row>
    <row r="811" spans="1:12" x14ac:dyDescent="0.25">
      <c r="A811" s="51">
        <f t="shared" si="94"/>
        <v>59.703528658381273</v>
      </c>
      <c r="B811" s="5">
        <f t="shared" si="88"/>
        <v>0.99916362051387664</v>
      </c>
      <c r="C811" s="49">
        <f t="shared" si="91"/>
        <v>-7.2677396300220706E-3</v>
      </c>
      <c r="D811" s="5">
        <f t="shared" si="89"/>
        <v>0.57430685041353102</v>
      </c>
      <c r="E811" s="5">
        <f t="shared" si="90"/>
        <v>3.7472962576303906E-2</v>
      </c>
      <c r="F811" s="5" t="str">
        <f t="shared" si="92"/>
        <v>neg.</v>
      </c>
      <c r="G811" s="16">
        <f>IF(AND(C$9="L",C$10="IB"),IF((($C$7*Coefficients!$C$16)/($A811*($C$4/100)))&lt;=1,2*ASIN(($C$7*Coefficients!$C$16)/( $A811*($C$4/100)))*180/PI(),180),IF(AND(C$9="C",C$10="IB"),IF((($C$7*Coefficients!$D$16)/($A811*($C$4/100)))&lt;=1,2*ASIN(($C$7*Coefficients!$D$16)/( $A811*($C$4/100)))*180/PI(),180),IF(AND(C$9="L",C$10="D"),IF((($C$7*Coefficients!$E$16)/($A811*($C$4/100)))&lt;=1,2*ASIN(($C$7*Coefficients!$E$16)/( $A811*($C$4/100)))*180/PI(),180),IF(AND(C$9="C",C$10="D"),IF((($C$7*Coefficients!$F$16)/($A811*($C$4/100)))&lt;=1,2*ASIN(($C$7*Coefficients!$F$16)/( $A811*($C$4/100)))*180/PI(),180),FALSE))))</f>
        <v>180</v>
      </c>
      <c r="H811" s="50">
        <f>IF(AND(C$9="L",C$10="IB"),(($C$7*Coefficients!$C$16)/($A811*SIN(C$5*PI()/180))*100/2)^2*PI(),IF(AND(C$9="C",C$10="IB"),(($C$7*Coefficients!$D$16)/($A811*SIN(C$5*PI()/180))*100/2)^2*PI(),IF(AND(C$9="L",C$10="D"),(($C$7*Coefficients!$E$16)/($A811*SIN(C$5*PI()/180))*100/2)^2*PI(),IF(AND(C$9="C",C$10="D"),(($C$7* Coefficients!$F$16)/($A811*SIN(C$5*PI()/180))*100/2)^2*PI(),FALSE))))</f>
        <v>719395.36452317098</v>
      </c>
      <c r="I811" s="42">
        <f t="shared" si="93"/>
        <v>13.399543008212042</v>
      </c>
      <c r="L811" s="44"/>
    </row>
    <row r="812" spans="1:12" x14ac:dyDescent="0.25">
      <c r="A812" s="51">
        <f t="shared" si="94"/>
        <v>59.841159506029548</v>
      </c>
      <c r="B812" s="5">
        <f t="shared" si="88"/>
        <v>0.99915976104243887</v>
      </c>
      <c r="C812" s="49">
        <f t="shared" si="91"/>
        <v>-7.3012906991625336E-3</v>
      </c>
      <c r="D812" s="5">
        <f t="shared" si="89"/>
        <v>0.57563076443350281</v>
      </c>
      <c r="E812" s="5">
        <f t="shared" si="90"/>
        <v>3.7645929912666277E-2</v>
      </c>
      <c r="F812" s="5" t="str">
        <f t="shared" si="92"/>
        <v>neg.</v>
      </c>
      <c r="G812" s="16">
        <f>IF(AND(C$9="L",C$10="IB"),IF((($C$7*Coefficients!$C$16)/($A812*($C$4/100)))&lt;=1,2*ASIN(($C$7*Coefficients!$C$16)/( $A812*($C$4/100)))*180/PI(),180),IF(AND(C$9="C",C$10="IB"),IF((($C$7*Coefficients!$D$16)/($A812*($C$4/100)))&lt;=1,2*ASIN(($C$7*Coefficients!$D$16)/( $A812*($C$4/100)))*180/PI(),180),IF(AND(C$9="L",C$10="D"),IF((($C$7*Coefficients!$E$16)/($A812*($C$4/100)))&lt;=1,2*ASIN(($C$7*Coefficients!$E$16)/( $A812*($C$4/100)))*180/PI(),180),IF(AND(C$9="C",C$10="D"),IF((($C$7*Coefficients!$F$16)/($A812*($C$4/100)))&lt;=1,2*ASIN(($C$7*Coefficients!$F$16)/( $A812*($C$4/100)))*180/PI(),180),FALSE))))</f>
        <v>180</v>
      </c>
      <c r="H812" s="50">
        <f>IF(AND(C$9="L",C$10="IB"),(($C$7*Coefficients!$C$16)/($A812*SIN(C$5*PI()/180))*100/2)^2*PI(),IF(AND(C$9="C",C$10="IB"),(($C$7*Coefficients!$D$16)/($A812*SIN(C$5*PI()/180))*100/2)^2*PI(),IF(AND(C$9="L",C$10="D"),(($C$7*Coefficients!$E$16)/($A812*SIN(C$5*PI()/180))*100/2)^2*PI(),IF(AND(C$9="C",C$10="D"),(($C$7* Coefficients!$F$16)/($A812*SIN(C$5*PI()/180))*100/2)^2*PI(),FALSE))))</f>
        <v>716090.04306394095</v>
      </c>
      <c r="I812" s="42">
        <f t="shared" si="93"/>
        <v>13.368724914486203</v>
      </c>
      <c r="L812" s="44"/>
    </row>
    <row r="813" spans="1:12" x14ac:dyDescent="0.25">
      <c r="A813" s="51">
        <f t="shared" si="94"/>
        <v>59.979107625548515</v>
      </c>
      <c r="B813" s="5">
        <f t="shared" si="88"/>
        <v>0.99915588376649644</v>
      </c>
      <c r="C813" s="49">
        <f t="shared" si="91"/>
        <v>-7.3349966765137295E-3</v>
      </c>
      <c r="D813" s="5">
        <f t="shared" si="89"/>
        <v>0.57695773039048548</v>
      </c>
      <c r="E813" s="5">
        <f t="shared" si="90"/>
        <v>3.7819695629978306E-2</v>
      </c>
      <c r="F813" s="5" t="str">
        <f t="shared" si="92"/>
        <v>neg.</v>
      </c>
      <c r="G813" s="16">
        <f>IF(AND(C$9="L",C$10="IB"),IF((($C$7*Coefficients!$C$16)/($A813*($C$4/100)))&lt;=1,2*ASIN(($C$7*Coefficients!$C$16)/( $A813*($C$4/100)))*180/PI(),180),IF(AND(C$9="C",C$10="IB"),IF((($C$7*Coefficients!$D$16)/($A813*($C$4/100)))&lt;=1,2*ASIN(($C$7*Coefficients!$D$16)/( $A813*($C$4/100)))*180/PI(),180),IF(AND(C$9="L",C$10="D"),IF((($C$7*Coefficients!$E$16)/($A813*($C$4/100)))&lt;=1,2*ASIN(($C$7*Coefficients!$E$16)/( $A813*($C$4/100)))*180/PI(),180),IF(AND(C$9="C",C$10="D"),IF((($C$7*Coefficients!$F$16)/($A813*($C$4/100)))&lt;=1,2*ASIN(($C$7*Coefficients!$F$16)/( $A813*($C$4/100)))*180/PI(),180),FALSE))))</f>
        <v>180</v>
      </c>
      <c r="H813" s="50">
        <f>IF(AND(C$9="L",C$10="IB"),(($C$7*Coefficients!$C$16)/($A813*SIN(C$5*PI()/180))*100/2)^2*PI(),IF(AND(C$9="C",C$10="IB"),(($C$7*Coefficients!$D$16)/($A813*SIN(C$5*PI()/180))*100/2)^2*PI(),IF(AND(C$9="L",C$10="D"),(($C$7*Coefficients!$E$16)/($A813*SIN(C$5*PI()/180))*100/2)^2*PI(),IF(AND(C$9="C",C$10="D"),(($C$7* Coefficients!$F$16)/($A813*SIN(C$5*PI()/180))*100/2)^2*PI(),FALSE))))</f>
        <v>712799.90817733493</v>
      </c>
      <c r="I813" s="42">
        <f t="shared" si="93"/>
        <v>13.337977700409043</v>
      </c>
      <c r="L813" s="44"/>
    </row>
    <row r="814" spans="1:12" x14ac:dyDescent="0.25">
      <c r="A814" s="51">
        <f t="shared" si="94"/>
        <v>60.11737374832537</v>
      </c>
      <c r="B814" s="5">
        <f t="shared" si="88"/>
        <v>0.99915198860396026</v>
      </c>
      <c r="C814" s="49">
        <f t="shared" si="91"/>
        <v>-7.3688582775006863E-3</v>
      </c>
      <c r="D814" s="5">
        <f t="shared" si="89"/>
        <v>0.57828775531992027</v>
      </c>
      <c r="E814" s="5">
        <f t="shared" si="90"/>
        <v>3.7994263413399024E-2</v>
      </c>
      <c r="F814" s="5" t="str">
        <f t="shared" si="92"/>
        <v>neg.</v>
      </c>
      <c r="G814" s="16">
        <f>IF(AND(C$9="L",C$10="IB"),IF((($C$7*Coefficients!$C$16)/($A814*($C$4/100)))&lt;=1,2*ASIN(($C$7*Coefficients!$C$16)/( $A814*($C$4/100)))*180/PI(),180),IF(AND(C$9="C",C$10="IB"),IF((($C$7*Coefficients!$D$16)/($A814*($C$4/100)))&lt;=1,2*ASIN(($C$7*Coefficients!$D$16)/( $A814*($C$4/100)))*180/PI(),180),IF(AND(C$9="L",C$10="D"),IF((($C$7*Coefficients!$E$16)/($A814*($C$4/100)))&lt;=1,2*ASIN(($C$7*Coefficients!$E$16)/( $A814*($C$4/100)))*180/PI(),180),IF(AND(C$9="C",C$10="D"),IF((($C$7*Coefficients!$F$16)/($A814*($C$4/100)))&lt;=1,2*ASIN(($C$7*Coefficients!$F$16)/( $A814*($C$4/100)))*180/PI(),180),FALSE))))</f>
        <v>180</v>
      </c>
      <c r="H814" s="50">
        <f>IF(AND(C$9="L",C$10="IB"),(($C$7*Coefficients!$C$16)/($A814*SIN(C$5*PI()/180))*100/2)^2*PI(),IF(AND(C$9="C",C$10="IB"),(($C$7*Coefficients!$D$16)/($A814*SIN(C$5*PI()/180))*100/2)^2*PI(),IF(AND(C$9="L",C$10="D"),(($C$7*Coefficients!$E$16)/($A814*SIN(C$5*PI()/180))*100/2)^2*PI(),IF(AND(C$9="C",C$10="D"),(($C$7* Coefficients!$F$16)/($A814*SIN(C$5*PI()/180))*100/2)^2*PI(),FALSE))))</f>
        <v>709524.89008739055</v>
      </c>
      <c r="I814" s="42">
        <f t="shared" si="93"/>
        <v>13.307301202961895</v>
      </c>
      <c r="L814" s="44"/>
    </row>
    <row r="815" spans="1:12" x14ac:dyDescent="0.25">
      <c r="A815" s="51">
        <f t="shared" si="94"/>
        <v>60.255958607433335</v>
      </c>
      <c r="B815" s="5">
        <f t="shared" si="88"/>
        <v>0.99914807547236273</v>
      </c>
      <c r="C815" s="49">
        <f t="shared" si="91"/>
        <v>-7.4028762208581053E-3</v>
      </c>
      <c r="D815" s="5">
        <f t="shared" si="89"/>
        <v>0.57962084627346688</v>
      </c>
      <c r="E815" s="5">
        <f t="shared" si="90"/>
        <v>3.816963696509737E-2</v>
      </c>
      <c r="F815" s="5" t="str">
        <f t="shared" si="92"/>
        <v>neg.</v>
      </c>
      <c r="G815" s="16">
        <f>IF(AND(C$9="L",C$10="IB"),IF((($C$7*Coefficients!$C$16)/($A815*($C$4/100)))&lt;=1,2*ASIN(($C$7*Coefficients!$C$16)/( $A815*($C$4/100)))*180/PI(),180),IF(AND(C$9="C",C$10="IB"),IF((($C$7*Coefficients!$D$16)/($A815*($C$4/100)))&lt;=1,2*ASIN(($C$7*Coefficients!$D$16)/( $A815*($C$4/100)))*180/PI(),180),IF(AND(C$9="L",C$10="D"),IF((($C$7*Coefficients!$E$16)/($A815*($C$4/100)))&lt;=1,2*ASIN(($C$7*Coefficients!$E$16)/( $A815*($C$4/100)))*180/PI(),180),IF(AND(C$9="C",C$10="D"),IF((($C$7*Coefficients!$F$16)/($A815*($C$4/100)))&lt;=1,2*ASIN(($C$7*Coefficients!$F$16)/( $A815*($C$4/100)))*180/PI(),180),FALSE))))</f>
        <v>180</v>
      </c>
      <c r="H815" s="50">
        <f>IF(AND(C$9="L",C$10="IB"),(($C$7*Coefficients!$C$16)/($A815*SIN(C$5*PI()/180))*100/2)^2*PI(),IF(AND(C$9="C",C$10="IB"),(($C$7*Coefficients!$D$16)/($A815*SIN(C$5*PI()/180))*100/2)^2*PI(),IF(AND(C$9="L",C$10="D"),(($C$7*Coefficients!$E$16)/($A815*SIN(C$5*PI()/180))*100/2)^2*PI(),IF(AND(C$9="C",C$10="D"),(($C$7* Coefficients!$F$16)/($A815*SIN(C$5*PI()/180))*100/2)^2*PI(),FALSE))))</f>
        <v>706264.91933873529</v>
      </c>
      <c r="I815" s="42">
        <f t="shared" si="93"/>
        <v>13.276695259501023</v>
      </c>
      <c r="L815" s="44"/>
    </row>
    <row r="816" spans="1:12" x14ac:dyDescent="0.25">
      <c r="A816" s="51">
        <f t="shared" si="94"/>
        <v>60.394862937635537</v>
      </c>
      <c r="B816" s="5">
        <f t="shared" si="88"/>
        <v>0.99914414428885701</v>
      </c>
      <c r="C816" s="49">
        <f t="shared" si="91"/>
        <v>-7.4370512286373158E-3</v>
      </c>
      <c r="D816" s="5">
        <f t="shared" si="89"/>
        <v>0.58095701031904079</v>
      </c>
      <c r="E816" s="5">
        <f t="shared" si="90"/>
        <v>3.8345820004330747E-2</v>
      </c>
      <c r="F816" s="5" t="str">
        <f t="shared" si="92"/>
        <v>neg.</v>
      </c>
      <c r="G816" s="16">
        <f>IF(AND(C$9="L",C$10="IB"),IF((($C$7*Coefficients!$C$16)/($A816*($C$4/100)))&lt;=1,2*ASIN(($C$7*Coefficients!$C$16)/( $A816*($C$4/100)))*180/PI(),180),IF(AND(C$9="C",C$10="IB"),IF((($C$7*Coefficients!$D$16)/($A816*($C$4/100)))&lt;=1,2*ASIN(($C$7*Coefficients!$D$16)/( $A816*($C$4/100)))*180/PI(),180),IF(AND(C$9="L",C$10="D"),IF((($C$7*Coefficients!$E$16)/($A816*($C$4/100)))&lt;=1,2*ASIN(($C$7*Coefficients!$E$16)/( $A816*($C$4/100)))*180/PI(),180),IF(AND(C$9="C",C$10="D"),IF((($C$7*Coefficients!$F$16)/($A816*($C$4/100)))&lt;=1,2*ASIN(($C$7*Coefficients!$F$16)/( $A816*($C$4/100)))*180/PI(),180),FALSE))))</f>
        <v>180</v>
      </c>
      <c r="H816" s="50">
        <f>IF(AND(C$9="L",C$10="IB"),(($C$7*Coefficients!$C$16)/($A816*SIN(C$5*PI()/180))*100/2)^2*PI(),IF(AND(C$9="C",C$10="IB"),(($C$7*Coefficients!$D$16)/($A816*SIN(C$5*PI()/180))*100/2)^2*PI(),IF(AND(C$9="L",C$10="D"),(($C$7*Coefficients!$E$16)/($A816*SIN(C$5*PI()/180))*100/2)^2*PI(),IF(AND(C$9="C",C$10="D"),(($C$7* Coefficients!$F$16)/($A816*SIN(C$5*PI()/180))*100/2)^2*PI(),FALSE))))</f>
        <v>703019.92679511651</v>
      </c>
      <c r="I816" s="42">
        <f t="shared" si="93"/>
        <v>13.246159707756762</v>
      </c>
      <c r="L816" s="44"/>
    </row>
    <row r="817" spans="1:12" x14ac:dyDescent="0.25">
      <c r="A817" s="51">
        <f t="shared" si="94"/>
        <v>60.534087475388901</v>
      </c>
      <c r="B817" s="5">
        <f t="shared" si="88"/>
        <v>0.99914019497021422</v>
      </c>
      <c r="C817" s="49">
        <f t="shared" si="91"/>
        <v>-7.471384026230596E-3</v>
      </c>
      <c r="D817" s="5">
        <f t="shared" si="89"/>
        <v>0.58229625454085099</v>
      </c>
      <c r="E817" s="5">
        <f t="shared" si="90"/>
        <v>3.852281626752381E-2</v>
      </c>
      <c r="F817" s="5" t="str">
        <f t="shared" si="92"/>
        <v>neg.</v>
      </c>
      <c r="G817" s="16">
        <f>IF(AND(C$9="L",C$10="IB"),IF((($C$7*Coefficients!$C$16)/($A817*($C$4/100)))&lt;=1,2*ASIN(($C$7*Coefficients!$C$16)/( $A817*($C$4/100)))*180/PI(),180),IF(AND(C$9="C",C$10="IB"),IF((($C$7*Coefficients!$D$16)/($A817*($C$4/100)))&lt;=1,2*ASIN(($C$7*Coefficients!$D$16)/( $A817*($C$4/100)))*180/PI(),180),IF(AND(C$9="L",C$10="D"),IF((($C$7*Coefficients!$E$16)/($A817*($C$4/100)))&lt;=1,2*ASIN(($C$7*Coefficients!$E$16)/( $A817*($C$4/100)))*180/PI(),180),IF(AND(C$9="C",C$10="D"),IF((($C$7*Coefficients!$F$16)/($A817*($C$4/100)))&lt;=1,2*ASIN(($C$7*Coefficients!$F$16)/( $A817*($C$4/100)))*180/PI(),180),FALSE))))</f>
        <v>180</v>
      </c>
      <c r="H817" s="50">
        <f>IF(AND(C$9="L",C$10="IB"),(($C$7*Coefficients!$C$16)/($A817*SIN(C$5*PI()/180))*100/2)^2*PI(),IF(AND(C$9="C",C$10="IB"),(($C$7*Coefficients!$D$16)/($A817*SIN(C$5*PI()/180))*100/2)^2*PI(),IF(AND(C$9="L",C$10="D"),(($C$7*Coefficients!$E$16)/($A817*SIN(C$5*PI()/180))*100/2)^2*PI(),IF(AND(C$9="C",C$10="D"),(($C$7* Coefficients!$F$16)/($A817*SIN(C$5*PI()/180))*100/2)^2*PI(),FALSE))))</f>
        <v>699789.84363793267</v>
      </c>
      <c r="I817" s="42">
        <f t="shared" si="93"/>
        <v>13.215694385832657</v>
      </c>
      <c r="L817" s="44"/>
    </row>
    <row r="818" spans="1:12" x14ac:dyDescent="0.25">
      <c r="A818" s="51">
        <f t="shared" si="94"/>
        <v>60.673632958848074</v>
      </c>
      <c r="B818" s="5">
        <f t="shared" si="88"/>
        <v>0.99913622743282249</v>
      </c>
      <c r="C818" s="49">
        <f t="shared" si="91"/>
        <v>-7.5058753423800579E-3</v>
      </c>
      <c r="D818" s="5">
        <f t="shared" si="89"/>
        <v>0.58363858603943697</v>
      </c>
      <c r="E818" s="5">
        <f t="shared" si="90"/>
        <v>3.870062950834785E-2</v>
      </c>
      <c r="F818" s="5" t="str">
        <f t="shared" si="92"/>
        <v>neg.</v>
      </c>
      <c r="G818" s="16">
        <f>IF(AND(C$9="L",C$10="IB"),IF((($C$7*Coefficients!$C$16)/($A818*($C$4/100)))&lt;=1,2*ASIN(($C$7*Coefficients!$C$16)/( $A818*($C$4/100)))*180/PI(),180),IF(AND(C$9="C",C$10="IB"),IF((($C$7*Coefficients!$D$16)/($A818*($C$4/100)))&lt;=1,2*ASIN(($C$7*Coefficients!$D$16)/( $A818*($C$4/100)))*180/PI(),180),IF(AND(C$9="L",C$10="D"),IF((($C$7*Coefficients!$E$16)/($A818*($C$4/100)))&lt;=1,2*ASIN(($C$7*Coefficients!$E$16)/( $A818*($C$4/100)))*180/PI(),180),IF(AND(C$9="C",C$10="D"),IF((($C$7*Coefficients!$F$16)/($A818*($C$4/100)))&lt;=1,2*ASIN(($C$7*Coefficients!$F$16)/( $A818*($C$4/100)))*180/PI(),180),FALSE))))</f>
        <v>180</v>
      </c>
      <c r="H818" s="50">
        <f>IF(AND(C$9="L",C$10="IB"),(($C$7*Coefficients!$C$16)/($A818*SIN(C$5*PI()/180))*100/2)^2*PI(),IF(AND(C$9="C",C$10="IB"),(($C$7*Coefficients!$D$16)/($A818*SIN(C$5*PI()/180))*100/2)^2*PI(),IF(AND(C$9="L",C$10="D"),(($C$7*Coefficients!$E$16)/($A818*SIN(C$5*PI()/180))*100/2)^2*PI(),IF(AND(C$9="C",C$10="D"),(($C$7* Coefficients!$F$16)/($A818*SIN(C$5*PI()/180))*100/2)^2*PI(),FALSE))))</f>
        <v>696574.60136477649</v>
      </c>
      <c r="I818" s="42">
        <f t="shared" si="93"/>
        <v>13.185299132204602</v>
      </c>
      <c r="L818" s="44"/>
    </row>
    <row r="819" spans="1:12" x14ac:dyDescent="0.25">
      <c r="A819" s="51">
        <f t="shared" si="94"/>
        <v>60.813500127869318</v>
      </c>
      <c r="B819" s="5">
        <f t="shared" si="88"/>
        <v>0.99913224159268488</v>
      </c>
      <c r="C819" s="49">
        <f t="shared" si="91"/>
        <v>-7.5405259091952184E-3</v>
      </c>
      <c r="D819" s="5">
        <f t="shared" si="89"/>
        <v>0.58498401193170646</v>
      </c>
      <c r="E819" s="5">
        <f t="shared" si="90"/>
        <v>3.8879263497800243E-2</v>
      </c>
      <c r="F819" s="5" t="str">
        <f t="shared" si="92"/>
        <v>neg.</v>
      </c>
      <c r="G819" s="16">
        <f>IF(AND(C$9="L",C$10="IB"),IF((($C$7*Coefficients!$C$16)/($A819*($C$4/100)))&lt;=1,2*ASIN(($C$7*Coefficients!$C$16)/( $A819*($C$4/100)))*180/PI(),180),IF(AND(C$9="C",C$10="IB"),IF((($C$7*Coefficients!$D$16)/($A819*($C$4/100)))&lt;=1,2*ASIN(($C$7*Coefficients!$D$16)/( $A819*($C$4/100)))*180/PI(),180),IF(AND(C$9="L",C$10="D"),IF((($C$7*Coefficients!$E$16)/($A819*($C$4/100)))&lt;=1,2*ASIN(($C$7*Coefficients!$E$16)/( $A819*($C$4/100)))*180/PI(),180),IF(AND(C$9="C",C$10="D"),IF((($C$7*Coefficients!$F$16)/($A819*($C$4/100)))&lt;=1,2*ASIN(($C$7*Coefficients!$F$16)/( $A819*($C$4/100)))*180/PI(),180),FALSE))))</f>
        <v>180</v>
      </c>
      <c r="H819" s="50">
        <f>IF(AND(C$9="L",C$10="IB"),(($C$7*Coefficients!$C$16)/($A819*SIN(C$5*PI()/180))*100/2)^2*PI(),IF(AND(C$9="C",C$10="IB"),(($C$7*Coefficients!$D$16)/($A819*SIN(C$5*PI()/180))*100/2)^2*PI(),IF(AND(C$9="L",C$10="D"),(($C$7*Coefficients!$E$16)/($A819*SIN(C$5*PI()/180))*100/2)^2*PI(),IF(AND(C$9="C",C$10="D"),(($C$7* Coefficients!$F$16)/($A819*SIN(C$5*PI()/180))*100/2)^2*PI(),FALSE))))</f>
        <v>693374.13178797858</v>
      </c>
      <c r="I819" s="42">
        <f t="shared" si="93"/>
        <v>13.154973785719987</v>
      </c>
      <c r="L819" s="44"/>
    </row>
    <row r="820" spans="1:12" x14ac:dyDescent="0.25">
      <c r="A820" s="51">
        <f t="shared" si="94"/>
        <v>60.953689724014438</v>
      </c>
      <c r="B820" s="5">
        <f t="shared" si="88"/>
        <v>0.99912823736541767</v>
      </c>
      <c r="C820" s="49">
        <f t="shared" si="91"/>
        <v>-7.575336462168643E-3</v>
      </c>
      <c r="D820" s="5">
        <f t="shared" si="89"/>
        <v>0.58633253935097396</v>
      </c>
      <c r="E820" s="5">
        <f t="shared" si="90"/>
        <v>3.9058722024284565E-2</v>
      </c>
      <c r="F820" s="5" t="str">
        <f t="shared" si="92"/>
        <v>neg.</v>
      </c>
      <c r="G820" s="16">
        <f>IF(AND(C$9="L",C$10="IB"),IF((($C$7*Coefficients!$C$16)/($A820*($C$4/100)))&lt;=1,2*ASIN(($C$7*Coefficients!$C$16)/( $A820*($C$4/100)))*180/PI(),180),IF(AND(C$9="C",C$10="IB"),IF((($C$7*Coefficients!$D$16)/($A820*($C$4/100)))&lt;=1,2*ASIN(($C$7*Coefficients!$D$16)/( $A820*($C$4/100)))*180/PI(),180),IF(AND(C$9="L",C$10="D"),IF((($C$7*Coefficients!$E$16)/($A820*($C$4/100)))&lt;=1,2*ASIN(($C$7*Coefficients!$E$16)/( $A820*($C$4/100)))*180/PI(),180),IF(AND(C$9="C",C$10="D"),IF((($C$7*Coefficients!$F$16)/($A820*($C$4/100)))&lt;=1,2*ASIN(($C$7*Coefficients!$F$16)/( $A820*($C$4/100)))*180/PI(),180),FALSE))))</f>
        <v>180</v>
      </c>
      <c r="H820" s="50">
        <f>IF(AND(C$9="L",C$10="IB"),(($C$7*Coefficients!$C$16)/($A820*SIN(C$5*PI()/180))*100/2)^2*PI(),IF(AND(C$9="C",C$10="IB"),(($C$7*Coefficients!$D$16)/($A820*SIN(C$5*PI()/180))*100/2)^2*PI(),IF(AND(C$9="L",C$10="D"),(($C$7*Coefficients!$E$16)/($A820*SIN(C$5*PI()/180))*100/2)^2*PI(),IF(AND(C$9="C",C$10="D"),(($C$7* Coefficients!$F$16)/($A820*SIN(C$5*PI()/180))*100/2)^2*PI(),FALSE))))</f>
        <v>690188.36703316565</v>
      </c>
      <c r="I820" s="42">
        <f t="shared" si="93"/>
        <v>13.12471818559685</v>
      </c>
      <c r="L820" s="44"/>
    </row>
    <row r="821" spans="1:12" x14ac:dyDescent="0.25">
      <c r="A821" s="51">
        <f t="shared" si="94"/>
        <v>61.094202490554714</v>
      </c>
      <c r="B821" s="5">
        <f t="shared" si="88"/>
        <v>0.99912421466624801</v>
      </c>
      <c r="C821" s="49">
        <f t="shared" si="91"/>
        <v>-7.6103077401964191E-3</v>
      </c>
      <c r="D821" s="5">
        <f t="shared" si="89"/>
        <v>0.58768417544699747</v>
      </c>
      <c r="E821" s="5">
        <f t="shared" si="90"/>
        <v>3.9239008893690794E-2</v>
      </c>
      <c r="F821" s="5" t="str">
        <f t="shared" si="92"/>
        <v>neg.</v>
      </c>
      <c r="G821" s="16">
        <f>IF(AND(C$9="L",C$10="IB"),IF((($C$7*Coefficients!$C$16)/($A821*($C$4/100)))&lt;=1,2*ASIN(($C$7*Coefficients!$C$16)/( $A821*($C$4/100)))*180/PI(),180),IF(AND(C$9="C",C$10="IB"),IF((($C$7*Coefficients!$D$16)/($A821*($C$4/100)))&lt;=1,2*ASIN(($C$7*Coefficients!$D$16)/( $A821*($C$4/100)))*180/PI(),180),IF(AND(C$9="L",C$10="D"),IF((($C$7*Coefficients!$E$16)/($A821*($C$4/100)))&lt;=1,2*ASIN(($C$7*Coefficients!$E$16)/( $A821*($C$4/100)))*180/PI(),180),IF(AND(C$9="C",C$10="D"),IF((($C$7*Coefficients!$F$16)/($A821*($C$4/100)))&lt;=1,2*ASIN(($C$7*Coefficients!$F$16)/( $A821*($C$4/100)))*180/PI(),180),FALSE))))</f>
        <v>180</v>
      </c>
      <c r="H821" s="50">
        <f>IF(AND(C$9="L",C$10="IB"),(($C$7*Coefficients!$C$16)/($A821*SIN(C$5*PI()/180))*100/2)^2*PI(),IF(AND(C$9="C",C$10="IB"),(($C$7*Coefficients!$D$16)/($A821*SIN(C$5*PI()/180))*100/2)^2*PI(),IF(AND(C$9="L",C$10="D"),(($C$7*Coefficients!$E$16)/($A821*SIN(C$5*PI()/180))*100/2)^2*PI(),IF(AND(C$9="C",C$10="D"),(($C$7* Coefficients!$F$16)/($A821*SIN(C$5*PI()/180))*100/2)^2*PI(),FALSE))))</f>
        <v>687017.23953781696</v>
      </c>
      <c r="I821" s="42">
        <f t="shared" si="93"/>
        <v>13.094532171423003</v>
      </c>
      <c r="L821" s="44"/>
    </row>
    <row r="822" spans="1:12" x14ac:dyDescent="0.25">
      <c r="A822" s="51">
        <f t="shared" si="94"/>
        <v>61.235039172474849</v>
      </c>
      <c r="B822" s="5">
        <f t="shared" si="88"/>
        <v>0.99912017341001347</v>
      </c>
      <c r="C822" s="49">
        <f t="shared" si="91"/>
        <v>-7.6454404855822132E-3</v>
      </c>
      <c r="D822" s="5">
        <f t="shared" si="89"/>
        <v>0.58903892738601693</v>
      </c>
      <c r="E822" s="5">
        <f t="shared" si="90"/>
        <v>3.9420127929476141E-2</v>
      </c>
      <c r="F822" s="5" t="str">
        <f t="shared" si="92"/>
        <v>neg.</v>
      </c>
      <c r="G822" s="16">
        <f>IF(AND(C$9="L",C$10="IB"),IF((($C$7*Coefficients!$C$16)/($A822*($C$4/100)))&lt;=1,2*ASIN(($C$7*Coefficients!$C$16)/( $A822*($C$4/100)))*180/PI(),180),IF(AND(C$9="C",C$10="IB"),IF((($C$7*Coefficients!$D$16)/($A822*($C$4/100)))&lt;=1,2*ASIN(($C$7*Coefficients!$D$16)/( $A822*($C$4/100)))*180/PI(),180),IF(AND(C$9="L",C$10="D"),IF((($C$7*Coefficients!$E$16)/($A822*($C$4/100)))&lt;=1,2*ASIN(($C$7*Coefficients!$E$16)/( $A822*($C$4/100)))*180/PI(),180),IF(AND(C$9="C",C$10="D"),IF((($C$7*Coefficients!$F$16)/($A822*($C$4/100)))&lt;=1,2*ASIN(($C$7*Coefficients!$F$16)/( $A822*($C$4/100)))*180/PI(),180),FALSE))))</f>
        <v>180</v>
      </c>
      <c r="H822" s="50">
        <f>IF(AND(C$9="L",C$10="IB"),(($C$7*Coefficients!$C$16)/($A822*SIN(C$5*PI()/180))*100/2)^2*PI(),IF(AND(C$9="C",C$10="IB"),(($C$7*Coefficients!$D$16)/($A822*SIN(C$5*PI()/180))*100/2)^2*PI(),IF(AND(C$9="L",C$10="D"),(($C$7*Coefficients!$E$16)/($A822*SIN(C$5*PI()/180))*100/2)^2*PI(),IF(AND(C$9="C",C$10="D"),(($C$7* Coefficients!$F$16)/($A822*SIN(C$5*PI()/180))*100/2)^2*PI(),FALSE))))</f>
        <v>683860.6820498351</v>
      </c>
      <c r="I822" s="42">
        <f t="shared" si="93"/>
        <v>13.06441558315521</v>
      </c>
      <c r="L822" s="44"/>
    </row>
    <row r="823" spans="1:12" x14ac:dyDescent="0.25">
      <c r="A823" s="51">
        <f t="shared" si="94"/>
        <v>61.376200516476914</v>
      </c>
      <c r="B823" s="5">
        <f t="shared" si="88"/>
        <v>0.99911611351115925</v>
      </c>
      <c r="C823" s="49">
        <f t="shared" si="91"/>
        <v>-7.680735444061614E-3</v>
      </c>
      <c r="D823" s="5">
        <f t="shared" si="89"/>
        <v>0.59039680235079228</v>
      </c>
      <c r="E823" s="5">
        <f t="shared" si="90"/>
        <v>3.9602082972746096E-2</v>
      </c>
      <c r="F823" s="5" t="str">
        <f t="shared" si="92"/>
        <v>neg.</v>
      </c>
      <c r="G823" s="16">
        <f>IF(AND(C$9="L",C$10="IB"),IF((($C$7*Coefficients!$C$16)/($A823*($C$4/100)))&lt;=1,2*ASIN(($C$7*Coefficients!$C$16)/( $A823*($C$4/100)))*180/PI(),180),IF(AND(C$9="C",C$10="IB"),IF((($C$7*Coefficients!$D$16)/($A823*($C$4/100)))&lt;=1,2*ASIN(($C$7*Coefficients!$D$16)/( $A823*($C$4/100)))*180/PI(),180),IF(AND(C$9="L",C$10="D"),IF((($C$7*Coefficients!$E$16)/($A823*($C$4/100)))&lt;=1,2*ASIN(($C$7*Coefficients!$E$16)/( $A823*($C$4/100)))*180/PI(),180),IF(AND(C$9="C",C$10="D"),IF((($C$7*Coefficients!$F$16)/($A823*($C$4/100)))&lt;=1,2*ASIN(($C$7*Coefficients!$F$16)/( $A823*($C$4/100)))*180/PI(),180),FALSE))))</f>
        <v>180</v>
      </c>
      <c r="H823" s="50">
        <f>IF(AND(C$9="L",C$10="IB"),(($C$7*Coefficients!$C$16)/($A823*SIN(C$5*PI()/180))*100/2)^2*PI(),IF(AND(C$9="C",C$10="IB"),(($C$7*Coefficients!$D$16)/($A823*SIN(C$5*PI()/180))*100/2)^2*PI(),IF(AND(C$9="L",C$10="D"),(($C$7*Coefficients!$E$16)/($A823*SIN(C$5*PI()/180))*100/2)^2*PI(),IF(AND(C$9="C",C$10="D"),(($C$7* Coefficients!$F$16)/($A823*SIN(C$5*PI()/180))*100/2)^2*PI(),FALSE))))</f>
        <v>680718.62762611581</v>
      </c>
      <c r="I823" s="42">
        <f t="shared" si="93"/>
        <v>13.034368261118312</v>
      </c>
      <c r="L823" s="44"/>
    </row>
    <row r="824" spans="1:12" x14ac:dyDescent="0.25">
      <c r="A824" s="51">
        <f t="shared" si="94"/>
        <v>61.517687270984297</v>
      </c>
      <c r="B824" s="5">
        <f t="shared" si="88"/>
        <v>0.99911203488373601</v>
      </c>
      <c r="C824" s="49">
        <f t="shared" si="91"/>
        <v>-7.716193364821643E-3</v>
      </c>
      <c r="D824" s="5">
        <f t="shared" si="89"/>
        <v>0.59175780754064156</v>
      </c>
      <c r="E824" s="5">
        <f t="shared" si="90"/>
        <v>3.9784877882335895E-2</v>
      </c>
      <c r="F824" s="5" t="str">
        <f t="shared" si="92"/>
        <v>neg.</v>
      </c>
      <c r="G824" s="16">
        <f>IF(AND(C$9="L",C$10="IB"),IF((($C$7*Coefficients!$C$16)/($A824*($C$4/100)))&lt;=1,2*ASIN(($C$7*Coefficients!$C$16)/( $A824*($C$4/100)))*180/PI(),180),IF(AND(C$9="C",C$10="IB"),IF((($C$7*Coefficients!$D$16)/($A824*($C$4/100)))&lt;=1,2*ASIN(($C$7*Coefficients!$D$16)/( $A824*($C$4/100)))*180/PI(),180),IF(AND(C$9="L",C$10="D"),IF((($C$7*Coefficients!$E$16)/($A824*($C$4/100)))&lt;=1,2*ASIN(($C$7*Coefficients!$E$16)/( $A824*($C$4/100)))*180/PI(),180),IF(AND(C$9="C",C$10="D"),IF((($C$7*Coefficients!$F$16)/($A824*($C$4/100)))&lt;=1,2*ASIN(($C$7*Coefficients!$F$16)/( $A824*($C$4/100)))*180/PI(),180),FALSE))))</f>
        <v>180</v>
      </c>
      <c r="H824" s="50">
        <f>IF(AND(C$9="L",C$10="IB"),(($C$7*Coefficients!$C$16)/($A824*SIN(C$5*PI()/180))*100/2)^2*PI(),IF(AND(C$9="C",C$10="IB"),(($C$7*Coefficients!$D$16)/($A824*SIN(C$5*PI()/180))*100/2)^2*PI(),IF(AND(C$9="L",C$10="D"),(($C$7*Coefficients!$E$16)/($A824*SIN(C$5*PI()/180))*100/2)^2*PI(),IF(AND(C$9="C",C$10="D"),(($C$7* Coefficients!$F$16)/($A824*SIN(C$5*PI()/180))*100/2)^2*PI(),FALSE))))</f>
        <v>677591.00963113259</v>
      </c>
      <c r="I824" s="42">
        <f t="shared" si="93"/>
        <v>13.004390046004405</v>
      </c>
      <c r="L824" s="44"/>
    </row>
    <row r="825" spans="1:12" x14ac:dyDescent="0.25">
      <c r="A825" s="51">
        <f t="shared" si="94"/>
        <v>61.659500186145692</v>
      </c>
      <c r="B825" s="5">
        <f t="shared" si="88"/>
        <v>0.99910793744139936</v>
      </c>
      <c r="C825" s="49">
        <f t="shared" si="91"/>
        <v>-7.7518150005048223E-3</v>
      </c>
      <c r="D825" s="5">
        <f t="shared" si="89"/>
        <v>0.59312195017147862</v>
      </c>
      <c r="E825" s="5">
        <f t="shared" si="90"/>
        <v>3.996851653489232E-2</v>
      </c>
      <c r="F825" s="5" t="str">
        <f t="shared" si="92"/>
        <v>neg.</v>
      </c>
      <c r="G825" s="16">
        <f>IF(AND(C$9="L",C$10="IB"),IF((($C$7*Coefficients!$C$16)/($A825*($C$4/100)))&lt;=1,2*ASIN(($C$7*Coefficients!$C$16)/( $A825*($C$4/100)))*180/PI(),180),IF(AND(C$9="C",C$10="IB"),IF((($C$7*Coefficients!$D$16)/($A825*($C$4/100)))&lt;=1,2*ASIN(($C$7*Coefficients!$D$16)/( $A825*($C$4/100)))*180/PI(),180),IF(AND(C$9="L",C$10="D"),IF((($C$7*Coefficients!$E$16)/($A825*($C$4/100)))&lt;=1,2*ASIN(($C$7*Coefficients!$E$16)/( $A825*($C$4/100)))*180/PI(),180),IF(AND(C$9="C",C$10="D"),IF((($C$7*Coefficients!$F$16)/($A825*($C$4/100)))&lt;=1,2*ASIN(($C$7*Coefficients!$F$16)/( $A825*($C$4/100)))*180/PI(),180),FALSE))))</f>
        <v>180</v>
      </c>
      <c r="H825" s="50">
        <f>IF(AND(C$9="L",C$10="IB"),(($C$7*Coefficients!$C$16)/($A825*SIN(C$5*PI()/180))*100/2)^2*PI(),IF(AND(C$9="C",C$10="IB"),(($C$7*Coefficients!$D$16)/($A825*SIN(C$5*PI()/180))*100/2)^2*PI(),IF(AND(C$9="L",C$10="D"),(($C$7*Coefficients!$E$16)/($A825*SIN(C$5*PI()/180))*100/2)^2*PI(),IF(AND(C$9="C",C$10="D"),(($C$7* Coefficients!$F$16)/($A825*SIN(C$5*PI()/180))*100/2)^2*PI(),FALSE))))</f>
        <v>674477.76173552021</v>
      </c>
      <c r="I825" s="42">
        <f t="shared" si="93"/>
        <v>12.974480778871973</v>
      </c>
      <c r="L825" s="44"/>
    </row>
    <row r="826" spans="1:12" x14ac:dyDescent="0.25">
      <c r="A826" s="51">
        <f t="shared" si="94"/>
        <v>61.801640013839055</v>
      </c>
      <c r="B826" s="5">
        <f t="shared" si="88"/>
        <v>0.99910382109740703</v>
      </c>
      <c r="C826" s="49">
        <f t="shared" si="91"/>
        <v>-7.7876011072344851E-3</v>
      </c>
      <c r="D826" s="5">
        <f t="shared" si="89"/>
        <v>0.59448923747585192</v>
      </c>
      <c r="E826" s="5">
        <f t="shared" si="90"/>
        <v>4.0153002824955951E-2</v>
      </c>
      <c r="F826" s="5" t="str">
        <f t="shared" si="92"/>
        <v>neg.</v>
      </c>
      <c r="G826" s="16">
        <f>IF(AND(C$9="L",C$10="IB"),IF((($C$7*Coefficients!$C$16)/($A826*($C$4/100)))&lt;=1,2*ASIN(($C$7*Coefficients!$C$16)/( $A826*($C$4/100)))*180/PI(),180),IF(AND(C$9="C",C$10="IB"),IF((($C$7*Coefficients!$D$16)/($A826*($C$4/100)))&lt;=1,2*ASIN(($C$7*Coefficients!$D$16)/( $A826*($C$4/100)))*180/PI(),180),IF(AND(C$9="L",C$10="D"),IF((($C$7*Coefficients!$E$16)/($A826*($C$4/100)))&lt;=1,2*ASIN(($C$7*Coefficients!$E$16)/( $A826*($C$4/100)))*180/PI(),180),IF(AND(C$9="C",C$10="D"),IF((($C$7*Coefficients!$F$16)/($A826*($C$4/100)))&lt;=1,2*ASIN(($C$7*Coefficients!$F$16)/( $A826*($C$4/100)))*180/PI(),180),FALSE))))</f>
        <v>180</v>
      </c>
      <c r="H826" s="50">
        <f>IF(AND(C$9="L",C$10="IB"),(($C$7*Coefficients!$C$16)/($A826*SIN(C$5*PI()/180))*100/2)^2*PI(),IF(AND(C$9="C",C$10="IB"),(($C$7*Coefficients!$D$16)/($A826*SIN(C$5*PI()/180))*100/2)^2*PI(),IF(AND(C$9="L",C$10="D"),(($C$7*Coefficients!$E$16)/($A826*SIN(C$5*PI()/180))*100/2)^2*PI(),IF(AND(C$9="C",C$10="D"),(($C$7* Coefficients!$F$16)/($A826*SIN(C$5*PI()/180))*100/2)^2*PI(),FALSE))))</f>
        <v>671378.81791466905</v>
      </c>
      <c r="I826" s="42">
        <f t="shared" si="93"/>
        <v>12.944640301145057</v>
      </c>
      <c r="L826" s="44"/>
    </row>
    <row r="827" spans="1:12" x14ac:dyDescent="0.25">
      <c r="A827" s="51">
        <f t="shared" si="94"/>
        <v>61.944107507675604</v>
      </c>
      <c r="B827" s="5">
        <f t="shared" si="88"/>
        <v>0.9990996857646165</v>
      </c>
      <c r="C827" s="49">
        <f t="shared" si="91"/>
        <v>-7.8235524446352532E-3</v>
      </c>
      <c r="D827" s="5">
        <f t="shared" si="89"/>
        <v>0.59585967670298279</v>
      </c>
      <c r="E827" s="5">
        <f t="shared" si="90"/>
        <v>4.033834066504375E-2</v>
      </c>
      <c r="F827" s="5" t="str">
        <f t="shared" si="92"/>
        <v>neg.</v>
      </c>
      <c r="G827" s="16">
        <f>IF(AND(C$9="L",C$10="IB"),IF((($C$7*Coefficients!$C$16)/($A827*($C$4/100)))&lt;=1,2*ASIN(($C$7*Coefficients!$C$16)/( $A827*($C$4/100)))*180/PI(),180),IF(AND(C$9="C",C$10="IB"),IF((($C$7*Coefficients!$D$16)/($A827*($C$4/100)))&lt;=1,2*ASIN(($C$7*Coefficients!$D$16)/( $A827*($C$4/100)))*180/PI(),180),IF(AND(C$9="L",C$10="D"),IF((($C$7*Coefficients!$E$16)/($A827*($C$4/100)))&lt;=1,2*ASIN(($C$7*Coefficients!$E$16)/( $A827*($C$4/100)))*180/PI(),180),IF(AND(C$9="C",C$10="D"),IF((($C$7*Coefficients!$F$16)/($A827*($C$4/100)))&lt;=1,2*ASIN(($C$7*Coefficients!$F$16)/( $A827*($C$4/100)))*180/PI(),180),FALSE))))</f>
        <v>180</v>
      </c>
      <c r="H827" s="50">
        <f>IF(AND(C$9="L",C$10="IB"),(($C$7*Coefficients!$C$16)/($A827*SIN(C$5*PI()/180))*100/2)^2*PI(),IF(AND(C$9="C",C$10="IB"),(($C$7*Coefficients!$D$16)/($A827*SIN(C$5*PI()/180))*100/2)^2*PI(),IF(AND(C$9="L",C$10="D"),(($C$7*Coefficients!$E$16)/($A827*SIN(C$5*PI()/180))*100/2)^2*PI(),IF(AND(C$9="C",C$10="D"),(($C$7* Coefficients!$F$16)/($A827*SIN(C$5*PI()/180))*100/2)^2*PI(),FALSE))))</f>
        <v>668294.11244732607</v>
      </c>
      <c r="I827" s="42">
        <f t="shared" si="93"/>
        <v>12.914868454612421</v>
      </c>
      <c r="L827" s="44"/>
    </row>
    <row r="828" spans="1:12" x14ac:dyDescent="0.25">
      <c r="A828" s="51">
        <f t="shared" si="94"/>
        <v>62.086903423003804</v>
      </c>
      <c r="B828" s="5">
        <f t="shared" si="88"/>
        <v>0.99909553135548612</v>
      </c>
      <c r="C828" s="49">
        <f t="shared" si="91"/>
        <v>-7.8596697758236064E-3</v>
      </c>
      <c r="D828" s="5">
        <f t="shared" si="89"/>
        <v>0.59723327511880342</v>
      </c>
      <c r="E828" s="5">
        <f t="shared" si="90"/>
        <v>4.0524533985732039E-2</v>
      </c>
      <c r="F828" s="5" t="str">
        <f t="shared" si="92"/>
        <v>neg.</v>
      </c>
      <c r="G828" s="16">
        <f>IF(AND(C$9="L",C$10="IB"),IF((($C$7*Coefficients!$C$16)/($A828*($C$4/100)))&lt;=1,2*ASIN(($C$7*Coefficients!$C$16)/( $A828*($C$4/100)))*180/PI(),180),IF(AND(C$9="C",C$10="IB"),IF((($C$7*Coefficients!$D$16)/($A828*($C$4/100)))&lt;=1,2*ASIN(($C$7*Coefficients!$D$16)/( $A828*($C$4/100)))*180/PI(),180),IF(AND(C$9="L",C$10="D"),IF((($C$7*Coefficients!$E$16)/($A828*($C$4/100)))&lt;=1,2*ASIN(($C$7*Coefficients!$E$16)/( $A828*($C$4/100)))*180/PI(),180),IF(AND(C$9="C",C$10="D"),IF((($C$7*Coefficients!$F$16)/($A828*($C$4/100)))&lt;=1,2*ASIN(($C$7*Coefficients!$F$16)/( $A828*($C$4/100)))*180/PI(),180),FALSE))))</f>
        <v>180</v>
      </c>
      <c r="H828" s="50">
        <f>IF(AND(C$9="L",C$10="IB"),(($C$7*Coefficients!$C$16)/($A828*SIN(C$5*PI()/180))*100/2)^2*PI(),IF(AND(C$9="C",C$10="IB"),(($C$7*Coefficients!$D$16)/($A828*SIN(C$5*PI()/180))*100/2)^2*PI(),IF(AND(C$9="L",C$10="D"),(($C$7*Coefficients!$E$16)/($A828*SIN(C$5*PI()/180))*100/2)^2*PI(),IF(AND(C$9="C",C$10="D"),(($C$7* Coefficients!$F$16)/($A828*SIN(C$5*PI()/180))*100/2)^2*PI(),FALSE))))</f>
        <v>665223.57991419919</v>
      </c>
      <c r="I828" s="42">
        <f t="shared" si="93"/>
        <v>12.885165081426694</v>
      </c>
      <c r="L828" s="44"/>
    </row>
    <row r="829" spans="1:12" x14ac:dyDescent="0.25">
      <c r="A829" s="51">
        <f t="shared" si="94"/>
        <v>62.230028516913386</v>
      </c>
      <c r="B829" s="5">
        <f t="shared" si="88"/>
        <v>0.9990913577820687</v>
      </c>
      <c r="C829" s="49">
        <f t="shared" si="91"/>
        <v>-7.8959538674640839E-3</v>
      </c>
      <c r="D829" s="5">
        <f t="shared" si="89"/>
        <v>0.59861004000599605</v>
      </c>
      <c r="E829" s="5">
        <f t="shared" si="90"/>
        <v>4.0711586735739873E-2</v>
      </c>
      <c r="F829" s="5" t="str">
        <f t="shared" si="92"/>
        <v>neg.</v>
      </c>
      <c r="G829" s="16">
        <f>IF(AND(C$9="L",C$10="IB"),IF((($C$7*Coefficients!$C$16)/($A829*($C$4/100)))&lt;=1,2*ASIN(($C$7*Coefficients!$C$16)/( $A829*($C$4/100)))*180/PI(),180),IF(AND(C$9="C",C$10="IB"),IF((($C$7*Coefficients!$D$16)/($A829*($C$4/100)))&lt;=1,2*ASIN(($C$7*Coefficients!$D$16)/( $A829*($C$4/100)))*180/PI(),180),IF(AND(C$9="L",C$10="D"),IF((($C$7*Coefficients!$E$16)/($A829*($C$4/100)))&lt;=1,2*ASIN(($C$7*Coefficients!$E$16)/( $A829*($C$4/100)))*180/PI(),180),IF(AND(C$9="C",C$10="D"),IF((($C$7*Coefficients!$F$16)/($A829*($C$4/100)))&lt;=1,2*ASIN(($C$7*Coefficients!$F$16)/( $A829*($C$4/100)))*180/PI(),180),FALSE))))</f>
        <v>180</v>
      </c>
      <c r="H829" s="50">
        <f>IF(AND(C$9="L",C$10="IB"),(($C$7*Coefficients!$C$16)/($A829*SIN(C$5*PI()/180))*100/2)^2*PI(),IF(AND(C$9="C",C$10="IB"),(($C$7*Coefficients!$D$16)/($A829*SIN(C$5*PI()/180))*100/2)^2*PI(),IF(AND(C$9="L",C$10="D"),(($C$7*Coefficients!$E$16)/($A829*SIN(C$5*PI()/180))*100/2)^2*PI(),IF(AND(C$9="C",C$10="D"),(($C$7* Coefficients!$F$16)/($A829*SIN(C$5*PI()/180))*100/2)^2*PI(),FALSE))))</f>
        <v>662167.15519657021</v>
      </c>
      <c r="I829" s="42">
        <f t="shared" si="93"/>
        <v>12.855530024103548</v>
      </c>
      <c r="L829" s="44"/>
    </row>
    <row r="830" spans="1:12" x14ac:dyDescent="0.25">
      <c r="A830" s="51">
        <f t="shared" si="94"/>
        <v>62.373483548239356</v>
      </c>
      <c r="B830" s="5">
        <f t="shared" si="88"/>
        <v>0.99908716495601335</v>
      </c>
      <c r="C830" s="49">
        <f t="shared" si="91"/>
        <v>-7.9324054897530836E-3</v>
      </c>
      <c r="D830" s="5">
        <f t="shared" si="89"/>
        <v>0.59998997866403092</v>
      </c>
      <c r="E830" s="5">
        <f t="shared" si="90"/>
        <v>4.0899502882012745E-2</v>
      </c>
      <c r="F830" s="5" t="str">
        <f t="shared" si="92"/>
        <v>neg.</v>
      </c>
      <c r="G830" s="16">
        <f>IF(AND(C$9="L",C$10="IB"),IF((($C$7*Coefficients!$C$16)/($A830*($C$4/100)))&lt;=1,2*ASIN(($C$7*Coefficients!$C$16)/( $A830*($C$4/100)))*180/PI(),180),IF(AND(C$9="C",C$10="IB"),IF((($C$7*Coefficients!$D$16)/($A830*($C$4/100)))&lt;=1,2*ASIN(($C$7*Coefficients!$D$16)/( $A830*($C$4/100)))*180/PI(),180),IF(AND(C$9="L",C$10="D"),IF((($C$7*Coefficients!$E$16)/($A830*($C$4/100)))&lt;=1,2*ASIN(($C$7*Coefficients!$E$16)/( $A830*($C$4/100)))*180/PI(),180),IF(AND(C$9="C",C$10="D"),IF((($C$7*Coefficients!$F$16)/($A830*($C$4/100)))&lt;=1,2*ASIN(($C$7*Coefficients!$F$16)/( $A830*($C$4/100)))*180/PI(),180),FALSE))))</f>
        <v>180</v>
      </c>
      <c r="H830" s="50">
        <f>IF(AND(C$9="L",C$10="IB"),(($C$7*Coefficients!$C$16)/($A830*SIN(C$5*PI()/180))*100/2)^2*PI(),IF(AND(C$9="C",C$10="IB"),(($C$7*Coefficients!$D$16)/($A830*SIN(C$5*PI()/180))*100/2)^2*PI(),IF(AND(C$9="L",C$10="D"),(($C$7*Coefficients!$E$16)/($A830*SIN(C$5*PI()/180))*100/2)^2*PI(),IF(AND(C$9="C",C$10="D"),(($C$7* Coefficients!$F$16)/($A830*SIN(C$5*PI()/180))*100/2)^2*PI(),FALSE))))</f>
        <v>659124.7734749153</v>
      </c>
      <c r="I830" s="42">
        <f t="shared" si="93"/>
        <v>12.825963125520861</v>
      </c>
      <c r="L830" s="44"/>
    </row>
    <row r="831" spans="1:12" x14ac:dyDescent="0.25">
      <c r="A831" s="51">
        <f t="shared" si="94"/>
        <v>62.517269277566001</v>
      </c>
      <c r="B831" s="5">
        <f t="shared" si="88"/>
        <v>0.99908295278856263</v>
      </c>
      <c r="C831" s="49">
        <f t="shared" si="91"/>
        <v>-7.9690254164441927E-3</v>
      </c>
      <c r="D831" s="5">
        <f t="shared" si="89"/>
        <v>0.60137309840920539</v>
      </c>
      <c r="E831" s="5">
        <f t="shared" si="90"/>
        <v>4.1088286409806725E-2</v>
      </c>
      <c r="F831" s="5" t="str">
        <f t="shared" si="92"/>
        <v>neg.</v>
      </c>
      <c r="G831" s="16">
        <f>IF(AND(C$9="L",C$10="IB"),IF((($C$7*Coefficients!$C$16)/($A831*($C$4/100)))&lt;=1,2*ASIN(($C$7*Coefficients!$C$16)/( $A831*($C$4/100)))*180/PI(),180),IF(AND(C$9="C",C$10="IB"),IF((($C$7*Coefficients!$D$16)/($A831*($C$4/100)))&lt;=1,2*ASIN(($C$7*Coefficients!$D$16)/( $A831*($C$4/100)))*180/PI(),180),IF(AND(C$9="L",C$10="D"),IF((($C$7*Coefficients!$E$16)/($A831*($C$4/100)))&lt;=1,2*ASIN(($C$7*Coefficients!$E$16)/( $A831*($C$4/100)))*180/PI(),180),IF(AND(C$9="C",C$10="D"),IF((($C$7*Coefficients!$F$16)/($A831*($C$4/100)))&lt;=1,2*ASIN(($C$7*Coefficients!$F$16)/( $A831*($C$4/100)))*180/PI(),180),FALSE))))</f>
        <v>180</v>
      </c>
      <c r="H831" s="50">
        <f>IF(AND(C$9="L",C$10="IB"),(($C$7*Coefficients!$C$16)/($A831*SIN(C$5*PI()/180))*100/2)^2*PI(),IF(AND(C$9="C",C$10="IB"),(($C$7*Coefficients!$D$16)/($A831*SIN(C$5*PI()/180))*100/2)^2*PI(),IF(AND(C$9="L",C$10="D"),(($C$7*Coefficients!$E$16)/($A831*SIN(C$5*PI()/180))*100/2)^2*PI(),IF(AND(C$9="C",C$10="D"),(($C$7* Coefficients!$F$16)/($A831*SIN(C$5*PI()/180))*100/2)^2*PI(),FALSE))))</f>
        <v>656096.37022752909</v>
      </c>
      <c r="I831" s="42">
        <f t="shared" si="93"/>
        <v>12.79646422891788</v>
      </c>
      <c r="L831" s="44"/>
    </row>
    <row r="832" spans="1:12" x14ac:dyDescent="0.25">
      <c r="A832" s="51">
        <f t="shared" si="94"/>
        <v>62.661386467230948</v>
      </c>
      <c r="B832" s="5">
        <f t="shared" si="88"/>
        <v>0.99907872119054941</v>
      </c>
      <c r="C832" s="49">
        <f t="shared" si="91"/>
        <v>-8.0058144248754369E-3</v>
      </c>
      <c r="D832" s="5">
        <f t="shared" si="89"/>
        <v>0.60275940657468263</v>
      </c>
      <c r="E832" s="5">
        <f t="shared" si="90"/>
        <v>4.1277941322773008E-2</v>
      </c>
      <c r="F832" s="5" t="str">
        <f t="shared" si="92"/>
        <v>neg.</v>
      </c>
      <c r="G832" s="16">
        <f>IF(AND(C$9="L",C$10="IB"),IF((($C$7*Coefficients!$C$16)/($A832*($C$4/100)))&lt;=1,2*ASIN(($C$7*Coefficients!$C$16)/( $A832*($C$4/100)))*180/PI(),180),IF(AND(C$9="C",C$10="IB"),IF((($C$7*Coefficients!$D$16)/($A832*($C$4/100)))&lt;=1,2*ASIN(($C$7*Coefficients!$D$16)/( $A832*($C$4/100)))*180/PI(),180),IF(AND(C$9="L",C$10="D"),IF((($C$7*Coefficients!$E$16)/($A832*($C$4/100)))&lt;=1,2*ASIN(($C$7*Coefficients!$E$16)/( $A832*($C$4/100)))*180/PI(),180),IF(AND(C$9="C",C$10="D"),IF((($C$7*Coefficients!$F$16)/($A832*($C$4/100)))&lt;=1,2*ASIN(($C$7*Coefficients!$F$16)/( $A832*($C$4/100)))*180/PI(),180),FALSE))))</f>
        <v>180</v>
      </c>
      <c r="H832" s="50">
        <f>IF(AND(C$9="L",C$10="IB"),(($C$7*Coefficients!$C$16)/($A832*SIN(C$5*PI()/180))*100/2)^2*PI(),IF(AND(C$9="C",C$10="IB"),(($C$7*Coefficients!$D$16)/($A832*SIN(C$5*PI()/180))*100/2)^2*PI(),IF(AND(C$9="L",C$10="D"),(($C$7*Coefficients!$E$16)/($A832*SIN(C$5*PI()/180))*100/2)^2*PI(),IF(AND(C$9="C",C$10="D"),(($C$7* Coefficients!$F$16)/($A832*SIN(C$5*PI()/180))*100/2)^2*PI(),FALSE))))</f>
        <v>653081.88122915546</v>
      </c>
      <c r="I832" s="42">
        <f t="shared" si="93"/>
        <v>12.76703317789439</v>
      </c>
      <c r="L832" s="44"/>
    </row>
    <row r="833" spans="1:12" x14ac:dyDescent="0.25">
      <c r="A833" s="51">
        <f t="shared" si="94"/>
        <v>62.805835881329195</v>
      </c>
      <c r="B833" s="5">
        <f t="shared" si="88"/>
        <v>0.9990744700723968</v>
      </c>
      <c r="C833" s="49">
        <f t="shared" si="91"/>
        <v>-8.0427732959704578E-3</v>
      </c>
      <c r="D833" s="5">
        <f t="shared" si="89"/>
        <v>0.60414891051053088</v>
      </c>
      <c r="E833" s="5">
        <f t="shared" si="90"/>
        <v>4.1468471643042841E-2</v>
      </c>
      <c r="F833" s="5" t="str">
        <f t="shared" si="92"/>
        <v>neg.</v>
      </c>
      <c r="G833" s="16">
        <f>IF(AND(C$9="L",C$10="IB"),IF((($C$7*Coefficients!$C$16)/($A833*($C$4/100)))&lt;=1,2*ASIN(($C$7*Coefficients!$C$16)/( $A833*($C$4/100)))*180/PI(),180),IF(AND(C$9="C",C$10="IB"),IF((($C$7*Coefficients!$D$16)/($A833*($C$4/100)))&lt;=1,2*ASIN(($C$7*Coefficients!$D$16)/( $A833*($C$4/100)))*180/PI(),180),IF(AND(C$9="L",C$10="D"),IF((($C$7*Coefficients!$E$16)/($A833*($C$4/100)))&lt;=1,2*ASIN(($C$7*Coefficients!$E$16)/( $A833*($C$4/100)))*180/PI(),180),IF(AND(C$9="C",C$10="D"),IF((($C$7*Coefficients!$F$16)/($A833*($C$4/100)))&lt;=1,2*ASIN(($C$7*Coefficients!$F$16)/( $A833*($C$4/100)))*180/PI(),180),FALSE))))</f>
        <v>180</v>
      </c>
      <c r="H833" s="50">
        <f>IF(AND(C$9="L",C$10="IB"),(($C$7*Coefficients!$C$16)/($A833*SIN(C$5*PI()/180))*100/2)^2*PI(),IF(AND(C$9="C",C$10="IB"),(($C$7*Coefficients!$D$16)/($A833*SIN(C$5*PI()/180))*100/2)^2*PI(),IF(AND(C$9="L",C$10="D"),(($C$7*Coefficients!$E$16)/($A833*SIN(C$5*PI()/180))*100/2)^2*PI(),IF(AND(C$9="C",C$10="D"),(($C$7* Coefficients!$F$16)/($A833*SIN(C$5*PI()/180))*100/2)^2*PI(),FALSE))))</f>
        <v>650081.2425496279</v>
      </c>
      <c r="I833" s="42">
        <f t="shared" si="93"/>
        <v>12.737669816409889</v>
      </c>
      <c r="L833" s="44"/>
    </row>
    <row r="834" spans="1:12" x14ac:dyDescent="0.25">
      <c r="A834" s="51">
        <f t="shared" si="94"/>
        <v>62.950618285717148</v>
      </c>
      <c r="B834" s="5">
        <f t="shared" si="88"/>
        <v>0.99907019934411545</v>
      </c>
      <c r="C834" s="49">
        <f t="shared" si="91"/>
        <v>-8.0799028142619252E-3</v>
      </c>
      <c r="D834" s="5">
        <f t="shared" si="89"/>
        <v>0.60554161758376135</v>
      </c>
      <c r="E834" s="5">
        <f t="shared" si="90"/>
        <v>4.1659881411312695E-2</v>
      </c>
      <c r="F834" s="5" t="str">
        <f t="shared" si="92"/>
        <v>neg.</v>
      </c>
      <c r="G834" s="16">
        <f>IF(AND(C$9="L",C$10="IB"),IF((($C$7*Coefficients!$C$16)/($A834*($C$4/100)))&lt;=1,2*ASIN(($C$7*Coefficients!$C$16)/( $A834*($C$4/100)))*180/PI(),180),IF(AND(C$9="C",C$10="IB"),IF((($C$7*Coefficients!$D$16)/($A834*($C$4/100)))&lt;=1,2*ASIN(($C$7*Coefficients!$D$16)/( $A834*($C$4/100)))*180/PI(),180),IF(AND(C$9="L",C$10="D"),IF((($C$7*Coefficients!$E$16)/($A834*($C$4/100)))&lt;=1,2*ASIN(($C$7*Coefficients!$E$16)/( $A834*($C$4/100)))*180/PI(),180),IF(AND(C$9="C",C$10="D"),IF((($C$7*Coefficients!$F$16)/($A834*($C$4/100)))&lt;=1,2*ASIN(($C$7*Coefficients!$F$16)/( $A834*($C$4/100)))*180/PI(),180),FALSE))))</f>
        <v>180</v>
      </c>
      <c r="H834" s="50">
        <f>IF(AND(C$9="L",C$10="IB"),(($C$7*Coefficients!$C$16)/($A834*SIN(C$5*PI()/180))*100/2)^2*PI(),IF(AND(C$9="C",C$10="IB"),(($C$7*Coefficients!$D$16)/($A834*SIN(C$5*PI()/180))*100/2)^2*PI(),IF(AND(C$9="L",C$10="D"),(($C$7*Coefficients!$E$16)/($A834*SIN(C$5*PI()/180))*100/2)^2*PI(),IF(AND(C$9="C",C$10="D"),(($C$7* Coefficients!$F$16)/($A834*SIN(C$5*PI()/180))*100/2)^2*PI(),FALSE))))</f>
        <v>647094.39055251179</v>
      </c>
      <c r="I834" s="42">
        <f t="shared" si="93"/>
        <v>12.708373988782757</v>
      </c>
      <c r="L834" s="44"/>
    </row>
    <row r="835" spans="1:12" x14ac:dyDescent="0.25">
      <c r="A835" s="51">
        <f t="shared" si="94"/>
        <v>63.095734448016707</v>
      </c>
      <c r="B835" s="5">
        <f t="shared" si="88"/>
        <v>0.99906590891530134</v>
      </c>
      <c r="C835" s="49">
        <f t="shared" si="91"/>
        <v>-8.1172037679110558E-3</v>
      </c>
      <c r="D835" s="5">
        <f t="shared" si="89"/>
        <v>0.60693753517836835</v>
      </c>
      <c r="E835" s="5">
        <f t="shared" si="90"/>
        <v>4.1852174686930123E-2</v>
      </c>
      <c r="F835" s="5" t="str">
        <f t="shared" si="92"/>
        <v>neg.</v>
      </c>
      <c r="G835" s="16">
        <f>IF(AND(C$9="L",C$10="IB"),IF((($C$7*Coefficients!$C$16)/($A835*($C$4/100)))&lt;=1,2*ASIN(($C$7*Coefficients!$C$16)/( $A835*($C$4/100)))*180/PI(),180),IF(AND(C$9="C",C$10="IB"),IF((($C$7*Coefficients!$D$16)/($A835*($C$4/100)))&lt;=1,2*ASIN(($C$7*Coefficients!$D$16)/( $A835*($C$4/100)))*180/PI(),180),IF(AND(C$9="L",C$10="D"),IF((($C$7*Coefficients!$E$16)/($A835*($C$4/100)))&lt;=1,2*ASIN(($C$7*Coefficients!$E$16)/( $A835*($C$4/100)))*180/PI(),180),IF(AND(C$9="C",C$10="D"),IF((($C$7*Coefficients!$F$16)/($A835*($C$4/100)))&lt;=1,2*ASIN(($C$7*Coefficients!$F$16)/( $A835*($C$4/100)))*180/PI(),180),FALSE))))</f>
        <v>180</v>
      </c>
      <c r="H835" s="50">
        <f>IF(AND(C$9="L",C$10="IB"),(($C$7*Coefficients!$C$16)/($A835*SIN(C$5*PI()/180))*100/2)^2*PI(),IF(AND(C$9="C",C$10="IB"),(($C$7*Coefficients!$D$16)/($A835*SIN(C$5*PI()/180))*100/2)^2*PI(),IF(AND(C$9="L",C$10="D"),(($C$7*Coefficients!$E$16)/($A835*SIN(C$5*PI()/180))*100/2)^2*PI(),IF(AND(C$9="C",C$10="D"),(($C$7* Coefficients!$F$16)/($A835*SIN(C$5*PI()/180))*100/2)^2*PI(),FALSE))))</f>
        <v>644121.26189375494</v>
      </c>
      <c r="I835" s="42">
        <f t="shared" si="93"/>
        <v>12.679145539689435</v>
      </c>
      <c r="L835" s="44"/>
    </row>
    <row r="836" spans="1:12" x14ac:dyDescent="0.25">
      <c r="A836" s="51">
        <f t="shared" si="94"/>
        <v>63.241185137619318</v>
      </c>
      <c r="B836" s="5">
        <f t="shared" si="88"/>
        <v>0.999061598695134</v>
      </c>
      <c r="C836" s="49">
        <f t="shared" si="91"/>
        <v>-8.1546769487232992E-3</v>
      </c>
      <c r="D836" s="5">
        <f t="shared" si="89"/>
        <v>0.60833667069536801</v>
      </c>
      <c r="E836" s="5">
        <f t="shared" si="90"/>
        <v>4.2045355547979751E-2</v>
      </c>
      <c r="F836" s="5" t="str">
        <f t="shared" si="92"/>
        <v>neg.</v>
      </c>
      <c r="G836" s="16">
        <f>IF(AND(C$9="L",C$10="IB"),IF((($C$7*Coefficients!$C$16)/($A836*($C$4/100)))&lt;=1,2*ASIN(($C$7*Coefficients!$C$16)/( $A836*($C$4/100)))*180/PI(),180),IF(AND(C$9="C",C$10="IB"),IF((($C$7*Coefficients!$D$16)/($A836*($C$4/100)))&lt;=1,2*ASIN(($C$7*Coefficients!$D$16)/( $A836*($C$4/100)))*180/PI(),180),IF(AND(C$9="L",C$10="D"),IF((($C$7*Coefficients!$E$16)/($A836*($C$4/100)))&lt;=1,2*ASIN(($C$7*Coefficients!$E$16)/( $A836*($C$4/100)))*180/PI(),180),IF(AND(C$9="C",C$10="D"),IF((($C$7*Coefficients!$F$16)/($A836*($C$4/100)))&lt;=1,2*ASIN(($C$7*Coefficients!$F$16)/( $A836*($C$4/100)))*180/PI(),180),FALSE))))</f>
        <v>180</v>
      </c>
      <c r="H836" s="50">
        <f>IF(AND(C$9="L",C$10="IB"),(($C$7*Coefficients!$C$16)/($A836*SIN(C$5*PI()/180))*100/2)^2*PI(),IF(AND(C$9="C",C$10="IB"),(($C$7*Coefficients!$D$16)/($A836*SIN(C$5*PI()/180))*100/2)^2*PI(),IF(AND(C$9="L",C$10="D"),(($C$7*Coefficients!$E$16)/($A836*SIN(C$5*PI()/180))*100/2)^2*PI(),IF(AND(C$9="C",C$10="D"),(($C$7* Coefficients!$F$16)/($A836*SIN(C$5*PI()/180))*100/2)^2*PI(),FALSE))))</f>
        <v>641161.79352034535</v>
      </c>
      <c r="I836" s="42">
        <f t="shared" si="93"/>
        <v>12.649984314163593</v>
      </c>
      <c r="L836" s="44"/>
    </row>
    <row r="837" spans="1:12" x14ac:dyDescent="0.25">
      <c r="A837" s="51">
        <f t="shared" si="94"/>
        <v>63.38697112569006</v>
      </c>
      <c r="B837" s="5">
        <f t="shared" si="88"/>
        <v>0.99905726859237487</v>
      </c>
      <c r="C837" s="49">
        <f t="shared" si="91"/>
        <v>-8.1923231521630491E-3</v>
      </c>
      <c r="D837" s="5">
        <f t="shared" si="89"/>
        <v>0.60973903155283771</v>
      </c>
      <c r="E837" s="5">
        <f t="shared" si="90"/>
        <v>4.2239428091369761E-2</v>
      </c>
      <c r="F837" s="5" t="str">
        <f t="shared" si="92"/>
        <v>neg.</v>
      </c>
      <c r="G837" s="16">
        <f>IF(AND(C$9="L",C$10="IB"),IF((($C$7*Coefficients!$C$16)/($A837*($C$4/100)))&lt;=1,2*ASIN(($C$7*Coefficients!$C$16)/( $A837*($C$4/100)))*180/PI(),180),IF(AND(C$9="C",C$10="IB"),IF((($C$7*Coefficients!$D$16)/($A837*($C$4/100)))&lt;=1,2*ASIN(($C$7*Coefficients!$D$16)/( $A837*($C$4/100)))*180/PI(),180),IF(AND(C$9="L",C$10="D"),IF((($C$7*Coefficients!$E$16)/($A837*($C$4/100)))&lt;=1,2*ASIN(($C$7*Coefficients!$E$16)/( $A837*($C$4/100)))*180/PI(),180),IF(AND(C$9="C",C$10="D"),IF((($C$7*Coefficients!$F$16)/($A837*($C$4/100)))&lt;=1,2*ASIN(($C$7*Coefficients!$F$16)/( $A837*($C$4/100)))*180/PI(),180),FALSE))))</f>
        <v>180</v>
      </c>
      <c r="H837" s="50">
        <f>IF(AND(C$9="L",C$10="IB"),(($C$7*Coefficients!$C$16)/($A837*SIN(C$5*PI()/180))*100/2)^2*PI(),IF(AND(C$9="C",C$10="IB"),(($C$7*Coefficients!$D$16)/($A837*SIN(C$5*PI()/180))*100/2)^2*PI(),IF(AND(C$9="L",C$10="D"),(($C$7*Coefficients!$E$16)/($A837*SIN(C$5*PI()/180))*100/2)^2*PI(),IF(AND(C$9="C",C$10="D"),(($C$7* Coefficients!$F$16)/($A837*SIN(C$5*PI()/180))*100/2)^2*PI(),FALSE))))</f>
        <v>638215.92266897298</v>
      </c>
      <c r="I837" s="42">
        <f t="shared" si="93"/>
        <v>12.620890157595314</v>
      </c>
      <c r="L837" s="44"/>
    </row>
    <row r="838" spans="1:12" x14ac:dyDescent="0.25">
      <c r="A838" s="51">
        <f t="shared" si="94"/>
        <v>63.533093185171722</v>
      </c>
      <c r="B838" s="5">
        <f t="shared" si="88"/>
        <v>0.99905291851536615</v>
      </c>
      <c r="C838" s="49">
        <f t="shared" si="91"/>
        <v>-8.2301431773635306E-3</v>
      </c>
      <c r="D838" s="5">
        <f t="shared" si="89"/>
        <v>0.61114462518595503</v>
      </c>
      <c r="E838" s="5">
        <f t="shared" si="90"/>
        <v>4.2434396432918881E-2</v>
      </c>
      <c r="F838" s="5" t="str">
        <f t="shared" si="92"/>
        <v>neg.</v>
      </c>
      <c r="G838" s="16">
        <f>IF(AND(C$9="L",C$10="IB"),IF((($C$7*Coefficients!$C$16)/($A838*($C$4/100)))&lt;=1,2*ASIN(($C$7*Coefficients!$C$16)/( $A838*($C$4/100)))*180/PI(),180),IF(AND(C$9="C",C$10="IB"),IF((($C$7*Coefficients!$D$16)/($A838*($C$4/100)))&lt;=1,2*ASIN(($C$7*Coefficients!$D$16)/( $A838*($C$4/100)))*180/PI(),180),IF(AND(C$9="L",C$10="D"),IF((($C$7*Coefficients!$E$16)/($A838*($C$4/100)))&lt;=1,2*ASIN(($C$7*Coefficients!$E$16)/( $A838*($C$4/100)))*180/PI(),180),IF(AND(C$9="C",C$10="D"),IF((($C$7*Coefficients!$F$16)/($A838*($C$4/100)))&lt;=1,2*ASIN(($C$7*Coefficients!$F$16)/( $A838*($C$4/100)))*180/PI(),180),FALSE))))</f>
        <v>180</v>
      </c>
      <c r="H838" s="50">
        <f>IF(AND(C$9="L",C$10="IB"),(($C$7*Coefficients!$C$16)/($A838*SIN(C$5*PI()/180))*100/2)^2*PI(),IF(AND(C$9="C",C$10="IB"),(($C$7*Coefficients!$D$16)/($A838*SIN(C$5*PI()/180))*100/2)^2*PI(),IF(AND(C$9="L",C$10="D"),(($C$7*Coefficients!$E$16)/($A838*SIN(C$5*PI()/180))*100/2)^2*PI(),IF(AND(C$9="C",C$10="D"),(($C$7* Coefficients!$F$16)/($A838*SIN(C$5*PI()/180))*100/2)^2*PI(),FALSE))))</f>
        <v>635283.58686469914</v>
      </c>
      <c r="I838" s="42">
        <f t="shared" si="93"/>
        <v>12.59186291573028</v>
      </c>
      <c r="L838" s="44"/>
    </row>
    <row r="839" spans="1:12" x14ac:dyDescent="0.25">
      <c r="A839" s="51">
        <f t="shared" si="94"/>
        <v>63.679552090788924</v>
      </c>
      <c r="B839" s="5">
        <f t="shared" si="88"/>
        <v>0.99904854837202739</v>
      </c>
      <c r="C839" s="49">
        <f t="shared" si="91"/>
        <v>-8.2681378271569628E-3</v>
      </c>
      <c r="D839" s="5">
        <f t="shared" si="89"/>
        <v>0.61255345904703729</v>
      </c>
      <c r="E839" s="5">
        <f t="shared" si="90"/>
        <v>4.2630264707443508E-2</v>
      </c>
      <c r="F839" s="5" t="str">
        <f t="shared" si="92"/>
        <v>neg.</v>
      </c>
      <c r="G839" s="16">
        <f>IF(AND(C$9="L",C$10="IB"),IF((($C$7*Coefficients!$C$16)/($A839*($C$4/100)))&lt;=1,2*ASIN(($C$7*Coefficients!$C$16)/( $A839*($C$4/100)))*180/PI(),180),IF(AND(C$9="C",C$10="IB"),IF((($C$7*Coefficients!$D$16)/($A839*($C$4/100)))&lt;=1,2*ASIN(($C$7*Coefficients!$D$16)/( $A839*($C$4/100)))*180/PI(),180),IF(AND(C$9="L",C$10="D"),IF((($C$7*Coefficients!$E$16)/($A839*($C$4/100)))&lt;=1,2*ASIN(($C$7*Coefficients!$E$16)/( $A839*($C$4/100)))*180/PI(),180),IF(AND(C$9="C",C$10="D"),IF((($C$7*Coefficients!$F$16)/($A839*($C$4/100)))&lt;=1,2*ASIN(($C$7*Coefficients!$F$16)/( $A839*($C$4/100)))*180/PI(),180),FALSE))))</f>
        <v>180</v>
      </c>
      <c r="H839" s="50">
        <f>IF(AND(C$9="L",C$10="IB"),(($C$7*Coefficients!$C$16)/($A839*SIN(C$5*PI()/180))*100/2)^2*PI(),IF(AND(C$9="C",C$10="IB"),(($C$7*Coefficients!$D$16)/($A839*SIN(C$5*PI()/180))*100/2)^2*PI(),IF(AND(C$9="L",C$10="D"),(($C$7*Coefficients!$E$16)/($A839*SIN(C$5*PI()/180))*100/2)^2*PI(),IF(AND(C$9="C",C$10="D"),(($C$7* Coefficients!$F$16)/($A839*SIN(C$5*PI()/180))*100/2)^2*PI(),FALSE))))</f>
        <v>632364.72391963087</v>
      </c>
      <c r="I839" s="42">
        <f t="shared" si="93"/>
        <v>12.562902434668944</v>
      </c>
      <c r="L839" s="44"/>
    </row>
    <row r="840" spans="1:12" x14ac:dyDescent="0.25">
      <c r="A840" s="51">
        <f t="shared" si="94"/>
        <v>63.826348619052204</v>
      </c>
      <c r="B840" s="5">
        <f t="shared" si="88"/>
        <v>0.99904415806985403</v>
      </c>
      <c r="C840" s="49">
        <f t="shared" si="91"/>
        <v>-8.3063079080873455E-3</v>
      </c>
      <c r="D840" s="5">
        <f t="shared" si="89"/>
        <v>0.61396554060558173</v>
      </c>
      <c r="E840" s="5">
        <f t="shared" si="90"/>
        <v>4.2827037068845539E-2</v>
      </c>
      <c r="F840" s="5" t="str">
        <f t="shared" si="92"/>
        <v>neg.</v>
      </c>
      <c r="G840" s="16">
        <f>IF(AND(C$9="L",C$10="IB"),IF((($C$7*Coefficients!$C$16)/($A840*($C$4/100)))&lt;=1,2*ASIN(($C$7*Coefficients!$C$16)/( $A840*($C$4/100)))*180/PI(),180),IF(AND(C$9="C",C$10="IB"),IF((($C$7*Coefficients!$D$16)/($A840*($C$4/100)))&lt;=1,2*ASIN(($C$7*Coefficients!$D$16)/( $A840*($C$4/100)))*180/PI(),180),IF(AND(C$9="L",C$10="D"),IF((($C$7*Coefficients!$E$16)/($A840*($C$4/100)))&lt;=1,2*ASIN(($C$7*Coefficients!$E$16)/( $A840*($C$4/100)))*180/PI(),180),IF(AND(C$9="C",C$10="D"),IF((($C$7*Coefficients!$F$16)/($A840*($C$4/100)))&lt;=1,2*ASIN(($C$7*Coefficients!$F$16)/( $A840*($C$4/100)))*180/PI(),180),FALSE))))</f>
        <v>180</v>
      </c>
      <c r="H840" s="50">
        <f>IF(AND(C$9="L",C$10="IB"),(($C$7*Coefficients!$C$16)/($A840*SIN(C$5*PI()/180))*100/2)^2*PI(),IF(AND(C$9="C",C$10="IB"),(($C$7*Coefficients!$D$16)/($A840*SIN(C$5*PI()/180))*100/2)^2*PI(),IF(AND(C$9="L",C$10="D"),(($C$7*Coefficients!$E$16)/($A840*SIN(C$5*PI()/180))*100/2)^2*PI(),IF(AND(C$9="C",C$10="D"),(($C$7* Coefficients!$F$16)/($A840*SIN(C$5*PI()/180))*100/2)^2*PI(),FALSE))))</f>
        <v>629459.27193160355</v>
      </c>
      <c r="I840" s="42">
        <f t="shared" si="93"/>
        <v>12.534008560865717</v>
      </c>
      <c r="L840" s="44"/>
    </row>
    <row r="841" spans="1:12" x14ac:dyDescent="0.25">
      <c r="A841" s="51">
        <f t="shared" si="94"/>
        <v>63.973483548262138</v>
      </c>
      <c r="B841" s="5">
        <f t="shared" si="88"/>
        <v>0.99903974751591551</v>
      </c>
      <c r="C841" s="49">
        <f t="shared" si="91"/>
        <v>-8.3446542304271148E-3</v>
      </c>
      <c r="D841" s="5">
        <f t="shared" si="89"/>
        <v>0.61538087734830393</v>
      </c>
      <c r="E841" s="5">
        <f t="shared" si="90"/>
        <v>4.3024717690200373E-2</v>
      </c>
      <c r="F841" s="5" t="str">
        <f t="shared" si="92"/>
        <v>neg.</v>
      </c>
      <c r="G841" s="16">
        <f>IF(AND(C$9="L",C$10="IB"),IF((($C$7*Coefficients!$C$16)/($A841*($C$4/100)))&lt;=1,2*ASIN(($C$7*Coefficients!$C$16)/( $A841*($C$4/100)))*180/PI(),180),IF(AND(C$9="C",C$10="IB"),IF((($C$7*Coefficients!$D$16)/($A841*($C$4/100)))&lt;=1,2*ASIN(($C$7*Coefficients!$D$16)/( $A841*($C$4/100)))*180/PI(),180),IF(AND(C$9="L",C$10="D"),IF((($C$7*Coefficients!$E$16)/($A841*($C$4/100)))&lt;=1,2*ASIN(($C$7*Coefficients!$E$16)/( $A841*($C$4/100)))*180/PI(),180),IF(AND(C$9="C",C$10="D"),IF((($C$7*Coefficients!$F$16)/($A841*($C$4/100)))&lt;=1,2*ASIN(($C$7*Coefficients!$F$16)/( $A841*($C$4/100)))*180/PI(),180),FALSE))))</f>
        <v>180</v>
      </c>
      <c r="H841" s="50">
        <f>IF(AND(C$9="L",C$10="IB"),(($C$7*Coefficients!$C$16)/($A841*SIN(C$5*PI()/180))*100/2)^2*PI(),IF(AND(C$9="C",C$10="IB"),(($C$7*Coefficients!$D$16)/($A841*SIN(C$5*PI()/180))*100/2)^2*PI(),IF(AND(C$9="L",C$10="D"),(($C$7*Coefficients!$E$16)/($A841*SIN(C$5*PI()/180))*100/2)^2*PI(),IF(AND(C$9="C",C$10="D"),(($C$7* Coefficients!$F$16)/($A841*SIN(C$5*PI()/180))*100/2)^2*PI(),FALSE))))</f>
        <v>626567.16928286618</v>
      </c>
      <c r="I841" s="42">
        <f t="shared" si="93"/>
        <v>12.505181141128157</v>
      </c>
      <c r="L841" s="44"/>
    </row>
    <row r="842" spans="1:12" x14ac:dyDescent="0.25">
      <c r="A842" s="51">
        <f t="shared" si="94"/>
        <v>64.120957658513476</v>
      </c>
      <c r="B842" s="5">
        <f t="shared" si="88"/>
        <v>0.99903531661685419</v>
      </c>
      <c r="C842" s="49">
        <f t="shared" si="91"/>
        <v>-8.3831776081870427E-3</v>
      </c>
      <c r="D842" s="5">
        <f t="shared" si="89"/>
        <v>0.61679947677917846</v>
      </c>
      <c r="E842" s="5">
        <f t="shared" si="90"/>
        <v>4.3223310763845481E-2</v>
      </c>
      <c r="F842" s="5" t="str">
        <f t="shared" si="92"/>
        <v>neg.</v>
      </c>
      <c r="G842" s="16">
        <f>IF(AND(C$9="L",C$10="IB"),IF((($C$7*Coefficients!$C$16)/($A842*($C$4/100)))&lt;=1,2*ASIN(($C$7*Coefficients!$C$16)/( $A842*($C$4/100)))*180/PI(),180),IF(AND(C$9="C",C$10="IB"),IF((($C$7*Coefficients!$D$16)/($A842*($C$4/100)))&lt;=1,2*ASIN(($C$7*Coefficients!$D$16)/( $A842*($C$4/100)))*180/PI(),180),IF(AND(C$9="L",C$10="D"),IF((($C$7*Coefficients!$E$16)/($A842*($C$4/100)))&lt;=1,2*ASIN(($C$7*Coefficients!$E$16)/( $A842*($C$4/100)))*180/PI(),180),IF(AND(C$9="C",C$10="D"),IF((($C$7*Coefficients!$F$16)/($A842*($C$4/100)))&lt;=1,2*ASIN(($C$7*Coefficients!$F$16)/( $A842*($C$4/100)))*180/PI(),180),FALSE))))</f>
        <v>180</v>
      </c>
      <c r="H842" s="50">
        <f>IF(AND(C$9="L",C$10="IB"),(($C$7*Coefficients!$C$16)/($A842*SIN(C$5*PI()/180))*100/2)^2*PI(),IF(AND(C$9="C",C$10="IB"),(($C$7*Coefficients!$D$16)/($A842*SIN(C$5*PI()/180))*100/2)^2*PI(),IF(AND(C$9="L",C$10="D"),(($C$7*Coefficients!$E$16)/($A842*SIN(C$5*PI()/180))*100/2)^2*PI(),IF(AND(C$9="C",C$10="D"),(($C$7* Coefficients!$F$16)/($A842*SIN(C$5*PI()/180))*100/2)^2*PI(),FALSE))))</f>
        <v>623688.35463877651</v>
      </c>
      <c r="I842" s="42">
        <f t="shared" si="93"/>
        <v>12.476420022616152</v>
      </c>
      <c r="L842" s="44"/>
    </row>
    <row r="843" spans="1:12" x14ac:dyDescent="0.25">
      <c r="A843" s="51">
        <f t="shared" si="94"/>
        <v>64.268771731699275</v>
      </c>
      <c r="B843" s="5">
        <f t="shared" si="88"/>
        <v>0.99903086527888207</v>
      </c>
      <c r="C843" s="49">
        <f t="shared" si="91"/>
        <v>-8.4218788591444715E-3</v>
      </c>
      <c r="D843" s="5">
        <f t="shared" si="89"/>
        <v>0.61822134641947835</v>
      </c>
      <c r="E843" s="5">
        <f t="shared" si="90"/>
        <v>4.3422820501469298E-2</v>
      </c>
      <c r="F843" s="5" t="str">
        <f t="shared" si="92"/>
        <v>neg.</v>
      </c>
      <c r="G843" s="16">
        <f>IF(AND(C$9="L",C$10="IB"),IF((($C$7*Coefficients!$C$16)/($A843*($C$4/100)))&lt;=1,2*ASIN(($C$7*Coefficients!$C$16)/( $A843*($C$4/100)))*180/PI(),180),IF(AND(C$9="C",C$10="IB"),IF((($C$7*Coefficients!$D$16)/($A843*($C$4/100)))&lt;=1,2*ASIN(($C$7*Coefficients!$D$16)/( $A843*($C$4/100)))*180/PI(),180),IF(AND(C$9="L",C$10="D"),IF((($C$7*Coefficients!$E$16)/($A843*($C$4/100)))&lt;=1,2*ASIN(($C$7*Coefficients!$E$16)/( $A843*($C$4/100)))*180/PI(),180),IF(AND(C$9="C",C$10="D"),IF((($C$7*Coefficients!$F$16)/($A843*($C$4/100)))&lt;=1,2*ASIN(($C$7*Coefficients!$F$16)/( $A843*($C$4/100)))*180/PI(),180),FALSE))))</f>
        <v>180</v>
      </c>
      <c r="H843" s="50">
        <f>IF(AND(C$9="L",C$10="IB"),(($C$7*Coefficients!$C$16)/($A843*SIN(C$5*PI()/180))*100/2)^2*PI(),IF(AND(C$9="C",C$10="IB"),(($C$7*Coefficients!$D$16)/($A843*SIN(C$5*PI()/180))*100/2)^2*PI(),IF(AND(C$9="L",C$10="D"),(($C$7*Coefficients!$E$16)/($A843*SIN(C$5*PI()/180))*100/2)^2*PI(),IF(AND(C$9="C",C$10="D"),(($C$7* Coefficients!$F$16)/($A843*SIN(C$5*PI()/180))*100/2)^2*PI(),FALSE))))</f>
        <v>620822.76694649819</v>
      </c>
      <c r="I843" s="42">
        <f t="shared" si="93"/>
        <v>12.447725052841117</v>
      </c>
      <c r="L843" s="44"/>
    </row>
    <row r="844" spans="1:12" x14ac:dyDescent="0.25">
      <c r="A844" s="51">
        <f t="shared" si="94"/>
        <v>64.416926551515033</v>
      </c>
      <c r="B844" s="5">
        <f t="shared" si="88"/>
        <v>0.99902639340777921</v>
      </c>
      <c r="C844" s="49">
        <f t="shared" si="91"/>
        <v>-8.4607588048580505E-3</v>
      </c>
      <c r="D844" s="5">
        <f t="shared" si="89"/>
        <v>0.619646493807815</v>
      </c>
      <c r="E844" s="5">
        <f t="shared" si="90"/>
        <v>4.3623251134200486E-2</v>
      </c>
      <c r="F844" s="5" t="str">
        <f t="shared" si="92"/>
        <v>neg.</v>
      </c>
      <c r="G844" s="16">
        <f>IF(AND(C$9="L",C$10="IB"),IF((($C$7*Coefficients!$C$16)/($A844*($C$4/100)))&lt;=1,2*ASIN(($C$7*Coefficients!$C$16)/( $A844*($C$4/100)))*180/PI(),180),IF(AND(C$9="C",C$10="IB"),IF((($C$7*Coefficients!$D$16)/($A844*($C$4/100)))&lt;=1,2*ASIN(($C$7*Coefficients!$D$16)/( $A844*($C$4/100)))*180/PI(),180),IF(AND(C$9="L",C$10="D"),IF((($C$7*Coefficients!$E$16)/($A844*($C$4/100)))&lt;=1,2*ASIN(($C$7*Coefficients!$E$16)/( $A844*($C$4/100)))*180/PI(),180),IF(AND(C$9="C",C$10="D"),IF((($C$7*Coefficients!$F$16)/($A844*($C$4/100)))&lt;=1,2*ASIN(($C$7*Coefficients!$F$16)/( $A844*($C$4/100)))*180/PI(),180),FALSE))))</f>
        <v>180</v>
      </c>
      <c r="H844" s="50">
        <f>IF(AND(C$9="L",C$10="IB"),(($C$7*Coefficients!$C$16)/($A844*SIN(C$5*PI()/180))*100/2)^2*PI(),IF(AND(C$9="C",C$10="IB"),(($C$7*Coefficients!$D$16)/($A844*SIN(C$5*PI()/180))*100/2)^2*PI(),IF(AND(C$9="L",C$10="D"),(($C$7*Coefficients!$E$16)/($A844*SIN(C$5*PI()/180))*100/2)^2*PI(),IF(AND(C$9="C",C$10="D"),(($C$7* Coefficients!$F$16)/($A844*SIN(C$5*PI()/180))*100/2)^2*PI(),FALSE))))</f>
        <v>617970.34543370851</v>
      </c>
      <c r="I844" s="42">
        <f t="shared" si="93"/>
        <v>12.419096079665179</v>
      </c>
      <c r="L844" s="44"/>
    </row>
    <row r="845" spans="1:12" x14ac:dyDescent="0.25">
      <c r="A845" s="51">
        <f t="shared" si="94"/>
        <v>64.565422903462846</v>
      </c>
      <c r="B845" s="5">
        <f t="shared" si="88"/>
        <v>0.99902190090889231</v>
      </c>
      <c r="C845" s="49">
        <f t="shared" si="91"/>
        <v>-8.4998182706795648E-3</v>
      </c>
      <c r="D845" s="5">
        <f t="shared" si="89"/>
        <v>0.62107492650017782</v>
      </c>
      <c r="E845" s="5">
        <f t="shared" si="90"/>
        <v>4.3824606912697704E-2</v>
      </c>
      <c r="F845" s="5" t="str">
        <f t="shared" si="92"/>
        <v>neg.</v>
      </c>
      <c r="G845" s="16">
        <f>IF(AND(C$9="L",C$10="IB"),IF((($C$7*Coefficients!$C$16)/($A845*($C$4/100)))&lt;=1,2*ASIN(($C$7*Coefficients!$C$16)/( $A845*($C$4/100)))*180/PI(),180),IF(AND(C$9="C",C$10="IB"),IF((($C$7*Coefficients!$D$16)/($A845*($C$4/100)))&lt;=1,2*ASIN(($C$7*Coefficients!$D$16)/( $A845*($C$4/100)))*180/PI(),180),IF(AND(C$9="L",C$10="D"),IF((($C$7*Coefficients!$E$16)/($A845*($C$4/100)))&lt;=1,2*ASIN(($C$7*Coefficients!$E$16)/( $A845*($C$4/100)))*180/PI(),180),IF(AND(C$9="C",C$10="D"),IF((($C$7*Coefficients!$F$16)/($A845*($C$4/100)))&lt;=1,2*ASIN(($C$7*Coefficients!$F$16)/( $A845*($C$4/100)))*180/PI(),180),FALSE))))</f>
        <v>180</v>
      </c>
      <c r="H845" s="50">
        <f>IF(AND(C$9="L",C$10="IB"),(($C$7*Coefficients!$C$16)/($A845*SIN(C$5*PI()/180))*100/2)^2*PI(),IF(AND(C$9="C",C$10="IB"),(($C$7*Coefficients!$D$16)/($A845*SIN(C$5*PI()/180))*100/2)^2*PI(),IF(AND(C$9="L",C$10="D"),(($C$7*Coefficients!$E$16)/($A845*SIN(C$5*PI()/180))*100/2)^2*PI(),IF(AND(C$9="C",C$10="D"),(($C$7* Coefficients!$F$16)/($A845*SIN(C$5*PI()/180))*100/2)^2*PI(),FALSE))))</f>
        <v>615131.02960730821</v>
      </c>
      <c r="I845" s="42">
        <f t="shared" si="93"/>
        <v>12.39053295130037</v>
      </c>
      <c r="L845" s="44"/>
    </row>
    <row r="846" spans="1:12" x14ac:dyDescent="0.25">
      <c r="A846" s="51">
        <f t="shared" si="94"/>
        <v>64.714261574855598</v>
      </c>
      <c r="B846" s="5">
        <f t="shared" si="88"/>
        <v>0.99901738768713222</v>
      </c>
      <c r="C846" s="49">
        <f t="shared" si="91"/>
        <v>-8.5390580857763985E-3</v>
      </c>
      <c r="D846" s="5">
        <f t="shared" si="89"/>
        <v>0.62250665206997469</v>
      </c>
      <c r="E846" s="5">
        <f t="shared" si="90"/>
        <v>4.4026892107239819E-2</v>
      </c>
      <c r="F846" s="5" t="str">
        <f t="shared" si="92"/>
        <v>neg.</v>
      </c>
      <c r="G846" s="16">
        <f>IF(AND(C$9="L",C$10="IB"),IF((($C$7*Coefficients!$C$16)/($A846*($C$4/100)))&lt;=1,2*ASIN(($C$7*Coefficients!$C$16)/( $A846*($C$4/100)))*180/PI(),180),IF(AND(C$9="C",C$10="IB"),IF((($C$7*Coefficients!$D$16)/($A846*($C$4/100)))&lt;=1,2*ASIN(($C$7*Coefficients!$D$16)/( $A846*($C$4/100)))*180/PI(),180),IF(AND(C$9="L",C$10="D"),IF((($C$7*Coefficients!$E$16)/($A846*($C$4/100)))&lt;=1,2*ASIN(($C$7*Coefficients!$E$16)/( $A846*($C$4/100)))*180/PI(),180),IF(AND(C$9="C",C$10="D"),IF((($C$7*Coefficients!$F$16)/($A846*($C$4/100)))&lt;=1,2*ASIN(($C$7*Coefficients!$F$16)/( $A846*($C$4/100)))*180/PI(),180),FALSE))))</f>
        <v>180</v>
      </c>
      <c r="H846" s="50">
        <f>IF(AND(C$9="L",C$10="IB"),(($C$7*Coefficients!$C$16)/($A846*SIN(C$5*PI()/180))*100/2)^2*PI(),IF(AND(C$9="C",C$10="IB"),(($C$7*Coefficients!$D$16)/($A846*SIN(C$5*PI()/180))*100/2)^2*PI(),IF(AND(C$9="L",C$10="D"),(($C$7*Coefficients!$E$16)/($A846*SIN(C$5*PI()/180))*100/2)^2*PI(),IF(AND(C$9="C",C$10="D"),(($C$7* Coefficients!$F$16)/($A846*SIN(C$5*PI()/180))*100/2)^2*PI(),FALSE))))</f>
        <v>612304.75925213716</v>
      </c>
      <c r="I846" s="42">
        <f t="shared" si="93"/>
        <v>12.362035516307831</v>
      </c>
      <c r="L846" s="44"/>
    </row>
    <row r="847" spans="1:12" x14ac:dyDescent="0.25">
      <c r="A847" s="51">
        <f t="shared" si="94"/>
        <v>64.863443354821115</v>
      </c>
      <c r="B847" s="5">
        <f t="shared" si="88"/>
        <v>0.99901285364697123</v>
      </c>
      <c r="C847" s="49">
        <f t="shared" si="91"/>
        <v>-8.5784790831549482E-3</v>
      </c>
      <c r="D847" s="5">
        <f t="shared" si="89"/>
        <v>0.62394167810807222</v>
      </c>
      <c r="E847" s="5">
        <f t="shared" si="90"/>
        <v>4.4230111007816368E-2</v>
      </c>
      <c r="F847" s="5" t="str">
        <f t="shared" si="92"/>
        <v>neg.</v>
      </c>
      <c r="G847" s="16">
        <f>IF(AND(C$9="L",C$10="IB"),IF((($C$7*Coefficients!$C$16)/($A847*($C$4/100)))&lt;=1,2*ASIN(($C$7*Coefficients!$C$16)/( $A847*($C$4/100)))*180/PI(),180),IF(AND(C$9="C",C$10="IB"),IF((($C$7*Coefficients!$D$16)/($A847*($C$4/100)))&lt;=1,2*ASIN(($C$7*Coefficients!$D$16)/( $A847*($C$4/100)))*180/PI(),180),IF(AND(C$9="L",C$10="D"),IF((($C$7*Coefficients!$E$16)/($A847*($C$4/100)))&lt;=1,2*ASIN(($C$7*Coefficients!$E$16)/( $A847*($C$4/100)))*180/PI(),180),IF(AND(C$9="C",C$10="D"),IF((($C$7*Coefficients!$F$16)/($A847*($C$4/100)))&lt;=1,2*ASIN(($C$7*Coefficients!$F$16)/( $A847*($C$4/100)))*180/PI(),180),FALSE))))</f>
        <v>180</v>
      </c>
      <c r="H847" s="50">
        <f>IF(AND(C$9="L",C$10="IB"),(($C$7*Coefficients!$C$16)/($A847*SIN(C$5*PI()/180))*100/2)^2*PI(),IF(AND(C$9="C",C$10="IB"),(($C$7*Coefficients!$D$16)/($A847*SIN(C$5*PI()/180))*100/2)^2*PI(),IF(AND(C$9="L",C$10="D"),(($C$7*Coefficients!$E$16)/($A847*SIN(C$5*PI()/180))*100/2)^2*PI(),IF(AND(C$9="C",C$10="D"),(($C$7* Coefficients!$F$16)/($A847*SIN(C$5*PI()/180))*100/2)^2*PI(),FALSE))))</f>
        <v>609491.47442969994</v>
      </c>
      <c r="I847" s="42">
        <f t="shared" si="93"/>
        <v>12.333603623596995</v>
      </c>
      <c r="L847" s="44"/>
    </row>
    <row r="848" spans="1:12" x14ac:dyDescent="0.25">
      <c r="A848" s="51">
        <f t="shared" si="94"/>
        <v>65.012969034306337</v>
      </c>
      <c r="B848" s="5">
        <f t="shared" si="88"/>
        <v>0.99900829869244356</v>
      </c>
      <c r="C848" s="49">
        <f t="shared" si="91"/>
        <v>-8.6180820996570335E-3</v>
      </c>
      <c r="D848" s="5">
        <f t="shared" si="89"/>
        <v>0.62538001222283557</v>
      </c>
      <c r="E848" s="5">
        <f t="shared" si="90"/>
        <v>4.4434267924218583E-2</v>
      </c>
      <c r="F848" s="5" t="str">
        <f t="shared" si="92"/>
        <v>neg.</v>
      </c>
      <c r="G848" s="16">
        <f>IF(AND(C$9="L",C$10="IB"),IF((($C$7*Coefficients!$C$16)/($A848*($C$4/100)))&lt;=1,2*ASIN(($C$7*Coefficients!$C$16)/( $A848*($C$4/100)))*180/PI(),180),IF(AND(C$9="C",C$10="IB"),IF((($C$7*Coefficients!$D$16)/($A848*($C$4/100)))&lt;=1,2*ASIN(($C$7*Coefficients!$D$16)/( $A848*($C$4/100)))*180/PI(),180),IF(AND(C$9="L",C$10="D"),IF((($C$7*Coefficients!$E$16)/($A848*($C$4/100)))&lt;=1,2*ASIN(($C$7*Coefficients!$E$16)/( $A848*($C$4/100)))*180/PI(),180),IF(AND(C$9="C",C$10="D"),IF((($C$7*Coefficients!$F$16)/($A848*($C$4/100)))&lt;=1,2*ASIN(($C$7*Coefficients!$F$16)/( $A848*($C$4/100)))*180/PI(),180),FALSE))))</f>
        <v>180</v>
      </c>
      <c r="H848" s="50">
        <f>IF(AND(C$9="L",C$10="IB"),(($C$7*Coefficients!$C$16)/($A848*SIN(C$5*PI()/180))*100/2)^2*PI(),IF(AND(C$9="C",C$10="IB"),(($C$7*Coefficients!$D$16)/($A848*SIN(C$5*PI()/180))*100/2)^2*PI(),IF(AND(C$9="L",C$10="D"),(($C$7*Coefficients!$E$16)/($A848*SIN(C$5*PI()/180))*100/2)^2*PI(),IF(AND(C$9="C",C$10="D"),(($C$7* Coefficients!$F$16)/($A848*SIN(C$5*PI()/180))*100/2)^2*PI(),FALSE))))</f>
        <v>606691.11547689291</v>
      </c>
      <c r="I848" s="42">
        <f t="shared" si="93"/>
        <v>12.305237122424796</v>
      </c>
      <c r="L848" s="44"/>
    </row>
    <row r="849" spans="1:12" x14ac:dyDescent="0.25">
      <c r="A849" s="51">
        <f t="shared" si="94"/>
        <v>65.162839406081531</v>
      </c>
      <c r="B849" s="5">
        <f t="shared" si="88"/>
        <v>0.99900372272714</v>
      </c>
      <c r="C849" s="49">
        <f t="shared" si="91"/>
        <v>-8.6578679760064853E-3</v>
      </c>
      <c r="D849" s="5">
        <f t="shared" si="89"/>
        <v>0.62682166204016909</v>
      </c>
      <c r="E849" s="5">
        <f t="shared" si="90"/>
        <v>4.4639367186130804E-2</v>
      </c>
      <c r="F849" s="5" t="str">
        <f t="shared" si="92"/>
        <v>neg.</v>
      </c>
      <c r="G849" s="16">
        <f>IF(AND(C$9="L",C$10="IB"),IF((($C$7*Coefficients!$C$16)/($A849*($C$4/100)))&lt;=1,2*ASIN(($C$7*Coefficients!$C$16)/( $A849*($C$4/100)))*180/PI(),180),IF(AND(C$9="C",C$10="IB"),IF((($C$7*Coefficients!$D$16)/($A849*($C$4/100)))&lt;=1,2*ASIN(($C$7*Coefficients!$D$16)/( $A849*($C$4/100)))*180/PI(),180),IF(AND(C$9="L",C$10="D"),IF((($C$7*Coefficients!$E$16)/($A849*($C$4/100)))&lt;=1,2*ASIN(($C$7*Coefficients!$E$16)/( $A849*($C$4/100)))*180/PI(),180),IF(AND(C$9="C",C$10="D"),IF((($C$7*Coefficients!$F$16)/($A849*($C$4/100)))&lt;=1,2*ASIN(($C$7*Coefficients!$F$16)/( $A849*($C$4/100)))*180/PI(),180),FALSE))))</f>
        <v>180</v>
      </c>
      <c r="H849" s="50">
        <f>IF(AND(C$9="L",C$10="IB"),(($C$7*Coefficients!$C$16)/($A849*SIN(C$5*PI()/180))*100/2)^2*PI(),IF(AND(C$9="C",C$10="IB"),(($C$7*Coefficients!$D$16)/($A849*SIN(C$5*PI()/180))*100/2)^2*PI(),IF(AND(C$9="L",C$10="D"),(($C$7*Coefficients!$E$16)/($A849*SIN(C$5*PI()/180))*100/2)^2*PI(),IF(AND(C$9="C",C$10="D"),(($C$7* Coefficients!$F$16)/($A849*SIN(C$5*PI()/180))*100/2)^2*PI(),FALSE))))</f>
        <v>603903.62300474022</v>
      </c>
      <c r="I849" s="42">
        <f t="shared" si="93"/>
        <v>12.276935862394872</v>
      </c>
      <c r="L849" s="44"/>
    </row>
    <row r="850" spans="1:12" x14ac:dyDescent="0.25">
      <c r="A850" s="51">
        <f t="shared" si="94"/>
        <v>65.313055264744492</v>
      </c>
      <c r="B850" s="5">
        <f t="shared" si="88"/>
        <v>0.99899912565420834</v>
      </c>
      <c r="C850" s="49">
        <f t="shared" si="91"/>
        <v>-8.6978375568055495E-3</v>
      </c>
      <c r="D850" s="5">
        <f t="shared" si="89"/>
        <v>0.62826663520355641</v>
      </c>
      <c r="E850" s="5">
        <f t="shared" si="90"/>
        <v>4.4845413143222247E-2</v>
      </c>
      <c r="F850" s="5" t="str">
        <f t="shared" si="92"/>
        <v>neg.</v>
      </c>
      <c r="G850" s="16">
        <f>IF(AND(C$9="L",C$10="IB"),IF((($C$7*Coefficients!$C$16)/($A850*($C$4/100)))&lt;=1,2*ASIN(($C$7*Coefficients!$C$16)/( $A850*($C$4/100)))*180/PI(),180),IF(AND(C$9="C",C$10="IB"),IF((($C$7*Coefficients!$D$16)/($A850*($C$4/100)))&lt;=1,2*ASIN(($C$7*Coefficients!$D$16)/( $A850*($C$4/100)))*180/PI(),180),IF(AND(C$9="L",C$10="D"),IF((($C$7*Coefficients!$E$16)/($A850*($C$4/100)))&lt;=1,2*ASIN(($C$7*Coefficients!$E$16)/( $A850*($C$4/100)))*180/PI(),180),IF(AND(C$9="C",C$10="D"),IF((($C$7*Coefficients!$F$16)/($A850*($C$4/100)))&lt;=1,2*ASIN(($C$7*Coefficients!$F$16)/( $A850*($C$4/100)))*180/PI(),180),FALSE))))</f>
        <v>180</v>
      </c>
      <c r="H850" s="50">
        <f>IF(AND(C$9="L",C$10="IB"),(($C$7*Coefficients!$C$16)/($A850*SIN(C$5*PI()/180))*100/2)^2*PI(),IF(AND(C$9="C",C$10="IB"),(($C$7*Coefficients!$D$16)/($A850*SIN(C$5*PI()/180))*100/2)^2*PI(),IF(AND(C$9="L",C$10="D"),(($C$7*Coefficients!$E$16)/($A850*SIN(C$5*PI()/180))*100/2)^2*PI(),IF(AND(C$9="C",C$10="D"),(($C$7* Coefficients!$F$16)/($A850*SIN(C$5*PI()/180))*100/2)^2*PI(),FALSE))))</f>
        <v>601128.93789713248</v>
      </c>
      <c r="I850" s="42">
        <f t="shared" si="93"/>
        <v>12.248699693456755</v>
      </c>
      <c r="L850" s="44"/>
    </row>
    <row r="851" spans="1:12" x14ac:dyDescent="0.25">
      <c r="A851" s="51">
        <f t="shared" si="94"/>
        <v>65.463617406724737</v>
      </c>
      <c r="B851" s="5">
        <f t="shared" si="88"/>
        <v>0.99899450737635065</v>
      </c>
      <c r="C851" s="49">
        <f t="shared" si="91"/>
        <v>-8.7379916905592856E-3</v>
      </c>
      <c r="D851" s="5">
        <f t="shared" si="89"/>
        <v>0.62971493937410139</v>
      </c>
      <c r="E851" s="5">
        <f t="shared" si="90"/>
        <v>4.5052410165239337E-2</v>
      </c>
      <c r="F851" s="5" t="str">
        <f t="shared" si="92"/>
        <v>neg.</v>
      </c>
      <c r="G851" s="16">
        <f>IF(AND(C$9="L",C$10="IB"),IF((($C$7*Coefficients!$C$16)/($A851*($C$4/100)))&lt;=1,2*ASIN(($C$7*Coefficients!$C$16)/( $A851*($C$4/100)))*180/PI(),180),IF(AND(C$9="C",C$10="IB"),IF((($C$7*Coefficients!$D$16)/($A851*($C$4/100)))&lt;=1,2*ASIN(($C$7*Coefficients!$D$16)/( $A851*($C$4/100)))*180/PI(),180),IF(AND(C$9="L",C$10="D"),IF((($C$7*Coefficients!$E$16)/($A851*($C$4/100)))&lt;=1,2*ASIN(($C$7*Coefficients!$E$16)/( $A851*($C$4/100)))*180/PI(),180),IF(AND(C$9="C",C$10="D"),IF((($C$7*Coefficients!$F$16)/($A851*($C$4/100)))&lt;=1,2*ASIN(($C$7*Coefficients!$F$16)/( $A851*($C$4/100)))*180/PI(),180),FALSE))))</f>
        <v>180</v>
      </c>
      <c r="H851" s="50">
        <f>IF(AND(C$9="L",C$10="IB"),(($C$7*Coefficients!$C$16)/($A851*SIN(C$5*PI()/180))*100/2)^2*PI(),IF(AND(C$9="C",C$10="IB"),(($C$7*Coefficients!$D$16)/($A851*SIN(C$5*PI()/180))*100/2)^2*PI(),IF(AND(C$9="L",C$10="D"),(($C$7*Coefficients!$E$16)/($A851*SIN(C$5*PI()/180))*100/2)^2*PI(),IF(AND(C$9="C",C$10="D"),(($C$7* Coefficients!$F$16)/($A851*SIN(C$5*PI()/180))*100/2)^2*PI(),FALSE))))</f>
        <v>598367.00130957551</v>
      </c>
      <c r="I851" s="42">
        <f t="shared" si="93"/>
        <v>12.220528465905097</v>
      </c>
      <c r="L851" s="44"/>
    </row>
    <row r="852" spans="1:12" x14ac:dyDescent="0.25">
      <c r="A852" s="51">
        <f t="shared" si="94"/>
        <v>65.61452663028777</v>
      </c>
      <c r="B852" s="5">
        <f t="shared" si="88"/>
        <v>0.99898986779582033</v>
      </c>
      <c r="C852" s="49">
        <f t="shared" si="91"/>
        <v>-8.7783312297009426E-3</v>
      </c>
      <c r="D852" s="5">
        <f t="shared" si="89"/>
        <v>0.63116658223056887</v>
      </c>
      <c r="E852" s="5">
        <f t="shared" si="90"/>
        <v>4.5260362642098317E-2</v>
      </c>
      <c r="F852" s="5" t="str">
        <f t="shared" si="92"/>
        <v>neg.</v>
      </c>
      <c r="G852" s="16">
        <f>IF(AND(C$9="L",C$10="IB"),IF((($C$7*Coefficients!$C$16)/($A852*($C$4/100)))&lt;=1,2*ASIN(($C$7*Coefficients!$C$16)/( $A852*($C$4/100)))*180/PI(),180),IF(AND(C$9="C",C$10="IB"),IF((($C$7*Coefficients!$D$16)/($A852*($C$4/100)))&lt;=1,2*ASIN(($C$7*Coefficients!$D$16)/( $A852*($C$4/100)))*180/PI(),180),IF(AND(C$9="L",C$10="D"),IF((($C$7*Coefficients!$E$16)/($A852*($C$4/100)))&lt;=1,2*ASIN(($C$7*Coefficients!$E$16)/( $A852*($C$4/100)))*180/PI(),180),IF(AND(C$9="C",C$10="D"),IF((($C$7*Coefficients!$F$16)/($A852*($C$4/100)))&lt;=1,2*ASIN(($C$7*Coefficients!$F$16)/( $A852*($C$4/100)))*180/PI(),180),FALSE))))</f>
        <v>180</v>
      </c>
      <c r="H852" s="50">
        <f>IF(AND(C$9="L",C$10="IB"),(($C$7*Coefficients!$C$16)/($A852*SIN(C$5*PI()/180))*100/2)^2*PI(),IF(AND(C$9="C",C$10="IB"),(($C$7*Coefficients!$D$16)/($A852*SIN(C$5*PI()/180))*100/2)^2*PI(),IF(AND(C$9="L",C$10="D"),(($C$7*Coefficients!$E$16)/($A852*SIN(C$5*PI()/180))*100/2)^2*PI(),IF(AND(C$9="C",C$10="D"),(($C$7* Coefficients!$F$16)/($A852*SIN(C$5*PI()/180))*100/2)^2*PI(),FALSE))))</f>
        <v>595617.75466793997</v>
      </c>
      <c r="I852" s="42">
        <f t="shared" si="93"/>
        <v>12.192422030378845</v>
      </c>
      <c r="L852" s="44"/>
    </row>
    <row r="853" spans="1:12" x14ac:dyDescent="0.25">
      <c r="A853" s="51">
        <f t="shared" si="94"/>
        <v>65.765783735539273</v>
      </c>
      <c r="B853" s="5">
        <f t="shared" si="88"/>
        <v>0.99898520681442105</v>
      </c>
      <c r="C853" s="49">
        <f t="shared" si="91"/>
        <v>-8.8188570306018711E-3</v>
      </c>
      <c r="D853" s="5">
        <f t="shared" si="89"/>
        <v>0.63262157146942455</v>
      </c>
      <c r="E853" s="5">
        <f t="shared" si="90"/>
        <v>4.5469274983978354E-2</v>
      </c>
      <c r="F853" s="5" t="str">
        <f t="shared" si="92"/>
        <v>neg.</v>
      </c>
      <c r="G853" s="16">
        <f>IF(AND(C$9="L",C$10="IB"),IF((($C$7*Coefficients!$C$16)/($A853*($C$4/100)))&lt;=1,2*ASIN(($C$7*Coefficients!$C$16)/( $A853*($C$4/100)))*180/PI(),180),IF(AND(C$9="C",C$10="IB"),IF((($C$7*Coefficients!$D$16)/($A853*($C$4/100)))&lt;=1,2*ASIN(($C$7*Coefficients!$D$16)/( $A853*($C$4/100)))*180/PI(),180),IF(AND(C$9="L",C$10="D"),IF((($C$7*Coefficients!$E$16)/($A853*($C$4/100)))&lt;=1,2*ASIN(($C$7*Coefficients!$E$16)/( $A853*($C$4/100)))*180/PI(),180),IF(AND(C$9="C",C$10="D"),IF((($C$7*Coefficients!$F$16)/($A853*($C$4/100)))&lt;=1,2*ASIN(($C$7*Coefficients!$F$16)/( $A853*($C$4/100)))*180/PI(),180),FALSE))))</f>
        <v>180</v>
      </c>
      <c r="H853" s="50">
        <f>IF(AND(C$9="L",C$10="IB"),(($C$7*Coefficients!$C$16)/($A853*SIN(C$5*PI()/180))*100/2)^2*PI(),IF(AND(C$9="C",C$10="IB"),(($C$7*Coefficients!$D$16)/($A853*SIN(C$5*PI()/180))*100/2)^2*PI(),IF(AND(C$9="L",C$10="D"),(($C$7*Coefficients!$E$16)/($A853*SIN(C$5*PI()/180))*100/2)^2*PI(),IF(AND(C$9="C",C$10="D"),(($C$7* Coefficients!$F$16)/($A853*SIN(C$5*PI()/180))*100/2)^2*PI(),FALSE))))</f>
        <v>592881.13966721995</v>
      </c>
      <c r="I853" s="42">
        <f t="shared" si="93"/>
        <v>12.164380237860479</v>
      </c>
      <c r="L853" s="44"/>
    </row>
    <row r="854" spans="1:12" x14ac:dyDescent="0.25">
      <c r="A854" s="51">
        <f t="shared" si="94"/>
        <v>65.917389524429353</v>
      </c>
      <c r="B854" s="5">
        <f t="shared" si="88"/>
        <v>0.99898052433350559</v>
      </c>
      <c r="C854" s="49">
        <f t="shared" si="91"/>
        <v>-8.8595699535814563E-3</v>
      </c>
      <c r="D854" s="5">
        <f t="shared" si="89"/>
        <v>0.63407991480487658</v>
      </c>
      <c r="E854" s="5">
        <f t="shared" si="90"/>
        <v>4.5679151621415066E-2</v>
      </c>
      <c r="F854" s="5" t="str">
        <f t="shared" si="92"/>
        <v>neg.</v>
      </c>
      <c r="G854" s="16">
        <f>IF(AND(C$9="L",C$10="IB"),IF((($C$7*Coefficients!$C$16)/($A854*($C$4/100)))&lt;=1,2*ASIN(($C$7*Coefficients!$C$16)/( $A854*($C$4/100)))*180/PI(),180),IF(AND(C$9="C",C$10="IB"),IF((($C$7*Coefficients!$D$16)/($A854*($C$4/100)))&lt;=1,2*ASIN(($C$7*Coefficients!$D$16)/( $A854*($C$4/100)))*180/PI(),180),IF(AND(C$9="L",C$10="D"),IF((($C$7*Coefficients!$E$16)/($A854*($C$4/100)))&lt;=1,2*ASIN(($C$7*Coefficients!$E$16)/( $A854*($C$4/100)))*180/PI(),180),IF(AND(C$9="C",C$10="D"),IF((($C$7*Coefficients!$F$16)/($A854*($C$4/100)))&lt;=1,2*ASIN(($C$7*Coefficients!$F$16)/( $A854*($C$4/100)))*180/PI(),180),FALSE))))</f>
        <v>180</v>
      </c>
      <c r="H854" s="50">
        <f>IF(AND(C$9="L",C$10="IB"),(($C$7*Coefficients!$C$16)/($A854*SIN(C$5*PI()/180))*100/2)^2*PI(),IF(AND(C$9="C",C$10="IB"),(($C$7*Coefficients!$D$16)/($A854*SIN(C$5*PI()/180))*100/2)^2*PI(),IF(AND(C$9="L",C$10="D"),(($C$7*Coefficients!$E$16)/($A854*SIN(C$5*PI()/180))*100/2)^2*PI(),IF(AND(C$9="C",C$10="D"),(($C$7* Coefficients!$F$16)/($A854*SIN(C$5*PI()/180))*100/2)^2*PI(),FALSE))))</f>
        <v>590157.0982702981</v>
      </c>
      <c r="I854" s="42">
        <f t="shared" si="93"/>
        <v>12.136402939675207</v>
      </c>
      <c r="L854" s="44"/>
    </row>
    <row r="855" spans="1:12" x14ac:dyDescent="0.25">
      <c r="A855" s="51">
        <f t="shared" si="94"/>
        <v>66.069344800756809</v>
      </c>
      <c r="B855" s="5">
        <f t="shared" si="88"/>
        <v>0.99897582025397091</v>
      </c>
      <c r="C855" s="49">
        <f t="shared" si="91"/>
        <v>-8.9004708629508347E-3</v>
      </c>
      <c r="D855" s="5">
        <f t="shared" si="89"/>
        <v>0.63554161996891612</v>
      </c>
      <c r="E855" s="5">
        <f t="shared" si="90"/>
        <v>4.5889997005394534E-2</v>
      </c>
      <c r="F855" s="5" t="str">
        <f t="shared" si="92"/>
        <v>neg.</v>
      </c>
      <c r="G855" s="16">
        <f>IF(AND(C$9="L",C$10="IB"),IF((($C$7*Coefficients!$C$16)/($A855*($C$4/100)))&lt;=1,2*ASIN(($C$7*Coefficients!$C$16)/( $A855*($C$4/100)))*180/PI(),180),IF(AND(C$9="C",C$10="IB"),IF((($C$7*Coefficients!$D$16)/($A855*($C$4/100)))&lt;=1,2*ASIN(($C$7*Coefficients!$D$16)/( $A855*($C$4/100)))*180/PI(),180),IF(AND(C$9="L",C$10="D"),IF((($C$7*Coefficients!$E$16)/($A855*($C$4/100)))&lt;=1,2*ASIN(($C$7*Coefficients!$E$16)/( $A855*($C$4/100)))*180/PI(),180),IF(AND(C$9="C",C$10="D"),IF((($C$7*Coefficients!$F$16)/($A855*($C$4/100)))&lt;=1,2*ASIN(($C$7*Coefficients!$F$16)/( $A855*($C$4/100)))*180/PI(),180),FALSE))))</f>
        <v>180</v>
      </c>
      <c r="H855" s="50">
        <f>IF(AND(C$9="L",C$10="IB"),(($C$7*Coefficients!$C$16)/($A855*SIN(C$5*PI()/180))*100/2)^2*PI(),IF(AND(C$9="C",C$10="IB"),(($C$7*Coefficients!$D$16)/($A855*SIN(C$5*PI()/180))*100/2)^2*PI(),IF(AND(C$9="L",C$10="D"),(($C$7*Coefficients!$E$16)/($A855*SIN(C$5*PI()/180))*100/2)^2*PI(),IF(AND(C$9="C",C$10="D"),(($C$7* Coefficients!$F$16)/($A855*SIN(C$5*PI()/180))*100/2)^2*PI(),FALSE))))</f>
        <v>587445.57270671218</v>
      </c>
      <c r="I855" s="42">
        <f t="shared" si="93"/>
        <v>12.108489987490179</v>
      </c>
      <c r="L855" s="44"/>
    </row>
    <row r="856" spans="1:12" x14ac:dyDescent="0.25">
      <c r="A856" s="51">
        <f t="shared" si="94"/>
        <v>66.221650370173393</v>
      </c>
      <c r="B856" s="5">
        <f t="shared" si="88"/>
        <v>0.99897109447625898</v>
      </c>
      <c r="C856" s="49">
        <f t="shared" si="91"/>
        <v>-8.9415606270054557E-3</v>
      </c>
      <c r="D856" s="5">
        <f t="shared" si="89"/>
        <v>0.6370066947113584</v>
      </c>
      <c r="E856" s="5">
        <f t="shared" si="90"/>
        <v>4.6101815607447603E-2</v>
      </c>
      <c r="F856" s="5" t="str">
        <f t="shared" si="92"/>
        <v>neg.</v>
      </c>
      <c r="G856" s="16">
        <f>IF(AND(C$9="L",C$10="IB"),IF((($C$7*Coefficients!$C$16)/($A856*($C$4/100)))&lt;=1,2*ASIN(($C$7*Coefficients!$C$16)/( $A856*($C$4/100)))*180/PI(),180),IF(AND(C$9="C",C$10="IB"),IF((($C$7*Coefficients!$D$16)/($A856*($C$4/100)))&lt;=1,2*ASIN(($C$7*Coefficients!$D$16)/( $A856*($C$4/100)))*180/PI(),180),IF(AND(C$9="L",C$10="D"),IF((($C$7*Coefficients!$E$16)/($A856*($C$4/100)))&lt;=1,2*ASIN(($C$7*Coefficients!$E$16)/( $A856*($C$4/100)))*180/PI(),180),IF(AND(C$9="C",C$10="D"),IF((($C$7*Coefficients!$F$16)/($A856*($C$4/100)))&lt;=1,2*ASIN(($C$7*Coefficients!$F$16)/( $A856*($C$4/100)))*180/PI(),180),FALSE))))</f>
        <v>180</v>
      </c>
      <c r="H856" s="50">
        <f>IF(AND(C$9="L",C$10="IB"),(($C$7*Coefficients!$C$16)/($A856*SIN(C$5*PI()/180))*100/2)^2*PI(),IF(AND(C$9="C",C$10="IB"),(($C$7*Coefficients!$D$16)/($A856*SIN(C$5*PI()/180))*100/2)^2*PI(),IF(AND(C$9="L",C$10="D"),(($C$7*Coefficients!$E$16)/($A856*SIN(C$5*PI()/180))*100/2)^2*PI(),IF(AND(C$9="C",C$10="D"),(($C$7* Coefficients!$F$16)/($A856*SIN(C$5*PI()/180))*100/2)^2*PI(),FALSE))))</f>
        <v>584746.50547143177</v>
      </c>
      <c r="I856" s="42">
        <f t="shared" si="93"/>
        <v>12.080641233313697</v>
      </c>
      <c r="L856" s="44"/>
    </row>
    <row r="857" spans="1:12" x14ac:dyDescent="0.25">
      <c r="A857" s="51">
        <f t="shared" si="94"/>
        <v>66.374307040188071</v>
      </c>
      <c r="B857" s="5">
        <f t="shared" si="88"/>
        <v>0.99896634690035258</v>
      </c>
      <c r="C857" s="49">
        <f t="shared" si="91"/>
        <v>-8.9828401180620295E-3</v>
      </c>
      <c r="D857" s="5">
        <f t="shared" si="89"/>
        <v>0.63847514679988404</v>
      </c>
      <c r="E857" s="5">
        <f t="shared" si="90"/>
        <v>4.6314611919744834E-2</v>
      </c>
      <c r="F857" s="5" t="str">
        <f t="shared" si="92"/>
        <v>neg.</v>
      </c>
      <c r="G857" s="16">
        <f>IF(AND(C$9="L",C$10="IB"),IF((($C$7*Coefficients!$C$16)/($A857*($C$4/100)))&lt;=1,2*ASIN(($C$7*Coefficients!$C$16)/( $A857*($C$4/100)))*180/PI(),180),IF(AND(C$9="C",C$10="IB"),IF((($C$7*Coefficients!$D$16)/($A857*($C$4/100)))&lt;=1,2*ASIN(($C$7*Coefficients!$D$16)/( $A857*($C$4/100)))*180/PI(),180),IF(AND(C$9="L",C$10="D"),IF((($C$7*Coefficients!$E$16)/($A857*($C$4/100)))&lt;=1,2*ASIN(($C$7*Coefficients!$E$16)/( $A857*($C$4/100)))*180/PI(),180),IF(AND(C$9="C",C$10="D"),IF((($C$7*Coefficients!$F$16)/($A857*($C$4/100)))&lt;=1,2*ASIN(($C$7*Coefficients!$F$16)/( $A857*($C$4/100)))*180/PI(),180),FALSE))))</f>
        <v>180</v>
      </c>
      <c r="H857" s="50">
        <f>IF(AND(C$9="L",C$10="IB"),(($C$7*Coefficients!$C$16)/($A857*SIN(C$5*PI()/180))*100/2)^2*PI(),IF(AND(C$9="C",C$10="IB"),(($C$7*Coefficients!$D$16)/($A857*SIN(C$5*PI()/180))*100/2)^2*PI(),IF(AND(C$9="L",C$10="D"),(($C$7*Coefficients!$E$16)/($A857*SIN(C$5*PI()/180))*100/2)^2*PI(),IF(AND(C$9="C",C$10="D"),(($C$7* Coefficients!$F$16)/($A857*SIN(C$5*PI()/180))*100/2)^2*PI(),FALSE))))</f>
        <v>582059.83932363742</v>
      </c>
      <c r="I857" s="42">
        <f t="shared" si="93"/>
        <v>12.052856529494447</v>
      </c>
      <c r="L857" s="44"/>
    </row>
    <row r="858" spans="1:12" x14ac:dyDescent="0.25">
      <c r="A858" s="51">
        <f t="shared" si="94"/>
        <v>66.527315620171308</v>
      </c>
      <c r="B858" s="5">
        <f t="shared" si="88"/>
        <v>0.99896157742577518</v>
      </c>
      <c r="C858" s="49">
        <f t="shared" si="91"/>
        <v>-9.0243102124597969E-3</v>
      </c>
      <c r="D858" s="5">
        <f t="shared" si="89"/>
        <v>0.63994698402007966</v>
      </c>
      <c r="E858" s="5">
        <f t="shared" si="90"/>
        <v>4.6528390455191616E-2</v>
      </c>
      <c r="F858" s="5" t="str">
        <f t="shared" si="92"/>
        <v>neg.</v>
      </c>
      <c r="G858" s="16">
        <f>IF(AND(C$9="L",C$10="IB"),IF((($C$7*Coefficients!$C$16)/($A858*($C$4/100)))&lt;=1,2*ASIN(($C$7*Coefficients!$C$16)/( $A858*($C$4/100)))*180/PI(),180),IF(AND(C$9="C",C$10="IB"),IF((($C$7*Coefficients!$D$16)/($A858*($C$4/100)))&lt;=1,2*ASIN(($C$7*Coefficients!$D$16)/( $A858*($C$4/100)))*180/PI(),180),IF(AND(C$9="L",C$10="D"),IF((($C$7*Coefficients!$E$16)/($A858*($C$4/100)))&lt;=1,2*ASIN(($C$7*Coefficients!$E$16)/( $A858*($C$4/100)))*180/PI(),180),IF(AND(C$9="C",C$10="D"),IF((($C$7*Coefficients!$F$16)/($A858*($C$4/100)))&lt;=1,2*ASIN(($C$7*Coefficients!$F$16)/( $A858*($C$4/100)))*180/PI(),180),FALSE))))</f>
        <v>180</v>
      </c>
      <c r="H858" s="50">
        <f>IF(AND(C$9="L",C$10="IB"),(($C$7*Coefficients!$C$16)/($A858*SIN(C$5*PI()/180))*100/2)^2*PI(),IF(AND(C$9="C",C$10="IB"),(($C$7*Coefficients!$D$16)/($A858*SIN(C$5*PI()/180))*100/2)^2*PI(),IF(AND(C$9="L",C$10="D"),(($C$7*Coefficients!$E$16)/($A858*SIN(C$5*PI()/180))*100/2)^2*PI(),IF(AND(C$9="C",C$10="D"),(($C$7* Coefficients!$F$16)/($A858*SIN(C$5*PI()/180))*100/2)^2*PI(),FALSE))))</f>
        <v>579385.51728550834</v>
      </c>
      <c r="I858" s="42">
        <f t="shared" si="93"/>
        <v>12.025135728720691</v>
      </c>
      <c r="L858" s="44"/>
    </row>
    <row r="859" spans="1:12" x14ac:dyDescent="0.25">
      <c r="A859" s="51">
        <f t="shared" si="94"/>
        <v>66.680676921359378</v>
      </c>
      <c r="B859" s="5">
        <f t="shared" si="88"/>
        <v>0.99895678595158721</v>
      </c>
      <c r="C859" s="49">
        <f t="shared" si="91"/>
        <v>-9.0659717905936278E-3</v>
      </c>
      <c r="D859" s="5">
        <f t="shared" si="89"/>
        <v>0.64142221417547984</v>
      </c>
      <c r="E859" s="5">
        <f t="shared" si="90"/>
        <v>4.6743155747524058E-2</v>
      </c>
      <c r="F859" s="5" t="str">
        <f t="shared" si="92"/>
        <v>neg.</v>
      </c>
      <c r="G859" s="16">
        <f>IF(AND(C$9="L",C$10="IB"),IF((($C$7*Coefficients!$C$16)/($A859*($C$4/100)))&lt;=1,2*ASIN(($C$7*Coefficients!$C$16)/( $A859*($C$4/100)))*180/PI(),180),IF(AND(C$9="C",C$10="IB"),IF((($C$7*Coefficients!$D$16)/($A859*($C$4/100)))&lt;=1,2*ASIN(($C$7*Coefficients!$D$16)/( $A859*($C$4/100)))*180/PI(),180),IF(AND(C$9="L",C$10="D"),IF((($C$7*Coefficients!$E$16)/($A859*($C$4/100)))&lt;=1,2*ASIN(($C$7*Coefficients!$E$16)/( $A859*($C$4/100)))*180/PI(),180),IF(AND(C$9="C",C$10="D"),IF((($C$7*Coefficients!$F$16)/($A859*($C$4/100)))&lt;=1,2*ASIN(($C$7*Coefficients!$F$16)/( $A859*($C$4/100)))*180/PI(),180),FALSE))))</f>
        <v>180</v>
      </c>
      <c r="H859" s="50">
        <f>IF(AND(C$9="L",C$10="IB"),(($C$7*Coefficients!$C$16)/($A859*SIN(C$5*PI()/180))*100/2)^2*PI(),IF(AND(C$9="C",C$10="IB"),(($C$7*Coefficients!$D$16)/($A859*SIN(C$5*PI()/180))*100/2)^2*PI(),IF(AND(C$9="L",C$10="D"),(($C$7*Coefficients!$E$16)/($A859*SIN(C$5*PI()/180))*100/2)^2*PI(),IF(AND(C$9="C",C$10="D"),(($C$7* Coefficients!$F$16)/($A859*SIN(C$5*PI()/180))*100/2)^2*PI(),FALSE))))</f>
        <v>576723.48264101148</v>
      </c>
      <c r="I859" s="42">
        <f t="shared" si="93"/>
        <v>11.997478684019498</v>
      </c>
      <c r="L859" s="44"/>
    </row>
    <row r="860" spans="1:12" x14ac:dyDescent="0.25">
      <c r="A860" s="51">
        <f t="shared" si="94"/>
        <v>66.834391756858622</v>
      </c>
      <c r="B860" s="5">
        <f t="shared" si="88"/>
        <v>0.99895197237638378</v>
      </c>
      <c r="C860" s="49">
        <f t="shared" si="91"/>
        <v>-9.1078257369336148E-3</v>
      </c>
      <c r="D860" s="5">
        <f t="shared" si="89"/>
        <v>0.64290084508760792</v>
      </c>
      <c r="E860" s="5">
        <f t="shared" si="90"/>
        <v>4.6958912351405008E-2</v>
      </c>
      <c r="F860" s="5" t="str">
        <f t="shared" si="92"/>
        <v>neg.</v>
      </c>
      <c r="G860" s="16">
        <f>IF(AND(C$9="L",C$10="IB"),IF((($C$7*Coefficients!$C$16)/($A860*($C$4/100)))&lt;=1,2*ASIN(($C$7*Coefficients!$C$16)/( $A860*($C$4/100)))*180/PI(),180),IF(AND(C$9="C",C$10="IB"),IF((($C$7*Coefficients!$D$16)/($A860*($C$4/100)))&lt;=1,2*ASIN(($C$7*Coefficients!$D$16)/( $A860*($C$4/100)))*180/PI(),180),IF(AND(C$9="L",C$10="D"),IF((($C$7*Coefficients!$E$16)/($A860*($C$4/100)))&lt;=1,2*ASIN(($C$7*Coefficients!$E$16)/( $A860*($C$4/100)))*180/PI(),180),IF(AND(C$9="C",C$10="D"),IF((($C$7*Coefficients!$F$16)/($A860*($C$4/100)))&lt;=1,2*ASIN(($C$7*Coefficients!$F$16)/( $A860*($C$4/100)))*180/PI(),180),FALSE))))</f>
        <v>180</v>
      </c>
      <c r="H860" s="50">
        <f>IF(AND(C$9="L",C$10="IB"),(($C$7*Coefficients!$C$16)/($A860*SIN(C$5*PI()/180))*100/2)^2*PI(),IF(AND(C$9="C",C$10="IB"),(($C$7*Coefficients!$D$16)/($A860*SIN(C$5*PI()/180))*100/2)^2*PI(),IF(AND(C$9="L",C$10="D"),(($C$7*Coefficients!$E$16)/($A860*SIN(C$5*PI()/180))*100/2)^2*PI(),IF(AND(C$9="C",C$10="D"),(($C$7* Coefficients!$F$16)/($A860*SIN(C$5*PI()/180))*100/2)^2*PI(),FALSE))))</f>
        <v>574073.6789347023</v>
      </c>
      <c r="I860" s="42">
        <f t="shared" si="93"/>
        <v>11.969885248755977</v>
      </c>
      <c r="L860" s="44"/>
    </row>
    <row r="861" spans="1:12" x14ac:dyDescent="0.25">
      <c r="A861" s="51">
        <f t="shared" si="94"/>
        <v>66.988460941649791</v>
      </c>
      <c r="B861" s="5">
        <f t="shared" si="88"/>
        <v>0.9989471365982947</v>
      </c>
      <c r="C861" s="49">
        <f t="shared" si="91"/>
        <v>-9.1498729400253734E-3</v>
      </c>
      <c r="D861" s="5">
        <f t="shared" si="89"/>
        <v>0.64438288459601767</v>
      </c>
      <c r="E861" s="5">
        <f t="shared" si="90"/>
        <v>4.7175664842520629E-2</v>
      </c>
      <c r="F861" s="5" t="str">
        <f t="shared" si="92"/>
        <v>neg.</v>
      </c>
      <c r="G861" s="16">
        <f>IF(AND(C$9="L",C$10="IB"),IF((($C$7*Coefficients!$C$16)/($A861*($C$4/100)))&lt;=1,2*ASIN(($C$7*Coefficients!$C$16)/( $A861*($C$4/100)))*180/PI(),180),IF(AND(C$9="C",C$10="IB"),IF((($C$7*Coefficients!$D$16)/($A861*($C$4/100)))&lt;=1,2*ASIN(($C$7*Coefficients!$D$16)/( $A861*($C$4/100)))*180/PI(),180),IF(AND(C$9="L",C$10="D"),IF((($C$7*Coefficients!$E$16)/($A861*($C$4/100)))&lt;=1,2*ASIN(($C$7*Coefficients!$E$16)/( $A861*($C$4/100)))*180/PI(),180),IF(AND(C$9="C",C$10="D"),IF((($C$7*Coefficients!$F$16)/($A861*($C$4/100)))&lt;=1,2*ASIN(($C$7*Coefficients!$F$16)/( $A861*($C$4/100)))*180/PI(),180),FALSE))))</f>
        <v>180</v>
      </c>
      <c r="H861" s="50">
        <f>IF(AND(C$9="L",C$10="IB"),(($C$7*Coefficients!$C$16)/($A861*SIN(C$5*PI()/180))*100/2)^2*PI(),IF(AND(C$9="C",C$10="IB"),(($C$7*Coefficients!$D$16)/($A861*SIN(C$5*PI()/180))*100/2)^2*PI(),IF(AND(C$9="L",C$10="D"),(($C$7*Coefficients!$E$16)/($A861*SIN(C$5*PI()/180))*100/2)^2*PI(),IF(AND(C$9="C",C$10="D"),(($C$7* Coefficients!$F$16)/($A861*SIN(C$5*PI()/180))*100/2)^2*PI(),FALSE))))</f>
        <v>571436.04997052392</v>
      </c>
      <c r="I861" s="42">
        <f t="shared" si="93"/>
        <v>11.942355276632478</v>
      </c>
      <c r="L861" s="44"/>
    </row>
    <row r="862" spans="1:12" x14ac:dyDescent="0.25">
      <c r="A862" s="51">
        <f t="shared" si="94"/>
        <v>67.142885292592368</v>
      </c>
      <c r="B862" s="5">
        <f t="shared" si="88"/>
        <v>0.99894227851497996</v>
      </c>
      <c r="C862" s="49">
        <f t="shared" si="91"/>
        <v>-9.1921142925299147E-3</v>
      </c>
      <c r="D862" s="5">
        <f t="shared" si="89"/>
        <v>0.64586834055833509</v>
      </c>
      <c r="E862" s="5">
        <f t="shared" si="90"/>
        <v>4.739341781767753E-2</v>
      </c>
      <c r="F862" s="5" t="str">
        <f t="shared" si="92"/>
        <v>neg.</v>
      </c>
      <c r="G862" s="16">
        <f>IF(AND(C$9="L",C$10="IB"),IF((($C$7*Coefficients!$C$16)/($A862*($C$4/100)))&lt;=1,2*ASIN(($C$7*Coefficients!$C$16)/( $A862*($C$4/100)))*180/PI(),180),IF(AND(C$9="C",C$10="IB"),IF((($C$7*Coefficients!$D$16)/($A862*($C$4/100)))&lt;=1,2*ASIN(($C$7*Coefficients!$D$16)/( $A862*($C$4/100)))*180/PI(),180),IF(AND(C$9="L",C$10="D"),IF((($C$7*Coefficients!$E$16)/($A862*($C$4/100)))&lt;=1,2*ASIN(($C$7*Coefficients!$E$16)/( $A862*($C$4/100)))*180/PI(),180),IF(AND(C$9="C",C$10="D"),IF((($C$7*Coefficients!$F$16)/($A862*($C$4/100)))&lt;=1,2*ASIN(($C$7*Coefficients!$F$16)/( $A862*($C$4/100)))*180/PI(),180),FALSE))))</f>
        <v>180</v>
      </c>
      <c r="H862" s="50">
        <f>IF(AND(C$9="L",C$10="IB"),(($C$7*Coefficients!$C$16)/($A862*SIN(C$5*PI()/180))*100/2)^2*PI(),IF(AND(C$9="C",C$10="IB"),(($C$7*Coefficients!$D$16)/($A862*SIN(C$5*PI()/180))*100/2)^2*PI(),IF(AND(C$9="L",C$10="D"),(($C$7*Coefficients!$E$16)/($A862*SIN(C$5*PI()/180))*100/2)^2*PI(),IF(AND(C$9="C",C$10="D"),(($C$7* Coefficients!$F$16)/($A862*SIN(C$5*PI()/180))*100/2)^2*PI(),FALSE))))</f>
        <v>568810.53981061757</v>
      </c>
      <c r="I862" s="42">
        <f t="shared" si="93"/>
        <v>11.914888621687831</v>
      </c>
      <c r="L862" s="44"/>
    </row>
    <row r="863" spans="1:12" x14ac:dyDescent="0.25">
      <c r="A863" s="51">
        <f t="shared" si="94"/>
        <v>67.297665628428902</v>
      </c>
      <c r="B863" s="5">
        <f t="shared" si="88"/>
        <v>0.99893739802362802</v>
      </c>
      <c r="C863" s="49">
        <f t="shared" si="91"/>
        <v>-9.2345506912384148E-3</v>
      </c>
      <c r="D863" s="5">
        <f t="shared" si="89"/>
        <v>0.64735722085030012</v>
      </c>
      <c r="E863" s="5">
        <f t="shared" si="90"/>
        <v>4.7612175894900292E-2</v>
      </c>
      <c r="F863" s="5" t="str">
        <f t="shared" si="92"/>
        <v>neg.</v>
      </c>
      <c r="G863" s="16">
        <f>IF(AND(C$9="L",C$10="IB"),IF((($C$7*Coefficients!$C$16)/($A863*($C$4/100)))&lt;=1,2*ASIN(($C$7*Coefficients!$C$16)/( $A863*($C$4/100)))*180/PI(),180),IF(AND(C$9="C",C$10="IB"),IF((($C$7*Coefficients!$D$16)/($A863*($C$4/100)))&lt;=1,2*ASIN(($C$7*Coefficients!$D$16)/( $A863*($C$4/100)))*180/PI(),180),IF(AND(C$9="L",C$10="D"),IF((($C$7*Coefficients!$E$16)/($A863*($C$4/100)))&lt;=1,2*ASIN(($C$7*Coefficients!$E$16)/( $A863*($C$4/100)))*180/PI(),180),IF(AND(C$9="C",C$10="D"),IF((($C$7*Coefficients!$F$16)/($A863*($C$4/100)))&lt;=1,2*ASIN(($C$7*Coefficients!$F$16)/( $A863*($C$4/100)))*180/PI(),180),FALSE))))</f>
        <v>180</v>
      </c>
      <c r="H863" s="50">
        <f>IF(AND(C$9="L",C$10="IB"),(($C$7*Coefficients!$C$16)/($A863*SIN(C$5*PI()/180))*100/2)^2*PI(),IF(AND(C$9="C",C$10="IB"),(($C$7*Coefficients!$D$16)/($A863*SIN(C$5*PI()/180))*100/2)^2*PI(),IF(AND(C$9="L",C$10="D"),(($C$7*Coefficients!$E$16)/($A863*SIN(C$5*PI()/180))*100/2)^2*PI(),IF(AND(C$9="C",C$10="D"),(($C$7* Coefficients!$F$16)/($A863*SIN(C$5*PI()/180))*100/2)^2*PI(),FALSE))))</f>
        <v>566197.09277413506</v>
      </c>
      <c r="I863" s="42">
        <f t="shared" si="93"/>
        <v>11.887485138296563</v>
      </c>
      <c r="L863" s="44"/>
    </row>
    <row r="864" spans="1:12" x14ac:dyDescent="0.25">
      <c r="A864" s="51">
        <f t="shared" si="94"/>
        <v>67.452802769789315</v>
      </c>
      <c r="B864" s="5">
        <f t="shared" si="88"/>
        <v>0.9989324950209556</v>
      </c>
      <c r="C864" s="49">
        <f t="shared" si="91"/>
        <v>-9.2771830370744594E-3</v>
      </c>
      <c r="D864" s="5">
        <f t="shared" si="89"/>
        <v>0.64884953336580742</v>
      </c>
      <c r="E864" s="5">
        <f t="shared" si="90"/>
        <v>4.783194371352921E-2</v>
      </c>
      <c r="F864" s="5" t="str">
        <f t="shared" si="92"/>
        <v>neg.</v>
      </c>
      <c r="G864" s="16">
        <f>IF(AND(C$9="L",C$10="IB"),IF((($C$7*Coefficients!$C$16)/($A864*($C$4/100)))&lt;=1,2*ASIN(($C$7*Coefficients!$C$16)/( $A864*($C$4/100)))*180/PI(),180),IF(AND(C$9="C",C$10="IB"),IF((($C$7*Coefficients!$D$16)/($A864*($C$4/100)))&lt;=1,2*ASIN(($C$7*Coefficients!$D$16)/( $A864*($C$4/100)))*180/PI(),180),IF(AND(C$9="L",C$10="D"),IF((($C$7*Coefficients!$E$16)/($A864*($C$4/100)))&lt;=1,2*ASIN(($C$7*Coefficients!$E$16)/( $A864*($C$4/100)))*180/PI(),180),IF(AND(C$9="C",C$10="D"),IF((($C$7*Coefficients!$F$16)/($A864*($C$4/100)))&lt;=1,2*ASIN(($C$7*Coefficients!$F$16)/( $A864*($C$4/100)))*180/PI(),180),FALSE))))</f>
        <v>180</v>
      </c>
      <c r="H864" s="50">
        <f>IF(AND(C$9="L",C$10="IB"),(($C$7*Coefficients!$C$16)/($A864*SIN(C$5*PI()/180))*100/2)^2*PI(),IF(AND(C$9="C",C$10="IB"),(($C$7*Coefficients!$D$16)/($A864*SIN(C$5*PI()/180))*100/2)^2*PI(),IF(AND(C$9="L",C$10="D"),(($C$7*Coefficients!$E$16)/($A864*SIN(C$5*PI()/180))*100/2)^2*PI(),IF(AND(C$9="C",C$10="D"),(($C$7* Coefficients!$F$16)/($A864*SIN(C$5*PI()/180))*100/2)^2*PI(),FALSE))))</f>
        <v>563595.65343605913</v>
      </c>
      <c r="I864" s="42">
        <f t="shared" si="93"/>
        <v>11.860144681168135</v>
      </c>
      <c r="L864" s="44"/>
    </row>
    <row r="865" spans="1:12" x14ac:dyDescent="0.25">
      <c r="A865" s="51">
        <f t="shared" si="94"/>
        <v>67.608297539195291</v>
      </c>
      <c r="B865" s="5">
        <f t="shared" si="88"/>
        <v>0.99892756940320282</v>
      </c>
      <c r="C865" s="49">
        <f t="shared" si="91"/>
        <v>-9.320012235136817E-3</v>
      </c>
      <c r="D865" s="5">
        <f t="shared" si="89"/>
        <v>0.65034528601694985</v>
      </c>
      <c r="E865" s="5">
        <f t="shared" si="90"/>
        <v>4.8052725934318877E-2</v>
      </c>
      <c r="F865" s="5" t="str">
        <f t="shared" si="92"/>
        <v>neg.</v>
      </c>
      <c r="G865" s="16">
        <f>IF(AND(C$9="L",C$10="IB"),IF((($C$7*Coefficients!$C$16)/($A865*($C$4/100)))&lt;=1,2*ASIN(($C$7*Coefficients!$C$16)/( $A865*($C$4/100)))*180/PI(),180),IF(AND(C$9="C",C$10="IB"),IF((($C$7*Coefficients!$D$16)/($A865*($C$4/100)))&lt;=1,2*ASIN(($C$7*Coefficients!$D$16)/( $A865*($C$4/100)))*180/PI(),180),IF(AND(C$9="L",C$10="D"),IF((($C$7*Coefficients!$E$16)/($A865*($C$4/100)))&lt;=1,2*ASIN(($C$7*Coefficients!$E$16)/( $A865*($C$4/100)))*180/PI(),180),IF(AND(C$9="C",C$10="D"),IF((($C$7*Coefficients!$F$16)/($A865*($C$4/100)))&lt;=1,2*ASIN(($C$7*Coefficients!$F$16)/( $A865*($C$4/100)))*180/PI(),180),FALSE))))</f>
        <v>180</v>
      </c>
      <c r="H865" s="50">
        <f>IF(AND(C$9="L",C$10="IB"),(($C$7*Coefficients!$C$16)/($A865*SIN(C$5*PI()/180))*100/2)^2*PI(),IF(AND(C$9="C",C$10="IB"),(($C$7*Coefficients!$D$16)/($A865*SIN(C$5*PI()/180))*100/2)^2*PI(),IF(AND(C$9="L",C$10="D"),(($C$7*Coefficients!$E$16)/($A865*SIN(C$5*PI()/180))*100/2)^2*PI(),IF(AND(C$9="C",C$10="D"),(($C$7* Coefficients!$F$16)/($A865*SIN(C$5*PI()/180))*100/2)^2*PI(),FALSE))))</f>
        <v>561006.16662602674</v>
      </c>
      <c r="I865" s="42">
        <f t="shared" si="93"/>
        <v>11.832867105346164</v>
      </c>
      <c r="L865" s="44"/>
    </row>
    <row r="866" spans="1:12" x14ac:dyDescent="0.25">
      <c r="A866" s="51">
        <f t="shared" si="94"/>
        <v>67.764150761064613</v>
      </c>
      <c r="B866" s="5">
        <f t="shared" si="88"/>
        <v>0.99892262106613272</v>
      </c>
      <c r="C866" s="49">
        <f t="shared" si="91"/>
        <v>-9.363039194703604E-3</v>
      </c>
      <c r="D866" s="5">
        <f t="shared" si="89"/>
        <v>0.65184448673405859</v>
      </c>
      <c r="E866" s="5">
        <f t="shared" si="90"/>
        <v>4.8274527239536874E-2</v>
      </c>
      <c r="F866" s="5" t="str">
        <f t="shared" si="92"/>
        <v>neg.</v>
      </c>
      <c r="G866" s="16">
        <f>IF(AND(C$9="L",C$10="IB"),IF((($C$7*Coefficients!$C$16)/($A866*($C$4/100)))&lt;=1,2*ASIN(($C$7*Coefficients!$C$16)/( $A866*($C$4/100)))*180/PI(),180),IF(AND(C$9="C",C$10="IB"),IF((($C$7*Coefficients!$D$16)/($A866*($C$4/100)))&lt;=1,2*ASIN(($C$7*Coefficients!$D$16)/( $A866*($C$4/100)))*180/PI(),180),IF(AND(C$9="L",C$10="D"),IF((($C$7*Coefficients!$E$16)/($A866*($C$4/100)))&lt;=1,2*ASIN(($C$7*Coefficients!$E$16)/( $A866*($C$4/100)))*180/PI(),180),IF(AND(C$9="C",C$10="D"),IF((($C$7*Coefficients!$F$16)/($A866*($C$4/100)))&lt;=1,2*ASIN(($C$7*Coefficients!$F$16)/( $A866*($C$4/100)))*180/PI(),180),FALSE))))</f>
        <v>180</v>
      </c>
      <c r="H866" s="50">
        <f>IF(AND(C$9="L",C$10="IB"),(($C$7*Coefficients!$C$16)/($A866*SIN(C$5*PI()/180))*100/2)^2*PI(),IF(AND(C$9="C",C$10="IB"),(($C$7*Coefficients!$D$16)/($A866*SIN(C$5*PI()/180))*100/2)^2*PI(),IF(AND(C$9="L",C$10="D"),(($C$7*Coefficients!$E$16)/($A866*SIN(C$5*PI()/180))*100/2)^2*PI(),IF(AND(C$9="C",C$10="D"),(($C$7* Coefficients!$F$16)/($A866*SIN(C$5*PI()/180))*100/2)^2*PI(),FALSE))))</f>
        <v>558428.57742716069</v>
      </c>
      <c r="I866" s="42">
        <f t="shared" si="93"/>
        <v>11.805652266207662</v>
      </c>
      <c r="L866" s="44"/>
    </row>
    <row r="867" spans="1:12" x14ac:dyDescent="0.25">
      <c r="A867" s="51">
        <f t="shared" si="94"/>
        <v>67.920363261715551</v>
      </c>
      <c r="B867" s="5">
        <f t="shared" ref="B867:B930" si="95">IF(AND(C$9="L",C$10="IB"),SQRT((SIN(PI()*$A867*($C$4/100)/$C$7*SIN($C$5*PI()/180))/(PI()*$A867*($C$4/100)/$C$7*SIN($C$5*PI()/180)))^2),IF(AND(C$9="C",C$10="IB"),IMABS(2*BESSELJ((2*PI()*$A867/$C$7)*(($C$4/100)/2)*SIN($C$5*PI()/180),1)/( (2*PI()*$A867/$C$7)*(($C$4/100)/2)*SIN($C$5*PI()/180))),IF(AND(C$9="L",C$10="D"),SQRT((SIN(PI()*$A867*($C$4/100)/$C$7*SIN($C$5*PI()/180))/(PI()*$A867*($C$4/100)/$C$7*SIN($C$5*PI()/180)))^2)*COS(C$5*PI()/180),IF(AND(C$9="C",C$10="D"),IMABS(2*BESSELJ((2*PI()*$A867/$C$7)*(($C$4/100)/2)*SIN($C$5*PI()/180),1)/( (2*PI()*$A867/$C$7)*(($C$4/100)/2)*SIN($C$5*PI()/180)))* COS(C$5*PI()/180),FALSE))))</f>
        <v>0.99891764990502818</v>
      </c>
      <c r="C867" s="49">
        <f t="shared" si="91"/>
        <v>-9.406264829259629E-3</v>
      </c>
      <c r="D867" s="5">
        <f t="shared" ref="D867:D930" si="96">IF(C$9="C",C$14/(C$7/A867*100),"n/a")</f>
        <v>0.65334714346574685</v>
      </c>
      <c r="E867" s="5">
        <f t="shared" ref="E867:E930" si="97">IF($C$9="C",(((PI()*(C$4/100)/(C$7/A867)))^2),IF($C$9="L",(2*(C$4/100)/(C$7/A867)),FALSE))</f>
        <v>4.8497352333063251E-2</v>
      </c>
      <c r="F867" s="5" t="str">
        <f t="shared" si="92"/>
        <v>neg.</v>
      </c>
      <c r="G867" s="16">
        <f>IF(AND(C$9="L",C$10="IB"),IF((($C$7*Coefficients!$C$16)/($A867*($C$4/100)))&lt;=1,2*ASIN(($C$7*Coefficients!$C$16)/( $A867*($C$4/100)))*180/PI(),180),IF(AND(C$9="C",C$10="IB"),IF((($C$7*Coefficients!$D$16)/($A867*($C$4/100)))&lt;=1,2*ASIN(($C$7*Coefficients!$D$16)/( $A867*($C$4/100)))*180/PI(),180),IF(AND(C$9="L",C$10="D"),IF((($C$7*Coefficients!$E$16)/($A867*($C$4/100)))&lt;=1,2*ASIN(($C$7*Coefficients!$E$16)/( $A867*($C$4/100)))*180/PI(),180),IF(AND(C$9="C",C$10="D"),IF((($C$7*Coefficients!$F$16)/($A867*($C$4/100)))&lt;=1,2*ASIN(($C$7*Coefficients!$F$16)/( $A867*($C$4/100)))*180/PI(),180),FALSE))))</f>
        <v>180</v>
      </c>
      <c r="H867" s="50">
        <f>IF(AND(C$9="L",C$10="IB"),(($C$7*Coefficients!$C$16)/($A867*SIN(C$5*PI()/180))*100/2)^2*PI(),IF(AND(C$9="C",C$10="IB"),(($C$7*Coefficients!$D$16)/($A867*SIN(C$5*PI()/180))*100/2)^2*PI(),IF(AND(C$9="L",C$10="D"),(($C$7*Coefficients!$E$16)/($A867*SIN(C$5*PI()/180))*100/2)^2*PI(),IF(AND(C$9="C",C$10="D"),(($C$7* Coefficients!$F$16)/($A867*SIN(C$5*PI()/180))*100/2)^2*PI(),FALSE))))</f>
        <v>555862.83117490262</v>
      </c>
      <c r="I867" s="42">
        <f t="shared" si="93"/>
        <v>11.778500019462255</v>
      </c>
      <c r="L867" s="44"/>
    </row>
    <row r="868" spans="1:12" x14ac:dyDescent="0.25">
      <c r="A868" s="51">
        <f t="shared" si="94"/>
        <v>68.076935869371226</v>
      </c>
      <c r="B868" s="5">
        <f t="shared" si="95"/>
        <v>0.9989126558146908</v>
      </c>
      <c r="C868" s="49">
        <f t="shared" ref="C868:C931" si="98">20*LOG(B868)</f>
        <v>-9.4496900565063588E-3</v>
      </c>
      <c r="D868" s="5">
        <f t="shared" si="96"/>
        <v>0.65485326417895096</v>
      </c>
      <c r="E868" s="5">
        <f t="shared" si="97"/>
        <v>4.8721205940490092E-2</v>
      </c>
      <c r="F868" s="5" t="str">
        <f t="shared" ref="F868:F931" si="99">IF(E868&gt;=1,10*LOG(E868),"neg.")</f>
        <v>neg.</v>
      </c>
      <c r="G868" s="16">
        <f>IF(AND(C$9="L",C$10="IB"),IF((($C$7*Coefficients!$C$16)/($A868*($C$4/100)))&lt;=1,2*ASIN(($C$7*Coefficients!$C$16)/( $A868*($C$4/100)))*180/PI(),180),IF(AND(C$9="C",C$10="IB"),IF((($C$7*Coefficients!$D$16)/($A868*($C$4/100)))&lt;=1,2*ASIN(($C$7*Coefficients!$D$16)/( $A868*($C$4/100)))*180/PI(),180),IF(AND(C$9="L",C$10="D"),IF((($C$7*Coefficients!$E$16)/($A868*($C$4/100)))&lt;=1,2*ASIN(($C$7*Coefficients!$E$16)/( $A868*($C$4/100)))*180/PI(),180),IF(AND(C$9="C",C$10="D"),IF((($C$7*Coefficients!$F$16)/($A868*($C$4/100)))&lt;=1,2*ASIN(($C$7*Coefficients!$F$16)/( $A868*($C$4/100)))*180/PI(),180),FALSE))))</f>
        <v>180</v>
      </c>
      <c r="H868" s="50">
        <f>IF(AND(C$9="L",C$10="IB"),(($C$7*Coefficients!$C$16)/($A868*SIN(C$5*PI()/180))*100/2)^2*PI(),IF(AND(C$9="C",C$10="IB"),(($C$7*Coefficients!$D$16)/($A868*SIN(C$5*PI()/180))*100/2)^2*PI(),IF(AND(C$9="L",C$10="D"),(($C$7*Coefficients!$E$16)/($A868*SIN(C$5*PI()/180))*100/2)^2*PI(),IF(AND(C$9="C",C$10="D"),(($C$7* Coefficients!$F$16)/($A868*SIN(C$5*PI()/180))*100/2)^2*PI(),FALSE))))</f>
        <v>553308.8734558553</v>
      </c>
      <c r="I868" s="42">
        <f t="shared" ref="I868:I931" si="100">(0.8/A868)*1000</f>
        <v>11.75141022115144</v>
      </c>
      <c r="L868" s="44"/>
    </row>
    <row r="869" spans="1:12" x14ac:dyDescent="0.25">
      <c r="A869" s="51">
        <f t="shared" ref="A869:A932" si="101">A868*10^(1/1000)</f>
        <v>68.233869414164033</v>
      </c>
      <c r="B869" s="5">
        <f t="shared" si="95"/>
        <v>0.99890763868943744</v>
      </c>
      <c r="C869" s="49">
        <f t="shared" si="98"/>
        <v>-9.4933157983921532E-3</v>
      </c>
      <c r="D869" s="5">
        <f t="shared" si="96"/>
        <v>0.65636285685897322</v>
      </c>
      <c r="E869" s="5">
        <f t="shared" si="97"/>
        <v>4.8946092809221901E-2</v>
      </c>
      <c r="F869" s="5" t="str">
        <f t="shared" si="99"/>
        <v>neg.</v>
      </c>
      <c r="G869" s="16">
        <f>IF(AND(C$9="L",C$10="IB"),IF((($C$7*Coefficients!$C$16)/($A869*($C$4/100)))&lt;=1,2*ASIN(($C$7*Coefficients!$C$16)/( $A869*($C$4/100)))*180/PI(),180),IF(AND(C$9="C",C$10="IB"),IF((($C$7*Coefficients!$D$16)/($A869*($C$4/100)))&lt;=1,2*ASIN(($C$7*Coefficients!$D$16)/( $A869*($C$4/100)))*180/PI(),180),IF(AND(C$9="L",C$10="D"),IF((($C$7*Coefficients!$E$16)/($A869*($C$4/100)))&lt;=1,2*ASIN(($C$7*Coefficients!$E$16)/( $A869*($C$4/100)))*180/PI(),180),IF(AND(C$9="C",C$10="D"),IF((($C$7*Coefficients!$F$16)/($A869*($C$4/100)))&lt;=1,2*ASIN(($C$7*Coefficients!$F$16)/( $A869*($C$4/100)))*180/PI(),180),FALSE))))</f>
        <v>180</v>
      </c>
      <c r="H869" s="50">
        <f>IF(AND(C$9="L",C$10="IB"),(($C$7*Coefficients!$C$16)/($A869*SIN(C$5*PI()/180))*100/2)^2*PI(),IF(AND(C$9="C",C$10="IB"),(($C$7*Coefficients!$D$16)/($A869*SIN(C$5*PI()/180))*100/2)^2*PI(),IF(AND(C$9="L",C$10="D"),(($C$7*Coefficients!$E$16)/($A869*SIN(C$5*PI()/180))*100/2)^2*PI(),IF(AND(C$9="C",C$10="D"),(($C$7* Coefficients!$F$16)/($A869*SIN(C$5*PI()/180))*100/2)^2*PI(),FALSE))))</f>
        <v>550766.65010662877</v>
      </c>
      <c r="I869" s="42">
        <f t="shared" si="100"/>
        <v>11.724382727647797</v>
      </c>
      <c r="L869" s="44"/>
    </row>
    <row r="870" spans="1:12" x14ac:dyDescent="0.25">
      <c r="A870" s="51">
        <f t="shared" si="101"/>
        <v>68.391164728139998</v>
      </c>
      <c r="B870" s="5">
        <f t="shared" si="95"/>
        <v>0.99890259842309881</v>
      </c>
      <c r="C870" s="49">
        <f t="shared" si="98"/>
        <v>-9.5371429811251414E-3</v>
      </c>
      <c r="D870" s="5">
        <f t="shared" si="96"/>
        <v>0.65787592950952345</v>
      </c>
      <c r="E870" s="5">
        <f t="shared" si="97"/>
        <v>4.917201770857612E-2</v>
      </c>
      <c r="F870" s="5" t="str">
        <f t="shared" si="99"/>
        <v>neg.</v>
      </c>
      <c r="G870" s="16">
        <f>IF(AND(C$9="L",C$10="IB"),IF((($C$7*Coefficients!$C$16)/($A870*($C$4/100)))&lt;=1,2*ASIN(($C$7*Coefficients!$C$16)/( $A870*($C$4/100)))*180/PI(),180),IF(AND(C$9="C",C$10="IB"),IF((($C$7*Coefficients!$D$16)/($A870*($C$4/100)))&lt;=1,2*ASIN(($C$7*Coefficients!$D$16)/( $A870*($C$4/100)))*180/PI(),180),IF(AND(C$9="L",C$10="D"),IF((($C$7*Coefficients!$E$16)/($A870*($C$4/100)))&lt;=1,2*ASIN(($C$7*Coefficients!$E$16)/( $A870*($C$4/100)))*180/PI(),180),IF(AND(C$9="C",C$10="D"),IF((($C$7*Coefficients!$F$16)/($A870*($C$4/100)))&lt;=1,2*ASIN(($C$7*Coefficients!$F$16)/( $A870*($C$4/100)))*180/PI(),180),FALSE))))</f>
        <v>180</v>
      </c>
      <c r="H870" s="50">
        <f>IF(AND(C$9="L",C$10="IB"),(($C$7*Coefficients!$C$16)/($A870*SIN(C$5*PI()/180))*100/2)^2*PI(),IF(AND(C$9="C",C$10="IB"),(($C$7*Coefficients!$D$16)/($A870*SIN(C$5*PI()/180))*100/2)^2*PI(),IF(AND(C$9="L",C$10="D"),(($C$7*Coefficients!$E$16)/($A870*SIN(C$5*PI()/180))*100/2)^2*PI(),IF(AND(C$9="C",C$10="D"),(($C$7* Coefficients!$F$16)/($A870*SIN(C$5*PI()/180))*100/2)^2*PI(),FALSE))))</f>
        <v>548236.10721269134</v>
      </c>
      <c r="I870" s="42">
        <f t="shared" si="100"/>
        <v>11.697417395654249</v>
      </c>
      <c r="L870" s="44"/>
    </row>
    <row r="871" spans="1:12" x14ac:dyDescent="0.25">
      <c r="A871" s="51">
        <f t="shared" si="101"/>
        <v>68.548822645263215</v>
      </c>
      <c r="B871" s="5">
        <f t="shared" si="95"/>
        <v>0.998897534909017</v>
      </c>
      <c r="C871" s="49">
        <f t="shared" si="98"/>
        <v>-9.581172535194778E-3</v>
      </c>
      <c r="D871" s="5">
        <f t="shared" si="96"/>
        <v>0.65939249015276258</v>
      </c>
      <c r="E871" s="5">
        <f t="shared" si="97"/>
        <v>4.939898542988444E-2</v>
      </c>
      <c r="F871" s="5" t="str">
        <f t="shared" si="99"/>
        <v>neg.</v>
      </c>
      <c r="G871" s="16">
        <f>IF(AND(C$9="L",C$10="IB"),IF((($C$7*Coefficients!$C$16)/($A871*($C$4/100)))&lt;=1,2*ASIN(($C$7*Coefficients!$C$16)/( $A871*($C$4/100)))*180/PI(),180),IF(AND(C$9="C",C$10="IB"),IF((($C$7*Coefficients!$D$16)/($A871*($C$4/100)))&lt;=1,2*ASIN(($C$7*Coefficients!$D$16)/( $A871*($C$4/100)))*180/PI(),180),IF(AND(C$9="L",C$10="D"),IF((($C$7*Coefficients!$E$16)/($A871*($C$4/100)))&lt;=1,2*ASIN(($C$7*Coefficients!$E$16)/( $A871*($C$4/100)))*180/PI(),180),IF(AND(C$9="C",C$10="D"),IF((($C$7*Coefficients!$F$16)/($A871*($C$4/100)))&lt;=1,2*ASIN(($C$7*Coefficients!$F$16)/( $A871*($C$4/100)))*180/PI(),180),FALSE))))</f>
        <v>180</v>
      </c>
      <c r="H871" s="50">
        <f>IF(AND(C$9="L",C$10="IB"),(($C$7*Coefficients!$C$16)/($A871*SIN(C$5*PI()/180))*100/2)^2*PI(),IF(AND(C$9="C",C$10="IB"),(($C$7*Coefficients!$D$16)/($A871*SIN(C$5*PI()/180))*100/2)^2*PI(),IF(AND(C$9="L",C$10="D"),(($C$7*Coefficients!$E$16)/($A871*SIN(C$5*PI()/180))*100/2)^2*PI(),IF(AND(C$9="C",C$10="D"),(($C$7* Coefficients!$F$16)/($A871*SIN(C$5*PI()/180))*100/2)^2*PI(),FALSE))))</f>
        <v>545717.1911072256</v>
      </c>
      <c r="I871" s="42">
        <f t="shared" si="100"/>
        <v>11.670514082203288</v>
      </c>
      <c r="L871" s="44"/>
    </row>
    <row r="872" spans="1:12" x14ac:dyDescent="0.25">
      <c r="A872" s="51">
        <f t="shared" si="101"/>
        <v>68.706844001420265</v>
      </c>
      <c r="B872" s="5">
        <f t="shared" si="95"/>
        <v>0.99889244804004329</v>
      </c>
      <c r="C872" s="49">
        <f t="shared" si="98"/>
        <v>-9.6254053953914714E-3</v>
      </c>
      <c r="D872" s="5">
        <f t="shared" si="96"/>
        <v>0.66091254682934375</v>
      </c>
      <c r="E872" s="5">
        <f t="shared" si="97"/>
        <v>4.9627000786594287E-2</v>
      </c>
      <c r="F872" s="5" t="str">
        <f t="shared" si="99"/>
        <v>neg.</v>
      </c>
      <c r="G872" s="16">
        <f>IF(AND(C$9="L",C$10="IB"),IF((($C$7*Coefficients!$C$16)/($A872*($C$4/100)))&lt;=1,2*ASIN(($C$7*Coefficients!$C$16)/( $A872*($C$4/100)))*180/PI(),180),IF(AND(C$9="C",C$10="IB"),IF((($C$7*Coefficients!$D$16)/($A872*($C$4/100)))&lt;=1,2*ASIN(($C$7*Coefficients!$D$16)/( $A872*($C$4/100)))*180/PI(),180),IF(AND(C$9="L",C$10="D"),IF((($C$7*Coefficients!$E$16)/($A872*($C$4/100)))&lt;=1,2*ASIN(($C$7*Coefficients!$E$16)/( $A872*($C$4/100)))*180/PI(),180),IF(AND(C$9="C",C$10="D"),IF((($C$7*Coefficients!$F$16)/($A872*($C$4/100)))&lt;=1,2*ASIN(($C$7*Coefficients!$F$16)/( $A872*($C$4/100)))*180/PI(),180),FALSE))))</f>
        <v>180</v>
      </c>
      <c r="H872" s="50">
        <f>IF(AND(C$9="L",C$10="IB"),(($C$7*Coefficients!$C$16)/($A872*SIN(C$5*PI()/180))*100/2)^2*PI(),IF(AND(C$9="C",C$10="IB"),(($C$7*Coefficients!$D$16)/($A872*SIN(C$5*PI()/180))*100/2)^2*PI(),IF(AND(C$9="L",C$10="D"),(($C$7*Coefficients!$E$16)/($A872*SIN(C$5*PI()/180))*100/2)^2*PI(),IF(AND(C$9="C",C$10="D"),(($C$7* Coefficients!$F$16)/($A872*SIN(C$5*PI()/180))*100/2)^2*PI(),FALSE))))</f>
        <v>543209.84836999082</v>
      </c>
      <c r="I872" s="42">
        <f t="shared" si="100"/>
        <v>11.643672644656229</v>
      </c>
      <c r="L872" s="44"/>
    </row>
    <row r="873" spans="1:12" x14ac:dyDescent="0.25">
      <c r="A873" s="51">
        <f t="shared" si="101"/>
        <v>68.865229634424651</v>
      </c>
      <c r="B873" s="5">
        <f t="shared" si="95"/>
        <v>0.99888733770853577</v>
      </c>
      <c r="C873" s="49">
        <f t="shared" si="98"/>
        <v>-9.6698425008271902E-3</v>
      </c>
      <c r="D873" s="5">
        <f t="shared" si="96"/>
        <v>0.66243610759845639</v>
      </c>
      <c r="E873" s="5">
        <f t="shared" si="97"/>
        <v>4.985606861437096E-2</v>
      </c>
      <c r="F873" s="5" t="str">
        <f t="shared" si="99"/>
        <v>neg.</v>
      </c>
      <c r="G873" s="16">
        <f>IF(AND(C$9="L",C$10="IB"),IF((($C$7*Coefficients!$C$16)/($A873*($C$4/100)))&lt;=1,2*ASIN(($C$7*Coefficients!$C$16)/( $A873*($C$4/100)))*180/PI(),180),IF(AND(C$9="C",C$10="IB"),IF((($C$7*Coefficients!$D$16)/($A873*($C$4/100)))&lt;=1,2*ASIN(($C$7*Coefficients!$D$16)/( $A873*($C$4/100)))*180/PI(),180),IF(AND(C$9="L",C$10="D"),IF((($C$7*Coefficients!$E$16)/($A873*($C$4/100)))&lt;=1,2*ASIN(($C$7*Coefficients!$E$16)/( $A873*($C$4/100)))*180/PI(),180),IF(AND(C$9="C",C$10="D"),IF((($C$7*Coefficients!$F$16)/($A873*($C$4/100)))&lt;=1,2*ASIN(($C$7*Coefficients!$F$16)/( $A873*($C$4/100)))*180/PI(),180),FALSE))))</f>
        <v>180</v>
      </c>
      <c r="H873" s="50">
        <f>IF(AND(C$9="L",C$10="IB"),(($C$7*Coefficients!$C$16)/($A873*SIN(C$5*PI()/180))*100/2)^2*PI(),IF(AND(C$9="C",C$10="IB"),(($C$7*Coefficients!$D$16)/($A873*SIN(C$5*PI()/180))*100/2)^2*PI(),IF(AND(C$9="L",C$10="D"),(($C$7*Coefficients!$E$16)/($A873*SIN(C$5*PI()/180))*100/2)^2*PI(),IF(AND(C$9="C",C$10="D"),(($C$7* Coefficients!$F$16)/($A873*SIN(C$5*PI()/180))*100/2)^2*PI(),FALSE))))</f>
        <v>540714.02582619048</v>
      </c>
      <c r="I873" s="42">
        <f t="shared" si="100"/>
        <v>11.616892940702439</v>
      </c>
      <c r="L873" s="44"/>
    </row>
    <row r="874" spans="1:12" x14ac:dyDescent="0.25">
      <c r="A874" s="51">
        <f t="shared" si="101"/>
        <v>69.023980384021229</v>
      </c>
      <c r="B874" s="5">
        <f t="shared" si="95"/>
        <v>0.99888220380635684</v>
      </c>
      <c r="C874" s="49">
        <f t="shared" si="98"/>
        <v>-9.7144847949579925E-3</v>
      </c>
      <c r="D874" s="5">
        <f t="shared" si="96"/>
        <v>0.66396318053786796</v>
      </c>
      <c r="E874" s="5">
        <f t="shared" si="97"/>
        <v>5.008619377120016E-2</v>
      </c>
      <c r="F874" s="5" t="str">
        <f t="shared" si="99"/>
        <v>neg.</v>
      </c>
      <c r="G874" s="16">
        <f>IF(AND(C$9="L",C$10="IB"),IF((($C$7*Coefficients!$C$16)/($A874*($C$4/100)))&lt;=1,2*ASIN(($C$7*Coefficients!$C$16)/( $A874*($C$4/100)))*180/PI(),180),IF(AND(C$9="C",C$10="IB"),IF((($C$7*Coefficients!$D$16)/($A874*($C$4/100)))&lt;=1,2*ASIN(($C$7*Coefficients!$D$16)/( $A874*($C$4/100)))*180/PI(),180),IF(AND(C$9="L",C$10="D"),IF((($C$7*Coefficients!$E$16)/($A874*($C$4/100)))&lt;=1,2*ASIN(($C$7*Coefficients!$E$16)/( $A874*($C$4/100)))*180/PI(),180),IF(AND(C$9="C",C$10="D"),IF((($C$7*Coefficients!$F$16)/($A874*($C$4/100)))&lt;=1,2*ASIN(($C$7*Coefficients!$F$16)/( $A874*($C$4/100)))*180/PI(),180),FALSE))))</f>
        <v>180</v>
      </c>
      <c r="H874" s="50">
        <f>IF(AND(C$9="L",C$10="IB"),(($C$7*Coefficients!$C$16)/($A874*SIN(C$5*PI()/180))*100/2)^2*PI(),IF(AND(C$9="C",C$10="IB"),(($C$7*Coefficients!$D$16)/($A874*SIN(C$5*PI()/180))*100/2)^2*PI(),IF(AND(C$9="L",C$10="D"),(($C$7*Coefficients!$E$16)/($A874*SIN(C$5*PI()/180))*100/2)^2*PI(),IF(AND(C$9="C",C$10="D"),(($C$7* Coefficients!$F$16)/($A874*SIN(C$5*PI()/180))*100/2)^2*PI(),FALSE))))</f>
        <v>538229.67054534354</v>
      </c>
      <c r="I874" s="42">
        <f t="shared" si="100"/>
        <v>11.590174828358592</v>
      </c>
      <c r="L874" s="44"/>
    </row>
    <row r="875" spans="1:12" x14ac:dyDescent="0.25">
      <c r="A875" s="51">
        <f t="shared" si="101"/>
        <v>69.183097091890673</v>
      </c>
      <c r="B875" s="5">
        <f t="shared" si="95"/>
        <v>0.99887704622487183</v>
      </c>
      <c r="C875" s="49">
        <f t="shared" si="98"/>
        <v>-9.7593332255959467E-3</v>
      </c>
      <c r="D875" s="5">
        <f t="shared" si="96"/>
        <v>0.66549377374396723</v>
      </c>
      <c r="E875" s="5">
        <f t="shared" si="97"/>
        <v>5.0317381137491089E-2</v>
      </c>
      <c r="F875" s="5" t="str">
        <f t="shared" si="99"/>
        <v>neg.</v>
      </c>
      <c r="G875" s="16">
        <f>IF(AND(C$9="L",C$10="IB"),IF((($C$7*Coefficients!$C$16)/($A875*($C$4/100)))&lt;=1,2*ASIN(($C$7*Coefficients!$C$16)/( $A875*($C$4/100)))*180/PI(),180),IF(AND(C$9="C",C$10="IB"),IF((($C$7*Coefficients!$D$16)/($A875*($C$4/100)))&lt;=1,2*ASIN(($C$7*Coefficients!$D$16)/( $A875*($C$4/100)))*180/PI(),180),IF(AND(C$9="L",C$10="D"),IF((($C$7*Coefficients!$E$16)/($A875*($C$4/100)))&lt;=1,2*ASIN(($C$7*Coefficients!$E$16)/( $A875*($C$4/100)))*180/PI(),180),IF(AND(C$9="C",C$10="D"),IF((($C$7*Coefficients!$F$16)/($A875*($C$4/100)))&lt;=1,2*ASIN(($C$7*Coefficients!$F$16)/( $A875*($C$4/100)))*180/PI(),180),FALSE))))</f>
        <v>180</v>
      </c>
      <c r="H875" s="50">
        <f>IF(AND(C$9="L",C$10="IB"),(($C$7*Coefficients!$C$16)/($A875*SIN(C$5*PI()/180))*100/2)^2*PI(),IF(AND(C$9="C",C$10="IB"),(($C$7*Coefficients!$D$16)/($A875*SIN(C$5*PI()/180))*100/2)^2*PI(),IF(AND(C$9="L",C$10="D"),(($C$7*Coefficients!$E$16)/($A875*SIN(C$5*PI()/180))*100/2)^2*PI(),IF(AND(C$9="C",C$10="D"),(($C$7* Coefficients!$F$16)/($A875*SIN(C$5*PI()/180))*100/2)^2*PI(),FALSE))))</f>
        <v>535756.72984016244</v>
      </c>
      <c r="I875" s="42">
        <f t="shared" si="100"/>
        <v>11.563518165967919</v>
      </c>
      <c r="L875" s="44"/>
    </row>
    <row r="876" spans="1:12" x14ac:dyDescent="0.25">
      <c r="A876" s="51">
        <f t="shared" si="101"/>
        <v>69.342580601653921</v>
      </c>
      <c r="B876" s="5">
        <f t="shared" si="95"/>
        <v>0.99887186485494583</v>
      </c>
      <c r="C876" s="49">
        <f t="shared" si="98"/>
        <v>-9.8043887449374596E-3</v>
      </c>
      <c r="D876" s="5">
        <f t="shared" si="96"/>
        <v>0.66702789533180695</v>
      </c>
      <c r="E876" s="5">
        <f t="shared" si="97"/>
        <v>5.0549635616179818E-2</v>
      </c>
      <c r="F876" s="5" t="str">
        <f t="shared" si="99"/>
        <v>neg.</v>
      </c>
      <c r="G876" s="16">
        <f>IF(AND(C$9="L",C$10="IB"),IF((($C$7*Coefficients!$C$16)/($A876*($C$4/100)))&lt;=1,2*ASIN(($C$7*Coefficients!$C$16)/( $A876*($C$4/100)))*180/PI(),180),IF(AND(C$9="C",C$10="IB"),IF((($C$7*Coefficients!$D$16)/($A876*($C$4/100)))&lt;=1,2*ASIN(($C$7*Coefficients!$D$16)/( $A876*($C$4/100)))*180/PI(),180),IF(AND(C$9="L",C$10="D"),IF((($C$7*Coefficients!$E$16)/($A876*($C$4/100)))&lt;=1,2*ASIN(($C$7*Coefficients!$E$16)/( $A876*($C$4/100)))*180/PI(),180),IF(AND(C$9="C",C$10="D"),IF((($C$7*Coefficients!$F$16)/($A876*($C$4/100)))&lt;=1,2*ASIN(($C$7*Coefficients!$F$16)/( $A876*($C$4/100)))*180/PI(),180),FALSE))))</f>
        <v>180</v>
      </c>
      <c r="H876" s="50">
        <f>IF(AND(C$9="L",C$10="IB"),(($C$7*Coefficients!$C$16)/($A876*SIN(C$5*PI()/180))*100/2)^2*PI(),IF(AND(C$9="C",C$10="IB"),(($C$7*Coefficients!$D$16)/($A876*SIN(C$5*PI()/180))*100/2)^2*PI(),IF(AND(C$9="L",C$10="D"),(($C$7*Coefficients!$E$16)/($A876*SIN(C$5*PI()/180))*100/2)^2*PI(),IF(AND(C$9="C",C$10="D"),(($C$7* Coefficients!$F$16)/($A876*SIN(C$5*PI()/180))*100/2)^2*PI(),FALSE))))</f>
        <v>533295.15126543632</v>
      </c>
      <c r="I876" s="42">
        <f t="shared" si="100"/>
        <v>11.536922812199448</v>
      </c>
      <c r="L876" s="44"/>
    </row>
    <row r="877" spans="1:12" x14ac:dyDescent="0.25">
      <c r="A877" s="51">
        <f t="shared" si="101"/>
        <v>69.502431758876682</v>
      </c>
      <c r="B877" s="5">
        <f t="shared" si="95"/>
        <v>0.99886665958694143</v>
      </c>
      <c r="C877" s="49">
        <f t="shared" si="98"/>
        <v>-9.8496523095829309E-3</v>
      </c>
      <c r="D877" s="5">
        <f t="shared" si="96"/>
        <v>0.66856555343514712</v>
      </c>
      <c r="E877" s="5">
        <f t="shared" si="97"/>
        <v>5.0782962132833391E-2</v>
      </c>
      <c r="F877" s="5" t="str">
        <f t="shared" si="99"/>
        <v>neg.</v>
      </c>
      <c r="G877" s="16">
        <f>IF(AND(C$9="L",C$10="IB"),IF((($C$7*Coefficients!$C$16)/($A877*($C$4/100)))&lt;=1,2*ASIN(($C$7*Coefficients!$C$16)/( $A877*($C$4/100)))*180/PI(),180),IF(AND(C$9="C",C$10="IB"),IF((($C$7*Coefficients!$D$16)/($A877*($C$4/100)))&lt;=1,2*ASIN(($C$7*Coefficients!$D$16)/( $A877*($C$4/100)))*180/PI(),180),IF(AND(C$9="L",C$10="D"),IF((($C$7*Coefficients!$E$16)/($A877*($C$4/100)))&lt;=1,2*ASIN(($C$7*Coefficients!$E$16)/( $A877*($C$4/100)))*180/PI(),180),IF(AND(C$9="C",C$10="D"),IF((($C$7*Coefficients!$F$16)/($A877*($C$4/100)))&lt;=1,2*ASIN(($C$7*Coefficients!$F$16)/( $A877*($C$4/100)))*180/PI(),180),FALSE))))</f>
        <v>180</v>
      </c>
      <c r="H877" s="50">
        <f>IF(AND(C$9="L",C$10="IB"),(($C$7*Coefficients!$C$16)/($A877*SIN(C$5*PI()/180))*100/2)^2*PI(),IF(AND(C$9="C",C$10="IB"),(($C$7*Coefficients!$D$16)/($A877*SIN(C$5*PI()/180))*100/2)^2*PI(),IF(AND(C$9="L",C$10="D"),(($C$7*Coefficients!$E$16)/($A877*SIN(C$5*PI()/180))*100/2)^2*PI(),IF(AND(C$9="C",C$10="D"),(($C$7* Coefficients!$F$16)/($A877*SIN(C$5*PI()/180))*100/2)^2*PI(),FALSE))))</f>
        <v>530844.88261691725</v>
      </c>
      <c r="I877" s="42">
        <f t="shared" si="100"/>
        <v>11.510388626047261</v>
      </c>
      <c r="L877" s="44"/>
    </row>
    <row r="878" spans="1:12" x14ac:dyDescent="0.25">
      <c r="A878" s="51">
        <f t="shared" si="101"/>
        <v>69.662651411073867</v>
      </c>
      <c r="B878" s="5">
        <f t="shared" si="95"/>
        <v>0.99886143031071728</v>
      </c>
      <c r="C878" s="49">
        <f t="shared" si="98"/>
        <v>-9.8951248805496401E-3</v>
      </c>
      <c r="D878" s="5">
        <f t="shared" si="96"/>
        <v>0.67010675620649773</v>
      </c>
      <c r="E878" s="5">
        <f t="shared" si="97"/>
        <v>5.1017365635754229E-2</v>
      </c>
      <c r="F878" s="5" t="str">
        <f t="shared" si="99"/>
        <v>neg.</v>
      </c>
      <c r="G878" s="16">
        <f>IF(AND(C$9="L",C$10="IB"),IF((($C$7*Coefficients!$C$16)/($A878*($C$4/100)))&lt;=1,2*ASIN(($C$7*Coefficients!$C$16)/( $A878*($C$4/100)))*180/PI(),180),IF(AND(C$9="C",C$10="IB"),IF((($C$7*Coefficients!$D$16)/($A878*($C$4/100)))&lt;=1,2*ASIN(($C$7*Coefficients!$D$16)/( $A878*($C$4/100)))*180/PI(),180),IF(AND(C$9="L",C$10="D"),IF((($C$7*Coefficients!$E$16)/($A878*($C$4/100)))&lt;=1,2*ASIN(($C$7*Coefficients!$E$16)/( $A878*($C$4/100)))*180/PI(),180),IF(AND(C$9="C",C$10="D"),IF((($C$7*Coefficients!$F$16)/($A878*($C$4/100)))&lt;=1,2*ASIN(($C$7*Coefficients!$F$16)/( $A878*($C$4/100)))*180/PI(),180),FALSE))))</f>
        <v>180</v>
      </c>
      <c r="H878" s="50">
        <f>IF(AND(C$9="L",C$10="IB"),(($C$7*Coefficients!$C$16)/($A878*SIN(C$5*PI()/180))*100/2)^2*PI(),IF(AND(C$9="C",C$10="IB"),(($C$7*Coefficients!$D$16)/($A878*SIN(C$5*PI()/180))*100/2)^2*PI(),IF(AND(C$9="L",C$10="D"),(($C$7*Coefficients!$E$16)/($A878*SIN(C$5*PI()/180))*100/2)^2*PI(),IF(AND(C$9="C",C$10="D"),(($C$7* Coefficients!$F$16)/($A878*SIN(C$5*PI()/180))*100/2)^2*PI(),FALSE))))</f>
        <v>528405.87193021504</v>
      </c>
      <c r="I878" s="42">
        <f t="shared" si="100"/>
        <v>11.483915466829744</v>
      </c>
      <c r="L878" s="44"/>
    </row>
    <row r="879" spans="1:12" x14ac:dyDescent="0.25">
      <c r="A879" s="51">
        <f t="shared" si="101"/>
        <v>69.823240407714124</v>
      </c>
      <c r="B879" s="5">
        <f t="shared" si="95"/>
        <v>0.99885617691562478</v>
      </c>
      <c r="C879" s="49">
        <f t="shared" si="98"/>
        <v>-9.9408074233010568E-3</v>
      </c>
      <c r="D879" s="5">
        <f t="shared" si="96"/>
        <v>0.67165151181716287</v>
      </c>
      <c r="E879" s="5">
        <f t="shared" si="97"/>
        <v>5.1252851096085073E-2</v>
      </c>
      <c r="F879" s="5" t="str">
        <f t="shared" si="99"/>
        <v>neg.</v>
      </c>
      <c r="G879" s="16">
        <f>IF(AND(C$9="L",C$10="IB"),IF((($C$7*Coefficients!$C$16)/($A879*($C$4/100)))&lt;=1,2*ASIN(($C$7*Coefficients!$C$16)/( $A879*($C$4/100)))*180/PI(),180),IF(AND(C$9="C",C$10="IB"),IF((($C$7*Coefficients!$D$16)/($A879*($C$4/100)))&lt;=1,2*ASIN(($C$7*Coefficients!$D$16)/( $A879*($C$4/100)))*180/PI(),180),IF(AND(C$9="L",C$10="D"),IF((($C$7*Coefficients!$E$16)/($A879*($C$4/100)))&lt;=1,2*ASIN(($C$7*Coefficients!$E$16)/( $A879*($C$4/100)))*180/PI(),180),IF(AND(C$9="C",C$10="D"),IF((($C$7*Coefficients!$F$16)/($A879*($C$4/100)))&lt;=1,2*ASIN(($C$7*Coefficients!$F$16)/( $A879*($C$4/100)))*180/PI(),180),FALSE))))</f>
        <v>180</v>
      </c>
      <c r="H879" s="50">
        <f>IF(AND(C$9="L",C$10="IB"),(($C$7*Coefficients!$C$16)/($A879*SIN(C$5*PI()/180))*100/2)^2*PI(),IF(AND(C$9="C",C$10="IB"),(($C$7*Coefficients!$D$16)/($A879*SIN(C$5*PI()/180))*100/2)^2*PI(),IF(AND(C$9="L",C$10="D"),(($C$7*Coefficients!$E$16)/($A879*SIN(C$5*PI()/180))*100/2)^2*PI(),IF(AND(C$9="C",C$10="D"),(($C$7* Coefficients!$F$16)/($A879*SIN(C$5*PI()/180))*100/2)^2*PI(),FALSE))))</f>
        <v>525978.06747969321</v>
      </c>
      <c r="I879" s="42">
        <f t="shared" si="100"/>
        <v>11.457503194188844</v>
      </c>
      <c r="L879" s="44"/>
    </row>
    <row r="880" spans="1:12" x14ac:dyDescent="0.25">
      <c r="A880" s="51">
        <f t="shared" si="101"/>
        <v>69.984199600224329</v>
      </c>
      <c r="B880" s="5">
        <f t="shared" si="95"/>
        <v>0.99885089929050619</v>
      </c>
      <c r="C880" s="49">
        <f t="shared" si="98"/>
        <v>-9.9867009077636015E-3</v>
      </c>
      <c r="D880" s="5">
        <f t="shared" si="96"/>
        <v>0.67319982845728266</v>
      </c>
      <c r="E880" s="5">
        <f t="shared" si="97"/>
        <v>5.1489423507914411E-2</v>
      </c>
      <c r="F880" s="5" t="str">
        <f t="shared" si="99"/>
        <v>neg.</v>
      </c>
      <c r="G880" s="16">
        <f>IF(AND(C$9="L",C$10="IB"),IF((($C$7*Coefficients!$C$16)/($A880*($C$4/100)))&lt;=1,2*ASIN(($C$7*Coefficients!$C$16)/( $A880*($C$4/100)))*180/PI(),180),IF(AND(C$9="C",C$10="IB"),IF((($C$7*Coefficients!$D$16)/($A880*($C$4/100)))&lt;=1,2*ASIN(($C$7*Coefficients!$D$16)/( $A880*($C$4/100)))*180/PI(),180),IF(AND(C$9="L",C$10="D"),IF((($C$7*Coefficients!$E$16)/($A880*($C$4/100)))&lt;=1,2*ASIN(($C$7*Coefficients!$E$16)/( $A880*($C$4/100)))*180/PI(),180),IF(AND(C$9="C",C$10="D"),IF((($C$7*Coefficients!$F$16)/($A880*($C$4/100)))&lt;=1,2*ASIN(($C$7*Coefficients!$F$16)/( $A880*($C$4/100)))*180/PI(),180),FALSE))))</f>
        <v>180</v>
      </c>
      <c r="H880" s="50">
        <f>IF(AND(C$9="L",C$10="IB"),(($C$7*Coefficients!$C$16)/($A880*SIN(C$5*PI()/180))*100/2)^2*PI(),IF(AND(C$9="C",C$10="IB"),(($C$7*Coefficients!$D$16)/($A880*SIN(C$5*PI()/180))*100/2)^2*PI(),IF(AND(C$9="L",C$10="D"),(($C$7*Coefficients!$E$16)/($A880*SIN(C$5*PI()/180))*100/2)^2*PI(),IF(AND(C$9="C",C$10="D"),(($C$7* Coefficients!$F$16)/($A880*SIN(C$5*PI()/180))*100/2)^2*PI(),FALSE))))</f>
        <v>523561.41777737357</v>
      </c>
      <c r="I880" s="42">
        <f t="shared" si="100"/>
        <v>11.431151668089317</v>
      </c>
      <c r="L880" s="44"/>
    </row>
    <row r="881" spans="1:12" x14ac:dyDescent="0.25">
      <c r="A881" s="51">
        <f t="shared" si="101"/>
        <v>70.14552984199409</v>
      </c>
      <c r="B881" s="5">
        <f t="shared" si="95"/>
        <v>0.9988455973236926</v>
      </c>
      <c r="C881" s="49">
        <f t="shared" si="98"/>
        <v>-1.0032806308344376E-2</v>
      </c>
      <c r="D881" s="5">
        <f t="shared" si="96"/>
        <v>0.67475171433587777</v>
      </c>
      <c r="E881" s="5">
        <f t="shared" si="97"/>
        <v>5.17270878883824E-2</v>
      </c>
      <c r="F881" s="5" t="str">
        <f t="shared" si="99"/>
        <v>neg.</v>
      </c>
      <c r="G881" s="16">
        <f>IF(AND(C$9="L",C$10="IB"),IF((($C$7*Coefficients!$C$16)/($A881*($C$4/100)))&lt;=1,2*ASIN(($C$7*Coefficients!$C$16)/( $A881*($C$4/100)))*180/PI(),180),IF(AND(C$9="C",C$10="IB"),IF((($C$7*Coefficients!$D$16)/($A881*($C$4/100)))&lt;=1,2*ASIN(($C$7*Coefficients!$D$16)/( $A881*($C$4/100)))*180/PI(),180),IF(AND(C$9="L",C$10="D"),IF((($C$7*Coefficients!$E$16)/($A881*($C$4/100)))&lt;=1,2*ASIN(($C$7*Coefficients!$E$16)/( $A881*($C$4/100)))*180/PI(),180),IF(AND(C$9="C",C$10="D"),IF((($C$7*Coefficients!$F$16)/($A881*($C$4/100)))&lt;=1,2*ASIN(($C$7*Coefficients!$F$16)/( $A881*($C$4/100)))*180/PI(),180),FALSE))))</f>
        <v>180</v>
      </c>
      <c r="H881" s="50">
        <f>IF(AND(C$9="L",C$10="IB"),(($C$7*Coefficients!$C$16)/($A881*SIN(C$5*PI()/180))*100/2)^2*PI(),IF(AND(C$9="C",C$10="IB"),(($C$7*Coefficients!$D$16)/($A881*SIN(C$5*PI()/180))*100/2)^2*PI(),IF(AND(C$9="L",C$10="D"),(($C$7*Coefficients!$E$16)/($A881*SIN(C$5*PI()/180))*100/2)^2*PI(),IF(AND(C$9="C",C$10="D"),(($C$7* Coefficients!$F$16)/($A881*SIN(C$5*PI()/180))*100/2)^2*PI(),FALSE))))</f>
        <v>521155.87157184392</v>
      </c>
      <c r="I881" s="42">
        <f t="shared" si="100"/>
        <v>11.404860748818001</v>
      </c>
      <c r="L881" s="44"/>
    </row>
    <row r="882" spans="1:12" x14ac:dyDescent="0.25">
      <c r="A882" s="51">
        <f t="shared" si="101"/>
        <v>70.307231988380295</v>
      </c>
      <c r="B882" s="5">
        <f t="shared" si="95"/>
        <v>0.99884027090300032</v>
      </c>
      <c r="C882" s="49">
        <f t="shared" si="98"/>
        <v>-1.0079124603963385E-2</v>
      </c>
      <c r="D882" s="5">
        <f t="shared" si="96"/>
        <v>0.67630717768089288</v>
      </c>
      <c r="E882" s="5">
        <f t="shared" si="97"/>
        <v>5.1965849277787281E-2</v>
      </c>
      <c r="F882" s="5" t="str">
        <f t="shared" si="99"/>
        <v>neg.</v>
      </c>
      <c r="G882" s="16">
        <f>IF(AND(C$9="L",C$10="IB"),IF((($C$7*Coefficients!$C$16)/($A882*($C$4/100)))&lt;=1,2*ASIN(($C$7*Coefficients!$C$16)/( $A882*($C$4/100)))*180/PI(),180),IF(AND(C$9="C",C$10="IB"),IF((($C$7*Coefficients!$D$16)/($A882*($C$4/100)))&lt;=1,2*ASIN(($C$7*Coefficients!$D$16)/( $A882*($C$4/100)))*180/PI(),180),IF(AND(C$9="L",C$10="D"),IF((($C$7*Coefficients!$E$16)/($A882*($C$4/100)))&lt;=1,2*ASIN(($C$7*Coefficients!$E$16)/( $A882*($C$4/100)))*180/PI(),180),IF(AND(C$9="C",C$10="D"),IF((($C$7*Coefficients!$F$16)/($A882*($C$4/100)))&lt;=1,2*ASIN(($C$7*Coefficients!$F$16)/( $A882*($C$4/100)))*180/PI(),180),FALSE))))</f>
        <v>180</v>
      </c>
      <c r="H882" s="50">
        <f>IF(AND(C$9="L",C$10="IB"),(($C$7*Coefficients!$C$16)/($A882*SIN(C$5*PI()/180))*100/2)^2*PI(),IF(AND(C$9="C",C$10="IB"),(($C$7*Coefficients!$D$16)/($A882*SIN(C$5*PI()/180))*100/2)^2*PI(),IF(AND(C$9="L",C$10="D"),(($C$7*Coefficients!$E$16)/($A882*SIN(C$5*PI()/180))*100/2)^2*PI(),IF(AND(C$9="C",C$10="D"),(($C$7* Coefficients!$F$16)/($A882*SIN(C$5*PI()/180))*100/2)^2*PI(),FALSE))))</f>
        <v>518761.37784717017</v>
      </c>
      <c r="I882" s="42">
        <f t="shared" si="100"/>
        <v>11.378630296983051</v>
      </c>
      <c r="L882" s="44"/>
    </row>
    <row r="883" spans="1:12" x14ac:dyDescent="0.25">
      <c r="A883" s="51">
        <f t="shared" si="101"/>
        <v>70.469306896711629</v>
      </c>
      <c r="B883" s="5">
        <f t="shared" si="95"/>
        <v>0.99883491991573092</v>
      </c>
      <c r="C883" s="49">
        <f t="shared" si="98"/>
        <v>-1.0125656778052902E-2</v>
      </c>
      <c r="D883" s="5">
        <f t="shared" si="96"/>
        <v>0.67786622673923969</v>
      </c>
      <c r="E883" s="5">
        <f t="shared" si="97"/>
        <v>5.2205712739692232E-2</v>
      </c>
      <c r="F883" s="5" t="str">
        <f t="shared" si="99"/>
        <v>neg.</v>
      </c>
      <c r="G883" s="16">
        <f>IF(AND(C$9="L",C$10="IB"),IF((($C$7*Coefficients!$C$16)/($A883*($C$4/100)))&lt;=1,2*ASIN(($C$7*Coefficients!$C$16)/( $A883*($C$4/100)))*180/PI(),180),IF(AND(C$9="C",C$10="IB"),IF((($C$7*Coefficients!$D$16)/($A883*($C$4/100)))&lt;=1,2*ASIN(($C$7*Coefficients!$D$16)/( $A883*($C$4/100)))*180/PI(),180),IF(AND(C$9="L",C$10="D"),IF((($C$7*Coefficients!$E$16)/($A883*($C$4/100)))&lt;=1,2*ASIN(($C$7*Coefficients!$E$16)/( $A883*($C$4/100)))*180/PI(),180),IF(AND(C$9="C",C$10="D"),IF((($C$7*Coefficients!$F$16)/($A883*($C$4/100)))&lt;=1,2*ASIN(($C$7*Coefficients!$F$16)/( $A883*($C$4/100)))*180/PI(),180),FALSE))))</f>
        <v>180</v>
      </c>
      <c r="H883" s="50">
        <f>IF(AND(C$9="L",C$10="IB"),(($C$7*Coefficients!$C$16)/($A883*SIN(C$5*PI()/180))*100/2)^2*PI(),IF(AND(C$9="C",C$10="IB"),(($C$7*Coefficients!$D$16)/($A883*SIN(C$5*PI()/180))*100/2)^2*PI(),IF(AND(C$9="L",C$10="D"),(($C$7*Coefficients!$E$16)/($A883*SIN(C$5*PI()/180))*100/2)^2*PI(),IF(AND(C$9="C",C$10="D"),(($C$7* Coefficients!$F$16)/($A883*SIN(C$5*PI()/180))*100/2)^2*PI(),FALSE))))</f>
        <v>516377.88582181575</v>
      </c>
      <c r="I883" s="42">
        <f t="shared" si="100"/>
        <v>11.352460173513231</v>
      </c>
      <c r="L883" s="44"/>
    </row>
    <row r="884" spans="1:12" x14ac:dyDescent="0.25">
      <c r="A884" s="51">
        <f t="shared" si="101"/>
        <v>70.631755426293125</v>
      </c>
      <c r="B884" s="5">
        <f t="shared" si="95"/>
        <v>0.99882954424866632</v>
      </c>
      <c r="C884" s="49">
        <f t="shared" si="98"/>
        <v>-1.0172403818601313E-2</v>
      </c>
      <c r="D884" s="5">
        <f t="shared" si="96"/>
        <v>0.67942886977684114</v>
      </c>
      <c r="E884" s="5">
        <f t="shared" si="97"/>
        <v>5.2446683361032781E-2</v>
      </c>
      <c r="F884" s="5" t="str">
        <f t="shared" si="99"/>
        <v>neg.</v>
      </c>
      <c r="G884" s="16">
        <f>IF(AND(C$9="L",C$10="IB"),IF((($C$7*Coefficients!$C$16)/($A884*($C$4/100)))&lt;=1,2*ASIN(($C$7*Coefficients!$C$16)/( $A884*($C$4/100)))*180/PI(),180),IF(AND(C$9="C",C$10="IB"),IF((($C$7*Coefficients!$D$16)/($A884*($C$4/100)))&lt;=1,2*ASIN(($C$7*Coefficients!$D$16)/( $A884*($C$4/100)))*180/PI(),180),IF(AND(C$9="L",C$10="D"),IF((($C$7*Coefficients!$E$16)/($A884*($C$4/100)))&lt;=1,2*ASIN(($C$7*Coefficients!$E$16)/( $A884*($C$4/100)))*180/PI(),180),IF(AND(C$9="C",C$10="D"),IF((($C$7*Coefficients!$F$16)/($A884*($C$4/100)))&lt;=1,2*ASIN(($C$7*Coefficients!$F$16)/( $A884*($C$4/100)))*180/PI(),180),FALSE))))</f>
        <v>180</v>
      </c>
      <c r="H884" s="50">
        <f>IF(AND(C$9="L",C$10="IB"),(($C$7*Coefficients!$C$16)/($A884*SIN(C$5*PI()/180))*100/2)^2*PI(),IF(AND(C$9="C",C$10="IB"),(($C$7*Coefficients!$D$16)/($A884*SIN(C$5*PI()/180))*100/2)^2*PI(),IF(AND(C$9="L",C$10="D"),(($C$7*Coefficients!$E$16)/($A884*SIN(C$5*PI()/180))*100/2)^2*PI(),IF(AND(C$9="C",C$10="D"),(($C$7* Coefficients!$F$16)/($A884*SIN(C$5*PI()/180))*100/2)^2*PI(),FALSE))))</f>
        <v>514005.3449475636</v>
      </c>
      <c r="I884" s="42">
        <f t="shared" si="100"/>
        <v>11.326350239657145</v>
      </c>
      <c r="L884" s="44"/>
    </row>
    <row r="885" spans="1:12" x14ac:dyDescent="0.25">
      <c r="A885" s="51">
        <f t="shared" si="101"/>
        <v>70.79457843841071</v>
      </c>
      <c r="B885" s="5">
        <f t="shared" si="95"/>
        <v>0.99882414378806716</v>
      </c>
      <c r="C885" s="49">
        <f t="shared" si="98"/>
        <v>-1.021936671816698E-2</v>
      </c>
      <c r="D885" s="5">
        <f t="shared" si="96"/>
        <v>0.68099511507867505</v>
      </c>
      <c r="E885" s="5">
        <f t="shared" si="97"/>
        <v>5.2688766252224711E-2</v>
      </c>
      <c r="F885" s="5" t="str">
        <f t="shared" si="99"/>
        <v>neg.</v>
      </c>
      <c r="G885" s="16">
        <f>IF(AND(C$9="L",C$10="IB"),IF((($C$7*Coefficients!$C$16)/($A885*($C$4/100)))&lt;=1,2*ASIN(($C$7*Coefficients!$C$16)/( $A885*($C$4/100)))*180/PI(),180),IF(AND(C$9="C",C$10="IB"),IF((($C$7*Coefficients!$D$16)/($A885*($C$4/100)))&lt;=1,2*ASIN(($C$7*Coefficients!$D$16)/( $A885*($C$4/100)))*180/PI(),180),IF(AND(C$9="L",C$10="D"),IF((($C$7*Coefficients!$E$16)/($A885*($C$4/100)))&lt;=1,2*ASIN(($C$7*Coefficients!$E$16)/( $A885*($C$4/100)))*180/PI(),180),IF(AND(C$9="C",C$10="D"),IF((($C$7*Coefficients!$F$16)/($A885*($C$4/100)))&lt;=1,2*ASIN(($C$7*Coefficients!$F$16)/( $A885*($C$4/100)))*180/PI(),180),FALSE))))</f>
        <v>180</v>
      </c>
      <c r="H885" s="50">
        <f>IF(AND(C$9="L",C$10="IB"),(($C$7*Coefficients!$C$16)/($A885*SIN(C$5*PI()/180))*100/2)^2*PI(),IF(AND(C$9="C",C$10="IB"),(($C$7*Coefficients!$D$16)/($A885*SIN(C$5*PI()/180))*100/2)^2*PI(),IF(AND(C$9="L",C$10="D"),(($C$7*Coefficients!$E$16)/($A885*SIN(C$5*PI()/180))*100/2)^2*PI(),IF(AND(C$9="C",C$10="D"),(($C$7* Coefficients!$F$16)/($A885*SIN(C$5*PI()/180))*100/2)^2*PI(),FALSE))))</f>
        <v>511643.70490844501</v>
      </c>
      <c r="I885" s="42">
        <f t="shared" si="100"/>
        <v>11.300300356982525</v>
      </c>
      <c r="L885" s="44"/>
    </row>
    <row r="886" spans="1:12" x14ac:dyDescent="0.25">
      <c r="A886" s="51">
        <f t="shared" si="101"/>
        <v>70.957776796335779</v>
      </c>
      <c r="B886" s="5">
        <f t="shared" si="95"/>
        <v>0.99881871841967207</v>
      </c>
      <c r="C886" s="49">
        <f t="shared" si="98"/>
        <v>-1.0266546473885359E-2</v>
      </c>
      <c r="D886" s="5">
        <f t="shared" si="96"/>
        <v>0.68256497094881796</v>
      </c>
      <c r="E886" s="5">
        <f t="shared" si="97"/>
        <v>5.2931966547272342E-2</v>
      </c>
      <c r="F886" s="5" t="str">
        <f t="shared" si="99"/>
        <v>neg.</v>
      </c>
      <c r="G886" s="16">
        <f>IF(AND(C$9="L",C$10="IB"),IF((($C$7*Coefficients!$C$16)/($A886*($C$4/100)))&lt;=1,2*ASIN(($C$7*Coefficients!$C$16)/( $A886*($C$4/100)))*180/PI(),180),IF(AND(C$9="C",C$10="IB"),IF((($C$7*Coefficients!$D$16)/($A886*($C$4/100)))&lt;=1,2*ASIN(($C$7*Coefficients!$D$16)/( $A886*($C$4/100)))*180/PI(),180),IF(AND(C$9="L",C$10="D"),IF((($C$7*Coefficients!$E$16)/($A886*($C$4/100)))&lt;=1,2*ASIN(($C$7*Coefficients!$E$16)/( $A886*($C$4/100)))*180/PI(),180),IF(AND(C$9="C",C$10="D"),IF((($C$7*Coefficients!$F$16)/($A886*($C$4/100)))&lt;=1,2*ASIN(($C$7*Coefficients!$F$16)/( $A886*($C$4/100)))*180/PI(),180),FALSE))))</f>
        <v>180</v>
      </c>
      <c r="H886" s="50">
        <f>IF(AND(C$9="L",C$10="IB"),(($C$7*Coefficients!$C$16)/($A886*SIN(C$5*PI()/180))*100/2)^2*PI(),IF(AND(C$9="C",C$10="IB"),(($C$7*Coefficients!$D$16)/($A886*SIN(C$5*PI()/180))*100/2)^2*PI(),IF(AND(C$9="L",C$10="D"),(($C$7*Coefficients!$E$16)/($A886*SIN(C$5*PI()/180))*100/2)^2*PI(),IF(AND(C$9="C",C$10="D"),(($C$7* Coefficients!$F$16)/($A886*SIN(C$5*PI()/180))*100/2)^2*PI(),FALSE))))</f>
        <v>509292.91561967239</v>
      </c>
      <c r="I886" s="42">
        <f t="shared" si="100"/>
        <v>11.27431038737549</v>
      </c>
      <c r="L886" s="44"/>
    </row>
    <row r="887" spans="1:12" x14ac:dyDescent="0.25">
      <c r="A887" s="51">
        <f t="shared" si="101"/>
        <v>71.121351365329801</v>
      </c>
      <c r="B887" s="5">
        <f t="shared" si="95"/>
        <v>0.99881326802869252</v>
      </c>
      <c r="C887" s="49">
        <f t="shared" si="98"/>
        <v>-1.0313944087513799E-2</v>
      </c>
      <c r="D887" s="5">
        <f t="shared" si="96"/>
        <v>0.68413844571048976</v>
      </c>
      <c r="E887" s="5">
        <f t="shared" si="97"/>
        <v>5.31762894038776E-2</v>
      </c>
      <c r="F887" s="5" t="str">
        <f t="shared" si="99"/>
        <v>neg.</v>
      </c>
      <c r="G887" s="16">
        <f>IF(AND(C$9="L",C$10="IB"),IF((($C$7*Coefficients!$C$16)/($A887*($C$4/100)))&lt;=1,2*ASIN(($C$7*Coefficients!$C$16)/( $A887*($C$4/100)))*180/PI(),180),IF(AND(C$9="C",C$10="IB"),IF((($C$7*Coefficients!$D$16)/($A887*($C$4/100)))&lt;=1,2*ASIN(($C$7*Coefficients!$D$16)/( $A887*($C$4/100)))*180/PI(),180),IF(AND(C$9="L",C$10="D"),IF((($C$7*Coefficients!$E$16)/($A887*($C$4/100)))&lt;=1,2*ASIN(($C$7*Coefficients!$E$16)/( $A887*($C$4/100)))*180/PI(),180),IF(AND(C$9="C",C$10="D"),IF((($C$7*Coefficients!$F$16)/($A887*($C$4/100)))&lt;=1,2*ASIN(($C$7*Coefficients!$F$16)/( $A887*($C$4/100)))*180/PI(),180),FALSE))))</f>
        <v>180</v>
      </c>
      <c r="H887" s="50">
        <f>IF(AND(C$9="L",C$10="IB"),(($C$7*Coefficients!$C$16)/($A887*SIN(C$5*PI()/180))*100/2)^2*PI(),IF(AND(C$9="C",C$10="IB"),(($C$7*Coefficients!$D$16)/($A887*SIN(C$5*PI()/180))*100/2)^2*PI(),IF(AND(C$9="L",C$10="D"),(($C$7*Coefficients!$E$16)/($A887*SIN(C$5*PI()/180))*100/2)^2*PI(),IF(AND(C$9="C",C$10="D"),(($C$7* Coefficients!$F$16)/($A887*SIN(C$5*PI()/180))*100/2)^2*PI(),FALSE))))</f>
        <v>506952.92722657602</v>
      </c>
      <c r="I887" s="42">
        <f t="shared" si="100"/>
        <v>11.248380193039802</v>
      </c>
      <c r="L887" s="44"/>
    </row>
    <row r="888" spans="1:12" x14ac:dyDescent="0.25">
      <c r="A888" s="51">
        <f t="shared" si="101"/>
        <v>71.285303012648839</v>
      </c>
      <c r="B888" s="5">
        <f t="shared" si="95"/>
        <v>0.99880779249981289</v>
      </c>
      <c r="C888" s="49">
        <f t="shared" si="98"/>
        <v>-1.0361560565431908E-2</v>
      </c>
      <c r="D888" s="5">
        <f t="shared" si="96"/>
        <v>0.68571554770609655</v>
      </c>
      <c r="E888" s="5">
        <f t="shared" si="97"/>
        <v>5.3421740003549129E-2</v>
      </c>
      <c r="F888" s="5" t="str">
        <f t="shared" si="99"/>
        <v>neg.</v>
      </c>
      <c r="G888" s="16">
        <f>IF(AND(C$9="L",C$10="IB"),IF((($C$7*Coefficients!$C$16)/($A888*($C$4/100)))&lt;=1,2*ASIN(($C$7*Coefficients!$C$16)/( $A888*($C$4/100)))*180/PI(),180),IF(AND(C$9="C",C$10="IB"),IF((($C$7*Coefficients!$D$16)/($A888*($C$4/100)))&lt;=1,2*ASIN(($C$7*Coefficients!$D$16)/( $A888*($C$4/100)))*180/PI(),180),IF(AND(C$9="L",C$10="D"),IF((($C$7*Coefficients!$E$16)/($A888*($C$4/100)))&lt;=1,2*ASIN(($C$7*Coefficients!$E$16)/( $A888*($C$4/100)))*180/PI(),180),IF(AND(C$9="C",C$10="D"),IF((($C$7*Coefficients!$F$16)/($A888*($C$4/100)))&lt;=1,2*ASIN(($C$7*Coefficients!$F$16)/( $A888*($C$4/100)))*180/PI(),180),FALSE))))</f>
        <v>180</v>
      </c>
      <c r="H888" s="50">
        <f>IF(AND(C$9="L",C$10="IB"),(($C$7*Coefficients!$C$16)/($A888*SIN(C$5*PI()/180))*100/2)^2*PI(),IF(AND(C$9="C",C$10="IB"),(($C$7*Coefficients!$D$16)/($A888*SIN(C$5*PI()/180))*100/2)^2*PI(),IF(AND(C$9="L",C$10="D"),(($C$7*Coefficients!$E$16)/($A888*SIN(C$5*PI()/180))*100/2)^2*PI(),IF(AND(C$9="C",C$10="D"),(($C$7* Coefficients!$F$16)/($A888*SIN(C$5*PI()/180))*100/2)^2*PI(),FALSE))))</f>
        <v>504623.69010354811</v>
      </c>
      <c r="I888" s="42">
        <f t="shared" si="100"/>
        <v>11.222509636496156</v>
      </c>
      <c r="L888" s="44"/>
    </row>
    <row r="889" spans="1:12" x14ac:dyDescent="0.25">
      <c r="A889" s="51">
        <f t="shared" si="101"/>
        <v>71.44963260754821</v>
      </c>
      <c r="B889" s="5">
        <f t="shared" si="95"/>
        <v>0.99880229171718671</v>
      </c>
      <c r="C889" s="49">
        <f t="shared" si="98"/>
        <v>-1.0409396918673802E-2</v>
      </c>
      <c r="D889" s="5">
        <f t="shared" si="96"/>
        <v>0.68729628529727649</v>
      </c>
      <c r="E889" s="5">
        <f t="shared" si="97"/>
        <v>5.3668323551712457E-2</v>
      </c>
      <c r="F889" s="5" t="str">
        <f t="shared" si="99"/>
        <v>neg.</v>
      </c>
      <c r="G889" s="16">
        <f>IF(AND(C$9="L",C$10="IB"),IF((($C$7*Coefficients!$C$16)/($A889*($C$4/100)))&lt;=1,2*ASIN(($C$7*Coefficients!$C$16)/( $A889*($C$4/100)))*180/PI(),180),IF(AND(C$9="C",C$10="IB"),IF((($C$7*Coefficients!$D$16)/($A889*($C$4/100)))&lt;=1,2*ASIN(($C$7*Coefficients!$D$16)/( $A889*($C$4/100)))*180/PI(),180),IF(AND(C$9="L",C$10="D"),IF((($C$7*Coefficients!$E$16)/($A889*($C$4/100)))&lt;=1,2*ASIN(($C$7*Coefficients!$E$16)/( $A889*($C$4/100)))*180/PI(),180),IF(AND(C$9="C",C$10="D"),IF((($C$7*Coefficients!$F$16)/($A889*($C$4/100)))&lt;=1,2*ASIN(($C$7*Coefficients!$F$16)/( $A889*($C$4/100)))*180/PI(),180),FALSE))))</f>
        <v>180</v>
      </c>
      <c r="H889" s="50">
        <f>IF(AND(C$9="L",C$10="IB"),(($C$7*Coefficients!$C$16)/($A889*SIN(C$5*PI()/180))*100/2)^2*PI(),IF(AND(C$9="C",C$10="IB"),(($C$7*Coefficients!$D$16)/($A889*SIN(C$5*PI()/180))*100/2)^2*PI(),IF(AND(C$9="L",C$10="D"),(($C$7*Coefficients!$E$16)/($A889*SIN(C$5*PI()/180))*100/2)^2*PI(),IF(AND(C$9="C",C$10="D"),(($C$7* Coefficients!$F$16)/($A889*SIN(C$5*PI()/180))*100/2)^2*PI(),FALSE))))</f>
        <v>502305.15485299006</v>
      </c>
      <c r="I889" s="42">
        <f t="shared" si="100"/>
        <v>11.196698580581435</v>
      </c>
      <c r="L889" s="44"/>
    </row>
    <row r="890" spans="1:12" x14ac:dyDescent="0.25">
      <c r="A890" s="51">
        <f t="shared" si="101"/>
        <v>71.614341021287075</v>
      </c>
      <c r="B890" s="5">
        <f t="shared" si="95"/>
        <v>0.99879676556443397</v>
      </c>
      <c r="C890" s="49">
        <f t="shared" si="98"/>
        <v>-1.0457454162952609E-2</v>
      </c>
      <c r="D890" s="5">
        <f t="shared" si="96"/>
        <v>0.68888066686494276</v>
      </c>
      <c r="E890" s="5">
        <f t="shared" si="97"/>
        <v>5.3916045277820214E-2</v>
      </c>
      <c r="F890" s="5" t="str">
        <f t="shared" si="99"/>
        <v>neg.</v>
      </c>
      <c r="G890" s="16">
        <f>IF(AND(C$9="L",C$10="IB"),IF((($C$7*Coefficients!$C$16)/($A890*($C$4/100)))&lt;=1,2*ASIN(($C$7*Coefficients!$C$16)/( $A890*($C$4/100)))*180/PI(),180),IF(AND(C$9="C",C$10="IB"),IF((($C$7*Coefficients!$D$16)/($A890*($C$4/100)))&lt;=1,2*ASIN(($C$7*Coefficients!$D$16)/( $A890*($C$4/100)))*180/PI(),180),IF(AND(C$9="L",C$10="D"),IF((($C$7*Coefficients!$E$16)/($A890*($C$4/100)))&lt;=1,2*ASIN(($C$7*Coefficients!$E$16)/( $A890*($C$4/100)))*180/PI(),180),IF(AND(C$9="C",C$10="D"),IF((($C$7*Coefficients!$F$16)/($A890*($C$4/100)))&lt;=1,2*ASIN(($C$7*Coefficients!$F$16)/( $A890*($C$4/100)))*180/PI(),180),FALSE))))</f>
        <v>180</v>
      </c>
      <c r="H890" s="50">
        <f>IF(AND(C$9="L",C$10="IB"),(($C$7*Coefficients!$C$16)/($A890*SIN(C$5*PI()/180))*100/2)^2*PI(),IF(AND(C$9="C",C$10="IB"),(($C$7*Coefficients!$D$16)/($A890*SIN(C$5*PI()/180))*100/2)^2*PI(),IF(AND(C$9="L",C$10="D"),(($C$7*Coefficients!$E$16)/($A890*SIN(C$5*PI()/180))*100/2)^2*PI(),IF(AND(C$9="C",C$10="D"),(($C$7* Coefficients!$F$16)/($A890*SIN(C$5*PI()/180))*100/2)^2*PI(),FALSE))))</f>
        <v>499997.27230426396</v>
      </c>
      <c r="I890" s="42">
        <f t="shared" si="100"/>
        <v>11.17094688844799</v>
      </c>
      <c r="L890" s="44"/>
    </row>
    <row r="891" spans="1:12" x14ac:dyDescent="0.25">
      <c r="A891" s="51">
        <f t="shared" si="101"/>
        <v>71.779429127133028</v>
      </c>
      <c r="B891" s="5">
        <f t="shared" si="95"/>
        <v>0.99879121392463954</v>
      </c>
      <c r="C891" s="49">
        <f t="shared" si="98"/>
        <v>-1.0505733318674387E-2</v>
      </c>
      <c r="D891" s="5">
        <f t="shared" si="96"/>
        <v>0.69046870080932865</v>
      </c>
      <c r="E891" s="5">
        <f t="shared" si="97"/>
        <v>5.4164910435463079E-2</v>
      </c>
      <c r="F891" s="5" t="str">
        <f t="shared" si="99"/>
        <v>neg.</v>
      </c>
      <c r="G891" s="16">
        <f>IF(AND(C$9="L",C$10="IB"),IF((($C$7*Coefficients!$C$16)/($A891*($C$4/100)))&lt;=1,2*ASIN(($C$7*Coefficients!$C$16)/( $A891*($C$4/100)))*180/PI(),180),IF(AND(C$9="C",C$10="IB"),IF((($C$7*Coefficients!$D$16)/($A891*($C$4/100)))&lt;=1,2*ASIN(($C$7*Coefficients!$D$16)/( $A891*($C$4/100)))*180/PI(),180),IF(AND(C$9="L",C$10="D"),IF((($C$7*Coefficients!$E$16)/($A891*($C$4/100)))&lt;=1,2*ASIN(($C$7*Coefficients!$E$16)/( $A891*($C$4/100)))*180/PI(),180),IF(AND(C$9="C",C$10="D"),IF((($C$7*Coefficients!$F$16)/($A891*($C$4/100)))&lt;=1,2*ASIN(($C$7*Coefficients!$F$16)/( $A891*($C$4/100)))*180/PI(),180),FALSE))))</f>
        <v>180</v>
      </c>
      <c r="H891" s="50">
        <f>IF(AND(C$9="L",C$10="IB"),(($C$7*Coefficients!$C$16)/($A891*SIN(C$5*PI()/180))*100/2)^2*PI(),IF(AND(C$9="C",C$10="IB"),(($C$7*Coefficients!$D$16)/($A891*SIN(C$5*PI()/180))*100/2)^2*PI(),IF(AND(C$9="L",C$10="D"),(($C$7*Coefficients!$E$16)/($A891*SIN(C$5*PI()/180))*100/2)^2*PI(),IF(AND(C$9="C",C$10="D"),(($C$7* Coefficients!$F$16)/($A891*SIN(C$5*PI()/180))*100/2)^2*PI(),FALSE))))</f>
        <v>497699.99351265107</v>
      </c>
      <c r="I891" s="42">
        <f t="shared" si="100"/>
        <v>11.145254423562914</v>
      </c>
      <c r="L891" s="44"/>
    </row>
    <row r="892" spans="1:12" x14ac:dyDescent="0.25">
      <c r="A892" s="51">
        <f t="shared" si="101"/>
        <v>71.944897800366789</v>
      </c>
      <c r="B892" s="5">
        <f t="shared" si="95"/>
        <v>0.9987856366803507</v>
      </c>
      <c r="C892" s="49">
        <f t="shared" si="98"/>
        <v>-1.0554235410959744E-2</v>
      </c>
      <c r="D892" s="5">
        <f t="shared" si="96"/>
        <v>0.69206039555003218</v>
      </c>
      <c r="E892" s="5">
        <f t="shared" si="97"/>
        <v>5.4414924302481238E-2</v>
      </c>
      <c r="F892" s="5" t="str">
        <f t="shared" si="99"/>
        <v>neg.</v>
      </c>
      <c r="G892" s="16">
        <f>IF(AND(C$9="L",C$10="IB"),IF((($C$7*Coefficients!$C$16)/($A892*($C$4/100)))&lt;=1,2*ASIN(($C$7*Coefficients!$C$16)/( $A892*($C$4/100)))*180/PI(),180),IF(AND(C$9="C",C$10="IB"),IF((($C$7*Coefficients!$D$16)/($A892*($C$4/100)))&lt;=1,2*ASIN(($C$7*Coefficients!$D$16)/( $A892*($C$4/100)))*180/PI(),180),IF(AND(C$9="L",C$10="D"),IF((($C$7*Coefficients!$E$16)/($A892*($C$4/100)))&lt;=1,2*ASIN(($C$7*Coefficients!$E$16)/( $A892*($C$4/100)))*180/PI(),180),IF(AND(C$9="C",C$10="D"),IF((($C$7*Coefficients!$F$16)/($A892*($C$4/100)))&lt;=1,2*ASIN(($C$7*Coefficients!$F$16)/( $A892*($C$4/100)))*180/PI(),180),FALSE))))</f>
        <v>180</v>
      </c>
      <c r="H892" s="50">
        <f>IF(AND(C$9="L",C$10="IB"),(($C$7*Coefficients!$C$16)/($A892*SIN(C$5*PI()/180))*100/2)^2*PI(),IF(AND(C$9="C",C$10="IB"),(($C$7*Coefficients!$D$16)/($A892*SIN(C$5*PI()/180))*100/2)^2*PI(),IF(AND(C$9="L",C$10="D"),(($C$7*Coefficients!$E$16)/($A892*SIN(C$5*PI()/180))*100/2)^2*PI(),IF(AND(C$9="C",C$10="D"),(($C$7* Coefficients!$F$16)/($A892*SIN(C$5*PI()/180))*100/2)^2*PI(),FALSE))))</f>
        <v>495413.26975831279</v>
      </c>
      <c r="I892" s="42">
        <f t="shared" si="100"/>
        <v>11.119621049707314</v>
      </c>
      <c r="L892" s="44"/>
    </row>
    <row r="893" spans="1:12" x14ac:dyDescent="0.25">
      <c r="A893" s="51">
        <f t="shared" si="101"/>
        <v>72.110747918286791</v>
      </c>
      <c r="B893" s="5">
        <f t="shared" si="95"/>
        <v>0.99878003371357371</v>
      </c>
      <c r="C893" s="49">
        <f t="shared" si="98"/>
        <v>-1.0602961469674169E-2</v>
      </c>
      <c r="D893" s="5">
        <f t="shared" si="96"/>
        <v>0.6936557595260604</v>
      </c>
      <c r="E893" s="5">
        <f t="shared" si="97"/>
        <v>5.4666092181076223E-2</v>
      </c>
      <c r="F893" s="5" t="str">
        <f t="shared" si="99"/>
        <v>neg.</v>
      </c>
      <c r="G893" s="16">
        <f>IF(AND(C$9="L",C$10="IB"),IF((($C$7*Coefficients!$C$16)/($A893*($C$4/100)))&lt;=1,2*ASIN(($C$7*Coefficients!$C$16)/( $A893*($C$4/100)))*180/PI(),180),IF(AND(C$9="C",C$10="IB"),IF((($C$7*Coefficients!$D$16)/($A893*($C$4/100)))&lt;=1,2*ASIN(($C$7*Coefficients!$D$16)/( $A893*($C$4/100)))*180/PI(),180),IF(AND(C$9="L",C$10="D"),IF((($C$7*Coefficients!$E$16)/($A893*($C$4/100)))&lt;=1,2*ASIN(($C$7*Coefficients!$E$16)/( $A893*($C$4/100)))*180/PI(),180),IF(AND(C$9="C",C$10="D"),IF((($C$7*Coefficients!$F$16)/($A893*($C$4/100)))&lt;=1,2*ASIN(($C$7*Coefficients!$F$16)/( $A893*($C$4/100)))*180/PI(),180),FALSE))))</f>
        <v>180</v>
      </c>
      <c r="H893" s="50">
        <f>IF(AND(C$9="L",C$10="IB"),(($C$7*Coefficients!$C$16)/($A893*SIN(C$5*PI()/180))*100/2)^2*PI(),IF(AND(C$9="C",C$10="IB"),(($C$7*Coefficients!$D$16)/($A893*SIN(C$5*PI()/180))*100/2)^2*PI(),IF(AND(C$9="L",C$10="D"),(($C$7*Coefficients!$E$16)/($A893*SIN(C$5*PI()/180))*100/2)^2*PI(),IF(AND(C$9="C",C$10="D"),(($C$7* Coefficients!$F$16)/($A893*SIN(C$5*PI()/180))*100/2)^2*PI(),FALSE))))</f>
        <v>493137.0525452579</v>
      </c>
      <c r="I893" s="42">
        <f t="shared" si="100"/>
        <v>11.094046630975596</v>
      </c>
      <c r="L893" s="44"/>
    </row>
    <row r="894" spans="1:12" x14ac:dyDescent="0.25">
      <c r="A894" s="51">
        <f t="shared" si="101"/>
        <v>72.276980360213841</v>
      </c>
      <c r="B894" s="5">
        <f t="shared" si="95"/>
        <v>0.9987744049057723</v>
      </c>
      <c r="C894" s="49">
        <f t="shared" si="98"/>
        <v>-1.0651912529441936E-2</v>
      </c>
      <c r="D894" s="5">
        <f t="shared" si="96"/>
        <v>0.69525480119587424</v>
      </c>
      <c r="E894" s="5">
        <f t="shared" si="97"/>
        <v>5.4918419397923475E-2</v>
      </c>
      <c r="F894" s="5" t="str">
        <f t="shared" si="99"/>
        <v>neg.</v>
      </c>
      <c r="G894" s="16">
        <f>IF(AND(C$9="L",C$10="IB"),IF((($C$7*Coefficients!$C$16)/($A894*($C$4/100)))&lt;=1,2*ASIN(($C$7*Coefficients!$C$16)/( $A894*($C$4/100)))*180/PI(),180),IF(AND(C$9="C",C$10="IB"),IF((($C$7*Coefficients!$D$16)/($A894*($C$4/100)))&lt;=1,2*ASIN(($C$7*Coefficients!$D$16)/( $A894*($C$4/100)))*180/PI(),180),IF(AND(C$9="L",C$10="D"),IF((($C$7*Coefficients!$E$16)/($A894*($C$4/100)))&lt;=1,2*ASIN(($C$7*Coefficients!$E$16)/( $A894*($C$4/100)))*180/PI(),180),IF(AND(C$9="C",C$10="D"),IF((($C$7*Coefficients!$F$16)/($A894*($C$4/100)))&lt;=1,2*ASIN(($C$7*Coefficients!$F$16)/( $A894*($C$4/100)))*180/PI(),180),FALSE))))</f>
        <v>180</v>
      </c>
      <c r="H894" s="50">
        <f>IF(AND(C$9="L",C$10="IB"),(($C$7*Coefficients!$C$16)/($A894*SIN(C$5*PI()/180))*100/2)^2*PI(),IF(AND(C$9="C",C$10="IB"),(($C$7*Coefficients!$D$16)/($A894*SIN(C$5*PI()/180))*100/2)^2*PI(),IF(AND(C$9="L",C$10="D"),(($C$7*Coefficients!$E$16)/($A894*SIN(C$5*PI()/180))*100/2)^2*PI(),IF(AND(C$9="C",C$10="D"),(($C$7* Coefficients!$F$16)/($A894*SIN(C$5*PI()/180))*100/2)^2*PI(),FALSE))))</f>
        <v>490871.29360031465</v>
      </c>
      <c r="I894" s="42">
        <f t="shared" si="100"/>
        <v>11.068531031774738</v>
      </c>
      <c r="L894" s="44"/>
    </row>
    <row r="895" spans="1:12" x14ac:dyDescent="0.25">
      <c r="A895" s="51">
        <f t="shared" si="101"/>
        <v>72.443596007495813</v>
      </c>
      <c r="B895" s="5">
        <f t="shared" si="95"/>
        <v>0.99876875013786548</v>
      </c>
      <c r="C895" s="49">
        <f t="shared" si="98"/>
        <v>-1.0701089629664864E-2</v>
      </c>
      <c r="D895" s="5">
        <f t="shared" si="96"/>
        <v>0.69685752903743359</v>
      </c>
      <c r="E895" s="5">
        <f t="shared" si="97"/>
        <v>5.5171911304285233E-2</v>
      </c>
      <c r="F895" s="5" t="str">
        <f t="shared" si="99"/>
        <v>neg.</v>
      </c>
      <c r="G895" s="16">
        <f>IF(AND(C$9="L",C$10="IB"),IF((($C$7*Coefficients!$C$16)/($A895*($C$4/100)))&lt;=1,2*ASIN(($C$7*Coefficients!$C$16)/( $A895*($C$4/100)))*180/PI(),180),IF(AND(C$9="C",C$10="IB"),IF((($C$7*Coefficients!$D$16)/($A895*($C$4/100)))&lt;=1,2*ASIN(($C$7*Coefficients!$D$16)/( $A895*($C$4/100)))*180/PI(),180),IF(AND(C$9="L",C$10="D"),IF((($C$7*Coefficients!$E$16)/($A895*($C$4/100)))&lt;=1,2*ASIN(($C$7*Coefficients!$E$16)/( $A895*($C$4/100)))*180/PI(),180),IF(AND(C$9="C",C$10="D"),IF((($C$7*Coefficients!$F$16)/($A895*($C$4/100)))&lt;=1,2*ASIN(($C$7*Coefficients!$F$16)/( $A895*($C$4/100)))*180/PI(),180),FALSE))))</f>
        <v>180</v>
      </c>
      <c r="H895" s="50">
        <f>IF(AND(C$9="L",C$10="IB"),(($C$7*Coefficients!$C$16)/($A895*SIN(C$5*PI()/180))*100/2)^2*PI(),IF(AND(C$9="C",C$10="IB"),(($C$7*Coefficients!$D$16)/($A895*SIN(C$5*PI()/180))*100/2)^2*PI(),IF(AND(C$9="L",C$10="D"),(($C$7*Coefficients!$E$16)/($A895*SIN(C$5*PI()/180))*100/2)^2*PI(),IF(AND(C$9="C",C$10="D"),(($C$7* Coefficients!$F$16)/($A895*SIN(C$5*PI()/180))*100/2)^2*PI(),FALSE))))</f>
        <v>488615.94487210503</v>
      </c>
      <c r="I895" s="42">
        <f t="shared" si="100"/>
        <v>11.043074116823567</v>
      </c>
      <c r="L895" s="44"/>
    </row>
    <row r="896" spans="1:12" x14ac:dyDescent="0.25">
      <c r="A896" s="51">
        <f t="shared" si="101"/>
        <v>72.610595743512263</v>
      </c>
      <c r="B896" s="5">
        <f t="shared" si="95"/>
        <v>0.99876306929022296</v>
      </c>
      <c r="C896" s="49">
        <f t="shared" si="98"/>
        <v>-1.0750493814563254E-2</v>
      </c>
      <c r="D896" s="5">
        <f t="shared" si="96"/>
        <v>0.69846395154824159</v>
      </c>
      <c r="E896" s="5">
        <f t="shared" si="97"/>
        <v>5.5426573276124012E-2</v>
      </c>
      <c r="F896" s="5" t="str">
        <f t="shared" si="99"/>
        <v>neg.</v>
      </c>
      <c r="G896" s="16">
        <f>IF(AND(C$9="L",C$10="IB"),IF((($C$7*Coefficients!$C$16)/($A896*($C$4/100)))&lt;=1,2*ASIN(($C$7*Coefficients!$C$16)/( $A896*($C$4/100)))*180/PI(),180),IF(AND(C$9="C",C$10="IB"),IF((($C$7*Coefficients!$D$16)/($A896*($C$4/100)))&lt;=1,2*ASIN(($C$7*Coefficients!$D$16)/( $A896*($C$4/100)))*180/PI(),180),IF(AND(C$9="L",C$10="D"),IF((($C$7*Coefficients!$E$16)/($A896*($C$4/100)))&lt;=1,2*ASIN(($C$7*Coefficients!$E$16)/( $A896*($C$4/100)))*180/PI(),180),IF(AND(C$9="C",C$10="D"),IF((($C$7*Coefficients!$F$16)/($A896*($C$4/100)))&lt;=1,2*ASIN(($C$7*Coefficients!$F$16)/( $A896*($C$4/100)))*180/PI(),180),FALSE))))</f>
        <v>180</v>
      </c>
      <c r="H896" s="50">
        <f>IF(AND(C$9="L",C$10="IB"),(($C$7*Coefficients!$C$16)/($A896*SIN(C$5*PI()/180))*100/2)^2*PI(),IF(AND(C$9="C",C$10="IB"),(($C$7*Coefficients!$D$16)/($A896*SIN(C$5*PI()/180))*100/2)^2*PI(),IF(AND(C$9="L",C$10="D"),(($C$7*Coefficients!$E$16)/($A896*SIN(C$5*PI()/180))*100/2)^2*PI(),IF(AND(C$9="C",C$10="D"),(($C$7* Coefficients!$F$16)/($A896*SIN(C$5*PI()/180))*100/2)^2*PI(),FALSE))))</f>
        <v>486370.95853002841</v>
      </c>
      <c r="I896" s="42">
        <f t="shared" si="100"/>
        <v>11.01767575115206</v>
      </c>
      <c r="L896" s="44"/>
    </row>
    <row r="897" spans="1:12" x14ac:dyDescent="0.25">
      <c r="A897" s="51">
        <f t="shared" si="101"/>
        <v>72.777980453679177</v>
      </c>
      <c r="B897" s="5">
        <f t="shared" si="95"/>
        <v>0.99875736224266531</v>
      </c>
      <c r="C897" s="49">
        <f t="shared" si="98"/>
        <v>-1.0800126133174378E-2</v>
      </c>
      <c r="D897" s="5">
        <f t="shared" si="96"/>
        <v>0.70007407724539072</v>
      </c>
      <c r="E897" s="5">
        <f t="shared" si="97"/>
        <v>5.5682410714216687E-2</v>
      </c>
      <c r="F897" s="5" t="str">
        <f t="shared" si="99"/>
        <v>neg.</v>
      </c>
      <c r="G897" s="16">
        <f>IF(AND(C$9="L",C$10="IB"),IF((($C$7*Coefficients!$C$16)/($A897*($C$4/100)))&lt;=1,2*ASIN(($C$7*Coefficients!$C$16)/( $A897*($C$4/100)))*180/PI(),180),IF(AND(C$9="C",C$10="IB"),IF((($C$7*Coefficients!$D$16)/($A897*($C$4/100)))&lt;=1,2*ASIN(($C$7*Coefficients!$D$16)/( $A897*($C$4/100)))*180/PI(),180),IF(AND(C$9="L",C$10="D"),IF((($C$7*Coefficients!$E$16)/($A897*($C$4/100)))&lt;=1,2*ASIN(($C$7*Coefficients!$E$16)/( $A897*($C$4/100)))*180/PI(),180),IF(AND(C$9="C",C$10="D"),IF((($C$7*Coefficients!$F$16)/($A897*($C$4/100)))&lt;=1,2*ASIN(($C$7*Coefficients!$F$16)/( $A897*($C$4/100)))*180/PI(),180),FALSE))))</f>
        <v>180</v>
      </c>
      <c r="H897" s="50">
        <f>IF(AND(C$9="L",C$10="IB"),(($C$7*Coefficients!$C$16)/($A897*SIN(C$5*PI()/180))*100/2)^2*PI(),IF(AND(C$9="C",C$10="IB"),(($C$7*Coefficients!$D$16)/($A897*SIN(C$5*PI()/180))*100/2)^2*PI(),IF(AND(C$9="L",C$10="D"),(($C$7*Coefficients!$E$16)/($A897*SIN(C$5*PI()/180))*100/2)^2*PI(),IF(AND(C$9="C",C$10="D"),(($C$7* Coefficients!$F$16)/($A897*SIN(C$5*PI()/180))*100/2)^2*PI(),FALSE))))</f>
        <v>484136.28696324542</v>
      </c>
      <c r="I897" s="42">
        <f t="shared" si="100"/>
        <v>10.99233580010061</v>
      </c>
      <c r="L897" s="44"/>
    </row>
    <row r="898" spans="1:12" x14ac:dyDescent="0.25">
      <c r="A898" s="51">
        <f t="shared" si="101"/>
        <v>72.945751025453632</v>
      </c>
      <c r="B898" s="5">
        <f t="shared" si="95"/>
        <v>0.99875162887446001</v>
      </c>
      <c r="C898" s="49">
        <f t="shared" si="98"/>
        <v>-1.0849987639387651E-2</v>
      </c>
      <c r="D898" s="5">
        <f t="shared" si="96"/>
        <v>0.70168791466560732</v>
      </c>
      <c r="E898" s="5">
        <f t="shared" si="97"/>
        <v>5.5939429044268962E-2</v>
      </c>
      <c r="F898" s="5" t="str">
        <f t="shared" si="99"/>
        <v>neg.</v>
      </c>
      <c r="G898" s="16">
        <f>IF(AND(C$9="L",C$10="IB"),IF((($C$7*Coefficients!$C$16)/($A898*($C$4/100)))&lt;=1,2*ASIN(($C$7*Coefficients!$C$16)/( $A898*($C$4/100)))*180/PI(),180),IF(AND(C$9="C",C$10="IB"),IF((($C$7*Coefficients!$D$16)/($A898*($C$4/100)))&lt;=1,2*ASIN(($C$7*Coefficients!$D$16)/( $A898*($C$4/100)))*180/PI(),180),IF(AND(C$9="L",C$10="D"),IF((($C$7*Coefficients!$E$16)/($A898*($C$4/100)))&lt;=1,2*ASIN(($C$7*Coefficients!$E$16)/( $A898*($C$4/100)))*180/PI(),180),IF(AND(C$9="C",C$10="D"),IF((($C$7*Coefficients!$F$16)/($A898*($C$4/100)))&lt;=1,2*ASIN(($C$7*Coefficients!$F$16)/( $A898*($C$4/100)))*180/PI(),180),FALSE))))</f>
        <v>180</v>
      </c>
      <c r="H898" s="50">
        <f>IF(AND(C$9="L",C$10="IB"),(($C$7*Coefficients!$C$16)/($A898*SIN(C$5*PI()/180))*100/2)^2*PI(),IF(AND(C$9="C",C$10="IB"),(($C$7*Coefficients!$D$16)/($A898*SIN(C$5*PI()/180))*100/2)^2*PI(),IF(AND(C$9="L",C$10="D"),(($C$7*Coefficients!$E$16)/($A898*SIN(C$5*PI()/180))*100/2)^2*PI(),IF(AND(C$9="C",C$10="D"),(($C$7* Coefficients!$F$16)/($A898*SIN(C$5*PI()/180))*100/2)^2*PI(),FALSE))))</f>
        <v>481911.88277966809</v>
      </c>
      <c r="I898" s="42">
        <f t="shared" si="100"/>
        <v>10.967054129319315</v>
      </c>
      <c r="L898" s="44"/>
    </row>
    <row r="899" spans="1:12" x14ac:dyDescent="0.25">
      <c r="A899" s="51">
        <f t="shared" si="101"/>
        <v>73.113908348338498</v>
      </c>
      <c r="B899" s="5">
        <f t="shared" si="95"/>
        <v>0.9987458690643185</v>
      </c>
      <c r="C899" s="49">
        <f t="shared" si="98"/>
        <v>-1.090007939197014E-2</v>
      </c>
      <c r="D899" s="5">
        <f t="shared" si="96"/>
        <v>0.70330547236529639</v>
      </c>
      <c r="E899" s="5">
        <f t="shared" si="97"/>
        <v>5.619763371703048E-2</v>
      </c>
      <c r="F899" s="5" t="str">
        <f t="shared" si="99"/>
        <v>neg.</v>
      </c>
      <c r="G899" s="16">
        <f>IF(AND(C$9="L",C$10="IB"),IF((($C$7*Coefficients!$C$16)/($A899*($C$4/100)))&lt;=1,2*ASIN(($C$7*Coefficients!$C$16)/( $A899*($C$4/100)))*180/PI(),180),IF(AND(C$9="C",C$10="IB"),IF((($C$7*Coefficients!$D$16)/($A899*($C$4/100)))&lt;=1,2*ASIN(($C$7*Coefficients!$D$16)/( $A899*($C$4/100)))*180/PI(),180),IF(AND(C$9="L",C$10="D"),IF((($C$7*Coefficients!$E$16)/($A899*($C$4/100)))&lt;=1,2*ASIN(($C$7*Coefficients!$E$16)/( $A899*($C$4/100)))*180/PI(),180),IF(AND(C$9="C",C$10="D"),IF((($C$7*Coefficients!$F$16)/($A899*($C$4/100)))&lt;=1,2*ASIN(($C$7*Coefficients!$F$16)/( $A899*($C$4/100)))*180/PI(),180),FALSE))))</f>
        <v>180</v>
      </c>
      <c r="H899" s="50">
        <f>IF(AND(C$9="L",C$10="IB"),(($C$7*Coefficients!$C$16)/($A899*SIN(C$5*PI()/180))*100/2)^2*PI(),IF(AND(C$9="C",C$10="IB"),(($C$7*Coefficients!$D$16)/($A899*SIN(C$5*PI()/180))*100/2)^2*PI(),IF(AND(C$9="L",C$10="D"),(($C$7*Coefficients!$E$16)/($A899*SIN(C$5*PI()/180))*100/2)^2*PI(),IF(AND(C$9="C",C$10="D"),(($C$7* Coefficients!$F$16)/($A899*SIN(C$5*PI()/180))*100/2)^2*PI(),FALSE))))</f>
        <v>479697.69880495552</v>
      </c>
      <c r="I899" s="42">
        <f t="shared" si="100"/>
        <v>10.941830604767279</v>
      </c>
      <c r="L899" s="44"/>
    </row>
    <row r="900" spans="1:12" x14ac:dyDescent="0.25">
      <c r="A900" s="51">
        <f t="shared" si="101"/>
        <v>73.282453313887146</v>
      </c>
      <c r="B900" s="5">
        <f t="shared" si="95"/>
        <v>0.99874008269039494</v>
      </c>
      <c r="C900" s="49">
        <f t="shared" si="98"/>
        <v>-1.0950402454578581E-2</v>
      </c>
      <c r="D900" s="5">
        <f t="shared" si="96"/>
        <v>0.70492675892058798</v>
      </c>
      <c r="E900" s="5">
        <f t="shared" si="97"/>
        <v>5.6457030208410343E-2</v>
      </c>
      <c r="F900" s="5" t="str">
        <f t="shared" si="99"/>
        <v>neg.</v>
      </c>
      <c r="G900" s="16">
        <f>IF(AND(C$9="L",C$10="IB"),IF((($C$7*Coefficients!$C$16)/($A900*($C$4/100)))&lt;=1,2*ASIN(($C$7*Coefficients!$C$16)/( $A900*($C$4/100)))*180/PI(),180),IF(AND(C$9="C",C$10="IB"),IF((($C$7*Coefficients!$D$16)/($A900*($C$4/100)))&lt;=1,2*ASIN(($C$7*Coefficients!$D$16)/( $A900*($C$4/100)))*180/PI(),180),IF(AND(C$9="L",C$10="D"),IF((($C$7*Coefficients!$E$16)/($A900*($C$4/100)))&lt;=1,2*ASIN(($C$7*Coefficients!$E$16)/( $A900*($C$4/100)))*180/PI(),180),IF(AND(C$9="C",C$10="D"),IF((($C$7*Coefficients!$F$16)/($A900*($C$4/100)))&lt;=1,2*ASIN(($C$7*Coefficients!$F$16)/( $A900*($C$4/100)))*180/PI(),180),FALSE))))</f>
        <v>180</v>
      </c>
      <c r="H900" s="50">
        <f>IF(AND(C$9="L",C$10="IB"),(($C$7*Coefficients!$C$16)/($A900*SIN(C$5*PI()/180))*100/2)^2*PI(),IF(AND(C$9="C",C$10="IB"),(($C$7*Coefficients!$D$16)/($A900*SIN(C$5*PI()/180))*100/2)^2*PI(),IF(AND(C$9="L",C$10="D"),(($C$7*Coefficients!$E$16)/($A900*SIN(C$5*PI()/180))*100/2)^2*PI(),IF(AND(C$9="C",C$10="D"),(($C$7* Coefficients!$F$16)/($A900*SIN(C$5*PI()/180))*100/2)^2*PI(),FALSE))))</f>
        <v>477493.68808151392</v>
      </c>
      <c r="I900" s="42">
        <f t="shared" si="100"/>
        <v>10.916665092711883</v>
      </c>
      <c r="L900" s="44"/>
    </row>
    <row r="901" spans="1:12" x14ac:dyDescent="0.25">
      <c r="A901" s="51">
        <f t="shared" si="101"/>
        <v>73.451386815708219</v>
      </c>
      <c r="B901" s="5">
        <f t="shared" si="95"/>
        <v>0.99873426963028256</v>
      </c>
      <c r="C901" s="49">
        <f t="shared" si="98"/>
        <v>-1.1000957895790687E-2</v>
      </c>
      <c r="D901" s="5">
        <f t="shared" si="96"/>
        <v>0.70655178292738208</v>
      </c>
      <c r="E901" s="5">
        <f t="shared" si="97"/>
        <v>5.6717624019593377E-2</v>
      </c>
      <c r="F901" s="5" t="str">
        <f t="shared" si="99"/>
        <v>neg.</v>
      </c>
      <c r="G901" s="16">
        <f>IF(AND(C$9="L",C$10="IB"),IF((($C$7*Coefficients!$C$16)/($A901*($C$4/100)))&lt;=1,2*ASIN(($C$7*Coefficients!$C$16)/( $A901*($C$4/100)))*180/PI(),180),IF(AND(C$9="C",C$10="IB"),IF((($C$7*Coefficients!$D$16)/($A901*($C$4/100)))&lt;=1,2*ASIN(($C$7*Coefficients!$D$16)/( $A901*($C$4/100)))*180/PI(),180),IF(AND(C$9="L",C$10="D"),IF((($C$7*Coefficients!$E$16)/($A901*($C$4/100)))&lt;=1,2*ASIN(($C$7*Coefficients!$E$16)/( $A901*($C$4/100)))*180/PI(),180),IF(AND(C$9="C",C$10="D"),IF((($C$7*Coefficients!$F$16)/($A901*($C$4/100)))&lt;=1,2*ASIN(($C$7*Coefficients!$F$16)/( $A901*($C$4/100)))*180/PI(),180),FALSE))))</f>
        <v>180</v>
      </c>
      <c r="H901" s="50">
        <f>IF(AND(C$9="L",C$10="IB"),(($C$7*Coefficients!$C$16)/($A901*SIN(C$5*PI()/180))*100/2)^2*PI(),IF(AND(C$9="C",C$10="IB"),(($C$7*Coefficients!$D$16)/($A901*SIN(C$5*PI()/180))*100/2)^2*PI(),IF(AND(C$9="L",C$10="D"),(($C$7*Coefficients!$E$16)/($A901*SIN(C$5*PI()/180))*100/2)^2*PI(),IF(AND(C$9="C",C$10="D"),(($C$7* Coefficients!$F$16)/($A901*SIN(C$5*PI()/180))*100/2)^2*PI(),FALSE))))</f>
        <v>475299.80386749923</v>
      </c>
      <c r="I901" s="42">
        <f t="shared" si="100"/>
        <v>10.891557459728087</v>
      </c>
      <c r="L901" s="44"/>
    </row>
    <row r="902" spans="1:12" x14ac:dyDescent="0.25">
      <c r="A902" s="51">
        <f t="shared" si="101"/>
        <v>73.620709749470322</v>
      </c>
      <c r="B902" s="5">
        <f t="shared" si="95"/>
        <v>0.99872842976101128</v>
      </c>
      <c r="C902" s="49">
        <f t="shared" si="98"/>
        <v>-1.1051746789126831E-2</v>
      </c>
      <c r="D902" s="5">
        <f t="shared" si="96"/>
        <v>0.70818055300139426</v>
      </c>
      <c r="E902" s="5">
        <f t="shared" si="97"/>
        <v>5.6979420677156688E-2</v>
      </c>
      <c r="F902" s="5" t="str">
        <f t="shared" si="99"/>
        <v>neg.</v>
      </c>
      <c r="G902" s="16">
        <f>IF(AND(C$9="L",C$10="IB"),IF((($C$7*Coefficients!$C$16)/($A902*($C$4/100)))&lt;=1,2*ASIN(($C$7*Coefficients!$C$16)/( $A902*($C$4/100)))*180/PI(),180),IF(AND(C$9="C",C$10="IB"),IF((($C$7*Coefficients!$D$16)/($A902*($C$4/100)))&lt;=1,2*ASIN(($C$7*Coefficients!$D$16)/( $A902*($C$4/100)))*180/PI(),180),IF(AND(C$9="L",C$10="D"),IF((($C$7*Coefficients!$E$16)/($A902*($C$4/100)))&lt;=1,2*ASIN(($C$7*Coefficients!$E$16)/( $A902*($C$4/100)))*180/PI(),180),IF(AND(C$9="C",C$10="D"),IF((($C$7*Coefficients!$F$16)/($A902*($C$4/100)))&lt;=1,2*ASIN(($C$7*Coefficients!$F$16)/( $A902*($C$4/100)))*180/PI(),180),FALSE))))</f>
        <v>180</v>
      </c>
      <c r="H902" s="50">
        <f>IF(AND(C$9="L",C$10="IB"),(($C$7*Coefficients!$C$16)/($A902*SIN(C$5*PI()/180))*100/2)^2*PI(),IF(AND(C$9="C",C$10="IB"),(($C$7*Coefficients!$D$16)/($A902*SIN(C$5*PI()/180))*100/2)^2*PI(),IF(AND(C$9="L",C$10="D"),(($C$7*Coefficients!$E$16)/($A902*SIN(C$5*PI()/180))*100/2)^2*PI(),IF(AND(C$9="C",C$10="D"),(($C$7* Coefficients!$F$16)/($A902*SIN(C$5*PI()/180))*100/2)^2*PI(),FALSE))))</f>
        <v>473115.99963582709</v>
      </c>
      <c r="I902" s="42">
        <f t="shared" si="100"/>
        <v>10.866507572697719</v>
      </c>
      <c r="L902" s="44"/>
    </row>
    <row r="903" spans="1:12" x14ac:dyDescent="0.25">
      <c r="A903" s="51">
        <f t="shared" si="101"/>
        <v>73.7904230129068</v>
      </c>
      <c r="B903" s="5">
        <f t="shared" si="95"/>
        <v>0.9987225629590466</v>
      </c>
      <c r="C903" s="49">
        <f t="shared" si="98"/>
        <v>-1.1102770213060116E-2</v>
      </c>
      <c r="D903" s="5">
        <f t="shared" si="96"/>
        <v>0.70981307777820113</v>
      </c>
      <c r="E903" s="5">
        <f t="shared" si="97"/>
        <v>5.72424257331869E-2</v>
      </c>
      <c r="F903" s="5" t="str">
        <f t="shared" si="99"/>
        <v>neg.</v>
      </c>
      <c r="G903" s="16">
        <f>IF(AND(C$9="L",C$10="IB"),IF((($C$7*Coefficients!$C$16)/($A903*($C$4/100)))&lt;=1,2*ASIN(($C$7*Coefficients!$C$16)/( $A903*($C$4/100)))*180/PI(),180),IF(AND(C$9="C",C$10="IB"),IF((($C$7*Coefficients!$D$16)/($A903*($C$4/100)))&lt;=1,2*ASIN(($C$7*Coefficients!$D$16)/( $A903*($C$4/100)))*180/PI(),180),IF(AND(C$9="L",C$10="D"),IF((($C$7*Coefficients!$E$16)/($A903*($C$4/100)))&lt;=1,2*ASIN(($C$7*Coefficients!$E$16)/( $A903*($C$4/100)))*180/PI(),180),IF(AND(C$9="C",C$10="D"),IF((($C$7*Coefficients!$F$16)/($A903*($C$4/100)))&lt;=1,2*ASIN(($C$7*Coefficients!$F$16)/( $A903*($C$4/100)))*180/PI(),180),FALSE))))</f>
        <v>180</v>
      </c>
      <c r="H903" s="50">
        <f>IF(AND(C$9="L",C$10="IB"),(($C$7*Coefficients!$C$16)/($A903*SIN(C$5*PI()/180))*100/2)^2*PI(),IF(AND(C$9="C",C$10="IB"),(($C$7*Coefficients!$D$16)/($A903*SIN(C$5*PI()/180))*100/2)^2*PI(),IF(AND(C$9="L",C$10="D"),(($C$7*Coefficients!$E$16)/($A903*SIN(C$5*PI()/180))*100/2)^2*PI(),IF(AND(C$9="C",C$10="D"),(($C$7* Coefficients!$F$16)/($A903*SIN(C$5*PI()/180))*100/2)^2*PI(),FALSE))))</f>
        <v>470942.2290731853</v>
      </c>
      <c r="I903" s="42">
        <f t="shared" si="100"/>
        <v>10.841515298808774</v>
      </c>
      <c r="L903" s="44"/>
    </row>
    <row r="904" spans="1:12" x14ac:dyDescent="0.25">
      <c r="A904" s="51">
        <f t="shared" si="101"/>
        <v>73.96052750582048</v>
      </c>
      <c r="B904" s="5">
        <f t="shared" si="95"/>
        <v>0.99871666910028434</v>
      </c>
      <c r="C904" s="49">
        <f t="shared" si="98"/>
        <v>-1.1154029251062214E-2</v>
      </c>
      <c r="D904" s="5">
        <f t="shared" si="96"/>
        <v>0.71144936591328656</v>
      </c>
      <c r="E904" s="5">
        <f t="shared" si="97"/>
        <v>5.7506644765397893E-2</v>
      </c>
      <c r="F904" s="5" t="str">
        <f t="shared" si="99"/>
        <v>neg.</v>
      </c>
      <c r="G904" s="16">
        <f>IF(AND(C$9="L",C$10="IB"),IF((($C$7*Coefficients!$C$16)/($A904*($C$4/100)))&lt;=1,2*ASIN(($C$7*Coefficients!$C$16)/( $A904*($C$4/100)))*180/PI(),180),IF(AND(C$9="C",C$10="IB"),IF((($C$7*Coefficients!$D$16)/($A904*($C$4/100)))&lt;=1,2*ASIN(($C$7*Coefficients!$D$16)/( $A904*($C$4/100)))*180/PI(),180),IF(AND(C$9="L",C$10="D"),IF((($C$7*Coefficients!$E$16)/($A904*($C$4/100)))&lt;=1,2*ASIN(($C$7*Coefficients!$E$16)/( $A904*($C$4/100)))*180/PI(),180),IF(AND(C$9="C",C$10="D"),IF((($C$7*Coefficients!$F$16)/($A904*($C$4/100)))&lt;=1,2*ASIN(($C$7*Coefficients!$F$16)/( $A904*($C$4/100)))*180/PI(),180),FALSE))))</f>
        <v>180</v>
      </c>
      <c r="H904" s="50">
        <f>IF(AND(C$9="L",C$10="IB"),(($C$7*Coefficients!$C$16)/($A904*SIN(C$5*PI()/180))*100/2)^2*PI(),IF(AND(C$9="C",C$10="IB"),(($C$7*Coefficients!$D$16)/($A904*SIN(C$5*PI()/180))*100/2)^2*PI(),IF(AND(C$9="L",C$10="D"),(($C$7*Coefficients!$E$16)/($A904*SIN(C$5*PI()/180))*100/2)^2*PI(),IF(AND(C$9="C",C$10="D"),(($C$7* Coefficients!$F$16)/($A904*SIN(C$5*PI()/180))*100/2)^2*PI(),FALSE))))</f>
        <v>468778.44607905246</v>
      </c>
      <c r="I904" s="42">
        <f t="shared" si="100"/>
        <v>10.816580505554702</v>
      </c>
      <c r="L904" s="44"/>
    </row>
    <row r="905" spans="1:12" x14ac:dyDescent="0.25">
      <c r="A905" s="51">
        <f t="shared" si="101"/>
        <v>74.131024130088434</v>
      </c>
      <c r="B905" s="5">
        <f t="shared" si="95"/>
        <v>0.99871074806004978</v>
      </c>
      <c r="C905" s="49">
        <f t="shared" si="98"/>
        <v>-1.1205524991611503E-2</v>
      </c>
      <c r="D905" s="5">
        <f t="shared" si="96"/>
        <v>0.71308942608208736</v>
      </c>
      <c r="E905" s="5">
        <f t="shared" si="97"/>
        <v>5.777208337724913E-2</v>
      </c>
      <c r="F905" s="5" t="str">
        <f t="shared" si="99"/>
        <v>neg.</v>
      </c>
      <c r="G905" s="16">
        <f>IF(AND(C$9="L",C$10="IB"),IF((($C$7*Coefficients!$C$16)/($A905*($C$4/100)))&lt;=1,2*ASIN(($C$7*Coefficients!$C$16)/( $A905*($C$4/100)))*180/PI(),180),IF(AND(C$9="C",C$10="IB"),IF((($C$7*Coefficients!$D$16)/($A905*($C$4/100)))&lt;=1,2*ASIN(($C$7*Coefficients!$D$16)/( $A905*($C$4/100)))*180/PI(),180),IF(AND(C$9="L",C$10="D"),IF((($C$7*Coefficients!$E$16)/($A905*($C$4/100)))&lt;=1,2*ASIN(($C$7*Coefficients!$E$16)/( $A905*($C$4/100)))*180/PI(),180),IF(AND(C$9="C",C$10="D"),IF((($C$7*Coefficients!$F$16)/($A905*($C$4/100)))&lt;=1,2*ASIN(($C$7*Coefficients!$F$16)/( $A905*($C$4/100)))*180/PI(),180),FALSE))))</f>
        <v>180</v>
      </c>
      <c r="H905" s="50">
        <f>IF(AND(C$9="L",C$10="IB"),(($C$7*Coefficients!$C$16)/($A905*SIN(C$5*PI()/180))*100/2)^2*PI(),IF(AND(C$9="C",C$10="IB"),(($C$7*Coefficients!$D$16)/($A905*SIN(C$5*PI()/180))*100/2)^2*PI(),IF(AND(C$9="L",C$10="D"),(($C$7*Coefficients!$E$16)/($A905*SIN(C$5*PI()/180))*100/2)^2*PI(),IF(AND(C$9="C",C$10="D"),(($C$7* Coefficients!$F$16)/($A905*SIN(C$5*PI()/180))*100/2)^2*PI(),FALSE))))</f>
        <v>466624.60476471955</v>
      </c>
      <c r="I905" s="42">
        <f t="shared" si="100"/>
        <v>10.791703060733713</v>
      </c>
      <c r="L905" s="44"/>
    </row>
    <row r="906" spans="1:12" x14ac:dyDescent="0.25">
      <c r="A906" s="51">
        <f t="shared" si="101"/>
        <v>74.301913789666813</v>
      </c>
      <c r="B906" s="5">
        <f t="shared" si="95"/>
        <v>0.99870479971309511</v>
      </c>
      <c r="C906" s="49">
        <f t="shared" si="98"/>
        <v>-1.1257258528215734E-2</v>
      </c>
      <c r="D906" s="5">
        <f t="shared" si="96"/>
        <v>0.71473326698003936</v>
      </c>
      <c r="E906" s="5">
        <f t="shared" si="97"/>
        <v>5.8038747198064462E-2</v>
      </c>
      <c r="F906" s="5" t="str">
        <f t="shared" si="99"/>
        <v>neg.</v>
      </c>
      <c r="G906" s="16">
        <f>IF(AND(C$9="L",C$10="IB"),IF((($C$7*Coefficients!$C$16)/($A906*($C$4/100)))&lt;=1,2*ASIN(($C$7*Coefficients!$C$16)/( $A906*($C$4/100)))*180/PI(),180),IF(AND(C$9="C",C$10="IB"),IF((($C$7*Coefficients!$D$16)/($A906*($C$4/100)))&lt;=1,2*ASIN(($C$7*Coefficients!$D$16)/( $A906*($C$4/100)))*180/PI(),180),IF(AND(C$9="L",C$10="D"),IF((($C$7*Coefficients!$E$16)/($A906*($C$4/100)))&lt;=1,2*ASIN(($C$7*Coefficients!$E$16)/( $A906*($C$4/100)))*180/PI(),180),IF(AND(C$9="C",C$10="D"),IF((($C$7*Coefficients!$F$16)/($A906*($C$4/100)))&lt;=1,2*ASIN(($C$7*Coefficients!$F$16)/( $A906*($C$4/100)))*180/PI(),180),FALSE))))</f>
        <v>180</v>
      </c>
      <c r="H906" s="50">
        <f>IF(AND(C$9="L",C$10="IB"),(($C$7*Coefficients!$C$16)/($A906*SIN(C$5*PI()/180))*100/2)^2*PI(),IF(AND(C$9="C",C$10="IB"),(($C$7*Coefficients!$D$16)/($A906*SIN(C$5*PI()/180))*100/2)^2*PI(),IF(AND(C$9="L",C$10="D"),(($C$7*Coefficients!$E$16)/($A906*SIN(C$5*PI()/180))*100/2)^2*PI(),IF(AND(C$9="C",C$10="D"),(($C$7* Coefficients!$F$16)/($A906*SIN(C$5*PI()/180))*100/2)^2*PI(),FALSE))))</f>
        <v>464480.65945231688</v>
      </c>
      <c r="I906" s="42">
        <f t="shared" si="100"/>
        <v>10.766882832448069</v>
      </c>
      <c r="L906" s="44"/>
    </row>
    <row r="907" spans="1:12" x14ac:dyDescent="0.25">
      <c r="A907" s="51">
        <f t="shared" si="101"/>
        <v>74.473197390595573</v>
      </c>
      <c r="B907" s="5">
        <f t="shared" si="95"/>
        <v>0.99869882393359599</v>
      </c>
      <c r="C907" s="49">
        <f t="shared" si="98"/>
        <v>-1.1309230959442418E-2</v>
      </c>
      <c r="D907" s="5">
        <f t="shared" si="96"/>
        <v>0.71638089732262333</v>
      </c>
      <c r="E907" s="5">
        <f t="shared" si="97"/>
        <v>5.8306641883151517E-2</v>
      </c>
      <c r="F907" s="5" t="str">
        <f t="shared" si="99"/>
        <v>neg.</v>
      </c>
      <c r="G907" s="16">
        <f>IF(AND(C$9="L",C$10="IB"),IF((($C$7*Coefficients!$C$16)/($A907*($C$4/100)))&lt;=1,2*ASIN(($C$7*Coefficients!$C$16)/( $A907*($C$4/100)))*180/PI(),180),IF(AND(C$9="C",C$10="IB"),IF((($C$7*Coefficients!$D$16)/($A907*($C$4/100)))&lt;=1,2*ASIN(($C$7*Coefficients!$D$16)/( $A907*($C$4/100)))*180/PI(),180),IF(AND(C$9="L",C$10="D"),IF((($C$7*Coefficients!$E$16)/($A907*($C$4/100)))&lt;=1,2*ASIN(($C$7*Coefficients!$E$16)/( $A907*($C$4/100)))*180/PI(),180),IF(AND(C$9="C",C$10="D"),IF((($C$7*Coefficients!$F$16)/($A907*($C$4/100)))&lt;=1,2*ASIN(($C$7*Coefficients!$F$16)/( $A907*($C$4/100)))*180/PI(),180),FALSE))))</f>
        <v>180</v>
      </c>
      <c r="H907" s="50">
        <f>IF(AND(C$9="L",C$10="IB"),(($C$7*Coefficients!$C$16)/($A907*SIN(C$5*PI()/180))*100/2)^2*PI(),IF(AND(C$9="C",C$10="IB"),(($C$7*Coefficients!$D$16)/($A907*SIN(C$5*PI()/180))*100/2)^2*PI(),IF(AND(C$9="L",C$10="D"),(($C$7*Coefficients!$E$16)/($A907*SIN(C$5*PI()/180))*100/2)^2*PI(),IF(AND(C$9="C",C$10="D"),(($C$7* Coefficients!$F$16)/($A907*SIN(C$5*PI()/180))*100/2)^2*PI(),FALSE))))</f>
        <v>462346.56467384601</v>
      </c>
      <c r="I907" s="42">
        <f t="shared" si="100"/>
        <v>10.742119689103392</v>
      </c>
      <c r="L907" s="44"/>
    </row>
    <row r="908" spans="1:12" x14ac:dyDescent="0.25">
      <c r="A908" s="51">
        <f t="shared" si="101"/>
        <v>74.644875841003312</v>
      </c>
      <c r="B908" s="5">
        <f t="shared" si="95"/>
        <v>0.99869282059514963</v>
      </c>
      <c r="C908" s="49">
        <f t="shared" si="98"/>
        <v>-1.1361443388935667E-2</v>
      </c>
      <c r="D908" s="5">
        <f t="shared" si="96"/>
        <v>0.71803232584541143</v>
      </c>
      <c r="E908" s="5">
        <f t="shared" si="97"/>
        <v>5.8575773113921634E-2</v>
      </c>
      <c r="F908" s="5" t="str">
        <f t="shared" si="99"/>
        <v>neg.</v>
      </c>
      <c r="G908" s="16">
        <f>IF(AND(C$9="L",C$10="IB"),IF((($C$7*Coefficients!$C$16)/($A908*($C$4/100)))&lt;=1,2*ASIN(($C$7*Coefficients!$C$16)/( $A908*($C$4/100)))*180/PI(),180),IF(AND(C$9="C",C$10="IB"),IF((($C$7*Coefficients!$D$16)/($A908*($C$4/100)))&lt;=1,2*ASIN(($C$7*Coefficients!$D$16)/( $A908*($C$4/100)))*180/PI(),180),IF(AND(C$9="L",C$10="D"),IF((($C$7*Coefficients!$E$16)/($A908*($C$4/100)))&lt;=1,2*ASIN(($C$7*Coefficients!$E$16)/( $A908*($C$4/100)))*180/PI(),180),IF(AND(C$9="C",C$10="D"),IF((($C$7*Coefficients!$F$16)/($A908*($C$4/100)))&lt;=1,2*ASIN(($C$7*Coefficients!$F$16)/( $A908*($C$4/100)))*180/PI(),180),FALSE))))</f>
        <v>180</v>
      </c>
      <c r="H908" s="50">
        <f>IF(AND(C$9="L",C$10="IB"),(($C$7*Coefficients!$C$16)/($A908*SIN(C$5*PI()/180))*100/2)^2*PI(),IF(AND(C$9="C",C$10="IB"),(($C$7*Coefficients!$D$16)/($A908*SIN(C$5*PI()/180))*100/2)^2*PI(),IF(AND(C$9="L",C$10="D"),(($C$7*Coefficients!$E$16)/($A908*SIN(C$5*PI()/180))*100/2)^2*PI(),IF(AND(C$9="C",C$10="D"),(($C$7* Coefficients!$F$16)/($A908*SIN(C$5*PI()/180))*100/2)^2*PI(),FALSE))))</f>
        <v>460222.27517021436</v>
      </c>
      <c r="I908" s="42">
        <f t="shared" si="100"/>
        <v>10.717413499407961</v>
      </c>
      <c r="L908" s="44"/>
    </row>
    <row r="909" spans="1:12" x14ac:dyDescent="0.25">
      <c r="A909" s="51">
        <f t="shared" si="101"/>
        <v>74.816950051112087</v>
      </c>
      <c r="B909" s="5">
        <f t="shared" si="95"/>
        <v>0.99868678957077173</v>
      </c>
      <c r="C909" s="49">
        <f t="shared" si="98"/>
        <v>-1.1413896925443711E-2</v>
      </c>
      <c r="D909" s="5">
        <f t="shared" si="96"/>
        <v>0.71968756130411315</v>
      </c>
      <c r="E909" s="5">
        <f t="shared" si="97"/>
        <v>5.8846146598010358E-2</v>
      </c>
      <c r="F909" s="5" t="str">
        <f t="shared" si="99"/>
        <v>neg.</v>
      </c>
      <c r="G909" s="16">
        <f>IF(AND(C$9="L",C$10="IB"),IF((($C$7*Coefficients!$C$16)/($A909*($C$4/100)))&lt;=1,2*ASIN(($C$7*Coefficients!$C$16)/( $A909*($C$4/100)))*180/PI(),180),IF(AND(C$9="C",C$10="IB"),IF((($C$7*Coefficients!$D$16)/($A909*($C$4/100)))&lt;=1,2*ASIN(($C$7*Coefficients!$D$16)/( $A909*($C$4/100)))*180/PI(),180),IF(AND(C$9="L",C$10="D"),IF((($C$7*Coefficients!$E$16)/($A909*($C$4/100)))&lt;=1,2*ASIN(($C$7*Coefficients!$E$16)/( $A909*($C$4/100)))*180/PI(),180),IF(AND(C$9="C",C$10="D"),IF((($C$7*Coefficients!$F$16)/($A909*($C$4/100)))&lt;=1,2*ASIN(($C$7*Coefficients!$F$16)/( $A909*($C$4/100)))*180/PI(),180),FALSE))))</f>
        <v>180</v>
      </c>
      <c r="H909" s="50">
        <f>IF(AND(C$9="L",C$10="IB"),(($C$7*Coefficients!$C$16)/($A909*SIN(C$5*PI()/180))*100/2)^2*PI(),IF(AND(C$9="C",C$10="IB"),(($C$7*Coefficients!$D$16)/($A909*SIN(C$5*PI()/180))*100/2)^2*PI(),IF(AND(C$9="L",C$10="D"),(($C$7*Coefficients!$E$16)/($A909*SIN(C$5*PI()/180))*100/2)^2*PI(),IF(AND(C$9="C",C$10="D"),(($C$7* Coefficients!$F$16)/($A909*SIN(C$5*PI()/180))*100/2)^2*PI(),FALSE))))</f>
        <v>458107.74589027656</v>
      </c>
      <c r="I909" s="42">
        <f t="shared" si="100"/>
        <v>10.692764132372016</v>
      </c>
      <c r="L909" s="44"/>
    </row>
    <row r="910" spans="1:12" x14ac:dyDescent="0.25">
      <c r="A910" s="51">
        <f t="shared" si="101"/>
        <v>74.989420933242229</v>
      </c>
      <c r="B910" s="5">
        <f t="shared" si="95"/>
        <v>0.99868073073289376</v>
      </c>
      <c r="C910" s="49">
        <f t="shared" si="98"/>
        <v>-1.146659268284252E-2</v>
      </c>
      <c r="D910" s="5">
        <f t="shared" si="96"/>
        <v>0.72134661247462217</v>
      </c>
      <c r="E910" s="5">
        <f t="shared" si="97"/>
        <v>5.9117768069398474E-2</v>
      </c>
      <c r="F910" s="5" t="str">
        <f t="shared" si="99"/>
        <v>neg.</v>
      </c>
      <c r="G910" s="16">
        <f>IF(AND(C$9="L",C$10="IB"),IF((($C$7*Coefficients!$C$16)/($A910*($C$4/100)))&lt;=1,2*ASIN(($C$7*Coefficients!$C$16)/( $A910*($C$4/100)))*180/PI(),180),IF(AND(C$9="C",C$10="IB"),IF((($C$7*Coefficients!$D$16)/($A910*($C$4/100)))&lt;=1,2*ASIN(($C$7*Coefficients!$D$16)/( $A910*($C$4/100)))*180/PI(),180),IF(AND(C$9="L",C$10="D"),IF((($C$7*Coefficients!$E$16)/($A910*($C$4/100)))&lt;=1,2*ASIN(($C$7*Coefficients!$E$16)/( $A910*($C$4/100)))*180/PI(),180),IF(AND(C$9="C",C$10="D"),IF((($C$7*Coefficients!$F$16)/($A910*($C$4/100)))&lt;=1,2*ASIN(($C$7*Coefficients!$F$16)/( $A910*($C$4/100)))*180/PI(),180),FALSE))))</f>
        <v>180</v>
      </c>
      <c r="H910" s="50">
        <f>IF(AND(C$9="L",C$10="IB"),(($C$7*Coefficients!$C$16)/($A910*SIN(C$5*PI()/180))*100/2)^2*PI(),IF(AND(C$9="C",C$10="IB"),(($C$7*Coefficients!$D$16)/($A910*SIN(C$5*PI()/180))*100/2)^2*PI(),IF(AND(C$9="L",C$10="D"),(($C$7*Coefficients!$E$16)/($A910*SIN(C$5*PI()/180))*100/2)^2*PI(),IF(AND(C$9="C",C$10="D"),(($C$7* Coefficients!$F$16)/($A910*SIN(C$5*PI()/180))*100/2)^2*PI(),FALSE))))</f>
        <v>456002.93198987801</v>
      </c>
      <c r="I910" s="42">
        <f t="shared" si="100"/>
        <v>10.66817145730707</v>
      </c>
      <c r="L910" s="44"/>
    </row>
    <row r="911" spans="1:12" x14ac:dyDescent="0.25">
      <c r="A911" s="51">
        <f t="shared" si="101"/>
        <v>75.162289401817176</v>
      </c>
      <c r="B911" s="5">
        <f t="shared" si="95"/>
        <v>0.99867464395336047</v>
      </c>
      <c r="C911" s="49">
        <f t="shared" si="98"/>
        <v>-1.1519531780158476E-2</v>
      </c>
      <c r="D911" s="5">
        <f t="shared" si="96"/>
        <v>0.72300948815306254</v>
      </c>
      <c r="E911" s="5">
        <f t="shared" si="97"/>
        <v>5.9390643288533614E-2</v>
      </c>
      <c r="F911" s="5" t="str">
        <f t="shared" si="99"/>
        <v>neg.</v>
      </c>
      <c r="G911" s="16">
        <f>IF(AND(C$9="L",C$10="IB"),IF((($C$7*Coefficients!$C$16)/($A911*($C$4/100)))&lt;=1,2*ASIN(($C$7*Coefficients!$C$16)/( $A911*($C$4/100)))*180/PI(),180),IF(AND(C$9="C",C$10="IB"),IF((($C$7*Coefficients!$D$16)/($A911*($C$4/100)))&lt;=1,2*ASIN(($C$7*Coefficients!$D$16)/( $A911*($C$4/100)))*180/PI(),180),IF(AND(C$9="L",C$10="D"),IF((($C$7*Coefficients!$E$16)/($A911*($C$4/100)))&lt;=1,2*ASIN(($C$7*Coefficients!$E$16)/( $A911*($C$4/100)))*180/PI(),180),IF(AND(C$9="C",C$10="D"),IF((($C$7*Coefficients!$F$16)/($A911*($C$4/100)))&lt;=1,2*ASIN(($C$7*Coefficients!$F$16)/( $A911*($C$4/100)))*180/PI(),180),FALSE))))</f>
        <v>180</v>
      </c>
      <c r="H911" s="50">
        <f>IF(AND(C$9="L",C$10="IB"),(($C$7*Coefficients!$C$16)/($A911*SIN(C$5*PI()/180))*100/2)^2*PI(),IF(AND(C$9="C",C$10="IB"),(($C$7*Coefficients!$D$16)/($A911*SIN(C$5*PI()/180))*100/2)^2*PI(),IF(AND(C$9="L",C$10="D"),(($C$7*Coefficients!$E$16)/($A911*SIN(C$5*PI()/180))*100/2)^2*PI(),IF(AND(C$9="C",C$10="D"),(($C$7* Coefficients!$F$16)/($A911*SIN(C$5*PI()/180))*100/2)^2*PI(),FALSE))))</f>
        <v>453907.78883090476</v>
      </c>
      <c r="I911" s="42">
        <f t="shared" si="100"/>
        <v>10.643635343825206</v>
      </c>
      <c r="L911" s="44"/>
    </row>
    <row r="912" spans="1:12" x14ac:dyDescent="0.25">
      <c r="A912" s="51">
        <f t="shared" si="101"/>
        <v>75.335556373368362</v>
      </c>
      <c r="B912" s="5">
        <f t="shared" si="95"/>
        <v>0.9986685291034274</v>
      </c>
      <c r="C912" s="49">
        <f t="shared" si="98"/>
        <v>-1.157271534159009E-2</v>
      </c>
      <c r="D912" s="5">
        <f t="shared" si="96"/>
        <v>0.72467619715583576</v>
      </c>
      <c r="E912" s="5">
        <f t="shared" si="97"/>
        <v>5.966477804245246E-2</v>
      </c>
      <c r="F912" s="5" t="str">
        <f t="shared" si="99"/>
        <v>neg.</v>
      </c>
      <c r="G912" s="16">
        <f>IF(AND(C$9="L",C$10="IB"),IF((($C$7*Coefficients!$C$16)/($A912*($C$4/100)))&lt;=1,2*ASIN(($C$7*Coefficients!$C$16)/( $A912*($C$4/100)))*180/PI(),180),IF(AND(C$9="C",C$10="IB"),IF((($C$7*Coefficients!$D$16)/($A912*($C$4/100)))&lt;=1,2*ASIN(($C$7*Coefficients!$D$16)/( $A912*($C$4/100)))*180/PI(),180),IF(AND(C$9="L",C$10="D"),IF((($C$7*Coefficients!$E$16)/($A912*($C$4/100)))&lt;=1,2*ASIN(($C$7*Coefficients!$E$16)/( $A912*($C$4/100)))*180/PI(),180),IF(AND(C$9="C",C$10="D"),IF((($C$7*Coefficients!$F$16)/($A912*($C$4/100)))&lt;=1,2*ASIN(($C$7*Coefficients!$F$16)/( $A912*($C$4/100)))*180/PI(),180),FALSE))))</f>
        <v>180</v>
      </c>
      <c r="H912" s="50">
        <f>IF(AND(C$9="L",C$10="IB"),(($C$7*Coefficients!$C$16)/($A912*SIN(C$5*PI()/180))*100/2)^2*PI(),IF(AND(C$9="C",C$10="IB"),(($C$7*Coefficients!$D$16)/($A912*SIN(C$5*PI()/180))*100/2)^2*PI(),IF(AND(C$9="L",C$10="D"),(($C$7*Coefficients!$E$16)/($A912*SIN(C$5*PI()/180))*100/2)^2*PI(),IF(AND(C$9="C",C$10="D"),(($C$7* Coefficients!$F$16)/($A912*SIN(C$5*PI()/180))*100/2)^2*PI(),FALSE))))</f>
        <v>451822.27198033547</v>
      </c>
      <c r="I912" s="42">
        <f t="shared" si="100"/>
        <v>10.619155661838393</v>
      </c>
      <c r="L912" s="44"/>
    </row>
    <row r="913" spans="1:12" x14ac:dyDescent="0.25">
      <c r="A913" s="51">
        <f t="shared" si="101"/>
        <v>75.509222766540006</v>
      </c>
      <c r="B913" s="5">
        <f t="shared" si="95"/>
        <v>0.99866238605375768</v>
      </c>
      <c r="C913" s="49">
        <f t="shared" si="98"/>
        <v>-1.1626144496536473E-2</v>
      </c>
      <c r="D913" s="5">
        <f t="shared" si="96"/>
        <v>0.72634674831966695</v>
      </c>
      <c r="E913" s="5">
        <f t="shared" si="97"/>
        <v>5.9940178144903419E-2</v>
      </c>
      <c r="F913" s="5" t="str">
        <f t="shared" si="99"/>
        <v>neg.</v>
      </c>
      <c r="G913" s="16">
        <f>IF(AND(C$9="L",C$10="IB"),IF((($C$7*Coefficients!$C$16)/($A913*($C$4/100)))&lt;=1,2*ASIN(($C$7*Coefficients!$C$16)/( $A913*($C$4/100)))*180/PI(),180),IF(AND(C$9="C",C$10="IB"),IF((($C$7*Coefficients!$D$16)/($A913*($C$4/100)))&lt;=1,2*ASIN(($C$7*Coefficients!$D$16)/( $A913*($C$4/100)))*180/PI(),180),IF(AND(C$9="L",C$10="D"),IF((($C$7*Coefficients!$E$16)/($A913*($C$4/100)))&lt;=1,2*ASIN(($C$7*Coefficients!$E$16)/( $A913*($C$4/100)))*180/PI(),180),IF(AND(C$9="C",C$10="D"),IF((($C$7*Coefficients!$F$16)/($A913*($C$4/100)))&lt;=1,2*ASIN(($C$7*Coefficients!$F$16)/( $A913*($C$4/100)))*180/PI(),180),FALSE))))</f>
        <v>180</v>
      </c>
      <c r="H913" s="50">
        <f>IF(AND(C$9="L",C$10="IB"),(($C$7*Coefficients!$C$16)/($A913*SIN(C$5*PI()/180))*100/2)^2*PI(),IF(AND(C$9="C",C$10="IB"),(($C$7*Coefficients!$D$16)/($A913*SIN(C$5*PI()/180))*100/2)^2*PI(),IF(AND(C$9="L",C$10="D"),(($C$7*Coefficients!$E$16)/($A913*SIN(C$5*PI()/180))*100/2)^2*PI(),IF(AND(C$9="C",C$10="D"),(($C$7* Coefficients!$F$16)/($A913*SIN(C$5*PI()/180))*100/2)^2*PI(),FALSE))))</f>
        <v>449746.33720930078</v>
      </c>
      <c r="I913" s="42">
        <f t="shared" si="100"/>
        <v>10.594732281557793</v>
      </c>
      <c r="L913" s="44"/>
    </row>
    <row r="914" spans="1:12" x14ac:dyDescent="0.25">
      <c r="A914" s="51">
        <f t="shared" si="101"/>
        <v>75.683289502094041</v>
      </c>
      <c r="B914" s="5">
        <f t="shared" si="95"/>
        <v>0.99865621467441967</v>
      </c>
      <c r="C914" s="49">
        <f t="shared" si="98"/>
        <v>-1.1679820379618091E-2</v>
      </c>
      <c r="D914" s="5">
        <f t="shared" si="96"/>
        <v>0.72802115050165195</v>
      </c>
      <c r="E914" s="5">
        <f t="shared" si="97"/>
        <v>6.0216849436469926E-2</v>
      </c>
      <c r="F914" s="5" t="str">
        <f t="shared" si="99"/>
        <v>neg.</v>
      </c>
      <c r="G914" s="16">
        <f>IF(AND(C$9="L",C$10="IB"),IF((($C$7*Coefficients!$C$16)/($A914*($C$4/100)))&lt;=1,2*ASIN(($C$7*Coefficients!$C$16)/( $A914*($C$4/100)))*180/PI(),180),IF(AND(C$9="C",C$10="IB"),IF((($C$7*Coefficients!$D$16)/($A914*($C$4/100)))&lt;=1,2*ASIN(($C$7*Coefficients!$D$16)/( $A914*($C$4/100)))*180/PI(),180),IF(AND(C$9="L",C$10="D"),IF((($C$7*Coefficients!$E$16)/($A914*($C$4/100)))&lt;=1,2*ASIN(($C$7*Coefficients!$E$16)/( $A914*($C$4/100)))*180/PI(),180),IF(AND(C$9="C",C$10="D"),IF((($C$7*Coefficients!$F$16)/($A914*($C$4/100)))&lt;=1,2*ASIN(($C$7*Coefficients!$F$16)/( $A914*($C$4/100)))*180/PI(),180),FALSE))))</f>
        <v>180</v>
      </c>
      <c r="H914" s="50">
        <f>IF(AND(C$9="L",C$10="IB"),(($C$7*Coefficients!$C$16)/($A914*SIN(C$5*PI()/180))*100/2)^2*PI(),IF(AND(C$9="C",C$10="IB"),(($C$7*Coefficients!$D$16)/($A914*SIN(C$5*PI()/180))*100/2)^2*PI(),IF(AND(C$9="L",C$10="D"),(($C$7*Coefficients!$E$16)/($A914*SIN(C$5*PI()/180))*100/2)^2*PI(),IF(AND(C$9="C",C$10="D"),(($C$7* Coefficients!$F$16)/($A914*SIN(C$5*PI()/180))*100/2)^2*PI(),FALSE))))</f>
        <v>447679.94049214484</v>
      </c>
      <c r="I914" s="42">
        <f t="shared" si="100"/>
        <v>10.570365073493075</v>
      </c>
      <c r="L914" s="44"/>
    </row>
    <row r="915" spans="1:12" x14ac:dyDescent="0.25">
      <c r="A915" s="51">
        <f t="shared" si="101"/>
        <v>75.857757502914964</v>
      </c>
      <c r="B915" s="5">
        <f t="shared" si="95"/>
        <v>0.99865001483488425</v>
      </c>
      <c r="C915" s="49">
        <f t="shared" si="98"/>
        <v>-1.1733744130701393E-2</v>
      </c>
      <c r="D915" s="5">
        <f t="shared" si="96"/>
        <v>0.7296994125793046</v>
      </c>
      <c r="E915" s="5">
        <f t="shared" si="97"/>
        <v>6.0494797784694354E-2</v>
      </c>
      <c r="F915" s="5" t="str">
        <f t="shared" si="99"/>
        <v>neg.</v>
      </c>
      <c r="G915" s="16">
        <f>IF(AND(C$9="L",C$10="IB"),IF((($C$7*Coefficients!$C$16)/($A915*($C$4/100)))&lt;=1,2*ASIN(($C$7*Coefficients!$C$16)/( $A915*($C$4/100)))*180/PI(),180),IF(AND(C$9="C",C$10="IB"),IF((($C$7*Coefficients!$D$16)/($A915*($C$4/100)))&lt;=1,2*ASIN(($C$7*Coefficients!$D$16)/( $A915*($C$4/100)))*180/PI(),180),IF(AND(C$9="L",C$10="D"),IF((($C$7*Coefficients!$E$16)/($A915*($C$4/100)))&lt;=1,2*ASIN(($C$7*Coefficients!$E$16)/( $A915*($C$4/100)))*180/PI(),180),IF(AND(C$9="C",C$10="D"),IF((($C$7*Coefficients!$F$16)/($A915*($C$4/100)))&lt;=1,2*ASIN(($C$7*Coefficients!$F$16)/( $A915*($C$4/100)))*180/PI(),180),FALSE))))</f>
        <v>180</v>
      </c>
      <c r="H915" s="50">
        <f>IF(AND(C$9="L",C$10="IB"),(($C$7*Coefficients!$C$16)/($A915*SIN(C$5*PI()/180))*100/2)^2*PI(),IF(AND(C$9="C",C$10="IB"),(($C$7*Coefficients!$D$16)/($A915*SIN(C$5*PI()/180))*100/2)^2*PI(),IF(AND(C$9="L",C$10="D"),(($C$7*Coefficients!$E$16)/($A915*SIN(C$5*PI()/180))*100/2)^2*PI(),IF(AND(C$9="C",C$10="D"),(($C$7* Coefficients!$F$16)/($A915*SIN(C$5*PI()/180))*100/2)^2*PI(),FALSE))))</f>
        <v>445623.03800549009</v>
      </c>
      <c r="I915" s="42">
        <f t="shared" si="100"/>
        <v>10.546053908451732</v>
      </c>
      <c r="L915" s="44"/>
    </row>
    <row r="916" spans="1:12" x14ac:dyDescent="0.25">
      <c r="A916" s="51">
        <f t="shared" si="101"/>
        <v>76.032627694014764</v>
      </c>
      <c r="B916" s="5">
        <f t="shared" si="95"/>
        <v>0.99864378640402163</v>
      </c>
      <c r="C916" s="49">
        <f t="shared" si="98"/>
        <v>-1.1787916894926323E-2</v>
      </c>
      <c r="D916" s="5">
        <f t="shared" si="96"/>
        <v>0.73138154345060358</v>
      </c>
      <c r="E916" s="5">
        <f t="shared" si="97"/>
        <v>6.0774029084202444E-2</v>
      </c>
      <c r="F916" s="5" t="str">
        <f t="shared" si="99"/>
        <v>neg.</v>
      </c>
      <c r="G916" s="16">
        <f>IF(AND(C$9="L",C$10="IB"),IF((($C$7*Coefficients!$C$16)/($A916*($C$4/100)))&lt;=1,2*ASIN(($C$7*Coefficients!$C$16)/( $A916*($C$4/100)))*180/PI(),180),IF(AND(C$9="C",C$10="IB"),IF((($C$7*Coefficients!$D$16)/($A916*($C$4/100)))&lt;=1,2*ASIN(($C$7*Coefficients!$D$16)/( $A916*($C$4/100)))*180/PI(),180),IF(AND(C$9="L",C$10="D"),IF((($C$7*Coefficients!$E$16)/($A916*($C$4/100)))&lt;=1,2*ASIN(($C$7*Coefficients!$E$16)/( $A916*($C$4/100)))*180/PI(),180),IF(AND(C$9="C",C$10="D"),IF((($C$7*Coefficients!$F$16)/($A916*($C$4/100)))&lt;=1,2*ASIN(($C$7*Coefficients!$F$16)/( $A916*($C$4/100)))*180/PI(),180),FALSE))))</f>
        <v>180</v>
      </c>
      <c r="H916" s="50">
        <f>IF(AND(C$9="L",C$10="IB"),(($C$7*Coefficients!$C$16)/($A916*SIN(C$5*PI()/180))*100/2)^2*PI(),IF(AND(C$9="C",C$10="IB"),(($C$7*Coefficients!$D$16)/($A916*SIN(C$5*PI()/180))*100/2)^2*PI(),IF(AND(C$9="L",C$10="D"),(($C$7*Coefficients!$E$16)/($A916*SIN(C$5*PI()/180))*100/2)^2*PI(),IF(AND(C$9="C",C$10="D"),(($C$7* Coefficients!$F$16)/($A916*SIN(C$5*PI()/180))*100/2)^2*PI(),FALSE))))</f>
        <v>443575.58612731041</v>
      </c>
      <c r="I916" s="42">
        <f t="shared" si="100"/>
        <v>10.52179865753838</v>
      </c>
      <c r="L916" s="44"/>
    </row>
    <row r="917" spans="1:12" x14ac:dyDescent="0.25">
      <c r="A917" s="51">
        <f t="shared" si="101"/>
        <v>76.207901002537767</v>
      </c>
      <c r="B917" s="5">
        <f t="shared" si="95"/>
        <v>0.99863752925009908</v>
      </c>
      <c r="C917" s="49">
        <f t="shared" si="98"/>
        <v>-1.1842339822727099E-2</v>
      </c>
      <c r="D917" s="5">
        <f t="shared" si="96"/>
        <v>0.73306755203403873</v>
      </c>
      <c r="E917" s="5">
        <f t="shared" si="97"/>
        <v>6.1054549256828183E-2</v>
      </c>
      <c r="F917" s="5" t="str">
        <f t="shared" si="99"/>
        <v>neg.</v>
      </c>
      <c r="G917" s="16">
        <f>IF(AND(C$9="L",C$10="IB"),IF((($C$7*Coefficients!$C$16)/($A917*($C$4/100)))&lt;=1,2*ASIN(($C$7*Coefficients!$C$16)/( $A917*($C$4/100)))*180/PI(),180),IF(AND(C$9="C",C$10="IB"),IF((($C$7*Coefficients!$D$16)/($A917*($C$4/100)))&lt;=1,2*ASIN(($C$7*Coefficients!$D$16)/( $A917*($C$4/100)))*180/PI(),180),IF(AND(C$9="L",C$10="D"),IF((($C$7*Coefficients!$E$16)/($A917*($C$4/100)))&lt;=1,2*ASIN(($C$7*Coefficients!$E$16)/( $A917*($C$4/100)))*180/PI(),180),IF(AND(C$9="C",C$10="D"),IF((($C$7*Coefficients!$F$16)/($A917*($C$4/100)))&lt;=1,2*ASIN(($C$7*Coefficients!$F$16)/( $A917*($C$4/100)))*180/PI(),180),FALSE))))</f>
        <v>180</v>
      </c>
      <c r="H917" s="50">
        <f>IF(AND(C$9="L",C$10="IB"),(($C$7*Coefficients!$C$16)/($A917*SIN(C$5*PI()/180))*100/2)^2*PI(),IF(AND(C$9="C",C$10="IB"),(($C$7*Coefficients!$D$16)/($A917*SIN(C$5*PI()/180))*100/2)^2*PI(),IF(AND(C$9="L",C$10="D"),(($C$7*Coefficients!$E$16)/($A917*SIN(C$5*PI()/180))*100/2)^2*PI(),IF(AND(C$9="C",C$10="D"),(($C$7* Coefficients!$F$16)/($A917*SIN(C$5*PI()/180))*100/2)^2*PI(),FALSE))))</f>
        <v>441537.54143600364</v>
      </c>
      <c r="I917" s="42">
        <f t="shared" si="100"/>
        <v>10.4975991921541</v>
      </c>
      <c r="L917" s="44"/>
    </row>
    <row r="918" spans="1:12" x14ac:dyDescent="0.25">
      <c r="A918" s="51">
        <f t="shared" si="101"/>
        <v>76.383578357765629</v>
      </c>
      <c r="B918" s="5">
        <f t="shared" si="95"/>
        <v>0.99863124324077879</v>
      </c>
      <c r="C918" s="49">
        <f t="shared" si="98"/>
        <v>-1.1897014069851048E-2</v>
      </c>
      <c r="D918" s="5">
        <f t="shared" si="96"/>
        <v>0.73475744726866044</v>
      </c>
      <c r="E918" s="5">
        <f t="shared" si="97"/>
        <v>6.1336364251739654E-2</v>
      </c>
      <c r="F918" s="5" t="str">
        <f t="shared" si="99"/>
        <v>neg.</v>
      </c>
      <c r="G918" s="16">
        <f>IF(AND(C$9="L",C$10="IB"),IF((($C$7*Coefficients!$C$16)/($A918*($C$4/100)))&lt;=1,2*ASIN(($C$7*Coefficients!$C$16)/( $A918*($C$4/100)))*180/PI(),180),IF(AND(C$9="C",C$10="IB"),IF((($C$7*Coefficients!$D$16)/($A918*($C$4/100)))&lt;=1,2*ASIN(($C$7*Coefficients!$D$16)/( $A918*($C$4/100)))*180/PI(),180),IF(AND(C$9="L",C$10="D"),IF((($C$7*Coefficients!$E$16)/($A918*($C$4/100)))&lt;=1,2*ASIN(($C$7*Coefficients!$E$16)/( $A918*($C$4/100)))*180/PI(),180),IF(AND(C$9="C",C$10="D"),IF((($C$7*Coefficients!$F$16)/($A918*($C$4/100)))&lt;=1,2*ASIN(($C$7*Coefficients!$F$16)/( $A918*($C$4/100)))*180/PI(),180),FALSE))))</f>
        <v>180</v>
      </c>
      <c r="H918" s="50">
        <f>IF(AND(C$9="L",C$10="IB"),(($C$7*Coefficients!$C$16)/($A918*SIN(C$5*PI()/180))*100/2)^2*PI(),IF(AND(C$9="C",C$10="IB"),(($C$7*Coefficients!$D$16)/($A918*SIN(C$5*PI()/180))*100/2)^2*PI(),IF(AND(C$9="L",C$10="D"),(($C$7*Coefficients!$E$16)/($A918*SIN(C$5*PI()/180))*100/2)^2*PI(),IF(AND(C$9="C",C$10="D"),(($C$7* Coefficients!$F$16)/($A918*SIN(C$5*PI()/180))*100/2)^2*PI(),FALSE))))</f>
        <v>439508.86070947233</v>
      </c>
      <c r="I918" s="42">
        <f t="shared" si="100"/>
        <v>10.473455383995729</v>
      </c>
      <c r="L918" s="44"/>
    </row>
    <row r="919" spans="1:12" x14ac:dyDescent="0.25">
      <c r="A919" s="51">
        <f t="shared" si="101"/>
        <v>76.559660691122176</v>
      </c>
      <c r="B919" s="5">
        <f t="shared" si="95"/>
        <v>0.99862492824311311</v>
      </c>
      <c r="C919" s="49">
        <f t="shared" si="98"/>
        <v>-1.1951940797400635E-2</v>
      </c>
      <c r="D919" s="5">
        <f t="shared" si="96"/>
        <v>0.73645123811412427</v>
      </c>
      <c r="E919" s="5">
        <f t="shared" si="97"/>
        <v>6.1619480045564924E-2</v>
      </c>
      <c r="F919" s="5" t="str">
        <f t="shared" si="99"/>
        <v>neg.</v>
      </c>
      <c r="G919" s="16">
        <f>IF(AND(C$9="L",C$10="IB"),IF((($C$7*Coefficients!$C$16)/($A919*($C$4/100)))&lt;=1,2*ASIN(($C$7*Coefficients!$C$16)/( $A919*($C$4/100)))*180/PI(),180),IF(AND(C$9="C",C$10="IB"),IF((($C$7*Coefficients!$D$16)/($A919*($C$4/100)))&lt;=1,2*ASIN(($C$7*Coefficients!$D$16)/( $A919*($C$4/100)))*180/PI(),180),IF(AND(C$9="L",C$10="D"),IF((($C$7*Coefficients!$E$16)/($A919*($C$4/100)))&lt;=1,2*ASIN(($C$7*Coefficients!$E$16)/( $A919*($C$4/100)))*180/PI(),180),IF(AND(C$9="C",C$10="D"),IF((($C$7*Coefficients!$F$16)/($A919*($C$4/100)))&lt;=1,2*ASIN(($C$7*Coefficients!$F$16)/( $A919*($C$4/100)))*180/PI(),180),FALSE))))</f>
        <v>180</v>
      </c>
      <c r="H919" s="50">
        <f>IF(AND(C$9="L",C$10="IB"),(($C$7*Coefficients!$C$16)/($A919*SIN(C$5*PI()/180))*100/2)^2*PI(),IF(AND(C$9="C",C$10="IB"),(($C$7*Coefficients!$D$16)/($A919*SIN(C$5*PI()/180))*100/2)^2*PI(),IF(AND(C$9="L",C$10="D"),(($C$7*Coefficients!$E$16)/($A919*SIN(C$5*PI()/180))*100/2)^2*PI(),IF(AND(C$9="C",C$10="D"),(($C$7* Coefficients!$F$16)/($A919*SIN(C$5*PI()/180))*100/2)^2*PI(),FALSE))))</f>
        <v>437489.50092420651</v>
      </c>
      <c r="I919" s="42">
        <f t="shared" si="100"/>
        <v>10.449367105055204</v>
      </c>
      <c r="L919" s="44"/>
    </row>
    <row r="920" spans="1:12" x14ac:dyDescent="0.25">
      <c r="A920" s="51">
        <f t="shared" si="101"/>
        <v>76.736148936178424</v>
      </c>
      <c r="B920" s="5">
        <f t="shared" si="95"/>
        <v>0.99861858412354343</v>
      </c>
      <c r="C920" s="49">
        <f t="shared" si="98"/>
        <v>-1.2007121171843617E-2</v>
      </c>
      <c r="D920" s="5">
        <f t="shared" si="96"/>
        <v>0.7381489335507414</v>
      </c>
      <c r="E920" s="5">
        <f t="shared" si="97"/>
        <v>6.1903902642519014E-2</v>
      </c>
      <c r="F920" s="5" t="str">
        <f t="shared" si="99"/>
        <v>neg.</v>
      </c>
      <c r="G920" s="16">
        <f>IF(AND(C$9="L",C$10="IB"),IF((($C$7*Coefficients!$C$16)/($A920*($C$4/100)))&lt;=1,2*ASIN(($C$7*Coefficients!$C$16)/( $A920*($C$4/100)))*180/PI(),180),IF(AND(C$9="C",C$10="IB"),IF((($C$7*Coefficients!$D$16)/($A920*($C$4/100)))&lt;=1,2*ASIN(($C$7*Coefficients!$D$16)/( $A920*($C$4/100)))*180/PI(),180),IF(AND(C$9="L",C$10="D"),IF((($C$7*Coefficients!$E$16)/($A920*($C$4/100)))&lt;=1,2*ASIN(($C$7*Coefficients!$E$16)/( $A920*($C$4/100)))*180/PI(),180),IF(AND(C$9="C",C$10="D"),IF((($C$7*Coefficients!$F$16)/($A920*($C$4/100)))&lt;=1,2*ASIN(($C$7*Coefficients!$F$16)/( $A920*($C$4/100)))*180/PI(),180),FALSE))))</f>
        <v>180</v>
      </c>
      <c r="H920" s="50">
        <f>IF(AND(C$9="L",C$10="IB"),(($C$7*Coefficients!$C$16)/($A920*SIN(C$5*PI()/180))*100/2)^2*PI(),IF(AND(C$9="C",C$10="IB"),(($C$7*Coefficients!$D$16)/($A920*SIN(C$5*PI()/180))*100/2)^2*PI(),IF(AND(C$9="L",C$10="D"),(($C$7*Coefficients!$E$16)/($A920*SIN(C$5*PI()/180))*100/2)^2*PI(),IF(AND(C$9="C",C$10="D"),(($C$7* Coefficients!$F$16)/($A920*SIN(C$5*PI()/180))*100/2)^2*PI(),FALSE))))</f>
        <v>435479.41925437114</v>
      </c>
      <c r="I920" s="42">
        <f t="shared" si="100"/>
        <v>10.425334227618867</v>
      </c>
      <c r="L920" s="44"/>
    </row>
    <row r="921" spans="1:12" x14ac:dyDescent="0.25">
      <c r="A921" s="51">
        <f t="shared" si="101"/>
        <v>76.913044028657481</v>
      </c>
      <c r="B921" s="5">
        <f t="shared" si="95"/>
        <v>0.99861221074789774</v>
      </c>
      <c r="C921" s="49">
        <f t="shared" si="98"/>
        <v>-1.2062556365034801E-2</v>
      </c>
      <c r="D921" s="5">
        <f t="shared" si="96"/>
        <v>0.73985054257952354</v>
      </c>
      <c r="E921" s="5">
        <f t="shared" si="97"/>
        <v>6.218963807453106E-2</v>
      </c>
      <c r="F921" s="5" t="str">
        <f t="shared" si="99"/>
        <v>neg.</v>
      </c>
      <c r="G921" s="16">
        <f>IF(AND(C$9="L",C$10="IB"),IF((($C$7*Coefficients!$C$16)/($A921*($C$4/100)))&lt;=1,2*ASIN(($C$7*Coefficients!$C$16)/( $A921*($C$4/100)))*180/PI(),180),IF(AND(C$9="C",C$10="IB"),IF((($C$7*Coefficients!$D$16)/($A921*($C$4/100)))&lt;=1,2*ASIN(($C$7*Coefficients!$D$16)/( $A921*($C$4/100)))*180/PI(),180),IF(AND(C$9="L",C$10="D"),IF((($C$7*Coefficients!$E$16)/($A921*($C$4/100)))&lt;=1,2*ASIN(($C$7*Coefficients!$E$16)/( $A921*($C$4/100)))*180/PI(),180),IF(AND(C$9="C",C$10="D"),IF((($C$7*Coefficients!$F$16)/($A921*($C$4/100)))&lt;=1,2*ASIN(($C$7*Coefficients!$F$16)/( $A921*($C$4/100)))*180/PI(),180),FALSE))))</f>
        <v>180</v>
      </c>
      <c r="H921" s="50">
        <f>IF(AND(C$9="L",C$10="IB"),(($C$7*Coefficients!$C$16)/($A921*SIN(C$5*PI()/180))*100/2)^2*PI(),IF(AND(C$9="C",C$10="IB"),(($C$7*Coefficients!$D$16)/($A921*SIN(C$5*PI()/180))*100/2)^2*PI(),IF(AND(C$9="L",C$10="D"),(($C$7*Coefficients!$E$16)/($A921*SIN(C$5*PI()/180))*100/2)^2*PI(),IF(AND(C$9="C",C$10="D"),(($C$7* Coefficients!$F$16)/($A921*SIN(C$5*PI()/180))*100/2)^2*PI(),FALSE))))</f>
        <v>433478.57307089772</v>
      </c>
      <c r="I921" s="42">
        <f t="shared" si="100"/>
        <v>10.401356624266793</v>
      </c>
      <c r="L921" s="44"/>
    </row>
    <row r="922" spans="1:12" x14ac:dyDescent="0.25">
      <c r="A922" s="51">
        <f t="shared" si="101"/>
        <v>77.090346906439507</v>
      </c>
      <c r="B922" s="5">
        <f t="shared" si="95"/>
        <v>0.99860580798138554</v>
      </c>
      <c r="C922" s="49">
        <f t="shared" si="98"/>
        <v>-1.2118247554260976E-2</v>
      </c>
      <c r="D922" s="5">
        <f t="shared" si="96"/>
        <v>0.74155607422223246</v>
      </c>
      <c r="E922" s="5">
        <f t="shared" si="97"/>
        <v>6.2476692401372373E-2</v>
      </c>
      <c r="F922" s="5" t="str">
        <f t="shared" si="99"/>
        <v>neg.</v>
      </c>
      <c r="G922" s="16">
        <f>IF(AND(C$9="L",C$10="IB"),IF((($C$7*Coefficients!$C$16)/($A922*($C$4/100)))&lt;=1,2*ASIN(($C$7*Coefficients!$C$16)/( $A922*($C$4/100)))*180/PI(),180),IF(AND(C$9="C",C$10="IB"),IF((($C$7*Coefficients!$D$16)/($A922*($C$4/100)))&lt;=1,2*ASIN(($C$7*Coefficients!$D$16)/( $A922*($C$4/100)))*180/PI(),180),IF(AND(C$9="L",C$10="D"),IF((($C$7*Coefficients!$E$16)/($A922*($C$4/100)))&lt;=1,2*ASIN(($C$7*Coefficients!$E$16)/( $A922*($C$4/100)))*180/PI(),180),IF(AND(C$9="C",C$10="D"),IF((($C$7*Coefficients!$F$16)/($A922*($C$4/100)))&lt;=1,2*ASIN(($C$7*Coefficients!$F$16)/( $A922*($C$4/100)))*180/PI(),180),FALSE))))</f>
        <v>180</v>
      </c>
      <c r="H922" s="50">
        <f>IF(AND(C$9="L",C$10="IB"),(($C$7*Coefficients!$C$16)/($A922*SIN(C$5*PI()/180))*100/2)^2*PI(),IF(AND(C$9="C",C$10="IB"),(($C$7*Coefficients!$D$16)/($A922*SIN(C$5*PI()/180))*100/2)^2*PI(),IF(AND(C$9="L",C$10="D"),(($C$7*Coefficients!$E$16)/($A922*SIN(C$5*PI()/180))*100/2)^2*PI(),IF(AND(C$9="C",C$10="D"),(($C$7* Coefficients!$F$16)/($A922*SIN(C$5*PI()/180))*100/2)^2*PI(),FALSE))))</f>
        <v>431486.91994058155</v>
      </c>
      <c r="I922" s="42">
        <f t="shared" si="100"/>
        <v>10.377434167872119</v>
      </c>
      <c r="L922" s="44"/>
    </row>
    <row r="923" spans="1:12" x14ac:dyDescent="0.25">
      <c r="A923" s="51">
        <f t="shared" si="101"/>
        <v>77.268058509566728</v>
      </c>
      <c r="B923" s="5">
        <f t="shared" si="95"/>
        <v>0.99859937568859769</v>
      </c>
      <c r="C923" s="49">
        <f t="shared" si="98"/>
        <v>-1.2174195922242394E-2</v>
      </c>
      <c r="D923" s="5">
        <f t="shared" si="96"/>
        <v>0.74326553752142743</v>
      </c>
      <c r="E923" s="5">
        <f t="shared" si="97"/>
        <v>6.2765071710784923E-2</v>
      </c>
      <c r="F923" s="5" t="str">
        <f t="shared" si="99"/>
        <v>neg.</v>
      </c>
      <c r="G923" s="16">
        <f>IF(AND(C$9="L",C$10="IB"),IF((($C$7*Coefficients!$C$16)/($A923*($C$4/100)))&lt;=1,2*ASIN(($C$7*Coefficients!$C$16)/( $A923*($C$4/100)))*180/PI(),180),IF(AND(C$9="C",C$10="IB"),IF((($C$7*Coefficients!$D$16)/($A923*($C$4/100)))&lt;=1,2*ASIN(($C$7*Coefficients!$D$16)/( $A923*($C$4/100)))*180/PI(),180),IF(AND(C$9="L",C$10="D"),IF((($C$7*Coefficients!$E$16)/($A923*($C$4/100)))&lt;=1,2*ASIN(($C$7*Coefficients!$E$16)/( $A923*($C$4/100)))*180/PI(),180),IF(AND(C$9="C",C$10="D"),IF((($C$7*Coefficients!$F$16)/($A923*($C$4/100)))&lt;=1,2*ASIN(($C$7*Coefficients!$F$16)/( $A923*($C$4/100)))*180/PI(),180),FALSE))))</f>
        <v>180</v>
      </c>
      <c r="H923" s="50">
        <f>IF(AND(C$9="L",C$10="IB"),(($C$7*Coefficients!$C$16)/($A923*SIN(C$5*PI()/180))*100/2)^2*PI(),IF(AND(C$9="C",C$10="IB"),(($C$7*Coefficients!$D$16)/($A923*SIN(C$5*PI()/180))*100/2)^2*PI(),IF(AND(C$9="L",C$10="D"),(($C$7*Coefficients!$E$16)/($A923*SIN(C$5*PI()/180))*100/2)^2*PI(),IF(AND(C$9="C",C$10="D"),(($C$7* Coefficients!$F$16)/($A923*SIN(C$5*PI()/180))*100/2)^2*PI(),FALSE))))</f>
        <v>429504.41762517963</v>
      </c>
      <c r="I923" s="42">
        <f t="shared" si="100"/>
        <v>10.353566731600358</v>
      </c>
      <c r="L923" s="44"/>
    </row>
    <row r="924" spans="1:12" x14ac:dyDescent="0.25">
      <c r="A924" s="51">
        <f t="shared" si="101"/>
        <v>77.446179780248357</v>
      </c>
      <c r="B924" s="5">
        <f t="shared" si="95"/>
        <v>0.99859291373350212</v>
      </c>
      <c r="C924" s="49">
        <f t="shared" si="98"/>
        <v>-1.2230402657170958E-2</v>
      </c>
      <c r="D924" s="5">
        <f t="shared" si="96"/>
        <v>0.74497894154051236</v>
      </c>
      <c r="E924" s="5">
        <f t="shared" si="97"/>
        <v>6.305478211861032E-2</v>
      </c>
      <c r="F924" s="5" t="str">
        <f t="shared" si="99"/>
        <v>neg.</v>
      </c>
      <c r="G924" s="16">
        <f>IF(AND(C$9="L",C$10="IB"),IF((($C$7*Coefficients!$C$16)/($A924*($C$4/100)))&lt;=1,2*ASIN(($C$7*Coefficients!$C$16)/( $A924*($C$4/100)))*180/PI(),180),IF(AND(C$9="C",C$10="IB"),IF((($C$7*Coefficients!$D$16)/($A924*($C$4/100)))&lt;=1,2*ASIN(($C$7*Coefficients!$D$16)/( $A924*($C$4/100)))*180/PI(),180),IF(AND(C$9="L",C$10="D"),IF((($C$7*Coefficients!$E$16)/($A924*($C$4/100)))&lt;=1,2*ASIN(($C$7*Coefficients!$E$16)/( $A924*($C$4/100)))*180/PI(),180),IF(AND(C$9="C",C$10="D"),IF((($C$7*Coefficients!$F$16)/($A924*($C$4/100)))&lt;=1,2*ASIN(($C$7*Coefficients!$F$16)/( $A924*($C$4/100)))*180/PI(),180),FALSE))))</f>
        <v>180</v>
      </c>
      <c r="H924" s="50">
        <f>IF(AND(C$9="L",C$10="IB"),(($C$7*Coefficients!$C$16)/($A924*SIN(C$5*PI()/180))*100/2)^2*PI(),IF(AND(C$9="C",C$10="IB"),(($C$7*Coefficients!$D$16)/($A924*SIN(C$5*PI()/180))*100/2)^2*PI(),IF(AND(C$9="L",C$10="D"),(($C$7*Coefficients!$E$16)/($A924*SIN(C$5*PI()/180))*100/2)^2*PI(),IF(AND(C$9="C",C$10="D"),(($C$7* Coefficients!$F$16)/($A924*SIN(C$5*PI()/180))*100/2)^2*PI(),FALSE))))</f>
        <v>427531.02408051648</v>
      </c>
      <c r="I924" s="42">
        <f t="shared" si="100"/>
        <v>10.329754188908742</v>
      </c>
      <c r="L924" s="44"/>
    </row>
    <row r="925" spans="1:12" x14ac:dyDescent="0.25">
      <c r="A925" s="51">
        <f t="shared" si="101"/>
        <v>77.62471166286565</v>
      </c>
      <c r="B925" s="5">
        <f t="shared" si="95"/>
        <v>0.99858642197944036</v>
      </c>
      <c r="C925" s="49">
        <f t="shared" si="98"/>
        <v>-1.2286868952740688E-2</v>
      </c>
      <c r="D925" s="5">
        <f t="shared" si="96"/>
        <v>0.7466962953637849</v>
      </c>
      <c r="E925" s="5">
        <f t="shared" si="97"/>
        <v>6.334582976891974E-2</v>
      </c>
      <c r="F925" s="5" t="str">
        <f t="shared" si="99"/>
        <v>neg.</v>
      </c>
      <c r="G925" s="16">
        <f>IF(AND(C$9="L",C$10="IB"),IF((($C$7*Coefficients!$C$16)/($A925*($C$4/100)))&lt;=1,2*ASIN(($C$7*Coefficients!$C$16)/( $A925*($C$4/100)))*180/PI(),180),IF(AND(C$9="C",C$10="IB"),IF((($C$7*Coefficients!$D$16)/($A925*($C$4/100)))&lt;=1,2*ASIN(($C$7*Coefficients!$D$16)/( $A925*($C$4/100)))*180/PI(),180),IF(AND(C$9="L",C$10="D"),IF((($C$7*Coefficients!$E$16)/($A925*($C$4/100)))&lt;=1,2*ASIN(($C$7*Coefficients!$E$16)/( $A925*($C$4/100)))*180/PI(),180),IF(AND(C$9="C",C$10="D"),IF((($C$7*Coefficients!$F$16)/($A925*($C$4/100)))&lt;=1,2*ASIN(($C$7*Coefficients!$F$16)/( $A925*($C$4/100)))*180/PI(),180),FALSE))))</f>
        <v>180</v>
      </c>
      <c r="H925" s="50">
        <f>IF(AND(C$9="L",C$10="IB"),(($C$7*Coefficients!$C$16)/($A925*SIN(C$5*PI()/180))*100/2)^2*PI(),IF(AND(C$9="C",C$10="IB"),(($C$7*Coefficients!$D$16)/($A925*SIN(C$5*PI()/180))*100/2)^2*PI(),IF(AND(C$9="L",C$10="D"),(($C$7*Coefficients!$E$16)/($A925*SIN(C$5*PI()/180))*100/2)^2*PI(),IF(AND(C$9="C",C$10="D"),(($C$7* Coefficients!$F$16)/($A925*SIN(C$5*PI()/180))*100/2)^2*PI(),FALSE))))</f>
        <v>425566.69745559222</v>
      </c>
      <c r="I925" s="42">
        <f t="shared" si="100"/>
        <v>10.30599641354554</v>
      </c>
      <c r="L925" s="44"/>
    </row>
    <row r="926" spans="1:12" x14ac:dyDescent="0.25">
      <c r="A926" s="51">
        <f t="shared" si="101"/>
        <v>77.803655103976865</v>
      </c>
      <c r="B926" s="5">
        <f t="shared" si="95"/>
        <v>0.99857990028912702</v>
      </c>
      <c r="C926" s="49">
        <f t="shared" si="98"/>
        <v>-1.2343596008153077E-2</v>
      </c>
      <c r="D926" s="5">
        <f t="shared" si="96"/>
        <v>0.74841760809648394</v>
      </c>
      <c r="E926" s="5">
        <f t="shared" si="97"/>
        <v>6.3638220834143958E-2</v>
      </c>
      <c r="F926" s="5" t="str">
        <f t="shared" si="99"/>
        <v>neg.</v>
      </c>
      <c r="G926" s="16">
        <f>IF(AND(C$9="L",C$10="IB"),IF((($C$7*Coefficients!$C$16)/($A926*($C$4/100)))&lt;=1,2*ASIN(($C$7*Coefficients!$C$16)/( $A926*($C$4/100)))*180/PI(),180),IF(AND(C$9="C",C$10="IB"),IF((($C$7*Coefficients!$D$16)/($A926*($C$4/100)))&lt;=1,2*ASIN(($C$7*Coefficients!$D$16)/( $A926*($C$4/100)))*180/PI(),180),IF(AND(C$9="L",C$10="D"),IF((($C$7*Coefficients!$E$16)/($A926*($C$4/100)))&lt;=1,2*ASIN(($C$7*Coefficients!$E$16)/( $A926*($C$4/100)))*180/PI(),180),IF(AND(C$9="C",C$10="D"),IF((($C$7*Coefficients!$F$16)/($A926*($C$4/100)))&lt;=1,2*ASIN(($C$7*Coefficients!$F$16)/( $A926*($C$4/100)))*180/PI(),180),FALSE))))</f>
        <v>180</v>
      </c>
      <c r="H926" s="50">
        <f>IF(AND(C$9="L",C$10="IB"),(($C$7*Coefficients!$C$16)/($A926*SIN(C$5*PI()/180))*100/2)^2*PI(),IF(AND(C$9="C",C$10="IB"),(($C$7*Coefficients!$D$16)/($A926*SIN(C$5*PI()/180))*100/2)^2*PI(),IF(AND(C$9="L",C$10="D"),(($C$7*Coefficients!$E$16)/($A926*SIN(C$5*PI()/180))*100/2)^2*PI(),IF(AND(C$9="C",C$10="D"),(($C$7* Coefficients!$F$16)/($A926*SIN(C$5*PI()/180))*100/2)^2*PI(),FALSE))))</f>
        <v>423611.39609169477</v>
      </c>
      <c r="I926" s="42">
        <f t="shared" si="100"/>
        <v>10.282293279549393</v>
      </c>
      <c r="L926" s="44"/>
    </row>
    <row r="927" spans="1:12" x14ac:dyDescent="0.25">
      <c r="A927" s="51">
        <f t="shared" si="101"/>
        <v>77.983011052322325</v>
      </c>
      <c r="B927" s="5">
        <f t="shared" si="95"/>
        <v>0.99857334852464408</v>
      </c>
      <c r="C927" s="49">
        <f t="shared" si="98"/>
        <v>-1.2400585028166879E-2</v>
      </c>
      <c r="D927" s="5">
        <f t="shared" si="96"/>
        <v>0.75014288886483871</v>
      </c>
      <c r="E927" s="5">
        <f t="shared" si="97"/>
        <v>6.3931961515204597E-2</v>
      </c>
      <c r="F927" s="5" t="str">
        <f t="shared" si="99"/>
        <v>neg.</v>
      </c>
      <c r="G927" s="16">
        <f>IF(AND(C$9="L",C$10="IB"),IF((($C$7*Coefficients!$C$16)/($A927*($C$4/100)))&lt;=1,2*ASIN(($C$7*Coefficients!$C$16)/( $A927*($C$4/100)))*180/PI(),180),IF(AND(C$9="C",C$10="IB"),IF((($C$7*Coefficients!$D$16)/($A927*($C$4/100)))&lt;=1,2*ASIN(($C$7*Coefficients!$D$16)/( $A927*($C$4/100)))*180/PI(),180),IF(AND(C$9="L",C$10="D"),IF((($C$7*Coefficients!$E$16)/($A927*($C$4/100)))&lt;=1,2*ASIN(($C$7*Coefficients!$E$16)/( $A927*($C$4/100)))*180/PI(),180),IF(AND(C$9="C",C$10="D"),IF((($C$7*Coefficients!$F$16)/($A927*($C$4/100)))&lt;=1,2*ASIN(($C$7*Coefficients!$F$16)/( $A927*($C$4/100)))*180/PI(),180),FALSE))))</f>
        <v>180</v>
      </c>
      <c r="H927" s="50">
        <f>IF(AND(C$9="L",C$10="IB"),(($C$7*Coefficients!$C$16)/($A927*SIN(C$5*PI()/180))*100/2)^2*PI(),IF(AND(C$9="C",C$10="IB"),(($C$7*Coefficients!$D$16)/($A927*SIN(C$5*PI()/180))*100/2)^2*PI(),IF(AND(C$9="L",C$10="D"),(($C$7*Coefficients!$E$16)/($A927*SIN(C$5*PI()/180))*100/2)^2*PI(),IF(AND(C$9="C",C$10="D"),(($C$7* Coefficients!$F$16)/($A927*SIN(C$5*PI()/180))*100/2)^2*PI(),FALSE))))</f>
        <v>421665.07852151647</v>
      </c>
      <c r="I927" s="42">
        <f t="shared" si="100"/>
        <v>10.25864466124864</v>
      </c>
      <c r="L927" s="44"/>
    </row>
    <row r="928" spans="1:12" x14ac:dyDescent="0.25">
      <c r="A928" s="51">
        <f t="shared" si="101"/>
        <v>78.162780458829403</v>
      </c>
      <c r="B928" s="5">
        <f t="shared" si="95"/>
        <v>0.99856676654743981</v>
      </c>
      <c r="C928" s="49">
        <f t="shared" si="98"/>
        <v>-1.2457837223108312E-2</v>
      </c>
      <c r="D928" s="5">
        <f t="shared" si="96"/>
        <v>0.75187214681611547</v>
      </c>
      <c r="E928" s="5">
        <f t="shared" si="97"/>
        <v>6.4227058041645177E-2</v>
      </c>
      <c r="F928" s="5" t="str">
        <f t="shared" si="99"/>
        <v>neg.</v>
      </c>
      <c r="G928" s="16">
        <f>IF(AND(C$9="L",C$10="IB"),IF((($C$7*Coefficients!$C$16)/($A928*($C$4/100)))&lt;=1,2*ASIN(($C$7*Coefficients!$C$16)/( $A928*($C$4/100)))*180/PI(),180),IF(AND(C$9="C",C$10="IB"),IF((($C$7*Coefficients!$D$16)/($A928*($C$4/100)))&lt;=1,2*ASIN(($C$7*Coefficients!$D$16)/( $A928*($C$4/100)))*180/PI(),180),IF(AND(C$9="L",C$10="D"),IF((($C$7*Coefficients!$E$16)/($A928*($C$4/100)))&lt;=1,2*ASIN(($C$7*Coefficients!$E$16)/( $A928*($C$4/100)))*180/PI(),180),IF(AND(C$9="C",C$10="D"),IF((($C$7*Coefficients!$F$16)/($A928*($C$4/100)))&lt;=1,2*ASIN(($C$7*Coefficients!$F$16)/( $A928*($C$4/100)))*180/PI(),180),FALSE))))</f>
        <v>180</v>
      </c>
      <c r="H928" s="50">
        <f>IF(AND(C$9="L",C$10="IB"),(($C$7*Coefficients!$C$16)/($A928*SIN(C$5*PI()/180))*100/2)^2*PI(),IF(AND(C$9="C",C$10="IB"),(($C$7*Coefficients!$D$16)/($A928*SIN(C$5*PI()/180))*100/2)^2*PI(),IF(AND(C$9="L",C$10="D"),(($C$7*Coefficients!$E$16)/($A928*SIN(C$5*PI()/180))*100/2)^2*PI(),IF(AND(C$9="C",C$10="D"),(($C$7* Coefficients!$F$16)/($A928*SIN(C$5*PI()/180))*100/2)^2*PI(),FALSE))))</f>
        <v>419727.70346827456</v>
      </c>
      <c r="I928" s="42">
        <f t="shared" si="100"/>
        <v>10.235050433260664</v>
      </c>
      <c r="L928" s="44"/>
    </row>
    <row r="929" spans="1:12" x14ac:dyDescent="0.25">
      <c r="A929" s="51">
        <f t="shared" si="101"/>
        <v>78.342964276617607</v>
      </c>
      <c r="B929" s="5">
        <f t="shared" si="95"/>
        <v>0.99856015421832589</v>
      </c>
      <c r="C929" s="49">
        <f t="shared" si="98"/>
        <v>-1.251535380889672E-2</v>
      </c>
      <c r="D929" s="5">
        <f t="shared" si="96"/>
        <v>0.7536053911186682</v>
      </c>
      <c r="E929" s="5">
        <f t="shared" si="97"/>
        <v>6.4523516671763717E-2</v>
      </c>
      <c r="F929" s="5" t="str">
        <f t="shared" si="99"/>
        <v>neg.</v>
      </c>
      <c r="G929" s="16">
        <f>IF(AND(C$9="L",C$10="IB"),IF((($C$7*Coefficients!$C$16)/($A929*($C$4/100)))&lt;=1,2*ASIN(($C$7*Coefficients!$C$16)/( $A929*($C$4/100)))*180/PI(),180),IF(AND(C$9="C",C$10="IB"),IF((($C$7*Coefficients!$D$16)/($A929*($C$4/100)))&lt;=1,2*ASIN(($C$7*Coefficients!$D$16)/( $A929*($C$4/100)))*180/PI(),180),IF(AND(C$9="L",C$10="D"),IF((($C$7*Coefficients!$E$16)/($A929*($C$4/100)))&lt;=1,2*ASIN(($C$7*Coefficients!$E$16)/( $A929*($C$4/100)))*180/PI(),180),IF(AND(C$9="C",C$10="D"),IF((($C$7*Coefficients!$F$16)/($A929*($C$4/100)))&lt;=1,2*ASIN(($C$7*Coefficients!$F$16)/( $A929*($C$4/100)))*180/PI(),180),FALSE))))</f>
        <v>180</v>
      </c>
      <c r="H929" s="50">
        <f>IF(AND(C$9="L",C$10="IB"),(($C$7*Coefficients!$C$16)/($A929*SIN(C$5*PI()/180))*100/2)^2*PI(),IF(AND(C$9="C",C$10="IB"),(($C$7*Coefficients!$D$16)/($A929*SIN(C$5*PI()/180))*100/2)^2*PI(),IF(AND(C$9="L",C$10="D"),(($C$7*Coefficients!$E$16)/($A929*SIN(C$5*PI()/180))*100/2)^2*PI(),IF(AND(C$9="C",C$10="D"),(($C$7* Coefficients!$F$16)/($A929*SIN(C$5*PI()/180))*100/2)^2*PI(),FALSE))))</f>
        <v>417799.2298448357</v>
      </c>
      <c r="I929" s="42">
        <f t="shared" si="100"/>
        <v>10.211510470491218</v>
      </c>
      <c r="L929" s="44"/>
    </row>
    <row r="930" spans="1:12" x14ac:dyDescent="0.25">
      <c r="A930" s="51">
        <f t="shared" si="101"/>
        <v>78.52356346100359</v>
      </c>
      <c r="B930" s="5">
        <f t="shared" si="95"/>
        <v>0.99855351139747339</v>
      </c>
      <c r="C930" s="49">
        <f t="shared" si="98"/>
        <v>-1.2573136007079877E-2</v>
      </c>
      <c r="D930" s="5">
        <f t="shared" si="96"/>
        <v>0.75534263096198528</v>
      </c>
      <c r="E930" s="5">
        <f t="shared" si="97"/>
        <v>6.4821343692745115E-2</v>
      </c>
      <c r="F930" s="5" t="str">
        <f t="shared" si="99"/>
        <v>neg.</v>
      </c>
      <c r="G930" s="16">
        <f>IF(AND(C$9="L",C$10="IB"),IF((($C$7*Coefficients!$C$16)/($A930*($C$4/100)))&lt;=1,2*ASIN(($C$7*Coefficients!$C$16)/( $A930*($C$4/100)))*180/PI(),180),IF(AND(C$9="C",C$10="IB"),IF((($C$7*Coefficients!$D$16)/($A930*($C$4/100)))&lt;=1,2*ASIN(($C$7*Coefficients!$D$16)/( $A930*($C$4/100)))*180/PI(),180),IF(AND(C$9="L",C$10="D"),IF((($C$7*Coefficients!$E$16)/($A930*($C$4/100)))&lt;=1,2*ASIN(($C$7*Coefficients!$E$16)/( $A930*($C$4/100)))*180/PI(),180),IF(AND(C$9="C",C$10="D"),IF((($C$7*Coefficients!$F$16)/($A930*($C$4/100)))&lt;=1,2*ASIN(($C$7*Coefficients!$F$16)/( $A930*($C$4/100)))*180/PI(),180),FALSE))))</f>
        <v>180</v>
      </c>
      <c r="H930" s="50">
        <f>IF(AND(C$9="L",C$10="IB"),(($C$7*Coefficients!$C$16)/($A930*SIN(C$5*PI()/180))*100/2)^2*PI(),IF(AND(C$9="C",C$10="IB"),(($C$7*Coefficients!$D$16)/($A930*SIN(C$5*PI()/180))*100/2)^2*PI(),IF(AND(C$9="L",C$10="D"),(($C$7*Coefficients!$E$16)/($A930*SIN(C$5*PI()/180))*100/2)^2*PI(),IF(AND(C$9="C",C$10="D"),(($C$7* Coefficients!$F$16)/($A930*SIN(C$5*PI()/180))*100/2)^2*PI(),FALSE))))</f>
        <v>415879.61675284524</v>
      </c>
      <c r="I930" s="42">
        <f t="shared" si="100"/>
        <v>10.188024648133759</v>
      </c>
      <c r="L930" s="44"/>
    </row>
    <row r="931" spans="1:12" x14ac:dyDescent="0.25">
      <c r="A931" s="51">
        <f t="shared" si="101"/>
        <v>78.704578969506258</v>
      </c>
      <c r="B931" s="5">
        <f t="shared" ref="B931:B994" si="102">IF(AND(C$9="L",C$10="IB"),SQRT((SIN(PI()*$A931*($C$4/100)/$C$7*SIN($C$5*PI()/180))/(PI()*$A931*($C$4/100)/$C$7*SIN($C$5*PI()/180)))^2),IF(AND(C$9="C",C$10="IB"),IMABS(2*BESSELJ((2*PI()*$A931/$C$7)*(($C$4/100)/2)*SIN($C$5*PI()/180),1)/( (2*PI()*$A931/$C$7)*(($C$4/100)/2)*SIN($C$5*PI()/180))),IF(AND(C$9="L",C$10="D"),SQRT((SIN(PI()*$A931*($C$4/100)/$C$7*SIN($C$5*PI()/180))/(PI()*$A931*($C$4/100)/$C$7*SIN($C$5*PI()/180)))^2)*COS(C$5*PI()/180),IF(AND(C$9="C",C$10="D"),IMABS(2*BESSELJ((2*PI()*$A931/$C$7)*(($C$4/100)/2)*SIN($C$5*PI()/180),1)/( (2*PI()*$A931/$C$7)*(($C$4/100)/2)*SIN($C$5*PI()/180)))* COS(C$5*PI()/180),FALSE))))</f>
        <v>0.99854683794441057</v>
      </c>
      <c r="C931" s="49">
        <f t="shared" si="98"/>
        <v>-1.2631185044853863E-2</v>
      </c>
      <c r="D931" s="5">
        <f t="shared" ref="D931:D994" si="103">IF(C$9="C",C$14/(C$7/A931*100),"n/a")</f>
        <v>0.75708387555673973</v>
      </c>
      <c r="E931" s="5">
        <f t="shared" ref="E931:E994" si="104">IF($C$9="C",(((PI()*(C$4/100)/(C$7/A931)))^2),IF($C$9="L",(2*(C$4/100)/(C$7/A931)),FALSE))</f>
        <v>6.5120545420794582E-2</v>
      </c>
      <c r="F931" s="5" t="str">
        <f t="shared" si="99"/>
        <v>neg.</v>
      </c>
      <c r="G931" s="16">
        <f>IF(AND(C$9="L",C$10="IB"),IF((($C$7*Coefficients!$C$16)/($A931*($C$4/100)))&lt;=1,2*ASIN(($C$7*Coefficients!$C$16)/( $A931*($C$4/100)))*180/PI(),180),IF(AND(C$9="C",C$10="IB"),IF((($C$7*Coefficients!$D$16)/($A931*($C$4/100)))&lt;=1,2*ASIN(($C$7*Coefficients!$D$16)/( $A931*($C$4/100)))*180/PI(),180),IF(AND(C$9="L",C$10="D"),IF((($C$7*Coefficients!$E$16)/($A931*($C$4/100)))&lt;=1,2*ASIN(($C$7*Coefficients!$E$16)/( $A931*($C$4/100)))*180/PI(),180),IF(AND(C$9="C",C$10="D"),IF((($C$7*Coefficients!$F$16)/($A931*($C$4/100)))&lt;=1,2*ASIN(($C$7*Coefficients!$F$16)/( $A931*($C$4/100)))*180/PI(),180),FALSE))))</f>
        <v>180</v>
      </c>
      <c r="H931" s="50">
        <f>IF(AND(C$9="L",C$10="IB"),(($C$7*Coefficients!$C$16)/($A931*SIN(C$5*PI()/180))*100/2)^2*PI(),IF(AND(C$9="C",C$10="IB"),(($C$7*Coefficients!$D$16)/($A931*SIN(C$5*PI()/180))*100/2)^2*PI(),IF(AND(C$9="L",C$10="D"),(($C$7*Coefficients!$E$16)/($A931*SIN(C$5*PI()/180))*100/2)^2*PI(),IF(AND(C$9="C",C$10="D"),(($C$7* Coefficients!$F$16)/($A931*SIN(C$5*PI()/180))*100/2)^2*PI(),FALSE))))</f>
        <v>413968.82348185917</v>
      </c>
      <c r="I931" s="42">
        <f t="shared" si="100"/>
        <v>10.164592841668799</v>
      </c>
      <c r="L931" s="44"/>
    </row>
    <row r="932" spans="1:12" x14ac:dyDescent="0.25">
      <c r="A932" s="51">
        <f t="shared" si="101"/>
        <v>78.886011761851819</v>
      </c>
      <c r="B932" s="5">
        <f t="shared" si="102"/>
        <v>0.99854013371802008</v>
      </c>
      <c r="C932" s="49">
        <f t="shared" ref="C932:C995" si="105">20*LOG(B932)</f>
        <v>-1.2689502155087785E-2</v>
      </c>
      <c r="D932" s="5">
        <f t="shared" si="103"/>
        <v>0.75882913413483688</v>
      </c>
      <c r="E932" s="5">
        <f t="shared" si="104"/>
        <v>6.5421128201271661E-2</v>
      </c>
      <c r="F932" s="5" t="str">
        <f t="shared" ref="F932:F995" si="106">IF(E932&gt;=1,10*LOG(E932),"neg.")</f>
        <v>neg.</v>
      </c>
      <c r="G932" s="16">
        <f>IF(AND(C$9="L",C$10="IB"),IF((($C$7*Coefficients!$C$16)/($A932*($C$4/100)))&lt;=1,2*ASIN(($C$7*Coefficients!$C$16)/( $A932*($C$4/100)))*180/PI(),180),IF(AND(C$9="C",C$10="IB"),IF((($C$7*Coefficients!$D$16)/($A932*($C$4/100)))&lt;=1,2*ASIN(($C$7*Coefficients!$D$16)/( $A932*($C$4/100)))*180/PI(),180),IF(AND(C$9="L",C$10="D"),IF((($C$7*Coefficients!$E$16)/($A932*($C$4/100)))&lt;=1,2*ASIN(($C$7*Coefficients!$E$16)/( $A932*($C$4/100)))*180/PI(),180),IF(AND(C$9="C",C$10="D"),IF((($C$7*Coefficients!$F$16)/($A932*($C$4/100)))&lt;=1,2*ASIN(($C$7*Coefficients!$F$16)/( $A932*($C$4/100)))*180/PI(),180),FALSE))))</f>
        <v>180</v>
      </c>
      <c r="H932" s="50">
        <f>IF(AND(C$9="L",C$10="IB"),(($C$7*Coefficients!$C$16)/($A932*SIN(C$5*PI()/180))*100/2)^2*PI(),IF(AND(C$9="C",C$10="IB"),(($C$7*Coefficients!$D$16)/($A932*SIN(C$5*PI()/180))*100/2)^2*PI(),IF(AND(C$9="L",C$10="D"),(($C$7*Coefficients!$E$16)/($A932*SIN(C$5*PI()/180))*100/2)^2*PI(),IF(AND(C$9="C",C$10="D"),(($C$7* Coefficients!$F$16)/($A932*SIN(C$5*PI()/180))*100/2)^2*PI(),FALSE))))</f>
        <v>412066.80950848077</v>
      </c>
      <c r="I932" s="42">
        <f t="shared" ref="I932:I995" si="107">(0.8/A932)*1000</f>
        <v>10.141214926863231</v>
      </c>
      <c r="L932" s="44"/>
    </row>
    <row r="933" spans="1:12" x14ac:dyDescent="0.25">
      <c r="A933" s="51">
        <f t="shared" ref="A933:A996" si="108">A932*10^(1/1000)</f>
        <v>79.067862799978883</v>
      </c>
      <c r="B933" s="5">
        <f t="shared" si="102"/>
        <v>0.99853339857653545</v>
      </c>
      <c r="C933" s="49">
        <f t="shared" si="105"/>
        <v>-1.2748088576355229E-2</v>
      </c>
      <c r="D933" s="5">
        <f t="shared" si="103"/>
        <v>0.76057841594946418</v>
      </c>
      <c r="E933" s="5">
        <f t="shared" si="104"/>
        <v>6.5723098408824718E-2</v>
      </c>
      <c r="F933" s="5" t="str">
        <f t="shared" si="106"/>
        <v>neg.</v>
      </c>
      <c r="G933" s="16">
        <f>IF(AND(C$9="L",C$10="IB"),IF((($C$7*Coefficients!$C$16)/($A933*($C$4/100)))&lt;=1,2*ASIN(($C$7*Coefficients!$C$16)/( $A933*($C$4/100)))*180/PI(),180),IF(AND(C$9="C",C$10="IB"),IF((($C$7*Coefficients!$D$16)/($A933*($C$4/100)))&lt;=1,2*ASIN(($C$7*Coefficients!$D$16)/( $A933*($C$4/100)))*180/PI(),180),IF(AND(C$9="L",C$10="D"),IF((($C$7*Coefficients!$E$16)/($A933*($C$4/100)))&lt;=1,2*ASIN(($C$7*Coefficients!$E$16)/( $A933*($C$4/100)))*180/PI(),180),IF(AND(C$9="C",C$10="D"),IF((($C$7*Coefficients!$F$16)/($A933*($C$4/100)))&lt;=1,2*ASIN(($C$7*Coefficients!$F$16)/( $A933*($C$4/100)))*180/PI(),180),FALSE))))</f>
        <v>180</v>
      </c>
      <c r="H933" s="50">
        <f>IF(AND(C$9="L",C$10="IB"),(($C$7*Coefficients!$C$16)/($A933*SIN(C$5*PI()/180))*100/2)^2*PI(),IF(AND(C$9="C",C$10="IB"),(($C$7*Coefficients!$D$16)/($A933*SIN(C$5*PI()/180))*100/2)^2*PI(),IF(AND(C$9="L",C$10="D"),(($C$7*Coefficients!$E$16)/($A933*SIN(C$5*PI()/180))*100/2)^2*PI(),IF(AND(C$9="C",C$10="D"),(($C$7* Coefficients!$F$16)/($A933*SIN(C$5*PI()/180))*100/2)^2*PI(),FALSE))))</f>
        <v>410173.53449550131</v>
      </c>
      <c r="I933" s="42">
        <f t="shared" si="107"/>
        <v>10.117890779769676</v>
      </c>
      <c r="L933" s="44"/>
    </row>
    <row r="934" spans="1:12" x14ac:dyDescent="0.25">
      <c r="A934" s="51">
        <f t="shared" si="108"/>
        <v>79.250133048043537</v>
      </c>
      <c r="B934" s="5">
        <f t="shared" si="102"/>
        <v>0.99852663237753847</v>
      </c>
      <c r="C934" s="49">
        <f t="shared" si="105"/>
        <v>-1.2806945552957055E-2</v>
      </c>
      <c r="D934" s="5">
        <f t="shared" si="103"/>
        <v>0.76233173027513945</v>
      </c>
      <c r="E934" s="5">
        <f t="shared" si="104"/>
        <v>6.6026462447526177E-2</v>
      </c>
      <c r="F934" s="5" t="str">
        <f t="shared" si="106"/>
        <v>neg.</v>
      </c>
      <c r="G934" s="16">
        <f>IF(AND(C$9="L",C$10="IB"),IF((($C$7*Coefficients!$C$16)/($A934*($C$4/100)))&lt;=1,2*ASIN(($C$7*Coefficients!$C$16)/( $A934*($C$4/100)))*180/PI(),180),IF(AND(C$9="C",C$10="IB"),IF((($C$7*Coefficients!$D$16)/($A934*($C$4/100)))&lt;=1,2*ASIN(($C$7*Coefficients!$D$16)/( $A934*($C$4/100)))*180/PI(),180),IF(AND(C$9="L",C$10="D"),IF((($C$7*Coefficients!$E$16)/($A934*($C$4/100)))&lt;=1,2*ASIN(($C$7*Coefficients!$E$16)/( $A934*($C$4/100)))*180/PI(),180),IF(AND(C$9="C",C$10="D"),IF((($C$7*Coefficients!$F$16)/($A934*($C$4/100)))&lt;=1,2*ASIN(($C$7*Coefficients!$F$16)/( $A934*($C$4/100)))*180/PI(),180),FALSE))))</f>
        <v>180</v>
      </c>
      <c r="H934" s="50">
        <f>IF(AND(C$9="L",C$10="IB"),(($C$7*Coefficients!$C$16)/($A934*SIN(C$5*PI()/180))*100/2)^2*PI(),IF(AND(C$9="C",C$10="IB"),(($C$7*Coefficients!$D$16)/($A934*SIN(C$5*PI()/180))*100/2)^2*PI(),IF(AND(C$9="L",C$10="D"),(($C$7*Coefficients!$E$16)/($A934*SIN(C$5*PI()/180))*100/2)^2*PI(),IF(AND(C$9="C",C$10="D"),(($C$7* Coefficients!$F$16)/($A934*SIN(C$5*PI()/180))*100/2)^2*PI(),FALSE))))</f>
        <v>408288.95829104551</v>
      </c>
      <c r="I934" s="42">
        <f t="shared" si="107"/>
        <v>10.094620276725831</v>
      </c>
      <c r="L934" s="44"/>
    </row>
    <row r="935" spans="1:12" x14ac:dyDescent="0.25">
      <c r="A935" s="51">
        <f t="shared" si="108"/>
        <v>79.432823472424502</v>
      </c>
      <c r="B935" s="5">
        <f t="shared" si="102"/>
        <v>0.9985198349779556</v>
      </c>
      <c r="C935" s="49">
        <f t="shared" si="105"/>
        <v>-1.2866074334953844E-2</v>
      </c>
      <c r="D935" s="5">
        <f t="shared" si="103"/>
        <v>0.76408908640776085</v>
      </c>
      <c r="E935" s="5">
        <f t="shared" si="104"/>
        <v>6.6331226751008276E-2</v>
      </c>
      <c r="F935" s="5" t="str">
        <f t="shared" si="106"/>
        <v>neg.</v>
      </c>
      <c r="G935" s="16">
        <f>IF(AND(C$9="L",C$10="IB"),IF((($C$7*Coefficients!$C$16)/($A935*($C$4/100)))&lt;=1,2*ASIN(($C$7*Coefficients!$C$16)/( $A935*($C$4/100)))*180/PI(),180),IF(AND(C$9="C",C$10="IB"),IF((($C$7*Coefficients!$D$16)/($A935*($C$4/100)))&lt;=1,2*ASIN(($C$7*Coefficients!$D$16)/( $A935*($C$4/100)))*180/PI(),180),IF(AND(C$9="L",C$10="D"),IF((($C$7*Coefficients!$E$16)/($A935*($C$4/100)))&lt;=1,2*ASIN(($C$7*Coefficients!$E$16)/( $A935*($C$4/100)))*180/PI(),180),IF(AND(C$9="C",C$10="D"),IF((($C$7*Coefficients!$F$16)/($A935*($C$4/100)))&lt;=1,2*ASIN(($C$7*Coefficients!$F$16)/( $A935*($C$4/100)))*180/PI(),180),FALSE))))</f>
        <v>180</v>
      </c>
      <c r="H935" s="50">
        <f>IF(AND(C$9="L",C$10="IB"),(($C$7*Coefficients!$C$16)/($A935*SIN(C$5*PI()/180))*100/2)^2*PI(),IF(AND(C$9="C",C$10="IB"),(($C$7*Coefficients!$D$16)/($A935*SIN(C$5*PI()/180))*100/2)^2*PI(),IF(AND(C$9="L",C$10="D"),(($C$7*Coefficients!$E$16)/($A935*SIN(C$5*PI()/180))*100/2)^2*PI(),IF(AND(C$9="C",C$10="D"),(($C$7* Coefficients!$F$16)/($A935*SIN(C$5*PI()/180))*100/2)^2*PI(),FALSE))))</f>
        <v>406413.04092771828</v>
      </c>
      <c r="I935" s="42">
        <f t="shared" si="107"/>
        <v>10.071403294353802</v>
      </c>
      <c r="L935" s="44"/>
    </row>
    <row r="936" spans="1:12" x14ac:dyDescent="0.25">
      <c r="A936" s="51">
        <f t="shared" si="108"/>
        <v>79.615935041728207</v>
      </c>
      <c r="B936" s="5">
        <f t="shared" si="102"/>
        <v>0.99851300623405748</v>
      </c>
      <c r="C936" s="49">
        <f t="shared" si="105"/>
        <v>-1.2925476178170353E-2</v>
      </c>
      <c r="D936" s="5">
        <f t="shared" si="103"/>
        <v>0.76585049366465552</v>
      </c>
      <c r="E936" s="5">
        <f t="shared" si="104"/>
        <v>6.6637397782599597E-2</v>
      </c>
      <c r="F936" s="5" t="str">
        <f t="shared" si="106"/>
        <v>neg.</v>
      </c>
      <c r="G936" s="16">
        <f>IF(AND(C$9="L",C$10="IB"),IF((($C$7*Coefficients!$C$16)/($A936*($C$4/100)))&lt;=1,2*ASIN(($C$7*Coefficients!$C$16)/( $A936*($C$4/100)))*180/PI(),180),IF(AND(C$9="C",C$10="IB"),IF((($C$7*Coefficients!$D$16)/($A936*($C$4/100)))&lt;=1,2*ASIN(($C$7*Coefficients!$D$16)/( $A936*($C$4/100)))*180/PI(),180),IF(AND(C$9="L",C$10="D"),IF((($C$7*Coefficients!$E$16)/($A936*($C$4/100)))&lt;=1,2*ASIN(($C$7*Coefficients!$E$16)/( $A936*($C$4/100)))*180/PI(),180),IF(AND(C$9="C",C$10="D"),IF((($C$7*Coefficients!$F$16)/($A936*($C$4/100)))&lt;=1,2*ASIN(($C$7*Coefficients!$F$16)/( $A936*($C$4/100)))*180/PI(),180),FALSE))))</f>
        <v>180</v>
      </c>
      <c r="H936" s="50">
        <f>IF(AND(C$9="L",C$10="IB"),(($C$7*Coefficients!$C$16)/($A936*SIN(C$5*PI()/180))*100/2)^2*PI(),IF(AND(C$9="C",C$10="IB"),(($C$7*Coefficients!$D$16)/($A936*SIN(C$5*PI()/180))*100/2)^2*PI(),IF(AND(C$9="L",C$10="D"),(($C$7*Coefficients!$E$16)/($A936*SIN(C$5*PI()/180))*100/2)^2*PI(),IF(AND(C$9="C",C$10="D"),(($C$7* Coefficients!$F$16)/($A936*SIN(C$5*PI()/180))*100/2)^2*PI(),FALSE))))</f>
        <v>404545.74262175901</v>
      </c>
      <c r="I936" s="42">
        <f t="shared" si="107"/>
        <v>10.048239709559462</v>
      </c>
      <c r="L936" s="44"/>
    </row>
    <row r="937" spans="1:12" x14ac:dyDescent="0.25">
      <c r="A937" s="51">
        <f t="shared" si="108"/>
        <v>79.799468726793975</v>
      </c>
      <c r="B937" s="5">
        <f t="shared" si="102"/>
        <v>0.9985061460014516</v>
      </c>
      <c r="C937" s="49">
        <f t="shared" si="105"/>
        <v>-1.2985152344259825E-2</v>
      </c>
      <c r="D937" s="5">
        <f t="shared" si="103"/>
        <v>0.7676159613846294</v>
      </c>
      <c r="E937" s="5">
        <f t="shared" si="104"/>
        <v>6.694498203546205E-2</v>
      </c>
      <c r="F937" s="5" t="str">
        <f t="shared" si="106"/>
        <v>neg.</v>
      </c>
      <c r="G937" s="16">
        <f>IF(AND(C$9="L",C$10="IB"),IF((($C$7*Coefficients!$C$16)/($A937*($C$4/100)))&lt;=1,2*ASIN(($C$7*Coefficients!$C$16)/( $A937*($C$4/100)))*180/PI(),180),IF(AND(C$9="C",C$10="IB"),IF((($C$7*Coefficients!$D$16)/($A937*($C$4/100)))&lt;=1,2*ASIN(($C$7*Coefficients!$D$16)/( $A937*($C$4/100)))*180/PI(),180),IF(AND(C$9="L",C$10="D"),IF((($C$7*Coefficients!$E$16)/($A937*($C$4/100)))&lt;=1,2*ASIN(($C$7*Coefficients!$E$16)/( $A937*($C$4/100)))*180/PI(),180),IF(AND(C$9="C",C$10="D"),IF((($C$7*Coefficients!$F$16)/($A937*($C$4/100)))&lt;=1,2*ASIN(($C$7*Coefficients!$F$16)/( $A937*($C$4/100)))*180/PI(),180),FALSE))))</f>
        <v>180</v>
      </c>
      <c r="H937" s="50">
        <f>IF(AND(C$9="L",C$10="IB"),(($C$7*Coefficients!$C$16)/($A937*SIN(C$5*PI()/180))*100/2)^2*PI(),IF(AND(C$9="C",C$10="IB"),(($C$7*Coefficients!$D$16)/($A937*SIN(C$5*PI()/180))*100/2)^2*PI(),IF(AND(C$9="L",C$10="D"),(($C$7*Coefficients!$E$16)/($A937*SIN(C$5*PI()/180))*100/2)^2*PI(),IF(AND(C$9="C",C$10="D"),(($C$7* Coefficients!$F$16)/($A937*SIN(C$5*PI()/180))*100/2)^2*PI(),FALSE))))</f>
        <v>402687.02377219527</v>
      </c>
      <c r="I937" s="42">
        <f t="shared" si="107"/>
        <v>10.025129399531792</v>
      </c>
      <c r="L937" s="44"/>
    </row>
    <row r="938" spans="1:12" x14ac:dyDescent="0.25">
      <c r="A938" s="51">
        <f t="shared" si="108"/>
        <v>79.983425500699141</v>
      </c>
      <c r="B938" s="5">
        <f t="shared" si="102"/>
        <v>0.99849925413508234</v>
      </c>
      <c r="C938" s="49">
        <f t="shared" si="105"/>
        <v>-1.3045104100704604E-2</v>
      </c>
      <c r="D938" s="5">
        <f t="shared" si="103"/>
        <v>0.76938549892801666</v>
      </c>
      <c r="E938" s="5">
        <f t="shared" si="104"/>
        <v>6.7253986032728655E-2</v>
      </c>
      <c r="F938" s="5" t="str">
        <f t="shared" si="106"/>
        <v>neg.</v>
      </c>
      <c r="G938" s="16">
        <f>IF(AND(C$9="L",C$10="IB"),IF((($C$7*Coefficients!$C$16)/($A938*($C$4/100)))&lt;=1,2*ASIN(($C$7*Coefficients!$C$16)/( $A938*($C$4/100)))*180/PI(),180),IF(AND(C$9="C",C$10="IB"),IF((($C$7*Coefficients!$D$16)/($A938*($C$4/100)))&lt;=1,2*ASIN(($C$7*Coefficients!$D$16)/( $A938*($C$4/100)))*180/PI(),180),IF(AND(C$9="L",C$10="D"),IF((($C$7*Coefficients!$E$16)/($A938*($C$4/100)))&lt;=1,2*ASIN(($C$7*Coefficients!$E$16)/( $A938*($C$4/100)))*180/PI(),180),IF(AND(C$9="C",C$10="D"),IF((($C$7*Coefficients!$F$16)/($A938*($C$4/100)))&lt;=1,2*ASIN(($C$7*Coefficients!$F$16)/( $A938*($C$4/100)))*180/PI(),180),FALSE))))</f>
        <v>180</v>
      </c>
      <c r="H938" s="50">
        <f>IF(AND(C$9="L",C$10="IB"),(($C$7*Coefficients!$C$16)/($A938*SIN(C$5*PI()/180))*100/2)^2*PI(),IF(AND(C$9="C",C$10="IB"),(($C$7*Coefficients!$D$16)/($A938*SIN(C$5*PI()/180))*100/2)^2*PI(),IF(AND(C$9="L",C$10="D"),(($C$7*Coefficients!$E$16)/($A938*SIN(C$5*PI()/180))*100/2)^2*PI(),IF(AND(C$9="C",C$10="D"),(($C$7* Coefficients!$F$16)/($A938*SIN(C$5*PI()/180))*100/2)^2*PI(),FALSE))))</f>
        <v>400836.84496000636</v>
      </c>
      <c r="I938" s="42">
        <f t="shared" si="107"/>
        <v>10.002072241742225</v>
      </c>
      <c r="L938" s="44"/>
    </row>
    <row r="939" spans="1:12" x14ac:dyDescent="0.25">
      <c r="A939" s="51">
        <f t="shared" si="108"/>
        <v>80.167806338764194</v>
      </c>
      <c r="B939" s="5">
        <f t="shared" si="102"/>
        <v>0.99849233048922814</v>
      </c>
      <c r="C939" s="49">
        <f t="shared" si="105"/>
        <v>-1.3105332720840872E-2</v>
      </c>
      <c r="D939" s="5">
        <f t="shared" si="103"/>
        <v>0.77115911567672935</v>
      </c>
      <c r="E939" s="5">
        <f t="shared" si="104"/>
        <v>6.756441632764186E-2</v>
      </c>
      <c r="F939" s="5" t="str">
        <f t="shared" si="106"/>
        <v>neg.</v>
      </c>
      <c r="G939" s="16">
        <f>IF(AND(C$9="L",C$10="IB"),IF((($C$7*Coefficients!$C$16)/($A939*($C$4/100)))&lt;=1,2*ASIN(($C$7*Coefficients!$C$16)/( $A939*($C$4/100)))*180/PI(),180),IF(AND(C$9="C",C$10="IB"),IF((($C$7*Coefficients!$D$16)/($A939*($C$4/100)))&lt;=1,2*ASIN(($C$7*Coefficients!$D$16)/( $A939*($C$4/100)))*180/PI(),180),IF(AND(C$9="L",C$10="D"),IF((($C$7*Coefficients!$E$16)/($A939*($C$4/100)))&lt;=1,2*ASIN(($C$7*Coefficients!$E$16)/( $A939*($C$4/100)))*180/PI(),180),IF(AND(C$9="C",C$10="D"),IF((($C$7*Coefficients!$F$16)/($A939*($C$4/100)))&lt;=1,2*ASIN(($C$7*Coefficients!$F$16)/( $A939*($C$4/100)))*180/PI(),180),FALSE))))</f>
        <v>180</v>
      </c>
      <c r="H939" s="50">
        <f>IF(AND(C$9="L",C$10="IB"),(($C$7*Coefficients!$C$16)/($A939*SIN(C$5*PI()/180))*100/2)^2*PI(),IF(AND(C$9="C",C$10="IB"),(($C$7*Coefficients!$D$16)/($A939*SIN(C$5*PI()/180))*100/2)^2*PI(),IF(AND(C$9="L",C$10="D"),(($C$7*Coefficients!$E$16)/($A939*SIN(C$5*PI()/180))*100/2)^2*PI(),IF(AND(C$9="C",C$10="D"),(($C$7* Coefficients!$F$16)/($A939*SIN(C$5*PI()/180))*100/2)^2*PI(),FALSE))))</f>
        <v>398995.1669472846</v>
      </c>
      <c r="I939" s="42">
        <f t="shared" si="107"/>
        <v>9.9790681139440078</v>
      </c>
      <c r="L939" s="44"/>
    </row>
    <row r="940" spans="1:12" x14ac:dyDescent="0.25">
      <c r="A940" s="51">
        <f t="shared" si="108"/>
        <v>80.352612218557994</v>
      </c>
      <c r="B940" s="5">
        <f t="shared" si="102"/>
        <v>0.99848537491749656</v>
      </c>
      <c r="C940" s="49">
        <f t="shared" si="105"/>
        <v>-1.3165839483902708E-2</v>
      </c>
      <c r="D940" s="5">
        <f t="shared" si="103"/>
        <v>0.77293682103430672</v>
      </c>
      <c r="E940" s="5">
        <f t="shared" si="104"/>
        <v>6.7876279503692405E-2</v>
      </c>
      <c r="F940" s="5" t="str">
        <f t="shared" si="106"/>
        <v>neg.</v>
      </c>
      <c r="G940" s="16">
        <f>IF(AND(C$9="L",C$10="IB"),IF((($C$7*Coefficients!$C$16)/($A940*($C$4/100)))&lt;=1,2*ASIN(($C$7*Coefficients!$C$16)/( $A940*($C$4/100)))*180/PI(),180),IF(AND(C$9="C",C$10="IB"),IF((($C$7*Coefficients!$D$16)/($A940*($C$4/100)))&lt;=1,2*ASIN(($C$7*Coefficients!$D$16)/( $A940*($C$4/100)))*180/PI(),180),IF(AND(C$9="L",C$10="D"),IF((($C$7*Coefficients!$E$16)/($A940*($C$4/100)))&lt;=1,2*ASIN(($C$7*Coefficients!$E$16)/( $A940*($C$4/100)))*180/PI(),180),IF(AND(C$9="C",C$10="D"),IF((($C$7*Coefficients!$F$16)/($A940*($C$4/100)))&lt;=1,2*ASIN(($C$7*Coefficients!$F$16)/( $A940*($C$4/100)))*180/PI(),180),FALSE))))</f>
        <v>180</v>
      </c>
      <c r="H940" s="50">
        <f>IF(AND(C$9="L",C$10="IB"),(($C$7*Coefficients!$C$16)/($A940*SIN(C$5*PI()/180))*100/2)^2*PI(),IF(AND(C$9="C",C$10="IB"),(($C$7*Coefficients!$D$16)/($A940*SIN(C$5*PI()/180))*100/2)^2*PI(),IF(AND(C$9="L",C$10="D"),(($C$7*Coefficients!$E$16)/($A940*SIN(C$5*PI()/180))*100/2)^2*PI(),IF(AND(C$9="C",C$10="D"),(($C$7* Coefficients!$F$16)/($A940*SIN(C$5*PI()/180))*100/2)^2*PI(),FALSE))))</f>
        <v>397161.950676404</v>
      </c>
      <c r="I940" s="42">
        <f t="shared" si="107"/>
        <v>9.9561168941715437</v>
      </c>
      <c r="L940" s="44"/>
    </row>
    <row r="941" spans="1:12" x14ac:dyDescent="0.25">
      <c r="A941" s="51">
        <f t="shared" si="108"/>
        <v>80.537844119902914</v>
      </c>
      <c r="B941" s="5">
        <f t="shared" si="102"/>
        <v>0.99847838727282268</v>
      </c>
      <c r="C941" s="49">
        <f t="shared" si="105"/>
        <v>-1.3226625675036236E-2</v>
      </c>
      <c r="D941" s="5">
        <f t="shared" si="103"/>
        <v>0.77471862442596562</v>
      </c>
      <c r="E941" s="5">
        <f t="shared" si="104"/>
        <v>6.8189582174759164E-2</v>
      </c>
      <c r="F941" s="5" t="str">
        <f t="shared" si="106"/>
        <v>neg.</v>
      </c>
      <c r="G941" s="16">
        <f>IF(AND(C$9="L",C$10="IB"),IF((($C$7*Coefficients!$C$16)/($A941*($C$4/100)))&lt;=1,2*ASIN(($C$7*Coefficients!$C$16)/( $A941*($C$4/100)))*180/PI(),180),IF(AND(C$9="C",C$10="IB"),IF((($C$7*Coefficients!$D$16)/($A941*($C$4/100)))&lt;=1,2*ASIN(($C$7*Coefficients!$D$16)/( $A941*($C$4/100)))*180/PI(),180),IF(AND(C$9="L",C$10="D"),IF((($C$7*Coefficients!$E$16)/($A941*($C$4/100)))&lt;=1,2*ASIN(($C$7*Coefficients!$E$16)/( $A941*($C$4/100)))*180/PI(),180),IF(AND(C$9="C",C$10="D"),IF((($C$7*Coefficients!$F$16)/($A941*($C$4/100)))&lt;=1,2*ASIN(($C$7*Coefficients!$F$16)/( $A941*($C$4/100)))*180/PI(),180),FALSE))))</f>
        <v>180</v>
      </c>
      <c r="H941" s="50">
        <f>IF(AND(C$9="L",C$10="IB"),(($C$7*Coefficients!$C$16)/($A941*SIN(C$5*PI()/180))*100/2)^2*PI(),IF(AND(C$9="C",C$10="IB"),(($C$7*Coefficients!$D$16)/($A941*SIN(C$5*PI()/180))*100/2)^2*PI(),IF(AND(C$9="L",C$10="D"),(($C$7*Coefficients!$E$16)/($A941*SIN(C$5*PI()/180))*100/2)^2*PI(),IF(AND(C$9="C",C$10="D"),(($C$7* Coefficients!$F$16)/($A941*SIN(C$5*PI()/180))*100/2)^2*PI(),FALSE))))</f>
        <v>395337.15726919268</v>
      </c>
      <c r="I941" s="42">
        <f t="shared" si="107"/>
        <v>9.9332184607397505</v>
      </c>
      <c r="L941" s="44"/>
    </row>
    <row r="942" spans="1:12" x14ac:dyDescent="0.25">
      <c r="A942" s="51">
        <f t="shared" si="108"/>
        <v>80.72350302488006</v>
      </c>
      <c r="B942" s="5">
        <f t="shared" si="102"/>
        <v>0.99847136740746467</v>
      </c>
      <c r="C942" s="49">
        <f t="shared" si="105"/>
        <v>-1.3287692585338859E-2</v>
      </c>
      <c r="D942" s="5">
        <f t="shared" si="103"/>
        <v>0.77650453529865049</v>
      </c>
      <c r="E942" s="5">
        <f t="shared" si="104"/>
        <v>6.8504330985249245E-2</v>
      </c>
      <c r="F942" s="5" t="str">
        <f t="shared" si="106"/>
        <v>neg.</v>
      </c>
      <c r="G942" s="16">
        <f>IF(AND(C$9="L",C$10="IB"),IF((($C$7*Coefficients!$C$16)/($A942*($C$4/100)))&lt;=1,2*ASIN(($C$7*Coefficients!$C$16)/( $A942*($C$4/100)))*180/PI(),180),IF(AND(C$9="C",C$10="IB"),IF((($C$7*Coefficients!$D$16)/($A942*($C$4/100)))&lt;=1,2*ASIN(($C$7*Coefficients!$D$16)/( $A942*($C$4/100)))*180/PI(),180),IF(AND(C$9="L",C$10="D"),IF((($C$7*Coefficients!$E$16)/($A942*($C$4/100)))&lt;=1,2*ASIN(($C$7*Coefficients!$E$16)/( $A942*($C$4/100)))*180/PI(),180),IF(AND(C$9="C",C$10="D"),IF((($C$7*Coefficients!$F$16)/($A942*($C$4/100)))&lt;=1,2*ASIN(($C$7*Coefficients!$F$16)/( $A942*($C$4/100)))*180/PI(),180),FALSE))))</f>
        <v>180</v>
      </c>
      <c r="H942" s="50">
        <f>IF(AND(C$9="L",C$10="IB"),(($C$7*Coefficients!$C$16)/($A942*SIN(C$5*PI()/180))*100/2)^2*PI(),IF(AND(C$9="C",C$10="IB"),(($C$7*Coefficients!$D$16)/($A942*SIN(C$5*PI()/180))*100/2)^2*PI(),IF(AND(C$9="L",C$10="D"),(($C$7*Coefficients!$E$16)/($A942*SIN(C$5*PI()/180))*100/2)^2*PI(),IF(AND(C$9="C",C$10="D"),(($C$7* Coefficients!$F$16)/($A942*SIN(C$5*PI()/180))*100/2)^2*PI(),FALSE))))</f>
        <v>393520.74802610703</v>
      </c>
      <c r="I942" s="42">
        <f t="shared" si="107"/>
        <v>9.9103726922434134</v>
      </c>
      <c r="L942" s="44"/>
    </row>
    <row r="943" spans="1:12" x14ac:dyDescent="0.25">
      <c r="A943" s="51">
        <f t="shared" si="108"/>
        <v>80.909589917834452</v>
      </c>
      <c r="B943" s="5">
        <f t="shared" si="102"/>
        <v>0.99846431517300294</v>
      </c>
      <c r="C943" s="49">
        <f t="shared" si="105"/>
        <v>-1.3349041511867622E-2</v>
      </c>
      <c r="D943" s="5">
        <f t="shared" si="103"/>
        <v>0.77829456312108258</v>
      </c>
      <c r="E943" s="5">
        <f t="shared" si="104"/>
        <v>6.8820532610238891E-2</v>
      </c>
      <c r="F943" s="5" t="str">
        <f t="shared" si="106"/>
        <v>neg.</v>
      </c>
      <c r="G943" s="16">
        <f>IF(AND(C$9="L",C$10="IB"),IF((($C$7*Coefficients!$C$16)/($A943*($C$4/100)))&lt;=1,2*ASIN(($C$7*Coefficients!$C$16)/( $A943*($C$4/100)))*180/PI(),180),IF(AND(C$9="C",C$10="IB"),IF((($C$7*Coefficients!$D$16)/($A943*($C$4/100)))&lt;=1,2*ASIN(($C$7*Coefficients!$D$16)/( $A943*($C$4/100)))*180/PI(),180),IF(AND(C$9="L",C$10="D"),IF((($C$7*Coefficients!$E$16)/($A943*($C$4/100)))&lt;=1,2*ASIN(($C$7*Coefficients!$E$16)/( $A943*($C$4/100)))*180/PI(),180),IF(AND(C$9="C",C$10="D"),IF((($C$7*Coefficients!$F$16)/($A943*($C$4/100)))&lt;=1,2*ASIN(($C$7*Coefficients!$F$16)/( $A943*($C$4/100)))*180/PI(),180),FALSE))))</f>
        <v>180</v>
      </c>
      <c r="H943" s="50">
        <f>IF(AND(C$9="L",C$10="IB"),(($C$7*Coefficients!$C$16)/($A943*SIN(C$5*PI()/180))*100/2)^2*PI(),IF(AND(C$9="C",C$10="IB"),(($C$7*Coefficients!$D$16)/($A943*SIN(C$5*PI()/180))*100/2)^2*PI(),IF(AND(C$9="L",C$10="D"),(($C$7*Coefficients!$E$16)/($A943*SIN(C$5*PI()/180))*100/2)^2*PI(),IF(AND(C$9="C",C$10="D"),(($C$7* Coefficients!$F$16)/($A943*SIN(C$5*PI()/180))*100/2)^2*PI(),FALSE))))</f>
        <v>391712.6844254121</v>
      </c>
      <c r="I943" s="42">
        <f t="shared" si="107"/>
        <v>9.8875794675565469</v>
      </c>
      <c r="L943" s="44"/>
    </row>
    <row r="944" spans="1:12" x14ac:dyDescent="0.25">
      <c r="A944" s="51">
        <f t="shared" si="108"/>
        <v>81.096105785380288</v>
      </c>
      <c r="B944" s="5">
        <f t="shared" si="102"/>
        <v>0.99845723042033452</v>
      </c>
      <c r="C944" s="49">
        <f t="shared" si="105"/>
        <v>-1.3410673757688115E-2</v>
      </c>
      <c r="D944" s="5">
        <f t="shared" si="103"/>
        <v>0.78008871738381147</v>
      </c>
      <c r="E944" s="5">
        <f t="shared" si="104"/>
        <v>6.9138193755615196E-2</v>
      </c>
      <c r="F944" s="5" t="str">
        <f t="shared" si="106"/>
        <v>neg.</v>
      </c>
      <c r="G944" s="16">
        <f>IF(AND(C$9="L",C$10="IB"),IF((($C$7*Coefficients!$C$16)/($A944*($C$4/100)))&lt;=1,2*ASIN(($C$7*Coefficients!$C$16)/( $A944*($C$4/100)))*180/PI(),180),IF(AND(C$9="C",C$10="IB"),IF((($C$7*Coefficients!$D$16)/($A944*($C$4/100)))&lt;=1,2*ASIN(($C$7*Coefficients!$D$16)/( $A944*($C$4/100)))*180/PI(),180),IF(AND(C$9="L",C$10="D"),IF((($C$7*Coefficients!$E$16)/($A944*($C$4/100)))&lt;=1,2*ASIN(($C$7*Coefficients!$E$16)/( $A944*($C$4/100)))*180/PI(),180),IF(AND(C$9="C",C$10="D"),IF((($C$7*Coefficients!$F$16)/($A944*($C$4/100)))&lt;=1,2*ASIN(($C$7*Coefficients!$F$16)/( $A944*($C$4/100)))*180/PI(),180),FALSE))))</f>
        <v>180</v>
      </c>
      <c r="H944" s="50">
        <f>IF(AND(C$9="L",C$10="IB"),(($C$7*Coefficients!$C$16)/($A944*SIN(C$5*PI()/180))*100/2)^2*PI(),IF(AND(C$9="C",C$10="IB"),(($C$7*Coefficients!$D$16)/($A944*SIN(C$5*PI()/180))*100/2)^2*PI(),IF(AND(C$9="L",C$10="D"),(($C$7*Coefficients!$E$16)/($A944*SIN(C$5*PI()/180))*100/2)^2*PI(),IF(AND(C$9="C",C$10="D"),(($C$7* Coefficients!$F$16)/($A944*SIN(C$5*PI()/180))*100/2)^2*PI(),FALSE))))</f>
        <v>389912.92812236439</v>
      </c>
      <c r="I944" s="42">
        <f t="shared" si="107"/>
        <v>9.8648386658317335</v>
      </c>
      <c r="L944" s="44"/>
    </row>
    <row r="945" spans="1:12" x14ac:dyDescent="0.25">
      <c r="A945" s="51">
        <f t="shared" si="108"/>
        <v>81.283051616406127</v>
      </c>
      <c r="B945" s="5">
        <f t="shared" si="102"/>
        <v>0.99845011299967124</v>
      </c>
      <c r="C945" s="49">
        <f t="shared" si="105"/>
        <v>-1.3472590631891546E-2</v>
      </c>
      <c r="D945" s="5">
        <f t="shared" si="103"/>
        <v>0.78188700759926477</v>
      </c>
      <c r="E945" s="5">
        <f t="shared" si="104"/>
        <v>6.9457321158218191E-2</v>
      </c>
      <c r="F945" s="5" t="str">
        <f t="shared" si="106"/>
        <v>neg.</v>
      </c>
      <c r="G945" s="16">
        <f>IF(AND(C$9="L",C$10="IB"),IF((($C$7*Coefficients!$C$16)/($A945*($C$4/100)))&lt;=1,2*ASIN(($C$7*Coefficients!$C$16)/( $A945*($C$4/100)))*180/PI(),180),IF(AND(C$9="C",C$10="IB"),IF((($C$7*Coefficients!$D$16)/($A945*($C$4/100)))&lt;=1,2*ASIN(($C$7*Coefficients!$D$16)/( $A945*($C$4/100)))*180/PI(),180),IF(AND(C$9="L",C$10="D"),IF((($C$7*Coefficients!$E$16)/($A945*($C$4/100)))&lt;=1,2*ASIN(($C$7*Coefficients!$E$16)/( $A945*($C$4/100)))*180/PI(),180),IF(AND(C$9="C",C$10="D"),IF((($C$7*Coefficients!$F$16)/($A945*($C$4/100)))&lt;=1,2*ASIN(($C$7*Coefficients!$F$16)/( $A945*($C$4/100)))*180/PI(),180),FALSE))))</f>
        <v>180</v>
      </c>
      <c r="H945" s="50">
        <f>IF(AND(C$9="L",C$10="IB"),(($C$7*Coefficients!$C$16)/($A945*SIN(C$5*PI()/180))*100/2)^2*PI(),IF(AND(C$9="C",C$10="IB"),(($C$7*Coefficients!$D$16)/($A945*SIN(C$5*PI()/180))*100/2)^2*PI(),IF(AND(C$9="L",C$10="D"),(($C$7*Coefficients!$E$16)/($A945*SIN(C$5*PI()/180))*100/2)^2*PI(),IF(AND(C$9="C",C$10="D"),(($C$7* Coefficients!$F$16)/($A945*SIN(C$5*PI()/180))*100/2)^2*PI(),FALSE))))</f>
        <v>388121.44094839809</v>
      </c>
      <c r="I945" s="42">
        <f t="shared" si="107"/>
        <v>9.842150166499513</v>
      </c>
      <c r="L945" s="44"/>
    </row>
    <row r="946" spans="1:12" x14ac:dyDescent="0.25">
      <c r="A946" s="51">
        <f t="shared" si="108"/>
        <v>81.470428402080145</v>
      </c>
      <c r="B946" s="5">
        <f t="shared" si="102"/>
        <v>0.99844296276053623</v>
      </c>
      <c r="C946" s="49">
        <f t="shared" si="105"/>
        <v>-1.3534793449625302E-2</v>
      </c>
      <c r="D946" s="5">
        <f t="shared" si="103"/>
        <v>0.78368944330179746</v>
      </c>
      <c r="E946" s="5">
        <f t="shared" si="104"/>
        <v>6.9777921585983671E-2</v>
      </c>
      <c r="F946" s="5" t="str">
        <f t="shared" si="106"/>
        <v>neg.</v>
      </c>
      <c r="G946" s="16">
        <f>IF(AND(C$9="L",C$10="IB"),IF((($C$7*Coefficients!$C$16)/($A946*($C$4/100)))&lt;=1,2*ASIN(($C$7*Coefficients!$C$16)/( $A946*($C$4/100)))*180/PI(),180),IF(AND(C$9="C",C$10="IB"),IF((($C$7*Coefficients!$D$16)/($A946*($C$4/100)))&lt;=1,2*ASIN(($C$7*Coefficients!$D$16)/( $A946*($C$4/100)))*180/PI(),180),IF(AND(C$9="L",C$10="D"),IF((($C$7*Coefficients!$E$16)/($A946*($C$4/100)))&lt;=1,2*ASIN(($C$7*Coefficients!$E$16)/( $A946*($C$4/100)))*180/PI(),180),IF(AND(C$9="C",C$10="D"),IF((($C$7*Coefficients!$F$16)/($A946*($C$4/100)))&lt;=1,2*ASIN(($C$7*Coefficients!$F$16)/( $A946*($C$4/100)))*180/PI(),180),FALSE))))</f>
        <v>180</v>
      </c>
      <c r="H946" s="50">
        <f>IF(AND(C$9="L",C$10="IB"),(($C$7*Coefficients!$C$16)/($A946*SIN(C$5*PI()/180))*100/2)^2*PI(),IF(AND(C$9="C",C$10="IB"),(($C$7*Coefficients!$D$16)/($A946*SIN(C$5*PI()/180))*100/2)^2*PI(),IF(AND(C$9="L",C$10="D"),(($C$7*Coefficients!$E$16)/($A946*SIN(C$5*PI()/180))*100/2)^2*PI(),IF(AND(C$9="C",C$10="D"),(($C$7* Coefficients!$F$16)/($A946*SIN(C$5*PI()/180))*100/2)^2*PI(),FALSE))))</f>
        <v>386338.18491031631</v>
      </c>
      <c r="I946" s="42">
        <f t="shared" si="107"/>
        <v>9.8195138492677181</v>
      </c>
      <c r="L946" s="44"/>
    </row>
    <row r="947" spans="1:12" x14ac:dyDescent="0.25">
      <c r="A947" s="51">
        <f t="shared" si="108"/>
        <v>81.658237135855416</v>
      </c>
      <c r="B947" s="5">
        <f t="shared" si="102"/>
        <v>0.99843577955176199</v>
      </c>
      <c r="C947" s="49">
        <f t="shared" si="105"/>
        <v>-1.3597283532110999E-2</v>
      </c>
      <c r="D947" s="5">
        <f t="shared" si="103"/>
        <v>0.7854960340477446</v>
      </c>
      <c r="E947" s="5">
        <f t="shared" si="104"/>
        <v>7.0100001838086845E-2</v>
      </c>
      <c r="F947" s="5" t="str">
        <f t="shared" si="106"/>
        <v>neg.</v>
      </c>
      <c r="G947" s="16">
        <f>IF(AND(C$9="L",C$10="IB"),IF((($C$7*Coefficients!$C$16)/($A947*($C$4/100)))&lt;=1,2*ASIN(($C$7*Coefficients!$C$16)/( $A947*($C$4/100)))*180/PI(),180),IF(AND(C$9="C",C$10="IB"),IF((($C$7*Coefficients!$D$16)/($A947*($C$4/100)))&lt;=1,2*ASIN(($C$7*Coefficients!$D$16)/( $A947*($C$4/100)))*180/PI(),180),IF(AND(C$9="L",C$10="D"),IF((($C$7*Coefficients!$E$16)/($A947*($C$4/100)))&lt;=1,2*ASIN(($C$7*Coefficients!$E$16)/( $A947*($C$4/100)))*180/PI(),180),IF(AND(C$9="C",C$10="D"),IF((($C$7*Coefficients!$F$16)/($A947*($C$4/100)))&lt;=1,2*ASIN(($C$7*Coefficients!$F$16)/( $A947*($C$4/100)))*180/PI(),180),FALSE))))</f>
        <v>180</v>
      </c>
      <c r="H947" s="50">
        <f>IF(AND(C$9="L",C$10="IB"),(($C$7*Coefficients!$C$16)/($A947*SIN(C$5*PI()/180))*100/2)^2*PI(),IF(AND(C$9="C",C$10="IB"),(($C$7*Coefficients!$D$16)/($A947*SIN(C$5*PI()/180))*100/2)^2*PI(),IF(AND(C$9="L",C$10="D"),(($C$7*Coefficients!$E$16)/($A947*SIN(C$5*PI()/180))*100/2)^2*PI(),IF(AND(C$9="C",C$10="D"),(($C$7* Coefficients!$F$16)/($A947*SIN(C$5*PI()/180))*100/2)^2*PI(),FALSE))))</f>
        <v>384563.12218948483</v>
      </c>
      <c r="I947" s="42">
        <f t="shared" si="107"/>
        <v>9.796929594120849</v>
      </c>
      <c r="L947" s="44"/>
    </row>
    <row r="948" spans="1:12" x14ac:dyDescent="0.25">
      <c r="A948" s="51">
        <f t="shared" si="108"/>
        <v>81.846478813475144</v>
      </c>
      <c r="B948" s="5">
        <f t="shared" si="102"/>
        <v>0.99842856322148543</v>
      </c>
      <c r="C948" s="49">
        <f t="shared" si="105"/>
        <v>-1.3660062206687614E-2</v>
      </c>
      <c r="D948" s="5">
        <f t="shared" si="103"/>
        <v>0.78730678941547061</v>
      </c>
      <c r="E948" s="5">
        <f t="shared" si="104"/>
        <v>7.0423568745086554E-2</v>
      </c>
      <c r="F948" s="5" t="str">
        <f t="shared" si="106"/>
        <v>neg.</v>
      </c>
      <c r="G948" s="16">
        <f>IF(AND(C$9="L",C$10="IB"),IF((($C$7*Coefficients!$C$16)/($A948*($C$4/100)))&lt;=1,2*ASIN(($C$7*Coefficients!$C$16)/( $A948*($C$4/100)))*180/PI(),180),IF(AND(C$9="C",C$10="IB"),IF((($C$7*Coefficients!$D$16)/($A948*($C$4/100)))&lt;=1,2*ASIN(($C$7*Coefficients!$D$16)/( $A948*($C$4/100)))*180/PI(),180),IF(AND(C$9="L",C$10="D"),IF((($C$7*Coefficients!$E$16)/($A948*($C$4/100)))&lt;=1,2*ASIN(($C$7*Coefficients!$E$16)/( $A948*($C$4/100)))*180/PI(),180),IF(AND(C$9="C",C$10="D"),IF((($C$7*Coefficients!$F$16)/($A948*($C$4/100)))&lt;=1,2*ASIN(($C$7*Coefficients!$F$16)/( $A948*($C$4/100)))*180/PI(),180),FALSE))))</f>
        <v>180</v>
      </c>
      <c r="H948" s="50">
        <f>IF(AND(C$9="L",C$10="IB"),(($C$7*Coefficients!$C$16)/($A948*SIN(C$5*PI()/180))*100/2)^2*PI(),IF(AND(C$9="C",C$10="IB"),(($C$7*Coefficients!$D$16)/($A948*SIN(C$5*PI()/180))*100/2)^2*PI(),IF(AND(C$9="L",C$10="D"),(($C$7*Coefficients!$E$16)/($A948*SIN(C$5*PI()/180))*100/2)^2*PI(),IF(AND(C$9="C",C$10="D"),(($C$7* Coefficients!$F$16)/($A948*SIN(C$5*PI()/180))*100/2)^2*PI(),FALSE))))</f>
        <v>382796.21514103044</v>
      </c>
      <c r="I948" s="42">
        <f t="shared" si="107"/>
        <v>9.774397281319434</v>
      </c>
      <c r="L948" s="44"/>
    </row>
    <row r="949" spans="1:12" x14ac:dyDescent="0.25">
      <c r="A949" s="51">
        <f t="shared" si="108"/>
        <v>82.035154432977976</v>
      </c>
      <c r="B949" s="5">
        <f t="shared" si="102"/>
        <v>0.9984213136171447</v>
      </c>
      <c r="C949" s="49">
        <f t="shared" si="105"/>
        <v>-1.3723130806840166E-2</v>
      </c>
      <c r="D949" s="5">
        <f t="shared" si="103"/>
        <v>0.78912171900542016</v>
      </c>
      <c r="E949" s="5">
        <f t="shared" si="104"/>
        <v>7.0748629169070015E-2</v>
      </c>
      <c r="F949" s="5" t="str">
        <f t="shared" si="106"/>
        <v>neg.</v>
      </c>
      <c r="G949" s="16">
        <f>IF(AND(C$9="L",C$10="IB"),IF((($C$7*Coefficients!$C$16)/($A949*($C$4/100)))&lt;=1,2*ASIN(($C$7*Coefficients!$C$16)/( $A949*($C$4/100)))*180/PI(),180),IF(AND(C$9="C",C$10="IB"),IF((($C$7*Coefficients!$D$16)/($A949*($C$4/100)))&lt;=1,2*ASIN(($C$7*Coefficients!$D$16)/( $A949*($C$4/100)))*180/PI(),180),IF(AND(C$9="L",C$10="D"),IF((($C$7*Coefficients!$E$16)/($A949*($C$4/100)))&lt;=1,2*ASIN(($C$7*Coefficients!$E$16)/( $A949*($C$4/100)))*180/PI(),180),IF(AND(C$9="C",C$10="D"),IF((($C$7*Coefficients!$F$16)/($A949*($C$4/100)))&lt;=1,2*ASIN(($C$7*Coefficients!$F$16)/( $A949*($C$4/100)))*180/PI(),180),FALSE))))</f>
        <v>180</v>
      </c>
      <c r="H949" s="50">
        <f>IF(AND(C$9="L",C$10="IB"),(($C$7*Coefficients!$C$16)/($A949*SIN(C$5*PI()/180))*100/2)^2*PI(),IF(AND(C$9="C",C$10="IB"),(($C$7*Coefficients!$D$16)/($A949*SIN(C$5*PI()/180))*100/2)^2*PI(),IF(AND(C$9="L",C$10="D"),(($C$7*Coefficients!$E$16)/($A949*SIN(C$5*PI()/180))*100/2)^2*PI(),IF(AND(C$9="C",C$10="D"),(($C$7* Coefficients!$F$16)/($A949*SIN(C$5*PI()/180))*100/2)^2*PI(),FALSE))))</f>
        <v>381037.42629304226</v>
      </c>
      <c r="I949" s="42">
        <f t="shared" si="107"/>
        <v>9.75191679139939</v>
      </c>
      <c r="L949" s="44"/>
    </row>
    <row r="950" spans="1:12" x14ac:dyDescent="0.25">
      <c r="A950" s="51">
        <f t="shared" si="108"/>
        <v>82.224264994703248</v>
      </c>
      <c r="B950" s="5">
        <f t="shared" si="102"/>
        <v>0.99841403058547773</v>
      </c>
      <c r="C950" s="49">
        <f t="shared" si="105"/>
        <v>-1.378649067221293E-2</v>
      </c>
      <c r="D950" s="5">
        <f t="shared" si="103"/>
        <v>0.79094083244016899</v>
      </c>
      <c r="E950" s="5">
        <f t="shared" si="104"/>
        <v>7.1075190003798375E-2</v>
      </c>
      <c r="F950" s="5" t="str">
        <f t="shared" si="106"/>
        <v>neg.</v>
      </c>
      <c r="G950" s="16">
        <f>IF(AND(C$9="L",C$10="IB"),IF((($C$7*Coefficients!$C$16)/($A950*($C$4/100)))&lt;=1,2*ASIN(($C$7*Coefficients!$C$16)/( $A950*($C$4/100)))*180/PI(),180),IF(AND(C$9="C",C$10="IB"),IF((($C$7*Coefficients!$D$16)/($A950*($C$4/100)))&lt;=1,2*ASIN(($C$7*Coefficients!$D$16)/( $A950*($C$4/100)))*180/PI(),180),IF(AND(C$9="L",C$10="D"),IF((($C$7*Coefficients!$E$16)/($A950*($C$4/100)))&lt;=1,2*ASIN(($C$7*Coefficients!$E$16)/( $A950*($C$4/100)))*180/PI(),180),IF(AND(C$9="C",C$10="D"),IF((($C$7*Coefficients!$F$16)/($A950*($C$4/100)))&lt;=1,2*ASIN(($C$7*Coefficients!$F$16)/( $A950*($C$4/100)))*180/PI(),180),FALSE))))</f>
        <v>180</v>
      </c>
      <c r="H950" s="50">
        <f>IF(AND(C$9="L",C$10="IB"),(($C$7*Coefficients!$C$16)/($A950*SIN(C$5*PI()/180))*100/2)^2*PI(),IF(AND(C$9="C",C$10="IB"),(($C$7*Coefficients!$D$16)/($A950*SIN(C$5*PI()/180))*100/2)^2*PI(),IF(AND(C$9="L",C$10="D"),(($C$7*Coefficients!$E$16)/($A950*SIN(C$5*PI()/180))*100/2)^2*PI(),IF(AND(C$9="C",C$10="D"),(($C$7* Coefficients!$F$16)/($A950*SIN(C$5*PI()/180))*100/2)^2*PI(),FALSE))))</f>
        <v>379286.71834577754</v>
      </c>
      <c r="I950" s="42">
        <f t="shared" si="107"/>
        <v>9.7294880051714028</v>
      </c>
      <c r="L950" s="44"/>
    </row>
    <row r="951" spans="1:12" x14ac:dyDescent="0.25">
      <c r="A951" s="51">
        <f t="shared" si="108"/>
        <v>82.413811501296351</v>
      </c>
      <c r="B951" s="5">
        <f t="shared" si="102"/>
        <v>0.99840671397251823</v>
      </c>
      <c r="C951" s="49">
        <f t="shared" si="105"/>
        <v>-1.385014314864488E-2</v>
      </c>
      <c r="D951" s="5">
        <f t="shared" si="103"/>
        <v>0.79276413936447576</v>
      </c>
      <c r="E951" s="5">
        <f t="shared" si="104"/>
        <v>7.1403258174853004E-2</v>
      </c>
      <c r="F951" s="5" t="str">
        <f t="shared" si="106"/>
        <v>neg.</v>
      </c>
      <c r="G951" s="16">
        <f>IF(AND(C$9="L",C$10="IB"),IF((($C$7*Coefficients!$C$16)/($A951*($C$4/100)))&lt;=1,2*ASIN(($C$7*Coefficients!$C$16)/( $A951*($C$4/100)))*180/PI(),180),IF(AND(C$9="C",C$10="IB"),IF((($C$7*Coefficients!$D$16)/($A951*($C$4/100)))&lt;=1,2*ASIN(($C$7*Coefficients!$D$16)/( $A951*($C$4/100)))*180/PI(),180),IF(AND(C$9="L",C$10="D"),IF((($C$7*Coefficients!$E$16)/($A951*($C$4/100)))&lt;=1,2*ASIN(($C$7*Coefficients!$E$16)/( $A951*($C$4/100)))*180/PI(),180),IF(AND(C$9="C",C$10="D"),IF((($C$7*Coefficients!$F$16)/($A951*($C$4/100)))&lt;=1,2*ASIN(($C$7*Coefficients!$F$16)/( $A951*($C$4/100)))*180/PI(),180),FALSE))))</f>
        <v>180</v>
      </c>
      <c r="H951" s="50">
        <f>IF(AND(C$9="L",C$10="IB"),(($C$7*Coefficients!$C$16)/($A951*SIN(C$5*PI()/180))*100/2)^2*PI(),IF(AND(C$9="C",C$10="IB"),(($C$7*Coefficients!$D$16)/($A951*SIN(C$5*PI()/180))*100/2)^2*PI(),IF(AND(C$9="L",C$10="D"),(($C$7*Coefficients!$E$16)/($A951*SIN(C$5*PI()/180))*100/2)^2*PI(),IF(AND(C$9="C",C$10="D"),(($C$7* Coefficients!$F$16)/($A951*SIN(C$5*PI()/180))*100/2)^2*PI(),FALSE))))</f>
        <v>377544.05417086976</v>
      </c>
      <c r="I951" s="42">
        <f t="shared" si="107"/>
        <v>9.7071108037202745</v>
      </c>
      <c r="L951" s="44"/>
    </row>
    <row r="952" spans="1:12" x14ac:dyDescent="0.25">
      <c r="A952" s="51">
        <f t="shared" si="108"/>
        <v>82.603794957713987</v>
      </c>
      <c r="B952" s="5">
        <f t="shared" si="102"/>
        <v>0.99839936362359105</v>
      </c>
      <c r="C952" s="49">
        <f t="shared" si="105"/>
        <v>-1.3914089588210929E-2</v>
      </c>
      <c r="D952" s="5">
        <f t="shared" si="103"/>
        <v>0.79459164944533212</v>
      </c>
      <c r="E952" s="5">
        <f t="shared" si="104"/>
        <v>7.1732840639782233E-2</v>
      </c>
      <c r="F952" s="5" t="str">
        <f t="shared" si="106"/>
        <v>neg.</v>
      </c>
      <c r="G952" s="16">
        <f>IF(AND(C$9="L",C$10="IB"),IF((($C$7*Coefficients!$C$16)/($A952*($C$4/100)))&lt;=1,2*ASIN(($C$7*Coefficients!$C$16)/( $A952*($C$4/100)))*180/PI(),180),IF(AND(C$9="C",C$10="IB"),IF((($C$7*Coefficients!$D$16)/($A952*($C$4/100)))&lt;=1,2*ASIN(($C$7*Coefficients!$D$16)/( $A952*($C$4/100)))*180/PI(),180),IF(AND(C$9="L",C$10="D"),IF((($C$7*Coefficients!$E$16)/($A952*($C$4/100)))&lt;=1,2*ASIN(($C$7*Coefficients!$E$16)/( $A952*($C$4/100)))*180/PI(),180),IF(AND(C$9="C",C$10="D"),IF((($C$7*Coefficients!$F$16)/($A952*($C$4/100)))&lt;=1,2*ASIN(($C$7*Coefficients!$F$16)/( $A952*($C$4/100)))*180/PI(),180),FALSE))))</f>
        <v>180</v>
      </c>
      <c r="H952" s="50">
        <f>IF(AND(C$9="L",C$10="IB"),(($C$7*Coefficients!$C$16)/($A952*SIN(C$5*PI()/180))*100/2)^2*PI(),IF(AND(C$9="C",C$10="IB"),(($C$7*Coefficients!$D$16)/($A952*SIN(C$5*PI()/180))*100/2)^2*PI(),IF(AND(C$9="L",C$10="D"),(($C$7*Coefficients!$E$16)/($A952*SIN(C$5*PI()/180))*100/2)^2*PI(),IF(AND(C$9="C",C$10="D"),(($C$7* Coefficients!$F$16)/($A952*SIN(C$5*PI()/180))*100/2)^2*PI(),FALSE))))</f>
        <v>375809.39681054198</v>
      </c>
      <c r="I952" s="42">
        <f t="shared" si="107"/>
        <v>9.6847850684043149</v>
      </c>
      <c r="L952" s="44"/>
    </row>
    <row r="953" spans="1:12" x14ac:dyDescent="0.25">
      <c r="A953" s="51">
        <f t="shared" si="108"/>
        <v>82.794216371229524</v>
      </c>
      <c r="B953" s="5">
        <f t="shared" si="102"/>
        <v>0.99839197938331159</v>
      </c>
      <c r="C953" s="49">
        <f t="shared" si="105"/>
        <v>-1.3978331349227451E-2</v>
      </c>
      <c r="D953" s="5">
        <f t="shared" si="103"/>
        <v>0.79642337237201466</v>
      </c>
      <c r="E953" s="5">
        <f t="shared" si="104"/>
        <v>7.2063944388248993E-2</v>
      </c>
      <c r="F953" s="5" t="str">
        <f t="shared" si="106"/>
        <v>neg.</v>
      </c>
      <c r="G953" s="16">
        <f>IF(AND(C$9="L",C$10="IB"),IF((($C$7*Coefficients!$C$16)/($A953*($C$4/100)))&lt;=1,2*ASIN(($C$7*Coefficients!$C$16)/( $A953*($C$4/100)))*180/PI(),180),IF(AND(C$9="C",C$10="IB"),IF((($C$7*Coefficients!$D$16)/($A953*($C$4/100)))&lt;=1,2*ASIN(($C$7*Coefficients!$D$16)/( $A953*($C$4/100)))*180/PI(),180),IF(AND(C$9="L",C$10="D"),IF((($C$7*Coefficients!$E$16)/($A953*($C$4/100)))&lt;=1,2*ASIN(($C$7*Coefficients!$E$16)/( $A953*($C$4/100)))*180/PI(),180),IF(AND(C$9="C",C$10="D"),IF((($C$7*Coefficients!$F$16)/($A953*($C$4/100)))&lt;=1,2*ASIN(($C$7*Coefficients!$F$16)/( $A953*($C$4/100)))*180/PI(),180),FALSE))))</f>
        <v>180</v>
      </c>
      <c r="H953" s="50">
        <f>IF(AND(C$9="L",C$10="IB"),(($C$7*Coefficients!$C$16)/($A953*SIN(C$5*PI()/180))*100/2)^2*PI(),IF(AND(C$9="C",C$10="IB"),(($C$7*Coefficients!$D$16)/($A953*SIN(C$5*PI()/180))*100/2)^2*PI(),IF(AND(C$9="L",C$10="D"),(($C$7*Coefficients!$E$16)/($A953*SIN(C$5*PI()/180))*100/2)^2*PI(),IF(AND(C$9="C",C$10="D"),(($C$7* Coefficients!$F$16)/($A953*SIN(C$5*PI()/180))*100/2)^2*PI(),FALSE))))</f>
        <v>374082.70947682334</v>
      </c>
      <c r="I953" s="42">
        <f t="shared" si="107"/>
        <v>9.6625106808546963</v>
      </c>
      <c r="L953" s="44"/>
    </row>
    <row r="954" spans="1:12" x14ac:dyDescent="0.25">
      <c r="A954" s="51">
        <f t="shared" si="108"/>
        <v>82.985076751438342</v>
      </c>
      <c r="B954" s="5">
        <f t="shared" si="102"/>
        <v>0.99838456109557971</v>
      </c>
      <c r="C954" s="49">
        <f t="shared" si="105"/>
        <v>-1.4042869796306085E-2</v>
      </c>
      <c r="D954" s="5">
        <f t="shared" si="103"/>
        <v>0.7982593178561358</v>
      </c>
      <c r="E954" s="5">
        <f t="shared" si="104"/>
        <v>7.2396576442179061E-2</v>
      </c>
      <c r="F954" s="5" t="str">
        <f t="shared" si="106"/>
        <v>neg.</v>
      </c>
      <c r="G954" s="16">
        <f>IF(AND(C$9="L",C$10="IB"),IF((($C$7*Coefficients!$C$16)/($A954*($C$4/100)))&lt;=1,2*ASIN(($C$7*Coefficients!$C$16)/( $A954*($C$4/100)))*180/PI(),180),IF(AND(C$9="C",C$10="IB"),IF((($C$7*Coefficients!$D$16)/($A954*($C$4/100)))&lt;=1,2*ASIN(($C$7*Coefficients!$D$16)/( $A954*($C$4/100)))*180/PI(),180),IF(AND(C$9="L",C$10="D"),IF((($C$7*Coefficients!$E$16)/($A954*($C$4/100)))&lt;=1,2*ASIN(($C$7*Coefficients!$E$16)/( $A954*($C$4/100)))*180/PI(),180),IF(AND(C$9="C",C$10="D"),IF((($C$7*Coefficients!$F$16)/($A954*($C$4/100)))&lt;=1,2*ASIN(($C$7*Coefficients!$F$16)/( $A954*($C$4/100)))*180/PI(),180),FALSE))))</f>
        <v>180</v>
      </c>
      <c r="H954" s="50">
        <f>IF(AND(C$9="L",C$10="IB"),(($C$7*Coefficients!$C$16)/($A954*SIN(C$5*PI()/180))*100/2)^2*PI(),IF(AND(C$9="C",C$10="IB"),(($C$7*Coefficients!$D$16)/($A954*SIN(C$5*PI()/180))*100/2)^2*PI(),IF(AND(C$9="L",C$10="D"),(($C$7*Coefficients!$E$16)/($A954*SIN(C$5*PI()/180))*100/2)^2*PI(),IF(AND(C$9="C",C$10="D"),(($C$7* Coefficients!$F$16)/($A954*SIN(C$5*PI()/180))*100/2)^2*PI(),FALSE))))</f>
        <v>372363.95555076725</v>
      </c>
      <c r="I954" s="42">
        <f t="shared" si="107"/>
        <v>9.6402875229748339</v>
      </c>
      <c r="L954" s="44"/>
    </row>
    <row r="955" spans="1:12" x14ac:dyDescent="0.25">
      <c r="A955" s="51">
        <f t="shared" si="108"/>
        <v>83.176377110263175</v>
      </c>
      <c r="B955" s="5">
        <f t="shared" si="102"/>
        <v>0.99837710860357876</v>
      </c>
      <c r="C955" s="49">
        <f t="shared" si="105"/>
        <v>-1.4107706300363119E-2</v>
      </c>
      <c r="D955" s="5">
        <f t="shared" si="103"/>
        <v>0.80009949563169602</v>
      </c>
      <c r="E955" s="5">
        <f t="shared" si="104"/>
        <v>7.2730743855909954E-2</v>
      </c>
      <c r="F955" s="5" t="str">
        <f t="shared" si="106"/>
        <v>neg.</v>
      </c>
      <c r="G955" s="16">
        <f>IF(AND(C$9="L",C$10="IB"),IF((($C$7*Coefficients!$C$16)/($A955*($C$4/100)))&lt;=1,2*ASIN(($C$7*Coefficients!$C$16)/( $A955*($C$4/100)))*180/PI(),180),IF(AND(C$9="C",C$10="IB"),IF((($C$7*Coefficients!$D$16)/($A955*($C$4/100)))&lt;=1,2*ASIN(($C$7*Coefficients!$D$16)/( $A955*($C$4/100)))*180/PI(),180),IF(AND(C$9="L",C$10="D"),IF((($C$7*Coefficients!$E$16)/($A955*($C$4/100)))&lt;=1,2*ASIN(($C$7*Coefficients!$E$16)/( $A955*($C$4/100)))*180/PI(),180),IF(AND(C$9="C",C$10="D"),IF((($C$7*Coefficients!$F$16)/($A955*($C$4/100)))&lt;=1,2*ASIN(($C$7*Coefficients!$F$16)/( $A955*($C$4/100)))*180/PI(),180),FALSE))))</f>
        <v>180</v>
      </c>
      <c r="H955" s="50">
        <f>IF(AND(C$9="L",C$10="IB"),(($C$7*Coefficients!$C$16)/($A955*SIN(C$5*PI()/180))*100/2)^2*PI(),IF(AND(C$9="C",C$10="IB"),(($C$7*Coefficients!$D$16)/($A955*SIN(C$5*PI()/180))*100/2)^2*PI(),IF(AND(C$9="L",C$10="D"),(($C$7*Coefficients!$E$16)/($A955*SIN(C$5*PI()/180))*100/2)^2*PI(),IF(AND(C$9="C",C$10="D"),(($C$7* Coefficients!$F$16)/($A955*SIN(C$5*PI()/180))*100/2)^2*PI(),FALSE))))</f>
        <v>370653.09858167707</v>
      </c>
      <c r="I955" s="42">
        <f t="shared" si="107"/>
        <v>9.6181154769397583</v>
      </c>
      <c r="L955" s="44"/>
    </row>
    <row r="956" spans="1:12" x14ac:dyDescent="0.25">
      <c r="A956" s="51">
        <f t="shared" si="108"/>
        <v>83.368118461959497</v>
      </c>
      <c r="B956" s="5">
        <f t="shared" si="102"/>
        <v>0.99836962174977129</v>
      </c>
      <c r="C956" s="49">
        <f t="shared" si="105"/>
        <v>-1.4172842238656915E-2</v>
      </c>
      <c r="D956" s="5">
        <f t="shared" si="103"/>
        <v>0.80194391545513444</v>
      </c>
      <c r="E956" s="5">
        <f t="shared" si="104"/>
        <v>7.3066453716340546E-2</v>
      </c>
      <c r="F956" s="5" t="str">
        <f t="shared" si="106"/>
        <v>neg.</v>
      </c>
      <c r="G956" s="16">
        <f>IF(AND(C$9="L",C$10="IB"),IF((($C$7*Coefficients!$C$16)/($A956*($C$4/100)))&lt;=1,2*ASIN(($C$7*Coefficients!$C$16)/( $A956*($C$4/100)))*180/PI(),180),IF(AND(C$9="C",C$10="IB"),IF((($C$7*Coefficients!$D$16)/($A956*($C$4/100)))&lt;=1,2*ASIN(($C$7*Coefficients!$D$16)/( $A956*($C$4/100)))*180/PI(),180),IF(AND(C$9="L",C$10="D"),IF((($C$7*Coefficients!$E$16)/($A956*($C$4/100)))&lt;=1,2*ASIN(($C$7*Coefficients!$E$16)/( $A956*($C$4/100)))*180/PI(),180),IF(AND(C$9="C",C$10="D"),IF((($C$7*Coefficients!$F$16)/($A956*($C$4/100)))&lt;=1,2*ASIN(($C$7*Coefficients!$F$16)/( $A956*($C$4/100)))*180/PI(),180),FALSE))))</f>
        <v>180</v>
      </c>
      <c r="H956" s="50">
        <f>IF(AND(C$9="L",C$10="IB"),(($C$7*Coefficients!$C$16)/($A956*SIN(C$5*PI()/180))*100/2)^2*PI(),IF(AND(C$9="C",C$10="IB"),(($C$7*Coefficients!$D$16)/($A956*SIN(C$5*PI()/180))*100/2)^2*PI(),IF(AND(C$9="L",C$10="D"),(($C$7*Coefficients!$E$16)/($A956*SIN(C$5*PI()/180))*100/2)^2*PI(),IF(AND(C$9="C",C$10="D"),(($C$7* Coefficients!$F$16)/($A956*SIN(C$5*PI()/180))*100/2)^2*PI(),FALSE))))</f>
        <v>368950.10228633083</v>
      </c>
      <c r="I956" s="42">
        <f t="shared" si="107"/>
        <v>9.5959944251954852</v>
      </c>
      <c r="L956" s="44"/>
    </row>
    <row r="957" spans="1:12" x14ac:dyDescent="0.25">
      <c r="A957" s="51">
        <f t="shared" si="108"/>
        <v>83.560301823120852</v>
      </c>
      <c r="B957" s="5">
        <f t="shared" si="102"/>
        <v>0.99836210037589568</v>
      </c>
      <c r="C957" s="49">
        <f t="shared" si="105"/>
        <v>-1.4238278994818544E-2</v>
      </c>
      <c r="D957" s="5">
        <f t="shared" si="103"/>
        <v>0.8037925871053816</v>
      </c>
      <c r="E957" s="5">
        <f t="shared" si="104"/>
        <v>7.3403713143081223E-2</v>
      </c>
      <c r="F957" s="5" t="str">
        <f t="shared" si="106"/>
        <v>neg.</v>
      </c>
      <c r="G957" s="16">
        <f>IF(AND(C$9="L",C$10="IB"),IF((($C$7*Coefficients!$C$16)/($A957*($C$4/100)))&lt;=1,2*ASIN(($C$7*Coefficients!$C$16)/( $A957*($C$4/100)))*180/PI(),180),IF(AND(C$9="C",C$10="IB"),IF((($C$7*Coefficients!$D$16)/($A957*($C$4/100)))&lt;=1,2*ASIN(($C$7*Coefficients!$D$16)/( $A957*($C$4/100)))*180/PI(),180),IF(AND(C$9="L",C$10="D"),IF((($C$7*Coefficients!$E$16)/($A957*($C$4/100)))&lt;=1,2*ASIN(($C$7*Coefficients!$E$16)/( $A957*($C$4/100)))*180/PI(),180),IF(AND(C$9="C",C$10="D"),IF((($C$7*Coefficients!$F$16)/($A957*($C$4/100)))&lt;=1,2*ASIN(($C$7*Coefficients!$F$16)/( $A957*($C$4/100)))*180/PI(),180),FALSE))))</f>
        <v>180</v>
      </c>
      <c r="H957" s="50">
        <f>IF(AND(C$9="L",C$10="IB"),(($C$7*Coefficients!$C$16)/($A957*SIN(C$5*PI()/180))*100/2)^2*PI(),IF(AND(C$9="C",C$10="IB"),(($C$7*Coefficients!$D$16)/($A957*SIN(C$5*PI()/180))*100/2)^2*PI(),IF(AND(C$9="L",C$10="D"),(($C$7*Coefficients!$E$16)/($A957*SIN(C$5*PI()/180))*100/2)^2*PI(),IF(AND(C$9="C",C$10="D"),(($C$7* Coefficients!$F$16)/($A957*SIN(C$5*PI()/180))*100/2)^2*PI(),FALSE))))</f>
        <v>367254.93054821389</v>
      </c>
      <c r="I957" s="42">
        <f t="shared" si="107"/>
        <v>9.5739242504584023</v>
      </c>
      <c r="L957" s="44"/>
    </row>
    <row r="958" spans="1:12" x14ac:dyDescent="0.25">
      <c r="A958" s="51">
        <f t="shared" si="108"/>
        <v>83.752928212684296</v>
      </c>
      <c r="B958" s="5">
        <f t="shared" si="102"/>
        <v>0.99835454432296267</v>
      </c>
      <c r="C958" s="49">
        <f t="shared" si="105"/>
        <v>-1.4304017958882441E-2</v>
      </c>
      <c r="D958" s="5">
        <f t="shared" si="103"/>
        <v>0.80564552038391013</v>
      </c>
      <c r="E958" s="5">
        <f t="shared" si="104"/>
        <v>7.3742529288605113E-2</v>
      </c>
      <c r="F958" s="5" t="str">
        <f t="shared" si="106"/>
        <v>neg.</v>
      </c>
      <c r="G958" s="16">
        <f>IF(AND(C$9="L",C$10="IB"),IF((($C$7*Coefficients!$C$16)/($A958*($C$4/100)))&lt;=1,2*ASIN(($C$7*Coefficients!$C$16)/( $A958*($C$4/100)))*180/PI(),180),IF(AND(C$9="C",C$10="IB"),IF((($C$7*Coefficients!$D$16)/($A958*($C$4/100)))&lt;=1,2*ASIN(($C$7*Coefficients!$D$16)/( $A958*($C$4/100)))*180/PI(),180),IF(AND(C$9="L",C$10="D"),IF((($C$7*Coefficients!$E$16)/($A958*($C$4/100)))&lt;=1,2*ASIN(($C$7*Coefficients!$E$16)/( $A958*($C$4/100)))*180/PI(),180),IF(AND(C$9="C",C$10="D"),IF((($C$7*Coefficients!$F$16)/($A958*($C$4/100)))&lt;=1,2*ASIN(($C$7*Coefficients!$F$16)/( $A958*($C$4/100)))*180/PI(),180),FALSE))))</f>
        <v>180</v>
      </c>
      <c r="H958" s="50">
        <f>IF(AND(C$9="L",C$10="IB"),(($C$7*Coefficients!$C$16)/($A958*SIN(C$5*PI()/180))*100/2)^2*PI(),IF(AND(C$9="C",C$10="IB"),(($C$7*Coefficients!$D$16)/($A958*SIN(C$5*PI()/180))*100/2)^2*PI(),IF(AND(C$9="L",C$10="D"),(($C$7*Coefficients!$E$16)/($A958*SIN(C$5*PI()/180))*100/2)^2*PI(),IF(AND(C$9="C",C$10="D"),(($C$7* Coefficients!$F$16)/($A958*SIN(C$5*PI()/180))*100/2)^2*PI(),FALSE))))</f>
        <v>365567.54741675092</v>
      </c>
      <c r="I958" s="42">
        <f t="shared" si="107"/>
        <v>9.5519048357146374</v>
      </c>
      <c r="L958" s="44"/>
    </row>
    <row r="959" spans="1:12" x14ac:dyDescent="0.25">
      <c r="A959" s="51">
        <f t="shared" si="108"/>
        <v>83.945998651935767</v>
      </c>
      <c r="B959" s="5">
        <f t="shared" si="102"/>
        <v>0.9983469534312529</v>
      </c>
      <c r="C959" s="49">
        <f t="shared" si="105"/>
        <v>-1.4370060527308402E-2</v>
      </c>
      <c r="D959" s="5">
        <f t="shared" si="103"/>
        <v>0.80750272511478849</v>
      </c>
      <c r="E959" s="5">
        <f t="shared" si="104"/>
        <v>7.4082909338399741E-2</v>
      </c>
      <c r="F959" s="5" t="str">
        <f t="shared" si="106"/>
        <v>neg.</v>
      </c>
      <c r="G959" s="16">
        <f>IF(AND(C$9="L",C$10="IB"),IF((($C$7*Coefficients!$C$16)/($A959*($C$4/100)))&lt;=1,2*ASIN(($C$7*Coefficients!$C$16)/( $A959*($C$4/100)))*180/PI(),180),IF(AND(C$9="C",C$10="IB"),IF((($C$7*Coefficients!$D$16)/($A959*($C$4/100)))&lt;=1,2*ASIN(($C$7*Coefficients!$D$16)/( $A959*($C$4/100)))*180/PI(),180),IF(AND(C$9="L",C$10="D"),IF((($C$7*Coefficients!$E$16)/($A959*($C$4/100)))&lt;=1,2*ASIN(($C$7*Coefficients!$E$16)/( $A959*($C$4/100)))*180/PI(),180),IF(AND(C$9="C",C$10="D"),IF((($C$7*Coefficients!$F$16)/($A959*($C$4/100)))&lt;=1,2*ASIN(($C$7*Coefficients!$F$16)/( $A959*($C$4/100)))*180/PI(),180),FALSE))))</f>
        <v>180</v>
      </c>
      <c r="H959" s="50">
        <f>IF(AND(C$9="L",C$10="IB"),(($C$7*Coefficients!$C$16)/($A959*SIN(C$5*PI()/180))*100/2)^2*PI(),IF(AND(C$9="C",C$10="IB"),(($C$7*Coefficients!$D$16)/($A959*SIN(C$5*PI()/180))*100/2)^2*PI(),IF(AND(C$9="L",C$10="D"),(($C$7*Coefficients!$E$16)/($A959*SIN(C$5*PI()/180))*100/2)^2*PI(),IF(AND(C$9="C",C$10="D"),(($C$7* Coefficients!$F$16)/($A959*SIN(C$5*PI()/180))*100/2)^2*PI(),FALSE))))</f>
        <v>363887.91710654524</v>
      </c>
      <c r="I959" s="42">
        <f t="shared" si="107"/>
        <v>9.5299360642194504</v>
      </c>
      <c r="L959" s="44"/>
    </row>
    <row r="960" spans="1:12" x14ac:dyDescent="0.25">
      <c r="A960" s="51">
        <f t="shared" si="108"/>
        <v>84.139514164515518</v>
      </c>
      <c r="B960" s="5">
        <f t="shared" si="102"/>
        <v>0.9983393275403134</v>
      </c>
      <c r="C960" s="49">
        <f t="shared" si="105"/>
        <v>-1.4436408103013193E-2</v>
      </c>
      <c r="D960" s="5">
        <f t="shared" si="103"/>
        <v>0.80936421114473089</v>
      </c>
      <c r="E960" s="5">
        <f t="shared" si="104"/>
        <v>7.4424860511119142E-2</v>
      </c>
      <c r="F960" s="5" t="str">
        <f t="shared" si="106"/>
        <v>neg.</v>
      </c>
      <c r="G960" s="16">
        <f>IF(AND(C$9="L",C$10="IB"),IF((($C$7*Coefficients!$C$16)/($A960*($C$4/100)))&lt;=1,2*ASIN(($C$7*Coefficients!$C$16)/( $A960*($C$4/100)))*180/PI(),180),IF(AND(C$9="C",C$10="IB"),IF((($C$7*Coefficients!$D$16)/($A960*($C$4/100)))&lt;=1,2*ASIN(($C$7*Coefficients!$D$16)/( $A960*($C$4/100)))*180/PI(),180),IF(AND(C$9="L",C$10="D"),IF((($C$7*Coefficients!$E$16)/($A960*($C$4/100)))&lt;=1,2*ASIN(($C$7*Coefficients!$E$16)/( $A960*($C$4/100)))*180/PI(),180),IF(AND(C$9="C",C$10="D"),IF((($C$7*Coefficients!$F$16)/($A960*($C$4/100)))&lt;=1,2*ASIN(($C$7*Coefficients!$F$16)/( $A960*($C$4/100)))*180/PI(),180),FALSE))))</f>
        <v>180</v>
      </c>
      <c r="H960" s="50">
        <f>IF(AND(C$9="L",C$10="IB"),(($C$7*Coefficients!$C$16)/($A960*SIN(C$5*PI()/180))*100/2)^2*PI(),IF(AND(C$9="C",C$10="IB"),(($C$7*Coefficients!$D$16)/($A960*SIN(C$5*PI()/180))*100/2)^2*PI(),IF(AND(C$9="L",C$10="D"),(($C$7*Coefficients!$E$16)/($A960*SIN(C$5*PI()/180))*100/2)^2*PI(),IF(AND(C$9="C",C$10="D"),(($C$7* Coefficients!$F$16)/($A960*SIN(C$5*PI()/180))*100/2)^2*PI(),FALSE))))</f>
        <v>362216.0039966185</v>
      </c>
      <c r="I960" s="42">
        <f t="shared" si="107"/>
        <v>9.5080178194965992</v>
      </c>
      <c r="L960" s="44"/>
    </row>
    <row r="961" spans="1:12" x14ac:dyDescent="0.25">
      <c r="A961" s="51">
        <f t="shared" si="108"/>
        <v>84.333475776423526</v>
      </c>
      <c r="B961" s="5">
        <f t="shared" si="102"/>
        <v>0.99833166648895244</v>
      </c>
      <c r="C961" s="49">
        <f t="shared" si="105"/>
        <v>-1.4503062095415735E-2</v>
      </c>
      <c r="D961" s="5">
        <f t="shared" si="103"/>
        <v>0.81122998834315074</v>
      </c>
      <c r="E961" s="5">
        <f t="shared" si="104"/>
        <v>7.4768390058737269E-2</v>
      </c>
      <c r="F961" s="5" t="str">
        <f t="shared" si="106"/>
        <v>neg.</v>
      </c>
      <c r="G961" s="16">
        <f>IF(AND(C$9="L",C$10="IB"),IF((($C$7*Coefficients!$C$16)/($A961*($C$4/100)))&lt;=1,2*ASIN(($C$7*Coefficients!$C$16)/( $A961*($C$4/100)))*180/PI(),180),IF(AND(C$9="C",C$10="IB"),IF((($C$7*Coefficients!$D$16)/($A961*($C$4/100)))&lt;=1,2*ASIN(($C$7*Coefficients!$D$16)/( $A961*($C$4/100)))*180/PI(),180),IF(AND(C$9="L",C$10="D"),IF((($C$7*Coefficients!$E$16)/($A961*($C$4/100)))&lt;=1,2*ASIN(($C$7*Coefficients!$E$16)/( $A961*($C$4/100)))*180/PI(),180),IF(AND(C$9="C",C$10="D"),IF((($C$7*Coefficients!$F$16)/($A961*($C$4/100)))&lt;=1,2*ASIN(($C$7*Coefficients!$F$16)/( $A961*($C$4/100)))*180/PI(),180),FALSE))))</f>
        <v>180</v>
      </c>
      <c r="H961" s="50">
        <f>IF(AND(C$9="L",C$10="IB"),(($C$7*Coefficients!$C$16)/($A961*SIN(C$5*PI()/180))*100/2)^2*PI(),IF(AND(C$9="C",C$10="IB"),(($C$7*Coefficients!$D$16)/($A961*SIN(C$5*PI()/180))*100/2)^2*PI(),IF(AND(C$9="L",C$10="D"),(($C$7*Coefficients!$E$16)/($A961*SIN(C$5*PI()/180))*100/2)^2*PI(),IF(AND(C$9="C",C$10="D"),(($C$7* Coefficients!$F$16)/($A961*SIN(C$5*PI()/180))*100/2)^2*PI(),FALSE))))</f>
        <v>360551.77262965631</v>
      </c>
      <c r="I961" s="42">
        <f t="shared" si="107"/>
        <v>9.4861499853377325</v>
      </c>
      <c r="L961" s="44"/>
    </row>
    <row r="962" spans="1:12" x14ac:dyDescent="0.25">
      <c r="A962" s="51">
        <f t="shared" si="108"/>
        <v>84.527884516024969</v>
      </c>
      <c r="B962" s="5">
        <f t="shared" si="102"/>
        <v>0.99832397011523932</v>
      </c>
      <c r="C962" s="49">
        <f t="shared" si="105"/>
        <v>-1.4570023920439771E-2</v>
      </c>
      <c r="D962" s="5">
        <f t="shared" si="103"/>
        <v>0.81310006660221357</v>
      </c>
      <c r="E962" s="5">
        <f t="shared" si="104"/>
        <v>7.511350526670163E-2</v>
      </c>
      <c r="F962" s="5" t="str">
        <f t="shared" si="106"/>
        <v>neg.</v>
      </c>
      <c r="G962" s="16">
        <f>IF(AND(C$9="L",C$10="IB"),IF((($C$7*Coefficients!$C$16)/($A962*($C$4/100)))&lt;=1,2*ASIN(($C$7*Coefficients!$C$16)/( $A962*($C$4/100)))*180/PI(),180),IF(AND(C$9="C",C$10="IB"),IF((($C$7*Coefficients!$D$16)/($A962*($C$4/100)))&lt;=1,2*ASIN(($C$7*Coefficients!$D$16)/( $A962*($C$4/100)))*180/PI(),180),IF(AND(C$9="L",C$10="D"),IF((($C$7*Coefficients!$E$16)/($A962*($C$4/100)))&lt;=1,2*ASIN(($C$7*Coefficients!$E$16)/( $A962*($C$4/100)))*180/PI(),180),IF(AND(C$9="C",C$10="D"),IF((($C$7*Coefficients!$F$16)/($A962*($C$4/100)))&lt;=1,2*ASIN(($C$7*Coefficients!$F$16)/( $A962*($C$4/100)))*180/PI(),180),FALSE))))</f>
        <v>180</v>
      </c>
      <c r="H962" s="50">
        <f>IF(AND(C$9="L",C$10="IB"),(($C$7*Coefficients!$C$16)/($A962*SIN(C$5*PI()/180))*100/2)^2*PI(),IF(AND(C$9="C",C$10="IB"),(($C$7*Coefficients!$D$16)/($A962*SIN(C$5*PI()/180))*100/2)^2*PI(),IF(AND(C$9="L",C$10="D"),(($C$7*Coefficients!$E$16)/($A962*SIN(C$5*PI()/180))*100/2)^2*PI(),IF(AND(C$9="C",C$10="D"),(($C$7* Coefficients!$F$16)/($A962*SIN(C$5*PI()/180))*100/2)^2*PI(),FALSE))))</f>
        <v>358895.18771125609</v>
      </c>
      <c r="I962" s="42">
        <f t="shared" si="107"/>
        <v>9.4643324458017695</v>
      </c>
      <c r="L962" s="44"/>
    </row>
    <row r="963" spans="1:12" x14ac:dyDescent="0.25">
      <c r="A963" s="51">
        <f t="shared" si="108"/>
        <v>84.722741414055605</v>
      </c>
      <c r="B963" s="5">
        <f t="shared" si="102"/>
        <v>0.99831623825649751</v>
      </c>
      <c r="C963" s="49">
        <f t="shared" si="105"/>
        <v>-1.4637295000574514E-2</v>
      </c>
      <c r="D963" s="5">
        <f t="shared" si="103"/>
        <v>0.81497445583688755</v>
      </c>
      <c r="E963" s="5">
        <f t="shared" si="104"/>
        <v>7.5460213454087821E-2</v>
      </c>
      <c r="F963" s="5" t="str">
        <f t="shared" si="106"/>
        <v>neg.</v>
      </c>
      <c r="G963" s="16">
        <f>IF(AND(C$9="L",C$10="IB"),IF((($C$7*Coefficients!$C$16)/($A963*($C$4/100)))&lt;=1,2*ASIN(($C$7*Coefficients!$C$16)/( $A963*($C$4/100)))*180/PI(),180),IF(AND(C$9="C",C$10="IB"),IF((($C$7*Coefficients!$D$16)/($A963*($C$4/100)))&lt;=1,2*ASIN(($C$7*Coefficients!$D$16)/( $A963*($C$4/100)))*180/PI(),180),IF(AND(C$9="L",C$10="D"),IF((($C$7*Coefficients!$E$16)/($A963*($C$4/100)))&lt;=1,2*ASIN(($C$7*Coefficients!$E$16)/( $A963*($C$4/100)))*180/PI(),180),IF(AND(C$9="C",C$10="D"),IF((($C$7*Coefficients!$F$16)/($A963*($C$4/100)))&lt;=1,2*ASIN(($C$7*Coefficients!$F$16)/( $A963*($C$4/100)))*180/PI(),180),FALSE))))</f>
        <v>180</v>
      </c>
      <c r="H963" s="50">
        <f>IF(AND(C$9="L",C$10="IB"),(($C$7*Coefficients!$C$16)/($A963*SIN(C$5*PI()/180))*100/2)^2*PI(),IF(AND(C$9="C",C$10="IB"),(($C$7*Coefficients!$D$16)/($A963*SIN(C$5*PI()/180))*100/2)^2*PI(),IF(AND(C$9="L",C$10="D"),(($C$7*Coefficients!$E$16)/($A963*SIN(C$5*PI()/180))*100/2)^2*PI(),IF(AND(C$9="C",C$10="D"),(($C$7* Coefficients!$F$16)/($A963*SIN(C$5*PI()/180))*100/2)^2*PI(),FALSE))))</f>
        <v>357246.21410917741</v>
      </c>
      <c r="I963" s="42">
        <f t="shared" si="107"/>
        <v>9.4425650852142891</v>
      </c>
      <c r="L963" s="44"/>
    </row>
    <row r="964" spans="1:12" x14ac:dyDescent="0.25">
      <c r="A964" s="51">
        <f t="shared" si="108"/>
        <v>84.918047503627335</v>
      </c>
      <c r="B964" s="5">
        <f t="shared" si="102"/>
        <v>0.9983084707493044</v>
      </c>
      <c r="C964" s="49">
        <f t="shared" si="105"/>
        <v>-1.470487676487732E-2</v>
      </c>
      <c r="D964" s="5">
        <f t="shared" si="103"/>
        <v>0.81685316598499835</v>
      </c>
      <c r="E964" s="5">
        <f t="shared" si="104"/>
        <v>7.5808521973754844E-2</v>
      </c>
      <c r="F964" s="5" t="str">
        <f t="shared" si="106"/>
        <v>neg.</v>
      </c>
      <c r="G964" s="16">
        <f>IF(AND(C$9="L",C$10="IB"),IF((($C$7*Coefficients!$C$16)/($A964*($C$4/100)))&lt;=1,2*ASIN(($C$7*Coefficients!$C$16)/( $A964*($C$4/100)))*180/PI(),180),IF(AND(C$9="C",C$10="IB"),IF((($C$7*Coefficients!$D$16)/($A964*($C$4/100)))&lt;=1,2*ASIN(($C$7*Coefficients!$D$16)/( $A964*($C$4/100)))*180/PI(),180),IF(AND(C$9="L",C$10="D"),IF((($C$7*Coefficients!$E$16)/($A964*($C$4/100)))&lt;=1,2*ASIN(($C$7*Coefficients!$E$16)/( $A964*($C$4/100)))*180/PI(),180),IF(AND(C$9="C",C$10="D"),IF((($C$7*Coefficients!$F$16)/($A964*($C$4/100)))&lt;=1,2*ASIN(($C$7*Coefficients!$F$16)/( $A964*($C$4/100)))*180/PI(),180),FALSE))))</f>
        <v>180</v>
      </c>
      <c r="H964" s="50">
        <f>IF(AND(C$9="L",C$10="IB"),(($C$7*Coefficients!$C$16)/($A964*SIN(C$5*PI()/180))*100/2)^2*PI(),IF(AND(C$9="C",C$10="IB"),(($C$7*Coefficients!$D$16)/($A964*SIN(C$5*PI()/180))*100/2)^2*PI(),IF(AND(C$9="L",C$10="D"),(($C$7*Coefficients!$E$16)/($A964*SIN(C$5*PI()/180))*100/2)^2*PI(),IF(AND(C$9="C",C$10="D"),(($C$7* Coefficients!$F$16)/($A964*SIN(C$5*PI()/180))*100/2)^2*PI(),FALSE))))</f>
        <v>355604.81685259868</v>
      </c>
      <c r="I964" s="42">
        <f t="shared" si="107"/>
        <v>9.4208477881669079</v>
      </c>
      <c r="L964" s="44"/>
    </row>
    <row r="965" spans="1:12" x14ac:dyDescent="0.25">
      <c r="A965" s="51">
        <f t="shared" si="108"/>
        <v>85.113803820233585</v>
      </c>
      <c r="B965" s="5">
        <f t="shared" si="102"/>
        <v>0.99830066742948564</v>
      </c>
      <c r="C965" s="49">
        <f t="shared" si="105"/>
        <v>-1.4772770649023723E-2</v>
      </c>
      <c r="D965" s="5">
        <f t="shared" si="103"/>
        <v>0.81873620700727978</v>
      </c>
      <c r="E965" s="5">
        <f t="shared" si="104"/>
        <v>7.6158438212500817E-2</v>
      </c>
      <c r="F965" s="5" t="str">
        <f t="shared" si="106"/>
        <v>neg.</v>
      </c>
      <c r="G965" s="16">
        <f>IF(AND(C$9="L",C$10="IB"),IF((($C$7*Coefficients!$C$16)/($A965*($C$4/100)))&lt;=1,2*ASIN(($C$7*Coefficients!$C$16)/( $A965*($C$4/100)))*180/PI(),180),IF(AND(C$9="C",C$10="IB"),IF((($C$7*Coefficients!$D$16)/($A965*($C$4/100)))&lt;=1,2*ASIN(($C$7*Coefficients!$D$16)/( $A965*($C$4/100)))*180/PI(),180),IF(AND(C$9="L",C$10="D"),IF((($C$7*Coefficients!$E$16)/($A965*($C$4/100)))&lt;=1,2*ASIN(($C$7*Coefficients!$E$16)/( $A965*($C$4/100)))*180/PI(),180),IF(AND(C$9="C",C$10="D"),IF((($C$7*Coefficients!$F$16)/($A965*($C$4/100)))&lt;=1,2*ASIN(($C$7*Coefficients!$F$16)/( $A965*($C$4/100)))*180/PI(),180),FALSE))))</f>
        <v>180</v>
      </c>
      <c r="H965" s="50">
        <f>IF(AND(C$9="L",C$10="IB"),(($C$7*Coefficients!$C$16)/($A965*SIN(C$5*PI()/180))*100/2)^2*PI(),IF(AND(C$9="C",C$10="IB"),(($C$7*Coefficients!$D$16)/($A965*SIN(C$5*PI()/180))*100/2)^2*PI(),IF(AND(C$9="L",C$10="D"),(($C$7*Coefficients!$E$16)/($A965*SIN(C$5*PI()/180))*100/2)^2*PI(),IF(AND(C$9="C",C$10="D"),(($C$7* Coefficients!$F$16)/($A965*SIN(C$5*PI()/180))*100/2)^2*PI(),FALSE))))</f>
        <v>353970.96113137447</v>
      </c>
      <c r="I965" s="42">
        <f t="shared" si="107"/>
        <v>9.3991804395166856</v>
      </c>
      <c r="L965" s="44"/>
    </row>
    <row r="966" spans="1:12" x14ac:dyDescent="0.25">
      <c r="A966" s="51">
        <f t="shared" si="108"/>
        <v>85.310011401754863</v>
      </c>
      <c r="B966" s="5">
        <f t="shared" si="102"/>
        <v>0.99829282813211317</v>
      </c>
      <c r="C966" s="49">
        <f t="shared" si="105"/>
        <v>-1.4840978095325596E-2</v>
      </c>
      <c r="D966" s="5">
        <f t="shared" si="103"/>
        <v>0.82062358888742792</v>
      </c>
      <c r="E966" s="5">
        <f t="shared" si="104"/>
        <v>7.6509969591219792E-2</v>
      </c>
      <c r="F966" s="5" t="str">
        <f t="shared" si="106"/>
        <v>neg.</v>
      </c>
      <c r="G966" s="16">
        <f>IF(AND(C$9="L",C$10="IB"),IF((($C$7*Coefficients!$C$16)/($A966*($C$4/100)))&lt;=1,2*ASIN(($C$7*Coefficients!$C$16)/( $A966*($C$4/100)))*180/PI(),180),IF(AND(C$9="C",C$10="IB"),IF((($C$7*Coefficients!$D$16)/($A966*($C$4/100)))&lt;=1,2*ASIN(($C$7*Coefficients!$D$16)/( $A966*($C$4/100)))*180/PI(),180),IF(AND(C$9="L",C$10="D"),IF((($C$7*Coefficients!$E$16)/($A966*($C$4/100)))&lt;=1,2*ASIN(($C$7*Coefficients!$E$16)/( $A966*($C$4/100)))*180/PI(),180),IF(AND(C$9="C",C$10="D"),IF((($C$7*Coefficients!$F$16)/($A966*($C$4/100)))&lt;=1,2*ASIN(($C$7*Coefficients!$F$16)/( $A966*($C$4/100)))*180/PI(),180),FALSE))))</f>
        <v>180</v>
      </c>
      <c r="H966" s="50">
        <f>IF(AND(C$9="L",C$10="IB"),(($C$7*Coefficients!$C$16)/($A966*SIN(C$5*PI()/180))*100/2)^2*PI(),IF(AND(C$9="C",C$10="IB"),(($C$7*Coefficients!$D$16)/($A966*SIN(C$5*PI()/180))*100/2)^2*PI(),IF(AND(C$9="L",C$10="D"),(($C$7*Coefficients!$E$16)/($A966*SIN(C$5*PI()/180))*100/2)^2*PI(),IF(AND(C$9="C",C$10="D"),(($C$7* Coefficients!$F$16)/($A966*SIN(C$5*PI()/180))*100/2)^2*PI(),FALSE))))</f>
        <v>352344.61229529697</v>
      </c>
      <c r="I966" s="42">
        <f t="shared" si="107"/>
        <v>9.3775629243854919</v>
      </c>
      <c r="L966" s="44"/>
    </row>
    <row r="967" spans="1:12" x14ac:dyDescent="0.25">
      <c r="A967" s="51">
        <f t="shared" si="108"/>
        <v>85.506671288464233</v>
      </c>
      <c r="B967" s="5">
        <f t="shared" si="102"/>
        <v>0.99828495269150019</v>
      </c>
      <c r="C967" s="49">
        <f t="shared" si="105"/>
        <v>-1.4909500552775389E-2</v>
      </c>
      <c r="D967" s="5">
        <f t="shared" si="103"/>
        <v>0.82251532163215391</v>
      </c>
      <c r="E967" s="5">
        <f t="shared" si="104"/>
        <v>7.6863123565059255E-2</v>
      </c>
      <c r="F967" s="5" t="str">
        <f t="shared" si="106"/>
        <v>neg.</v>
      </c>
      <c r="G967" s="16">
        <f>IF(AND(C$9="L",C$10="IB"),IF((($C$7*Coefficients!$C$16)/($A967*($C$4/100)))&lt;=1,2*ASIN(($C$7*Coefficients!$C$16)/( $A967*($C$4/100)))*180/PI(),180),IF(AND(C$9="C",C$10="IB"),IF((($C$7*Coefficients!$D$16)/($A967*($C$4/100)))&lt;=1,2*ASIN(($C$7*Coefficients!$D$16)/( $A967*($C$4/100)))*180/PI(),180),IF(AND(C$9="L",C$10="D"),IF((($C$7*Coefficients!$E$16)/($A967*($C$4/100)))&lt;=1,2*ASIN(($C$7*Coefficients!$E$16)/( $A967*($C$4/100)))*180/PI(),180),IF(AND(C$9="C",C$10="D"),IF((($C$7*Coefficients!$F$16)/($A967*($C$4/100)))&lt;=1,2*ASIN(($C$7*Coefficients!$F$16)/( $A967*($C$4/100)))*180/PI(),180),FALSE))))</f>
        <v>180</v>
      </c>
      <c r="H967" s="50">
        <f>IF(AND(C$9="L",C$10="IB"),(($C$7*Coefficients!$C$16)/($A967*SIN(C$5*PI()/180))*100/2)^2*PI(),IF(AND(C$9="C",C$10="IB"),(($C$7*Coefficients!$D$16)/($A967*SIN(C$5*PI()/180))*100/2)^2*PI(),IF(AND(C$9="L",C$10="D"),(($C$7*Coefficients!$E$16)/($A967*SIN(C$5*PI()/180))*100/2)^2*PI(),IF(AND(C$9="C",C$10="D"),(($C$7* Coefficients!$F$16)/($A967*SIN(C$5*PI()/180))*100/2)^2*PI(),FALSE))))</f>
        <v>350725.73585336207</v>
      </c>
      <c r="I967" s="42">
        <f t="shared" si="107"/>
        <v>9.3559951281594156</v>
      </c>
      <c r="L967" s="44"/>
    </row>
    <row r="968" spans="1:12" x14ac:dyDescent="0.25">
      <c r="A968" s="51">
        <f t="shared" si="108"/>
        <v>85.703784523032851</v>
      </c>
      <c r="B968" s="5">
        <f t="shared" si="102"/>
        <v>0.99827704094119973</v>
      </c>
      <c r="C968" s="49">
        <f t="shared" si="105"/>
        <v>-1.4978339477059474E-2</v>
      </c>
      <c r="D968" s="5">
        <f t="shared" si="103"/>
        <v>0.8244114152712364</v>
      </c>
      <c r="E968" s="5">
        <f t="shared" si="104"/>
        <v>7.7217907623577928E-2</v>
      </c>
      <c r="F968" s="5" t="str">
        <f t="shared" si="106"/>
        <v>neg.</v>
      </c>
      <c r="G968" s="16">
        <f>IF(AND(C$9="L",C$10="IB"),IF((($C$7*Coefficients!$C$16)/($A968*($C$4/100)))&lt;=1,2*ASIN(($C$7*Coefficients!$C$16)/( $A968*($C$4/100)))*180/PI(),180),IF(AND(C$9="C",C$10="IB"),IF((($C$7*Coefficients!$D$16)/($A968*($C$4/100)))&lt;=1,2*ASIN(($C$7*Coefficients!$D$16)/( $A968*($C$4/100)))*180/PI(),180),IF(AND(C$9="L",C$10="D"),IF((($C$7*Coefficients!$E$16)/($A968*($C$4/100)))&lt;=1,2*ASIN(($C$7*Coefficients!$E$16)/( $A968*($C$4/100)))*180/PI(),180),IF(AND(C$9="C",C$10="D"),IF((($C$7*Coefficients!$F$16)/($A968*($C$4/100)))&lt;=1,2*ASIN(($C$7*Coefficients!$F$16)/( $A968*($C$4/100)))*180/PI(),180),FALSE))))</f>
        <v>180</v>
      </c>
      <c r="H968" s="50">
        <f>IF(AND(C$9="L",C$10="IB"),(($C$7*Coefficients!$C$16)/($A968*SIN(C$5*PI()/180))*100/2)^2*PI(),IF(AND(C$9="C",C$10="IB"),(($C$7*Coefficients!$D$16)/($A968*SIN(C$5*PI()/180))*100/2)^2*PI(),IF(AND(C$9="L",C$10="D"),(($C$7*Coefficients!$E$16)/($A968*SIN(C$5*PI()/180))*100/2)^2*PI(),IF(AND(C$9="C",C$10="D"),(($C$7* Coefficients!$F$16)/($A968*SIN(C$5*PI()/180))*100/2)^2*PI(),FALSE))))</f>
        <v>349114.29747303721</v>
      </c>
      <c r="I968" s="42">
        <f t="shared" si="107"/>
        <v>9.3344769364881479</v>
      </c>
      <c r="L968" s="44"/>
    </row>
    <row r="969" spans="1:12" x14ac:dyDescent="0.25">
      <c r="A969" s="51">
        <f t="shared" si="108"/>
        <v>85.901352150535445</v>
      </c>
      <c r="B969" s="5">
        <f t="shared" si="102"/>
        <v>0.99826909271399933</v>
      </c>
      <c r="C969" s="49">
        <f t="shared" si="105"/>
        <v>-1.5047496330605311E-2</v>
      </c>
      <c r="D969" s="5">
        <f t="shared" si="103"/>
        <v>0.82631187985757459</v>
      </c>
      <c r="E969" s="5">
        <f t="shared" si="104"/>
        <v>7.7574329290904853E-2</v>
      </c>
      <c r="F969" s="5" t="str">
        <f t="shared" si="106"/>
        <v>neg.</v>
      </c>
      <c r="G969" s="16">
        <f>IF(AND(C$9="L",C$10="IB"),IF((($C$7*Coefficients!$C$16)/($A969*($C$4/100)))&lt;=1,2*ASIN(($C$7*Coefficients!$C$16)/( $A969*($C$4/100)))*180/PI(),180),IF(AND(C$9="C",C$10="IB"),IF((($C$7*Coefficients!$D$16)/($A969*($C$4/100)))&lt;=1,2*ASIN(($C$7*Coefficients!$D$16)/( $A969*($C$4/100)))*180/PI(),180),IF(AND(C$9="L",C$10="D"),IF((($C$7*Coefficients!$E$16)/($A969*($C$4/100)))&lt;=1,2*ASIN(($C$7*Coefficients!$E$16)/( $A969*($C$4/100)))*180/PI(),180),IF(AND(C$9="C",C$10="D"),IF((($C$7*Coefficients!$F$16)/($A969*($C$4/100)))&lt;=1,2*ASIN(($C$7*Coefficients!$F$16)/( $A969*($C$4/100)))*180/PI(),180),FALSE))))</f>
        <v>180</v>
      </c>
      <c r="H969" s="50">
        <f>IF(AND(C$9="L",C$10="IB"),(($C$7*Coefficients!$C$16)/($A969*SIN(C$5*PI()/180))*100/2)^2*PI(),IF(AND(C$9="C",C$10="IB"),(($C$7*Coefficients!$D$16)/($A969*SIN(C$5*PI()/180))*100/2)^2*PI(),IF(AND(C$9="L",C$10="D"),(($C$7*Coefficients!$E$16)/($A969*SIN(C$5*PI()/180))*100/2)^2*PI(),IF(AND(C$9="C",C$10="D"),(($C$7* Coefficients!$F$16)/($A969*SIN(C$5*PI()/180))*100/2)^2*PI(),FALSE))))</f>
        <v>347510.26297953387</v>
      </c>
      <c r="I969" s="42">
        <f t="shared" si="107"/>
        <v>9.3130082352843786</v>
      </c>
      <c r="L969" s="44"/>
    </row>
    <row r="970" spans="1:12" x14ac:dyDescent="0.25">
      <c r="A970" s="51">
        <f t="shared" si="108"/>
        <v>86.099375218455918</v>
      </c>
      <c r="B970" s="5">
        <f t="shared" si="102"/>
        <v>0.99826110784191824</v>
      </c>
      <c r="C970" s="49">
        <f t="shared" si="105"/>
        <v>-1.5116972582606383E-2</v>
      </c>
      <c r="D970" s="5">
        <f t="shared" si="103"/>
        <v>0.82821672546724301</v>
      </c>
      <c r="E970" s="5">
        <f t="shared" si="104"/>
        <v>7.7932396125898806E-2</v>
      </c>
      <c r="F970" s="5" t="str">
        <f t="shared" si="106"/>
        <v>neg.</v>
      </c>
      <c r="G970" s="16">
        <f>IF(AND(C$9="L",C$10="IB"),IF((($C$7*Coefficients!$C$16)/($A970*($C$4/100)))&lt;=1,2*ASIN(($C$7*Coefficients!$C$16)/( $A970*($C$4/100)))*180/PI(),180),IF(AND(C$9="C",C$10="IB"),IF((($C$7*Coefficients!$D$16)/($A970*($C$4/100)))&lt;=1,2*ASIN(($C$7*Coefficients!$D$16)/( $A970*($C$4/100)))*180/PI(),180),IF(AND(C$9="L",C$10="D"),IF((($C$7*Coefficients!$E$16)/($A970*($C$4/100)))&lt;=1,2*ASIN(($C$7*Coefficients!$E$16)/( $A970*($C$4/100)))*180/PI(),180),IF(AND(C$9="C",C$10="D"),IF((($C$7*Coefficients!$F$16)/($A970*($C$4/100)))&lt;=1,2*ASIN(($C$7*Coefficients!$F$16)/( $A970*($C$4/100)))*180/PI(),180),FALSE))))</f>
        <v>180</v>
      </c>
      <c r="H970" s="50">
        <f>IF(AND(C$9="L",C$10="IB"),(($C$7*Coefficients!$C$16)/($A970*SIN(C$5*PI()/180))*100/2)^2*PI(),IF(AND(C$9="C",C$10="IB"),(($C$7*Coefficients!$D$16)/($A970*SIN(C$5*PI()/180))*100/2)^2*PI(),IF(AND(C$9="L",C$10="D"),(($C$7*Coefficients!$E$16)/($A970*SIN(C$5*PI()/180))*100/2)^2*PI(),IF(AND(C$9="C",C$10="D"),(($C$7* Coefficients!$F$16)/($A970*SIN(C$5*PI()/180))*100/2)^2*PI(),FALSE))))</f>
        <v>345913.59835508192</v>
      </c>
      <c r="I970" s="42">
        <f t="shared" si="107"/>
        <v>9.2915889107231902</v>
      </c>
      <c r="L970" s="44"/>
    </row>
    <row r="971" spans="1:12" x14ac:dyDescent="0.25">
      <c r="A971" s="51">
        <f t="shared" si="108"/>
        <v>86.297854776692873</v>
      </c>
      <c r="B971" s="5">
        <f t="shared" si="102"/>
        <v>0.99825308615620401</v>
      </c>
      <c r="C971" s="49">
        <f t="shared" si="105"/>
        <v>-1.5186769709052965E-2</v>
      </c>
      <c r="D971" s="5">
        <f t="shared" si="103"/>
        <v>0.8301259621995436</v>
      </c>
      <c r="E971" s="5">
        <f t="shared" si="104"/>
        <v>7.8292115722308764E-2</v>
      </c>
      <c r="F971" s="5" t="str">
        <f t="shared" si="106"/>
        <v>neg.</v>
      </c>
      <c r="G971" s="16">
        <f>IF(AND(C$9="L",C$10="IB"),IF((($C$7*Coefficients!$C$16)/($A971*($C$4/100)))&lt;=1,2*ASIN(($C$7*Coefficients!$C$16)/( $A971*($C$4/100)))*180/PI(),180),IF(AND(C$9="C",C$10="IB"),IF((($C$7*Coefficients!$D$16)/($A971*($C$4/100)))&lt;=1,2*ASIN(($C$7*Coefficients!$D$16)/( $A971*($C$4/100)))*180/PI(),180),IF(AND(C$9="L",C$10="D"),IF((($C$7*Coefficients!$E$16)/($A971*($C$4/100)))&lt;=1,2*ASIN(($C$7*Coefficients!$E$16)/( $A971*($C$4/100)))*180/PI(),180),IF(AND(C$9="C",C$10="D"),IF((($C$7*Coefficients!$F$16)/($A971*($C$4/100)))&lt;=1,2*ASIN(($C$7*Coefficients!$F$16)/( $A971*($C$4/100)))*180/PI(),180),FALSE))))</f>
        <v>180</v>
      </c>
      <c r="H971" s="50">
        <f>IF(AND(C$9="L",C$10="IB"),(($C$7*Coefficients!$C$16)/($A971*SIN(C$5*PI()/180))*100/2)^2*PI(),IF(AND(C$9="C",C$10="IB"),(($C$7*Coefficients!$D$16)/($A971*SIN(C$5*PI()/180))*100/2)^2*PI(),IF(AND(C$9="L",C$10="D"),(($C$7*Coefficients!$E$16)/($A971*SIN(C$5*PI()/180))*100/2)^2*PI(),IF(AND(C$9="C",C$10="D"),(($C$7* Coefficients!$F$16)/($A971*SIN(C$5*PI()/180))*100/2)^2*PI(),FALSE))))</f>
        <v>344324.26973820879</v>
      </c>
      <c r="I971" s="42">
        <f t="shared" si="107"/>
        <v>9.2702188492414557</v>
      </c>
      <c r="L971" s="44"/>
    </row>
    <row r="972" spans="1:12" x14ac:dyDescent="0.25">
      <c r="A972" s="51">
        <f t="shared" si="108"/>
        <v>86.496791877565158</v>
      </c>
      <c r="B972" s="5">
        <f t="shared" si="102"/>
        <v>0.99824502748732979</v>
      </c>
      <c r="C972" s="49">
        <f t="shared" si="105"/>
        <v>-1.5256889192756105E-2</v>
      </c>
      <c r="D972" s="5">
        <f t="shared" si="103"/>
        <v>0.83203960017705902</v>
      </c>
      <c r="E972" s="5">
        <f t="shared" si="104"/>
        <v>7.865349570893479E-2</v>
      </c>
      <c r="F972" s="5" t="str">
        <f t="shared" si="106"/>
        <v>neg.</v>
      </c>
      <c r="G972" s="16">
        <f>IF(AND(C$9="L",C$10="IB"),IF((($C$7*Coefficients!$C$16)/($A972*($C$4/100)))&lt;=1,2*ASIN(($C$7*Coefficients!$C$16)/( $A972*($C$4/100)))*180/PI(),180),IF(AND(C$9="C",C$10="IB"),IF((($C$7*Coefficients!$D$16)/($A972*($C$4/100)))&lt;=1,2*ASIN(($C$7*Coefficients!$D$16)/( $A972*($C$4/100)))*180/PI(),180),IF(AND(C$9="L",C$10="D"),IF((($C$7*Coefficients!$E$16)/($A972*($C$4/100)))&lt;=1,2*ASIN(($C$7*Coefficients!$E$16)/( $A972*($C$4/100)))*180/PI(),180),IF(AND(C$9="C",C$10="D"),IF((($C$7*Coefficients!$F$16)/($A972*($C$4/100)))&lt;=1,2*ASIN(($C$7*Coefficients!$F$16)/( $A972*($C$4/100)))*180/PI(),180),FALSE))))</f>
        <v>180</v>
      </c>
      <c r="H972" s="50">
        <f>IF(AND(C$9="L",C$10="IB"),(($C$7*Coefficients!$C$16)/($A972*SIN(C$5*PI()/180))*100/2)^2*PI(),IF(AND(C$9="C",C$10="IB"),(($C$7*Coefficients!$D$16)/($A972*SIN(C$5*PI()/180))*100/2)^2*PI(),IF(AND(C$9="L",C$10="D"),(($C$7*Coefficients!$E$16)/($A972*SIN(C$5*PI()/180))*100/2)^2*PI(),IF(AND(C$9="C",C$10="D"),(($C$7* Coefficients!$F$16)/($A972*SIN(C$5*PI()/180))*100/2)^2*PI(),FALSE))))</f>
        <v>342742.24342302151</v>
      </c>
      <c r="I972" s="42">
        <f t="shared" si="107"/>
        <v>9.2488979375372384</v>
      </c>
      <c r="L972" s="44"/>
    </row>
    <row r="973" spans="1:12" x14ac:dyDescent="0.25">
      <c r="A973" s="51">
        <f t="shared" si="108"/>
        <v>86.696187575817476</v>
      </c>
      <c r="B973" s="5">
        <f t="shared" si="102"/>
        <v>0.99823693166498861</v>
      </c>
      <c r="C973" s="49">
        <f t="shared" si="105"/>
        <v>-1.5327332523398693E-2</v>
      </c>
      <c r="D973" s="5">
        <f t="shared" si="103"/>
        <v>0.8339576495457075</v>
      </c>
      <c r="E973" s="5">
        <f t="shared" si="104"/>
        <v>7.9016543749789864E-2</v>
      </c>
      <c r="F973" s="5" t="str">
        <f t="shared" si="106"/>
        <v>neg.</v>
      </c>
      <c r="G973" s="16">
        <f>IF(AND(C$9="L",C$10="IB"),IF((($C$7*Coefficients!$C$16)/($A973*($C$4/100)))&lt;=1,2*ASIN(($C$7*Coefficients!$C$16)/( $A973*($C$4/100)))*180/PI(),180),IF(AND(C$9="C",C$10="IB"),IF((($C$7*Coefficients!$D$16)/($A973*($C$4/100)))&lt;=1,2*ASIN(($C$7*Coefficients!$D$16)/( $A973*($C$4/100)))*180/PI(),180),IF(AND(C$9="L",C$10="D"),IF((($C$7*Coefficients!$E$16)/($A973*($C$4/100)))&lt;=1,2*ASIN(($C$7*Coefficients!$E$16)/( $A973*($C$4/100)))*180/PI(),180),IF(AND(C$9="C",C$10="D"),IF((($C$7*Coefficients!$F$16)/($A973*($C$4/100)))&lt;=1,2*ASIN(($C$7*Coefficients!$F$16)/( $A973*($C$4/100)))*180/PI(),180),FALSE))))</f>
        <v>180</v>
      </c>
      <c r="H973" s="50">
        <f>IF(AND(C$9="L",C$10="IB"),(($C$7*Coefficients!$C$16)/($A973*SIN(C$5*PI()/180))*100/2)^2*PI(),IF(AND(C$9="C",C$10="IB"),(($C$7*Coefficients!$D$16)/($A973*SIN(C$5*PI()/180))*100/2)^2*PI(),IF(AND(C$9="L",C$10="D"),(($C$7*Coefficients!$E$16)/($A973*SIN(C$5*PI()/180))*100/2)^2*PI(),IF(AND(C$9="C",C$10="D"),(($C$7* Coefficients!$F$16)/($A973*SIN(C$5*PI()/180))*100/2)^2*PI(),FALSE))))</f>
        <v>341167.48585849133</v>
      </c>
      <c r="I973" s="42">
        <f t="shared" si="107"/>
        <v>9.2276260625691826</v>
      </c>
      <c r="L973" s="44"/>
    </row>
    <row r="974" spans="1:12" x14ac:dyDescent="0.25">
      <c r="A974" s="51">
        <f t="shared" si="108"/>
        <v>86.896042928625974</v>
      </c>
      <c r="B974" s="5">
        <f t="shared" si="102"/>
        <v>0.99822879851809165</v>
      </c>
      <c r="C974" s="49">
        <f t="shared" si="105"/>
        <v>-1.5398101197550772E-2</v>
      </c>
      <c r="D974" s="5">
        <f t="shared" si="103"/>
        <v>0.83588012047479587</v>
      </c>
      <c r="E974" s="5">
        <f t="shared" si="104"/>
        <v>7.9381267544262515E-2</v>
      </c>
      <c r="F974" s="5" t="str">
        <f t="shared" si="106"/>
        <v>neg.</v>
      </c>
      <c r="G974" s="16">
        <f>IF(AND(C$9="L",C$10="IB"),IF((($C$7*Coefficients!$C$16)/($A974*($C$4/100)))&lt;=1,2*ASIN(($C$7*Coefficients!$C$16)/( $A974*($C$4/100)))*180/PI(),180),IF(AND(C$9="C",C$10="IB"),IF((($C$7*Coefficients!$D$16)/($A974*($C$4/100)))&lt;=1,2*ASIN(($C$7*Coefficients!$D$16)/( $A974*($C$4/100)))*180/PI(),180),IF(AND(C$9="L",C$10="D"),IF((($C$7*Coefficients!$E$16)/($A974*($C$4/100)))&lt;=1,2*ASIN(($C$7*Coefficients!$E$16)/( $A974*($C$4/100)))*180/PI(),180),IF(AND(C$9="C",C$10="D"),IF((($C$7*Coefficients!$F$16)/($A974*($C$4/100)))&lt;=1,2*ASIN(($C$7*Coefficients!$F$16)/( $A974*($C$4/100)))*180/PI(),180),FALSE))))</f>
        <v>180</v>
      </c>
      <c r="H974" s="50">
        <f>IF(AND(C$9="L",C$10="IB"),(($C$7*Coefficients!$C$16)/($A974*SIN(C$5*PI()/180))*100/2)^2*PI(),IF(AND(C$9="C",C$10="IB"),(($C$7*Coefficients!$D$16)/($A974*SIN(C$5*PI()/180))*100/2)^2*PI(),IF(AND(C$9="L",C$10="D"),(($C$7*Coefficients!$E$16)/($A974*SIN(C$5*PI()/180))*100/2)^2*PI(),IF(AND(C$9="C",C$10="D"),(($C$7* Coefficients!$F$16)/($A974*SIN(C$5*PI()/180))*100/2)^2*PI(),FALSE))))</f>
        <v>339599.96364774293</v>
      </c>
      <c r="I974" s="42">
        <f t="shared" si="107"/>
        <v>9.2064031115559324</v>
      </c>
      <c r="L974" s="44"/>
    </row>
    <row r="975" spans="1:12" x14ac:dyDescent="0.25">
      <c r="A975" s="51">
        <f t="shared" si="108"/>
        <v>87.096358995603836</v>
      </c>
      <c r="B975" s="5">
        <f t="shared" si="102"/>
        <v>0.99822062787476429</v>
      </c>
      <c r="C975" s="49">
        <f t="shared" si="105"/>
        <v>-1.5469196718705155E-2</v>
      </c>
      <c r="D975" s="5">
        <f t="shared" si="103"/>
        <v>0.83780702315707367</v>
      </c>
      <c r="E975" s="5">
        <f t="shared" si="104"/>
        <v>7.9747674827279985E-2</v>
      </c>
      <c r="F975" s="5" t="str">
        <f t="shared" si="106"/>
        <v>neg.</v>
      </c>
      <c r="G975" s="16">
        <f>IF(AND(C$9="L",C$10="IB"),IF((($C$7*Coefficients!$C$16)/($A975*($C$4/100)))&lt;=1,2*ASIN(($C$7*Coefficients!$C$16)/( $A975*($C$4/100)))*180/PI(),180),IF(AND(C$9="C",C$10="IB"),IF((($C$7*Coefficients!$D$16)/($A975*($C$4/100)))&lt;=1,2*ASIN(($C$7*Coefficients!$D$16)/( $A975*($C$4/100)))*180/PI(),180),IF(AND(C$9="L",C$10="D"),IF((($C$7*Coefficients!$E$16)/($A975*($C$4/100)))&lt;=1,2*ASIN(($C$7*Coefficients!$E$16)/( $A975*($C$4/100)))*180/PI(),180),IF(AND(C$9="C",C$10="D"),IF((($C$7*Coefficients!$F$16)/($A975*($C$4/100)))&lt;=1,2*ASIN(($C$7*Coefficients!$F$16)/( $A975*($C$4/100)))*180/PI(),180),FALSE))))</f>
        <v>180</v>
      </c>
      <c r="H975" s="50">
        <f>IF(AND(C$9="L",C$10="IB"),(($C$7*Coefficients!$C$16)/($A975*SIN(C$5*PI()/180))*100/2)^2*PI(),IF(AND(C$9="C",C$10="IB"),(($C$7*Coefficients!$D$16)/($A975*SIN(C$5*PI()/180))*100/2)^2*PI(),IF(AND(C$9="L",C$10="D"),(($C$7*Coefficients!$E$16)/($A975*SIN(C$5*PI()/180))*100/2)^2*PI(),IF(AND(C$9="C",C$10="D"),(($C$7* Coefficients!$F$16)/($A975*SIN(C$5*PI()/180))*100/2)^2*PI(),FALSE))))</f>
        <v>338039.64354734501</v>
      </c>
      <c r="I975" s="42">
        <f t="shared" si="107"/>
        <v>9.1852289719755085</v>
      </c>
      <c r="L975" s="44"/>
    </row>
    <row r="976" spans="1:12" x14ac:dyDescent="0.25">
      <c r="A976" s="51">
        <f t="shared" si="108"/>
        <v>87.297136838806921</v>
      </c>
      <c r="B976" s="5">
        <f t="shared" si="102"/>
        <v>0.99821241956234208</v>
      </c>
      <c r="C976" s="49">
        <f t="shared" si="105"/>
        <v>-1.5540620597313048E-2</v>
      </c>
      <c r="D976" s="5">
        <f t="shared" si="103"/>
        <v>0.83973836780878708</v>
      </c>
      <c r="E976" s="5">
        <f t="shared" si="104"/>
        <v>8.0115773369472343E-2</v>
      </c>
      <c r="F976" s="5" t="str">
        <f t="shared" si="106"/>
        <v>neg.</v>
      </c>
      <c r="G976" s="16">
        <f>IF(AND(C$9="L",C$10="IB"),IF((($C$7*Coefficients!$C$16)/($A976*($C$4/100)))&lt;=1,2*ASIN(($C$7*Coefficients!$C$16)/( $A976*($C$4/100)))*180/PI(),180),IF(AND(C$9="C",C$10="IB"),IF((($C$7*Coefficients!$D$16)/($A976*($C$4/100)))&lt;=1,2*ASIN(($C$7*Coefficients!$D$16)/( $A976*($C$4/100)))*180/PI(),180),IF(AND(C$9="L",C$10="D"),IF((($C$7*Coefficients!$E$16)/($A976*($C$4/100)))&lt;=1,2*ASIN(($C$7*Coefficients!$E$16)/( $A976*($C$4/100)))*180/PI(),180),IF(AND(C$9="C",C$10="D"),IF((($C$7*Coefficients!$F$16)/($A976*($C$4/100)))&lt;=1,2*ASIN(($C$7*Coefficients!$F$16)/( $A976*($C$4/100)))*180/PI(),180),FALSE))))</f>
        <v>180</v>
      </c>
      <c r="H976" s="50">
        <f>IF(AND(C$9="L",C$10="IB"),(($C$7*Coefficients!$C$16)/($A976*SIN(C$5*PI()/180))*100/2)^2*PI(),IF(AND(C$9="C",C$10="IB"),(($C$7*Coefficients!$D$16)/($A976*SIN(C$5*PI()/180))*100/2)^2*PI(),IF(AND(C$9="L",C$10="D"),(($C$7*Coefficients!$E$16)/($A976*SIN(C$5*PI()/180))*100/2)^2*PI(),IF(AND(C$9="C",C$10="D"),(($C$7* Coefficients!$F$16)/($A976*SIN(C$5*PI()/180))*100/2)^2*PI(),FALSE))))</f>
        <v>336486.49246660643</v>
      </c>
      <c r="I976" s="42">
        <f t="shared" si="107"/>
        <v>9.1641035315647308</v>
      </c>
      <c r="L976" s="44"/>
    </row>
    <row r="977" spans="1:12" x14ac:dyDescent="0.25">
      <c r="A977" s="51">
        <f t="shared" si="108"/>
        <v>87.498377522739347</v>
      </c>
      <c r="B977" s="5">
        <f t="shared" si="102"/>
        <v>0.99820417340736745</v>
      </c>
      <c r="C977" s="49">
        <f t="shared" si="105"/>
        <v>-1.5612374350813876E-2</v>
      </c>
      <c r="D977" s="5">
        <f t="shared" si="103"/>
        <v>0.8416741646697331</v>
      </c>
      <c r="E977" s="5">
        <f t="shared" si="104"/>
        <v>8.0485570977337259E-2</v>
      </c>
      <c r="F977" s="5" t="str">
        <f t="shared" si="106"/>
        <v>neg.</v>
      </c>
      <c r="G977" s="16">
        <f>IF(AND(C$9="L",C$10="IB"),IF((($C$7*Coefficients!$C$16)/($A977*($C$4/100)))&lt;=1,2*ASIN(($C$7*Coefficients!$C$16)/( $A977*($C$4/100)))*180/PI(),180),IF(AND(C$9="C",C$10="IB"),IF((($C$7*Coefficients!$D$16)/($A977*($C$4/100)))&lt;=1,2*ASIN(($C$7*Coefficients!$D$16)/( $A977*($C$4/100)))*180/PI(),180),IF(AND(C$9="L",C$10="D"),IF((($C$7*Coefficients!$E$16)/($A977*($C$4/100)))&lt;=1,2*ASIN(($C$7*Coefficients!$E$16)/( $A977*($C$4/100)))*180/PI(),180),IF(AND(C$9="C",C$10="D"),IF((($C$7*Coefficients!$F$16)/($A977*($C$4/100)))&lt;=1,2*ASIN(($C$7*Coefficients!$F$16)/( $A977*($C$4/100)))*180/PI(),180),FALSE))))</f>
        <v>180</v>
      </c>
      <c r="H977" s="50">
        <f>IF(AND(C$9="L",C$10="IB"),(($C$7*Coefficients!$C$16)/($A977*SIN(C$5*PI()/180))*100/2)^2*PI(),IF(AND(C$9="C",C$10="IB"),(($C$7*Coefficients!$D$16)/($A977*SIN(C$5*PI()/180))*100/2)^2*PI(),IF(AND(C$9="L",C$10="D"),(($C$7*Coefficients!$E$16)/($A977*SIN(C$5*PI()/180))*100/2)^2*PI(),IF(AND(C$9="C",C$10="D"),(($C$7* Coefficients!$F$16)/($A977*SIN(C$5*PI()/180))*100/2)^2*PI(),FALSE))))</f>
        <v>334940.47746687371</v>
      </c>
      <c r="I977" s="42">
        <f t="shared" si="107"/>
        <v>9.143026678318618</v>
      </c>
      <c r="L977" s="44"/>
    </row>
    <row r="978" spans="1:12" x14ac:dyDescent="0.25">
      <c r="A978" s="51">
        <f t="shared" si="108"/>
        <v>87.700082114359205</v>
      </c>
      <c r="B978" s="5">
        <f t="shared" si="102"/>
        <v>0.99819588923558644</v>
      </c>
      <c r="C978" s="49">
        <f t="shared" si="105"/>
        <v>-1.5684459503664174E-2</v>
      </c>
      <c r="D978" s="5">
        <f t="shared" si="103"/>
        <v>0.8436144240033141</v>
      </c>
      <c r="E978" s="5">
        <f t="shared" si="104"/>
        <v>8.0857075493405553E-2</v>
      </c>
      <c r="F978" s="5" t="str">
        <f t="shared" si="106"/>
        <v>neg.</v>
      </c>
      <c r="G978" s="16">
        <f>IF(AND(C$9="L",C$10="IB"),IF((($C$7*Coefficients!$C$16)/($A978*($C$4/100)))&lt;=1,2*ASIN(($C$7*Coefficients!$C$16)/( $A978*($C$4/100)))*180/PI(),180),IF(AND(C$9="C",C$10="IB"),IF((($C$7*Coefficients!$D$16)/($A978*($C$4/100)))&lt;=1,2*ASIN(($C$7*Coefficients!$D$16)/( $A978*($C$4/100)))*180/PI(),180),IF(AND(C$9="L",C$10="D"),IF((($C$7*Coefficients!$E$16)/($A978*($C$4/100)))&lt;=1,2*ASIN(($C$7*Coefficients!$E$16)/( $A978*($C$4/100)))*180/PI(),180),IF(AND(C$9="C",C$10="D"),IF((($C$7*Coefficients!$F$16)/($A978*($C$4/100)))&lt;=1,2*ASIN(($C$7*Coefficients!$F$16)/( $A978*($C$4/100)))*180/PI(),180),FALSE))))</f>
        <v>180</v>
      </c>
      <c r="H978" s="50">
        <f>IF(AND(C$9="L",C$10="IB"),(($C$7*Coefficients!$C$16)/($A978*SIN(C$5*PI()/180))*100/2)^2*PI(),IF(AND(C$9="C",C$10="IB"),(($C$7*Coefficients!$D$16)/($A978*SIN(C$5*PI()/180))*100/2)^2*PI(),IF(AND(C$9="L",C$10="D"),(($C$7*Coefficients!$E$16)/($A978*SIN(C$5*PI()/180))*100/2)^2*PI(),IF(AND(C$9="C",C$10="D"),(($C$7* Coefficients!$F$16)/($A978*SIN(C$5*PI()/180))*100/2)^2*PI(),FALSE))))</f>
        <v>333401.56576083321</v>
      </c>
      <c r="I978" s="42">
        <f t="shared" si="107"/>
        <v>9.1219983004897944</v>
      </c>
      <c r="L978" s="44"/>
    </row>
    <row r="979" spans="1:12" x14ac:dyDescent="0.25">
      <c r="A979" s="51">
        <f t="shared" si="108"/>
        <v>87.902251683084145</v>
      </c>
      <c r="B979" s="5">
        <f t="shared" si="102"/>
        <v>0.99818756687194343</v>
      </c>
      <c r="C979" s="49">
        <f t="shared" si="105"/>
        <v>-1.5756877587384813E-2</v>
      </c>
      <c r="D979" s="5">
        <f t="shared" si="103"/>
        <v>0.84555915609659182</v>
      </c>
      <c r="E979" s="5">
        <f t="shared" si="104"/>
        <v>8.1230294796407421E-2</v>
      </c>
      <c r="F979" s="5" t="str">
        <f t="shared" si="106"/>
        <v>neg.</v>
      </c>
      <c r="G979" s="16">
        <f>IF(AND(C$9="L",C$10="IB"),IF((($C$7*Coefficients!$C$16)/($A979*($C$4/100)))&lt;=1,2*ASIN(($C$7*Coefficients!$C$16)/( $A979*($C$4/100)))*180/PI(),180),IF(AND(C$9="C",C$10="IB"),IF((($C$7*Coefficients!$D$16)/($A979*($C$4/100)))&lt;=1,2*ASIN(($C$7*Coefficients!$D$16)/( $A979*($C$4/100)))*180/PI(),180),IF(AND(C$9="L",C$10="D"),IF((($C$7*Coefficients!$E$16)/($A979*($C$4/100)))&lt;=1,2*ASIN(($C$7*Coefficients!$E$16)/( $A979*($C$4/100)))*180/PI(),180),IF(AND(C$9="C",C$10="D"),IF((($C$7*Coefficients!$F$16)/($A979*($C$4/100)))&lt;=1,2*ASIN(($C$7*Coefficients!$F$16)/( $A979*($C$4/100)))*180/PI(),180),FALSE))))</f>
        <v>180</v>
      </c>
      <c r="H979" s="50">
        <f>IF(AND(C$9="L",C$10="IB"),(($C$7*Coefficients!$C$16)/($A979*SIN(C$5*PI()/180))*100/2)^2*PI(),IF(AND(C$9="C",C$10="IB"),(($C$7*Coefficients!$D$16)/($A979*SIN(C$5*PI()/180))*100/2)^2*PI(),IF(AND(C$9="L",C$10="D"),(($C$7*Coefficients!$E$16)/($A979*SIN(C$5*PI()/180))*100/2)^2*PI(),IF(AND(C$9="C",C$10="D"),(($C$7* Coefficients!$F$16)/($A979*SIN(C$5*PI()/180))*100/2)^2*PI(),FALSE))))</f>
        <v>331869.72471181484</v>
      </c>
      <c r="I979" s="42">
        <f t="shared" si="107"/>
        <v>9.101018286587891</v>
      </c>
      <c r="L979" s="44"/>
    </row>
    <row r="980" spans="1:12" x14ac:dyDescent="0.25">
      <c r="A980" s="51">
        <f t="shared" si="108"/>
        <v>88.104887300797103</v>
      </c>
      <c r="B980" s="5">
        <f t="shared" si="102"/>
        <v>0.99817920614058031</v>
      </c>
      <c r="C980" s="49">
        <f t="shared" si="105"/>
        <v>-1.5829630140568637E-2</v>
      </c>
      <c r="D980" s="5">
        <f t="shared" si="103"/>
        <v>0.8475083712603424</v>
      </c>
      <c r="E980" s="5">
        <f t="shared" si="104"/>
        <v>8.1605236801439829E-2</v>
      </c>
      <c r="F980" s="5" t="str">
        <f t="shared" si="106"/>
        <v>neg.</v>
      </c>
      <c r="G980" s="16">
        <f>IF(AND(C$9="L",C$10="IB"),IF((($C$7*Coefficients!$C$16)/($A980*($C$4/100)))&lt;=1,2*ASIN(($C$7*Coefficients!$C$16)/( $A980*($C$4/100)))*180/PI(),180),IF(AND(C$9="C",C$10="IB"),IF((($C$7*Coefficients!$D$16)/($A980*($C$4/100)))&lt;=1,2*ASIN(($C$7*Coefficients!$D$16)/( $A980*($C$4/100)))*180/PI(),180),IF(AND(C$9="L",C$10="D"),IF((($C$7*Coefficients!$E$16)/($A980*($C$4/100)))&lt;=1,2*ASIN(($C$7*Coefficients!$E$16)/( $A980*($C$4/100)))*180/PI(),180),IF(AND(C$9="C",C$10="D"),IF((($C$7*Coefficients!$F$16)/($A980*($C$4/100)))&lt;=1,2*ASIN(($C$7*Coefficients!$F$16)/( $A980*($C$4/100)))*180/PI(),180),FALSE))))</f>
        <v>180</v>
      </c>
      <c r="H980" s="50">
        <f>IF(AND(C$9="L",C$10="IB"),(($C$7*Coefficients!$C$16)/($A980*SIN(C$5*PI()/180))*100/2)^2*PI(),IF(AND(C$9="C",C$10="IB"),(($C$7*Coefficients!$D$16)/($A980*SIN(C$5*PI()/180))*100/2)^2*PI(),IF(AND(C$9="L",C$10="D"),(($C$7*Coefficients!$E$16)/($A980*SIN(C$5*PI()/180))*100/2)^2*PI(),IF(AND(C$9="C",C$10="D"),(($C$7* Coefficients!$F$16)/($A980*SIN(C$5*PI()/180))*100/2)^2*PI(),FALSE))))</f>
        <v>330344.92183310044</v>
      </c>
      <c r="I980" s="42">
        <f t="shared" si="107"/>
        <v>9.0800865253789649</v>
      </c>
      <c r="L980" s="44"/>
    </row>
    <row r="981" spans="1:12" x14ac:dyDescent="0.25">
      <c r="A981" s="51">
        <f t="shared" si="108"/>
        <v>88.307990041851951</v>
      </c>
      <c r="B981" s="5">
        <f t="shared" si="102"/>
        <v>0.99817080686482973</v>
      </c>
      <c r="C981" s="49">
        <f t="shared" si="105"/>
        <v>-1.5902718708940299E-2</v>
      </c>
      <c r="D981" s="5">
        <f t="shared" si="103"/>
        <v>0.84946207982911037</v>
      </c>
      <c r="E981" s="5">
        <f t="shared" si="104"/>
        <v>8.1981909460134048E-2</v>
      </c>
      <c r="F981" s="5" t="str">
        <f t="shared" si="106"/>
        <v>neg.</v>
      </c>
      <c r="G981" s="16">
        <f>IF(AND(C$9="L",C$10="IB"),IF((($C$7*Coefficients!$C$16)/($A981*($C$4/100)))&lt;=1,2*ASIN(($C$7*Coefficients!$C$16)/( $A981*($C$4/100)))*180/PI(),180),IF(AND(C$9="C",C$10="IB"),IF((($C$7*Coefficients!$D$16)/($A981*($C$4/100)))&lt;=1,2*ASIN(($C$7*Coefficients!$D$16)/( $A981*($C$4/100)))*180/PI(),180),IF(AND(C$9="L",C$10="D"),IF((($C$7*Coefficients!$E$16)/($A981*($C$4/100)))&lt;=1,2*ASIN(($C$7*Coefficients!$E$16)/( $A981*($C$4/100)))*180/PI(),180),IF(AND(C$9="C",C$10="D"),IF((($C$7*Coefficients!$F$16)/($A981*($C$4/100)))&lt;=1,2*ASIN(($C$7*Coefficients!$F$16)/( $A981*($C$4/100)))*180/PI(),180),FALSE))))</f>
        <v>180</v>
      </c>
      <c r="H981" s="50">
        <f>IF(AND(C$9="L",C$10="IB"),(($C$7*Coefficients!$C$16)/($A981*SIN(C$5*PI()/180))*100/2)^2*PI(),IF(AND(C$9="C",C$10="IB"),(($C$7*Coefficients!$D$16)/($A981*SIN(C$5*PI()/180))*100/2)^2*PI(),IF(AND(C$9="L",C$10="D"),(($C$7*Coefficients!$E$16)/($A981*SIN(C$5*PI()/180))*100/2)^2*PI(),IF(AND(C$9="C",C$10="D"),(($C$7* Coefficients!$F$16)/($A981*SIN(C$5*PI()/180))*100/2)^2*PI(),FALSE))))</f>
        <v>328827.12478723499</v>
      </c>
      <c r="I981" s="42">
        <f t="shared" si="107"/>
        <v>9.0592029058849004</v>
      </c>
      <c r="L981" s="44"/>
    </row>
    <row r="982" spans="1:12" x14ac:dyDescent="0.25">
      <c r="A982" s="51">
        <f t="shared" si="108"/>
        <v>88.511560983079207</v>
      </c>
      <c r="B982" s="5">
        <f t="shared" si="102"/>
        <v>0.9981623688672141</v>
      </c>
      <c r="C982" s="49">
        <f t="shared" si="105"/>
        <v>-1.597614484536582E-2</v>
      </c>
      <c r="D982" s="5">
        <f t="shared" si="103"/>
        <v>0.85142029216126436</v>
      </c>
      <c r="E982" s="5">
        <f t="shared" si="104"/>
        <v>8.2360320760824404E-2</v>
      </c>
      <c r="F982" s="5" t="str">
        <f t="shared" si="106"/>
        <v>neg.</v>
      </c>
      <c r="G982" s="16">
        <f>IF(AND(C$9="L",C$10="IB"),IF((($C$7*Coefficients!$C$16)/($A982*($C$4/100)))&lt;=1,2*ASIN(($C$7*Coefficients!$C$16)/( $A982*($C$4/100)))*180/PI(),180),IF(AND(C$9="C",C$10="IB"),IF((($C$7*Coefficients!$D$16)/($A982*($C$4/100)))&lt;=1,2*ASIN(($C$7*Coefficients!$D$16)/( $A982*($C$4/100)))*180/PI(),180),IF(AND(C$9="L",C$10="D"),IF((($C$7*Coefficients!$E$16)/($A982*($C$4/100)))&lt;=1,2*ASIN(($C$7*Coefficients!$E$16)/( $A982*($C$4/100)))*180/PI(),180),IF(AND(C$9="C",C$10="D"),IF((($C$7*Coefficients!$F$16)/($A982*($C$4/100)))&lt;=1,2*ASIN(($C$7*Coefficients!$F$16)/( $A982*($C$4/100)))*180/PI(),180),FALSE))))</f>
        <v>180</v>
      </c>
      <c r="H982" s="50">
        <f>IF(AND(C$9="L",C$10="IB"),(($C$7*Coefficients!$C$16)/($A982*SIN(C$5*PI()/180))*100/2)^2*PI(),IF(AND(C$9="C",C$10="IB"),(($C$7*Coefficients!$D$16)/($A982*SIN(C$5*PI()/180))*100/2)^2*PI(),IF(AND(C$9="L",C$10="D"),(($C$7*Coefficients!$E$16)/($A982*SIN(C$5*PI()/180))*100/2)^2*PI(),IF(AND(C$9="C",C$10="D"),(($C$7* Coefficients!$F$16)/($A982*SIN(C$5*PI()/180))*100/2)^2*PI(),FALSE))))</f>
        <v>327316.30138534028</v>
      </c>
      <c r="I982" s="42">
        <f t="shared" si="107"/>
        <v>9.0383673173828267</v>
      </c>
      <c r="L982" s="44"/>
    </row>
    <row r="983" spans="1:12" x14ac:dyDescent="0.25">
      <c r="A983" s="51">
        <f t="shared" si="108"/>
        <v>88.715601203791735</v>
      </c>
      <c r="B983" s="5">
        <f t="shared" si="102"/>
        <v>0.99815389196943993</v>
      </c>
      <c r="C983" s="49">
        <f t="shared" si="105"/>
        <v>-1.6049910109902775E-2</v>
      </c>
      <c r="D983" s="5">
        <f t="shared" si="103"/>
        <v>0.85338301863905086</v>
      </c>
      <c r="E983" s="5">
        <f t="shared" si="104"/>
        <v>8.2740478728717703E-2</v>
      </c>
      <c r="F983" s="5" t="str">
        <f t="shared" si="106"/>
        <v>neg.</v>
      </c>
      <c r="G983" s="16">
        <f>IF(AND(C$9="L",C$10="IB"),IF((($C$7*Coefficients!$C$16)/($A983*($C$4/100)))&lt;=1,2*ASIN(($C$7*Coefficients!$C$16)/( $A983*($C$4/100)))*180/PI(),180),IF(AND(C$9="C",C$10="IB"),IF((($C$7*Coefficients!$D$16)/($A983*($C$4/100)))&lt;=1,2*ASIN(($C$7*Coefficients!$D$16)/( $A983*($C$4/100)))*180/PI(),180),IF(AND(C$9="L",C$10="D"),IF((($C$7*Coefficients!$E$16)/($A983*($C$4/100)))&lt;=1,2*ASIN(($C$7*Coefficients!$E$16)/( $A983*($C$4/100)))*180/PI(),180),IF(AND(C$9="C",C$10="D"),IF((($C$7*Coefficients!$F$16)/($A983*($C$4/100)))&lt;=1,2*ASIN(($C$7*Coefficients!$F$16)/( $A983*($C$4/100)))*180/PI(),180),FALSE))))</f>
        <v>180</v>
      </c>
      <c r="H983" s="50">
        <f>IF(AND(C$9="L",C$10="IB"),(($C$7*Coefficients!$C$16)/($A983*SIN(C$5*PI()/180))*100/2)^2*PI(),IF(AND(C$9="C",C$10="IB"),(($C$7*Coefficients!$D$16)/($A983*SIN(C$5*PI()/180))*100/2)^2*PI(),IF(AND(C$9="L",C$10="D"),(($C$7*Coefficients!$E$16)/($A983*SIN(C$5*PI()/180))*100/2)^2*PI(),IF(AND(C$9="C",C$10="D"),(($C$7* Coefficients!$F$16)/($A983*SIN(C$5*PI()/180))*100/2)^2*PI(),FALSE))))</f>
        <v>325812.41958643286</v>
      </c>
      <c r="I983" s="42">
        <f t="shared" si="107"/>
        <v>9.0175796494045262</v>
      </c>
      <c r="L983" s="44"/>
    </row>
    <row r="984" spans="1:12" x14ac:dyDescent="0.25">
      <c r="A984" s="51">
        <f t="shared" si="108"/>
        <v>88.920111785790468</v>
      </c>
      <c r="B984" s="5">
        <f t="shared" si="102"/>
        <v>0.99814537599239472</v>
      </c>
      <c r="C984" s="49">
        <f t="shared" si="105"/>
        <v>-1.6124016069828266E-2</v>
      </c>
      <c r="D984" s="5">
        <f t="shared" si="103"/>
        <v>0.85535026966865046</v>
      </c>
      <c r="E984" s="5">
        <f t="shared" si="104"/>
        <v>8.3122391426063452E-2</v>
      </c>
      <c r="F984" s="5" t="str">
        <f t="shared" si="106"/>
        <v>neg.</v>
      </c>
      <c r="G984" s="16">
        <f>IF(AND(C$9="L",C$10="IB"),IF((($C$7*Coefficients!$C$16)/($A984*($C$4/100)))&lt;=1,2*ASIN(($C$7*Coefficients!$C$16)/( $A984*($C$4/100)))*180/PI(),180),IF(AND(C$9="C",C$10="IB"),IF((($C$7*Coefficients!$D$16)/($A984*($C$4/100)))&lt;=1,2*ASIN(($C$7*Coefficients!$D$16)/( $A984*($C$4/100)))*180/PI(),180),IF(AND(C$9="L",C$10="D"),IF((($C$7*Coefficients!$E$16)/($A984*($C$4/100)))&lt;=1,2*ASIN(($C$7*Coefficients!$E$16)/( $A984*($C$4/100)))*180/PI(),180),IF(AND(C$9="C",C$10="D"),IF((($C$7*Coefficients!$F$16)/($A984*($C$4/100)))&lt;=1,2*ASIN(($C$7*Coefficients!$F$16)/( $A984*($C$4/100)))*180/PI(),180),FALSE))))</f>
        <v>180</v>
      </c>
      <c r="H984" s="50">
        <f>IF(AND(C$9="L",C$10="IB"),(($C$7*Coefficients!$C$16)/($A984*SIN(C$5*PI()/180))*100/2)^2*PI(),IF(AND(C$9="C",C$10="IB"),(($C$7*Coefficients!$D$16)/($A984*SIN(C$5*PI()/180))*100/2)^2*PI(),IF(AND(C$9="L",C$10="D"),(($C$7*Coefficients!$E$16)/($A984*SIN(C$5*PI()/180))*100/2)^2*PI(),IF(AND(C$9="C",C$10="D"),(($C$7* Coefficients!$F$16)/($A984*SIN(C$5*PI()/180))*100/2)^2*PI(),FALSE))))</f>
        <v>324315.44749674422</v>
      </c>
      <c r="I984" s="42">
        <f t="shared" si="107"/>
        <v>8.9968397917358551</v>
      </c>
      <c r="L984" s="44"/>
    </row>
    <row r="985" spans="1:12" x14ac:dyDescent="0.25">
      <c r="A985" s="51">
        <f t="shared" si="108"/>
        <v>89.125093813370157</v>
      </c>
      <c r="B985" s="5">
        <f t="shared" si="102"/>
        <v>0.99813682075614374</v>
      </c>
      <c r="C985" s="49">
        <f t="shared" si="105"/>
        <v>-1.6198464299667825E-2</v>
      </c>
      <c r="D985" s="5">
        <f t="shared" si="103"/>
        <v>0.85732205568023223</v>
      </c>
      <c r="E985" s="5">
        <f t="shared" si="104"/>
        <v>8.3506066952324834E-2</v>
      </c>
      <c r="F985" s="5" t="str">
        <f t="shared" si="106"/>
        <v>neg.</v>
      </c>
      <c r="G985" s="16">
        <f>IF(AND(C$9="L",C$10="IB"),IF((($C$7*Coefficients!$C$16)/($A985*($C$4/100)))&lt;=1,2*ASIN(($C$7*Coefficients!$C$16)/( $A985*($C$4/100)))*180/PI(),180),IF(AND(C$9="C",C$10="IB"),IF((($C$7*Coefficients!$D$16)/($A985*($C$4/100)))&lt;=1,2*ASIN(($C$7*Coefficients!$D$16)/( $A985*($C$4/100)))*180/PI(),180),IF(AND(C$9="L",C$10="D"),IF((($C$7*Coefficients!$E$16)/($A985*($C$4/100)))&lt;=1,2*ASIN(($C$7*Coefficients!$E$16)/( $A985*($C$4/100)))*180/PI(),180),IF(AND(C$9="C",C$10="D"),IF((($C$7*Coefficients!$F$16)/($A985*($C$4/100)))&lt;=1,2*ASIN(($C$7*Coefficients!$F$16)/( $A985*($C$4/100)))*180/PI(),180),FALSE))))</f>
        <v>180</v>
      </c>
      <c r="H985" s="50">
        <f>IF(AND(C$9="L",C$10="IB"),(($C$7*Coefficients!$C$16)/($A985*SIN(C$5*PI()/180))*100/2)^2*PI(),IF(AND(C$9="C",C$10="IB"),(($C$7*Coefficients!$D$16)/($A985*SIN(C$5*PI()/180))*100/2)^2*PI(),IF(AND(C$9="L",C$10="D"),(($C$7*Coefficients!$E$16)/($A985*SIN(C$5*PI()/180))*100/2)^2*PI(),IF(AND(C$9="C",C$10="D"),(($C$7* Coefficients!$F$16)/($A985*SIN(C$5*PI()/180))*100/2)^2*PI(),FALSE))))</f>
        <v>322825.35336904397</v>
      </c>
      <c r="I985" s="42">
        <f t="shared" si="107"/>
        <v>8.9761476344161508</v>
      </c>
      <c r="L985" s="44"/>
    </row>
    <row r="986" spans="1:12" x14ac:dyDescent="0.25">
      <c r="A986" s="51">
        <f t="shared" si="108"/>
        <v>89.330548373325115</v>
      </c>
      <c r="B986" s="5">
        <f t="shared" si="102"/>
        <v>0.99812822607992535</v>
      </c>
      <c r="C986" s="49">
        <f t="shared" si="105"/>
        <v>-1.6273256381236948E-2</v>
      </c>
      <c r="D986" s="5">
        <f t="shared" si="103"/>
        <v>0.85929838712800943</v>
      </c>
      <c r="E986" s="5">
        <f t="shared" si="104"/>
        <v>8.3891513444350377E-2</v>
      </c>
      <c r="F986" s="5" t="str">
        <f t="shared" si="106"/>
        <v>neg.</v>
      </c>
      <c r="G986" s="16">
        <f>IF(AND(C$9="L",C$10="IB"),IF((($C$7*Coefficients!$C$16)/($A986*($C$4/100)))&lt;=1,2*ASIN(($C$7*Coefficients!$C$16)/( $A986*($C$4/100)))*180/PI(),180),IF(AND(C$9="C",C$10="IB"),IF((($C$7*Coefficients!$D$16)/($A986*($C$4/100)))&lt;=1,2*ASIN(($C$7*Coefficients!$D$16)/( $A986*($C$4/100)))*180/PI(),180),IF(AND(C$9="L",C$10="D"),IF((($C$7*Coefficients!$E$16)/($A986*($C$4/100)))&lt;=1,2*ASIN(($C$7*Coefficients!$E$16)/( $A986*($C$4/100)))*180/PI(),180),IF(AND(C$9="C",C$10="D"),IF((($C$7*Coefficients!$F$16)/($A986*($C$4/100)))&lt;=1,2*ASIN(($C$7*Coefficients!$F$16)/( $A986*($C$4/100)))*180/PI(),180),FALSE))))</f>
        <v>180</v>
      </c>
      <c r="H986" s="50">
        <f>IF(AND(C$9="L",C$10="IB"),(($C$7*Coefficients!$C$16)/($A986*SIN(C$5*PI()/180))*100/2)^2*PI(),IF(AND(C$9="C",C$10="IB"),(($C$7*Coefficients!$D$16)/($A986*SIN(C$5*PI()/180))*100/2)^2*PI(),IF(AND(C$9="L",C$10="D"),(($C$7*Coefficients!$E$16)/($A986*SIN(C$5*PI()/180))*100/2)^2*PI(),IF(AND(C$9="C",C$10="D"),(($C$7* Coefficients!$F$16)/($A986*SIN(C$5*PI()/180))*100/2)^2*PI(),FALSE))))</f>
        <v>321342.10560196725</v>
      </c>
      <c r="I986" s="42">
        <f t="shared" si="107"/>
        <v>8.9555030677376539</v>
      </c>
      <c r="L986" s="44"/>
    </row>
    <row r="987" spans="1:12" x14ac:dyDescent="0.25">
      <c r="A987" s="51">
        <f t="shared" si="108"/>
        <v>89.536476554954959</v>
      </c>
      <c r="B987" s="5">
        <f t="shared" si="102"/>
        <v>0.99811959178214882</v>
      </c>
      <c r="C987" s="49">
        <f t="shared" si="105"/>
        <v>-1.6348393903661339E-2</v>
      </c>
      <c r="D987" s="5">
        <f t="shared" si="103"/>
        <v>0.86127927449029484</v>
      </c>
      <c r="E987" s="5">
        <f t="shared" si="104"/>
        <v>8.4278739076546663E-2</v>
      </c>
      <c r="F987" s="5" t="str">
        <f t="shared" si="106"/>
        <v>neg.</v>
      </c>
      <c r="G987" s="16">
        <f>IF(AND(C$9="L",C$10="IB"),IF((($C$7*Coefficients!$C$16)/($A987*($C$4/100)))&lt;=1,2*ASIN(($C$7*Coefficients!$C$16)/( $A987*($C$4/100)))*180/PI(),180),IF(AND(C$9="C",C$10="IB"),IF((($C$7*Coefficients!$D$16)/($A987*($C$4/100)))&lt;=1,2*ASIN(($C$7*Coefficients!$D$16)/( $A987*($C$4/100)))*180/PI(),180),IF(AND(C$9="L",C$10="D"),IF((($C$7*Coefficients!$E$16)/($A987*($C$4/100)))&lt;=1,2*ASIN(($C$7*Coefficients!$E$16)/( $A987*($C$4/100)))*180/PI(),180),IF(AND(C$9="C",C$10="D"),IF((($C$7*Coefficients!$F$16)/($A987*($C$4/100)))&lt;=1,2*ASIN(($C$7*Coefficients!$F$16)/( $A987*($C$4/100)))*180/PI(),180),FALSE))))</f>
        <v>180</v>
      </c>
      <c r="H987" s="50">
        <f>IF(AND(C$9="L",C$10="IB"),(($C$7*Coefficients!$C$16)/($A987*SIN(C$5*PI()/180))*100/2)^2*PI(),IF(AND(C$9="C",C$10="IB"),(($C$7*Coefficients!$D$16)/($A987*SIN(C$5*PI()/180))*100/2)^2*PI(),IF(AND(C$9="L",C$10="D"),(($C$7*Coefficients!$E$16)/($A987*SIN(C$5*PI()/180))*100/2)^2*PI(),IF(AND(C$9="C",C$10="D"),(($C$7* Coefficients!$F$16)/($A987*SIN(C$5*PI()/180))*100/2)^2*PI(),FALSE))))</f>
        <v>319865.67273934488</v>
      </c>
      <c r="I987" s="42">
        <f t="shared" si="107"/>
        <v>8.9349059822449313</v>
      </c>
      <c r="L987" s="44"/>
    </row>
    <row r="988" spans="1:12" x14ac:dyDescent="0.25">
      <c r="A988" s="51">
        <f t="shared" si="108"/>
        <v>89.742879450070404</v>
      </c>
      <c r="B988" s="5">
        <f t="shared" si="102"/>
        <v>0.99811091768038807</v>
      </c>
      <c r="C988" s="49">
        <f t="shared" si="105"/>
        <v>-1.6423878463431948E-2</v>
      </c>
      <c r="D988" s="5">
        <f t="shared" si="103"/>
        <v>0.86326472826955558</v>
      </c>
      <c r="E988" s="5">
        <f t="shared" si="104"/>
        <v>8.4667752061051579E-2</v>
      </c>
      <c r="F988" s="5" t="str">
        <f t="shared" si="106"/>
        <v>neg.</v>
      </c>
      <c r="G988" s="16">
        <f>IF(AND(C$9="L",C$10="IB"),IF((($C$7*Coefficients!$C$16)/($A988*($C$4/100)))&lt;=1,2*ASIN(($C$7*Coefficients!$C$16)/( $A988*($C$4/100)))*180/PI(),180),IF(AND(C$9="C",C$10="IB"),IF((($C$7*Coefficients!$D$16)/($A988*($C$4/100)))&lt;=1,2*ASIN(($C$7*Coefficients!$D$16)/( $A988*($C$4/100)))*180/PI(),180),IF(AND(C$9="L",C$10="D"),IF((($C$7*Coefficients!$E$16)/($A988*($C$4/100)))&lt;=1,2*ASIN(($C$7*Coefficients!$E$16)/( $A988*($C$4/100)))*180/PI(),180),IF(AND(C$9="C",C$10="D"),IF((($C$7*Coefficients!$F$16)/($A988*($C$4/100)))&lt;=1,2*ASIN(($C$7*Coefficients!$F$16)/( $A988*($C$4/100)))*180/PI(),180),FALSE))))</f>
        <v>180</v>
      </c>
      <c r="H988" s="50">
        <f>IF(AND(C$9="L",C$10="IB"),(($C$7*Coefficients!$C$16)/($A988*SIN(C$5*PI()/180))*100/2)^2*PI(),IF(AND(C$9="C",C$10="IB"),(($C$7*Coefficients!$D$16)/($A988*SIN(C$5*PI()/180))*100/2)^2*PI(),IF(AND(C$9="L",C$10="D"),(($C$7*Coefficients!$E$16)/($A988*SIN(C$5*PI()/180))*100/2)^2*PI(),IF(AND(C$9="C",C$10="D"),(($C$7* Coefficients!$F$16)/($A988*SIN(C$5*PI()/180))*100/2)^2*PI(),FALSE))))</f>
        <v>318396.02346953441</v>
      </c>
      <c r="I988" s="42">
        <f t="shared" si="107"/>
        <v>8.9143562687342808</v>
      </c>
      <c r="L988" s="44"/>
    </row>
    <row r="989" spans="1:12" x14ac:dyDescent="0.25">
      <c r="A989" s="51">
        <f t="shared" si="108"/>
        <v>89.949758152999067</v>
      </c>
      <c r="B989" s="5">
        <f t="shared" si="102"/>
        <v>0.9981022035913798</v>
      </c>
      <c r="C989" s="49">
        <f t="shared" si="105"/>
        <v>-1.6499711664422365E-2</v>
      </c>
      <c r="D989" s="5">
        <f t="shared" si="103"/>
        <v>0.86525475899247017</v>
      </c>
      <c r="E989" s="5">
        <f t="shared" si="104"/>
        <v>8.5058560647908524E-2</v>
      </c>
      <c r="F989" s="5" t="str">
        <f t="shared" si="106"/>
        <v>neg.</v>
      </c>
      <c r="G989" s="16">
        <f>IF(AND(C$9="L",C$10="IB"),IF((($C$7*Coefficients!$C$16)/($A989*($C$4/100)))&lt;=1,2*ASIN(($C$7*Coefficients!$C$16)/( $A989*($C$4/100)))*180/PI(),180),IF(AND(C$9="C",C$10="IB"),IF((($C$7*Coefficients!$D$16)/($A989*($C$4/100)))&lt;=1,2*ASIN(($C$7*Coefficients!$D$16)/( $A989*($C$4/100)))*180/PI(),180),IF(AND(C$9="L",C$10="D"),IF((($C$7*Coefficients!$E$16)/($A989*($C$4/100)))&lt;=1,2*ASIN(($C$7*Coefficients!$E$16)/( $A989*($C$4/100)))*180/PI(),180),IF(AND(C$9="C",C$10="D"),IF((($C$7*Coefficients!$F$16)/($A989*($C$4/100)))&lt;=1,2*ASIN(($C$7*Coefficients!$F$16)/( $A989*($C$4/100)))*180/PI(),180),FALSE))))</f>
        <v>180</v>
      </c>
      <c r="H989" s="50">
        <f>IF(AND(C$9="L",C$10="IB"),(($C$7*Coefficients!$C$16)/($A989*SIN(C$5*PI()/180))*100/2)^2*PI(),IF(AND(C$9="C",C$10="IB"),(($C$7*Coefficients!$D$16)/($A989*SIN(C$5*PI()/180))*100/2)^2*PI(),IF(AND(C$9="L",C$10="D"),(($C$7*Coefficients!$E$16)/($A989*SIN(C$5*PI()/180))*100/2)^2*PI(),IF(AND(C$9="C",C$10="D"),(($C$7* Coefficients!$F$16)/($A989*SIN(C$5*PI()/180))*100/2)^2*PI(),FALSE))))</f>
        <v>316933.12662475859</v>
      </c>
      <c r="I989" s="42">
        <f t="shared" si="107"/>
        <v>8.8938538182531701</v>
      </c>
      <c r="L989" s="44"/>
    </row>
    <row r="990" spans="1:12" x14ac:dyDescent="0.25">
      <c r="A990" s="51">
        <f t="shared" si="108"/>
        <v>90.157113760591216</v>
      </c>
      <c r="B990" s="5">
        <f t="shared" si="102"/>
        <v>0.99809344933101907</v>
      </c>
      <c r="C990" s="49">
        <f t="shared" si="105"/>
        <v>-1.6575895117928414E-2</v>
      </c>
      <c r="D990" s="5">
        <f t="shared" si="103"/>
        <v>0.86724937720998341</v>
      </c>
      <c r="E990" s="5">
        <f t="shared" si="104"/>
        <v>8.545117312524142E-2</v>
      </c>
      <c r="F990" s="5" t="str">
        <f t="shared" si="106"/>
        <v>neg.</v>
      </c>
      <c r="G990" s="16">
        <f>IF(AND(C$9="L",C$10="IB"),IF((($C$7*Coefficients!$C$16)/($A990*($C$4/100)))&lt;=1,2*ASIN(($C$7*Coefficients!$C$16)/( $A990*($C$4/100)))*180/PI(),180),IF(AND(C$9="C",C$10="IB"),IF((($C$7*Coefficients!$D$16)/($A990*($C$4/100)))&lt;=1,2*ASIN(($C$7*Coefficients!$D$16)/( $A990*($C$4/100)))*180/PI(),180),IF(AND(C$9="L",C$10="D"),IF((($C$7*Coefficients!$E$16)/($A990*($C$4/100)))&lt;=1,2*ASIN(($C$7*Coefficients!$E$16)/( $A990*($C$4/100)))*180/PI(),180),IF(AND(C$9="C",C$10="D"),IF((($C$7*Coefficients!$F$16)/($A990*($C$4/100)))&lt;=1,2*ASIN(($C$7*Coefficients!$F$16)/( $A990*($C$4/100)))*180/PI(),180),FALSE))))</f>
        <v>180</v>
      </c>
      <c r="H990" s="50">
        <f>IF(AND(C$9="L",C$10="IB"),(($C$7*Coefficients!$C$16)/($A990*SIN(C$5*PI()/180))*100/2)^2*PI(),IF(AND(C$9="C",C$10="IB"),(($C$7*Coefficients!$D$16)/($A990*SIN(C$5*PI()/180))*100/2)^2*PI(),IF(AND(C$9="L",C$10="D"),(($C$7*Coefficients!$E$16)/($A990*SIN(C$5*PI()/180))*100/2)^2*PI(),IF(AND(C$9="C",C$10="D"),(($C$7* Coefficients!$F$16)/($A990*SIN(C$5*PI()/180))*100/2)^2*PI(),FALSE))))</f>
        <v>315476.95118044218</v>
      </c>
      <c r="I990" s="42">
        <f t="shared" si="107"/>
        <v>8.8733985220996487</v>
      </c>
      <c r="L990" s="44"/>
    </row>
    <row r="991" spans="1:12" x14ac:dyDescent="0.25">
      <c r="A991" s="51">
        <f t="shared" si="108"/>
        <v>90.364947372225657</v>
      </c>
      <c r="B991" s="5">
        <f t="shared" si="102"/>
        <v>0.99808465471435603</v>
      </c>
      <c r="C991" s="49">
        <f t="shared" si="105"/>
        <v>-1.6652430442697159E-2</v>
      </c>
      <c r="D991" s="5">
        <f t="shared" si="103"/>
        <v>0.8692485934973625</v>
      </c>
      <c r="E991" s="5">
        <f t="shared" si="104"/>
        <v>8.5845597819430325E-2</v>
      </c>
      <c r="F991" s="5" t="str">
        <f t="shared" si="106"/>
        <v>neg.</v>
      </c>
      <c r="G991" s="16">
        <f>IF(AND(C$9="L",C$10="IB"),IF((($C$7*Coefficients!$C$16)/($A991*($C$4/100)))&lt;=1,2*ASIN(($C$7*Coefficients!$C$16)/( $A991*($C$4/100)))*180/PI(),180),IF(AND(C$9="C",C$10="IB"),IF((($C$7*Coefficients!$D$16)/($A991*($C$4/100)))&lt;=1,2*ASIN(($C$7*Coefficients!$D$16)/( $A991*($C$4/100)))*180/PI(),180),IF(AND(C$9="L",C$10="D"),IF((($C$7*Coefficients!$E$16)/($A991*($C$4/100)))&lt;=1,2*ASIN(($C$7*Coefficients!$E$16)/( $A991*($C$4/100)))*180/PI(),180),IF(AND(C$9="C",C$10="D"),IF((($C$7*Coefficients!$F$16)/($A991*($C$4/100)))&lt;=1,2*ASIN(($C$7*Coefficients!$F$16)/( $A991*($C$4/100)))*180/PI(),180),FALSE))))</f>
        <v>180</v>
      </c>
      <c r="H991" s="50">
        <f>IF(AND(C$9="L",C$10="IB"),(($C$7*Coefficients!$C$16)/($A991*SIN(C$5*PI()/180))*100/2)^2*PI(),IF(AND(C$9="C",C$10="IB"),(($C$7*Coefficients!$D$16)/($A991*SIN(C$5*PI()/180))*100/2)^2*PI(),IF(AND(C$9="L",C$10="D"),(($C$7*Coefficients!$E$16)/($A991*SIN(C$5*PI()/180))*100/2)^2*PI(),IF(AND(C$9="C",C$10="D"),(($C$7* Coefficients!$F$16)/($A991*SIN(C$5*PI()/180))*100/2)^2*PI(),FALSE))))</f>
        <v>314027.46625455539</v>
      </c>
      <c r="I991" s="42">
        <f t="shared" si="107"/>
        <v>8.8529902718217723</v>
      </c>
      <c r="L991" s="44"/>
    </row>
    <row r="992" spans="1:12" x14ac:dyDescent="0.25">
      <c r="A992" s="51">
        <f t="shared" si="108"/>
        <v>90.573260089815506</v>
      </c>
      <c r="B992" s="5">
        <f t="shared" si="102"/>
        <v>0.99807581955559066</v>
      </c>
      <c r="C992" s="49">
        <f t="shared" si="105"/>
        <v>-1.6729319264974229E-2</v>
      </c>
      <c r="D992" s="5">
        <f t="shared" si="103"/>
        <v>0.87125241845425339</v>
      </c>
      <c r="E992" s="5">
        <f t="shared" si="104"/>
        <v>8.624184309528829E-2</v>
      </c>
      <c r="F992" s="5" t="str">
        <f t="shared" si="106"/>
        <v>neg.</v>
      </c>
      <c r="G992" s="16">
        <f>IF(AND(C$9="L",C$10="IB"),IF((($C$7*Coefficients!$C$16)/($A992*($C$4/100)))&lt;=1,2*ASIN(($C$7*Coefficients!$C$16)/( $A992*($C$4/100)))*180/PI(),180),IF(AND(C$9="C",C$10="IB"),IF((($C$7*Coefficients!$D$16)/($A992*($C$4/100)))&lt;=1,2*ASIN(($C$7*Coefficients!$D$16)/( $A992*($C$4/100)))*180/PI(),180),IF(AND(C$9="L",C$10="D"),IF((($C$7*Coefficients!$E$16)/($A992*($C$4/100)))&lt;=1,2*ASIN(($C$7*Coefficients!$E$16)/( $A992*($C$4/100)))*180/PI(),180),IF(AND(C$9="C",C$10="D"),IF((($C$7*Coefficients!$F$16)/($A992*($C$4/100)))&lt;=1,2*ASIN(($C$7*Coefficients!$F$16)/( $A992*($C$4/100)))*180/PI(),180),FALSE))))</f>
        <v>180</v>
      </c>
      <c r="H992" s="50">
        <f>IF(AND(C$9="L",C$10="IB"),(($C$7*Coefficients!$C$16)/($A992*SIN(C$5*PI()/180))*100/2)^2*PI(),IF(AND(C$9="C",C$10="IB"),(($C$7*Coefficients!$D$16)/($A992*SIN(C$5*PI()/180))*100/2)^2*PI(),IF(AND(C$9="L",C$10="D"),(($C$7*Coefficients!$E$16)/($A992*SIN(C$5*PI()/180))*100/2)^2*PI(),IF(AND(C$9="C",C$10="D"),(($C$7* Coefficients!$F$16)/($A992*SIN(C$5*PI()/180))*100/2)^2*PI(),FALSE))))</f>
        <v>312584.64110695833</v>
      </c>
      <c r="I992" s="42">
        <f t="shared" si="107"/>
        <v>8.8326289592170255</v>
      </c>
      <c r="L992" s="44"/>
    </row>
    <row r="993" spans="1:12" x14ac:dyDescent="0.25">
      <c r="A993" s="51">
        <f t="shared" si="108"/>
        <v>90.78205301781405</v>
      </c>
      <c r="B993" s="5">
        <f t="shared" si="102"/>
        <v>0.99806694366807003</v>
      </c>
      <c r="C993" s="49">
        <f t="shared" si="105"/>
        <v>-1.6806563218528022E-2</v>
      </c>
      <c r="D993" s="5">
        <f t="shared" si="103"/>
        <v>0.87326086270473624</v>
      </c>
      <c r="E993" s="5">
        <f t="shared" si="104"/>
        <v>8.6639917356238369E-2</v>
      </c>
      <c r="F993" s="5" t="str">
        <f t="shared" si="106"/>
        <v>neg.</v>
      </c>
      <c r="G993" s="16">
        <f>IF(AND(C$9="L",C$10="IB"),IF((($C$7*Coefficients!$C$16)/($A993*($C$4/100)))&lt;=1,2*ASIN(($C$7*Coefficients!$C$16)/( $A993*($C$4/100)))*180/PI(),180),IF(AND(C$9="C",C$10="IB"),IF((($C$7*Coefficients!$D$16)/($A993*($C$4/100)))&lt;=1,2*ASIN(($C$7*Coefficients!$D$16)/( $A993*($C$4/100)))*180/PI(),180),IF(AND(C$9="L",C$10="D"),IF((($C$7*Coefficients!$E$16)/($A993*($C$4/100)))&lt;=1,2*ASIN(($C$7*Coefficients!$E$16)/( $A993*($C$4/100)))*180/PI(),180),IF(AND(C$9="C",C$10="D"),IF((($C$7*Coefficients!$F$16)/($A993*($C$4/100)))&lt;=1,2*ASIN(($C$7*Coefficients!$F$16)/( $A993*($C$4/100)))*180/PI(),180),FALSE))))</f>
        <v>180</v>
      </c>
      <c r="H993" s="50">
        <f>IF(AND(C$9="L",C$10="IB"),(($C$7*Coefficients!$C$16)/($A993*SIN(C$5*PI()/180))*100/2)^2*PI(),IF(AND(C$9="C",C$10="IB"),(($C$7*Coefficients!$D$16)/($A993*SIN(C$5*PI()/180))*100/2)^2*PI(),IF(AND(C$9="L",C$10="D"),(($C$7*Coefficients!$E$16)/($A993*SIN(C$5*PI()/180))*100/2)^2*PI(),IF(AND(C$9="C",C$10="D"),(($C$7* Coefficients!$F$16)/($A993*SIN(C$5*PI()/180))*100/2)^2*PI(),FALSE))))</f>
        <v>311148.44513874914</v>
      </c>
      <c r="I993" s="42">
        <f t="shared" si="107"/>
        <v>8.8123144763317587</v>
      </c>
      <c r="L993" s="44"/>
    </row>
    <row r="994" spans="1:12" x14ac:dyDescent="0.25">
      <c r="A994" s="51">
        <f t="shared" si="108"/>
        <v>90.991327263220612</v>
      </c>
      <c r="B994" s="5">
        <f t="shared" si="102"/>
        <v>0.99805802686428402</v>
      </c>
      <c r="C994" s="49">
        <f t="shared" si="105"/>
        <v>-1.6884163944688373E-2</v>
      </c>
      <c r="D994" s="5">
        <f t="shared" si="103"/>
        <v>0.87527393689738253</v>
      </c>
      <c r="E994" s="5">
        <f t="shared" si="104"/>
        <v>8.7039829044492242E-2</v>
      </c>
      <c r="F994" s="5" t="str">
        <f t="shared" si="106"/>
        <v>neg.</v>
      </c>
      <c r="G994" s="16">
        <f>IF(AND(C$9="L",C$10="IB"),IF((($C$7*Coefficients!$C$16)/($A994*($C$4/100)))&lt;=1,2*ASIN(($C$7*Coefficients!$C$16)/( $A994*($C$4/100)))*180/PI(),180),IF(AND(C$9="C",C$10="IB"),IF((($C$7*Coefficients!$D$16)/($A994*($C$4/100)))&lt;=1,2*ASIN(($C$7*Coefficients!$D$16)/( $A994*($C$4/100)))*180/PI(),180),IF(AND(C$9="L",C$10="D"),IF((($C$7*Coefficients!$E$16)/($A994*($C$4/100)))&lt;=1,2*ASIN(($C$7*Coefficients!$E$16)/( $A994*($C$4/100)))*180/PI(),180),IF(AND(C$9="C",C$10="D"),IF((($C$7*Coefficients!$F$16)/($A994*($C$4/100)))&lt;=1,2*ASIN(($C$7*Coefficients!$F$16)/( $A994*($C$4/100)))*180/PI(),180),FALSE))))</f>
        <v>180</v>
      </c>
      <c r="H994" s="50">
        <f>IF(AND(C$9="L",C$10="IB"),(($C$7*Coefficients!$C$16)/($A994*SIN(C$5*PI()/180))*100/2)^2*PI(),IF(AND(C$9="C",C$10="IB"),(($C$7*Coefficients!$D$16)/($A994*SIN(C$5*PI()/180))*100/2)^2*PI(),IF(AND(C$9="L",C$10="D"),(($C$7*Coefficients!$E$16)/($A994*SIN(C$5*PI()/180))*100/2)^2*PI(),IF(AND(C$9="C",C$10="D"),(($C$7* Coefficients!$F$16)/($A994*SIN(C$5*PI()/180))*100/2)^2*PI(),FALSE))))</f>
        <v>309718.84789161541</v>
      </c>
      <c r="I994" s="42">
        <f t="shared" si="107"/>
        <v>8.792046715460609</v>
      </c>
      <c r="L994" s="44"/>
    </row>
    <row r="995" spans="1:12" x14ac:dyDescent="0.25">
      <c r="A995" s="51">
        <f t="shared" si="108"/>
        <v>91.201083935586411</v>
      </c>
      <c r="B995" s="5">
        <f t="shared" ref="B995:B1058" si="109">IF(AND(C$9="L",C$10="IB"),SQRT((SIN(PI()*$A995*($C$4/100)/$C$7*SIN($C$5*PI()/180))/(PI()*$A995*($C$4/100)/$C$7*SIN($C$5*PI()/180)))^2),IF(AND(C$9="C",C$10="IB"),IMABS(2*BESSELJ((2*PI()*$A995/$C$7)*(($C$4/100)/2)*SIN($C$5*PI()/180),1)/( (2*PI()*$A995/$C$7)*(($C$4/100)/2)*SIN($C$5*PI()/180))),IF(AND(C$9="L",C$10="D"),SQRT((SIN(PI()*$A995*($C$4/100)/$C$7*SIN($C$5*PI()/180))/(PI()*$A995*($C$4/100)/$C$7*SIN($C$5*PI()/180)))^2)*COS(C$5*PI()/180),IF(AND(C$9="C",C$10="D"),IMABS(2*BESSELJ((2*PI()*$A995/$C$7)*(($C$4/100)/2)*SIN($C$5*PI()/180),1)/( (2*PI()*$A995/$C$7)*(($C$4/100)/2)*SIN($C$5*PI()/180)))* COS(C$5*PI()/180),FALSE))))</f>
        <v>0.99804906895586243</v>
      </c>
      <c r="C995" s="49">
        <f t="shared" si="105"/>
        <v>-1.6962123092372675E-2</v>
      </c>
      <c r="D995" s="5">
        <f t="shared" ref="D995:D1058" si="110">IF(C$9="C",C$14/(C$7/A995*100),"n/a")</f>
        <v>0.87729165170531154</v>
      </c>
      <c r="E995" s="5">
        <f t="shared" ref="E995:E1058" si="111">IF($C$9="C",(((PI()*(C$4/100)/(C$7/A995)))^2),IF($C$9="L",(2*(C$4/100)/(C$7/A995)),FALSE))</f>
        <v>8.7441586641228988E-2</v>
      </c>
      <c r="F995" s="5" t="str">
        <f t="shared" si="106"/>
        <v>neg.</v>
      </c>
      <c r="G995" s="16">
        <f>IF(AND(C$9="L",C$10="IB"),IF((($C$7*Coefficients!$C$16)/($A995*($C$4/100)))&lt;=1,2*ASIN(($C$7*Coefficients!$C$16)/( $A995*($C$4/100)))*180/PI(),180),IF(AND(C$9="C",C$10="IB"),IF((($C$7*Coefficients!$D$16)/($A995*($C$4/100)))&lt;=1,2*ASIN(($C$7*Coefficients!$D$16)/( $A995*($C$4/100)))*180/PI(),180),IF(AND(C$9="L",C$10="D"),IF((($C$7*Coefficients!$E$16)/($A995*($C$4/100)))&lt;=1,2*ASIN(($C$7*Coefficients!$E$16)/( $A995*($C$4/100)))*180/PI(),180),IF(AND(C$9="C",C$10="D"),IF((($C$7*Coefficients!$F$16)/($A995*($C$4/100)))&lt;=1,2*ASIN(($C$7*Coefficients!$F$16)/( $A995*($C$4/100)))*180/PI(),180),FALSE))))</f>
        <v>180</v>
      </c>
      <c r="H995" s="50">
        <f>IF(AND(C$9="L",C$10="IB"),(($C$7*Coefficients!$C$16)/($A995*SIN(C$5*PI()/180))*100/2)^2*PI(),IF(AND(C$9="C",C$10="IB"),(($C$7*Coefficients!$D$16)/($A995*SIN(C$5*PI()/180))*100/2)^2*PI(),IF(AND(C$9="L",C$10="D"),(($C$7*Coefficients!$E$16)/($A995*SIN(C$5*PI()/180))*100/2)^2*PI(),IF(AND(C$9="C",C$10="D"),(($C$7* Coefficients!$F$16)/($A995*SIN(C$5*PI()/180))*100/2)^2*PI(),FALSE))))</f>
        <v>308295.81904718757</v>
      </c>
      <c r="I995" s="42">
        <f t="shared" si="107"/>
        <v>8.7718255691459195</v>
      </c>
      <c r="L995" s="44"/>
    </row>
    <row r="996" spans="1:12" x14ac:dyDescent="0.25">
      <c r="A996" s="51">
        <f t="shared" si="108"/>
        <v>91.411324147020437</v>
      </c>
      <c r="B996" s="5">
        <f t="shared" si="109"/>
        <v>0.99804006975356807</v>
      </c>
      <c r="C996" s="49">
        <f t="shared" ref="C996:C1059" si="112">20*LOG(B996)</f>
        <v>-1.7040442318146807E-2</v>
      </c>
      <c r="D996" s="5">
        <f t="shared" si="110"/>
        <v>0.87931401782624596</v>
      </c>
      <c r="E996" s="5">
        <f t="shared" si="111"/>
        <v>8.7845198666774968E-2</v>
      </c>
      <c r="F996" s="5" t="str">
        <f t="shared" ref="F996:F1059" si="113">IF(E996&gt;=1,10*LOG(E996),"neg.")</f>
        <v>neg.</v>
      </c>
      <c r="G996" s="16">
        <f>IF(AND(C$9="L",C$10="IB"),IF((($C$7*Coefficients!$C$16)/($A996*($C$4/100)))&lt;=1,2*ASIN(($C$7*Coefficients!$C$16)/( $A996*($C$4/100)))*180/PI(),180),IF(AND(C$9="C",C$10="IB"),IF((($C$7*Coefficients!$D$16)/($A996*($C$4/100)))&lt;=1,2*ASIN(($C$7*Coefficients!$D$16)/( $A996*($C$4/100)))*180/PI(),180),IF(AND(C$9="L",C$10="D"),IF((($C$7*Coefficients!$E$16)/($A996*($C$4/100)))&lt;=1,2*ASIN(($C$7*Coefficients!$E$16)/( $A996*($C$4/100)))*180/PI(),180),IF(AND(C$9="C",C$10="D"),IF((($C$7*Coefficients!$F$16)/($A996*($C$4/100)))&lt;=1,2*ASIN(($C$7*Coefficients!$F$16)/( $A996*($C$4/100)))*180/PI(),180),FALSE))))</f>
        <v>180</v>
      </c>
      <c r="H996" s="50">
        <f>IF(AND(C$9="L",C$10="IB"),(($C$7*Coefficients!$C$16)/($A996*SIN(C$5*PI()/180))*100/2)^2*PI(),IF(AND(C$9="C",C$10="IB"),(($C$7*Coefficients!$D$16)/($A996*SIN(C$5*PI()/180))*100/2)^2*PI(),IF(AND(C$9="L",C$10="D"),(($C$7*Coefficients!$E$16)/($A996*SIN(C$5*PI()/180))*100/2)^2*PI(),IF(AND(C$9="C",C$10="D"),(($C$7* Coefficients!$F$16)/($A996*SIN(C$5*PI()/180))*100/2)^2*PI(),FALSE))))</f>
        <v>306879.32842639659</v>
      </c>
      <c r="I996" s="42">
        <f t="shared" ref="I996:I1059" si="114">(0.8/A996)*1000</f>
        <v>8.7516509301771901</v>
      </c>
      <c r="L996" s="44"/>
    </row>
    <row r="997" spans="1:12" x14ac:dyDescent="0.25">
      <c r="A997" s="51">
        <f t="shared" ref="A997:A1060" si="115">A996*10^(1/1000)</f>
        <v>91.622049012195376</v>
      </c>
      <c r="B997" s="5">
        <f t="shared" si="109"/>
        <v>0.99803102906729679</v>
      </c>
      <c r="C997" s="49">
        <f t="shared" si="112"/>
        <v>-1.7119123286226164E-2</v>
      </c>
      <c r="D997" s="5">
        <f t="shared" si="110"/>
        <v>0.88134104598257001</v>
      </c>
      <c r="E997" s="5">
        <f t="shared" si="111"/>
        <v>8.825067368078475E-2</v>
      </c>
      <c r="F997" s="5" t="str">
        <f t="shared" si="113"/>
        <v>neg.</v>
      </c>
      <c r="G997" s="16">
        <f>IF(AND(C$9="L",C$10="IB"),IF((($C$7*Coefficients!$C$16)/($A997*($C$4/100)))&lt;=1,2*ASIN(($C$7*Coefficients!$C$16)/( $A997*($C$4/100)))*180/PI(),180),IF(AND(C$9="C",C$10="IB"),IF((($C$7*Coefficients!$D$16)/($A997*($C$4/100)))&lt;=1,2*ASIN(($C$7*Coefficients!$D$16)/( $A997*($C$4/100)))*180/PI(),180),IF(AND(C$9="L",C$10="D"),IF((($C$7*Coefficients!$E$16)/($A997*($C$4/100)))&lt;=1,2*ASIN(($C$7*Coefficients!$E$16)/( $A997*($C$4/100)))*180/PI(),180),IF(AND(C$9="C",C$10="D"),IF((($C$7*Coefficients!$F$16)/($A997*($C$4/100)))&lt;=1,2*ASIN(($C$7*Coefficients!$F$16)/( $A997*($C$4/100)))*180/PI(),180),FALSE))))</f>
        <v>180</v>
      </c>
      <c r="H997" s="50">
        <f>IF(AND(C$9="L",C$10="IB"),(($C$7*Coefficients!$C$16)/($A997*SIN(C$5*PI()/180))*100/2)^2*PI(),IF(AND(C$9="C",C$10="IB"),(($C$7*Coefficients!$D$16)/($A997*SIN(C$5*PI()/180))*100/2)^2*PI(),IF(AND(C$9="L",C$10="D"),(($C$7*Coefficients!$E$16)/($A997*SIN(C$5*PI()/180))*100/2)^2*PI(),IF(AND(C$9="C",C$10="D"),(($C$7* Coefficients!$F$16)/($A997*SIN(C$5*PI()/180))*100/2)^2*PI(),FALSE))))</f>
        <v>305469.34598883369</v>
      </c>
      <c r="I997" s="42">
        <f t="shared" si="114"/>
        <v>8.7315226915904915</v>
      </c>
      <c r="L997" s="44"/>
    </row>
    <row r="998" spans="1:12" x14ac:dyDescent="0.25">
      <c r="A998" s="51">
        <f t="shared" si="115"/>
        <v>91.833259648353476</v>
      </c>
      <c r="B998" s="5">
        <f t="shared" si="109"/>
        <v>0.9980219467060707</v>
      </c>
      <c r="C998" s="49">
        <f t="shared" si="112"/>
        <v>-1.7198167668535616E-2</v>
      </c>
      <c r="D998" s="5">
        <f t="shared" si="110"/>
        <v>0.88337274692138501</v>
      </c>
      <c r="E998" s="5">
        <f t="shared" si="111"/>
        <v>8.8658020282422353E-2</v>
      </c>
      <c r="F998" s="5" t="str">
        <f t="shared" si="113"/>
        <v>neg.</v>
      </c>
      <c r="G998" s="16">
        <f>IF(AND(C$9="L",C$10="IB"),IF((($C$7*Coefficients!$C$16)/($A998*($C$4/100)))&lt;=1,2*ASIN(($C$7*Coefficients!$C$16)/( $A998*($C$4/100)))*180/PI(),180),IF(AND(C$9="C",C$10="IB"),IF((($C$7*Coefficients!$D$16)/($A998*($C$4/100)))&lt;=1,2*ASIN(($C$7*Coefficients!$D$16)/( $A998*($C$4/100)))*180/PI(),180),IF(AND(C$9="L",C$10="D"),IF((($C$7*Coefficients!$E$16)/($A998*($C$4/100)))&lt;=1,2*ASIN(($C$7*Coefficients!$E$16)/( $A998*($C$4/100)))*180/PI(),180),IF(AND(C$9="C",C$10="D"),IF((($C$7*Coefficients!$F$16)/($A998*($C$4/100)))&lt;=1,2*ASIN(($C$7*Coefficients!$F$16)/( $A998*($C$4/100)))*180/PI(),180),FALSE))))</f>
        <v>180</v>
      </c>
      <c r="H998" s="50">
        <f>IF(AND(C$9="L",C$10="IB"),(($C$7*Coefficients!$C$16)/($A998*SIN(C$5*PI()/180))*100/2)^2*PI(),IF(AND(C$9="C",C$10="IB"),(($C$7*Coefficients!$D$16)/($A998*SIN(C$5*PI()/180))*100/2)^2*PI(),IF(AND(C$9="L",C$10="D"),(($C$7*Coefficients!$E$16)/($A998*SIN(C$5*PI()/180))*100/2)^2*PI(),IF(AND(C$9="C",C$10="D"),(($C$7* Coefficients!$F$16)/($A998*SIN(C$5*PI()/180))*100/2)^2*PI(),FALSE))))</f>
        <v>304065.84183211299</v>
      </c>
      <c r="I998" s="42">
        <f t="shared" si="114"/>
        <v>8.7114407466679058</v>
      </c>
      <c r="L998" s="44"/>
    </row>
    <row r="999" spans="1:12" x14ac:dyDescent="0.25">
      <c r="A999" s="51">
        <f t="shared" si="115"/>
        <v>92.044957175312504</v>
      </c>
      <c r="B999" s="5">
        <f t="shared" si="109"/>
        <v>0.99801282247803558</v>
      </c>
      <c r="C999" s="49">
        <f t="shared" si="112"/>
        <v>-1.7277577144732787E-2</v>
      </c>
      <c r="D999" s="5">
        <f t="shared" si="110"/>
        <v>0.8854091314145669</v>
      </c>
      <c r="E999" s="5">
        <f t="shared" si="111"/>
        <v>8.9067247110543701E-2</v>
      </c>
      <c r="F999" s="5" t="str">
        <f t="shared" si="113"/>
        <v>neg.</v>
      </c>
      <c r="G999" s="16">
        <f>IF(AND(C$9="L",C$10="IB"),IF((($C$7*Coefficients!$C$16)/($A999*($C$4/100)))&lt;=1,2*ASIN(($C$7*Coefficients!$C$16)/( $A999*($C$4/100)))*180/PI(),180),IF(AND(C$9="C",C$10="IB"),IF((($C$7*Coefficients!$D$16)/($A999*($C$4/100)))&lt;=1,2*ASIN(($C$7*Coefficients!$D$16)/( $A999*($C$4/100)))*180/PI(),180),IF(AND(C$9="L",C$10="D"),IF((($C$7*Coefficients!$E$16)/($A999*($C$4/100)))&lt;=1,2*ASIN(($C$7*Coefficients!$E$16)/( $A999*($C$4/100)))*180/PI(),180),IF(AND(C$9="C",C$10="D"),IF((($C$7*Coefficients!$F$16)/($A999*($C$4/100)))&lt;=1,2*ASIN(($C$7*Coefficients!$F$16)/( $A999*($C$4/100)))*180/PI(),180),FALSE))))</f>
        <v>180</v>
      </c>
      <c r="H999" s="50">
        <f>IF(AND(C$9="L",C$10="IB"),(($C$7*Coefficients!$C$16)/($A999*SIN(C$5*PI()/180))*100/2)^2*PI(),IF(AND(C$9="C",C$10="IB"),(($C$7*Coefficients!$D$16)/($A999*SIN(C$5*PI()/180))*100/2)^2*PI(),IF(AND(C$9="L",C$10="D"),(($C$7*Coefficients!$E$16)/($A999*SIN(C$5*PI()/180))*100/2)^2*PI(),IF(AND(C$9="C",C$10="D"),(($C$7* Coefficients!$F$16)/($A999*SIN(C$5*PI()/180))*100/2)^2*PI(),FALSE))))</f>
        <v>302668.78619123774</v>
      </c>
      <c r="I999" s="42">
        <f t="shared" si="114"/>
        <v>8.6914049889369611</v>
      </c>
      <c r="L999" s="44"/>
    </row>
    <row r="1000" spans="1:12" x14ac:dyDescent="0.25">
      <c r="A1000" s="51">
        <f t="shared" si="115"/>
        <v>92.257142715471673</v>
      </c>
      <c r="B1000" s="5">
        <f t="shared" si="109"/>
        <v>0.99800365619045561</v>
      </c>
      <c r="C1000" s="49">
        <f t="shared" si="112"/>
        <v>-1.7357353402255481E-2</v>
      </c>
      <c r="D1000" s="5">
        <f t="shared" si="110"/>
        <v>0.88745021025882387</v>
      </c>
      <c r="E1000" s="5">
        <f t="shared" si="111"/>
        <v>8.9478362843879972E-2</v>
      </c>
      <c r="F1000" s="5" t="str">
        <f t="shared" si="113"/>
        <v>neg.</v>
      </c>
      <c r="G1000" s="16">
        <f>IF(AND(C$9="L",C$10="IB"),IF((($C$7*Coefficients!$C$16)/($A1000*($C$4/100)))&lt;=1,2*ASIN(($C$7*Coefficients!$C$16)/( $A1000*($C$4/100)))*180/PI(),180),IF(AND(C$9="C",C$10="IB"),IF((($C$7*Coefficients!$D$16)/($A1000*($C$4/100)))&lt;=1,2*ASIN(($C$7*Coefficients!$D$16)/( $A1000*($C$4/100)))*180/PI(),180),IF(AND(C$9="L",C$10="D"),IF((($C$7*Coefficients!$E$16)/($A1000*($C$4/100)))&lt;=1,2*ASIN(($C$7*Coefficients!$E$16)/( $A1000*($C$4/100)))*180/PI(),180),IF(AND(C$9="C",C$10="D"),IF((($C$7*Coefficients!$F$16)/($A1000*($C$4/100)))&lt;=1,2*ASIN(($C$7*Coefficients!$F$16)/( $A1000*($C$4/100)))*180/PI(),180),FALSE))))</f>
        <v>180</v>
      </c>
      <c r="H1000" s="50">
        <f>IF(AND(C$9="L",C$10="IB"),(($C$7*Coefficients!$C$16)/($A1000*SIN(C$5*PI()/180))*100/2)^2*PI(),IF(AND(C$9="C",C$10="IB"),(($C$7*Coefficients!$D$16)/($A1000*SIN(C$5*PI()/180))*100/2)^2*PI(),IF(AND(C$9="L",C$10="D"),(($C$7*Coefficients!$E$16)/($A1000*SIN(C$5*PI()/180))*100/2)^2*PI(),IF(AND(C$9="C",C$10="D"),(($C$7* Coefficients!$F$16)/($A1000*SIN(C$5*PI()/180))*100/2)^2*PI(),FALSE))))</f>
        <v>301278.1494379692</v>
      </c>
      <c r="I1000" s="42">
        <f t="shared" si="114"/>
        <v>8.6714153121700654</v>
      </c>
      <c r="L1000" s="44"/>
    </row>
    <row r="1001" spans="1:12" x14ac:dyDescent="0.25">
      <c r="A1001" s="51">
        <f t="shared" si="115"/>
        <v>92.469817393817593</v>
      </c>
      <c r="B1001" s="5">
        <f t="shared" si="109"/>
        <v>0.99799444764971024</v>
      </c>
      <c r="C1001" s="49">
        <f t="shared" si="112"/>
        <v>-1.7437498136349809E-2</v>
      </c>
      <c r="D1001" s="5">
        <f t="shared" si="110"/>
        <v>0.88949599427575232</v>
      </c>
      <c r="E1001" s="5">
        <f t="shared" si="111"/>
        <v>8.9891376201221423E-2</v>
      </c>
      <c r="F1001" s="5" t="str">
        <f t="shared" si="113"/>
        <v>neg.</v>
      </c>
      <c r="G1001" s="16">
        <f>IF(AND(C$9="L",C$10="IB"),IF((($C$7*Coefficients!$C$16)/($A1001*($C$4/100)))&lt;=1,2*ASIN(($C$7*Coefficients!$C$16)/( $A1001*($C$4/100)))*180/PI(),180),IF(AND(C$9="C",C$10="IB"),IF((($C$7*Coefficients!$D$16)/($A1001*($C$4/100)))&lt;=1,2*ASIN(($C$7*Coefficients!$D$16)/( $A1001*($C$4/100)))*180/PI(),180),IF(AND(C$9="L",C$10="D"),IF((($C$7*Coefficients!$E$16)/($A1001*($C$4/100)))&lt;=1,2*ASIN(($C$7*Coefficients!$E$16)/( $A1001*($C$4/100)))*180/PI(),180),IF(AND(C$9="C",C$10="D"),IF((($C$7*Coefficients!$F$16)/($A1001*($C$4/100)))&lt;=1,2*ASIN(($C$7*Coefficients!$F$16)/( $A1001*($C$4/100)))*180/PI(),180),FALSE))))</f>
        <v>180</v>
      </c>
      <c r="H1001" s="50">
        <f>IF(AND(C$9="L",C$10="IB"),(($C$7*Coefficients!$C$16)/($A1001*SIN(C$5*PI()/180))*100/2)^2*PI(),IF(AND(C$9="C",C$10="IB"),(($C$7*Coefficients!$D$16)/($A1001*SIN(C$5*PI()/180))*100/2)^2*PI(),IF(AND(C$9="L",C$10="D"),(($C$7*Coefficients!$E$16)/($A1001*SIN(C$5*PI()/180))*100/2)^2*PI(),IF(AND(C$9="C",C$10="D"),(($C$7* Coefficients!$F$16)/($A1001*SIN(C$5*PI()/180))*100/2)^2*PI(),FALSE))))</f>
        <v>299893.90208019747</v>
      </c>
      <c r="I1001" s="42">
        <f t="shared" si="114"/>
        <v>8.6514716103839397</v>
      </c>
      <c r="L1001" s="44"/>
    </row>
    <row r="1002" spans="1:12" x14ac:dyDescent="0.25">
      <c r="A1002" s="51">
        <f t="shared" si="115"/>
        <v>92.682982337930241</v>
      </c>
      <c r="B1002" s="5">
        <f t="shared" si="109"/>
        <v>0.99798519666129049</v>
      </c>
      <c r="C1002" s="49">
        <f t="shared" si="112"/>
        <v>-1.7518013050103136E-2</v>
      </c>
      <c r="D1002" s="5">
        <f t="shared" si="110"/>
        <v>0.89154649431189603</v>
      </c>
      <c r="E1002" s="5">
        <f t="shared" si="111"/>
        <v>9.0306295941602582E-2</v>
      </c>
      <c r="F1002" s="5" t="str">
        <f t="shared" si="113"/>
        <v>neg.</v>
      </c>
      <c r="G1002" s="16">
        <f>IF(AND(C$9="L",C$10="IB"),IF((($C$7*Coefficients!$C$16)/($A1002*($C$4/100)))&lt;=1,2*ASIN(($C$7*Coefficients!$C$16)/( $A1002*($C$4/100)))*180/PI(),180),IF(AND(C$9="C",C$10="IB"),IF((($C$7*Coefficients!$D$16)/($A1002*($C$4/100)))&lt;=1,2*ASIN(($C$7*Coefficients!$D$16)/( $A1002*($C$4/100)))*180/PI(),180),IF(AND(C$9="L",C$10="D"),IF((($C$7*Coefficients!$E$16)/($A1002*($C$4/100)))&lt;=1,2*ASIN(($C$7*Coefficients!$E$16)/( $A1002*($C$4/100)))*180/PI(),180),IF(AND(C$9="C",C$10="D"),IF((($C$7*Coefficients!$F$16)/($A1002*($C$4/100)))&lt;=1,2*ASIN(($C$7*Coefficients!$F$16)/( $A1002*($C$4/100)))*180/PI(),180),FALSE))))</f>
        <v>180</v>
      </c>
      <c r="H1002" s="50">
        <f>IF(AND(C$9="L",C$10="IB"),(($C$7*Coefficients!$C$16)/($A1002*SIN(C$5*PI()/180))*100/2)^2*PI(),IF(AND(C$9="C",C$10="IB"),(($C$7*Coefficients!$D$16)/($A1002*SIN(C$5*PI()/180))*100/2)^2*PI(),IF(AND(C$9="L",C$10="D"),(($C$7*Coefficients!$E$16)/($A1002*SIN(C$5*PI()/180))*100/2)^2*PI(),IF(AND(C$9="C",C$10="D"),(($C$7* Coefficients!$F$16)/($A1002*SIN(C$5*PI()/180))*100/2)^2*PI(),FALSE))))</f>
        <v>298516.01476131694</v>
      </c>
      <c r="I1002" s="42">
        <f t="shared" si="114"/>
        <v>8.6315737778390673</v>
      </c>
      <c r="L1002" s="44"/>
    </row>
    <row r="1003" spans="1:12" x14ac:dyDescent="0.25">
      <c r="A1003" s="51">
        <f t="shared" si="115"/>
        <v>92.896638677988932</v>
      </c>
      <c r="B1003" s="5">
        <f t="shared" si="109"/>
        <v>0.99797590302979411</v>
      </c>
      <c r="C1003" s="49">
        <f t="shared" si="112"/>
        <v>-1.7598899854487701E-2</v>
      </c>
      <c r="D1003" s="5">
        <f t="shared" si="110"/>
        <v>0.89360172123880166</v>
      </c>
      <c r="E1003" s="5">
        <f t="shared" si="111"/>
        <v>9.0723130864487689E-2</v>
      </c>
      <c r="F1003" s="5" t="str">
        <f t="shared" si="113"/>
        <v>neg.</v>
      </c>
      <c r="G1003" s="16">
        <f>IF(AND(C$9="L",C$10="IB"),IF((($C$7*Coefficients!$C$16)/($A1003*($C$4/100)))&lt;=1,2*ASIN(($C$7*Coefficients!$C$16)/( $A1003*($C$4/100)))*180/PI(),180),IF(AND(C$9="C",C$10="IB"),IF((($C$7*Coefficients!$D$16)/($A1003*($C$4/100)))&lt;=1,2*ASIN(($C$7*Coefficients!$D$16)/( $A1003*($C$4/100)))*180/PI(),180),IF(AND(C$9="L",C$10="D"),IF((($C$7*Coefficients!$E$16)/($A1003*($C$4/100)))&lt;=1,2*ASIN(($C$7*Coefficients!$E$16)/( $A1003*($C$4/100)))*180/PI(),180),IF(AND(C$9="C",C$10="D"),IF((($C$7*Coefficients!$F$16)/($A1003*($C$4/100)))&lt;=1,2*ASIN(($C$7*Coefficients!$F$16)/( $A1003*($C$4/100)))*180/PI(),180),FALSE))))</f>
        <v>180</v>
      </c>
      <c r="H1003" s="50">
        <f>IF(AND(C$9="L",C$10="IB"),(($C$7*Coefficients!$C$16)/($A1003*SIN(C$5*PI()/180))*100/2)^2*PI(),IF(AND(C$9="C",C$10="IB"),(($C$7*Coefficients!$D$16)/($A1003*SIN(C$5*PI()/180))*100/2)^2*PI(),IF(AND(C$9="L",C$10="D"),(($C$7*Coefficients!$E$16)/($A1003*SIN(C$5*PI()/180))*100/2)^2*PI(),IF(AND(C$9="C",C$10="D"),(($C$7* Coefficients!$F$16)/($A1003*SIN(C$5*PI()/180))*100/2)^2*PI(),FALSE))))</f>
        <v>297144.45825960347</v>
      </c>
      <c r="I1003" s="42">
        <f t="shared" si="114"/>
        <v>8.6117217090391147</v>
      </c>
      <c r="L1003" s="44"/>
    </row>
    <row r="1004" spans="1:12" x14ac:dyDescent="0.25">
      <c r="A1004" s="51">
        <f t="shared" si="115"/>
        <v>93.110787546778312</v>
      </c>
      <c r="B1004" s="5">
        <f t="shared" si="109"/>
        <v>0.99796656655892191</v>
      </c>
      <c r="C1004" s="49">
        <f t="shared" si="112"/>
        <v>-1.7680160268393568E-2</v>
      </c>
      <c r="D1004" s="5">
        <f t="shared" si="110"/>
        <v>0.89566168595307805</v>
      </c>
      <c r="E1004" s="5">
        <f t="shared" si="111"/>
        <v>9.1141889809957535E-2</v>
      </c>
      <c r="F1004" s="5" t="str">
        <f t="shared" si="113"/>
        <v>neg.</v>
      </c>
      <c r="G1004" s="16">
        <f>IF(AND(C$9="L",C$10="IB"),IF((($C$7*Coefficients!$C$16)/($A1004*($C$4/100)))&lt;=1,2*ASIN(($C$7*Coefficients!$C$16)/( $A1004*($C$4/100)))*180/PI(),180),IF(AND(C$9="C",C$10="IB"),IF((($C$7*Coefficients!$D$16)/($A1004*($C$4/100)))&lt;=1,2*ASIN(($C$7*Coefficients!$D$16)/( $A1004*($C$4/100)))*180/PI(),180),IF(AND(C$9="L",C$10="D"),IF((($C$7*Coefficients!$E$16)/($A1004*($C$4/100)))&lt;=1,2*ASIN(($C$7*Coefficients!$E$16)/( $A1004*($C$4/100)))*180/PI(),180),IF(AND(C$9="C",C$10="D"),IF((($C$7*Coefficients!$F$16)/($A1004*($C$4/100)))&lt;=1,2*ASIN(($C$7*Coefficients!$F$16)/( $A1004*($C$4/100)))*180/PI(),180),FALSE))))</f>
        <v>180</v>
      </c>
      <c r="H1004" s="50">
        <f>IF(AND(C$9="L",C$10="IB"),(($C$7*Coefficients!$C$16)/($A1004*SIN(C$5*PI()/180))*100/2)^2*PI(),IF(AND(C$9="C",C$10="IB"),(($C$7*Coefficients!$D$16)/($A1004*SIN(C$5*PI()/180))*100/2)^2*PI(),IF(AND(C$9="L",C$10="D"),(($C$7*Coefficients!$E$16)/($A1004*SIN(C$5*PI()/180))*100/2)^2*PI(),IF(AND(C$9="C",C$10="D"),(($C$7* Coefficients!$F$16)/($A1004*SIN(C$5*PI()/180))*100/2)^2*PI(),FALSE))))</f>
        <v>295779.20348759403</v>
      </c>
      <c r="I1004" s="42">
        <f t="shared" si="114"/>
        <v>8.5919152987303953</v>
      </c>
      <c r="L1004" s="44"/>
    </row>
    <row r="1005" spans="1:12" x14ac:dyDescent="0.25">
      <c r="A1005" s="51">
        <f t="shared" si="115"/>
        <v>93.325430079694371</v>
      </c>
      <c r="B1005" s="5">
        <f t="shared" si="109"/>
        <v>0.99795718705147329</v>
      </c>
      <c r="C1005" s="49">
        <f t="shared" si="112"/>
        <v>-1.7761796018668403E-2</v>
      </c>
      <c r="D1005" s="5">
        <f t="shared" si="110"/>
        <v>0.89772639937645282</v>
      </c>
      <c r="E1005" s="5">
        <f t="shared" si="111"/>
        <v>9.1562581658896899E-2</v>
      </c>
      <c r="F1005" s="5" t="str">
        <f t="shared" si="113"/>
        <v>neg.</v>
      </c>
      <c r="G1005" s="16">
        <f>IF(AND(C$9="L",C$10="IB"),IF((($C$7*Coefficients!$C$16)/($A1005*($C$4/100)))&lt;=1,2*ASIN(($C$7*Coefficients!$C$16)/( $A1005*($C$4/100)))*180/PI(),180),IF(AND(C$9="C",C$10="IB"),IF((($C$7*Coefficients!$D$16)/($A1005*($C$4/100)))&lt;=1,2*ASIN(($C$7*Coefficients!$D$16)/( $A1005*($C$4/100)))*180/PI(),180),IF(AND(C$9="L",C$10="D"),IF((($C$7*Coefficients!$E$16)/($A1005*($C$4/100)))&lt;=1,2*ASIN(($C$7*Coefficients!$E$16)/( $A1005*($C$4/100)))*180/PI(),180),IF(AND(C$9="C",C$10="D"),IF((($C$7*Coefficients!$F$16)/($A1005*($C$4/100)))&lt;=1,2*ASIN(($C$7*Coefficients!$F$16)/( $A1005*($C$4/100)))*180/PI(),180),FALSE))))</f>
        <v>180</v>
      </c>
      <c r="H1005" s="50">
        <f>IF(AND(C$9="L",C$10="IB"),(($C$7*Coefficients!$C$16)/($A1005*SIN(C$5*PI()/180))*100/2)^2*PI(),IF(AND(C$9="C",C$10="IB"),(($C$7*Coefficients!$D$16)/($A1005*SIN(C$5*PI()/180))*100/2)^2*PI(),IF(AND(C$9="L",C$10="D"),(($C$7*Coefficients!$E$16)/($A1005*SIN(C$5*PI()/180))*100/2)^2*PI(),IF(AND(C$9="C",C$10="D"),(($C$7* Coefficients!$F$16)/($A1005*SIN(C$5*PI()/180))*100/2)^2*PI(),FALSE))))</f>
        <v>294420.22149147076</v>
      </c>
      <c r="I1005" s="42">
        <f t="shared" si="114"/>
        <v>8.5721544419012865</v>
      </c>
      <c r="L1005" s="44"/>
    </row>
    <row r="1006" spans="1:12" x14ac:dyDescent="0.25">
      <c r="A1006" s="51">
        <f t="shared" si="115"/>
        <v>93.540567414750441</v>
      </c>
      <c r="B1006" s="5">
        <f t="shared" si="109"/>
        <v>0.99794776430934218</v>
      </c>
      <c r="C1006" s="49">
        <f t="shared" si="112"/>
        <v>-1.7843808840154338E-2</v>
      </c>
      <c r="D1006" s="5">
        <f t="shared" si="110"/>
        <v>0.89979587245583115</v>
      </c>
      <c r="E1006" s="5">
        <f t="shared" si="111"/>
        <v>9.198521533318281E-2</v>
      </c>
      <c r="F1006" s="5" t="str">
        <f t="shared" si="113"/>
        <v>neg.</v>
      </c>
      <c r="G1006" s="16">
        <f>IF(AND(C$9="L",C$10="IB"),IF((($C$7*Coefficients!$C$16)/($A1006*($C$4/100)))&lt;=1,2*ASIN(($C$7*Coefficients!$C$16)/( $A1006*($C$4/100)))*180/PI(),180),IF(AND(C$9="C",C$10="IB"),IF((($C$7*Coefficients!$D$16)/($A1006*($C$4/100)))&lt;=1,2*ASIN(($C$7*Coefficients!$D$16)/( $A1006*($C$4/100)))*180/PI(),180),IF(AND(C$9="L",C$10="D"),IF((($C$7*Coefficients!$E$16)/($A1006*($C$4/100)))&lt;=1,2*ASIN(($C$7*Coefficients!$E$16)/( $A1006*($C$4/100)))*180/PI(),180),IF(AND(C$9="C",C$10="D"),IF((($C$7*Coefficients!$F$16)/($A1006*($C$4/100)))&lt;=1,2*ASIN(($C$7*Coefficients!$F$16)/( $A1006*($C$4/100)))*180/PI(),180),FALSE))))</f>
        <v>180</v>
      </c>
      <c r="H1006" s="50">
        <f>IF(AND(C$9="L",C$10="IB"),(($C$7*Coefficients!$C$16)/($A1006*SIN(C$5*PI()/180))*100/2)^2*PI(),IF(AND(C$9="C",C$10="IB"),(($C$7*Coefficients!$D$16)/($A1006*SIN(C$5*PI()/180))*100/2)^2*PI(),IF(AND(C$9="L",C$10="D"),(($C$7*Coefficients!$E$16)/($A1006*SIN(C$5*PI()/180))*100/2)^2*PI(),IF(AND(C$9="C",C$10="D"),(($C$7* Coefficients!$F$16)/($A1006*SIN(C$5*PI()/180))*100/2)^2*PI(),FALSE))))</f>
        <v>293067.48345044639</v>
      </c>
      <c r="I1006" s="42">
        <f t="shared" si="114"/>
        <v>8.5524390337816989</v>
      </c>
      <c r="L1006" s="44"/>
    </row>
    <row r="1007" spans="1:12" x14ac:dyDescent="0.25">
      <c r="A1007" s="51">
        <f t="shared" si="115"/>
        <v>93.756200692583263</v>
      </c>
      <c r="B1007" s="5">
        <f t="shared" si="109"/>
        <v>0.9979382981335142</v>
      </c>
      <c r="C1007" s="49">
        <f t="shared" si="112"/>
        <v>-1.7926200475713239E-2</v>
      </c>
      <c r="D1007" s="5">
        <f t="shared" si="110"/>
        <v>0.90187011616335322</v>
      </c>
      <c r="E1007" s="5">
        <f t="shared" si="111"/>
        <v>9.240979979587377E-2</v>
      </c>
      <c r="F1007" s="5" t="str">
        <f t="shared" si="113"/>
        <v>neg.</v>
      </c>
      <c r="G1007" s="16">
        <f>IF(AND(C$9="L",C$10="IB"),IF((($C$7*Coefficients!$C$16)/($A1007*($C$4/100)))&lt;=1,2*ASIN(($C$7*Coefficients!$C$16)/( $A1007*($C$4/100)))*180/PI(),180),IF(AND(C$9="C",C$10="IB"),IF((($C$7*Coefficients!$D$16)/($A1007*($C$4/100)))&lt;=1,2*ASIN(($C$7*Coefficients!$D$16)/( $A1007*($C$4/100)))*180/PI(),180),IF(AND(C$9="L",C$10="D"),IF((($C$7*Coefficients!$E$16)/($A1007*($C$4/100)))&lt;=1,2*ASIN(($C$7*Coefficients!$E$16)/( $A1007*($C$4/100)))*180/PI(),180),IF(AND(C$9="C",C$10="D"),IF((($C$7*Coefficients!$F$16)/($A1007*($C$4/100)))&lt;=1,2*ASIN(($C$7*Coefficients!$F$16)/( $A1007*($C$4/100)))*180/PI(),180),FALSE))))</f>
        <v>180</v>
      </c>
      <c r="H1007" s="50">
        <f>IF(AND(C$9="L",C$10="IB"),(($C$7*Coefficients!$C$16)/($A1007*SIN(C$5*PI()/180))*100/2)^2*PI(),IF(AND(C$9="C",C$10="IB"),(($C$7*Coefficients!$D$16)/($A1007*SIN(C$5*PI()/180))*100/2)^2*PI(),IF(AND(C$9="L",C$10="D"),(($C$7*Coefficients!$E$16)/($A1007*SIN(C$5*PI()/180))*100/2)^2*PI(),IF(AND(C$9="C",C$10="D"),(($C$7* Coefficients!$F$16)/($A1007*SIN(C$5*PI()/180))*100/2)^2*PI(),FALSE))))</f>
        <v>291720.96067615337</v>
      </c>
      <c r="I1007" s="42">
        <f t="shared" si="114"/>
        <v>8.5327689698424951</v>
      </c>
      <c r="L1007" s="44"/>
    </row>
    <row r="1008" spans="1:12" x14ac:dyDescent="0.25">
      <c r="A1008" s="51">
        <f t="shared" si="115"/>
        <v>93.972331056458998</v>
      </c>
      <c r="B1008" s="5">
        <f t="shared" si="109"/>
        <v>0.99792878832406007</v>
      </c>
      <c r="C1008" s="49">
        <f t="shared" si="112"/>
        <v>-1.8008972676285838E-2</v>
      </c>
      <c r="D1008" s="5">
        <f t="shared" si="110"/>
        <v>0.90394914149645267</v>
      </c>
      <c r="E1008" s="5">
        <f t="shared" si="111"/>
        <v>9.2836344051399997E-2</v>
      </c>
      <c r="F1008" s="5" t="str">
        <f t="shared" si="113"/>
        <v>neg.</v>
      </c>
      <c r="G1008" s="16">
        <f>IF(AND(C$9="L",C$10="IB"),IF((($C$7*Coefficients!$C$16)/($A1008*($C$4/100)))&lt;=1,2*ASIN(($C$7*Coefficients!$C$16)/( $A1008*($C$4/100)))*180/PI(),180),IF(AND(C$9="C",C$10="IB"),IF((($C$7*Coefficients!$D$16)/($A1008*($C$4/100)))&lt;=1,2*ASIN(($C$7*Coefficients!$D$16)/( $A1008*($C$4/100)))*180/PI(),180),IF(AND(C$9="L",C$10="D"),IF((($C$7*Coefficients!$E$16)/($A1008*($C$4/100)))&lt;=1,2*ASIN(($C$7*Coefficients!$E$16)/( $A1008*($C$4/100)))*180/PI(),180),IF(AND(C$9="C",C$10="D"),IF((($C$7*Coefficients!$F$16)/($A1008*($C$4/100)))&lt;=1,2*ASIN(($C$7*Coefficients!$F$16)/( $A1008*($C$4/100)))*180/PI(),180),FALSE))))</f>
        <v>180</v>
      </c>
      <c r="H1008" s="50">
        <f>IF(AND(C$9="L",C$10="IB"),(($C$7*Coefficients!$C$16)/($A1008*SIN(C$5*PI()/180))*100/2)^2*PI(),IF(AND(C$9="C",C$10="IB"),(($C$7*Coefficients!$D$16)/($A1008*SIN(C$5*PI()/180))*100/2)^2*PI(),IF(AND(C$9="L",C$10="D"),(($C$7*Coefficients!$E$16)/($A1008*SIN(C$5*PI()/180))*100/2)^2*PI(),IF(AND(C$9="C",C$10="D"),(($C$7* Coefficients!$F$16)/($A1008*SIN(C$5*PI()/180))*100/2)^2*PI(),FALSE))))</f>
        <v>290380.62461203488</v>
      </c>
      <c r="I1008" s="42">
        <f t="shared" si="114"/>
        <v>8.5131441457949624</v>
      </c>
      <c r="L1008" s="44"/>
    </row>
    <row r="1009" spans="1:12" x14ac:dyDescent="0.25">
      <c r="A1009" s="51">
        <f t="shared" si="115"/>
        <v>94.188959652279337</v>
      </c>
      <c r="B1009" s="5">
        <f t="shared" si="109"/>
        <v>0.99791923468013355</v>
      </c>
      <c r="C1009" s="49">
        <f t="shared" si="112"/>
        <v>-1.8092127200910253E-2</v>
      </c>
      <c r="D1009" s="5">
        <f t="shared" si="110"/>
        <v>0.90603295947791496</v>
      </c>
      <c r="E1009" s="5">
        <f t="shared" si="111"/>
        <v>9.3264857145754165E-2</v>
      </c>
      <c r="F1009" s="5" t="str">
        <f t="shared" si="113"/>
        <v>neg.</v>
      </c>
      <c r="G1009" s="16">
        <f>IF(AND(C$9="L",C$10="IB"),IF((($C$7*Coefficients!$C$16)/($A1009*($C$4/100)))&lt;=1,2*ASIN(($C$7*Coefficients!$C$16)/( $A1009*($C$4/100)))*180/PI(),180),IF(AND(C$9="C",C$10="IB"),IF((($C$7*Coefficients!$D$16)/($A1009*($C$4/100)))&lt;=1,2*ASIN(($C$7*Coefficients!$D$16)/( $A1009*($C$4/100)))*180/PI(),180),IF(AND(C$9="L",C$10="D"),IF((($C$7*Coefficients!$E$16)/($A1009*($C$4/100)))&lt;=1,2*ASIN(($C$7*Coefficients!$E$16)/( $A1009*($C$4/100)))*180/PI(),180),IF(AND(C$9="C",C$10="D"),IF((($C$7*Coefficients!$F$16)/($A1009*($C$4/100)))&lt;=1,2*ASIN(($C$7*Coefficients!$F$16)/( $A1009*($C$4/100)))*180/PI(),180),FALSE))))</f>
        <v>180</v>
      </c>
      <c r="H1009" s="50">
        <f>IF(AND(C$9="L",C$10="IB"),(($C$7*Coefficients!$C$16)/($A1009*SIN(C$5*PI()/180))*100/2)^2*PI(),IF(AND(C$9="C",C$10="IB"),(($C$7*Coefficients!$D$16)/($A1009*SIN(C$5*PI()/180))*100/2)^2*PI(),IF(AND(C$9="L",C$10="D"),(($C$7*Coefficients!$E$16)/($A1009*SIN(C$5*PI()/180))*100/2)^2*PI(),IF(AND(C$9="C",C$10="D"),(($C$7* Coefficients!$F$16)/($A1009*SIN(C$5*PI()/180))*100/2)^2*PI(),FALSE))))</f>
        <v>289046.44683273969</v>
      </c>
      <c r="I1009" s="42">
        <f t="shared" si="114"/>
        <v>8.4935644575902298</v>
      </c>
      <c r="L1009" s="44"/>
    </row>
    <row r="1010" spans="1:12" x14ac:dyDescent="0.25">
      <c r="A1010" s="51">
        <f t="shared" si="115"/>
        <v>94.406087628587528</v>
      </c>
      <c r="B1010" s="5">
        <f t="shared" si="109"/>
        <v>0.99790963699996638</v>
      </c>
      <c r="C1010" s="49">
        <f t="shared" si="112"/>
        <v>-1.8175665816767606E-2</v>
      </c>
      <c r="D1010" s="5">
        <f t="shared" si="110"/>
        <v>0.90812158115593566</v>
      </c>
      <c r="E1010" s="5">
        <f t="shared" si="111"/>
        <v>9.3695348166683456E-2</v>
      </c>
      <c r="F1010" s="5" t="str">
        <f t="shared" si="113"/>
        <v>neg.</v>
      </c>
      <c r="G1010" s="16">
        <f>IF(AND(C$9="L",C$10="IB"),IF((($C$7*Coefficients!$C$16)/($A1010*($C$4/100)))&lt;=1,2*ASIN(($C$7*Coefficients!$C$16)/( $A1010*($C$4/100)))*180/PI(),180),IF(AND(C$9="C",C$10="IB"),IF((($C$7*Coefficients!$D$16)/($A1010*($C$4/100)))&lt;=1,2*ASIN(($C$7*Coefficients!$D$16)/( $A1010*($C$4/100)))*180/PI(),180),IF(AND(C$9="L",C$10="D"),IF((($C$7*Coefficients!$E$16)/($A1010*($C$4/100)))&lt;=1,2*ASIN(($C$7*Coefficients!$E$16)/( $A1010*($C$4/100)))*180/PI(),180),IF(AND(C$9="C",C$10="D"),IF((($C$7*Coefficients!$F$16)/($A1010*($C$4/100)))&lt;=1,2*ASIN(($C$7*Coefficients!$F$16)/( $A1010*($C$4/100)))*180/PI(),180),FALSE))))</f>
        <v>180</v>
      </c>
      <c r="H1010" s="50">
        <f>IF(AND(C$9="L",C$10="IB"),(($C$7*Coefficients!$C$16)/($A1010*SIN(C$5*PI()/180))*100/2)^2*PI(),IF(AND(C$9="C",C$10="IB"),(($C$7*Coefficients!$D$16)/($A1010*SIN(C$5*PI()/180))*100/2)^2*PI(),IF(AND(C$9="L",C$10="D"),(($C$7*Coefficients!$E$16)/($A1010*SIN(C$5*PI()/180))*100/2)^2*PI(),IF(AND(C$9="C",C$10="D"),(($C$7* Coefficients!$F$16)/($A1010*SIN(C$5*PI()/180))*100/2)^2*PI(),FALSE))))</f>
        <v>287718.39904351917</v>
      </c>
      <c r="I1010" s="42">
        <f t="shared" si="114"/>
        <v>8.4740298014187427</v>
      </c>
      <c r="L1010" s="44"/>
    </row>
    <row r="1011" spans="1:12" x14ac:dyDescent="0.25">
      <c r="A1011" s="51">
        <f t="shared" si="115"/>
        <v>94.623716136574473</v>
      </c>
      <c r="B1011" s="5">
        <f t="shared" si="109"/>
        <v>0.99789999508086402</v>
      </c>
      <c r="C1011" s="49">
        <f t="shared" si="112"/>
        <v>-1.8259590299219908E-2</v>
      </c>
      <c r="D1011" s="5">
        <f t="shared" si="110"/>
        <v>0.91021501760417856</v>
      </c>
      <c r="E1011" s="5">
        <f t="shared" si="111"/>
        <v>9.4127826243882065E-2</v>
      </c>
      <c r="F1011" s="5" t="str">
        <f t="shared" si="113"/>
        <v>neg.</v>
      </c>
      <c r="G1011" s="16">
        <f>IF(AND(C$9="L",C$10="IB"),IF((($C$7*Coefficients!$C$16)/($A1011*($C$4/100)))&lt;=1,2*ASIN(($C$7*Coefficients!$C$16)/( $A1011*($C$4/100)))*180/PI(),180),IF(AND(C$9="C",C$10="IB"),IF((($C$7*Coefficients!$D$16)/($A1011*($C$4/100)))&lt;=1,2*ASIN(($C$7*Coefficients!$D$16)/( $A1011*($C$4/100)))*180/PI(),180),IF(AND(C$9="L",C$10="D"),IF((($C$7*Coefficients!$E$16)/($A1011*($C$4/100)))&lt;=1,2*ASIN(($C$7*Coefficients!$E$16)/( $A1011*($C$4/100)))*180/PI(),180),IF(AND(C$9="C",C$10="D"),IF((($C$7*Coefficients!$F$16)/($A1011*($C$4/100)))&lt;=1,2*ASIN(($C$7*Coefficients!$F$16)/( $A1011*($C$4/100)))*180/PI(),180),FALSE))))</f>
        <v>180</v>
      </c>
      <c r="H1011" s="50">
        <f>IF(AND(C$9="L",C$10="IB"),(($C$7*Coefficients!$C$16)/($A1011*SIN(C$5*PI()/180))*100/2)^2*PI(),IF(AND(C$9="C",C$10="IB"),(($C$7*Coefficients!$D$16)/($A1011*SIN(C$5*PI()/180))*100/2)^2*PI(),IF(AND(C$9="L",C$10="D"),(($C$7*Coefficients!$E$16)/($A1011*SIN(C$5*PI()/180))*100/2)^2*PI(),IF(AND(C$9="C",C$10="D"),(($C$7* Coefficients!$F$16)/($A1011*SIN(C$5*PI()/180))*100/2)^2*PI(),FALSE))))</f>
        <v>286396.45307962748</v>
      </c>
      <c r="I1011" s="42">
        <f t="shared" si="114"/>
        <v>8.4545400737096994</v>
      </c>
      <c r="L1011" s="44"/>
    </row>
    <row r="1012" spans="1:12" x14ac:dyDescent="0.25">
      <c r="A1012" s="51">
        <f t="shared" si="115"/>
        <v>94.841846330084863</v>
      </c>
      <c r="B1012" s="5">
        <f t="shared" si="109"/>
        <v>0.9978903087192017</v>
      </c>
      <c r="C1012" s="49">
        <f t="shared" si="112"/>
        <v>-1.8343902431846026E-2</v>
      </c>
      <c r="D1012" s="5">
        <f t="shared" si="110"/>
        <v>0.91231327992183575</v>
      </c>
      <c r="E1012" s="5">
        <f t="shared" si="111"/>
        <v>9.4562300549185033E-2</v>
      </c>
      <c r="F1012" s="5" t="str">
        <f t="shared" si="113"/>
        <v>neg.</v>
      </c>
      <c r="G1012" s="16">
        <f>IF(AND(C$9="L",C$10="IB"),IF((($C$7*Coefficients!$C$16)/($A1012*($C$4/100)))&lt;=1,2*ASIN(($C$7*Coefficients!$C$16)/( $A1012*($C$4/100)))*180/PI(),180),IF(AND(C$9="C",C$10="IB"),IF((($C$7*Coefficients!$D$16)/($A1012*($C$4/100)))&lt;=1,2*ASIN(($C$7*Coefficients!$D$16)/( $A1012*($C$4/100)))*180/PI(),180),IF(AND(C$9="L",C$10="D"),IF((($C$7*Coefficients!$E$16)/($A1012*($C$4/100)))&lt;=1,2*ASIN(($C$7*Coefficients!$E$16)/( $A1012*($C$4/100)))*180/PI(),180),IF(AND(C$9="C",C$10="D"),IF((($C$7*Coefficients!$F$16)/($A1012*($C$4/100)))&lt;=1,2*ASIN(($C$7*Coefficients!$F$16)/( $A1012*($C$4/100)))*180/PI(),180),FALSE))))</f>
        <v>180</v>
      </c>
      <c r="H1012" s="50">
        <f>IF(AND(C$9="L",C$10="IB"),(($C$7*Coefficients!$C$16)/($A1012*SIN(C$5*PI()/180))*100/2)^2*PI(),IF(AND(C$9="C",C$10="IB"),(($C$7*Coefficients!$D$16)/($A1012*SIN(C$5*PI()/180))*100/2)^2*PI(),IF(AND(C$9="L",C$10="D"),(($C$7*Coefficients!$E$16)/($A1012*SIN(C$5*PI()/180))*100/2)^2*PI(),IF(AND(C$9="C",C$10="D"),(($C$7* Coefficients!$F$16)/($A1012*SIN(C$5*PI()/180))*100/2)^2*PI(),FALSE))))</f>
        <v>285080.58090572373</v>
      </c>
      <c r="I1012" s="42">
        <f t="shared" si="114"/>
        <v>8.4350951711305022</v>
      </c>
      <c r="L1012" s="44"/>
    </row>
    <row r="1013" spans="1:12" x14ac:dyDescent="0.25">
      <c r="A1013" s="51">
        <f t="shared" si="115"/>
        <v>95.06047936562328</v>
      </c>
      <c r="B1013" s="5">
        <f t="shared" si="109"/>
        <v>0.99788057771042027</v>
      </c>
      <c r="C1013" s="49">
        <f t="shared" si="112"/>
        <v>-1.8428604006478621E-2</v>
      </c>
      <c r="D1013" s="5">
        <f t="shared" si="110"/>
        <v>0.91441637923368513</v>
      </c>
      <c r="E1013" s="5">
        <f t="shared" si="111"/>
        <v>9.4998780296762619E-2</v>
      </c>
      <c r="F1013" s="5" t="str">
        <f t="shared" si="113"/>
        <v>neg.</v>
      </c>
      <c r="G1013" s="16">
        <f>IF(AND(C$9="L",C$10="IB"),IF((($C$7*Coefficients!$C$16)/($A1013*($C$4/100)))&lt;=1,2*ASIN(($C$7*Coefficients!$C$16)/( $A1013*($C$4/100)))*180/PI(),180),IF(AND(C$9="C",C$10="IB"),IF((($C$7*Coefficients!$D$16)/($A1013*($C$4/100)))&lt;=1,2*ASIN(($C$7*Coefficients!$D$16)/( $A1013*($C$4/100)))*180/PI(),180),IF(AND(C$9="L",C$10="D"),IF((($C$7*Coefficients!$E$16)/($A1013*($C$4/100)))&lt;=1,2*ASIN(($C$7*Coefficients!$E$16)/( $A1013*($C$4/100)))*180/PI(),180),IF(AND(C$9="C",C$10="D"),IF((($C$7*Coefficients!$F$16)/($A1013*($C$4/100)))&lt;=1,2*ASIN(($C$7*Coefficients!$F$16)/( $A1013*($C$4/100)))*180/PI(),180),FALSE))))</f>
        <v>180</v>
      </c>
      <c r="H1013" s="50">
        <f>IF(AND(C$9="L",C$10="IB"),(($C$7*Coefficients!$C$16)/($A1013*SIN(C$5*PI()/180))*100/2)^2*PI(),IF(AND(C$9="C",C$10="IB"),(($C$7*Coefficients!$D$16)/($A1013*SIN(C$5*PI()/180))*100/2)^2*PI(),IF(AND(C$9="L",C$10="D"),(($C$7*Coefficients!$E$16)/($A1013*SIN(C$5*PI()/180))*100/2)^2*PI(),IF(AND(C$9="C",C$10="D"),(($C$7* Coefficients!$F$16)/($A1013*SIN(C$5*PI()/180))*100/2)^2*PI(),FALSE))))</f>
        <v>283770.75461527758</v>
      </c>
      <c r="I1013" s="42">
        <f t="shared" si="114"/>
        <v>8.415694990586216</v>
      </c>
      <c r="L1013" s="44"/>
    </row>
    <row r="1014" spans="1:12" x14ac:dyDescent="0.25">
      <c r="A1014" s="51">
        <f t="shared" si="115"/>
        <v>95.279616402360304</v>
      </c>
      <c r="B1014" s="5">
        <f t="shared" si="109"/>
        <v>0.99787080184902088</v>
      </c>
      <c r="C1014" s="49">
        <f t="shared" si="112"/>
        <v>-1.851369682325173E-2</v>
      </c>
      <c r="D1014" s="5">
        <f t="shared" si="110"/>
        <v>0.91652432669014983</v>
      </c>
      <c r="E1014" s="5">
        <f t="shared" si="111"/>
        <v>9.5437274743315814E-2</v>
      </c>
      <c r="F1014" s="5" t="str">
        <f t="shared" si="113"/>
        <v>neg.</v>
      </c>
      <c r="G1014" s="16">
        <f>IF(AND(C$9="L",C$10="IB"),IF((($C$7*Coefficients!$C$16)/($A1014*($C$4/100)))&lt;=1,2*ASIN(($C$7*Coefficients!$C$16)/( $A1014*($C$4/100)))*180/PI(),180),IF(AND(C$9="C",C$10="IB"),IF((($C$7*Coefficients!$D$16)/($A1014*($C$4/100)))&lt;=1,2*ASIN(($C$7*Coefficients!$D$16)/( $A1014*($C$4/100)))*180/PI(),180),IF(AND(C$9="L",C$10="D"),IF((($C$7*Coefficients!$E$16)/($A1014*($C$4/100)))&lt;=1,2*ASIN(($C$7*Coefficients!$E$16)/( $A1014*($C$4/100)))*180/PI(),180),IF(AND(C$9="C",C$10="D"),IF((($C$7*Coefficients!$F$16)/($A1014*($C$4/100)))&lt;=1,2*ASIN(($C$7*Coefficients!$F$16)/( $A1014*($C$4/100)))*180/PI(),180),FALSE))))</f>
        <v>180</v>
      </c>
      <c r="H1014" s="50">
        <f>IF(AND(C$9="L",C$10="IB"),(($C$7*Coefficients!$C$16)/($A1014*SIN(C$5*PI()/180))*100/2)^2*PI(),IF(AND(C$9="C",C$10="IB"),(($C$7*Coefficients!$D$16)/($A1014*SIN(C$5*PI()/180))*100/2)^2*PI(),IF(AND(C$9="L",C$10="D"),(($C$7*Coefficients!$E$16)/($A1014*SIN(C$5*PI()/180))*100/2)^2*PI(),IF(AND(C$9="C",C$10="D"),(($C$7* Coefficients!$F$16)/($A1014*SIN(C$5*PI()/180))*100/2)^2*PI(),FALSE))))</f>
        <v>282466.94642997824</v>
      </c>
      <c r="I1014" s="42">
        <f t="shared" si="114"/>
        <v>8.3963394292190081</v>
      </c>
      <c r="L1014" s="44"/>
    </row>
    <row r="1015" spans="1:12" x14ac:dyDescent="0.25">
      <c r="A1015" s="51">
        <f t="shared" si="115"/>
        <v>95.499258602138696</v>
      </c>
      <c r="B1015" s="5">
        <f t="shared" si="109"/>
        <v>0.9978609809285629</v>
      </c>
      <c r="C1015" s="49">
        <f t="shared" si="112"/>
        <v>-1.8599182690620348E-2</v>
      </c>
      <c r="D1015" s="5">
        <f t="shared" si="110"/>
        <v>0.9186371334673572</v>
      </c>
      <c r="E1015" s="5">
        <f t="shared" si="111"/>
        <v>9.5877793188272539E-2</v>
      </c>
      <c r="F1015" s="5" t="str">
        <f t="shared" si="113"/>
        <v>neg.</v>
      </c>
      <c r="G1015" s="16">
        <f>IF(AND(C$9="L",C$10="IB"),IF((($C$7*Coefficients!$C$16)/($A1015*($C$4/100)))&lt;=1,2*ASIN(($C$7*Coefficients!$C$16)/( $A1015*($C$4/100)))*180/PI(),180),IF(AND(C$9="C",C$10="IB"),IF((($C$7*Coefficients!$D$16)/($A1015*($C$4/100)))&lt;=1,2*ASIN(($C$7*Coefficients!$D$16)/( $A1015*($C$4/100)))*180/PI(),180),IF(AND(C$9="L",C$10="D"),IF((($C$7*Coefficients!$E$16)/($A1015*($C$4/100)))&lt;=1,2*ASIN(($C$7*Coefficients!$E$16)/( $A1015*($C$4/100)))*180/PI(),180),IF(AND(C$9="C",C$10="D"),IF((($C$7*Coefficients!$F$16)/($A1015*($C$4/100)))&lt;=1,2*ASIN(($C$7*Coefficients!$F$16)/( $A1015*($C$4/100)))*180/PI(),180),FALSE))))</f>
        <v>180</v>
      </c>
      <c r="H1015" s="50">
        <f>IF(AND(C$9="L",C$10="IB"),(($C$7*Coefficients!$C$16)/($A1015*SIN(C$5*PI()/180))*100/2)^2*PI(),IF(AND(C$9="C",C$10="IB"),(($C$7*Coefficients!$D$16)/($A1015*SIN(C$5*PI()/180))*100/2)^2*PI(),IF(AND(C$9="L",C$10="D"),(($C$7*Coefficients!$E$16)/($A1015*SIN(C$5*PI()/180))*100/2)^2*PI(),IF(AND(C$9="C",C$10="D"),(($C$7* Coefficients!$F$16)/($A1015*SIN(C$5*PI()/180))*100/2)^2*PI(),FALSE))))</f>
        <v>281169.12869914382</v>
      </c>
      <c r="I1015" s="42">
        <f t="shared" si="114"/>
        <v>8.3770283844076268</v>
      </c>
      <c r="L1015" s="44"/>
    </row>
    <row r="1016" spans="1:12" x14ac:dyDescent="0.25">
      <c r="A1016" s="51">
        <f t="shared" si="115"/>
        <v>95.719407129479535</v>
      </c>
      <c r="B1016" s="5">
        <f t="shared" si="109"/>
        <v>0.99785111474165711</v>
      </c>
      <c r="C1016" s="49">
        <f t="shared" si="112"/>
        <v>-1.8685063425420589E-2</v>
      </c>
      <c r="D1016" s="5">
        <f t="shared" si="110"/>
        <v>0.92075481076719867</v>
      </c>
      <c r="E1016" s="5">
        <f t="shared" si="111"/>
        <v>9.6320344973984937E-2</v>
      </c>
      <c r="F1016" s="5" t="str">
        <f t="shared" si="113"/>
        <v>neg.</v>
      </c>
      <c r="G1016" s="16">
        <f>IF(AND(C$9="L",C$10="IB"),IF((($C$7*Coefficients!$C$16)/($A1016*($C$4/100)))&lt;=1,2*ASIN(($C$7*Coefficients!$C$16)/( $A1016*($C$4/100)))*180/PI(),180),IF(AND(C$9="C",C$10="IB"),IF((($C$7*Coefficients!$D$16)/($A1016*($C$4/100)))&lt;=1,2*ASIN(($C$7*Coefficients!$D$16)/( $A1016*($C$4/100)))*180/PI(),180),IF(AND(C$9="L",C$10="D"),IF((($C$7*Coefficients!$E$16)/($A1016*($C$4/100)))&lt;=1,2*ASIN(($C$7*Coefficients!$E$16)/( $A1016*($C$4/100)))*180/PI(),180),IF(AND(C$9="C",C$10="D"),IF((($C$7*Coefficients!$F$16)/($A1016*($C$4/100)))&lt;=1,2*ASIN(($C$7*Coefficients!$F$16)/( $A1016*($C$4/100)))*180/PI(),180),FALSE))))</f>
        <v>180</v>
      </c>
      <c r="H1016" s="50">
        <f>IF(AND(C$9="L",C$10="IB"),(($C$7*Coefficients!$C$16)/($A1016*SIN(C$5*PI()/180))*100/2)^2*PI(),IF(AND(C$9="C",C$10="IB"),(($C$7*Coefficients!$D$16)/($A1016*SIN(C$5*PI()/180))*100/2)^2*PI(),IF(AND(C$9="L",C$10="D"),(($C$7*Coefficients!$E$16)/($A1016*SIN(C$5*PI()/180))*100/2)^2*PI(),IF(AND(C$9="C",C$10="D"),(($C$7* Coefficients!$F$16)/($A1016*SIN(C$5*PI()/180))*100/2)^2*PI(),FALSE))))</f>
        <v>279877.27389913652</v>
      </c>
      <c r="I1016" s="42">
        <f t="shared" si="114"/>
        <v>8.3577617537668303</v>
      </c>
      <c r="L1016" s="44"/>
    </row>
    <row r="1017" spans="1:12" x14ac:dyDescent="0.25">
      <c r="A1017" s="51">
        <f t="shared" si="115"/>
        <v>95.94006315158839</v>
      </c>
      <c r="B1017" s="5">
        <f t="shared" si="109"/>
        <v>0.9978412030799626</v>
      </c>
      <c r="C1017" s="49">
        <f t="shared" si="112"/>
        <v>-1.8771340852897982E-2</v>
      </c>
      <c r="D1017" s="5">
        <f t="shared" si="110"/>
        <v>0.92287736981738855</v>
      </c>
      <c r="E1017" s="5">
        <f t="shared" si="111"/>
        <v>9.6764939485927515E-2</v>
      </c>
      <c r="F1017" s="5" t="str">
        <f t="shared" si="113"/>
        <v>neg.</v>
      </c>
      <c r="G1017" s="16">
        <f>IF(AND(C$9="L",C$10="IB"),IF((($C$7*Coefficients!$C$16)/($A1017*($C$4/100)))&lt;=1,2*ASIN(($C$7*Coefficients!$C$16)/( $A1017*($C$4/100)))*180/PI(),180),IF(AND(C$9="C",C$10="IB"),IF((($C$7*Coefficients!$D$16)/($A1017*($C$4/100)))&lt;=1,2*ASIN(($C$7*Coefficients!$D$16)/( $A1017*($C$4/100)))*180/PI(),180),IF(AND(C$9="L",C$10="D"),IF((($C$7*Coefficients!$E$16)/($A1017*($C$4/100)))&lt;=1,2*ASIN(($C$7*Coefficients!$E$16)/( $A1017*($C$4/100)))*180/PI(),180),IF(AND(C$9="C",C$10="D"),IF((($C$7*Coefficients!$F$16)/($A1017*($C$4/100)))&lt;=1,2*ASIN(($C$7*Coefficients!$F$16)/( $A1017*($C$4/100)))*180/PI(),180),FALSE))))</f>
        <v>180</v>
      </c>
      <c r="H1017" s="50">
        <f>IF(AND(C$9="L",C$10="IB"),(($C$7*Coefficients!$C$16)/($A1017*SIN(C$5*PI()/180))*100/2)^2*PI(),IF(AND(C$9="C",C$10="IB"),(($C$7*Coefficients!$D$16)/($A1017*SIN(C$5*PI()/180))*100/2)^2*PI(),IF(AND(C$9="L",C$10="D"),(($C$7*Coefficients!$E$16)/($A1017*SIN(C$5*PI()/180))*100/2)^2*PI(),IF(AND(C$9="C",C$10="D"),(($C$7* Coefficients!$F$16)/($A1017*SIN(C$5*PI()/180))*100/2)^2*PI(),FALSE))))</f>
        <v>278591.35463277769</v>
      </c>
      <c r="I1017" s="42">
        <f t="shared" si="114"/>
        <v>8.3385394351468616</v>
      </c>
      <c r="L1017" s="44"/>
    </row>
    <row r="1018" spans="1:12" x14ac:dyDescent="0.25">
      <c r="A1018" s="51">
        <f t="shared" si="115"/>
        <v>96.161227838361526</v>
      </c>
      <c r="B1018" s="5">
        <f t="shared" si="109"/>
        <v>0.99783124573418347</v>
      </c>
      <c r="C1018" s="49">
        <f t="shared" si="112"/>
        <v>-1.885801680673771E-2</v>
      </c>
      <c r="D1018" s="5">
        <f t="shared" si="110"/>
        <v>0.92500482187152344</v>
      </c>
      <c r="E1018" s="5">
        <f t="shared" si="111"/>
        <v>9.7211586152896157E-2</v>
      </c>
      <c r="F1018" s="5" t="str">
        <f t="shared" si="113"/>
        <v>neg.</v>
      </c>
      <c r="G1018" s="16">
        <f>IF(AND(C$9="L",C$10="IB"),IF((($C$7*Coefficients!$C$16)/($A1018*($C$4/100)))&lt;=1,2*ASIN(($C$7*Coefficients!$C$16)/( $A1018*($C$4/100)))*180/PI(),180),IF(AND(C$9="C",C$10="IB"),IF((($C$7*Coefficients!$D$16)/($A1018*($C$4/100)))&lt;=1,2*ASIN(($C$7*Coefficients!$D$16)/( $A1018*($C$4/100)))*180/PI(),180),IF(AND(C$9="L",C$10="D"),IF((($C$7*Coefficients!$E$16)/($A1018*($C$4/100)))&lt;=1,2*ASIN(($C$7*Coefficients!$E$16)/( $A1018*($C$4/100)))*180/PI(),180),IF(AND(C$9="C",C$10="D"),IF((($C$7*Coefficients!$F$16)/($A1018*($C$4/100)))&lt;=1,2*ASIN(($C$7*Coefficients!$F$16)/( $A1018*($C$4/100)))*180/PI(),180),FALSE))))</f>
        <v>180</v>
      </c>
      <c r="H1018" s="50">
        <f>IF(AND(C$9="L",C$10="IB"),(($C$7*Coefficients!$C$16)/($A1018*SIN(C$5*PI()/180))*100/2)^2*PI(),IF(AND(C$9="C",C$10="IB"),(($C$7*Coefficients!$D$16)/($A1018*SIN(C$5*PI()/180))*100/2)^2*PI(),IF(AND(C$9="L",C$10="D"),(($C$7*Coefficients!$E$16)/($A1018*SIN(C$5*PI()/180))*100/2)^2*PI(),IF(AND(C$9="C",C$10="D"),(($C$7* Coefficients!$F$16)/($A1018*SIN(C$5*PI()/180))*100/2)^2*PI(),FALSE))))</f>
        <v>277311.34362876735</v>
      </c>
      <c r="I1018" s="42">
        <f t="shared" si="114"/>
        <v>8.3193613266329027</v>
      </c>
      <c r="L1018" s="44"/>
    </row>
    <row r="1019" spans="1:12" x14ac:dyDescent="0.25">
      <c r="A1019" s="51">
        <f t="shared" si="115"/>
        <v>96.382902362392102</v>
      </c>
      <c r="B1019" s="5">
        <f t="shared" si="109"/>
        <v>0.9978212424940619</v>
      </c>
      <c r="C1019" s="49">
        <f t="shared" si="112"/>
        <v>-1.8945093129125769E-2</v>
      </c>
      <c r="D1019" s="5">
        <f t="shared" si="110"/>
        <v>0.92713717820914243</v>
      </c>
      <c r="E1019" s="5">
        <f t="shared" si="111"/>
        <v>9.7660294447208057E-2</v>
      </c>
      <c r="F1019" s="5" t="str">
        <f t="shared" si="113"/>
        <v>neg.</v>
      </c>
      <c r="G1019" s="16">
        <f>IF(AND(C$9="L",C$10="IB"),IF((($C$7*Coefficients!$C$16)/($A1019*($C$4/100)))&lt;=1,2*ASIN(($C$7*Coefficients!$C$16)/( $A1019*($C$4/100)))*180/PI(),180),IF(AND(C$9="C",C$10="IB"),IF((($C$7*Coefficients!$D$16)/($A1019*($C$4/100)))&lt;=1,2*ASIN(($C$7*Coefficients!$D$16)/( $A1019*($C$4/100)))*180/PI(),180),IF(AND(C$9="L",C$10="D"),IF((($C$7*Coefficients!$E$16)/($A1019*($C$4/100)))&lt;=1,2*ASIN(($C$7*Coefficients!$E$16)/( $A1019*($C$4/100)))*180/PI(),180),IF(AND(C$9="C",C$10="D"),IF((($C$7*Coefficients!$F$16)/($A1019*($C$4/100)))&lt;=1,2*ASIN(($C$7*Coefficients!$F$16)/( $A1019*($C$4/100)))*180/PI(),180),FALSE))))</f>
        <v>180</v>
      </c>
      <c r="H1019" s="50">
        <f>IF(AND(C$9="L",C$10="IB"),(($C$7*Coefficients!$C$16)/($A1019*SIN(C$5*PI()/180))*100/2)^2*PI(),IF(AND(C$9="C",C$10="IB"),(($C$7*Coefficients!$D$16)/($A1019*SIN(C$5*PI()/180))*100/2)^2*PI(),IF(AND(C$9="L",C$10="D"),(($C$7*Coefficients!$E$16)/($A1019*SIN(C$5*PI()/180))*100/2)^2*PI(),IF(AND(C$9="C",C$10="D"),(($C$7* Coefficients!$F$16)/($A1019*SIN(C$5*PI()/180))*100/2)^2*PI(),FALSE))))</f>
        <v>276037.21374110586</v>
      </c>
      <c r="I1019" s="42">
        <f t="shared" si="114"/>
        <v>8.3002273265445279</v>
      </c>
      <c r="L1019" s="44"/>
    </row>
    <row r="1020" spans="1:12" x14ac:dyDescent="0.25">
      <c r="A1020" s="51">
        <f t="shared" si="115"/>
        <v>96.605087898976365</v>
      </c>
      <c r="B1020" s="5">
        <f t="shared" si="109"/>
        <v>0.99781119314837607</v>
      </c>
      <c r="C1020" s="49">
        <f t="shared" si="112"/>
        <v>-1.9032571670768616E-2</v>
      </c>
      <c r="D1020" s="5">
        <f t="shared" si="110"/>
        <v>0.92927445013578658</v>
      </c>
      <c r="E1020" s="5">
        <f t="shared" si="111"/>
        <v>9.8111073884902672E-2</v>
      </c>
      <c r="F1020" s="5" t="str">
        <f t="shared" si="113"/>
        <v>neg.</v>
      </c>
      <c r="G1020" s="16">
        <f>IF(AND(C$9="L",C$10="IB"),IF((($C$7*Coefficients!$C$16)/($A1020*($C$4/100)))&lt;=1,2*ASIN(($C$7*Coefficients!$C$16)/( $A1020*($C$4/100)))*180/PI(),180),IF(AND(C$9="C",C$10="IB"),IF((($C$7*Coefficients!$D$16)/($A1020*($C$4/100)))&lt;=1,2*ASIN(($C$7*Coefficients!$D$16)/( $A1020*($C$4/100)))*180/PI(),180),IF(AND(C$9="L",C$10="D"),IF((($C$7*Coefficients!$E$16)/($A1020*($C$4/100)))&lt;=1,2*ASIN(($C$7*Coefficients!$E$16)/( $A1020*($C$4/100)))*180/PI(),180),IF(AND(C$9="C",C$10="D"),IF((($C$7*Coefficients!$F$16)/($A1020*($C$4/100)))&lt;=1,2*ASIN(($C$7*Coefficients!$F$16)/( $A1020*($C$4/100)))*180/PI(),180),FALSE))))</f>
        <v>180</v>
      </c>
      <c r="H1020" s="50">
        <f>IF(AND(C$9="L",C$10="IB"),(($C$7*Coefficients!$C$16)/($A1020*SIN(C$5*PI()/180))*100/2)^2*PI(),IF(AND(C$9="C",C$10="IB"),(($C$7*Coefficients!$D$16)/($A1020*SIN(C$5*PI()/180))*100/2)^2*PI(),IF(AND(C$9="L",C$10="D"),(($C$7*Coefficients!$E$16)/($A1020*SIN(C$5*PI()/180))*100/2)^2*PI(),IF(AND(C$9="C",C$10="D"),(($C$7* Coefficients!$F$16)/($A1020*SIN(C$5*PI()/180))*100/2)^2*PI(),FALSE))))</f>
        <v>274768.93794851808</v>
      </c>
      <c r="I1020" s="42">
        <f t="shared" si="114"/>
        <v>8.2811373334351774</v>
      </c>
      <c r="L1020" s="44"/>
    </row>
    <row r="1021" spans="1:12" x14ac:dyDescent="0.25">
      <c r="A1021" s="51">
        <f t="shared" si="115"/>
        <v>96.827785626119919</v>
      </c>
      <c r="B1021" s="5">
        <f t="shared" si="109"/>
        <v>0.99780109748493451</v>
      </c>
      <c r="C1021" s="49">
        <f t="shared" si="112"/>
        <v>-1.9120454290943719E-2</v>
      </c>
      <c r="D1021" s="5">
        <f t="shared" si="110"/>
        <v>0.93141664898305876</v>
      </c>
      <c r="E1021" s="5">
        <f t="shared" si="111"/>
        <v>9.8563934025943475E-2</v>
      </c>
      <c r="F1021" s="5" t="str">
        <f t="shared" si="113"/>
        <v>neg.</v>
      </c>
      <c r="G1021" s="16">
        <f>IF(AND(C$9="L",C$10="IB"),IF((($C$7*Coefficients!$C$16)/($A1021*($C$4/100)))&lt;=1,2*ASIN(($C$7*Coefficients!$C$16)/( $A1021*($C$4/100)))*180/PI(),180),IF(AND(C$9="C",C$10="IB"),IF((($C$7*Coefficients!$D$16)/($A1021*($C$4/100)))&lt;=1,2*ASIN(($C$7*Coefficients!$D$16)/( $A1021*($C$4/100)))*180/PI(),180),IF(AND(C$9="L",C$10="D"),IF((($C$7*Coefficients!$E$16)/($A1021*($C$4/100)))&lt;=1,2*ASIN(($C$7*Coefficients!$E$16)/( $A1021*($C$4/100)))*180/PI(),180),IF(AND(C$9="C",C$10="D"),IF((($C$7*Coefficients!$F$16)/($A1021*($C$4/100)))&lt;=1,2*ASIN(($C$7*Coefficients!$F$16)/( $A1021*($C$4/100)))*180/PI(),180),FALSE))))</f>
        <v>180</v>
      </c>
      <c r="H1021" s="50">
        <f>IF(AND(C$9="L",C$10="IB"),(($C$7*Coefficients!$C$16)/($A1021*SIN(C$5*PI()/180))*100/2)^2*PI(),IF(AND(C$9="C",C$10="IB"),(($C$7*Coefficients!$D$16)/($A1021*SIN(C$5*PI()/180))*100/2)^2*PI(),IF(AND(C$9="L",C$10="D"),(($C$7*Coefficients!$E$16)/($A1021*SIN(C$5*PI()/180))*100/2)^2*PI(),IF(AND(C$9="C",C$10="D"),(($C$7* Coefficients!$F$16)/($A1021*SIN(C$5*PI()/180))*100/2)^2*PI(),FALSE))))</f>
        <v>273506.48935388058</v>
      </c>
      <c r="I1021" s="42">
        <f t="shared" si="114"/>
        <v>8.2620912460916056</v>
      </c>
      <c r="L1021" s="44"/>
    </row>
    <row r="1022" spans="1:12" x14ac:dyDescent="0.25">
      <c r="A1022" s="51">
        <f t="shared" si="115"/>
        <v>97.05099672454395</v>
      </c>
      <c r="B1022" s="5">
        <f t="shared" si="109"/>
        <v>0.99779095529057238</v>
      </c>
      <c r="C1022" s="49">
        <f t="shared" si="112"/>
        <v>-1.9208742857532754E-2</v>
      </c>
      <c r="D1022" s="5">
        <f t="shared" si="110"/>
        <v>0.93356378610868407</v>
      </c>
      <c r="E1022" s="5">
        <f t="shared" si="111"/>
        <v>9.9018884474420796E-2</v>
      </c>
      <c r="F1022" s="5" t="str">
        <f t="shared" si="113"/>
        <v>neg.</v>
      </c>
      <c r="G1022" s="16">
        <f>IF(AND(C$9="L",C$10="IB"),IF((($C$7*Coefficients!$C$16)/($A1022*($C$4/100)))&lt;=1,2*ASIN(($C$7*Coefficients!$C$16)/( $A1022*($C$4/100)))*180/PI(),180),IF(AND(C$9="C",C$10="IB"),IF((($C$7*Coefficients!$D$16)/($A1022*($C$4/100)))&lt;=1,2*ASIN(($C$7*Coefficients!$D$16)/( $A1022*($C$4/100)))*180/PI(),180),IF(AND(C$9="L",C$10="D"),IF((($C$7*Coefficients!$E$16)/($A1022*($C$4/100)))&lt;=1,2*ASIN(($C$7*Coefficients!$E$16)/( $A1022*($C$4/100)))*180/PI(),180),IF(AND(C$9="C",C$10="D"),IF((($C$7*Coefficients!$F$16)/($A1022*($C$4/100)))&lt;=1,2*ASIN(($C$7*Coefficients!$F$16)/( $A1022*($C$4/100)))*180/PI(),180),FALSE))))</f>
        <v>180</v>
      </c>
      <c r="H1022" s="50">
        <f>IF(AND(C$9="L",C$10="IB"),(($C$7*Coefficients!$C$16)/($A1022*SIN(C$5*PI()/180))*100/2)^2*PI(),IF(AND(C$9="C",C$10="IB"),(($C$7*Coefficients!$D$16)/($A1022*SIN(C$5*PI()/180))*100/2)^2*PI(),IF(AND(C$9="L",C$10="D"),(($C$7*Coefficients!$E$16)/($A1022*SIN(C$5*PI()/180))*100/2)^2*PI(),IF(AND(C$9="C",C$10="D"),(($C$7* Coefficients!$F$16)/($A1022*SIN(C$5*PI()/180))*100/2)^2*PI(),FALSE))))</f>
        <v>272249.8411836506</v>
      </c>
      <c r="I1022" s="42">
        <f t="shared" si="114"/>
        <v>8.2430889635333546</v>
      </c>
      <c r="L1022" s="44"/>
    </row>
    <row r="1023" spans="1:12" x14ac:dyDescent="0.25">
      <c r="A1023" s="51">
        <f t="shared" si="115"/>
        <v>97.274722377691475</v>
      </c>
      <c r="B1023" s="5">
        <f t="shared" si="109"/>
        <v>0.99778076635114676</v>
      </c>
      <c r="C1023" s="49">
        <f t="shared" si="112"/>
        <v>-1.9297439247064455E-2</v>
      </c>
      <c r="D1023" s="5">
        <f t="shared" si="110"/>
        <v>0.93571587289656999</v>
      </c>
      <c r="E1023" s="5">
        <f t="shared" si="111"/>
        <v>9.9475934878755348E-2</v>
      </c>
      <c r="F1023" s="5" t="str">
        <f t="shared" si="113"/>
        <v>neg.</v>
      </c>
      <c r="G1023" s="16">
        <f>IF(AND(C$9="L",C$10="IB"),IF((($C$7*Coefficients!$C$16)/($A1023*($C$4/100)))&lt;=1,2*ASIN(($C$7*Coefficients!$C$16)/( $A1023*($C$4/100)))*180/PI(),180),IF(AND(C$9="C",C$10="IB"),IF((($C$7*Coefficients!$D$16)/($A1023*($C$4/100)))&lt;=1,2*ASIN(($C$7*Coefficients!$D$16)/( $A1023*($C$4/100)))*180/PI(),180),IF(AND(C$9="L",C$10="D"),IF((($C$7*Coefficients!$E$16)/($A1023*($C$4/100)))&lt;=1,2*ASIN(($C$7*Coefficients!$E$16)/( $A1023*($C$4/100)))*180/PI(),180),IF(AND(C$9="C",C$10="D"),IF((($C$7*Coefficients!$F$16)/($A1023*($C$4/100)))&lt;=1,2*ASIN(($C$7*Coefficients!$F$16)/( $A1023*($C$4/100)))*180/PI(),180),FALSE))))</f>
        <v>180</v>
      </c>
      <c r="H1023" s="50">
        <f>IF(AND(C$9="L",C$10="IB"),(($C$7*Coefficients!$C$16)/($A1023*SIN(C$5*PI()/180))*100/2)^2*PI(),IF(AND(C$9="C",C$10="IB"),(($C$7*Coefficients!$D$16)/($A1023*SIN(C$5*PI()/180))*100/2)^2*PI(),IF(AND(C$9="L",C$10="D"),(($C$7*Coefficients!$E$16)/($A1023*SIN(C$5*PI()/180))*100/2)^2*PI(),IF(AND(C$9="C",C$10="D"),(($C$7* Coefficients!$F$16)/($A1023*SIN(C$5*PI()/180))*100/2)^2*PI(),FALSE))))</f>
        <v>270998.9667872985</v>
      </c>
      <c r="I1023" s="42">
        <f t="shared" si="114"/>
        <v>8.2241303850122147</v>
      </c>
      <c r="L1023" s="44"/>
    </row>
    <row r="1024" spans="1:12" x14ac:dyDescent="0.25">
      <c r="A1024" s="51">
        <f t="shared" si="115"/>
        <v>97.498963771733642</v>
      </c>
      <c r="B1024" s="5">
        <f t="shared" si="109"/>
        <v>0.99777053045153175</v>
      </c>
      <c r="C1024" s="49">
        <f t="shared" si="112"/>
        <v>-1.9386545344758456E-2</v>
      </c>
      <c r="D1024" s="5">
        <f t="shared" si="110"/>
        <v>0.93787292075686635</v>
      </c>
      <c r="E1024" s="5">
        <f t="shared" si="111"/>
        <v>9.9935094931902946E-2</v>
      </c>
      <c r="F1024" s="5" t="str">
        <f t="shared" si="113"/>
        <v>neg.</v>
      </c>
      <c r="G1024" s="16">
        <f>IF(AND(C$9="L",C$10="IB"),IF((($C$7*Coefficients!$C$16)/($A1024*($C$4/100)))&lt;=1,2*ASIN(($C$7*Coefficients!$C$16)/( $A1024*($C$4/100)))*180/PI(),180),IF(AND(C$9="C",C$10="IB"),IF((($C$7*Coefficients!$D$16)/($A1024*($C$4/100)))&lt;=1,2*ASIN(($C$7*Coefficients!$D$16)/( $A1024*($C$4/100)))*180/PI(),180),IF(AND(C$9="L",C$10="D"),IF((($C$7*Coefficients!$E$16)/($A1024*($C$4/100)))&lt;=1,2*ASIN(($C$7*Coefficients!$E$16)/( $A1024*($C$4/100)))*180/PI(),180),IF(AND(C$9="C",C$10="D"),IF((($C$7*Coefficients!$F$16)/($A1024*($C$4/100)))&lt;=1,2*ASIN(($C$7*Coefficients!$F$16)/( $A1024*($C$4/100)))*180/PI(),180),FALSE))))</f>
        <v>180</v>
      </c>
      <c r="H1024" s="50">
        <f>IF(AND(C$9="L",C$10="IB"),(($C$7*Coefficients!$C$16)/($A1024*SIN(C$5*PI()/180))*100/2)^2*PI(),IF(AND(C$9="C",C$10="IB"),(($C$7*Coefficients!$D$16)/($A1024*SIN(C$5*PI()/180))*100/2)^2*PI(),IF(AND(C$9="L",C$10="D"),(($C$7*Coefficients!$E$16)/($A1024*SIN(C$5*PI()/180))*100/2)^2*PI(),IF(AND(C$9="C",C$10="D"),(($C$7* Coefficients!$F$16)/($A1024*SIN(C$5*PI()/180))*100/2)^2*PI(),FALSE))))</f>
        <v>269753.83963674365</v>
      </c>
      <c r="I1024" s="42">
        <f t="shared" si="114"/>
        <v>8.2052154100116859</v>
      </c>
      <c r="L1024" s="44"/>
    </row>
    <row r="1025" spans="1:12" x14ac:dyDescent="0.25">
      <c r="A1025" s="51">
        <f t="shared" si="115"/>
        <v>97.723722095575994</v>
      </c>
      <c r="B1025" s="5">
        <f t="shared" si="109"/>
        <v>0.99776024737561464</v>
      </c>
      <c r="C1025" s="49">
        <f t="shared" si="112"/>
        <v>-1.9476063044559479E-2</v>
      </c>
      <c r="D1025" s="5">
        <f t="shared" si="110"/>
        <v>0.94003494112602581</v>
      </c>
      <c r="E1025" s="5">
        <f t="shared" si="111"/>
        <v>0.1003963743715601</v>
      </c>
      <c r="F1025" s="5" t="str">
        <f t="shared" si="113"/>
        <v>neg.</v>
      </c>
      <c r="G1025" s="16">
        <f>IF(AND(C$9="L",C$10="IB"),IF((($C$7*Coefficients!$C$16)/($A1025*($C$4/100)))&lt;=1,2*ASIN(($C$7*Coefficients!$C$16)/( $A1025*($C$4/100)))*180/PI(),180),IF(AND(C$9="C",C$10="IB"),IF((($C$7*Coefficients!$D$16)/($A1025*($C$4/100)))&lt;=1,2*ASIN(($C$7*Coefficients!$D$16)/( $A1025*($C$4/100)))*180/PI(),180),IF(AND(C$9="L",C$10="D"),IF((($C$7*Coefficients!$E$16)/($A1025*($C$4/100)))&lt;=1,2*ASIN(($C$7*Coefficients!$E$16)/( $A1025*($C$4/100)))*180/PI(),180),IF(AND(C$9="C",C$10="D"),IF((($C$7*Coefficients!$F$16)/($A1025*($C$4/100)))&lt;=1,2*ASIN(($C$7*Coefficients!$F$16)/( $A1025*($C$4/100)))*180/PI(),180),FALSE))))</f>
        <v>180</v>
      </c>
      <c r="H1025" s="50">
        <f>IF(AND(C$9="L",C$10="IB"),(($C$7*Coefficients!$C$16)/($A1025*SIN(C$5*PI()/180))*100/2)^2*PI(),IF(AND(C$9="C",C$10="IB"),(($C$7*Coefficients!$D$16)/($A1025*SIN(C$5*PI()/180))*100/2)^2*PI(),IF(AND(C$9="L",C$10="D"),(($C$7*Coefficients!$E$16)/($A1025*SIN(C$5*PI()/180))*100/2)^2*PI(),IF(AND(C$9="C",C$10="D"),(($C$7* Coefficients!$F$16)/($A1025*SIN(C$5*PI()/180))*100/2)^2*PI(),FALSE))))</f>
        <v>268514.43332578975</v>
      </c>
      <c r="I1025" s="42">
        <f t="shared" si="114"/>
        <v>8.1863439382464591</v>
      </c>
      <c r="L1025" s="44"/>
    </row>
    <row r="1026" spans="1:12" x14ac:dyDescent="0.25">
      <c r="A1026" s="51">
        <f t="shared" si="115"/>
        <v>97.948998540864793</v>
      </c>
      <c r="B1026" s="5">
        <f t="shared" si="109"/>
        <v>0.99774991690629133</v>
      </c>
      <c r="C1026" s="49">
        <f t="shared" si="112"/>
        <v>-1.9565994249179264E-2</v>
      </c>
      <c r="D1026" s="5">
        <f t="shared" si="110"/>
        <v>0.94220194546686564</v>
      </c>
      <c r="E1026" s="5">
        <f t="shared" si="111"/>
        <v>0.10085978298037045</v>
      </c>
      <c r="F1026" s="5" t="str">
        <f t="shared" si="113"/>
        <v>neg.</v>
      </c>
      <c r="G1026" s="16">
        <f>IF(AND(C$9="L",C$10="IB"),IF((($C$7*Coefficients!$C$16)/($A1026*($C$4/100)))&lt;=1,2*ASIN(($C$7*Coefficients!$C$16)/( $A1026*($C$4/100)))*180/PI(),180),IF(AND(C$9="C",C$10="IB"),IF((($C$7*Coefficients!$D$16)/($A1026*($C$4/100)))&lt;=1,2*ASIN(($C$7*Coefficients!$D$16)/( $A1026*($C$4/100)))*180/PI(),180),IF(AND(C$9="L",C$10="D"),IF((($C$7*Coefficients!$E$16)/($A1026*($C$4/100)))&lt;=1,2*ASIN(($C$7*Coefficients!$E$16)/( $A1026*($C$4/100)))*180/PI(),180),IF(AND(C$9="C",C$10="D"),IF((($C$7*Coefficients!$F$16)/($A1026*($C$4/100)))&lt;=1,2*ASIN(($C$7*Coefficients!$F$16)/( $A1026*($C$4/100)))*180/PI(),180),FALSE))))</f>
        <v>180</v>
      </c>
      <c r="H1026" s="50">
        <f>IF(AND(C$9="L",C$10="IB"),(($C$7*Coefficients!$C$16)/($A1026*SIN(C$5*PI()/180))*100/2)^2*PI(),IF(AND(C$9="C",C$10="IB"),(($C$7*Coefficients!$D$16)/($A1026*SIN(C$5*PI()/180))*100/2)^2*PI(),IF(AND(C$9="L",C$10="D"),(($C$7*Coefficients!$E$16)/($A1026*SIN(C$5*PI()/180))*100/2)^2*PI(),IF(AND(C$9="C",C$10="D"),(($C$7* Coefficients!$F$16)/($A1026*SIN(C$5*PI()/180))*100/2)^2*PI(),FALSE))))</f>
        <v>267280.72156956641</v>
      </c>
      <c r="I1026" s="42">
        <f t="shared" si="114"/>
        <v>8.1675158696618659</v>
      </c>
      <c r="L1026" s="44"/>
    </row>
    <row r="1027" spans="1:12" x14ac:dyDescent="0.25">
      <c r="A1027" s="51">
        <f t="shared" si="115"/>
        <v>98.17479430199333</v>
      </c>
      <c r="B1027" s="5">
        <f t="shared" si="109"/>
        <v>0.9977395388254614</v>
      </c>
      <c r="C1027" s="49">
        <f t="shared" si="112"/>
        <v>-1.9656340870140444E-2</v>
      </c>
      <c r="D1027" s="5">
        <f t="shared" si="110"/>
        <v>0.94437394526862695</v>
      </c>
      <c r="E1027" s="5">
        <f t="shared" si="111"/>
        <v>0.1013253305861323</v>
      </c>
      <c r="F1027" s="5" t="str">
        <f t="shared" si="113"/>
        <v>neg.</v>
      </c>
      <c r="G1027" s="16">
        <f>IF(AND(C$9="L",C$10="IB"),IF((($C$7*Coefficients!$C$16)/($A1027*($C$4/100)))&lt;=1,2*ASIN(($C$7*Coefficients!$C$16)/( $A1027*($C$4/100)))*180/PI(),180),IF(AND(C$9="C",C$10="IB"),IF((($C$7*Coefficients!$D$16)/($A1027*($C$4/100)))&lt;=1,2*ASIN(($C$7*Coefficients!$D$16)/( $A1027*($C$4/100)))*180/PI(),180),IF(AND(C$9="L",C$10="D"),IF((($C$7*Coefficients!$E$16)/($A1027*($C$4/100)))&lt;=1,2*ASIN(($C$7*Coefficients!$E$16)/( $A1027*($C$4/100)))*180/PI(),180),IF(AND(C$9="C",C$10="D"),IF((($C$7*Coefficients!$F$16)/($A1027*($C$4/100)))&lt;=1,2*ASIN(($C$7*Coefficients!$F$16)/( $A1027*($C$4/100)))*180/PI(),180),FALSE))))</f>
        <v>180</v>
      </c>
      <c r="H1027" s="50">
        <f>IF(AND(C$9="L",C$10="IB"),(($C$7*Coefficients!$C$16)/($A1027*SIN(C$5*PI()/180))*100/2)^2*PI(),IF(AND(C$9="C",C$10="IB"),(($C$7*Coefficients!$D$16)/($A1027*SIN(C$5*PI()/180))*100/2)^2*PI(),IF(AND(C$9="L",C$10="D"),(($C$7*Coefficients!$E$16)/($A1027*SIN(C$5*PI()/180))*100/2)^2*PI(),IF(AND(C$9="C",C$10="D"),(($C$7* Coefficients!$F$16)/($A1027*SIN(C$5*PI()/180))*100/2)^2*PI(),FALSE))))</f>
        <v>266052.67820397165</v>
      </c>
      <c r="I1027" s="42">
        <f t="shared" si="114"/>
        <v>8.1487311044333612</v>
      </c>
      <c r="L1027" s="44"/>
    </row>
    <row r="1028" spans="1:12" x14ac:dyDescent="0.25">
      <c r="A1028" s="51">
        <f t="shared" si="115"/>
        <v>98.401110576108252</v>
      </c>
      <c r="B1028" s="5">
        <f t="shared" si="109"/>
        <v>0.99772911291402344</v>
      </c>
      <c r="C1028" s="49">
        <f t="shared" si="112"/>
        <v>-1.974710482781851E-2</v>
      </c>
      <c r="D1028" s="5">
        <f t="shared" si="110"/>
        <v>0.94655095204703654</v>
      </c>
      <c r="E1028" s="5">
        <f t="shared" si="111"/>
        <v>0.10179302706200694</v>
      </c>
      <c r="F1028" s="5" t="str">
        <f t="shared" si="113"/>
        <v>neg.</v>
      </c>
      <c r="G1028" s="16">
        <f>IF(AND(C$9="L",C$10="IB"),IF((($C$7*Coefficients!$C$16)/($A1028*($C$4/100)))&lt;=1,2*ASIN(($C$7*Coefficients!$C$16)/( $A1028*($C$4/100)))*180/PI(),180),IF(AND(C$9="C",C$10="IB"),IF((($C$7*Coefficients!$D$16)/($A1028*($C$4/100)))&lt;=1,2*ASIN(($C$7*Coefficients!$D$16)/( $A1028*($C$4/100)))*180/PI(),180),IF(AND(C$9="L",C$10="D"),IF((($C$7*Coefficients!$E$16)/($A1028*($C$4/100)))&lt;=1,2*ASIN(($C$7*Coefficients!$E$16)/( $A1028*($C$4/100)))*180/PI(),180),IF(AND(C$9="C",C$10="D"),IF((($C$7*Coefficients!$F$16)/($A1028*($C$4/100)))&lt;=1,2*ASIN(($C$7*Coefficients!$F$16)/( $A1028*($C$4/100)))*180/PI(),180),FALSE))))</f>
        <v>180</v>
      </c>
      <c r="H1028" s="50">
        <f>IF(AND(C$9="L",C$10="IB"),(($C$7*Coefficients!$C$16)/($A1028*SIN(C$5*PI()/180))*100/2)^2*PI(),IF(AND(C$9="C",C$10="IB"),(($C$7*Coefficients!$D$16)/($A1028*SIN(C$5*PI()/180))*100/2)^2*PI(),IF(AND(C$9="L",C$10="D"),(($C$7*Coefficients!$E$16)/($A1028*SIN(C$5*PI()/180))*100/2)^2*PI(),IF(AND(C$9="C",C$10="D"),(($C$7* Coefficients!$F$16)/($A1028*SIN(C$5*PI()/180))*100/2)^2*PI(),FALSE))))</f>
        <v>264830.27718511591</v>
      </c>
      <c r="I1028" s="42">
        <f t="shared" si="114"/>
        <v>8.1299895429659887</v>
      </c>
      <c r="L1028" s="44"/>
    </row>
    <row r="1029" spans="1:12" x14ac:dyDescent="0.25">
      <c r="A1029" s="51">
        <f t="shared" si="115"/>
        <v>98.627948563115908</v>
      </c>
      <c r="B1029" s="5">
        <f t="shared" si="109"/>
        <v>0.99771863895187196</v>
      </c>
      <c r="C1029" s="49">
        <f t="shared" si="112"/>
        <v>-1.983828805147024E-2</v>
      </c>
      <c r="D1029" s="5">
        <f t="shared" si="110"/>
        <v>0.94873297734436746</v>
      </c>
      <c r="E1029" s="5">
        <f t="shared" si="111"/>
        <v>0.10226288232672814</v>
      </c>
      <c r="F1029" s="5" t="str">
        <f t="shared" si="113"/>
        <v>neg.</v>
      </c>
      <c r="G1029" s="16">
        <f>IF(AND(C$9="L",C$10="IB"),IF((($C$7*Coefficients!$C$16)/($A1029*($C$4/100)))&lt;=1,2*ASIN(($C$7*Coefficients!$C$16)/( $A1029*($C$4/100)))*180/PI(),180),IF(AND(C$9="C",C$10="IB"),IF((($C$7*Coefficients!$D$16)/($A1029*($C$4/100)))&lt;=1,2*ASIN(($C$7*Coefficients!$D$16)/( $A1029*($C$4/100)))*180/PI(),180),IF(AND(C$9="L",C$10="D"),IF((($C$7*Coefficients!$E$16)/($A1029*($C$4/100)))&lt;=1,2*ASIN(($C$7*Coefficients!$E$16)/( $A1029*($C$4/100)))*180/PI(),180),IF(AND(C$9="C",C$10="D"),IF((($C$7*Coefficients!$F$16)/($A1029*($C$4/100)))&lt;=1,2*ASIN(($C$7*Coefficients!$F$16)/( $A1029*($C$4/100)))*180/PI(),180),FALSE))))</f>
        <v>180</v>
      </c>
      <c r="H1029" s="50">
        <f>IF(AND(C$9="L",C$10="IB"),(($C$7*Coefficients!$C$16)/($A1029*SIN(C$5*PI()/180))*100/2)^2*PI(),IF(AND(C$9="C",C$10="IB"),(($C$7*Coefficients!$D$16)/($A1029*SIN(C$5*PI()/180))*100/2)^2*PI(),IF(AND(C$9="L",C$10="D"),(($C$7*Coefficients!$E$16)/($A1029*SIN(C$5*PI()/180))*100/2)^2*PI(),IF(AND(C$9="C",C$10="D"),(($C$7* Coefficients!$F$16)/($A1029*SIN(C$5*PI()/180))*100/2)^2*PI(),FALSE))))</f>
        <v>263613.49258877093</v>
      </c>
      <c r="I1029" s="42">
        <f t="shared" si="114"/>
        <v>8.1112910858938569</v>
      </c>
      <c r="L1029" s="44"/>
    </row>
    <row r="1030" spans="1:12" x14ac:dyDescent="0.25">
      <c r="A1030" s="51">
        <f t="shared" si="115"/>
        <v>98.855309465688734</v>
      </c>
      <c r="B1030" s="5">
        <f t="shared" si="109"/>
        <v>0.99770811671789073</v>
      </c>
      <c r="C1030" s="49">
        <f t="shared" si="112"/>
        <v>-1.9929892479293089E-2</v>
      </c>
      <c r="D1030" s="5">
        <f t="shared" si="110"/>
        <v>0.95092003272950087</v>
      </c>
      <c r="E1030" s="5">
        <f t="shared" si="111"/>
        <v>0.10273490634481251</v>
      </c>
      <c r="F1030" s="5" t="str">
        <f t="shared" si="113"/>
        <v>neg.</v>
      </c>
      <c r="G1030" s="16">
        <f>IF(AND(C$9="L",C$10="IB"),IF((($C$7*Coefficients!$C$16)/($A1030*($C$4/100)))&lt;=1,2*ASIN(($C$7*Coefficients!$C$16)/( $A1030*($C$4/100)))*180/PI(),180),IF(AND(C$9="C",C$10="IB"),IF((($C$7*Coefficients!$D$16)/($A1030*($C$4/100)))&lt;=1,2*ASIN(($C$7*Coefficients!$D$16)/( $A1030*($C$4/100)))*180/PI(),180),IF(AND(C$9="L",C$10="D"),IF((($C$7*Coefficients!$E$16)/($A1030*($C$4/100)))&lt;=1,2*ASIN(($C$7*Coefficients!$E$16)/( $A1030*($C$4/100)))*180/PI(),180),IF(AND(C$9="C",C$10="D"),IF((($C$7*Coefficients!$F$16)/($A1030*($C$4/100)))&lt;=1,2*ASIN(($C$7*Coefficients!$F$16)/( $A1030*($C$4/100)))*180/PI(),180),FALSE))))</f>
        <v>180</v>
      </c>
      <c r="H1030" s="50">
        <f>IF(AND(C$9="L",C$10="IB"),(($C$7*Coefficients!$C$16)/($A1030*SIN(C$5*PI()/180))*100/2)^2*PI(),IF(AND(C$9="C",C$10="IB"),(($C$7*Coefficients!$D$16)/($A1030*SIN(C$5*PI()/180))*100/2)^2*PI(),IF(AND(C$9="L",C$10="D"),(($C$7*Coefficients!$E$16)/($A1030*SIN(C$5*PI()/180))*100/2)^2*PI(),IF(AND(C$9="C",C$10="D"),(($C$7* Coefficients!$F$16)/($A1030*SIN(C$5*PI()/180))*100/2)^2*PI(),FALSE))))</f>
        <v>262402.29860981915</v>
      </c>
      <c r="I1030" s="42">
        <f t="shared" si="114"/>
        <v>8.0926356340796115</v>
      </c>
      <c r="L1030" s="44"/>
    </row>
    <row r="1031" spans="1:12" x14ac:dyDescent="0.25">
      <c r="A1031" s="51">
        <f t="shared" si="115"/>
        <v>99.083194489271591</v>
      </c>
      <c r="B1031" s="5">
        <f t="shared" si="109"/>
        <v>0.9976975459899492</v>
      </c>
      <c r="C1031" s="49">
        <f t="shared" si="112"/>
        <v>-2.0021920058457494E-2</v>
      </c>
      <c r="D1031" s="5">
        <f t="shared" si="110"/>
        <v>0.95311212979798654</v>
      </c>
      <c r="E1031" s="5">
        <f t="shared" si="111"/>
        <v>0.10320910912677075</v>
      </c>
      <c r="F1031" s="5" t="str">
        <f t="shared" si="113"/>
        <v>neg.</v>
      </c>
      <c r="G1031" s="16">
        <f>IF(AND(C$9="L",C$10="IB"),IF((($C$7*Coefficients!$C$16)/($A1031*($C$4/100)))&lt;=1,2*ASIN(($C$7*Coefficients!$C$16)/( $A1031*($C$4/100)))*180/PI(),180),IF(AND(C$9="C",C$10="IB"),IF((($C$7*Coefficients!$D$16)/($A1031*($C$4/100)))&lt;=1,2*ASIN(($C$7*Coefficients!$D$16)/( $A1031*($C$4/100)))*180/PI(),180),IF(AND(C$9="L",C$10="D"),IF((($C$7*Coefficients!$E$16)/($A1031*($C$4/100)))&lt;=1,2*ASIN(($C$7*Coefficients!$E$16)/( $A1031*($C$4/100)))*180/PI(),180),IF(AND(C$9="C",C$10="D"),IF((($C$7*Coefficients!$F$16)/($A1031*($C$4/100)))&lt;=1,2*ASIN(($C$7*Coefficients!$F$16)/( $A1031*($C$4/100)))*180/PI(),180),FALSE))))</f>
        <v>180</v>
      </c>
      <c r="H1031" s="50">
        <f>IF(AND(C$9="L",C$10="IB"),(($C$7*Coefficients!$C$16)/($A1031*SIN(C$5*PI()/180))*100/2)^2*PI(),IF(AND(C$9="C",C$10="IB"),(($C$7*Coefficients!$D$16)/($A1031*SIN(C$5*PI()/180))*100/2)^2*PI(),IF(AND(C$9="L",C$10="D"),(($C$7*Coefficients!$E$16)/($A1031*SIN(C$5*PI()/180))*100/2)^2*PI(),IF(AND(C$9="C",C$10="D"),(($C$7* Coefficients!$F$16)/($A1031*SIN(C$5*PI()/180))*100/2)^2*PI(),FALSE))))</f>
        <v>261196.66956170701</v>
      </c>
      <c r="I1031" s="42">
        <f t="shared" si="114"/>
        <v>8.0740230886138971</v>
      </c>
      <c r="L1031" s="44"/>
    </row>
    <row r="1032" spans="1:12" x14ac:dyDescent="0.25">
      <c r="A1032" s="51">
        <f t="shared" si="115"/>
        <v>99.311604842088187</v>
      </c>
      <c r="B1032" s="5">
        <f t="shared" si="109"/>
        <v>0.99768692654489788</v>
      </c>
      <c r="C1032" s="49">
        <f t="shared" si="112"/>
        <v>-2.0114372745148944E-2</v>
      </c>
      <c r="D1032" s="5">
        <f t="shared" si="110"/>
        <v>0.9553092801721047</v>
      </c>
      <c r="E1032" s="5">
        <f t="shared" si="111"/>
        <v>0.1036855007293199</v>
      </c>
      <c r="F1032" s="5" t="str">
        <f t="shared" si="113"/>
        <v>neg.</v>
      </c>
      <c r="G1032" s="16">
        <f>IF(AND(C$9="L",C$10="IB"),IF((($C$7*Coefficients!$C$16)/($A1032*($C$4/100)))&lt;=1,2*ASIN(($C$7*Coefficients!$C$16)/( $A1032*($C$4/100)))*180/PI(),180),IF(AND(C$9="C",C$10="IB"),IF((($C$7*Coefficients!$D$16)/($A1032*($C$4/100)))&lt;=1,2*ASIN(($C$7*Coefficients!$D$16)/( $A1032*($C$4/100)))*180/PI(),180),IF(AND(C$9="L",C$10="D"),IF((($C$7*Coefficients!$E$16)/($A1032*($C$4/100)))&lt;=1,2*ASIN(($C$7*Coefficients!$E$16)/( $A1032*($C$4/100)))*180/PI(),180),IF(AND(C$9="C",C$10="D"),IF((($C$7*Coefficients!$F$16)/($A1032*($C$4/100)))&lt;=1,2*ASIN(($C$7*Coefficients!$F$16)/( $A1032*($C$4/100)))*180/PI(),180),FALSE))))</f>
        <v>180</v>
      </c>
      <c r="H1032" s="50">
        <f>IF(AND(C$9="L",C$10="IB"),(($C$7*Coefficients!$C$16)/($A1032*SIN(C$5*PI()/180))*100/2)^2*PI(),IF(AND(C$9="C",C$10="IB"),(($C$7*Coefficients!$D$16)/($A1032*SIN(C$5*PI()/180))*100/2)^2*PI(),IF(AND(C$9="L",C$10="D"),(($C$7*Coefficients!$E$16)/($A1032*SIN(C$5*PI()/180))*100/2)^2*PI(),IF(AND(C$9="C",C$10="D"),(($C$7* Coefficients!$F$16)/($A1032*SIN(C$5*PI()/180))*100/2)^2*PI(),FALSE))))</f>
        <v>259996.57987589992</v>
      </c>
      <c r="I1032" s="42">
        <f t="shared" si="114"/>
        <v>8.0554533508148545</v>
      </c>
      <c r="L1032" s="44"/>
    </row>
    <row r="1033" spans="1:12" x14ac:dyDescent="0.25">
      <c r="A1033" s="51">
        <f t="shared" si="115"/>
        <v>99.540541735147485</v>
      </c>
      <c r="B1033" s="5">
        <f t="shared" si="109"/>
        <v>0.9976762581585642</v>
      </c>
      <c r="C1033" s="49">
        <f t="shared" si="112"/>
        <v>-2.0207252504605092E-2</v>
      </c>
      <c r="D1033" s="5">
        <f t="shared" si="110"/>
        <v>0.9575114955009284</v>
      </c>
      <c r="E1033" s="5">
        <f t="shared" si="111"/>
        <v>0.10416409125559681</v>
      </c>
      <c r="F1033" s="5" t="str">
        <f t="shared" si="113"/>
        <v>neg.</v>
      </c>
      <c r="G1033" s="16">
        <f>IF(AND(C$9="L",C$10="IB"),IF((($C$7*Coefficients!$C$16)/($A1033*($C$4/100)))&lt;=1,2*ASIN(($C$7*Coefficients!$C$16)/( $A1033*($C$4/100)))*180/PI(),180),IF(AND(C$9="C",C$10="IB"),IF((($C$7*Coefficients!$D$16)/($A1033*($C$4/100)))&lt;=1,2*ASIN(($C$7*Coefficients!$D$16)/( $A1033*($C$4/100)))*180/PI(),180),IF(AND(C$9="L",C$10="D"),IF((($C$7*Coefficients!$E$16)/($A1033*($C$4/100)))&lt;=1,2*ASIN(($C$7*Coefficients!$E$16)/( $A1033*($C$4/100)))*180/PI(),180),IF(AND(C$9="C",C$10="D"),IF((($C$7*Coefficients!$F$16)/($A1033*($C$4/100)))&lt;=1,2*ASIN(($C$7*Coefficients!$F$16)/( $A1033*($C$4/100)))*180/PI(),180),FALSE))))</f>
        <v>180</v>
      </c>
      <c r="H1033" s="50">
        <f>IF(AND(C$9="L",C$10="IB"),(($C$7*Coefficients!$C$16)/($A1033*SIN(C$5*PI()/180))*100/2)^2*PI(),IF(AND(C$9="C",C$10="IB"),(($C$7*Coefficients!$D$16)/($A1033*SIN(C$5*PI()/180))*100/2)^2*PI(),IF(AND(C$9="L",C$10="D"),(($C$7*Coefficients!$E$16)/($A1033*SIN(C$5*PI()/180))*100/2)^2*PI(),IF(AND(C$9="C",C$10="D"),(($C$7* Coefficients!$F$16)/($A1033*SIN(C$5*PI()/180))*100/2)^2*PI(),FALSE))))</f>
        <v>258802.00410133993</v>
      </c>
      <c r="I1033" s="42">
        <f t="shared" si="114"/>
        <v>8.0369263222275826</v>
      </c>
      <c r="L1033" s="44"/>
    </row>
    <row r="1034" spans="1:12" x14ac:dyDescent="0.25">
      <c r="A1034" s="51">
        <f t="shared" si="115"/>
        <v>99.770006382250102</v>
      </c>
      <c r="B1034" s="5">
        <f t="shared" si="109"/>
        <v>0.99766554060574664</v>
      </c>
      <c r="C1034" s="49">
        <f t="shared" si="112"/>
        <v>-2.0300561311168488E-2</v>
      </c>
      <c r="D1034" s="5">
        <f t="shared" si="110"/>
        <v>0.95971878746038364</v>
      </c>
      <c r="E1034" s="5">
        <f t="shared" si="111"/>
        <v>0.10464489085537221</v>
      </c>
      <c r="F1034" s="5" t="str">
        <f t="shared" si="113"/>
        <v>neg.</v>
      </c>
      <c r="G1034" s="16">
        <f>IF(AND(C$9="L",C$10="IB"),IF((($C$7*Coefficients!$C$16)/($A1034*($C$4/100)))&lt;=1,2*ASIN(($C$7*Coefficients!$C$16)/( $A1034*($C$4/100)))*180/PI(),180),IF(AND(C$9="C",C$10="IB"),IF((($C$7*Coefficients!$D$16)/($A1034*($C$4/100)))&lt;=1,2*ASIN(($C$7*Coefficients!$D$16)/( $A1034*($C$4/100)))*180/PI(),180),IF(AND(C$9="L",C$10="D"),IF((($C$7*Coefficients!$E$16)/($A1034*($C$4/100)))&lt;=1,2*ASIN(($C$7*Coefficients!$E$16)/( $A1034*($C$4/100)))*180/PI(),180),IF(AND(C$9="C",C$10="D"),IF((($C$7*Coefficients!$F$16)/($A1034*($C$4/100)))&lt;=1,2*ASIN(($C$7*Coefficients!$F$16)/( $A1034*($C$4/100)))*180/PI(),180),FALSE))))</f>
        <v>180</v>
      </c>
      <c r="H1034" s="50">
        <f>IF(AND(C$9="L",C$10="IB"),(($C$7*Coefficients!$C$16)/($A1034*SIN(C$5*PI()/180))*100/2)^2*PI(),IF(AND(C$9="C",C$10="IB"),(($C$7*Coefficients!$D$16)/($A1034*SIN(C$5*PI()/180))*100/2)^2*PI(),IF(AND(C$9="L",C$10="D"),(($C$7*Coefficients!$E$16)/($A1034*SIN(C$5*PI()/180))*100/2)^2*PI(),IF(AND(C$9="C",C$10="D"),(($C$7* Coefficients!$F$16)/($A1034*SIN(C$5*PI()/180))*100/2)^2*PI(),FALSE))))</f>
        <v>257612.9169039058</v>
      </c>
      <c r="I1034" s="42">
        <f t="shared" si="114"/>
        <v>8.0184419046236179</v>
      </c>
      <c r="L1034" s="44"/>
    </row>
    <row r="1035" spans="1:12" x14ac:dyDescent="0.25">
      <c r="A1035" s="51">
        <f t="shared" si="115"/>
        <v>99.999999999994756</v>
      </c>
      <c r="B1035" s="5">
        <f t="shared" si="109"/>
        <v>0.99765477366021138</v>
      </c>
      <c r="C1035" s="49">
        <f t="shared" si="112"/>
        <v>-2.0394301148317001E-2</v>
      </c>
      <c r="D1035" s="5">
        <f t="shared" si="110"/>
        <v>0.961931167753313</v>
      </c>
      <c r="E1035" s="5">
        <f t="shared" si="111"/>
        <v>0.10512790972526617</v>
      </c>
      <c r="F1035" s="5" t="str">
        <f t="shared" si="113"/>
        <v>neg.</v>
      </c>
      <c r="G1035" s="16">
        <f>IF(AND(C$9="L",C$10="IB"),IF((($C$7*Coefficients!$C$16)/($A1035*($C$4/100)))&lt;=1,2*ASIN(($C$7*Coefficients!$C$16)/( $A1035*($C$4/100)))*180/PI(),180),IF(AND(C$9="C",C$10="IB"),IF((($C$7*Coefficients!$D$16)/($A1035*($C$4/100)))&lt;=1,2*ASIN(($C$7*Coefficients!$D$16)/( $A1035*($C$4/100)))*180/PI(),180),IF(AND(C$9="L",C$10="D"),IF((($C$7*Coefficients!$E$16)/($A1035*($C$4/100)))&lt;=1,2*ASIN(($C$7*Coefficients!$E$16)/( $A1035*($C$4/100)))*180/PI(),180),IF(AND(C$9="C",C$10="D"),IF((($C$7*Coefficients!$F$16)/($A1035*($C$4/100)))&lt;=1,2*ASIN(($C$7*Coefficients!$F$16)/( $A1035*($C$4/100)))*180/PI(),180),FALSE))))</f>
        <v>180</v>
      </c>
      <c r="H1035" s="50">
        <f>IF(AND(C$9="L",C$10="IB"),(($C$7*Coefficients!$C$16)/($A1035*SIN(C$5*PI()/180))*100/2)^2*PI(),IF(AND(C$9="C",C$10="IB"),(($C$7*Coefficients!$D$16)/($A1035*SIN(C$5*PI()/180))*100/2)^2*PI(),IF(AND(C$9="L",C$10="D"),(($C$7*Coefficients!$E$16)/($A1035*SIN(C$5*PI()/180))*100/2)^2*PI(),IF(AND(C$9="C",C$10="D"),(($C$7* Coefficients!$F$16)/($A1035*SIN(C$5*PI()/180))*100/2)^2*PI(),FALSE))))</f>
        <v>256429.29306587667</v>
      </c>
      <c r="I1035" s="42">
        <f t="shared" si="114"/>
        <v>8.0000000000004192</v>
      </c>
      <c r="L1035" s="44"/>
    </row>
    <row r="1036" spans="1:12" x14ac:dyDescent="0.25">
      <c r="A1036" s="51">
        <f t="shared" si="115"/>
        <v>100.23052380778471</v>
      </c>
      <c r="B1036" s="5">
        <f t="shared" si="109"/>
        <v>0.9976439570946859</v>
      </c>
      <c r="C1036" s="49">
        <f t="shared" si="112"/>
        <v>-2.048847400872135E-2</v>
      </c>
      <c r="D1036" s="5">
        <f t="shared" si="110"/>
        <v>0.96414864810953638</v>
      </c>
      <c r="E1036" s="5">
        <f t="shared" si="111"/>
        <v>0.10561315810896406</v>
      </c>
      <c r="F1036" s="5" t="str">
        <f t="shared" si="113"/>
        <v>neg.</v>
      </c>
      <c r="G1036" s="16">
        <f>IF(AND(C$9="L",C$10="IB"),IF((($C$7*Coefficients!$C$16)/($A1036*($C$4/100)))&lt;=1,2*ASIN(($C$7*Coefficients!$C$16)/( $A1036*($C$4/100)))*180/PI(),180),IF(AND(C$9="C",C$10="IB"),IF((($C$7*Coefficients!$D$16)/($A1036*($C$4/100)))&lt;=1,2*ASIN(($C$7*Coefficients!$D$16)/( $A1036*($C$4/100)))*180/PI(),180),IF(AND(C$9="L",C$10="D"),IF((($C$7*Coefficients!$E$16)/($A1036*($C$4/100)))&lt;=1,2*ASIN(($C$7*Coefficients!$E$16)/( $A1036*($C$4/100)))*180/PI(),180),IF(AND(C$9="C",C$10="D"),IF((($C$7*Coefficients!$F$16)/($A1036*($C$4/100)))&lt;=1,2*ASIN(($C$7*Coefficients!$F$16)/( $A1036*($C$4/100)))*180/PI(),180),FALSE))))</f>
        <v>180</v>
      </c>
      <c r="H1036" s="50">
        <f>IF(AND(C$9="L",C$10="IB"),(($C$7*Coefficients!$C$16)/($A1036*SIN(C$5*PI()/180))*100/2)^2*PI(),IF(AND(C$9="C",C$10="IB"),(($C$7*Coefficients!$D$16)/($A1036*SIN(C$5*PI()/180))*100/2)^2*PI(),IF(AND(C$9="L",C$10="D"),(($C$7*Coefficients!$E$16)/($A1036*SIN(C$5*PI()/180))*100/2)^2*PI(),IF(AND(C$9="C",C$10="D"),(($C$7* Coefficients!$F$16)/($A1036*SIN(C$5*PI()/180))*100/2)^2*PI(),FALSE))))</f>
        <v>255251.107485396</v>
      </c>
      <c r="I1036" s="42">
        <f t="shared" si="114"/>
        <v>7.9816005105808454</v>
      </c>
      <c r="L1036" s="44"/>
    </row>
    <row r="1037" spans="1:12" x14ac:dyDescent="0.25">
      <c r="A1037" s="51">
        <f t="shared" si="115"/>
        <v>100.46157902783423</v>
      </c>
      <c r="B1037" s="5">
        <f t="shared" si="109"/>
        <v>0.99763309068085615</v>
      </c>
      <c r="C1037" s="49">
        <f t="shared" si="112"/>
        <v>-2.0583081894270758E-2</v>
      </c>
      <c r="D1037" s="5">
        <f t="shared" si="110"/>
        <v>0.96637124028591381</v>
      </c>
      <c r="E1037" s="5">
        <f t="shared" si="111"/>
        <v>0.10610064629743397</v>
      </c>
      <c r="F1037" s="5" t="str">
        <f t="shared" si="113"/>
        <v>neg.</v>
      </c>
      <c r="G1037" s="16">
        <f>IF(AND(C$9="L",C$10="IB"),IF((($C$7*Coefficients!$C$16)/($A1037*($C$4/100)))&lt;=1,2*ASIN(($C$7*Coefficients!$C$16)/( $A1037*($C$4/100)))*180/PI(),180),IF(AND(C$9="C",C$10="IB"),IF((($C$7*Coefficients!$D$16)/($A1037*($C$4/100)))&lt;=1,2*ASIN(($C$7*Coefficients!$D$16)/( $A1037*($C$4/100)))*180/PI(),180),IF(AND(C$9="L",C$10="D"),IF((($C$7*Coefficients!$E$16)/($A1037*($C$4/100)))&lt;=1,2*ASIN(($C$7*Coefficients!$E$16)/( $A1037*($C$4/100)))*180/PI(),180),IF(AND(C$9="C",C$10="D"),IF((($C$7*Coefficients!$F$16)/($A1037*($C$4/100)))&lt;=1,2*ASIN(($C$7*Coefficients!$F$16)/( $A1037*($C$4/100)))*180/PI(),180),FALSE))))</f>
        <v>180</v>
      </c>
      <c r="H1037" s="50">
        <f>IF(AND(C$9="L",C$10="IB"),(($C$7*Coefficients!$C$16)/($A1037*SIN(C$5*PI()/180))*100/2)^2*PI(),IF(AND(C$9="C",C$10="IB"),(($C$7*Coefficients!$D$16)/($A1037*SIN(C$5*PI()/180))*100/2)^2*PI(),IF(AND(C$9="L",C$10="D"),(($C$7*Coefficients!$E$16)/($A1037*SIN(C$5*PI()/180))*100/2)^2*PI(),IF(AND(C$9="C",C$10="D"),(($C$7* Coefficients!$F$16)/($A1037*SIN(C$5*PI()/180))*100/2)^2*PI(),FALSE))))</f>
        <v>254078.33517594007</v>
      </c>
      <c r="I1037" s="42">
        <f t="shared" si="114"/>
        <v>7.9632433388126342</v>
      </c>
      <c r="L1037" s="44"/>
    </row>
    <row r="1038" spans="1:12" x14ac:dyDescent="0.25">
      <c r="A1038" s="51">
        <f t="shared" si="115"/>
        <v>100.69316688517512</v>
      </c>
      <c r="B1038" s="5">
        <f t="shared" si="109"/>
        <v>0.99762217418936017</v>
      </c>
      <c r="C1038" s="49">
        <f t="shared" si="112"/>
        <v>-2.0678126816130512E-2</v>
      </c>
      <c r="D1038" s="5">
        <f t="shared" si="110"/>
        <v>0.968598956066408</v>
      </c>
      <c r="E1038" s="5">
        <f t="shared" si="111"/>
        <v>0.10659038462914514</v>
      </c>
      <c r="F1038" s="5" t="str">
        <f t="shared" si="113"/>
        <v>neg.</v>
      </c>
      <c r="G1038" s="16">
        <f>IF(AND(C$9="L",C$10="IB"),IF((($C$7*Coefficients!$C$16)/($A1038*($C$4/100)))&lt;=1,2*ASIN(($C$7*Coefficients!$C$16)/( $A1038*($C$4/100)))*180/PI(),180),IF(AND(C$9="C",C$10="IB"),IF((($C$7*Coefficients!$D$16)/($A1038*($C$4/100)))&lt;=1,2*ASIN(($C$7*Coefficients!$D$16)/( $A1038*($C$4/100)))*180/PI(),180),IF(AND(C$9="L",C$10="D"),IF((($C$7*Coefficients!$E$16)/($A1038*($C$4/100)))&lt;=1,2*ASIN(($C$7*Coefficients!$E$16)/( $A1038*($C$4/100)))*180/PI(),180),IF(AND(C$9="C",C$10="D"),IF((($C$7*Coefficients!$F$16)/($A1038*($C$4/100)))&lt;=1,2*ASIN(($C$7*Coefficients!$F$16)/( $A1038*($C$4/100)))*180/PI(),180),FALSE))))</f>
        <v>180</v>
      </c>
      <c r="H1038" s="50">
        <f>IF(AND(C$9="L",C$10="IB"),(($C$7*Coefficients!$C$16)/($A1038*SIN(C$5*PI()/180))*100/2)^2*PI(),IF(AND(C$9="C",C$10="IB"),(($C$7*Coefficients!$D$16)/($A1038*SIN(C$5*PI()/180))*100/2)^2*PI(),IF(AND(C$9="L",C$10="D"),(($C$7*Coefficients!$E$16)/($A1038*SIN(C$5*PI()/180))*100/2)^2*PI(),IF(AND(C$9="C",C$10="D"),(($C$7* Coefficients!$F$16)/($A1038*SIN(C$5*PI()/180))*100/2)^2*PI(),FALSE))))</f>
        <v>252910.95126578776</v>
      </c>
      <c r="I1038" s="42">
        <f t="shared" si="114"/>
        <v>7.944928387367888</v>
      </c>
      <c r="L1038" s="44"/>
    </row>
    <row r="1039" spans="1:12" x14ac:dyDescent="0.25">
      <c r="A1039" s="51">
        <f t="shared" si="115"/>
        <v>100.92528860766312</v>
      </c>
      <c r="B1039" s="5">
        <f t="shared" si="109"/>
        <v>0.99761120738978459</v>
      </c>
      <c r="C1039" s="49">
        <f t="shared" si="112"/>
        <v>-2.0773610794773429E-2</v>
      </c>
      <c r="D1039" s="5">
        <f t="shared" si="110"/>
        <v>0.97083180726214624</v>
      </c>
      <c r="E1039" s="5">
        <f t="shared" si="111"/>
        <v>0.10708238349028672</v>
      </c>
      <c r="F1039" s="5" t="str">
        <f t="shared" si="113"/>
        <v>neg.</v>
      </c>
      <c r="G1039" s="16">
        <f>IF(AND(C$9="L",C$10="IB"),IF((($C$7*Coefficients!$C$16)/($A1039*($C$4/100)))&lt;=1,2*ASIN(($C$7*Coefficients!$C$16)/( $A1039*($C$4/100)))*180/PI(),180),IF(AND(C$9="C",C$10="IB"),IF((($C$7*Coefficients!$D$16)/($A1039*($C$4/100)))&lt;=1,2*ASIN(($C$7*Coefficients!$D$16)/( $A1039*($C$4/100)))*180/PI(),180),IF(AND(C$9="L",C$10="D"),IF((($C$7*Coefficients!$E$16)/($A1039*($C$4/100)))&lt;=1,2*ASIN(($C$7*Coefficients!$E$16)/( $A1039*($C$4/100)))*180/PI(),180),IF(AND(C$9="C",C$10="D"),IF((($C$7*Coefficients!$F$16)/($A1039*($C$4/100)))&lt;=1,2*ASIN(($C$7*Coefficients!$F$16)/( $A1039*($C$4/100)))*180/PI(),180),FALSE))))</f>
        <v>180</v>
      </c>
      <c r="H1039" s="50">
        <f>IF(AND(C$9="L",C$10="IB"),(($C$7*Coefficients!$C$16)/($A1039*SIN(C$5*PI()/180))*100/2)^2*PI(),IF(AND(C$9="C",C$10="IB"),(($C$7*Coefficients!$D$16)/($A1039*SIN(C$5*PI()/180))*100/2)^2*PI(),IF(AND(C$9="L",C$10="D"),(($C$7*Coefficients!$E$16)/($A1039*SIN(C$5*PI()/180))*100/2)^2*PI(),IF(AND(C$9="C",C$10="D"),(($C$7* Coefficients!$F$16)/($A1039*SIN(C$5*PI()/180))*100/2)^2*PI(),FALSE))))</f>
        <v>251748.93099749324</v>
      </c>
      <c r="I1039" s="42">
        <f t="shared" si="114"/>
        <v>7.9266555591425583</v>
      </c>
      <c r="L1039" s="44"/>
    </row>
    <row r="1040" spans="1:12" x14ac:dyDescent="0.25">
      <c r="A1040" s="51">
        <f t="shared" si="115"/>
        <v>101.15794542598451</v>
      </c>
      <c r="B1040" s="5">
        <f t="shared" si="109"/>
        <v>0.99760019005065903</v>
      </c>
      <c r="C1040" s="49">
        <f t="shared" si="112"/>
        <v>-2.0869535860030684E-2</v>
      </c>
      <c r="D1040" s="5">
        <f t="shared" si="110"/>
        <v>0.97306980571148294</v>
      </c>
      <c r="E1040" s="5">
        <f t="shared" si="111"/>
        <v>0.10757665331498854</v>
      </c>
      <c r="F1040" s="5" t="str">
        <f t="shared" si="113"/>
        <v>neg.</v>
      </c>
      <c r="G1040" s="16">
        <f>IF(AND(C$9="L",C$10="IB"),IF((($C$7*Coefficients!$C$16)/($A1040*($C$4/100)))&lt;=1,2*ASIN(($C$7*Coefficients!$C$16)/( $A1040*($C$4/100)))*180/PI(),180),IF(AND(C$9="C",C$10="IB"),IF((($C$7*Coefficients!$D$16)/($A1040*($C$4/100)))&lt;=1,2*ASIN(($C$7*Coefficients!$D$16)/( $A1040*($C$4/100)))*180/PI(),180),IF(AND(C$9="L",C$10="D"),IF((($C$7*Coefficients!$E$16)/($A1040*($C$4/100)))&lt;=1,2*ASIN(($C$7*Coefficients!$E$16)/( $A1040*($C$4/100)))*180/PI(),180),IF(AND(C$9="C",C$10="D"),IF((($C$7*Coefficients!$F$16)/($A1040*($C$4/100)))&lt;=1,2*ASIN(($C$7*Coefficients!$F$16)/( $A1040*($C$4/100)))*180/PI(),180),FALSE))))</f>
        <v>180</v>
      </c>
      <c r="H1040" s="50">
        <f>IF(AND(C$9="L",C$10="IB"),(($C$7*Coefficients!$C$16)/($A1040*SIN(C$5*PI()/180))*100/2)^2*PI(),IF(AND(C$9="C",C$10="IB"),(($C$7*Coefficients!$D$16)/($A1040*SIN(C$5*PI()/180))*100/2)^2*PI(),IF(AND(C$9="L",C$10="D"),(($C$7*Coefficients!$E$16)/($A1040*SIN(C$5*PI()/180))*100/2)^2*PI(),IF(AND(C$9="C",C$10="D"),(($C$7* Coefficients!$F$16)/($A1040*SIN(C$5*PI()/180))*100/2)^2*PI(),FALSE))))</f>
        <v>250592.24972736064</v>
      </c>
      <c r="I1040" s="42">
        <f t="shared" si="114"/>
        <v>7.9084247572559292</v>
      </c>
      <c r="L1040" s="44"/>
    </row>
    <row r="1041" spans="1:12" x14ac:dyDescent="0.25">
      <c r="A1041" s="51">
        <f t="shared" si="115"/>
        <v>101.39113857366257</v>
      </c>
      <c r="B1041" s="5">
        <f t="shared" si="109"/>
        <v>0.99758912193945171</v>
      </c>
      <c r="C1041" s="49">
        <f t="shared" si="112"/>
        <v>-2.0965904051131051E-2</v>
      </c>
      <c r="D1041" s="5">
        <f t="shared" si="110"/>
        <v>0.97531296328006334</v>
      </c>
      <c r="E1041" s="5">
        <f t="shared" si="111"/>
        <v>0.10807320458554213</v>
      </c>
      <c r="F1041" s="5" t="str">
        <f t="shared" si="113"/>
        <v>neg.</v>
      </c>
      <c r="G1041" s="16">
        <f>IF(AND(C$9="L",C$10="IB"),IF((($C$7*Coefficients!$C$16)/($A1041*($C$4/100)))&lt;=1,2*ASIN(($C$7*Coefficients!$C$16)/( $A1041*($C$4/100)))*180/PI(),180),IF(AND(C$9="C",C$10="IB"),IF((($C$7*Coefficients!$D$16)/($A1041*($C$4/100)))&lt;=1,2*ASIN(($C$7*Coefficients!$D$16)/( $A1041*($C$4/100)))*180/PI(),180),IF(AND(C$9="L",C$10="D"),IF((($C$7*Coefficients!$E$16)/($A1041*($C$4/100)))&lt;=1,2*ASIN(($C$7*Coefficients!$E$16)/( $A1041*($C$4/100)))*180/PI(),180),IF(AND(C$9="C",C$10="D"),IF((($C$7*Coefficients!$F$16)/($A1041*($C$4/100)))&lt;=1,2*ASIN(($C$7*Coefficients!$F$16)/( $A1041*($C$4/100)))*180/PI(),180),FALSE))))</f>
        <v>180</v>
      </c>
      <c r="H1041" s="50">
        <f>IF(AND(C$9="L",C$10="IB"),(($C$7*Coefficients!$C$16)/($A1041*SIN(C$5*PI()/180))*100/2)^2*PI(),IF(AND(C$9="C",C$10="IB"),(($C$7*Coefficients!$D$16)/($A1041*SIN(C$5*PI()/180))*100/2)^2*PI(),IF(AND(C$9="L",C$10="D"),(($C$7*Coefficients!$E$16)/($A1041*SIN(C$5*PI()/180))*100/2)^2*PI(),IF(AND(C$9="C",C$10="D"),(($C$7* Coefficients!$F$16)/($A1041*SIN(C$5*PI()/180))*100/2)^2*PI(),FALSE))))</f>
        <v>249440.88292492149</v>
      </c>
      <c r="I1041" s="42">
        <f t="shared" si="114"/>
        <v>7.8902358850501013</v>
      </c>
      <c r="L1041" s="44"/>
    </row>
    <row r="1042" spans="1:12" x14ac:dyDescent="0.25">
      <c r="A1042" s="51">
        <f t="shared" si="115"/>
        <v>101.62486928706417</v>
      </c>
      <c r="B1042" s="5">
        <f t="shared" si="109"/>
        <v>0.99757800282256426</v>
      </c>
      <c r="C1042" s="49">
        <f t="shared" si="112"/>
        <v>-2.1062717416747867E-2</v>
      </c>
      <c r="D1042" s="5">
        <f t="shared" si="110"/>
        <v>0.97756129186088569</v>
      </c>
      <c r="E1042" s="5">
        <f t="shared" si="111"/>
        <v>0.10857204783262306</v>
      </c>
      <c r="F1042" s="5" t="str">
        <f t="shared" si="113"/>
        <v>neg.</v>
      </c>
      <c r="G1042" s="16">
        <f>IF(AND(C$9="L",C$10="IB"),IF((($C$7*Coefficients!$C$16)/($A1042*($C$4/100)))&lt;=1,2*ASIN(($C$7*Coefficients!$C$16)/( $A1042*($C$4/100)))*180/PI(),180),IF(AND(C$9="C",C$10="IB"),IF((($C$7*Coefficients!$D$16)/($A1042*($C$4/100)))&lt;=1,2*ASIN(($C$7*Coefficients!$D$16)/( $A1042*($C$4/100)))*180/PI(),180),IF(AND(C$9="L",C$10="D"),IF((($C$7*Coefficients!$E$16)/($A1042*($C$4/100)))&lt;=1,2*ASIN(($C$7*Coefficients!$E$16)/( $A1042*($C$4/100)))*180/PI(),180),IF(AND(C$9="C",C$10="D"),IF((($C$7*Coefficients!$F$16)/($A1042*($C$4/100)))&lt;=1,2*ASIN(($C$7*Coefficients!$F$16)/( $A1042*($C$4/100)))*180/PI(),180),FALSE))))</f>
        <v>180</v>
      </c>
      <c r="H1042" s="50">
        <f>IF(AND(C$9="L",C$10="IB"),(($C$7*Coefficients!$C$16)/($A1042*SIN(C$5*PI()/180))*100/2)^2*PI(),IF(AND(C$9="C",C$10="IB"),(($C$7*Coefficients!$D$16)/($A1042*SIN(C$5*PI()/180))*100/2)^2*PI(),IF(AND(C$9="L",C$10="D"),(($C$7*Coefficients!$E$16)/($A1042*SIN(C$5*PI()/180))*100/2)^2*PI(),IF(AND(C$9="C",C$10="D"),(($C$7* Coefficients!$F$16)/($A1042*SIN(C$5*PI()/180))*100/2)^2*PI(),FALSE))))</f>
        <v>248294.80617241494</v>
      </c>
      <c r="I1042" s="42">
        <f t="shared" si="114"/>
        <v>7.872088846089488</v>
      </c>
      <c r="L1042" s="44"/>
    </row>
    <row r="1043" spans="1:12" x14ac:dyDescent="0.25">
      <c r="A1043" s="51">
        <f t="shared" si="115"/>
        <v>101.85913880540629</v>
      </c>
      <c r="B1043" s="5">
        <f t="shared" si="109"/>
        <v>0.99756683246532718</v>
      </c>
      <c r="C1043" s="49">
        <f t="shared" si="112"/>
        <v>-2.1159978015040257E-2</v>
      </c>
      <c r="D1043" s="5">
        <f t="shared" si="110"/>
        <v>0.97981480337436411</v>
      </c>
      <c r="E1043" s="5">
        <f t="shared" si="111"/>
        <v>0.10907319363551432</v>
      </c>
      <c r="F1043" s="5" t="str">
        <f t="shared" si="113"/>
        <v>neg.</v>
      </c>
      <c r="G1043" s="16">
        <f>IF(AND(C$9="L",C$10="IB"),IF((($C$7*Coefficients!$C$16)/($A1043*($C$4/100)))&lt;=1,2*ASIN(($C$7*Coefficients!$C$16)/( $A1043*($C$4/100)))*180/PI(),180),IF(AND(C$9="C",C$10="IB"),IF((($C$7*Coefficients!$D$16)/($A1043*($C$4/100)))&lt;=1,2*ASIN(($C$7*Coefficients!$D$16)/( $A1043*($C$4/100)))*180/PI(),180),IF(AND(C$9="L",C$10="D"),IF((($C$7*Coefficients!$E$16)/($A1043*($C$4/100)))&lt;=1,2*ASIN(($C$7*Coefficients!$E$16)/( $A1043*($C$4/100)))*180/PI(),180),IF(AND(C$9="C",C$10="D"),IF((($C$7*Coefficients!$F$16)/($A1043*($C$4/100)))&lt;=1,2*ASIN(($C$7*Coefficients!$F$16)/( $A1043*($C$4/100)))*180/PI(),180),FALSE))))</f>
        <v>180</v>
      </c>
      <c r="H1043" s="50">
        <f>IF(AND(C$9="L",C$10="IB"),(($C$7*Coefficients!$C$16)/($A1043*SIN(C$5*PI()/180))*100/2)^2*PI(),IF(AND(C$9="C",C$10="IB"),(($C$7*Coefficients!$D$16)/($A1043*SIN(C$5*PI()/180))*100/2)^2*PI(),IF(AND(C$9="L",C$10="D"),(($C$7*Coefficients!$E$16)/($A1043*SIN(C$5*PI()/180))*100/2)^2*PI(),IF(AND(C$9="C",C$10="D"),(($C$7* Coefficients!$F$16)/($A1043*SIN(C$5*PI()/180))*100/2)^2*PI(),FALSE))))</f>
        <v>247153.9951642692</v>
      </c>
      <c r="I1043" s="42">
        <f t="shared" si="114"/>
        <v>7.8539835441602914</v>
      </c>
      <c r="L1043" s="44"/>
    </row>
    <row r="1044" spans="1:12" x14ac:dyDescent="0.25">
      <c r="A1044" s="51">
        <f t="shared" si="115"/>
        <v>102.09394837076258</v>
      </c>
      <c r="B1044" s="5">
        <f t="shared" si="109"/>
        <v>0.99755561063199472</v>
      </c>
      <c r="C1044" s="49">
        <f t="shared" si="112"/>
        <v>-2.1257687913699159E-2</v>
      </c>
      <c r="D1044" s="5">
        <f t="shared" si="110"/>
        <v>0.98207350976839247</v>
      </c>
      <c r="E1044" s="5">
        <f t="shared" si="111"/>
        <v>0.1095766526223306</v>
      </c>
      <c r="F1044" s="5" t="str">
        <f t="shared" si="113"/>
        <v>neg.</v>
      </c>
      <c r="G1044" s="16">
        <f>IF(AND(C$9="L",C$10="IB"),IF((($C$7*Coefficients!$C$16)/($A1044*($C$4/100)))&lt;=1,2*ASIN(($C$7*Coefficients!$C$16)/( $A1044*($C$4/100)))*180/PI(),180),IF(AND(C$9="C",C$10="IB"),IF((($C$7*Coefficients!$D$16)/($A1044*($C$4/100)))&lt;=1,2*ASIN(($C$7*Coefficients!$D$16)/( $A1044*($C$4/100)))*180/PI(),180),IF(AND(C$9="L",C$10="D"),IF((($C$7*Coefficients!$E$16)/($A1044*($C$4/100)))&lt;=1,2*ASIN(($C$7*Coefficients!$E$16)/( $A1044*($C$4/100)))*180/PI(),180),IF(AND(C$9="C",C$10="D"),IF((($C$7*Coefficients!$F$16)/($A1044*($C$4/100)))&lt;=1,2*ASIN(($C$7*Coefficients!$F$16)/( $A1044*($C$4/100)))*180/PI(),180),FALSE))))</f>
        <v>180</v>
      </c>
      <c r="H1044" s="50">
        <f>IF(AND(C$9="L",C$10="IB"),(($C$7*Coefficients!$C$16)/($A1044*SIN(C$5*PI()/180))*100/2)^2*PI(),IF(AND(C$9="C",C$10="IB"),(($C$7*Coefficients!$D$16)/($A1044*SIN(C$5*PI()/180))*100/2)^2*PI(),IF(AND(C$9="L",C$10="D"),(($C$7*Coefficients!$E$16)/($A1044*SIN(C$5*PI()/180))*100/2)^2*PI(),IF(AND(C$9="C",C$10="D"),(($C$7* Coefficients!$F$16)/($A1044*SIN(C$5*PI()/180))*100/2)^2*PI(),FALSE))))</f>
        <v>246018.42570658665</v>
      </c>
      <c r="I1044" s="42">
        <f t="shared" si="114"/>
        <v>7.8359198832700079</v>
      </c>
      <c r="L1044" s="44"/>
    </row>
    <row r="1045" spans="1:12" x14ac:dyDescent="0.25">
      <c r="A1045" s="51">
        <f t="shared" si="115"/>
        <v>102.32929922806997</v>
      </c>
      <c r="B1045" s="5">
        <f t="shared" si="109"/>
        <v>0.99754433708574008</v>
      </c>
      <c r="C1045" s="49">
        <f t="shared" si="112"/>
        <v>-2.1355849189990506E-2</v>
      </c>
      <c r="D1045" s="5">
        <f t="shared" si="110"/>
        <v>0.98433742301840699</v>
      </c>
      <c r="E1045" s="5">
        <f t="shared" si="111"/>
        <v>0.11008243547024382</v>
      </c>
      <c r="F1045" s="5" t="str">
        <f t="shared" si="113"/>
        <v>neg.</v>
      </c>
      <c r="G1045" s="16">
        <f>IF(AND(C$9="L",C$10="IB"),IF((($C$7*Coefficients!$C$16)/($A1045*($C$4/100)))&lt;=1,2*ASIN(($C$7*Coefficients!$C$16)/( $A1045*($C$4/100)))*180/PI(),180),IF(AND(C$9="C",C$10="IB"),IF((($C$7*Coefficients!$D$16)/($A1045*($C$4/100)))&lt;=1,2*ASIN(($C$7*Coefficients!$D$16)/( $A1045*($C$4/100)))*180/PI(),180),IF(AND(C$9="L",C$10="D"),IF((($C$7*Coefficients!$E$16)/($A1045*($C$4/100)))&lt;=1,2*ASIN(($C$7*Coefficients!$E$16)/( $A1045*($C$4/100)))*180/PI(),180),IF(AND(C$9="C",C$10="D"),IF((($C$7*Coefficients!$F$16)/($A1045*($C$4/100)))&lt;=1,2*ASIN(($C$7*Coefficients!$F$16)/( $A1045*($C$4/100)))*180/PI(),180),FALSE))))</f>
        <v>180</v>
      </c>
      <c r="H1045" s="50">
        <f>IF(AND(C$9="L",C$10="IB"),(($C$7*Coefficients!$C$16)/($A1045*SIN(C$5*PI()/180))*100/2)^2*PI(),IF(AND(C$9="C",C$10="IB"),(($C$7*Coefficients!$D$16)/($A1045*SIN(C$5*PI()/180))*100/2)^2*PI(),IF(AND(C$9="L",C$10="D"),(($C$7*Coefficients!$E$16)/($A1045*SIN(C$5*PI()/180))*100/2)^2*PI(),IF(AND(C$9="C",C$10="D"),(($C$7* Coefficients!$F$16)/($A1045*SIN(C$5*PI()/180))*100/2)^2*PI(),FALSE))))</f>
        <v>244888.07371663055</v>
      </c>
      <c r="I1045" s="42">
        <f t="shared" si="114"/>
        <v>7.8178977676469019</v>
      </c>
      <c r="L1045" s="44"/>
    </row>
    <row r="1046" spans="1:12" x14ac:dyDescent="0.25">
      <c r="A1046" s="51">
        <f t="shared" si="115"/>
        <v>102.5651926251353</v>
      </c>
      <c r="B1046" s="5">
        <f t="shared" si="109"/>
        <v>0.99753301158865071</v>
      </c>
      <c r="C1046" s="49">
        <f t="shared" si="112"/>
        <v>-2.1454463930798397E-2</v>
      </c>
      <c r="D1046" s="5">
        <f t="shared" si="110"/>
        <v>0.98660655512745055</v>
      </c>
      <c r="E1046" s="5">
        <f t="shared" si="111"/>
        <v>0.11059055290570942</v>
      </c>
      <c r="F1046" s="5" t="str">
        <f t="shared" si="113"/>
        <v>neg.</v>
      </c>
      <c r="G1046" s="16">
        <f>IF(AND(C$9="L",C$10="IB"),IF((($C$7*Coefficients!$C$16)/($A1046*($C$4/100)))&lt;=1,2*ASIN(($C$7*Coefficients!$C$16)/( $A1046*($C$4/100)))*180/PI(),180),IF(AND(C$9="C",C$10="IB"),IF((($C$7*Coefficients!$D$16)/($A1046*($C$4/100)))&lt;=1,2*ASIN(($C$7*Coefficients!$D$16)/( $A1046*($C$4/100)))*180/PI(),180),IF(AND(C$9="L",C$10="D"),IF((($C$7*Coefficients!$E$16)/($A1046*($C$4/100)))&lt;=1,2*ASIN(($C$7*Coefficients!$E$16)/( $A1046*($C$4/100)))*180/PI(),180),IF(AND(C$9="C",C$10="D"),IF((($C$7*Coefficients!$F$16)/($A1046*($C$4/100)))&lt;=1,2*ASIN(($C$7*Coefficients!$F$16)/( $A1046*($C$4/100)))*180/PI(),180),FALSE))))</f>
        <v>180</v>
      </c>
      <c r="H1046" s="50">
        <f>IF(AND(C$9="L",C$10="IB"),(($C$7*Coefficients!$C$16)/($A1046*SIN(C$5*PI()/180))*100/2)^2*PI(),IF(AND(C$9="C",C$10="IB"),(($C$7*Coefficients!$D$16)/($A1046*SIN(C$5*PI()/180))*100/2)^2*PI(),IF(AND(C$9="L",C$10="D"),(($C$7*Coefficients!$E$16)/($A1046*SIN(C$5*PI()/180))*100/2)^2*PI(),IF(AND(C$9="C",C$10="D"),(($C$7* Coefficients!$F$16)/($A1046*SIN(C$5*PI()/180))*100/2)^2*PI(),FALSE))))</f>
        <v>243762.91522231419</v>
      </c>
      <c r="I1046" s="42">
        <f t="shared" si="114"/>
        <v>7.7999171017395117</v>
      </c>
      <c r="L1046" s="44"/>
    </row>
    <row r="1047" spans="1:12" x14ac:dyDescent="0.25">
      <c r="A1047" s="51">
        <f t="shared" si="115"/>
        <v>102.80162981264186</v>
      </c>
      <c r="B1047" s="5">
        <f t="shared" si="109"/>
        <v>0.9975216339017231</v>
      </c>
      <c r="C1047" s="49">
        <f t="shared" si="112"/>
        <v>-2.1553534232671166E-2</v>
      </c>
      <c r="D1047" s="5">
        <f t="shared" si="110"/>
        <v>0.9888809181262358</v>
      </c>
      <c r="E1047" s="5">
        <f t="shared" si="111"/>
        <v>0.11110101570469393</v>
      </c>
      <c r="F1047" s="5" t="str">
        <f t="shared" si="113"/>
        <v>neg.</v>
      </c>
      <c r="G1047" s="16">
        <f>IF(AND(C$9="L",C$10="IB"),IF((($C$7*Coefficients!$C$16)/($A1047*($C$4/100)))&lt;=1,2*ASIN(($C$7*Coefficients!$C$16)/( $A1047*($C$4/100)))*180/PI(),180),IF(AND(C$9="C",C$10="IB"),IF((($C$7*Coefficients!$D$16)/($A1047*($C$4/100)))&lt;=1,2*ASIN(($C$7*Coefficients!$D$16)/( $A1047*($C$4/100)))*180/PI(),180),IF(AND(C$9="L",C$10="D"),IF((($C$7*Coefficients!$E$16)/($A1047*($C$4/100)))&lt;=1,2*ASIN(($C$7*Coefficients!$E$16)/( $A1047*($C$4/100)))*180/PI(),180),IF(AND(C$9="C",C$10="D"),IF((($C$7*Coefficients!$F$16)/($A1047*($C$4/100)))&lt;=1,2*ASIN(($C$7*Coefficients!$F$16)/( $A1047*($C$4/100)))*180/PI(),180),FALSE))))</f>
        <v>180</v>
      </c>
      <c r="H1047" s="50">
        <f>IF(AND(C$9="L",C$10="IB"),(($C$7*Coefficients!$C$16)/($A1047*SIN(C$5*PI()/180))*100/2)^2*PI(),IF(AND(C$9="C",C$10="IB"),(($C$7*Coefficients!$D$16)/($A1047*SIN(C$5*PI()/180))*100/2)^2*PI(),IF(AND(C$9="L",C$10="D"),(($C$7*Coefficients!$E$16)/($A1047*SIN(C$5*PI()/180))*100/2)^2*PI(),IF(AND(C$9="C",C$10="D"),(($C$7* Coefficients!$F$16)/($A1047*SIN(C$5*PI()/180))*100/2)^2*PI(),FALSE))))</f>
        <v>242642.92636169263</v>
      </c>
      <c r="I1047" s="42">
        <f t="shared" si="114"/>
        <v>7.7819777902161364</v>
      </c>
      <c r="L1047" s="44"/>
    </row>
    <row r="1048" spans="1:12" x14ac:dyDescent="0.25">
      <c r="A1048" s="51">
        <f t="shared" si="115"/>
        <v>103.03861204415611</v>
      </c>
      <c r="B1048" s="5">
        <f t="shared" si="109"/>
        <v>0.99751020378485733</v>
      </c>
      <c r="C1048" s="49">
        <f t="shared" si="112"/>
        <v>-2.1653062201871409E-2</v>
      </c>
      <c r="D1048" s="5">
        <f t="shared" si="110"/>
        <v>0.99116052407320865</v>
      </c>
      <c r="E1048" s="5">
        <f t="shared" si="111"/>
        <v>0.11161383469290351</v>
      </c>
      <c r="F1048" s="5" t="str">
        <f t="shared" si="113"/>
        <v>neg.</v>
      </c>
      <c r="G1048" s="16">
        <f>IF(AND(C$9="L",C$10="IB"),IF((($C$7*Coefficients!$C$16)/($A1048*($C$4/100)))&lt;=1,2*ASIN(($C$7*Coefficients!$C$16)/( $A1048*($C$4/100)))*180/PI(),180),IF(AND(C$9="C",C$10="IB"),IF((($C$7*Coefficients!$D$16)/($A1048*($C$4/100)))&lt;=1,2*ASIN(($C$7*Coefficients!$D$16)/( $A1048*($C$4/100)))*180/PI(),180),IF(AND(C$9="L",C$10="D"),IF((($C$7*Coefficients!$E$16)/($A1048*($C$4/100)))&lt;=1,2*ASIN(($C$7*Coefficients!$E$16)/( $A1048*($C$4/100)))*180/PI(),180),IF(AND(C$9="C",C$10="D"),IF((($C$7*Coefficients!$F$16)/($A1048*($C$4/100)))&lt;=1,2*ASIN(($C$7*Coefficients!$F$16)/( $A1048*($C$4/100)))*180/PI(),180),FALSE))))</f>
        <v>180</v>
      </c>
      <c r="H1048" s="50">
        <f>IF(AND(C$9="L",C$10="IB"),(($C$7*Coefficients!$C$16)/($A1048*SIN(C$5*PI()/180))*100/2)^2*PI(),IF(AND(C$9="C",C$10="IB"),(($C$7*Coefficients!$D$16)/($A1048*SIN(C$5*PI()/180))*100/2)^2*PI(),IF(AND(C$9="L",C$10="D"),(($C$7*Coefficients!$E$16)/($A1048*SIN(C$5*PI()/180))*100/2)^2*PI(),IF(AND(C$9="C",C$10="D"),(($C$7* Coefficients!$F$16)/($A1048*SIN(C$5*PI()/180))*100/2)^2*PI(),FALSE))))</f>
        <v>241528.08338245645</v>
      </c>
      <c r="I1048" s="42">
        <f t="shared" si="114"/>
        <v>7.764079737964332</v>
      </c>
      <c r="L1048" s="44"/>
    </row>
    <row r="1049" spans="1:12" x14ac:dyDescent="0.25">
      <c r="A1049" s="51">
        <f t="shared" si="115"/>
        <v>103.27614057613422</v>
      </c>
      <c r="B1049" s="5">
        <f t="shared" si="109"/>
        <v>0.99749872099685322</v>
      </c>
      <c r="C1049" s="49">
        <f t="shared" si="112"/>
        <v>-2.175304995441045E-2</v>
      </c>
      <c r="D1049" s="5">
        <f t="shared" si="110"/>
        <v>0.99344538505461322</v>
      </c>
      <c r="E1049" s="5">
        <f t="shared" si="111"/>
        <v>0.11212902074601339</v>
      </c>
      <c r="F1049" s="5" t="str">
        <f t="shared" si="113"/>
        <v>neg.</v>
      </c>
      <c r="G1049" s="16">
        <f>IF(AND(C$9="L",C$10="IB"),IF((($C$7*Coefficients!$C$16)/($A1049*($C$4/100)))&lt;=1,2*ASIN(($C$7*Coefficients!$C$16)/( $A1049*($C$4/100)))*180/PI(),180),IF(AND(C$9="C",C$10="IB"),IF((($C$7*Coefficients!$D$16)/($A1049*($C$4/100)))&lt;=1,2*ASIN(($C$7*Coefficients!$D$16)/( $A1049*($C$4/100)))*180/PI(),180),IF(AND(C$9="L",C$10="D"),IF((($C$7*Coefficients!$E$16)/($A1049*($C$4/100)))&lt;=1,2*ASIN(($C$7*Coefficients!$E$16)/( $A1049*($C$4/100)))*180/PI(),180),IF(AND(C$9="C",C$10="D"),IF((($C$7*Coefficients!$F$16)/($A1049*($C$4/100)))&lt;=1,2*ASIN(($C$7*Coefficients!$F$16)/( $A1049*($C$4/100)))*180/PI(),180),FALSE))))</f>
        <v>180</v>
      </c>
      <c r="H1049" s="50">
        <f>IF(AND(C$9="L",C$10="IB"),(($C$7*Coefficients!$C$16)/($A1049*SIN(C$5*PI()/180))*100/2)^2*PI(),IF(AND(C$9="C",C$10="IB"),(($C$7*Coefficients!$D$16)/($A1049*SIN(C$5*PI()/180))*100/2)^2*PI(),IF(AND(C$9="L",C$10="D"),(($C$7*Coefficients!$E$16)/($A1049*SIN(C$5*PI()/180))*100/2)^2*PI(),IF(AND(C$9="C",C$10="D"),(($C$7* Coefficients!$F$16)/($A1049*SIN(C$5*PI()/180))*100/2)^2*PI(),FALSE))))</f>
        <v>240418.36264142839</v>
      </c>
      <c r="I1049" s="42">
        <f t="shared" si="114"/>
        <v>7.7462228500904073</v>
      </c>
      <c r="L1049" s="44"/>
    </row>
    <row r="1050" spans="1:12" x14ac:dyDescent="0.25">
      <c r="A1050" s="51">
        <f t="shared" si="115"/>
        <v>103.51421666792885</v>
      </c>
      <c r="B1050" s="5">
        <f t="shared" si="109"/>
        <v>0.99748718529540481</v>
      </c>
      <c r="C1050" s="49">
        <f t="shared" si="112"/>
        <v>-2.1853499616098396E-2</v>
      </c>
      <c r="D1050" s="5">
        <f t="shared" si="110"/>
        <v>0.99573551318455489</v>
      </c>
      <c r="E1050" s="5">
        <f t="shared" si="111"/>
        <v>0.11264658478989881</v>
      </c>
      <c r="F1050" s="5" t="str">
        <f t="shared" si="113"/>
        <v>neg.</v>
      </c>
      <c r="G1050" s="16">
        <f>IF(AND(C$9="L",C$10="IB"),IF((($C$7*Coefficients!$C$16)/($A1050*($C$4/100)))&lt;=1,2*ASIN(($C$7*Coefficients!$C$16)/( $A1050*($C$4/100)))*180/PI(),180),IF(AND(C$9="C",C$10="IB"),IF((($C$7*Coefficients!$D$16)/($A1050*($C$4/100)))&lt;=1,2*ASIN(($C$7*Coefficients!$D$16)/( $A1050*($C$4/100)))*180/PI(),180),IF(AND(C$9="L",C$10="D"),IF((($C$7*Coefficients!$E$16)/($A1050*($C$4/100)))&lt;=1,2*ASIN(($C$7*Coefficients!$E$16)/( $A1050*($C$4/100)))*180/PI(),180),IF(AND(C$9="C",C$10="D"),IF((($C$7*Coefficients!$F$16)/($A1050*($C$4/100)))&lt;=1,2*ASIN(($C$7*Coefficients!$F$16)/( $A1050*($C$4/100)))*180/PI(),180),FALSE))))</f>
        <v>180</v>
      </c>
      <c r="H1050" s="50">
        <f>IF(AND(C$9="L",C$10="IB"),(($C$7*Coefficients!$C$16)/($A1050*SIN(C$5*PI()/180))*100/2)^2*PI(),IF(AND(C$9="C",C$10="IB"),(($C$7*Coefficients!$D$16)/($A1050*SIN(C$5*PI()/180))*100/2)^2*PI(),IF(AND(C$9="L",C$10="D"),(($C$7*Coefficients!$E$16)/($A1050*SIN(C$5*PI()/180))*100/2)^2*PI(),IF(AND(C$9="C",C$10="D"),(($C$7* Coefficients!$F$16)/($A1050*SIN(C$5*PI()/180))*100/2)^2*PI(),FALSE))))</f>
        <v>239313.74060406181</v>
      </c>
      <c r="I1050" s="42">
        <f t="shared" si="114"/>
        <v>7.7284070319189206</v>
      </c>
      <c r="L1050" s="44"/>
    </row>
    <row r="1051" spans="1:12" x14ac:dyDescent="0.25">
      <c r="A1051" s="51">
        <f t="shared" si="115"/>
        <v>103.75284158179571</v>
      </c>
      <c r="B1051" s="5">
        <f t="shared" si="109"/>
        <v>0.99747559643709482</v>
      </c>
      <c r="C1051" s="49">
        <f t="shared" si="112"/>
        <v>-2.1954413322594138E-2</v>
      </c>
      <c r="D1051" s="5">
        <f t="shared" si="110"/>
        <v>0.99803092060506471</v>
      </c>
      <c r="E1051" s="5">
        <f t="shared" si="111"/>
        <v>0.1131665378008664</v>
      </c>
      <c r="F1051" s="5" t="str">
        <f t="shared" si="113"/>
        <v>neg.</v>
      </c>
      <c r="G1051" s="16">
        <f>IF(AND(C$9="L",C$10="IB"),IF((($C$7*Coefficients!$C$16)/($A1051*($C$4/100)))&lt;=1,2*ASIN(($C$7*Coefficients!$C$16)/( $A1051*($C$4/100)))*180/PI(),180),IF(AND(C$9="C",C$10="IB"),IF((($C$7*Coefficients!$D$16)/($A1051*($C$4/100)))&lt;=1,2*ASIN(($C$7*Coefficients!$D$16)/( $A1051*($C$4/100)))*180/PI(),180),IF(AND(C$9="L",C$10="D"),IF((($C$7*Coefficients!$E$16)/($A1051*($C$4/100)))&lt;=1,2*ASIN(($C$7*Coefficients!$E$16)/( $A1051*($C$4/100)))*180/PI(),180),IF(AND(C$9="C",C$10="D"),IF((($C$7*Coefficients!$F$16)/($A1051*($C$4/100)))&lt;=1,2*ASIN(($C$7*Coefficients!$F$16)/( $A1051*($C$4/100)))*180/PI(),180),FALSE))))</f>
        <v>180</v>
      </c>
      <c r="H1051" s="50">
        <f>IF(AND(C$9="L",C$10="IB"),(($C$7*Coefficients!$C$16)/($A1051*SIN(C$5*PI()/180))*100/2)^2*PI(),IF(AND(C$9="C",C$10="IB"),(($C$7*Coefficients!$D$16)/($A1051*SIN(C$5*PI()/180))*100/2)^2*PI(),IF(AND(C$9="L",C$10="D"),(($C$7*Coefficients!$E$16)/($A1051*SIN(C$5*PI()/180))*100/2)^2*PI(),IF(AND(C$9="C",C$10="D"),(($C$7* Coefficients!$F$16)/($A1051*SIN(C$5*PI()/180))*100/2)^2*PI(),FALSE))))</f>
        <v>238214.19384394138</v>
      </c>
      <c r="I1051" s="42">
        <f t="shared" si="114"/>
        <v>7.7106321889921769</v>
      </c>
      <c r="L1051" s="44"/>
    </row>
    <row r="1052" spans="1:12" x14ac:dyDescent="0.25">
      <c r="A1052" s="51">
        <f t="shared" si="115"/>
        <v>103.99201658290035</v>
      </c>
      <c r="B1052" s="5">
        <f t="shared" si="109"/>
        <v>0.99746395417738987</v>
      </c>
      <c r="C1052" s="49">
        <f t="shared" si="112"/>
        <v>-2.2055793219448616E-2</v>
      </c>
      <c r="D1052" s="5">
        <f t="shared" si="110"/>
        <v>1.0003316194861647</v>
      </c>
      <c r="E1052" s="5">
        <f t="shared" si="111"/>
        <v>0.11368889080588729</v>
      </c>
      <c r="F1052" s="5" t="str">
        <f t="shared" si="113"/>
        <v>neg.</v>
      </c>
      <c r="G1052" s="16">
        <f>IF(AND(C$9="L",C$10="IB"),IF((($C$7*Coefficients!$C$16)/($A1052*($C$4/100)))&lt;=1,2*ASIN(($C$7*Coefficients!$C$16)/( $A1052*($C$4/100)))*180/PI(),180),IF(AND(C$9="C",C$10="IB"),IF((($C$7*Coefficients!$D$16)/($A1052*($C$4/100)))&lt;=1,2*ASIN(($C$7*Coefficients!$D$16)/( $A1052*($C$4/100)))*180/PI(),180),IF(AND(C$9="L",C$10="D"),IF((($C$7*Coefficients!$E$16)/($A1052*($C$4/100)))&lt;=1,2*ASIN(($C$7*Coefficients!$E$16)/( $A1052*($C$4/100)))*180/PI(),180),IF(AND(C$9="C",C$10="D"),IF((($C$7*Coefficients!$F$16)/($A1052*($C$4/100)))&lt;=1,2*ASIN(($C$7*Coefficients!$F$16)/( $A1052*($C$4/100)))*180/PI(),180),FALSE))))</f>
        <v>180</v>
      </c>
      <c r="H1052" s="50">
        <f>IF(AND(C$9="L",C$10="IB"),(($C$7*Coefficients!$C$16)/($A1052*SIN(C$5*PI()/180))*100/2)^2*PI(),IF(AND(C$9="C",C$10="IB"),(($C$7*Coefficients!$D$16)/($A1052*SIN(C$5*PI()/180))*100/2)^2*PI(),IF(AND(C$9="L",C$10="D"),(($C$7*Coefficients!$E$16)/($A1052*SIN(C$5*PI()/180))*100/2)^2*PI(),IF(AND(C$9="C",C$10="D"),(($C$7* Coefficients!$F$16)/($A1052*SIN(C$5*PI()/180))*100/2)^2*PI(),FALSE))))</f>
        <v>237119.699042286</v>
      </c>
      <c r="I1052" s="42">
        <f t="shared" si="114"/>
        <v>7.6928982270697306</v>
      </c>
      <c r="L1052" s="44"/>
    </row>
    <row r="1053" spans="1:12" x14ac:dyDescent="0.25">
      <c r="A1053" s="51">
        <f t="shared" si="115"/>
        <v>104.23174293932482</v>
      </c>
      <c r="B1053" s="5">
        <f t="shared" si="109"/>
        <v>0.99745225827063555</v>
      </c>
      <c r="C1053" s="49">
        <f t="shared" si="112"/>
        <v>-2.2157641462149085E-2</v>
      </c>
      <c r="D1053" s="5">
        <f t="shared" si="110"/>
        <v>1.0026376220259312</v>
      </c>
      <c r="E1053" s="5">
        <f t="shared" si="111"/>
        <v>0.11421365488283058</v>
      </c>
      <c r="F1053" s="5" t="str">
        <f t="shared" si="113"/>
        <v>neg.</v>
      </c>
      <c r="G1053" s="16">
        <f>IF(AND(C$9="L",C$10="IB"),IF((($C$7*Coefficients!$C$16)/($A1053*($C$4/100)))&lt;=1,2*ASIN(($C$7*Coefficients!$C$16)/( $A1053*($C$4/100)))*180/PI(),180),IF(AND(C$9="C",C$10="IB"),IF((($C$7*Coefficients!$D$16)/($A1053*($C$4/100)))&lt;=1,2*ASIN(($C$7*Coefficients!$D$16)/( $A1053*($C$4/100)))*180/PI(),180),IF(AND(C$9="L",C$10="D"),IF((($C$7*Coefficients!$E$16)/($A1053*($C$4/100)))&lt;=1,2*ASIN(($C$7*Coefficients!$E$16)/( $A1053*($C$4/100)))*180/PI(),180),IF(AND(C$9="C",C$10="D"),IF((($C$7*Coefficients!$F$16)/($A1053*($C$4/100)))&lt;=1,2*ASIN(($C$7*Coefficients!$F$16)/( $A1053*($C$4/100)))*180/PI(),180),FALSE))))</f>
        <v>180</v>
      </c>
      <c r="H1053" s="50">
        <f>IF(AND(C$9="L",C$10="IB"),(($C$7*Coefficients!$C$16)/($A1053*SIN(C$5*PI()/180))*100/2)^2*PI(),IF(AND(C$9="C",C$10="IB"),(($C$7*Coefficients!$D$16)/($A1053*SIN(C$5*PI()/180))*100/2)^2*PI(),IF(AND(C$9="L",C$10="D"),(($C$7*Coefficients!$E$16)/($A1053*SIN(C$5*PI()/180))*100/2)^2*PI(),IF(AND(C$9="C",C$10="D"),(($C$7* Coefficients!$F$16)/($A1053*SIN(C$5*PI()/180))*100/2)^2*PI(),FALSE))))</f>
        <v>236030.23298745521</v>
      </c>
      <c r="I1053" s="42">
        <f t="shared" si="114"/>
        <v>7.6752050521278772</v>
      </c>
      <c r="L1053" s="44"/>
    </row>
    <row r="1054" spans="1:12" x14ac:dyDescent="0.25">
      <c r="A1054" s="51">
        <f t="shared" si="115"/>
        <v>104.47202192207439</v>
      </c>
      <c r="B1054" s="5">
        <f t="shared" si="109"/>
        <v>0.99744050847005206</v>
      </c>
      <c r="C1054" s="49">
        <f t="shared" si="112"/>
        <v>-2.225996021615953E-2</v>
      </c>
      <c r="D1054" s="5">
        <f t="shared" si="110"/>
        <v>1.00494894045056</v>
      </c>
      <c r="E1054" s="5">
        <f t="shared" si="111"/>
        <v>0.1147408411606987</v>
      </c>
      <c r="F1054" s="5" t="str">
        <f t="shared" si="113"/>
        <v>neg.</v>
      </c>
      <c r="G1054" s="16">
        <f>IF(AND(C$9="L",C$10="IB"),IF((($C$7*Coefficients!$C$16)/($A1054*($C$4/100)))&lt;=1,2*ASIN(($C$7*Coefficients!$C$16)/( $A1054*($C$4/100)))*180/PI(),180),IF(AND(C$9="C",C$10="IB"),IF((($C$7*Coefficients!$D$16)/($A1054*($C$4/100)))&lt;=1,2*ASIN(($C$7*Coefficients!$D$16)/( $A1054*($C$4/100)))*180/PI(),180),IF(AND(C$9="L",C$10="D"),IF((($C$7*Coefficients!$E$16)/($A1054*($C$4/100)))&lt;=1,2*ASIN(($C$7*Coefficients!$E$16)/( $A1054*($C$4/100)))*180/PI(),180),IF(AND(C$9="C",C$10="D"),IF((($C$7*Coefficients!$F$16)/($A1054*($C$4/100)))&lt;=1,2*ASIN(($C$7*Coefficients!$F$16)/( $A1054*($C$4/100)))*180/PI(),180),FALSE))))</f>
        <v>180</v>
      </c>
      <c r="H1054" s="50">
        <f>IF(AND(C$9="L",C$10="IB"),(($C$7*Coefficients!$C$16)/($A1054*SIN(C$5*PI()/180))*100/2)^2*PI(),IF(AND(C$9="C",C$10="IB"),(($C$7*Coefficients!$D$16)/($A1054*SIN(C$5*PI()/180))*100/2)^2*PI(),IF(AND(C$9="L",C$10="D"),(($C$7*Coefficients!$E$16)/($A1054*SIN(C$5*PI()/180))*100/2)^2*PI(),IF(AND(C$9="C",C$10="D"),(($C$7* Coefficients!$F$16)/($A1054*SIN(C$5*PI()/180))*100/2)^2*PI(),FALSE))))</f>
        <v>234945.77257445603</v>
      </c>
      <c r="I1054" s="42">
        <f t="shared" si="114"/>
        <v>7.6575525703591678</v>
      </c>
      <c r="L1054" s="44"/>
    </row>
    <row r="1055" spans="1:12" x14ac:dyDescent="0.25">
      <c r="A1055" s="51">
        <f t="shared" si="115"/>
        <v>104.71285480508432</v>
      </c>
      <c r="B1055" s="5">
        <f t="shared" si="109"/>
        <v>0.99742870452772725</v>
      </c>
      <c r="C1055" s="49">
        <f t="shared" si="112"/>
        <v>-2.2362751656982337E-2</v>
      </c>
      <c r="D1055" s="5">
        <f t="shared" si="110"/>
        <v>1.0072655870144316</v>
      </c>
      <c r="E1055" s="5">
        <f t="shared" si="111"/>
        <v>0.11527046081986313</v>
      </c>
      <c r="F1055" s="5" t="str">
        <f t="shared" si="113"/>
        <v>neg.</v>
      </c>
      <c r="G1055" s="16">
        <f>IF(AND(C$9="L",C$10="IB"),IF((($C$7*Coefficients!$C$16)/($A1055*($C$4/100)))&lt;=1,2*ASIN(($C$7*Coefficients!$C$16)/( $A1055*($C$4/100)))*180/PI(),180),IF(AND(C$9="C",C$10="IB"),IF((($C$7*Coefficients!$D$16)/($A1055*($C$4/100)))&lt;=1,2*ASIN(($C$7*Coefficients!$D$16)/( $A1055*($C$4/100)))*180/PI(),180),IF(AND(C$9="L",C$10="D"),IF((($C$7*Coefficients!$E$16)/($A1055*($C$4/100)))&lt;=1,2*ASIN(($C$7*Coefficients!$E$16)/( $A1055*($C$4/100)))*180/PI(),180),IF(AND(C$9="C",C$10="D"),IF((($C$7*Coefficients!$F$16)/($A1055*($C$4/100)))&lt;=1,2*ASIN(($C$7*Coefficients!$F$16)/( $A1055*($C$4/100)))*180/PI(),180),FALSE))))</f>
        <v>180</v>
      </c>
      <c r="H1055" s="50">
        <f>IF(AND(C$9="L",C$10="IB"),(($C$7*Coefficients!$C$16)/($A1055*SIN(C$5*PI()/180))*100/2)^2*PI(),IF(AND(C$9="C",C$10="IB"),(($C$7*Coefficients!$D$16)/($A1055*SIN(C$5*PI()/180))*100/2)^2*PI(),IF(AND(C$9="L",C$10="D"),(($C$7*Coefficients!$E$16)/($A1055*SIN(C$5*PI()/180))*100/2)^2*PI(),IF(AND(C$9="C",C$10="D"),(($C$7* Coefficients!$F$16)/($A1055*SIN(C$5*PI()/180))*100/2)^2*PI(),FALSE))))</f>
        <v>233866.2948044533</v>
      </c>
      <c r="I1055" s="42">
        <f t="shared" si="114"/>
        <v>7.6399406881718992</v>
      </c>
      <c r="L1055" s="44"/>
    </row>
    <row r="1056" spans="1:12" x14ac:dyDescent="0.25">
      <c r="A1056" s="51">
        <f t="shared" si="115"/>
        <v>104.95424286522658</v>
      </c>
      <c r="B1056" s="5">
        <f t="shared" si="109"/>
        <v>0.99741684619461335</v>
      </c>
      <c r="C1056" s="49">
        <f t="shared" si="112"/>
        <v>-2.2466017970189062E-2</v>
      </c>
      <c r="D1056" s="5">
        <f t="shared" si="110"/>
        <v>1.0095875740001752</v>
      </c>
      <c r="E1056" s="5">
        <f t="shared" si="111"/>
        <v>0.11580252509230159</v>
      </c>
      <c r="F1056" s="5" t="str">
        <f t="shared" si="113"/>
        <v>neg.</v>
      </c>
      <c r="G1056" s="16">
        <f>IF(AND(C$9="L",C$10="IB"),IF((($C$7*Coefficients!$C$16)/($A1056*($C$4/100)))&lt;=1,2*ASIN(($C$7*Coefficients!$C$16)/( $A1056*($C$4/100)))*180/PI(),180),IF(AND(C$9="C",C$10="IB"),IF((($C$7*Coefficients!$D$16)/($A1056*($C$4/100)))&lt;=1,2*ASIN(($C$7*Coefficients!$D$16)/( $A1056*($C$4/100)))*180/PI(),180),IF(AND(C$9="L",C$10="D"),IF((($C$7*Coefficients!$E$16)/($A1056*($C$4/100)))&lt;=1,2*ASIN(($C$7*Coefficients!$E$16)/( $A1056*($C$4/100)))*180/PI(),180),IF(AND(C$9="C",C$10="D"),IF((($C$7*Coefficients!$F$16)/($A1056*($C$4/100)))&lt;=1,2*ASIN(($C$7*Coefficients!$F$16)/( $A1056*($C$4/100)))*180/PI(),180),FALSE))))</f>
        <v>180</v>
      </c>
      <c r="H1056" s="50">
        <f>IF(AND(C$9="L",C$10="IB"),(($C$7*Coefficients!$C$16)/($A1056*SIN(C$5*PI()/180))*100/2)^2*PI(),IF(AND(C$9="C",C$10="IB"),(($C$7*Coefficients!$D$16)/($A1056*SIN(C$5*PI()/180))*100/2)^2*PI(),IF(AND(C$9="L",C$10="D"),(($C$7*Coefficients!$E$16)/($A1056*SIN(C$5*PI()/180))*100/2)^2*PI(),IF(AND(C$9="C",C$10="D"),(($C$7* Coefficients!$F$16)/($A1056*SIN(C$5*PI()/180))*100/2)^2*PI(),FALSE))))</f>
        <v>232791.77678428209</v>
      </c>
      <c r="I1056" s="42">
        <f t="shared" si="114"/>
        <v>7.6223693121896261</v>
      </c>
      <c r="L1056" s="44"/>
    </row>
    <row r="1057" spans="1:12" x14ac:dyDescent="0.25">
      <c r="A1057" s="51">
        <f t="shared" si="115"/>
        <v>105.19618738231662</v>
      </c>
      <c r="B1057" s="5">
        <f t="shared" si="109"/>
        <v>0.99740493322052037</v>
      </c>
      <c r="C1057" s="49">
        <f t="shared" si="112"/>
        <v>-2.256976135147928E-2</v>
      </c>
      <c r="D1057" s="5">
        <f t="shared" si="110"/>
        <v>1.0119149137187347</v>
      </c>
      <c r="E1057" s="5">
        <f t="shared" si="111"/>
        <v>0.11633704526183622</v>
      </c>
      <c r="F1057" s="5" t="str">
        <f t="shared" si="113"/>
        <v>neg.</v>
      </c>
      <c r="G1057" s="16">
        <f>IF(AND(C$9="L",C$10="IB"),IF((($C$7*Coefficients!$C$16)/($A1057*($C$4/100)))&lt;=1,2*ASIN(($C$7*Coefficients!$C$16)/( $A1057*($C$4/100)))*180/PI(),180),IF(AND(C$9="C",C$10="IB"),IF((($C$7*Coefficients!$D$16)/($A1057*($C$4/100)))&lt;=1,2*ASIN(($C$7*Coefficients!$D$16)/( $A1057*($C$4/100)))*180/PI(),180),IF(AND(C$9="L",C$10="D"),IF((($C$7*Coefficients!$E$16)/($A1057*($C$4/100)))&lt;=1,2*ASIN(($C$7*Coefficients!$E$16)/( $A1057*($C$4/100)))*180/PI(),180),IF(AND(C$9="C",C$10="D"),IF((($C$7*Coefficients!$F$16)/($A1057*($C$4/100)))&lt;=1,2*ASIN(($C$7*Coefficients!$F$16)/( $A1057*($C$4/100)))*180/PI(),180),FALSE))))</f>
        <v>180</v>
      </c>
      <c r="H1057" s="50">
        <f>IF(AND(C$9="L",C$10="IB"),(($C$7*Coefficients!$C$16)/($A1057*SIN(C$5*PI()/180))*100/2)^2*PI(),IF(AND(C$9="C",C$10="IB"),(($C$7*Coefficients!$D$16)/($A1057*SIN(C$5*PI()/180))*100/2)^2*PI(),IF(AND(C$9="L",C$10="D"),(($C$7*Coefficients!$E$16)/($A1057*SIN(C$5*PI()/180))*100/2)^2*PI(),IF(AND(C$9="C",C$10="D"),(($C$7* Coefficients!$F$16)/($A1057*SIN(C$5*PI()/180))*100/2)^2*PI(),FALSE))))</f>
        <v>231722.19572596191</v>
      </c>
      <c r="I1057" s="42">
        <f t="shared" si="114"/>
        <v>7.6048383492506613</v>
      </c>
      <c r="L1057" s="44"/>
    </row>
    <row r="1058" spans="1:12" x14ac:dyDescent="0.25">
      <c r="A1058" s="51">
        <f t="shared" si="115"/>
        <v>105.4386896391202</v>
      </c>
      <c r="B1058" s="5">
        <f t="shared" si="109"/>
        <v>0.99739296535411159</v>
      </c>
      <c r="C1058" s="49">
        <f t="shared" si="112"/>
        <v>-2.2673984006721989E-2</v>
      </c>
      <c r="D1058" s="5">
        <f t="shared" si="110"/>
        <v>1.0142476185094336</v>
      </c>
      <c r="E1058" s="5">
        <f t="shared" si="111"/>
        <v>0.11687403266437299</v>
      </c>
      <c r="F1058" s="5" t="str">
        <f t="shared" si="113"/>
        <v>neg.</v>
      </c>
      <c r="G1058" s="16">
        <f>IF(AND(C$9="L",C$10="IB"),IF((($C$7*Coefficients!$C$16)/($A1058*($C$4/100)))&lt;=1,2*ASIN(($C$7*Coefficients!$C$16)/( $A1058*($C$4/100)))*180/PI(),180),IF(AND(C$9="C",C$10="IB"),IF((($C$7*Coefficients!$D$16)/($A1058*($C$4/100)))&lt;=1,2*ASIN(($C$7*Coefficients!$D$16)/( $A1058*($C$4/100)))*180/PI(),180),IF(AND(C$9="L",C$10="D"),IF((($C$7*Coefficients!$E$16)/($A1058*($C$4/100)))&lt;=1,2*ASIN(($C$7*Coefficients!$E$16)/( $A1058*($C$4/100)))*180/PI(),180),IF(AND(C$9="C",C$10="D"),IF((($C$7*Coefficients!$F$16)/($A1058*($C$4/100)))&lt;=1,2*ASIN(($C$7*Coefficients!$F$16)/( $A1058*($C$4/100)))*180/PI(),180),FALSE))))</f>
        <v>180</v>
      </c>
      <c r="H1058" s="50">
        <f>IF(AND(C$9="L",C$10="IB"),(($C$7*Coefficients!$C$16)/($A1058*SIN(C$5*PI()/180))*100/2)^2*PI(),IF(AND(C$9="C",C$10="IB"),(($C$7*Coefficients!$D$16)/($A1058*SIN(C$5*PI()/180))*100/2)^2*PI(),IF(AND(C$9="L",C$10="D"),(($C$7*Coefficients!$E$16)/($A1058*SIN(C$5*PI()/180))*100/2)^2*PI(),IF(AND(C$9="C",C$10="D"),(($C$7* Coefficients!$F$16)/($A1058*SIN(C$5*PI()/180))*100/2)^2*PI(),FALSE))))</f>
        <v>230657.52894621342</v>
      </c>
      <c r="I1058" s="42">
        <f t="shared" si="114"/>
        <v>7.5873477064075869</v>
      </c>
      <c r="L1058" s="44"/>
    </row>
    <row r="1059" spans="1:12" x14ac:dyDescent="0.25">
      <c r="A1059" s="51">
        <f t="shared" si="115"/>
        <v>105.68175092136013</v>
      </c>
      <c r="B1059" s="5">
        <f t="shared" ref="B1059:B1122" si="116">IF(AND(C$9="L",C$10="IB"),SQRT((SIN(PI()*$A1059*($C$4/100)/$C$7*SIN($C$5*PI()/180))/(PI()*$A1059*($C$4/100)/$C$7*SIN($C$5*PI()/180)))^2),IF(AND(C$9="C",C$10="IB"),IMABS(2*BESSELJ((2*PI()*$A1059/$C$7)*(($C$4/100)/2)*SIN($C$5*PI()/180),1)/( (2*PI()*$A1059/$C$7)*(($C$4/100)/2)*SIN($C$5*PI()/180))),IF(AND(C$9="L",C$10="D"),SQRT((SIN(PI()*$A1059*($C$4/100)/$C$7*SIN($C$5*PI()/180))/(PI()*$A1059*($C$4/100)/$C$7*SIN($C$5*PI()/180)))^2)*COS(C$5*PI()/180),IF(AND(C$9="C",C$10="D"),IMABS(2*BESSELJ((2*PI()*$A1059/$C$7)*(($C$4/100)/2)*SIN($C$5*PI()/180),1)/( (2*PI()*$A1059/$C$7)*(($C$4/100)/2)*SIN($C$5*PI()/180)))* COS(C$5*PI()/180),FALSE))))</f>
        <v>0.9973809423428992</v>
      </c>
      <c r="C1059" s="49">
        <f t="shared" si="112"/>
        <v>-2.2778688151995161E-2</v>
      </c>
      <c r="D1059" s="5">
        <f t="shared" ref="D1059:D1122" si="117">IF(C$9="C",C$14/(C$7/A1059*100),"n/a")</f>
        <v>1.0165857007400405</v>
      </c>
      <c r="E1059" s="5">
        <f t="shared" ref="E1059:E1122" si="118">IF($C$9="C",(((PI()*(C$4/100)/(C$7/A1059)))^2),IF($C$9="L",(2*(C$4/100)/(C$7/A1059)),FALSE))</f>
        <v>0.11741349868814205</v>
      </c>
      <c r="F1059" s="5" t="str">
        <f t="shared" si="113"/>
        <v>neg.</v>
      </c>
      <c r="G1059" s="16">
        <f>IF(AND(C$9="L",C$10="IB"),IF((($C$7*Coefficients!$C$16)/($A1059*($C$4/100)))&lt;=1,2*ASIN(($C$7*Coefficients!$C$16)/( $A1059*($C$4/100)))*180/PI(),180),IF(AND(C$9="C",C$10="IB"),IF((($C$7*Coefficients!$D$16)/($A1059*($C$4/100)))&lt;=1,2*ASIN(($C$7*Coefficients!$D$16)/( $A1059*($C$4/100)))*180/PI(),180),IF(AND(C$9="L",C$10="D"),IF((($C$7*Coefficients!$E$16)/($A1059*($C$4/100)))&lt;=1,2*ASIN(($C$7*Coefficients!$E$16)/( $A1059*($C$4/100)))*180/PI(),180),IF(AND(C$9="C",C$10="D"),IF((($C$7*Coefficients!$F$16)/($A1059*($C$4/100)))&lt;=1,2*ASIN(($C$7*Coefficients!$F$16)/( $A1059*($C$4/100)))*180/PI(),180),FALSE))))</f>
        <v>180</v>
      </c>
      <c r="H1059" s="50">
        <f>IF(AND(C$9="L",C$10="IB"),(($C$7*Coefficients!$C$16)/($A1059*SIN(C$5*PI()/180))*100/2)^2*PI(),IF(AND(C$9="C",C$10="IB"),(($C$7*Coefficients!$D$16)/($A1059*SIN(C$5*PI()/180))*100/2)^2*PI(),IF(AND(C$9="L",C$10="D"),(($C$7*Coefficients!$E$16)/($A1059*SIN(C$5*PI()/180))*100/2)^2*PI(),IF(AND(C$9="C",C$10="D"),(($C$7* Coefficients!$F$16)/($A1059*SIN(C$5*PI()/180))*100/2)^2*PI(),FALSE))))</f>
        <v>229597.7538659774</v>
      </c>
      <c r="I1059" s="42">
        <f t="shared" si="114"/>
        <v>7.5698972909267539</v>
      </c>
      <c r="L1059" s="44"/>
    </row>
    <row r="1060" spans="1:12" x14ac:dyDescent="0.25">
      <c r="A1060" s="51">
        <f t="shared" si="115"/>
        <v>105.92537251772316</v>
      </c>
      <c r="B1060" s="5">
        <f t="shared" si="116"/>
        <v>0.9973688639332362</v>
      </c>
      <c r="C1060" s="49">
        <f t="shared" ref="C1060:C1123" si="119">20*LOG(B1060)</f>
        <v>-2.2883876013658138E-2</v>
      </c>
      <c r="D1060" s="5">
        <f t="shared" si="117"/>
        <v>1.0189291728068348</v>
      </c>
      <c r="E1060" s="5">
        <f t="shared" si="118"/>
        <v>0.11795545477393912</v>
      </c>
      <c r="F1060" s="5" t="str">
        <f t="shared" ref="F1060:F1123" si="120">IF(E1060&gt;=1,10*LOG(E1060),"neg.")</f>
        <v>neg.</v>
      </c>
      <c r="G1060" s="16">
        <f>IF(AND(C$9="L",C$10="IB"),IF((($C$7*Coefficients!$C$16)/($A1060*($C$4/100)))&lt;=1,2*ASIN(($C$7*Coefficients!$C$16)/( $A1060*($C$4/100)))*180/PI(),180),IF(AND(C$9="C",C$10="IB"),IF((($C$7*Coefficients!$D$16)/($A1060*($C$4/100)))&lt;=1,2*ASIN(($C$7*Coefficients!$D$16)/( $A1060*($C$4/100)))*180/PI(),180),IF(AND(C$9="L",C$10="D"),IF((($C$7*Coefficients!$E$16)/($A1060*($C$4/100)))&lt;=1,2*ASIN(($C$7*Coefficients!$E$16)/( $A1060*($C$4/100)))*180/PI(),180),IF(AND(C$9="C",C$10="D"),IF((($C$7*Coefficients!$F$16)/($A1060*($C$4/100)))&lt;=1,2*ASIN(($C$7*Coefficients!$F$16)/( $A1060*($C$4/100)))*180/PI(),180),FALSE))))</f>
        <v>180</v>
      </c>
      <c r="H1060" s="50">
        <f>IF(AND(C$9="L",C$10="IB"),(($C$7*Coefficients!$C$16)/($A1060*SIN(C$5*PI()/180))*100/2)^2*PI(),IF(AND(C$9="C",C$10="IB"),(($C$7*Coefficients!$D$16)/($A1060*SIN(C$5*PI()/180))*100/2)^2*PI(),IF(AND(C$9="L",C$10="D"),(($C$7*Coefficients!$E$16)/($A1060*SIN(C$5*PI()/180))*100/2)^2*PI(),IF(AND(C$9="C",C$10="D"),(($C$7* Coefficients!$F$16)/($A1060*SIN(C$5*PI()/180))*100/2)^2*PI(),FALSE))))</f>
        <v>228542.84800993648</v>
      </c>
      <c r="I1060" s="42">
        <f t="shared" ref="I1060:I1123" si="121">(0.8/A1060)*1000</f>
        <v>7.5524870102877957</v>
      </c>
      <c r="L1060" s="44"/>
    </row>
    <row r="1061" spans="1:12" x14ac:dyDescent="0.25">
      <c r="A1061" s="51">
        <f t="shared" ref="A1061:A1124" si="122">A1060*10^(1/1000)</f>
        <v>106.16955571986672</v>
      </c>
      <c r="B1061" s="5">
        <f t="shared" si="116"/>
        <v>0.9973567298703151</v>
      </c>
      <c r="C1061" s="49">
        <f t="shared" si="119"/>
        <v>-2.2989549828365076E-2</v>
      </c>
      <c r="D1061" s="5">
        <f t="shared" si="117"/>
        <v>1.0212780471346719</v>
      </c>
      <c r="E1061" s="5">
        <f t="shared" si="118"/>
        <v>0.11849991241536834</v>
      </c>
      <c r="F1061" s="5" t="str">
        <f t="shared" si="120"/>
        <v>neg.</v>
      </c>
      <c r="G1061" s="16">
        <f>IF(AND(C$9="L",C$10="IB"),IF((($C$7*Coefficients!$C$16)/($A1061*($C$4/100)))&lt;=1,2*ASIN(($C$7*Coefficients!$C$16)/( $A1061*($C$4/100)))*180/PI(),180),IF(AND(C$9="C",C$10="IB"),IF((($C$7*Coefficients!$D$16)/($A1061*($C$4/100)))&lt;=1,2*ASIN(($C$7*Coefficients!$D$16)/( $A1061*($C$4/100)))*180/PI(),180),IF(AND(C$9="L",C$10="D"),IF((($C$7*Coefficients!$E$16)/($A1061*($C$4/100)))&lt;=1,2*ASIN(($C$7*Coefficients!$E$16)/( $A1061*($C$4/100)))*180/PI(),180),IF(AND(C$9="C",C$10="D"),IF((($C$7*Coefficients!$F$16)/($A1061*($C$4/100)))&lt;=1,2*ASIN(($C$7*Coefficients!$F$16)/( $A1061*($C$4/100)))*180/PI(),180),FALSE))))</f>
        <v>180</v>
      </c>
      <c r="H1061" s="50">
        <f>IF(AND(C$9="L",C$10="IB"),(($C$7*Coefficients!$C$16)/($A1061*SIN(C$5*PI()/180))*100/2)^2*PI(),IF(AND(C$9="C",C$10="IB"),(($C$7*Coefficients!$D$16)/($A1061*SIN(C$5*PI()/180))*100/2)^2*PI(),IF(AND(C$9="L",C$10="D"),(($C$7*Coefficients!$E$16)/($A1061*SIN(C$5*PI()/180))*100/2)^2*PI(),IF(AND(C$9="C",C$10="D"),(($C$7* Coefficients!$F$16)/($A1061*SIN(C$5*PI()/180))*100/2)^2*PI(),FALSE))))</f>
        <v>227492.78900603732</v>
      </c>
      <c r="I1061" s="42">
        <f t="shared" si="121"/>
        <v>7.5351167721831391</v>
      </c>
      <c r="L1061" s="44"/>
    </row>
    <row r="1062" spans="1:12" x14ac:dyDescent="0.25">
      <c r="A1062" s="51">
        <f t="shared" si="122"/>
        <v>106.41430182242584</v>
      </c>
      <c r="B1062" s="5">
        <f t="shared" si="116"/>
        <v>0.9973445398981593</v>
      </c>
      <c r="C1062" s="49">
        <f t="shared" si="119"/>
        <v>-2.3095711843141294E-2</v>
      </c>
      <c r="D1062" s="5">
        <f t="shared" si="117"/>
        <v>1.0236323361770496</v>
      </c>
      <c r="E1062" s="5">
        <f t="shared" si="118"/>
        <v>0.11904688315908585</v>
      </c>
      <c r="F1062" s="5" t="str">
        <f t="shared" si="120"/>
        <v>neg.</v>
      </c>
      <c r="G1062" s="16">
        <f>IF(AND(C$9="L",C$10="IB"),IF((($C$7*Coefficients!$C$16)/($A1062*($C$4/100)))&lt;=1,2*ASIN(($C$7*Coefficients!$C$16)/( $A1062*($C$4/100)))*180/PI(),180),IF(AND(C$9="C",C$10="IB"),IF((($C$7*Coefficients!$D$16)/($A1062*($C$4/100)))&lt;=1,2*ASIN(($C$7*Coefficients!$D$16)/( $A1062*($C$4/100)))*180/PI(),180),IF(AND(C$9="L",C$10="D"),IF((($C$7*Coefficients!$E$16)/($A1062*($C$4/100)))&lt;=1,2*ASIN(($C$7*Coefficients!$E$16)/( $A1062*($C$4/100)))*180/PI(),180),IF(AND(C$9="C",C$10="D"),IF((($C$7*Coefficients!$F$16)/($A1062*($C$4/100)))&lt;=1,2*ASIN(($C$7*Coefficients!$F$16)/( $A1062*($C$4/100)))*180/PI(),180),FALSE))))</f>
        <v>180</v>
      </c>
      <c r="H1062" s="50">
        <f>IF(AND(C$9="L",C$10="IB"),(($C$7*Coefficients!$C$16)/($A1062*SIN(C$5*PI()/180))*100/2)^2*PI(),IF(AND(C$9="C",C$10="IB"),(($C$7*Coefficients!$D$16)/($A1062*SIN(C$5*PI()/180))*100/2)^2*PI(),IF(AND(C$9="L",C$10="D"),(($C$7*Coefficients!$E$16)/($A1062*SIN(C$5*PI()/180))*100/2)^2*PI(),IF(AND(C$9="C",C$10="D"),(($C$7* Coefficients!$F$16)/($A1062*SIN(C$5*PI()/180))*100/2)^2*PI(),FALSE))))</f>
        <v>226447.55458501758</v>
      </c>
      <c r="I1062" s="42">
        <f t="shared" si="121"/>
        <v>7.5177864845175106</v>
      </c>
      <c r="L1062" s="44"/>
    </row>
    <row r="1063" spans="1:12" x14ac:dyDescent="0.25">
      <c r="A1063" s="51">
        <f t="shared" si="122"/>
        <v>106.65961212302</v>
      </c>
      <c r="B1063" s="5">
        <f t="shared" si="116"/>
        <v>0.99733229375961951</v>
      </c>
      <c r="C1063" s="49">
        <f t="shared" si="119"/>
        <v>-2.3202364315417019E-2</v>
      </c>
      <c r="D1063" s="5">
        <f t="shared" si="117"/>
        <v>1.0259920524161743</v>
      </c>
      <c r="E1063" s="5">
        <f t="shared" si="118"/>
        <v>0.11959637860504475</v>
      </c>
      <c r="F1063" s="5" t="str">
        <f t="shared" si="120"/>
        <v>neg.</v>
      </c>
      <c r="G1063" s="16">
        <f>IF(AND(C$9="L",C$10="IB"),IF((($C$7*Coefficients!$C$16)/($A1063*($C$4/100)))&lt;=1,2*ASIN(($C$7*Coefficients!$C$16)/( $A1063*($C$4/100)))*180/PI(),180),IF(AND(C$9="C",C$10="IB"),IF((($C$7*Coefficients!$D$16)/($A1063*($C$4/100)))&lt;=1,2*ASIN(($C$7*Coefficients!$D$16)/( $A1063*($C$4/100)))*180/PI(),180),IF(AND(C$9="L",C$10="D"),IF((($C$7*Coefficients!$E$16)/($A1063*($C$4/100)))&lt;=1,2*ASIN(($C$7*Coefficients!$E$16)/( $A1063*($C$4/100)))*180/PI(),180),IF(AND(C$9="C",C$10="D"),IF((($C$7*Coefficients!$F$16)/($A1063*($C$4/100)))&lt;=1,2*ASIN(($C$7*Coefficients!$F$16)/( $A1063*($C$4/100)))*180/PI(),180),FALSE))))</f>
        <v>180</v>
      </c>
      <c r="H1063" s="50">
        <f>IF(AND(C$9="L",C$10="IB"),(($C$7*Coefficients!$C$16)/($A1063*SIN(C$5*PI()/180))*100/2)^2*PI(),IF(AND(C$9="C",C$10="IB"),(($C$7*Coefficients!$D$16)/($A1063*SIN(C$5*PI()/180))*100/2)^2*PI(),IF(AND(C$9="L",C$10="D"),(($C$7*Coefficients!$E$16)/($A1063*SIN(C$5*PI()/180))*100/2)^2*PI(),IF(AND(C$9="C",C$10="D"),(($C$7* Coefficients!$F$16)/($A1063*SIN(C$5*PI()/180))*100/2)^2*PI(),FALSE))))</f>
        <v>225407.12257993213</v>
      </c>
      <c r="I1063" s="42">
        <f t="shared" si="121"/>
        <v>7.5004960554074493</v>
      </c>
      <c r="L1063" s="44"/>
    </row>
    <row r="1064" spans="1:12" x14ac:dyDescent="0.25">
      <c r="A1064" s="51">
        <f t="shared" si="122"/>
        <v>106.90548792225998</v>
      </c>
      <c r="B1064" s="5">
        <f t="shared" si="116"/>
        <v>0.99731999119636794</v>
      </c>
      <c r="C1064" s="49">
        <f t="shared" si="119"/>
        <v>-2.3309509513079595E-2</v>
      </c>
      <c r="D1064" s="5">
        <f t="shared" si="117"/>
        <v>1.0283572083630264</v>
      </c>
      <c r="E1064" s="5">
        <f t="shared" si="118"/>
        <v>0.12014841040674118</v>
      </c>
      <c r="F1064" s="5" t="str">
        <f t="shared" si="120"/>
        <v>neg.</v>
      </c>
      <c r="G1064" s="16">
        <f>IF(AND(C$9="L",C$10="IB"),IF((($C$7*Coefficients!$C$16)/($A1064*($C$4/100)))&lt;=1,2*ASIN(($C$7*Coefficients!$C$16)/( $A1064*($C$4/100)))*180/PI(),180),IF(AND(C$9="C",C$10="IB"),IF((($C$7*Coefficients!$D$16)/($A1064*($C$4/100)))&lt;=1,2*ASIN(($C$7*Coefficients!$D$16)/( $A1064*($C$4/100)))*180/PI(),180),IF(AND(C$9="L",C$10="D"),IF((($C$7*Coefficients!$E$16)/($A1064*($C$4/100)))&lt;=1,2*ASIN(($C$7*Coefficients!$E$16)/( $A1064*($C$4/100)))*180/PI(),180),IF(AND(C$9="C",C$10="D"),IF((($C$7*Coefficients!$F$16)/($A1064*($C$4/100)))&lt;=1,2*ASIN(($C$7*Coefficients!$F$16)/( $A1064*($C$4/100)))*180/PI(),180),FALSE))))</f>
        <v>180</v>
      </c>
      <c r="H1064" s="50">
        <f>IF(AND(C$9="L",C$10="IB"),(($C$7*Coefficients!$C$16)/($A1064*SIN(C$5*PI()/180))*100/2)^2*PI(),IF(AND(C$9="C",C$10="IB"),(($C$7*Coefficients!$D$16)/($A1064*SIN(C$5*PI()/180))*100/2)^2*PI(),IF(AND(C$9="L",C$10="D"),(($C$7*Coefficients!$E$16)/($A1064*SIN(C$5*PI()/180))*100/2)^2*PI(),IF(AND(C$9="C",C$10="D"),(($C$7* Coefficients!$F$16)/($A1064*SIN(C$5*PI()/180))*100/2)^2*PI(),FALSE))))</f>
        <v>224371.47092568415</v>
      </c>
      <c r="I1064" s="42">
        <f t="shared" si="121"/>
        <v>7.4832453931808223</v>
      </c>
      <c r="L1064" s="44"/>
    </row>
    <row r="1065" spans="1:12" x14ac:dyDescent="0.25">
      <c r="A1065" s="51">
        <f t="shared" si="122"/>
        <v>107.15193052375481</v>
      </c>
      <c r="B1065" s="5">
        <f t="shared" si="116"/>
        <v>0.99730763194889283</v>
      </c>
      <c r="C1065" s="49">
        <f t="shared" si="119"/>
        <v>-2.3417149714522772E-2</v>
      </c>
      <c r="D1065" s="5">
        <f t="shared" si="117"/>
        <v>1.0307278165574274</v>
      </c>
      <c r="E1065" s="5">
        <f t="shared" si="118"/>
        <v>0.12070299027146127</v>
      </c>
      <c r="F1065" s="5" t="str">
        <f t="shared" si="120"/>
        <v>neg.</v>
      </c>
      <c r="G1065" s="16">
        <f>IF(AND(C$9="L",C$10="IB"),IF((($C$7*Coefficients!$C$16)/($A1065*($C$4/100)))&lt;=1,2*ASIN(($C$7*Coefficients!$C$16)/( $A1065*($C$4/100)))*180/PI(),180),IF(AND(C$9="C",C$10="IB"),IF((($C$7*Coefficients!$D$16)/($A1065*($C$4/100)))&lt;=1,2*ASIN(($C$7*Coefficients!$D$16)/( $A1065*($C$4/100)))*180/PI(),180),IF(AND(C$9="L",C$10="D"),IF((($C$7*Coefficients!$E$16)/($A1065*($C$4/100)))&lt;=1,2*ASIN(($C$7*Coefficients!$E$16)/( $A1065*($C$4/100)))*180/PI(),180),IF(AND(C$9="C",C$10="D"),IF((($C$7*Coefficients!$F$16)/($A1065*($C$4/100)))&lt;=1,2*ASIN(($C$7*Coefficients!$F$16)/( $A1065*($C$4/100)))*180/PI(),180),FALSE))))</f>
        <v>180</v>
      </c>
      <c r="H1065" s="50">
        <f>IF(AND(C$9="L",C$10="IB"),(($C$7*Coefficients!$C$16)/($A1065*SIN(C$5*PI()/180))*100/2)^2*PI(),IF(AND(C$9="C",C$10="IB"),(($C$7*Coefficients!$D$16)/($A1065*SIN(C$5*PI()/180))*100/2)^2*PI(),IF(AND(C$9="L",C$10="D"),(($C$7*Coefficients!$E$16)/($A1065*SIN(C$5*PI()/180))*100/2)^2*PI(),IF(AND(C$9="C",C$10="D"),(($C$7* Coefficients!$F$16)/($A1065*SIN(C$5*PI()/180))*100/2)^2*PI(),FALSE))))</f>
        <v>223340.57765855672</v>
      </c>
      <c r="I1065" s="42">
        <f t="shared" si="121"/>
        <v>7.4660344063763349</v>
      </c>
      <c r="L1065" s="44"/>
    </row>
    <row r="1066" spans="1:12" x14ac:dyDescent="0.25">
      <c r="A1066" s="51">
        <f t="shared" si="122"/>
        <v>107.39894123411862</v>
      </c>
      <c r="B1066" s="5">
        <f t="shared" si="116"/>
        <v>0.99729521575649349</v>
      </c>
      <c r="C1066" s="49">
        <f t="shared" si="119"/>
        <v>-2.3525287208692153E-2</v>
      </c>
      <c r="D1066" s="5">
        <f t="shared" si="117"/>
        <v>1.0331038895681057</v>
      </c>
      <c r="E1066" s="5">
        <f t="shared" si="118"/>
        <v>0.12126012996052946</v>
      </c>
      <c r="F1066" s="5" t="str">
        <f t="shared" si="120"/>
        <v>neg.</v>
      </c>
      <c r="G1066" s="16">
        <f>IF(AND(C$9="L",C$10="IB"),IF((($C$7*Coefficients!$C$16)/($A1066*($C$4/100)))&lt;=1,2*ASIN(($C$7*Coefficients!$C$16)/( $A1066*($C$4/100)))*180/PI(),180),IF(AND(C$9="C",C$10="IB"),IF((($C$7*Coefficients!$D$16)/($A1066*($C$4/100)))&lt;=1,2*ASIN(($C$7*Coefficients!$D$16)/( $A1066*($C$4/100)))*180/PI(),180),IF(AND(C$9="L",C$10="D"),IF((($C$7*Coefficients!$E$16)/($A1066*($C$4/100)))&lt;=1,2*ASIN(($C$7*Coefficients!$E$16)/( $A1066*($C$4/100)))*180/PI(),180),IF(AND(C$9="C",C$10="D"),IF((($C$7*Coefficients!$F$16)/($A1066*($C$4/100)))&lt;=1,2*ASIN(($C$7*Coefficients!$F$16)/( $A1066*($C$4/100)))*180/PI(),180),FALSE))))</f>
        <v>180</v>
      </c>
      <c r="H1066" s="50">
        <f>IF(AND(C$9="L",C$10="IB"),(($C$7*Coefficients!$C$16)/($A1066*SIN(C$5*PI()/180))*100/2)^2*PI(),IF(AND(C$9="C",C$10="IB"),(($C$7*Coefficients!$D$16)/($A1066*SIN(C$5*PI()/180))*100/2)^2*PI(),IF(AND(C$9="L",C$10="D"),(($C$7*Coefficients!$E$16)/($A1066*SIN(C$5*PI()/180))*100/2)^2*PI(),IF(AND(C$9="C",C$10="D"),(($C$7* Coefficients!$F$16)/($A1066*SIN(C$5*PI()/180))*100/2)^2*PI(),FALSE))))</f>
        <v>222314.42091574686</v>
      </c>
      <c r="I1066" s="42">
        <f t="shared" si="121"/>
        <v>7.4488630037430497</v>
      </c>
      <c r="L1066" s="44"/>
    </row>
    <row r="1067" spans="1:12" x14ac:dyDescent="0.25">
      <c r="A1067" s="51">
        <f t="shared" si="122"/>
        <v>107.64652136297762</v>
      </c>
      <c r="B1067" s="5">
        <f t="shared" si="116"/>
        <v>0.99728274235727377</v>
      </c>
      <c r="C1067" s="49">
        <f t="shared" si="119"/>
        <v>-2.3633924295144201E-2</v>
      </c>
      <c r="D1067" s="5">
        <f t="shared" si="117"/>
        <v>1.0354854399927644</v>
      </c>
      <c r="E1067" s="5">
        <f t="shared" si="118"/>
        <v>0.12181984128955822</v>
      </c>
      <c r="F1067" s="5" t="str">
        <f t="shared" si="120"/>
        <v>neg.</v>
      </c>
      <c r="G1067" s="16">
        <f>IF(AND(C$9="L",C$10="IB"),IF((($C$7*Coefficients!$C$16)/($A1067*($C$4/100)))&lt;=1,2*ASIN(($C$7*Coefficients!$C$16)/( $A1067*($C$4/100)))*180/PI(),180),IF(AND(C$9="C",C$10="IB"),IF((($C$7*Coefficients!$D$16)/($A1067*($C$4/100)))&lt;=1,2*ASIN(($C$7*Coefficients!$D$16)/( $A1067*($C$4/100)))*180/PI(),180),IF(AND(C$9="L",C$10="D"),IF((($C$7*Coefficients!$E$16)/($A1067*($C$4/100)))&lt;=1,2*ASIN(($C$7*Coefficients!$E$16)/( $A1067*($C$4/100)))*180/PI(),180),IF(AND(C$9="C",C$10="D"),IF((($C$7*Coefficients!$F$16)/($A1067*($C$4/100)))&lt;=1,2*ASIN(($C$7*Coefficients!$F$16)/( $A1067*($C$4/100)))*180/PI(),180),FALSE))))</f>
        <v>180</v>
      </c>
      <c r="H1067" s="50">
        <f>IF(AND(C$9="L",C$10="IB"),(($C$7*Coefficients!$C$16)/($A1067*SIN(C$5*PI()/180))*100/2)^2*PI(),IF(AND(C$9="C",C$10="IB"),(($C$7*Coefficients!$D$16)/($A1067*SIN(C$5*PI()/180))*100/2)^2*PI(),IF(AND(C$9="L",C$10="D"),(($C$7*Coefficients!$E$16)/($A1067*SIN(C$5*PI()/180))*100/2)^2*PI(),IF(AND(C$9="C",C$10="D"),(($C$7* Coefficients!$F$16)/($A1067*SIN(C$5*PI()/180))*100/2)^2*PI(),FALSE))))</f>
        <v>221292.97893490197</v>
      </c>
      <c r="I1067" s="42">
        <f t="shared" si="121"/>
        <v>7.431731094239896</v>
      </c>
      <c r="L1067" s="44"/>
    </row>
    <row r="1068" spans="1:12" x14ac:dyDescent="0.25">
      <c r="A1068" s="51">
        <f t="shared" si="122"/>
        <v>107.89467222297699</v>
      </c>
      <c r="B1068" s="5">
        <f t="shared" si="116"/>
        <v>0.99727021148813855</v>
      </c>
      <c r="C1068" s="49">
        <f t="shared" si="119"/>
        <v>-2.3743063284078176E-2</v>
      </c>
      <c r="D1068" s="5">
        <f t="shared" si="117"/>
        <v>1.0378724804581465</v>
      </c>
      <c r="E1068" s="5">
        <f t="shared" si="118"/>
        <v>0.12238213612869817</v>
      </c>
      <c r="F1068" s="5" t="str">
        <f t="shared" si="120"/>
        <v>neg.</v>
      </c>
      <c r="G1068" s="16">
        <f>IF(AND(C$9="L",C$10="IB"),IF((($C$7*Coefficients!$C$16)/($A1068*($C$4/100)))&lt;=1,2*ASIN(($C$7*Coefficients!$C$16)/( $A1068*($C$4/100)))*180/PI(),180),IF(AND(C$9="C",C$10="IB"),IF((($C$7*Coefficients!$D$16)/($A1068*($C$4/100)))&lt;=1,2*ASIN(($C$7*Coefficients!$D$16)/( $A1068*($C$4/100)))*180/PI(),180),IF(AND(C$9="L",C$10="D"),IF((($C$7*Coefficients!$E$16)/($A1068*($C$4/100)))&lt;=1,2*ASIN(($C$7*Coefficients!$E$16)/( $A1068*($C$4/100)))*180/PI(),180),IF(AND(C$9="C",C$10="D"),IF((($C$7*Coefficients!$F$16)/($A1068*($C$4/100)))&lt;=1,2*ASIN(($C$7*Coefficients!$F$16)/( $A1068*($C$4/100)))*180/PI(),180),FALSE))))</f>
        <v>180</v>
      </c>
      <c r="H1068" s="50">
        <f>IF(AND(C$9="L",C$10="IB"),(($C$7*Coefficients!$C$16)/($A1068*SIN(C$5*PI()/180))*100/2)^2*PI(),IF(AND(C$9="C",C$10="IB"),(($C$7*Coefficients!$D$16)/($A1068*SIN(C$5*PI()/180))*100/2)^2*PI(),IF(AND(C$9="L",C$10="D"),(($C$7*Coefficients!$E$16)/($A1068*SIN(C$5*PI()/180))*100/2)^2*PI(),IF(AND(C$9="C",C$10="D"),(($C$7* Coefficients!$F$16)/($A1068*SIN(C$5*PI()/180))*100/2)^2*PI(),FALSE))))</f>
        <v>220276.23005365868</v>
      </c>
      <c r="I1068" s="42">
        <f t="shared" si="121"/>
        <v>7.4146385870351983</v>
      </c>
      <c r="L1068" s="44"/>
    </row>
    <row r="1069" spans="1:12" x14ac:dyDescent="0.25">
      <c r="A1069" s="51">
        <f t="shared" si="122"/>
        <v>108.1433951297879</v>
      </c>
      <c r="B1069" s="5">
        <f t="shared" si="116"/>
        <v>0.99725762288478648</v>
      </c>
      <c r="C1069" s="49">
        <f t="shared" si="119"/>
        <v>-2.3852706496401945E-2</v>
      </c>
      <c r="D1069" s="5">
        <f t="shared" si="117"/>
        <v>1.0402650236201028</v>
      </c>
      <c r="E1069" s="5">
        <f t="shared" si="118"/>
        <v>0.12294702640289024</v>
      </c>
      <c r="F1069" s="5" t="str">
        <f t="shared" si="120"/>
        <v>neg.</v>
      </c>
      <c r="G1069" s="16">
        <f>IF(AND(C$9="L",C$10="IB"),IF((($C$7*Coefficients!$C$16)/($A1069*($C$4/100)))&lt;=1,2*ASIN(($C$7*Coefficients!$C$16)/( $A1069*($C$4/100)))*180/PI(),180),IF(AND(C$9="C",C$10="IB"),IF((($C$7*Coefficients!$D$16)/($A1069*($C$4/100)))&lt;=1,2*ASIN(($C$7*Coefficients!$D$16)/( $A1069*($C$4/100)))*180/PI(),180),IF(AND(C$9="L",C$10="D"),IF((($C$7*Coefficients!$E$16)/($A1069*($C$4/100)))&lt;=1,2*ASIN(($C$7*Coefficients!$E$16)/( $A1069*($C$4/100)))*180/PI(),180),IF(AND(C$9="C",C$10="D"),IF((($C$7*Coefficients!$F$16)/($A1069*($C$4/100)))&lt;=1,2*ASIN(($C$7*Coefficients!$F$16)/( $A1069*($C$4/100)))*180/PI(),180),FALSE))))</f>
        <v>180</v>
      </c>
      <c r="H1069" s="50">
        <f>IF(AND(C$9="L",C$10="IB"),(($C$7*Coefficients!$C$16)/($A1069*SIN(C$5*PI()/180))*100/2)^2*PI(),IF(AND(C$9="C",C$10="IB"),(($C$7*Coefficients!$D$16)/($A1069*SIN(C$5*PI()/180))*100/2)^2*PI(),IF(AND(C$9="L",C$10="D"),(($C$7*Coefficients!$E$16)/($A1069*SIN(C$5*PI()/180))*100/2)^2*PI(),IF(AND(C$9="C",C$10="D"),(($C$7* Coefficients!$F$16)/($A1069*SIN(C$5*PI()/180))*100/2)^2*PI(),FALSE))))</f>
        <v>219264.15270918314</v>
      </c>
      <c r="I1069" s="42">
        <f t="shared" si="121"/>
        <v>7.3975853915061842</v>
      </c>
      <c r="L1069" s="44"/>
    </row>
    <row r="1070" spans="1:12" x14ac:dyDescent="0.25">
      <c r="A1070" s="51">
        <f t="shared" si="122"/>
        <v>108.39269140211444</v>
      </c>
      <c r="B1070" s="5">
        <f t="shared" si="116"/>
        <v>0.99724497628170572</v>
      </c>
      <c r="C1070" s="49">
        <f t="shared" si="119"/>
        <v>-2.3962856263770763E-2</v>
      </c>
      <c r="D1070" s="5">
        <f t="shared" si="117"/>
        <v>1.0426630821636591</v>
      </c>
      <c r="E1070" s="5">
        <f t="shared" si="118"/>
        <v>0.12351452409211831</v>
      </c>
      <c r="F1070" s="5" t="str">
        <f t="shared" si="120"/>
        <v>neg.</v>
      </c>
      <c r="G1070" s="16">
        <f>IF(AND(C$9="L",C$10="IB"),IF((($C$7*Coefficients!$C$16)/($A1070*($C$4/100)))&lt;=1,2*ASIN(($C$7*Coefficients!$C$16)/( $A1070*($C$4/100)))*180/PI(),180),IF(AND(C$9="C",C$10="IB"),IF((($C$7*Coefficients!$D$16)/($A1070*($C$4/100)))&lt;=1,2*ASIN(($C$7*Coefficients!$D$16)/( $A1070*($C$4/100)))*180/PI(),180),IF(AND(C$9="L",C$10="D"),IF((($C$7*Coefficients!$E$16)/($A1070*($C$4/100)))&lt;=1,2*ASIN(($C$7*Coefficients!$E$16)/( $A1070*($C$4/100)))*180/PI(),180),IF(AND(C$9="C",C$10="D"),IF((($C$7*Coefficients!$F$16)/($A1070*($C$4/100)))&lt;=1,2*ASIN(($C$7*Coefficients!$F$16)/( $A1070*($C$4/100)))*180/PI(),180),FALSE))))</f>
        <v>180</v>
      </c>
      <c r="H1070" s="50">
        <f>IF(AND(C$9="L",C$10="IB"),(($C$7*Coefficients!$C$16)/($A1070*SIN(C$5*PI()/180))*100/2)^2*PI(),IF(AND(C$9="C",C$10="IB"),(($C$7*Coefficients!$D$16)/($A1070*SIN(C$5*PI()/180))*100/2)^2*PI(),IF(AND(C$9="L",C$10="D"),(($C$7*Coefficients!$E$16)/($A1070*SIN(C$5*PI()/180))*100/2)^2*PI(),IF(AND(C$9="C",C$10="D"),(($C$7* Coefficients!$F$16)/($A1070*SIN(C$5*PI()/180))*100/2)^2*PI(),FALSE))))</f>
        <v>218256.72543771338</v>
      </c>
      <c r="I1070" s="42">
        <f t="shared" si="121"/>
        <v>7.3805714172385084</v>
      </c>
      <c r="L1070" s="44"/>
    </row>
    <row r="1071" spans="1:12" x14ac:dyDescent="0.25">
      <c r="A1071" s="51">
        <f t="shared" si="122"/>
        <v>108.64256236170061</v>
      </c>
      <c r="B1071" s="5">
        <f t="shared" si="116"/>
        <v>0.99723227141216719</v>
      </c>
      <c r="C1071" s="49">
        <f t="shared" si="119"/>
        <v>-2.4073514928648235E-2</v>
      </c>
      <c r="D1071" s="5">
        <f t="shared" si="117"/>
        <v>1.045066668803083</v>
      </c>
      <c r="E1071" s="5">
        <f t="shared" si="118"/>
        <v>0.12408464123166327</v>
      </c>
      <c r="F1071" s="5" t="str">
        <f t="shared" si="120"/>
        <v>neg.</v>
      </c>
      <c r="G1071" s="16">
        <f>IF(AND(C$9="L",C$10="IB"),IF((($C$7*Coefficients!$C$16)/($A1071*($C$4/100)))&lt;=1,2*ASIN(($C$7*Coefficients!$C$16)/( $A1071*($C$4/100)))*180/PI(),180),IF(AND(C$9="C",C$10="IB"),IF((($C$7*Coefficients!$D$16)/($A1071*($C$4/100)))&lt;=1,2*ASIN(($C$7*Coefficients!$D$16)/( $A1071*($C$4/100)))*180/PI(),180),IF(AND(C$9="L",C$10="D"),IF((($C$7*Coefficients!$E$16)/($A1071*($C$4/100)))&lt;=1,2*ASIN(($C$7*Coefficients!$E$16)/( $A1071*($C$4/100)))*180/PI(),180),IF(AND(C$9="C",C$10="D"),IF((($C$7*Coefficients!$F$16)/($A1071*($C$4/100)))&lt;=1,2*ASIN(($C$7*Coefficients!$F$16)/( $A1071*($C$4/100)))*180/PI(),180),FALSE))))</f>
        <v>180</v>
      </c>
      <c r="H1071" s="50">
        <f>IF(AND(C$9="L",C$10="IB"),(($C$7*Coefficients!$C$16)/($A1071*SIN(C$5*PI()/180))*100/2)^2*PI(),IF(AND(C$9="C",C$10="IB"),(($C$7*Coefficients!$D$16)/($A1071*SIN(C$5*PI()/180))*100/2)^2*PI(),IF(AND(C$9="L",C$10="D"),(($C$7*Coefficients!$E$16)/($A1071*SIN(C$5*PI()/180))*100/2)^2*PI(),IF(AND(C$9="C",C$10="D"),(($C$7* Coefficients!$F$16)/($A1071*SIN(C$5*PI()/180))*100/2)^2*PI(),FALSE))))</f>
        <v>217253.9268741048</v>
      </c>
      <c r="I1071" s="42">
        <f t="shared" si="121"/>
        <v>7.3635965740257729</v>
      </c>
      <c r="L1071" s="44"/>
    </row>
    <row r="1072" spans="1:12" x14ac:dyDescent="0.25">
      <c r="A1072" s="51">
        <f t="shared" si="122"/>
        <v>108.89300933333739</v>
      </c>
      <c r="B1072" s="5">
        <f t="shared" si="116"/>
        <v>0.99721950800822035</v>
      </c>
      <c r="C1072" s="49">
        <f t="shared" si="119"/>
        <v>-2.4184684844345154E-2</v>
      </c>
      <c r="D1072" s="5">
        <f t="shared" si="117"/>
        <v>1.0474757962819514</v>
      </c>
      <c r="E1072" s="5">
        <f t="shared" si="118"/>
        <v>0.1246573899123585</v>
      </c>
      <c r="F1072" s="5" t="str">
        <f t="shared" si="120"/>
        <v>neg.</v>
      </c>
      <c r="G1072" s="16">
        <f>IF(AND(C$9="L",C$10="IB"),IF((($C$7*Coefficients!$C$16)/($A1072*($C$4/100)))&lt;=1,2*ASIN(($C$7*Coefficients!$C$16)/( $A1072*($C$4/100)))*180/PI(),180),IF(AND(C$9="C",C$10="IB"),IF((($C$7*Coefficients!$D$16)/($A1072*($C$4/100)))&lt;=1,2*ASIN(($C$7*Coefficients!$D$16)/( $A1072*($C$4/100)))*180/PI(),180),IF(AND(C$9="L",C$10="D"),IF((($C$7*Coefficients!$E$16)/($A1072*($C$4/100)))&lt;=1,2*ASIN(($C$7*Coefficients!$E$16)/( $A1072*($C$4/100)))*180/PI(),180),IF(AND(C$9="C",C$10="D"),IF((($C$7*Coefficients!$F$16)/($A1072*($C$4/100)))&lt;=1,2*ASIN(($C$7*Coefficients!$F$16)/( $A1072*($C$4/100)))*180/PI(),180),FALSE))))</f>
        <v>180</v>
      </c>
      <c r="H1072" s="50">
        <f>IF(AND(C$9="L",C$10="IB"),(($C$7*Coefficients!$C$16)/($A1072*SIN(C$5*PI()/180))*100/2)^2*PI(),IF(AND(C$9="C",C$10="IB"),(($C$7*Coefficients!$D$16)/($A1072*SIN(C$5*PI()/180))*100/2)^2*PI(),IF(AND(C$9="L",C$10="D"),(($C$7*Coefficients!$E$16)/($A1072*SIN(C$5*PI()/180))*100/2)^2*PI(),IF(AND(C$9="C",C$10="D"),(($C$7* Coefficients!$F$16)/($A1072*SIN(C$5*PI()/180))*100/2)^2*PI(),FALSE))))</f>
        <v>216255.7357513764</v>
      </c>
      <c r="I1072" s="42">
        <f t="shared" si="121"/>
        <v>7.3466607718690495</v>
      </c>
      <c r="L1072" s="44"/>
    </row>
    <row r="1073" spans="1:12" x14ac:dyDescent="0.25">
      <c r="A1073" s="51">
        <f t="shared" si="122"/>
        <v>109.14403364486968</v>
      </c>
      <c r="B1073" s="5">
        <f t="shared" si="116"/>
        <v>0.99720668580068672</v>
      </c>
      <c r="C1073" s="49">
        <f t="shared" si="119"/>
        <v>-2.4296368375077641E-2</v>
      </c>
      <c r="D1073" s="5">
        <f t="shared" si="117"/>
        <v>1.0498904773732187</v>
      </c>
      <c r="E1073" s="5">
        <f t="shared" si="118"/>
        <v>0.12523278228084608</v>
      </c>
      <c r="F1073" s="5" t="str">
        <f t="shared" si="120"/>
        <v>neg.</v>
      </c>
      <c r="G1073" s="16">
        <f>IF(AND(C$9="L",C$10="IB"),IF((($C$7*Coefficients!$C$16)/($A1073*($C$4/100)))&lt;=1,2*ASIN(($C$7*Coefficients!$C$16)/( $A1073*($C$4/100)))*180/PI(),180),IF(AND(C$9="C",C$10="IB"),IF((($C$7*Coefficients!$D$16)/($A1073*($C$4/100)))&lt;=1,2*ASIN(($C$7*Coefficients!$D$16)/( $A1073*($C$4/100)))*180/PI(),180),IF(AND(C$9="L",C$10="D"),IF((($C$7*Coefficients!$E$16)/($A1073*($C$4/100)))&lt;=1,2*ASIN(($C$7*Coefficients!$E$16)/( $A1073*($C$4/100)))*180/PI(),180),IF(AND(C$9="C",C$10="D"),IF((($C$7*Coefficients!$F$16)/($A1073*($C$4/100)))&lt;=1,2*ASIN(($C$7*Coefficients!$F$16)/( $A1073*($C$4/100)))*180/PI(),180),FALSE))))</f>
        <v>180</v>
      </c>
      <c r="H1073" s="50">
        <f>IF(AND(C$9="L",C$10="IB"),(($C$7*Coefficients!$C$16)/($A1073*SIN(C$5*PI()/180))*100/2)^2*PI(),IF(AND(C$9="C",C$10="IB"),(($C$7*Coefficients!$D$16)/($A1073*SIN(C$5*PI()/180))*100/2)^2*PI(),IF(AND(C$9="L",C$10="D"),(($C$7*Coefficients!$E$16)/($A1073*SIN(C$5*PI()/180))*100/2)^2*PI(),IF(AND(C$9="C",C$10="D"),(($C$7* Coefficients!$F$16)/($A1073*SIN(C$5*PI()/180))*100/2)^2*PI(),FALSE))))</f>
        <v>215262.13090026032</v>
      </c>
      <c r="I1073" s="42">
        <f t="shared" si="121"/>
        <v>7.3297639209763998</v>
      </c>
      <c r="L1073" s="44"/>
    </row>
    <row r="1074" spans="1:12" x14ac:dyDescent="0.25">
      <c r="A1074" s="51">
        <f t="shared" si="122"/>
        <v>109.39563662720339</v>
      </c>
      <c r="B1074" s="5">
        <f t="shared" si="116"/>
        <v>0.99719380451915485</v>
      </c>
      <c r="C1074" s="49">
        <f t="shared" si="119"/>
        <v>-2.4408567896013693E-2</v>
      </c>
      <c r="D1074" s="5">
        <f t="shared" si="117"/>
        <v>1.052310724879284</v>
      </c>
      <c r="E1074" s="5">
        <f t="shared" si="118"/>
        <v>0.12581083053983441</v>
      </c>
      <c r="F1074" s="5" t="str">
        <f t="shared" si="120"/>
        <v>neg.</v>
      </c>
      <c r="G1074" s="16">
        <f>IF(AND(C$9="L",C$10="IB"),IF((($C$7*Coefficients!$C$16)/($A1074*($C$4/100)))&lt;=1,2*ASIN(($C$7*Coefficients!$C$16)/( $A1074*($C$4/100)))*180/PI(),180),IF(AND(C$9="C",C$10="IB"),IF((($C$7*Coefficients!$D$16)/($A1074*($C$4/100)))&lt;=1,2*ASIN(($C$7*Coefficients!$D$16)/( $A1074*($C$4/100)))*180/PI(),180),IF(AND(C$9="L",C$10="D"),IF((($C$7*Coefficients!$E$16)/($A1074*($C$4/100)))&lt;=1,2*ASIN(($C$7*Coefficients!$E$16)/( $A1074*($C$4/100)))*180/PI(),180),IF(AND(C$9="C",C$10="D"),IF((($C$7*Coefficients!$F$16)/($A1074*($C$4/100)))&lt;=1,2*ASIN(($C$7*Coefficients!$F$16)/( $A1074*($C$4/100)))*180/PI(),180),FALSE))))</f>
        <v>180</v>
      </c>
      <c r="H1074" s="50">
        <f>IF(AND(C$9="L",C$10="IB"),(($C$7*Coefficients!$C$16)/($A1074*SIN(C$5*PI()/180))*100/2)^2*PI(),IF(AND(C$9="C",C$10="IB"),(($C$7*Coefficients!$D$16)/($A1074*SIN(C$5*PI()/180))*100/2)^2*PI(),IF(AND(C$9="L",C$10="D"),(($C$7*Coefficients!$E$16)/($A1074*SIN(C$5*PI()/180))*100/2)^2*PI(),IF(AND(C$9="C",C$10="D"),(($C$7* Coefficients!$F$16)/($A1074*SIN(C$5*PI()/180))*100/2)^2*PI(),FALSE))))</f>
        <v>214273.09124875272</v>
      </c>
      <c r="I1074" s="42">
        <f t="shared" si="121"/>
        <v>7.312905931762403</v>
      </c>
      <c r="L1074" s="44"/>
    </row>
    <row r="1075" spans="1:12" x14ac:dyDescent="0.25">
      <c r="A1075" s="51">
        <f t="shared" si="122"/>
        <v>109.64781961431248</v>
      </c>
      <c r="B1075" s="5">
        <f t="shared" si="116"/>
        <v>0.99718086389197436</v>
      </c>
      <c r="C1075" s="49">
        <f t="shared" si="119"/>
        <v>-2.4521285793326554E-2</v>
      </c>
      <c r="D1075" s="5">
        <f t="shared" si="117"/>
        <v>1.0547365516320577</v>
      </c>
      <c r="E1075" s="5">
        <f t="shared" si="118"/>
        <v>0.12639154694835694</v>
      </c>
      <c r="F1075" s="5" t="str">
        <f t="shared" si="120"/>
        <v>neg.</v>
      </c>
      <c r="G1075" s="16">
        <f>IF(AND(C$9="L",C$10="IB"),IF((($C$7*Coefficients!$C$16)/($A1075*($C$4/100)))&lt;=1,2*ASIN(($C$7*Coefficients!$C$16)/( $A1075*($C$4/100)))*180/PI(),180),IF(AND(C$9="C",C$10="IB"),IF((($C$7*Coefficients!$D$16)/($A1075*($C$4/100)))&lt;=1,2*ASIN(($C$7*Coefficients!$D$16)/( $A1075*($C$4/100)))*180/PI(),180),IF(AND(C$9="L",C$10="D"),IF((($C$7*Coefficients!$E$16)/($A1075*($C$4/100)))&lt;=1,2*ASIN(($C$7*Coefficients!$E$16)/( $A1075*($C$4/100)))*180/PI(),180),IF(AND(C$9="C",C$10="D"),IF((($C$7*Coefficients!$F$16)/($A1075*($C$4/100)))&lt;=1,2*ASIN(($C$7*Coefficients!$F$16)/( $A1075*($C$4/100)))*180/PI(),180),FALSE))))</f>
        <v>180</v>
      </c>
      <c r="H1075" s="50">
        <f>IF(AND(C$9="L",C$10="IB"),(($C$7*Coefficients!$C$16)/($A1075*SIN(C$5*PI()/180))*100/2)^2*PI(),IF(AND(C$9="C",C$10="IB"),(($C$7*Coefficients!$D$16)/($A1075*SIN(C$5*PI()/180))*100/2)^2*PI(),IF(AND(C$9="L",C$10="D"),(($C$7*Coefficients!$E$16)/($A1075*SIN(C$5*PI()/180))*100/2)^2*PI(),IF(AND(C$9="C",C$10="D"),(($C$7* Coefficients!$F$16)/($A1075*SIN(C$5*PI()/180))*100/2)^2*PI(),FALSE))))</f>
        <v>213288.59582166659</v>
      </c>
      <c r="I1075" s="42">
        <f t="shared" si="121"/>
        <v>7.2960867148476787</v>
      </c>
      <c r="L1075" s="44"/>
    </row>
    <row r="1076" spans="1:12" x14ac:dyDescent="0.25">
      <c r="A1076" s="51">
        <f t="shared" si="122"/>
        <v>109.90058394324606</v>
      </c>
      <c r="B1076" s="5">
        <f t="shared" si="116"/>
        <v>0.99716786364625065</v>
      </c>
      <c r="C1076" s="49">
        <f t="shared" si="119"/>
        <v>-2.4634524464243256E-2</v>
      </c>
      <c r="D1076" s="5">
        <f t="shared" si="117"/>
        <v>1.0571679704930321</v>
      </c>
      <c r="E1076" s="5">
        <f t="shared" si="118"/>
        <v>0.12697494382203248</v>
      </c>
      <c r="F1076" s="5" t="str">
        <f t="shared" si="120"/>
        <v>neg.</v>
      </c>
      <c r="G1076" s="16">
        <f>IF(AND(C$9="L",C$10="IB"),IF((($C$7*Coefficients!$C$16)/($A1076*($C$4/100)))&lt;=1,2*ASIN(($C$7*Coefficients!$C$16)/( $A1076*($C$4/100)))*180/PI(),180),IF(AND(C$9="C",C$10="IB"),IF((($C$7*Coefficients!$D$16)/($A1076*($C$4/100)))&lt;=1,2*ASIN(($C$7*Coefficients!$D$16)/( $A1076*($C$4/100)))*180/PI(),180),IF(AND(C$9="L",C$10="D"),IF((($C$7*Coefficients!$E$16)/($A1076*($C$4/100)))&lt;=1,2*ASIN(($C$7*Coefficients!$E$16)/( $A1076*($C$4/100)))*180/PI(),180),IF(AND(C$9="C",C$10="D"),IF((($C$7*Coefficients!$F$16)/($A1076*($C$4/100)))&lt;=1,2*ASIN(($C$7*Coefficients!$F$16)/( $A1076*($C$4/100)))*180/PI(),180),FALSE))))</f>
        <v>180</v>
      </c>
      <c r="H1076" s="50">
        <f>IF(AND(C$9="L",C$10="IB"),(($C$7*Coefficients!$C$16)/($A1076*SIN(C$5*PI()/180))*100/2)^2*PI(),IF(AND(C$9="C",C$10="IB"),(($C$7*Coefficients!$D$16)/($A1076*SIN(C$5*PI()/180))*100/2)^2*PI(),IF(AND(C$9="L",C$10="D"),(($C$7*Coefficients!$E$16)/($A1076*SIN(C$5*PI()/180))*100/2)^2*PI(),IF(AND(C$9="C",C$10="D"),(($C$7* Coefficients!$F$16)/($A1076*SIN(C$5*PI()/180))*100/2)^2*PI(),FALSE))))</f>
        <v>212308.62374018712</v>
      </c>
      <c r="I1076" s="42">
        <f t="shared" si="121"/>
        <v>7.2793061810584128</v>
      </c>
      <c r="L1076" s="44"/>
    </row>
    <row r="1077" spans="1:12" x14ac:dyDescent="0.25">
      <c r="A1077" s="51">
        <f t="shared" si="122"/>
        <v>110.15393095413543</v>
      </c>
      <c r="B1077" s="5">
        <f t="shared" si="116"/>
        <v>0.99715480350783869</v>
      </c>
      <c r="C1077" s="49">
        <f t="shared" si="119"/>
        <v>-2.4748286317100916E-2</v>
      </c>
      <c r="D1077" s="5">
        <f t="shared" si="117"/>
        <v>1.0596049943533488</v>
      </c>
      <c r="E1077" s="5">
        <f t="shared" si="118"/>
        <v>0.12756103353332598</v>
      </c>
      <c r="F1077" s="5" t="str">
        <f t="shared" si="120"/>
        <v>neg.</v>
      </c>
      <c r="G1077" s="16">
        <f>IF(AND(C$9="L",C$10="IB"),IF((($C$7*Coefficients!$C$16)/($A1077*($C$4/100)))&lt;=1,2*ASIN(($C$7*Coefficients!$C$16)/( $A1077*($C$4/100)))*180/PI(),180),IF(AND(C$9="C",C$10="IB"),IF((($C$7*Coefficients!$D$16)/($A1077*($C$4/100)))&lt;=1,2*ASIN(($C$7*Coefficients!$D$16)/( $A1077*($C$4/100)))*180/PI(),180),IF(AND(C$9="L",C$10="D"),IF((($C$7*Coefficients!$E$16)/($A1077*($C$4/100)))&lt;=1,2*ASIN(($C$7*Coefficients!$E$16)/( $A1077*($C$4/100)))*180/PI(),180),IF(AND(C$9="C",C$10="D"),IF((($C$7*Coefficients!$F$16)/($A1077*($C$4/100)))&lt;=1,2*ASIN(($C$7*Coefficients!$F$16)/( $A1077*($C$4/100)))*180/PI(),180),FALSE))))</f>
        <v>180</v>
      </c>
      <c r="H1077" s="50">
        <f>IF(AND(C$9="L",C$10="IB"),(($C$7*Coefficients!$C$16)/($A1077*SIN(C$5*PI()/180))*100/2)^2*PI(),IF(AND(C$9="C",C$10="IB"),(($C$7*Coefficients!$D$16)/($A1077*SIN(C$5*PI()/180))*100/2)^2*PI(),IF(AND(C$9="L",C$10="D"),(($C$7*Coefficients!$E$16)/($A1077*SIN(C$5*PI()/180))*100/2)^2*PI(),IF(AND(C$9="C",C$10="D"),(($C$7* Coefficients!$F$16)/($A1077*SIN(C$5*PI()/180))*100/2)^2*PI(),FALSE))))</f>
        <v>211333.15422142943</v>
      </c>
      <c r="I1077" s="42">
        <f t="shared" si="121"/>
        <v>7.2625642414258866</v>
      </c>
      <c r="L1077" s="44"/>
    </row>
    <row r="1078" spans="1:12" x14ac:dyDescent="0.25">
      <c r="A1078" s="51">
        <f t="shared" si="122"/>
        <v>110.40786199020123</v>
      </c>
      <c r="B1078" s="5">
        <f t="shared" si="116"/>
        <v>0.997141683201338</v>
      </c>
      <c r="C1078" s="49">
        <f t="shared" si="119"/>
        <v>-2.4862573771392418E-2</v>
      </c>
      <c r="D1078" s="5">
        <f t="shared" si="117"/>
        <v>1.0620476361338647</v>
      </c>
      <c r="E1078" s="5">
        <f t="shared" si="118"/>
        <v>0.12814982851181106</v>
      </c>
      <c r="F1078" s="5" t="str">
        <f t="shared" si="120"/>
        <v>neg.</v>
      </c>
      <c r="G1078" s="16">
        <f>IF(AND(C$9="L",C$10="IB"),IF((($C$7*Coefficients!$C$16)/($A1078*($C$4/100)))&lt;=1,2*ASIN(($C$7*Coefficients!$C$16)/( $A1078*($C$4/100)))*180/PI(),180),IF(AND(C$9="C",C$10="IB"),IF((($C$7*Coefficients!$D$16)/($A1078*($C$4/100)))&lt;=1,2*ASIN(($C$7*Coefficients!$D$16)/( $A1078*($C$4/100)))*180/PI(),180),IF(AND(C$9="L",C$10="D"),IF((($C$7*Coefficients!$E$16)/($A1078*($C$4/100)))&lt;=1,2*ASIN(($C$7*Coefficients!$E$16)/( $A1078*($C$4/100)))*180/PI(),180),IF(AND(C$9="C",C$10="D"),IF((($C$7*Coefficients!$F$16)/($A1078*($C$4/100)))&lt;=1,2*ASIN(($C$7*Coefficients!$F$16)/( $A1078*($C$4/100)))*180/PI(),180),FALSE))))</f>
        <v>180</v>
      </c>
      <c r="H1078" s="50">
        <f>IF(AND(C$9="L",C$10="IB"),(($C$7*Coefficients!$C$16)/($A1078*SIN(C$5*PI()/180))*100/2)^2*PI(),IF(AND(C$9="C",C$10="IB"),(($C$7*Coefficients!$D$16)/($A1078*SIN(C$5*PI()/180))*100/2)^2*PI(),IF(AND(C$9="L",C$10="D"),(($C$7*Coefficients!$E$16)/($A1078*SIN(C$5*PI()/180))*100/2)^2*PI(),IF(AND(C$9="C",C$10="D"),(($C$7* Coefficients!$F$16)/($A1078*SIN(C$5*PI()/180))*100/2)^2*PI(),FALSE))))</f>
        <v>210362.16657799657</v>
      </c>
      <c r="I1078" s="42">
        <f t="shared" si="121"/>
        <v>7.2458608071860011</v>
      </c>
      <c r="L1078" s="44"/>
    </row>
    <row r="1079" spans="1:12" x14ac:dyDescent="0.25">
      <c r="A1079" s="51">
        <f t="shared" si="122"/>
        <v>110.66237839776052</v>
      </c>
      <c r="B1079" s="5">
        <f t="shared" si="116"/>
        <v>0.99712850245008644</v>
      </c>
      <c r="C1079" s="49">
        <f t="shared" si="119"/>
        <v>-2.4977389257822735E-2</v>
      </c>
      <c r="D1079" s="5">
        <f t="shared" si="117"/>
        <v>1.0644959087852237</v>
      </c>
      <c r="E1079" s="5">
        <f t="shared" si="118"/>
        <v>0.1287413412444339</v>
      </c>
      <c r="F1079" s="5" t="str">
        <f t="shared" si="120"/>
        <v>neg.</v>
      </c>
      <c r="G1079" s="16">
        <f>IF(AND(C$9="L",C$10="IB"),IF((($C$7*Coefficients!$C$16)/($A1079*($C$4/100)))&lt;=1,2*ASIN(($C$7*Coefficients!$C$16)/( $A1079*($C$4/100)))*180/PI(),180),IF(AND(C$9="C",C$10="IB"),IF((($C$7*Coefficients!$D$16)/($A1079*($C$4/100)))&lt;=1,2*ASIN(($C$7*Coefficients!$D$16)/( $A1079*($C$4/100)))*180/PI(),180),IF(AND(C$9="L",C$10="D"),IF((($C$7*Coefficients!$E$16)/($A1079*($C$4/100)))&lt;=1,2*ASIN(($C$7*Coefficients!$E$16)/( $A1079*($C$4/100)))*180/PI(),180),IF(AND(C$9="C",C$10="D"),IF((($C$7*Coefficients!$F$16)/($A1079*($C$4/100)))&lt;=1,2*ASIN(($C$7*Coefficients!$F$16)/( $A1079*($C$4/100)))*180/PI(),180),FALSE))))</f>
        <v>180</v>
      </c>
      <c r="H1079" s="50">
        <f>IF(AND(C$9="L",C$10="IB"),(($C$7*Coefficients!$C$16)/($A1079*SIN(C$5*PI()/180))*100/2)^2*PI(),IF(AND(C$9="C",C$10="IB"),(($C$7*Coefficients!$D$16)/($A1079*SIN(C$5*PI()/180))*100/2)^2*PI(),IF(AND(C$9="L",C$10="D"),(($C$7*Coefficients!$E$16)/($A1079*SIN(C$5*PI()/180))*100/2)^2*PI(),IF(AND(C$9="C",C$10="D"),(($C$7* Coefficients!$F$16)/($A1079*SIN(C$5*PI()/180))*100/2)^2*PI(),FALSE))))</f>
        <v>209395.64021754221</v>
      </c>
      <c r="I1079" s="42">
        <f t="shared" si="121"/>
        <v>7.2291957897788119</v>
      </c>
      <c r="L1079" s="44"/>
    </row>
    <row r="1080" spans="1:12" x14ac:dyDescent="0.25">
      <c r="A1080" s="51">
        <f t="shared" si="122"/>
        <v>110.91748152623397</v>
      </c>
      <c r="B1080" s="5">
        <f t="shared" si="116"/>
        <v>0.99711526097615455</v>
      </c>
      <c r="C1080" s="49">
        <f t="shared" si="119"/>
        <v>-2.5092735218360487E-2</v>
      </c>
      <c r="D1080" s="5">
        <f t="shared" si="117"/>
        <v>1.0669498252879237</v>
      </c>
      <c r="E1080" s="5">
        <f t="shared" si="118"/>
        <v>0.12933558427577746</v>
      </c>
      <c r="F1080" s="5" t="str">
        <f t="shared" si="120"/>
        <v>neg.</v>
      </c>
      <c r="G1080" s="16">
        <f>IF(AND(C$9="L",C$10="IB"),IF((($C$7*Coefficients!$C$16)/($A1080*($C$4/100)))&lt;=1,2*ASIN(($C$7*Coefficients!$C$16)/( $A1080*($C$4/100)))*180/PI(),180),IF(AND(C$9="C",C$10="IB"),IF((($C$7*Coefficients!$D$16)/($A1080*($C$4/100)))&lt;=1,2*ASIN(($C$7*Coefficients!$D$16)/( $A1080*($C$4/100)))*180/PI(),180),IF(AND(C$9="L",C$10="D"),IF((($C$7*Coefficients!$E$16)/($A1080*($C$4/100)))&lt;=1,2*ASIN(($C$7*Coefficients!$E$16)/( $A1080*($C$4/100)))*180/PI(),180),IF(AND(C$9="C",C$10="D"),IF((($C$7*Coefficients!$F$16)/($A1080*($C$4/100)))&lt;=1,2*ASIN(($C$7*Coefficients!$F$16)/( $A1080*($C$4/100)))*180/PI(),180),FALSE))))</f>
        <v>180</v>
      </c>
      <c r="H1080" s="50">
        <f>IF(AND(C$9="L",C$10="IB"),(($C$7*Coefficients!$C$16)/($A1080*SIN(C$5*PI()/180))*100/2)^2*PI(),IF(AND(C$9="C",C$10="IB"),(($C$7*Coefficients!$D$16)/($A1080*SIN(C$5*PI()/180))*100/2)^2*PI(),IF(AND(C$9="L",C$10="D"),(($C$7*Coefficients!$E$16)/($A1080*SIN(C$5*PI()/180))*100/2)^2*PI(),IF(AND(C$9="C",C$10="D"),(($C$7* Coefficients!$F$16)/($A1080*SIN(C$5*PI()/180))*100/2)^2*PI(),FALSE))))</f>
        <v>208433.55464233266</v>
      </c>
      <c r="I1080" s="42">
        <f t="shared" si="121"/>
        <v>7.2125691008480537</v>
      </c>
      <c r="L1080" s="44"/>
    </row>
    <row r="1081" spans="1:12" x14ac:dyDescent="0.25">
      <c r="A1081" s="51">
        <f t="shared" si="122"/>
        <v>111.17317272815298</v>
      </c>
      <c r="B1081" s="5">
        <f t="shared" si="116"/>
        <v>0.99710195850034034</v>
      </c>
      <c r="C1081" s="49">
        <f t="shared" si="119"/>
        <v>-2.5208614106285582E-2</v>
      </c>
      <c r="D1081" s="5">
        <f t="shared" si="117"/>
        <v>1.0694093986523858</v>
      </c>
      <c r="E1081" s="5">
        <f t="shared" si="118"/>
        <v>0.12993257020832819</v>
      </c>
      <c r="F1081" s="5" t="str">
        <f t="shared" si="120"/>
        <v>neg.</v>
      </c>
      <c r="G1081" s="16">
        <f>IF(AND(C$9="L",C$10="IB"),IF((($C$7*Coefficients!$C$16)/($A1081*($C$4/100)))&lt;=1,2*ASIN(($C$7*Coefficients!$C$16)/( $A1081*($C$4/100)))*180/PI(),180),IF(AND(C$9="C",C$10="IB"),IF((($C$7*Coefficients!$D$16)/($A1081*($C$4/100)))&lt;=1,2*ASIN(($C$7*Coefficients!$D$16)/( $A1081*($C$4/100)))*180/PI(),180),IF(AND(C$9="L",C$10="D"),IF((($C$7*Coefficients!$E$16)/($A1081*($C$4/100)))&lt;=1,2*ASIN(($C$7*Coefficients!$E$16)/( $A1081*($C$4/100)))*180/PI(),180),IF(AND(C$9="C",C$10="D"),IF((($C$7*Coefficients!$F$16)/($A1081*($C$4/100)))&lt;=1,2*ASIN(($C$7*Coefficients!$F$16)/( $A1081*($C$4/100)))*180/PI(),180),FALSE))))</f>
        <v>180</v>
      </c>
      <c r="H1081" s="50">
        <f>IF(AND(C$9="L",C$10="IB"),(($C$7*Coefficients!$C$16)/($A1081*SIN(C$5*PI()/180))*100/2)^2*PI(),IF(AND(C$9="C",C$10="IB"),(($C$7*Coefficients!$D$16)/($A1081*SIN(C$5*PI()/180))*100/2)^2*PI(),IF(AND(C$9="L",C$10="D"),(($C$7*Coefficients!$E$16)/($A1081*SIN(C$5*PI()/180))*100/2)^2*PI(),IF(AND(C$9="C",C$10="D"),(($C$7* Coefficients!$F$16)/($A1081*SIN(C$5*PI()/180))*100/2)^2*PI(),FALSE))))</f>
        <v>207475.8894488136</v>
      </c>
      <c r="I1081" s="42">
        <f t="shared" si="121"/>
        <v>7.1959806522406797</v>
      </c>
      <c r="L1081" s="44"/>
    </row>
    <row r="1082" spans="1:12" x14ac:dyDescent="0.25">
      <c r="A1082" s="51">
        <f t="shared" si="122"/>
        <v>111.42945335916683</v>
      </c>
      <c r="B1082" s="5">
        <f t="shared" si="116"/>
        <v>0.99708859474216283</v>
      </c>
      <c r="C1082" s="49">
        <f t="shared" si="119"/>
        <v>-2.5325028386247582E-2</v>
      </c>
      <c r="D1082" s="5">
        <f t="shared" si="117"/>
        <v>1.0718746419190228</v>
      </c>
      <c r="E1082" s="5">
        <f t="shared" si="118"/>
        <v>0.13053231170274265</v>
      </c>
      <c r="F1082" s="5" t="str">
        <f t="shared" si="120"/>
        <v>neg.</v>
      </c>
      <c r="G1082" s="16">
        <f>IF(AND(C$9="L",C$10="IB"),IF((($C$7*Coefficients!$C$16)/($A1082*($C$4/100)))&lt;=1,2*ASIN(($C$7*Coefficients!$C$16)/( $A1082*($C$4/100)))*180/PI(),180),IF(AND(C$9="C",C$10="IB"),IF((($C$7*Coefficients!$D$16)/($A1082*($C$4/100)))&lt;=1,2*ASIN(($C$7*Coefficients!$D$16)/( $A1082*($C$4/100)))*180/PI(),180),IF(AND(C$9="L",C$10="D"),IF((($C$7*Coefficients!$E$16)/($A1082*($C$4/100)))&lt;=1,2*ASIN(($C$7*Coefficients!$E$16)/( $A1082*($C$4/100)))*180/PI(),180),IF(AND(C$9="C",C$10="D"),IF((($C$7*Coefficients!$F$16)/($A1082*($C$4/100)))&lt;=1,2*ASIN(($C$7*Coefficients!$F$16)/( $A1082*($C$4/100)))*180/PI(),180),FALSE))))</f>
        <v>180</v>
      </c>
      <c r="H1082" s="50">
        <f>IF(AND(C$9="L",C$10="IB"),(($C$7*Coefficients!$C$16)/($A1082*SIN(C$5*PI()/180))*100/2)^2*PI(),IF(AND(C$9="C",C$10="IB"),(($C$7*Coefficients!$D$16)/($A1082*SIN(C$5*PI()/180))*100/2)^2*PI(),IF(AND(C$9="L",C$10="D"),(($C$7*Coefficients!$E$16)/($A1082*SIN(C$5*PI()/180))*100/2)^2*PI(),IF(AND(C$9="C",C$10="D"),(($C$7* Coefficients!$F$16)/($A1082*SIN(C$5*PI()/180))*100/2)^2*PI(),FALSE))))</f>
        <v>206522.62432717552</v>
      </c>
      <c r="I1082" s="42">
        <f t="shared" si="121"/>
        <v>7.1794303560063852</v>
      </c>
      <c r="L1082" s="44"/>
    </row>
    <row r="1083" spans="1:12" x14ac:dyDescent="0.25">
      <c r="A1083" s="51">
        <f t="shared" si="122"/>
        <v>111.68632477804992</v>
      </c>
      <c r="B1083" s="5">
        <f t="shared" si="116"/>
        <v>0.9970751694198563</v>
      </c>
      <c r="C1083" s="49">
        <f t="shared" si="119"/>
        <v>-2.5441980534318228E-2</v>
      </c>
      <c r="D1083" s="5">
        <f t="shared" si="117"/>
        <v>1.0743455681583098</v>
      </c>
      <c r="E1083" s="5">
        <f t="shared" si="118"/>
        <v>0.13113482147811664</v>
      </c>
      <c r="F1083" s="5" t="str">
        <f t="shared" si="120"/>
        <v>neg.</v>
      </c>
      <c r="G1083" s="16">
        <f>IF(AND(C$9="L",C$10="IB"),IF((($C$7*Coefficients!$C$16)/($A1083*($C$4/100)))&lt;=1,2*ASIN(($C$7*Coefficients!$C$16)/( $A1083*($C$4/100)))*180/PI(),180),IF(AND(C$9="C",C$10="IB"),IF((($C$7*Coefficients!$D$16)/($A1083*($C$4/100)))&lt;=1,2*ASIN(($C$7*Coefficients!$D$16)/( $A1083*($C$4/100)))*180/PI(),180),IF(AND(C$9="L",C$10="D"),IF((($C$7*Coefficients!$E$16)/($A1083*($C$4/100)))&lt;=1,2*ASIN(($C$7*Coefficients!$E$16)/( $A1083*($C$4/100)))*180/PI(),180),IF(AND(C$9="C",C$10="D"),IF((($C$7*Coefficients!$F$16)/($A1083*($C$4/100)))&lt;=1,2*ASIN(($C$7*Coefficients!$F$16)/( $A1083*($C$4/100)))*180/PI(),180),FALSE))))</f>
        <v>180</v>
      </c>
      <c r="H1083" s="50">
        <f>IF(AND(C$9="L",C$10="IB"),(($C$7*Coefficients!$C$16)/($A1083*SIN(C$5*PI()/180))*100/2)^2*PI(),IF(AND(C$9="C",C$10="IB"),(($C$7*Coefficients!$D$16)/($A1083*SIN(C$5*PI()/180))*100/2)^2*PI(),IF(AND(C$9="L",C$10="D"),(($C$7*Coefficients!$E$16)/($A1083*SIN(C$5*PI()/180))*100/2)^2*PI(),IF(AND(C$9="C",C$10="D"),(($C$7* Coefficients!$F$16)/($A1083*SIN(C$5*PI()/180))*100/2)^2*PI(),FALSE))))</f>
        <v>205573.7390609248</v>
      </c>
      <c r="I1083" s="42">
        <f t="shared" si="121"/>
        <v>7.162918124397148</v>
      </c>
      <c r="L1083" s="44"/>
    </row>
    <row r="1084" spans="1:12" x14ac:dyDescent="0.25">
      <c r="A1084" s="51">
        <f t="shared" si="122"/>
        <v>111.94378834670894</v>
      </c>
      <c r="B1084" s="5">
        <f t="shared" si="116"/>
        <v>0.99706168225036507</v>
      </c>
      <c r="C1084" s="49">
        <f t="shared" si="119"/>
        <v>-2.555947303803922E-2</v>
      </c>
      <c r="D1084" s="5">
        <f t="shared" si="117"/>
        <v>1.076822190470851</v>
      </c>
      <c r="E1084" s="5">
        <f t="shared" si="118"/>
        <v>0.13174011231225435</v>
      </c>
      <c r="F1084" s="5" t="str">
        <f t="shared" si="120"/>
        <v>neg.</v>
      </c>
      <c r="G1084" s="16">
        <f>IF(AND(C$9="L",C$10="IB"),IF((($C$7*Coefficients!$C$16)/($A1084*($C$4/100)))&lt;=1,2*ASIN(($C$7*Coefficients!$C$16)/( $A1084*($C$4/100)))*180/PI(),180),IF(AND(C$9="C",C$10="IB"),IF((($C$7*Coefficients!$D$16)/($A1084*($C$4/100)))&lt;=1,2*ASIN(($C$7*Coefficients!$D$16)/( $A1084*($C$4/100)))*180/PI(),180),IF(AND(C$9="L",C$10="D"),IF((($C$7*Coefficients!$E$16)/($A1084*($C$4/100)))&lt;=1,2*ASIN(($C$7*Coefficients!$E$16)/( $A1084*($C$4/100)))*180/PI(),180),IF(AND(C$9="C",C$10="D"),IF((($C$7*Coefficients!$F$16)/($A1084*($C$4/100)))&lt;=1,2*ASIN(($C$7*Coefficients!$F$16)/( $A1084*($C$4/100)))*180/PI(),180),FALSE))))</f>
        <v>180</v>
      </c>
      <c r="H1084" s="50">
        <f>IF(AND(C$9="L",C$10="IB"),(($C$7*Coefficients!$C$16)/($A1084*SIN(C$5*PI()/180))*100/2)^2*PI(),IF(AND(C$9="C",C$10="IB"),(($C$7*Coefficients!$D$16)/($A1084*SIN(C$5*PI()/180))*100/2)^2*PI(),IF(AND(C$9="L",C$10="D"),(($C$7*Coefficients!$E$16)/($A1084*SIN(C$5*PI()/180))*100/2)^2*PI(),IF(AND(C$9="C",C$10="D"),(($C$7* Coefficients!$F$16)/($A1084*SIN(C$5*PI()/180))*100/2)^2*PI(),FALSE))))</f>
        <v>204629.21352645382</v>
      </c>
      <c r="I1084" s="42">
        <f t="shared" si="121"/>
        <v>7.1464438698667587</v>
      </c>
      <c r="L1084" s="44"/>
    </row>
    <row r="1085" spans="1:12" x14ac:dyDescent="0.25">
      <c r="A1085" s="51">
        <f t="shared" si="122"/>
        <v>112.2018454301901</v>
      </c>
      <c r="B1085" s="5">
        <f t="shared" si="116"/>
        <v>0.99704813294933692</v>
      </c>
      <c r="C1085" s="49">
        <f t="shared" si="119"/>
        <v>-2.5677508396481551E-2</v>
      </c>
      <c r="D1085" s="5">
        <f t="shared" si="117"/>
        <v>1.0793045219874515</v>
      </c>
      <c r="E1085" s="5">
        <f t="shared" si="118"/>
        <v>0.1323481970419399</v>
      </c>
      <c r="F1085" s="5" t="str">
        <f t="shared" si="120"/>
        <v>neg.</v>
      </c>
      <c r="G1085" s="16">
        <f>IF(AND(C$9="L",C$10="IB"),IF((($C$7*Coefficients!$C$16)/($A1085*($C$4/100)))&lt;=1,2*ASIN(($C$7*Coefficients!$C$16)/( $A1085*($C$4/100)))*180/PI(),180),IF(AND(C$9="C",C$10="IB"),IF((($C$7*Coefficients!$D$16)/($A1085*($C$4/100)))&lt;=1,2*ASIN(($C$7*Coefficients!$D$16)/( $A1085*($C$4/100)))*180/PI(),180),IF(AND(C$9="L",C$10="D"),IF((($C$7*Coefficients!$E$16)/($A1085*($C$4/100)))&lt;=1,2*ASIN(($C$7*Coefficients!$E$16)/( $A1085*($C$4/100)))*180/PI(),180),IF(AND(C$9="C",C$10="D"),IF((($C$7*Coefficients!$F$16)/($A1085*($C$4/100)))&lt;=1,2*ASIN(($C$7*Coefficients!$F$16)/( $A1085*($C$4/100)))*180/PI(),180),FALSE))))</f>
        <v>180</v>
      </c>
      <c r="H1085" s="50">
        <f>IF(AND(C$9="L",C$10="IB"),(($C$7*Coefficients!$C$16)/($A1085*SIN(C$5*PI()/180))*100/2)^2*PI(),IF(AND(C$9="C",C$10="IB"),(($C$7*Coefficients!$D$16)/($A1085*SIN(C$5*PI()/180))*100/2)^2*PI(),IF(AND(C$9="L",C$10="D"),(($C$7*Coefficients!$E$16)/($A1085*SIN(C$5*PI()/180))*100/2)^2*PI(),IF(AND(C$9="C",C$10="D"),(($C$7* Coefficients!$F$16)/($A1085*SIN(C$5*PI()/180))*100/2)^2*PI(),FALSE))))</f>
        <v>203689.02769261453</v>
      </c>
      <c r="I1085" s="42">
        <f t="shared" si="121"/>
        <v>7.1300075050703615</v>
      </c>
      <c r="L1085" s="44"/>
    </row>
    <row r="1086" spans="1:12" x14ac:dyDescent="0.25">
      <c r="A1086" s="51">
        <f t="shared" si="122"/>
        <v>112.46049739668639</v>
      </c>
      <c r="B1086" s="5">
        <f t="shared" si="116"/>
        <v>0.99703452123111669</v>
      </c>
      <c r="C1086" s="49">
        <f t="shared" si="119"/>
        <v>-2.5796089120303935E-2</v>
      </c>
      <c r="D1086" s="5">
        <f t="shared" si="117"/>
        <v>1.0817925758691864</v>
      </c>
      <c r="E1086" s="5">
        <f t="shared" si="118"/>
        <v>0.13295908856320923</v>
      </c>
      <c r="F1086" s="5" t="str">
        <f t="shared" si="120"/>
        <v>neg.</v>
      </c>
      <c r="G1086" s="16">
        <f>IF(AND(C$9="L",C$10="IB"),IF((($C$7*Coefficients!$C$16)/($A1086*($C$4/100)))&lt;=1,2*ASIN(($C$7*Coefficients!$C$16)/( $A1086*($C$4/100)))*180/PI(),180),IF(AND(C$9="C",C$10="IB"),IF((($C$7*Coefficients!$D$16)/($A1086*($C$4/100)))&lt;=1,2*ASIN(($C$7*Coefficients!$D$16)/( $A1086*($C$4/100)))*180/PI(),180),IF(AND(C$9="L",C$10="D"),IF((($C$7*Coefficients!$E$16)/($A1086*($C$4/100)))&lt;=1,2*ASIN(($C$7*Coefficients!$E$16)/( $A1086*($C$4/100)))*180/PI(),180),IF(AND(C$9="C",C$10="D"),IF((($C$7*Coefficients!$F$16)/($A1086*($C$4/100)))&lt;=1,2*ASIN(($C$7*Coefficients!$F$16)/( $A1086*($C$4/100)))*180/PI(),180),FALSE))))</f>
        <v>180</v>
      </c>
      <c r="H1086" s="50">
        <f>IF(AND(C$9="L",C$10="IB"),(($C$7*Coefficients!$C$16)/($A1086*SIN(C$5*PI()/180))*100/2)^2*PI(),IF(AND(C$9="C",C$10="IB"),(($C$7*Coefficients!$D$16)/($A1086*SIN(C$5*PI()/180))*100/2)^2*PI(),IF(AND(C$9="L",C$10="D"),(($C$7*Coefficients!$E$16)/($A1086*SIN(C$5*PI()/180))*100/2)^2*PI(),IF(AND(C$9="C",C$10="D"),(($C$7* Coefficients!$F$16)/($A1086*SIN(C$5*PI()/180))*100/2)^2*PI(),FALSE))))</f>
        <v>202753.16162029371</v>
      </c>
      <c r="I1086" s="42">
        <f t="shared" si="121"/>
        <v>7.1136089428639835</v>
      </c>
      <c r="L1086" s="44"/>
    </row>
    <row r="1087" spans="1:12" x14ac:dyDescent="0.25">
      <c r="A1087" s="51">
        <f t="shared" si="122"/>
        <v>112.71974561754476</v>
      </c>
      <c r="B1087" s="5">
        <f t="shared" si="116"/>
        <v>0.99702084680874326</v>
      </c>
      <c r="C1087" s="49">
        <f t="shared" si="119"/>
        <v>-2.5915217731781303E-2</v>
      </c>
      <c r="D1087" s="5">
        <f t="shared" si="117"/>
        <v>1.084286365307469</v>
      </c>
      <c r="E1087" s="5">
        <f t="shared" si="118"/>
        <v>0.13357279983162351</v>
      </c>
      <c r="F1087" s="5" t="str">
        <f t="shared" si="120"/>
        <v>neg.</v>
      </c>
      <c r="G1087" s="16">
        <f>IF(AND(C$9="L",C$10="IB"),IF((($C$7*Coefficients!$C$16)/($A1087*($C$4/100)))&lt;=1,2*ASIN(($C$7*Coefficients!$C$16)/( $A1087*($C$4/100)))*180/PI(),180),IF(AND(C$9="C",C$10="IB"),IF((($C$7*Coefficients!$D$16)/($A1087*($C$4/100)))&lt;=1,2*ASIN(($C$7*Coefficients!$D$16)/( $A1087*($C$4/100)))*180/PI(),180),IF(AND(C$9="L",C$10="D"),IF((($C$7*Coefficients!$E$16)/($A1087*($C$4/100)))&lt;=1,2*ASIN(($C$7*Coefficients!$E$16)/( $A1087*($C$4/100)))*180/PI(),180),IF(AND(C$9="C",C$10="D"),IF((($C$7*Coefficients!$F$16)/($A1087*($C$4/100)))&lt;=1,2*ASIN(($C$7*Coefficients!$F$16)/( $A1087*($C$4/100)))*180/PI(),180),FALSE))))</f>
        <v>180</v>
      </c>
      <c r="H1087" s="50">
        <f>IF(AND(C$9="L",C$10="IB"),(($C$7*Coefficients!$C$16)/($A1087*SIN(C$5*PI()/180))*100/2)^2*PI(),IF(AND(C$9="C",C$10="IB"),(($C$7*Coefficients!$D$16)/($A1087*SIN(C$5*PI()/180))*100/2)^2*PI(),IF(AND(C$9="L",C$10="D"),(($C$7*Coefficients!$E$16)/($A1087*SIN(C$5*PI()/180))*100/2)^2*PI(),IF(AND(C$9="C",C$10="D"),(($C$7* Coefficients!$F$16)/($A1087*SIN(C$5*PI()/180))*100/2)^2*PI(),FALSE))))</f>
        <v>201821.59546199004</v>
      </c>
      <c r="I1087" s="42">
        <f t="shared" si="121"/>
        <v>7.0972480963040834</v>
      </c>
      <c r="L1087" s="44"/>
    </row>
    <row r="1088" spans="1:12" x14ac:dyDescent="0.25">
      <c r="A1088" s="51">
        <f t="shared" si="122"/>
        <v>112.97959146727348</v>
      </c>
      <c r="B1088" s="5">
        <f t="shared" si="116"/>
        <v>0.99700710939393922</v>
      </c>
      <c r="C1088" s="49">
        <f t="shared" si="119"/>
        <v>-2.6034896764897082E-2</v>
      </c>
      <c r="D1088" s="5">
        <f t="shared" si="117"/>
        <v>1.0867859035241232</v>
      </c>
      <c r="E1088" s="5">
        <f t="shared" si="118"/>
        <v>0.13418934386254433</v>
      </c>
      <c r="F1088" s="5" t="str">
        <f t="shared" si="120"/>
        <v>neg.</v>
      </c>
      <c r="G1088" s="16">
        <f>IF(AND(C$9="L",C$10="IB"),IF((($C$7*Coefficients!$C$16)/($A1088*($C$4/100)))&lt;=1,2*ASIN(($C$7*Coefficients!$C$16)/( $A1088*($C$4/100)))*180/PI(),180),IF(AND(C$9="C",C$10="IB"),IF((($C$7*Coefficients!$D$16)/($A1088*($C$4/100)))&lt;=1,2*ASIN(($C$7*Coefficients!$D$16)/( $A1088*($C$4/100)))*180/PI(),180),IF(AND(C$9="L",C$10="D"),IF((($C$7*Coefficients!$E$16)/($A1088*($C$4/100)))&lt;=1,2*ASIN(($C$7*Coefficients!$E$16)/( $A1088*($C$4/100)))*180/PI(),180),IF(AND(C$9="C",C$10="D"),IF((($C$7*Coefficients!$F$16)/($A1088*($C$4/100)))&lt;=1,2*ASIN(($C$7*Coefficients!$F$16)/( $A1088*($C$4/100)))*180/PI(),180),FALSE))))</f>
        <v>180</v>
      </c>
      <c r="H1088" s="50">
        <f>IF(AND(C$9="L",C$10="IB"),(($C$7*Coefficients!$C$16)/($A1088*SIN(C$5*PI()/180))*100/2)^2*PI(),IF(AND(C$9="C",C$10="IB"),(($C$7*Coefficients!$D$16)/($A1088*SIN(C$5*PI()/180))*100/2)^2*PI(),IF(AND(C$9="L",C$10="D"),(($C$7*Coefficients!$E$16)/($A1088*SIN(C$5*PI()/180))*100/2)^2*PI(),IF(AND(C$9="C",C$10="D"),(($C$7* Coefficients!$F$16)/($A1088*SIN(C$5*PI()/180))*100/2)^2*PI(),FALSE))))</f>
        <v>200894.30946139325</v>
      </c>
      <c r="I1088" s="42">
        <f t="shared" si="121"/>
        <v>7.0809248786470791</v>
      </c>
      <c r="L1088" s="44"/>
    </row>
    <row r="1089" spans="1:12" x14ac:dyDescent="0.25">
      <c r="A1089" s="51">
        <f t="shared" si="122"/>
        <v>113.24003632354938</v>
      </c>
      <c r="B1089" s="5">
        <f t="shared" si="116"/>
        <v>0.99699330869710889</v>
      </c>
      <c r="C1089" s="49">
        <f t="shared" si="119"/>
        <v>-2.6155128765363019E-2</v>
      </c>
      <c r="D1089" s="5">
        <f t="shared" si="117"/>
        <v>1.0892912037714515</v>
      </c>
      <c r="E1089" s="5">
        <f t="shared" si="118"/>
        <v>0.13480873373140928</v>
      </c>
      <c r="F1089" s="5" t="str">
        <f t="shared" si="120"/>
        <v>neg.</v>
      </c>
      <c r="G1089" s="16">
        <f>IF(AND(C$9="L",C$10="IB"),IF((($C$7*Coefficients!$C$16)/($A1089*($C$4/100)))&lt;=1,2*ASIN(($C$7*Coefficients!$C$16)/( $A1089*($C$4/100)))*180/PI(),180),IF(AND(C$9="C",C$10="IB"),IF((($C$7*Coefficients!$D$16)/($A1089*($C$4/100)))&lt;=1,2*ASIN(($C$7*Coefficients!$D$16)/( $A1089*($C$4/100)))*180/PI(),180),IF(AND(C$9="L",C$10="D"),IF((($C$7*Coefficients!$E$16)/($A1089*($C$4/100)))&lt;=1,2*ASIN(($C$7*Coefficients!$E$16)/( $A1089*($C$4/100)))*180/PI(),180),IF(AND(C$9="C",C$10="D"),IF((($C$7*Coefficients!$F$16)/($A1089*($C$4/100)))&lt;=1,2*ASIN(($C$7*Coefficients!$F$16)/( $A1089*($C$4/100)))*180/PI(),180),FALSE))))</f>
        <v>180</v>
      </c>
      <c r="H1089" s="50">
        <f>IF(AND(C$9="L",C$10="IB"),(($C$7*Coefficients!$C$16)/($A1089*SIN(C$5*PI()/180))*100/2)^2*PI(),IF(AND(C$9="C",C$10="IB"),(($C$7*Coefficients!$D$16)/($A1089*SIN(C$5*PI()/180))*100/2)^2*PI(),IF(AND(C$9="L",C$10="D"),(($C$7*Coefficients!$E$16)/($A1089*SIN(C$5*PI()/180))*100/2)^2*PI(),IF(AND(C$9="C",C$10="D"),(($C$7* Coefficients!$F$16)/($A1089*SIN(C$5*PI()/180))*100/2)^2*PI(),FALSE))))</f>
        <v>199971.28395296502</v>
      </c>
      <c r="I1089" s="42">
        <f t="shared" si="121"/>
        <v>7.0646392033488965</v>
      </c>
      <c r="L1089" s="44"/>
    </row>
    <row r="1090" spans="1:12" x14ac:dyDescent="0.25">
      <c r="A1090" s="51">
        <f t="shared" si="122"/>
        <v>113.50108156722516</v>
      </c>
      <c r="B1090" s="5">
        <f t="shared" si="116"/>
        <v>0.99697944442732911</v>
      </c>
      <c r="C1090" s="49">
        <f t="shared" si="119"/>
        <v>-2.6275916290701876E-2</v>
      </c>
      <c r="D1090" s="5">
        <f t="shared" si="117"/>
        <v>1.0918022793323066</v>
      </c>
      <c r="E1090" s="5">
        <f t="shared" si="118"/>
        <v>0.13543098257400946</v>
      </c>
      <c r="F1090" s="5" t="str">
        <f t="shared" si="120"/>
        <v>neg.</v>
      </c>
      <c r="G1090" s="16">
        <f>IF(AND(C$9="L",C$10="IB"),IF((($C$7*Coefficients!$C$16)/($A1090*($C$4/100)))&lt;=1,2*ASIN(($C$7*Coefficients!$C$16)/( $A1090*($C$4/100)))*180/PI(),180),IF(AND(C$9="C",C$10="IB"),IF((($C$7*Coefficients!$D$16)/($A1090*($C$4/100)))&lt;=1,2*ASIN(($C$7*Coefficients!$D$16)/( $A1090*($C$4/100)))*180/PI(),180),IF(AND(C$9="L",C$10="D"),IF((($C$7*Coefficients!$E$16)/($A1090*($C$4/100)))&lt;=1,2*ASIN(($C$7*Coefficients!$E$16)/( $A1090*($C$4/100)))*180/PI(),180),IF(AND(C$9="C",C$10="D"),IF((($C$7*Coefficients!$F$16)/($A1090*($C$4/100)))&lt;=1,2*ASIN(($C$7*Coefficients!$F$16)/( $A1090*($C$4/100)))*180/PI(),180),FALSE))))</f>
        <v>180</v>
      </c>
      <c r="H1090" s="50">
        <f>IF(AND(C$9="L",C$10="IB"),(($C$7*Coefficients!$C$16)/($A1090*SIN(C$5*PI()/180))*100/2)^2*PI(),IF(AND(C$9="C",C$10="IB"),(($C$7*Coefficients!$D$16)/($A1090*SIN(C$5*PI()/180))*100/2)^2*PI(),IF(AND(C$9="L",C$10="D"),(($C$7*Coefficients!$E$16)/($A1090*SIN(C$5*PI()/180))*100/2)^2*PI(),IF(AND(C$9="C",C$10="D"),(($C$7* Coefficients!$F$16)/($A1090*SIN(C$5*PI()/180))*100/2)^2*PI(),FALSE))))</f>
        <v>199052.49936152191</v>
      </c>
      <c r="I1090" s="42">
        <f t="shared" si="121"/>
        <v>7.0483909840645076</v>
      </c>
      <c r="L1090" s="44"/>
    </row>
    <row r="1091" spans="1:12" x14ac:dyDescent="0.25">
      <c r="A1091" s="51">
        <f t="shared" si="122"/>
        <v>113.76272858233672</v>
      </c>
      <c r="B1091" s="5">
        <f t="shared" si="116"/>
        <v>0.99696551629234642</v>
      </c>
      <c r="C1091" s="49">
        <f t="shared" si="119"/>
        <v>-2.6397261910274049E-2</v>
      </c>
      <c r="D1091" s="5">
        <f t="shared" si="117"/>
        <v>1.0943191435201609</v>
      </c>
      <c r="E1091" s="5">
        <f t="shared" si="118"/>
        <v>0.13605610358676809</v>
      </c>
      <c r="F1091" s="5" t="str">
        <f t="shared" si="120"/>
        <v>neg.</v>
      </c>
      <c r="G1091" s="16">
        <f>IF(AND(C$9="L",C$10="IB"),IF((($C$7*Coefficients!$C$16)/($A1091*($C$4/100)))&lt;=1,2*ASIN(($C$7*Coefficients!$C$16)/( $A1091*($C$4/100)))*180/PI(),180),IF(AND(C$9="C",C$10="IB"),IF((($C$7*Coefficients!$D$16)/($A1091*($C$4/100)))&lt;=1,2*ASIN(($C$7*Coefficients!$D$16)/( $A1091*($C$4/100)))*180/PI(),180),IF(AND(C$9="L",C$10="D"),IF((($C$7*Coefficients!$E$16)/($A1091*($C$4/100)))&lt;=1,2*ASIN(($C$7*Coefficients!$E$16)/( $A1091*($C$4/100)))*180/PI(),180),IF(AND(C$9="C",C$10="D"),IF((($C$7*Coefficients!$F$16)/($A1091*($C$4/100)))&lt;=1,2*ASIN(($C$7*Coefficients!$F$16)/( $A1091*($C$4/100)))*180/PI(),180),FALSE))))</f>
        <v>180</v>
      </c>
      <c r="H1091" s="50">
        <f>IF(AND(C$9="L",C$10="IB"),(($C$7*Coefficients!$C$16)/($A1091*SIN(C$5*PI()/180))*100/2)^2*PI(),IF(AND(C$9="C",C$10="IB"),(($C$7*Coefficients!$D$16)/($A1091*SIN(C$5*PI()/180))*100/2)^2*PI(),IF(AND(C$9="L",C$10="D"),(($C$7*Coefficients!$E$16)/($A1091*SIN(C$5*PI()/180))*100/2)^2*PI(),IF(AND(C$9="C",C$10="D"),(($C$7* Coefficients!$F$16)/($A1091*SIN(C$5*PI()/180))*100/2)^2*PI(),FALSE))))</f>
        <v>198137.93620182024</v>
      </c>
      <c r="I1091" s="42">
        <f t="shared" si="121"/>
        <v>7.0321801346474686</v>
      </c>
      <c r="L1091" s="44"/>
    </row>
    <row r="1092" spans="1:12" x14ac:dyDescent="0.25">
      <c r="A1092" s="51">
        <f t="shared" si="122"/>
        <v>114.02497875611049</v>
      </c>
      <c r="B1092" s="5">
        <f t="shared" si="116"/>
        <v>0.99695152399856801</v>
      </c>
      <c r="C1092" s="49">
        <f t="shared" si="119"/>
        <v>-2.6519168205359329E-2</v>
      </c>
      <c r="D1092" s="5">
        <f t="shared" si="117"/>
        <v>1.0968418096791781</v>
      </c>
      <c r="E1092" s="5">
        <f t="shared" si="118"/>
        <v>0.13668411002702019</v>
      </c>
      <c r="F1092" s="5" t="str">
        <f t="shared" si="120"/>
        <v>neg.</v>
      </c>
      <c r="G1092" s="16">
        <f>IF(AND(C$9="L",C$10="IB"),IF((($C$7*Coefficients!$C$16)/($A1092*($C$4/100)))&lt;=1,2*ASIN(($C$7*Coefficients!$C$16)/( $A1092*($C$4/100)))*180/PI(),180),IF(AND(C$9="C",C$10="IB"),IF((($C$7*Coefficients!$D$16)/($A1092*($C$4/100)))&lt;=1,2*ASIN(($C$7*Coefficients!$D$16)/( $A1092*($C$4/100)))*180/PI(),180),IF(AND(C$9="L",C$10="D"),IF((($C$7*Coefficients!$E$16)/($A1092*($C$4/100)))&lt;=1,2*ASIN(($C$7*Coefficients!$E$16)/( $A1092*($C$4/100)))*180/PI(),180),IF(AND(C$9="C",C$10="D"),IF((($C$7*Coefficients!$F$16)/($A1092*($C$4/100)))&lt;=1,2*ASIN(($C$7*Coefficients!$F$16)/( $A1092*($C$4/100)))*180/PI(),180),FALSE))))</f>
        <v>180</v>
      </c>
      <c r="H1092" s="50">
        <f>IF(AND(C$9="L",C$10="IB"),(($C$7*Coefficients!$C$16)/($A1092*SIN(C$5*PI()/180))*100/2)^2*PI(),IF(AND(C$9="C",C$10="IB"),(($C$7*Coefficients!$D$16)/($A1092*SIN(C$5*PI()/180))*100/2)^2*PI(),IF(AND(C$9="L",C$10="D"),(($C$7*Coefficients!$E$16)/($A1092*SIN(C$5*PI()/180))*100/2)^2*PI(),IF(AND(C$9="C",C$10="D"),(($C$7* Coefficients!$F$16)/($A1092*SIN(C$5*PI()/180))*100/2)^2*PI(),FALSE))))</f>
        <v>197227.57507814316</v>
      </c>
      <c r="I1092" s="42">
        <f t="shared" si="121"/>
        <v>7.0160065691494715</v>
      </c>
      <c r="L1092" s="44"/>
    </row>
    <row r="1093" spans="1:12" x14ac:dyDescent="0.25">
      <c r="A1093" s="51">
        <f t="shared" si="122"/>
        <v>114.28783347897077</v>
      </c>
      <c r="B1093" s="5">
        <f t="shared" si="116"/>
        <v>0.99693746725105725</v>
      </c>
      <c r="C1093" s="49">
        <f t="shared" si="119"/>
        <v>-2.6641637769198097E-2</v>
      </c>
      <c r="D1093" s="5">
        <f t="shared" si="117"/>
        <v>1.0993702911842829</v>
      </c>
      <c r="E1093" s="5">
        <f t="shared" si="118"/>
        <v>0.13731501521329395</v>
      </c>
      <c r="F1093" s="5" t="str">
        <f t="shared" si="120"/>
        <v>neg.</v>
      </c>
      <c r="G1093" s="16">
        <f>IF(AND(C$9="L",C$10="IB"),IF((($C$7*Coefficients!$C$16)/($A1093*($C$4/100)))&lt;=1,2*ASIN(($C$7*Coefficients!$C$16)/( $A1093*($C$4/100)))*180/PI(),180),IF(AND(C$9="C",C$10="IB"),IF((($C$7*Coefficients!$D$16)/($A1093*($C$4/100)))&lt;=1,2*ASIN(($C$7*Coefficients!$D$16)/( $A1093*($C$4/100)))*180/PI(),180),IF(AND(C$9="L",C$10="D"),IF((($C$7*Coefficients!$E$16)/($A1093*($C$4/100)))&lt;=1,2*ASIN(($C$7*Coefficients!$E$16)/( $A1093*($C$4/100)))*180/PI(),180),IF(AND(C$9="C",C$10="D"),IF((($C$7*Coefficients!$F$16)/($A1093*($C$4/100)))&lt;=1,2*ASIN(($C$7*Coefficients!$F$16)/( $A1093*($C$4/100)))*180/PI(),180),FALSE))))</f>
        <v>180</v>
      </c>
      <c r="H1093" s="50">
        <f>IF(AND(C$9="L",C$10="IB"),(($C$7*Coefficients!$C$16)/($A1093*SIN(C$5*PI()/180))*100/2)^2*PI(),IF(AND(C$9="C",C$10="IB"),(($C$7*Coefficients!$D$16)/($A1093*SIN(C$5*PI()/180))*100/2)^2*PI(),IF(AND(C$9="L",C$10="D"),(($C$7*Coefficients!$E$16)/($A1093*SIN(C$5*PI()/180))*100/2)^2*PI(),IF(AND(C$9="C",C$10="D"),(($C$7* Coefficients!$F$16)/($A1093*SIN(C$5*PI()/180))*100/2)^2*PI(),FALSE))))</f>
        <v>196321.39668388871</v>
      </c>
      <c r="I1093" s="42">
        <f t="shared" si="121"/>
        <v>6.9998702018198813</v>
      </c>
      <c r="L1093" s="44"/>
    </row>
    <row r="1094" spans="1:12" x14ac:dyDescent="0.25">
      <c r="A1094" s="51">
        <f t="shared" si="122"/>
        <v>114.55129414454714</v>
      </c>
      <c r="B1094" s="5">
        <f t="shared" si="116"/>
        <v>0.9969233457535277</v>
      </c>
      <c r="C1094" s="49">
        <f t="shared" si="119"/>
        <v>-2.6764673207046043E-2</v>
      </c>
      <c r="D1094" s="5">
        <f t="shared" si="117"/>
        <v>1.1019046014412326</v>
      </c>
      <c r="E1094" s="5">
        <f t="shared" si="118"/>
        <v>0.1379488325255932</v>
      </c>
      <c r="F1094" s="5" t="str">
        <f t="shared" si="120"/>
        <v>neg.</v>
      </c>
      <c r="G1094" s="16">
        <f>IF(AND(C$9="L",C$10="IB"),IF((($C$7*Coefficients!$C$16)/($A1094*($C$4/100)))&lt;=1,2*ASIN(($C$7*Coefficients!$C$16)/( $A1094*($C$4/100)))*180/PI(),180),IF(AND(C$9="C",C$10="IB"),IF((($C$7*Coefficients!$D$16)/($A1094*($C$4/100)))&lt;=1,2*ASIN(($C$7*Coefficients!$D$16)/( $A1094*($C$4/100)))*180/PI(),180),IF(AND(C$9="L",C$10="D"),IF((($C$7*Coefficients!$E$16)/($A1094*($C$4/100)))&lt;=1,2*ASIN(($C$7*Coefficients!$E$16)/( $A1094*($C$4/100)))*180/PI(),180),IF(AND(C$9="C",C$10="D"),IF((($C$7*Coefficients!$F$16)/($A1094*($C$4/100)))&lt;=1,2*ASIN(($C$7*Coefficients!$F$16)/( $A1094*($C$4/100)))*180/PI(),180),FALSE))))</f>
        <v>180</v>
      </c>
      <c r="H1094" s="50">
        <f>IF(AND(C$9="L",C$10="IB"),(($C$7*Coefficients!$C$16)/($A1094*SIN(C$5*PI()/180))*100/2)^2*PI(),IF(AND(C$9="C",C$10="IB"),(($C$7*Coefficients!$D$16)/($A1094*SIN(C$5*PI()/180))*100/2)^2*PI(),IF(AND(C$9="L",C$10="D"),(($C$7*Coefficients!$E$16)/($A1094*SIN(C$5*PI()/180))*100/2)^2*PI(),IF(AND(C$9="C",C$10="D"),(($C$7* Coefficients!$F$16)/($A1094*SIN(C$5*PI()/180))*100/2)^2*PI(),FALSE))))</f>
        <v>195419.38180116095</v>
      </c>
      <c r="I1094" s="42">
        <f t="shared" si="121"/>
        <v>6.9837709471052838</v>
      </c>
      <c r="L1094" s="44"/>
    </row>
    <row r="1095" spans="1:12" x14ac:dyDescent="0.25">
      <c r="A1095" s="51">
        <f t="shared" si="122"/>
        <v>114.81536214968183</v>
      </c>
      <c r="B1095" s="5">
        <f t="shared" si="116"/>
        <v>0.99690915920833656</v>
      </c>
      <c r="C1095" s="49">
        <f t="shared" si="119"/>
        <v>-2.6888277136233776E-2</v>
      </c>
      <c r="D1095" s="5">
        <f t="shared" si="117"/>
        <v>1.1044447538866877</v>
      </c>
      <c r="E1095" s="5">
        <f t="shared" si="118"/>
        <v>0.13858557540568076</v>
      </c>
      <c r="F1095" s="5" t="str">
        <f t="shared" si="120"/>
        <v>neg.</v>
      </c>
      <c r="G1095" s="16">
        <f>IF(AND(C$9="L",C$10="IB"),IF((($C$7*Coefficients!$C$16)/($A1095*($C$4/100)))&lt;=1,2*ASIN(($C$7*Coefficients!$C$16)/( $A1095*($C$4/100)))*180/PI(),180),IF(AND(C$9="C",C$10="IB"),IF((($C$7*Coefficients!$D$16)/($A1095*($C$4/100)))&lt;=1,2*ASIN(($C$7*Coefficients!$D$16)/( $A1095*($C$4/100)))*180/PI(),180),IF(AND(C$9="L",C$10="D"),IF((($C$7*Coefficients!$E$16)/($A1095*($C$4/100)))&lt;=1,2*ASIN(($C$7*Coefficients!$E$16)/( $A1095*($C$4/100)))*180/PI(),180),IF(AND(C$9="C",C$10="D"),IF((($C$7*Coefficients!$F$16)/($A1095*($C$4/100)))&lt;=1,2*ASIN(($C$7*Coefficients!$F$16)/( $A1095*($C$4/100)))*180/PI(),180),FALSE))))</f>
        <v>180</v>
      </c>
      <c r="H1095" s="50">
        <f>IF(AND(C$9="L",C$10="IB"),(($C$7*Coefficients!$C$16)/($A1095*SIN(C$5*PI()/180))*100/2)^2*PI(),IF(AND(C$9="C",C$10="IB"),(($C$7*Coefficients!$D$16)/($A1095*SIN(C$5*PI()/180))*100/2)^2*PI(),IF(AND(C$9="L",C$10="D"),(($C$7*Coefficients!$E$16)/($A1095*SIN(C$5*PI()/180))*100/2)^2*PI(),IF(AND(C$9="C",C$10="D"),(($C$7* Coefficients!$F$16)/($A1095*SIN(C$5*PI()/180))*100/2)^2*PI(),FALSE))))</f>
        <v>194521.51130036201</v>
      </c>
      <c r="I1095" s="42">
        <f t="shared" si="121"/>
        <v>6.9677087196490364</v>
      </c>
      <c r="L1095" s="44"/>
    </row>
    <row r="1096" spans="1:12" x14ac:dyDescent="0.25">
      <c r="A1096" s="51">
        <f t="shared" si="122"/>
        <v>115.08003889443711</v>
      </c>
      <c r="B1096" s="5">
        <f t="shared" si="116"/>
        <v>0.99689490731647801</v>
      </c>
      <c r="C1096" s="49">
        <f t="shared" si="119"/>
        <v>-2.7012452186227429E-2</v>
      </c>
      <c r="D1096" s="5">
        <f t="shared" si="117"/>
        <v>1.1069907619882839</v>
      </c>
      <c r="E1096" s="5">
        <f t="shared" si="118"/>
        <v>0.1392252573573641</v>
      </c>
      <c r="F1096" s="5" t="str">
        <f t="shared" si="120"/>
        <v>neg.</v>
      </c>
      <c r="G1096" s="16">
        <f>IF(AND(C$9="L",C$10="IB"),IF((($C$7*Coefficients!$C$16)/($A1096*($C$4/100)))&lt;=1,2*ASIN(($C$7*Coefficients!$C$16)/( $A1096*($C$4/100)))*180/PI(),180),IF(AND(C$9="C",C$10="IB"),IF((($C$7*Coefficients!$D$16)/($A1096*($C$4/100)))&lt;=1,2*ASIN(($C$7*Coefficients!$D$16)/( $A1096*($C$4/100)))*180/PI(),180),IF(AND(C$9="L",C$10="D"),IF((($C$7*Coefficients!$E$16)/($A1096*($C$4/100)))&lt;=1,2*ASIN(($C$7*Coefficients!$E$16)/( $A1096*($C$4/100)))*180/PI(),180),IF(AND(C$9="C",C$10="D"),IF((($C$7*Coefficients!$F$16)/($A1096*($C$4/100)))&lt;=1,2*ASIN(($C$7*Coefficients!$F$16)/( $A1096*($C$4/100)))*180/PI(),180),FALSE))))</f>
        <v>180</v>
      </c>
      <c r="H1096" s="50">
        <f>IF(AND(C$9="L",C$10="IB"),(($C$7*Coefficients!$C$16)/($A1096*SIN(C$5*PI()/180))*100/2)^2*PI(),IF(AND(C$9="C",C$10="IB"),(($C$7*Coefficients!$D$16)/($A1096*SIN(C$5*PI()/180))*100/2)^2*PI(),IF(AND(C$9="L",C$10="D"),(($C$7*Coefficients!$E$16)/($A1096*SIN(C$5*PI()/180))*100/2)^2*PI(),IF(AND(C$9="C",C$10="D"),(($C$7* Coefficients!$F$16)/($A1096*SIN(C$5*PI()/180))*100/2)^2*PI(),FALSE))))</f>
        <v>193627.7661397866</v>
      </c>
      <c r="I1096" s="42">
        <f t="shared" si="121"/>
        <v>6.951683434290806</v>
      </c>
      <c r="L1096" s="44"/>
    </row>
    <row r="1097" spans="1:12" x14ac:dyDescent="0.25">
      <c r="A1097" s="51">
        <f t="shared" si="122"/>
        <v>115.34532578210273</v>
      </c>
      <c r="B1097" s="5">
        <f t="shared" si="116"/>
        <v>0.99688058977757799</v>
      </c>
      <c r="C1097" s="49">
        <f t="shared" si="119"/>
        <v>-2.7137200998676659E-2</v>
      </c>
      <c r="D1097" s="5">
        <f t="shared" si="117"/>
        <v>1.1095426392447023</v>
      </c>
      <c r="E1097" s="5">
        <f t="shared" si="118"/>
        <v>0.13986789194678123</v>
      </c>
      <c r="F1097" s="5" t="str">
        <f t="shared" si="120"/>
        <v>neg.</v>
      </c>
      <c r="G1097" s="16">
        <f>IF(AND(C$9="L",C$10="IB"),IF((($C$7*Coefficients!$C$16)/($A1097*($C$4/100)))&lt;=1,2*ASIN(($C$7*Coefficients!$C$16)/( $A1097*($C$4/100)))*180/PI(),180),IF(AND(C$9="C",C$10="IB"),IF((($C$7*Coefficients!$D$16)/($A1097*($C$4/100)))&lt;=1,2*ASIN(($C$7*Coefficients!$D$16)/( $A1097*($C$4/100)))*180/PI(),180),IF(AND(C$9="L",C$10="D"),IF((($C$7*Coefficients!$E$16)/($A1097*($C$4/100)))&lt;=1,2*ASIN(($C$7*Coefficients!$E$16)/( $A1097*($C$4/100)))*180/PI(),180),IF(AND(C$9="C",C$10="D"),IF((($C$7*Coefficients!$F$16)/($A1097*($C$4/100)))&lt;=1,2*ASIN(($C$7*Coefficients!$F$16)/( $A1097*($C$4/100)))*180/PI(),180),FALSE))))</f>
        <v>180</v>
      </c>
      <c r="H1097" s="50">
        <f>IF(AND(C$9="L",C$10="IB"),(($C$7*Coefficients!$C$16)/($A1097*SIN(C$5*PI()/180))*100/2)^2*PI(),IF(AND(C$9="C",C$10="IB"),(($C$7*Coefficients!$D$16)/($A1097*SIN(C$5*PI()/180))*100/2)^2*PI(),IF(AND(C$9="L",C$10="D"),(($C$7*Coefficients!$E$16)/($A1097*SIN(C$5*PI()/180))*100/2)^2*PI(),IF(AND(C$9="C",C$10="D"),(($C$7* Coefficients!$F$16)/($A1097*SIN(C$5*PI()/180))*100/2)^2*PI(),FALSE))))</f>
        <v>192738.12736521821</v>
      </c>
      <c r="I1097" s="42">
        <f t="shared" si="121"/>
        <v>6.9356950060661235</v>
      </c>
      <c r="L1097" s="44"/>
    </row>
    <row r="1098" spans="1:12" x14ac:dyDescent="0.25">
      <c r="A1098" s="51">
        <f t="shared" si="122"/>
        <v>115.61122421920338</v>
      </c>
      <c r="B1098" s="5">
        <f t="shared" si="116"/>
        <v>0.99686620628988754</v>
      </c>
      <c r="C1098" s="49">
        <f t="shared" si="119"/>
        <v>-2.7262526227475329E-2</v>
      </c>
      <c r="D1098" s="5">
        <f t="shared" si="117"/>
        <v>1.1121003991857423</v>
      </c>
      <c r="E1098" s="5">
        <f t="shared" si="118"/>
        <v>0.14051349280268882</v>
      </c>
      <c r="F1098" s="5" t="str">
        <f t="shared" si="120"/>
        <v>neg.</v>
      </c>
      <c r="G1098" s="16">
        <f>IF(AND(C$9="L",C$10="IB"),IF((($C$7*Coefficients!$C$16)/($A1098*($C$4/100)))&lt;=1,2*ASIN(($C$7*Coefficients!$C$16)/( $A1098*($C$4/100)))*180/PI(),180),IF(AND(C$9="C",C$10="IB"),IF((($C$7*Coefficients!$D$16)/($A1098*($C$4/100)))&lt;=1,2*ASIN(($C$7*Coefficients!$D$16)/( $A1098*($C$4/100)))*180/PI(),180),IF(AND(C$9="L",C$10="D"),IF((($C$7*Coefficients!$E$16)/($A1098*($C$4/100)))&lt;=1,2*ASIN(($C$7*Coefficients!$E$16)/( $A1098*($C$4/100)))*180/PI(),180),IF(AND(C$9="C",C$10="D"),IF((($C$7*Coefficients!$F$16)/($A1098*($C$4/100)))&lt;=1,2*ASIN(($C$7*Coefficients!$F$16)/( $A1098*($C$4/100)))*180/PI(),180),FALSE))))</f>
        <v>180</v>
      </c>
      <c r="H1098" s="50">
        <f>IF(AND(C$9="L",C$10="IB"),(($C$7*Coefficients!$C$16)/($A1098*SIN(C$5*PI()/180))*100/2)^2*PI(),IF(AND(C$9="C",C$10="IB"),(($C$7*Coefficients!$D$16)/($A1098*SIN(C$5*PI()/180))*100/2)^2*PI(),IF(AND(C$9="L",C$10="D"),(($C$7*Coefficients!$E$16)/($A1098*SIN(C$5*PI()/180))*100/2)^2*PI(),IF(AND(C$9="C",C$10="D"),(($C$7* Coefficients!$F$16)/($A1098*SIN(C$5*PI()/180))*100/2)^2*PI(),FALSE))))</f>
        <v>191852.57610952682</v>
      </c>
      <c r="I1098" s="42">
        <f t="shared" si="121"/>
        <v>6.9197433502059358</v>
      </c>
      <c r="L1098" s="44"/>
    </row>
    <row r="1099" spans="1:12" x14ac:dyDescent="0.25">
      <c r="A1099" s="51">
        <f t="shared" si="122"/>
        <v>115.87773561550608</v>
      </c>
      <c r="B1099" s="5">
        <f t="shared" si="116"/>
        <v>0.99685175655027591</v>
      </c>
      <c r="C1099" s="49">
        <f t="shared" si="119"/>
        <v>-2.7388430538824088E-2</v>
      </c>
      <c r="D1099" s="5">
        <f t="shared" si="117"/>
        <v>1.114664055372393</v>
      </c>
      <c r="E1099" s="5">
        <f t="shared" si="118"/>
        <v>0.14116207361675076</v>
      </c>
      <c r="F1099" s="5" t="str">
        <f t="shared" si="120"/>
        <v>neg.</v>
      </c>
      <c r="G1099" s="16">
        <f>IF(AND(C$9="L",C$10="IB"),IF((($C$7*Coefficients!$C$16)/($A1099*($C$4/100)))&lt;=1,2*ASIN(($C$7*Coefficients!$C$16)/( $A1099*($C$4/100)))*180/PI(),180),IF(AND(C$9="C",C$10="IB"),IF((($C$7*Coefficients!$D$16)/($A1099*($C$4/100)))&lt;=1,2*ASIN(($C$7*Coefficients!$D$16)/( $A1099*($C$4/100)))*180/PI(),180),IF(AND(C$9="L",C$10="D"),IF((($C$7*Coefficients!$E$16)/($A1099*($C$4/100)))&lt;=1,2*ASIN(($C$7*Coefficients!$E$16)/( $A1099*($C$4/100)))*180/PI(),180),IF(AND(C$9="C",C$10="D"),IF((($C$7*Coefficients!$F$16)/($A1099*($C$4/100)))&lt;=1,2*ASIN(($C$7*Coefficients!$F$16)/( $A1099*($C$4/100)))*180/PI(),180),FALSE))))</f>
        <v>180</v>
      </c>
      <c r="H1099" s="50">
        <f>IF(AND(C$9="L",C$10="IB"),(($C$7*Coefficients!$C$16)/($A1099*SIN(C$5*PI()/180))*100/2)^2*PI(),IF(AND(C$9="C",C$10="IB"),(($C$7*Coefficients!$D$16)/($A1099*SIN(C$5*PI()/180))*100/2)^2*PI(),IF(AND(C$9="L",C$10="D"),(($C$7*Coefficients!$E$16)/($A1099*SIN(C$5*PI()/180))*100/2)^2*PI(),IF(AND(C$9="C",C$10="D"),(($C$7* Coefficients!$F$16)/($A1099*SIN(C$5*PI()/180))*100/2)^2*PI(),FALSE))))</f>
        <v>190971.09359226914</v>
      </c>
      <c r="I1099" s="42">
        <f t="shared" si="121"/>
        <v>6.9038283821361519</v>
      </c>
      <c r="L1099" s="44"/>
    </row>
    <row r="1100" spans="1:12" x14ac:dyDescent="0.25">
      <c r="A1100" s="51">
        <f t="shared" si="122"/>
        <v>116.14486138402773</v>
      </c>
      <c r="B1100" s="5">
        <f t="shared" si="116"/>
        <v>0.99683724025422626</v>
      </c>
      <c r="C1100" s="49">
        <f t="shared" si="119"/>
        <v>-2.7514916611270746E-2</v>
      </c>
      <c r="D1100" s="5">
        <f t="shared" si="117"/>
        <v>1.1172336213969034</v>
      </c>
      <c r="E1100" s="5">
        <f t="shared" si="118"/>
        <v>0.1418136481438291</v>
      </c>
      <c r="F1100" s="5" t="str">
        <f t="shared" si="120"/>
        <v>neg.</v>
      </c>
      <c r="G1100" s="16">
        <f>IF(AND(C$9="L",C$10="IB"),IF((($C$7*Coefficients!$C$16)/($A1100*($C$4/100)))&lt;=1,2*ASIN(($C$7*Coefficients!$C$16)/( $A1100*($C$4/100)))*180/PI(),180),IF(AND(C$9="C",C$10="IB"),IF((($C$7*Coefficients!$D$16)/($A1100*($C$4/100)))&lt;=1,2*ASIN(($C$7*Coefficients!$D$16)/( $A1100*($C$4/100)))*180/PI(),180),IF(AND(C$9="L",C$10="D"),IF((($C$7*Coefficients!$E$16)/($A1100*($C$4/100)))&lt;=1,2*ASIN(($C$7*Coefficients!$E$16)/( $A1100*($C$4/100)))*180/PI(),180),IF(AND(C$9="C",C$10="D"),IF((($C$7*Coefficients!$F$16)/($A1100*($C$4/100)))&lt;=1,2*ASIN(($C$7*Coefficients!$F$16)/( $A1100*($C$4/100)))*180/PI(),180),FALSE))))</f>
        <v>180</v>
      </c>
      <c r="H1100" s="50">
        <f>IF(AND(C$9="L",C$10="IB"),(($C$7*Coefficients!$C$16)/($A1100*SIN(C$5*PI()/180))*100/2)^2*PI(),IF(AND(C$9="C",C$10="IB"),(($C$7*Coefficients!$D$16)/($A1100*SIN(C$5*PI()/180))*100/2)^2*PI(),IF(AND(C$9="L",C$10="D"),(($C$7*Coefficients!$E$16)/($A1100*SIN(C$5*PI()/180))*100/2)^2*PI(),IF(AND(C$9="C",C$10="D"),(($C$7* Coefficients!$F$16)/($A1100*SIN(C$5*PI()/180))*100/2)^2*PI(),FALSE))))</f>
        <v>190093.66111929016</v>
      </c>
      <c r="I1100" s="42">
        <f t="shared" si="121"/>
        <v>6.8879500174771939</v>
      </c>
      <c r="L1100" s="44"/>
    </row>
    <row r="1101" spans="1:12" x14ac:dyDescent="0.25">
      <c r="A1101" s="51">
        <f t="shared" si="122"/>
        <v>116.41260294104256</v>
      </c>
      <c r="B1101" s="5">
        <f t="shared" si="116"/>
        <v>0.99682265709582685</v>
      </c>
      <c r="C1101" s="49">
        <f t="shared" si="119"/>
        <v>-2.764198713578938E-2</v>
      </c>
      <c r="D1101" s="5">
        <f t="shared" si="117"/>
        <v>1.1198091108828572</v>
      </c>
      <c r="E1101" s="5">
        <f t="shared" si="118"/>
        <v>0.14246823020227511</v>
      </c>
      <c r="F1101" s="5" t="str">
        <f t="shared" si="120"/>
        <v>neg.</v>
      </c>
      <c r="G1101" s="16">
        <f>IF(AND(C$9="L",C$10="IB"),IF((($C$7*Coefficients!$C$16)/($A1101*($C$4/100)))&lt;=1,2*ASIN(($C$7*Coefficients!$C$16)/( $A1101*($C$4/100)))*180/PI(),180),IF(AND(C$9="C",C$10="IB"),IF((($C$7*Coefficients!$D$16)/($A1101*($C$4/100)))&lt;=1,2*ASIN(($C$7*Coefficients!$D$16)/( $A1101*($C$4/100)))*180/PI(),180),IF(AND(C$9="L",C$10="D"),IF((($C$7*Coefficients!$E$16)/($A1101*($C$4/100)))&lt;=1,2*ASIN(($C$7*Coefficients!$E$16)/( $A1101*($C$4/100)))*180/PI(),180),IF(AND(C$9="C",C$10="D"),IF((($C$7*Coefficients!$F$16)/($A1101*($C$4/100)))&lt;=1,2*ASIN(($C$7*Coefficients!$F$16)/( $A1101*($C$4/100)))*180/PI(),180),FALSE))))</f>
        <v>180</v>
      </c>
      <c r="H1101" s="50">
        <f>IF(AND(C$9="L",C$10="IB"),(($C$7*Coefficients!$C$16)/($A1101*SIN(C$5*PI()/180))*100/2)^2*PI(),IF(AND(C$9="C",C$10="IB"),(($C$7*Coefficients!$D$16)/($A1101*SIN(C$5*PI()/180))*100/2)^2*PI(),IF(AND(C$9="L",C$10="D"),(($C$7*Coefficients!$E$16)/($A1101*SIN(C$5*PI()/180))*100/2)^2*PI(),IF(AND(C$9="C",C$10="D"),(($C$7* Coefficients!$F$16)/($A1101*SIN(C$5*PI()/180))*100/2)^2*PI(),FALSE))))</f>
        <v>189220.2600823268</v>
      </c>
      <c r="I1101" s="42">
        <f t="shared" si="121"/>
        <v>6.8721081720435535</v>
      </c>
      <c r="L1101" s="44"/>
    </row>
    <row r="1102" spans="1:12" x14ac:dyDescent="0.25">
      <c r="A1102" s="51">
        <f t="shared" si="122"/>
        <v>116.68096170608966</v>
      </c>
      <c r="B1102" s="5">
        <f t="shared" si="116"/>
        <v>0.99680800676776649</v>
      </c>
      <c r="C1102" s="49">
        <f t="shared" si="119"/>
        <v>-2.7769644815822683E-2</v>
      </c>
      <c r="D1102" s="5">
        <f t="shared" si="117"/>
        <v>1.1223905374852432</v>
      </c>
      <c r="E1102" s="5">
        <f t="shared" si="118"/>
        <v>0.14312583367422294</v>
      </c>
      <c r="F1102" s="5" t="str">
        <f t="shared" si="120"/>
        <v>neg.</v>
      </c>
      <c r="G1102" s="16">
        <f>IF(AND(C$9="L",C$10="IB"),IF((($C$7*Coefficients!$C$16)/($A1102*($C$4/100)))&lt;=1,2*ASIN(($C$7*Coefficients!$C$16)/( $A1102*($C$4/100)))*180/PI(),180),IF(AND(C$9="C",C$10="IB"),IF((($C$7*Coefficients!$D$16)/($A1102*($C$4/100)))&lt;=1,2*ASIN(($C$7*Coefficients!$D$16)/( $A1102*($C$4/100)))*180/PI(),180),IF(AND(C$9="L",C$10="D"),IF((($C$7*Coefficients!$E$16)/($A1102*($C$4/100)))&lt;=1,2*ASIN(($C$7*Coefficients!$E$16)/( $A1102*($C$4/100)))*180/PI(),180),IF(AND(C$9="C",C$10="D"),IF((($C$7*Coefficients!$F$16)/($A1102*($C$4/100)))&lt;=1,2*ASIN(($C$7*Coefficients!$F$16)/( $A1102*($C$4/100)))*180/PI(),180),FALSE))))</f>
        <v>180</v>
      </c>
      <c r="H1102" s="50">
        <f>IF(AND(C$9="L",C$10="IB"),(($C$7*Coefficients!$C$16)/($A1102*SIN(C$5*PI()/180))*100/2)^2*PI(),IF(AND(C$9="C",C$10="IB"),(($C$7*Coefficients!$D$16)/($A1102*SIN(C$5*PI()/180))*100/2)^2*PI(),IF(AND(C$9="L",C$10="D"),(($C$7*Coefficients!$E$16)/($A1102*SIN(C$5*PI()/180))*100/2)^2*PI(),IF(AND(C$9="C",C$10="D"),(($C$7* Coefficients!$F$16)/($A1102*SIN(C$5*PI()/180))*100/2)^2*PI(),FALSE))))</f>
        <v>188350.87195861299</v>
      </c>
      <c r="I1102" s="42">
        <f t="shared" si="121"/>
        <v>6.8563027618433443</v>
      </c>
      <c r="L1102" s="44"/>
    </row>
    <row r="1103" spans="1:12" x14ac:dyDescent="0.25">
      <c r="A1103" s="51">
        <f t="shared" si="122"/>
        <v>116.94993910198049</v>
      </c>
      <c r="B1103" s="5">
        <f t="shared" si="116"/>
        <v>0.99679328896132724</v>
      </c>
      <c r="C1103" s="49">
        <f t="shared" si="119"/>
        <v>-2.7897892367348541E-2</v>
      </c>
      <c r="D1103" s="5">
        <f t="shared" si="117"/>
        <v>1.1249779148905283</v>
      </c>
      <c r="E1103" s="5">
        <f t="shared" si="118"/>
        <v>0.14378647250588358</v>
      </c>
      <c r="F1103" s="5" t="str">
        <f t="shared" si="120"/>
        <v>neg.</v>
      </c>
      <c r="G1103" s="16">
        <f>IF(AND(C$9="L",C$10="IB"),IF((($C$7*Coefficients!$C$16)/($A1103*($C$4/100)))&lt;=1,2*ASIN(($C$7*Coefficients!$C$16)/( $A1103*($C$4/100)))*180/PI(),180),IF(AND(C$9="C",C$10="IB"),IF((($C$7*Coefficients!$D$16)/($A1103*($C$4/100)))&lt;=1,2*ASIN(($C$7*Coefficients!$D$16)/( $A1103*($C$4/100)))*180/PI(),180),IF(AND(C$9="L",C$10="D"),IF((($C$7*Coefficients!$E$16)/($A1103*($C$4/100)))&lt;=1,2*ASIN(($C$7*Coefficients!$E$16)/( $A1103*($C$4/100)))*180/PI(),180),IF(AND(C$9="C",C$10="D"),IF((($C$7*Coefficients!$F$16)/($A1103*($C$4/100)))&lt;=1,2*ASIN(($C$7*Coefficients!$F$16)/( $A1103*($C$4/100)))*180/PI(),180),FALSE))))</f>
        <v>180</v>
      </c>
      <c r="H1103" s="50">
        <f>IF(AND(C$9="L",C$10="IB"),(($C$7*Coefficients!$C$16)/($A1103*SIN(C$5*PI()/180))*100/2)^2*PI(),IF(AND(C$9="C",C$10="IB"),(($C$7*Coefficients!$D$16)/($A1103*SIN(C$5*PI()/180))*100/2)^2*PI(),IF(AND(C$9="L",C$10="D"),(($C$7*Coefficients!$E$16)/($A1103*SIN(C$5*PI()/180))*100/2)^2*PI(),IF(AND(C$9="C",C$10="D"),(($C$7* Coefficients!$F$16)/($A1103*SIN(C$5*PI()/180))*100/2)^2*PI(),FALSE))))</f>
        <v>187485.47831048717</v>
      </c>
      <c r="I1103" s="42">
        <f t="shared" si="121"/>
        <v>6.8405337030778535</v>
      </c>
      <c r="L1103" s="44"/>
    </row>
    <row r="1104" spans="1:12" x14ac:dyDescent="0.25">
      <c r="A1104" s="51">
        <f t="shared" si="122"/>
        <v>117.21953655480641</v>
      </c>
      <c r="B1104" s="5">
        <f t="shared" si="116"/>
        <v>0.9967785033663793</v>
      </c>
      <c r="C1104" s="49">
        <f t="shared" si="119"/>
        <v>-2.8026732518927282E-2</v>
      </c>
      <c r="D1104" s="5">
        <f t="shared" si="117"/>
        <v>1.1275712568167302</v>
      </c>
      <c r="E1104" s="5">
        <f t="shared" si="118"/>
        <v>0.14445016070784092</v>
      </c>
      <c r="F1104" s="5" t="str">
        <f t="shared" si="120"/>
        <v>neg.</v>
      </c>
      <c r="G1104" s="16">
        <f>IF(AND(C$9="L",C$10="IB"),IF((($C$7*Coefficients!$C$16)/($A1104*($C$4/100)))&lt;=1,2*ASIN(($C$7*Coefficients!$C$16)/( $A1104*($C$4/100)))*180/PI(),180),IF(AND(C$9="C",C$10="IB"),IF((($C$7*Coefficients!$D$16)/($A1104*($C$4/100)))&lt;=1,2*ASIN(($C$7*Coefficients!$D$16)/( $A1104*($C$4/100)))*180/PI(),180),IF(AND(C$9="L",C$10="D"),IF((($C$7*Coefficients!$E$16)/($A1104*($C$4/100)))&lt;=1,2*ASIN(($C$7*Coefficients!$E$16)/( $A1104*($C$4/100)))*180/PI(),180),IF(AND(C$9="C",C$10="D"),IF((($C$7*Coefficients!$F$16)/($A1104*($C$4/100)))&lt;=1,2*ASIN(($C$7*Coefficients!$F$16)/( $A1104*($C$4/100)))*180/PI(),180),FALSE))))</f>
        <v>180</v>
      </c>
      <c r="H1104" s="50">
        <f>IF(AND(C$9="L",C$10="IB"),(($C$7*Coefficients!$C$16)/($A1104*SIN(C$5*PI()/180))*100/2)^2*PI(),IF(AND(C$9="C",C$10="IB"),(($C$7*Coefficients!$D$16)/($A1104*SIN(C$5*PI()/180))*100/2)^2*PI(),IF(AND(C$9="L",C$10="D"),(($C$7*Coefficients!$E$16)/($A1104*SIN(C$5*PI()/180))*100/2)^2*PI(),IF(AND(C$9="C",C$10="D"),(($C$7* Coefficients!$F$16)/($A1104*SIN(C$5*PI()/180))*100/2)^2*PI(),FALSE))))</f>
        <v>186624.0607850012</v>
      </c>
      <c r="I1104" s="42">
        <f t="shared" si="121"/>
        <v>6.824800912141102</v>
      </c>
      <c r="L1104" s="44"/>
    </row>
    <row r="1105" spans="1:12" x14ac:dyDescent="0.25">
      <c r="A1105" s="51">
        <f t="shared" si="122"/>
        <v>117.48975549394629</v>
      </c>
      <c r="B1105" s="5">
        <f t="shared" si="116"/>
        <v>0.99676364967137243</v>
      </c>
      <c r="C1105" s="49">
        <f t="shared" si="119"/>
        <v>-2.8156168011778952E-2</v>
      </c>
      <c r="D1105" s="5">
        <f t="shared" si="117"/>
        <v>1.1301705770134891</v>
      </c>
      <c r="E1105" s="5">
        <f t="shared" si="118"/>
        <v>0.14511691235534876</v>
      </c>
      <c r="F1105" s="5" t="str">
        <f t="shared" si="120"/>
        <v>neg.</v>
      </c>
      <c r="G1105" s="16">
        <f>IF(AND(C$9="L",C$10="IB"),IF((($C$7*Coefficients!$C$16)/($A1105*($C$4/100)))&lt;=1,2*ASIN(($C$7*Coefficients!$C$16)/( $A1105*($C$4/100)))*180/PI(),180),IF(AND(C$9="C",C$10="IB"),IF((($C$7*Coefficients!$D$16)/($A1105*($C$4/100)))&lt;=1,2*ASIN(($C$7*Coefficients!$D$16)/( $A1105*($C$4/100)))*180/PI(),180),IF(AND(C$9="L",C$10="D"),IF((($C$7*Coefficients!$E$16)/($A1105*($C$4/100)))&lt;=1,2*ASIN(($C$7*Coefficients!$E$16)/( $A1105*($C$4/100)))*180/PI(),180),IF(AND(C$9="C",C$10="D"),IF((($C$7*Coefficients!$F$16)/($A1105*($C$4/100)))&lt;=1,2*ASIN(($C$7*Coefficients!$F$16)/( $A1105*($C$4/100)))*180/PI(),180),FALSE))))</f>
        <v>180</v>
      </c>
      <c r="H1105" s="50">
        <f>IF(AND(C$9="L",C$10="IB"),(($C$7*Coefficients!$C$16)/($A1105*SIN(C$5*PI()/180))*100/2)^2*PI(),IF(AND(C$9="C",C$10="IB"),(($C$7*Coefficients!$D$16)/($A1105*SIN(C$5*PI()/180))*100/2)^2*PI(),IF(AND(C$9="L",C$10="D"),(($C$7*Coefficients!$E$16)/($A1105*SIN(C$5*PI()/180))*100/2)^2*PI(),IF(AND(C$9="C",C$10="D"),(($C$7* Coefficients!$F$16)/($A1105*SIN(C$5*PI()/180))*100/2)^2*PI(),FALSE))))</f>
        <v>185766.60111353089</v>
      </c>
      <c r="I1105" s="42">
        <f t="shared" si="121"/>
        <v>6.8091043056193987</v>
      </c>
      <c r="L1105" s="44"/>
    </row>
    <row r="1106" spans="1:12" x14ac:dyDescent="0.25">
      <c r="A1106" s="51">
        <f t="shared" si="122"/>
        <v>117.76059735207406</v>
      </c>
      <c r="B1106" s="5">
        <f t="shared" si="116"/>
        <v>0.9967487275633321</v>
      </c>
      <c r="C1106" s="49">
        <f t="shared" si="119"/>
        <v>-2.8286201599819955E-2</v>
      </c>
      <c r="D1106" s="5">
        <f t="shared" si="117"/>
        <v>1.1327758892621425</v>
      </c>
      <c r="E1106" s="5">
        <f t="shared" si="118"/>
        <v>0.14578674158862931</v>
      </c>
      <c r="F1106" s="5" t="str">
        <f t="shared" si="120"/>
        <v>neg.</v>
      </c>
      <c r="G1106" s="16">
        <f>IF(AND(C$9="L",C$10="IB"),IF((($C$7*Coefficients!$C$16)/($A1106*($C$4/100)))&lt;=1,2*ASIN(($C$7*Coefficients!$C$16)/( $A1106*($C$4/100)))*180/PI(),180),IF(AND(C$9="C",C$10="IB"),IF((($C$7*Coefficients!$D$16)/($A1106*($C$4/100)))&lt;=1,2*ASIN(($C$7*Coefficients!$D$16)/( $A1106*($C$4/100)))*180/PI(),180),IF(AND(C$9="L",C$10="D"),IF((($C$7*Coefficients!$E$16)/($A1106*($C$4/100)))&lt;=1,2*ASIN(($C$7*Coefficients!$E$16)/( $A1106*($C$4/100)))*180/PI(),180),IF(AND(C$9="C",C$10="D"),IF((($C$7*Coefficients!$F$16)/($A1106*($C$4/100)))&lt;=1,2*ASIN(($C$7*Coefficients!$F$16)/( $A1106*($C$4/100)))*180/PI(),180),FALSE))))</f>
        <v>180</v>
      </c>
      <c r="H1106" s="50">
        <f>IF(AND(C$9="L",C$10="IB"),(($C$7*Coefficients!$C$16)/($A1106*SIN(C$5*PI()/180))*100/2)^2*PI(),IF(AND(C$9="C",C$10="IB"),(($C$7*Coefficients!$D$16)/($A1106*SIN(C$5*PI()/180))*100/2)^2*PI(),IF(AND(C$9="L",C$10="D"),(($C$7*Coefficients!$E$16)/($A1106*SIN(C$5*PI()/180))*100/2)^2*PI(),IF(AND(C$9="C",C$10="D"),(($C$7* Coefficients!$F$16)/($A1106*SIN(C$5*PI()/180))*100/2)^2*PI(),FALSE))))</f>
        <v>184913.08111138889</v>
      </c>
      <c r="I1106" s="42">
        <f t="shared" si="121"/>
        <v>6.7934438002908966</v>
      </c>
      <c r="L1106" s="44"/>
    </row>
    <row r="1107" spans="1:12" x14ac:dyDescent="0.25">
      <c r="A1107" s="51">
        <f t="shared" si="122"/>
        <v>118.03206356516627</v>
      </c>
      <c r="B1107" s="5">
        <f t="shared" si="116"/>
        <v>0.99673373672785037</v>
      </c>
      <c r="C1107" s="49">
        <f t="shared" si="119"/>
        <v>-2.8416836049745216E-2</v>
      </c>
      <c r="D1107" s="5">
        <f t="shared" si="117"/>
        <v>1.135387207375796</v>
      </c>
      <c r="E1107" s="5">
        <f t="shared" si="118"/>
        <v>0.14645966261317298</v>
      </c>
      <c r="F1107" s="5" t="str">
        <f t="shared" si="120"/>
        <v>neg.</v>
      </c>
      <c r="G1107" s="16">
        <f>IF(AND(C$9="L",C$10="IB"),IF((($C$7*Coefficients!$C$16)/($A1107*($C$4/100)))&lt;=1,2*ASIN(($C$7*Coefficients!$C$16)/( $A1107*($C$4/100)))*180/PI(),180),IF(AND(C$9="C",C$10="IB"),IF((($C$7*Coefficients!$D$16)/($A1107*($C$4/100)))&lt;=1,2*ASIN(($C$7*Coefficients!$D$16)/( $A1107*($C$4/100)))*180/PI(),180),IF(AND(C$9="L",C$10="D"),IF((($C$7*Coefficients!$E$16)/($A1107*($C$4/100)))&lt;=1,2*ASIN(($C$7*Coefficients!$E$16)/( $A1107*($C$4/100)))*180/PI(),180),IF(AND(C$9="C",C$10="D"),IF((($C$7*Coefficients!$F$16)/($A1107*($C$4/100)))&lt;=1,2*ASIN(($C$7*Coefficients!$F$16)/( $A1107*($C$4/100)))*180/PI(),180),FALSE))))</f>
        <v>180</v>
      </c>
      <c r="H1107" s="50">
        <f>IF(AND(C$9="L",C$10="IB"),(($C$7*Coefficients!$C$16)/($A1107*SIN(C$5*PI()/180))*100/2)^2*PI(),IF(AND(C$9="C",C$10="IB"),(($C$7*Coefficients!$D$16)/($A1107*SIN(C$5*PI()/180))*100/2)^2*PI(),IF(AND(C$9="L",C$10="D"),(($C$7*Coefficients!$E$16)/($A1107*SIN(C$5*PI()/180))*100/2)^2*PI(),IF(AND(C$9="C",C$10="D"),(($C$7* Coefficients!$F$16)/($A1107*SIN(C$5*PI()/180))*100/2)^2*PI(),FALSE))))</f>
        <v>184063.48267743879</v>
      </c>
      <c r="I1107" s="42">
        <f t="shared" si="121"/>
        <v>6.7778193131251561</v>
      </c>
      <c r="L1107" s="44"/>
    </row>
    <row r="1108" spans="1:12" x14ac:dyDescent="0.25">
      <c r="A1108" s="51">
        <f t="shared" si="122"/>
        <v>118.30415557250976</v>
      </c>
      <c r="B1108" s="5">
        <f t="shared" si="116"/>
        <v>0.99671867684908222</v>
      </c>
      <c r="C1108" s="49">
        <f t="shared" si="119"/>
        <v>-2.8548074141062973E-2</v>
      </c>
      <c r="D1108" s="5">
        <f t="shared" si="117"/>
        <v>1.1380045451993992</v>
      </c>
      <c r="E1108" s="5">
        <f t="shared" si="118"/>
        <v>0.14713568970003993</v>
      </c>
      <c r="F1108" s="5" t="str">
        <f t="shared" si="120"/>
        <v>neg.</v>
      </c>
      <c r="G1108" s="16">
        <f>IF(AND(C$9="L",C$10="IB"),IF((($C$7*Coefficients!$C$16)/($A1108*($C$4/100)))&lt;=1,2*ASIN(($C$7*Coefficients!$C$16)/( $A1108*($C$4/100)))*180/PI(),180),IF(AND(C$9="C",C$10="IB"),IF((($C$7*Coefficients!$D$16)/($A1108*($C$4/100)))&lt;=1,2*ASIN(($C$7*Coefficients!$D$16)/( $A1108*($C$4/100)))*180/PI(),180),IF(AND(C$9="L",C$10="D"),IF((($C$7*Coefficients!$E$16)/($A1108*($C$4/100)))&lt;=1,2*ASIN(($C$7*Coefficients!$E$16)/( $A1108*($C$4/100)))*180/PI(),180),IF(AND(C$9="C",C$10="D"),IF((($C$7*Coefficients!$F$16)/($A1108*($C$4/100)))&lt;=1,2*ASIN(($C$7*Coefficients!$F$16)/( $A1108*($C$4/100)))*180/PI(),180),FALSE))))</f>
        <v>180</v>
      </c>
      <c r="H1108" s="50">
        <f>IF(AND(C$9="L",C$10="IB"),(($C$7*Coefficients!$C$16)/($A1108*SIN(C$5*PI()/180))*100/2)^2*PI(),IF(AND(C$9="C",C$10="IB"),(($C$7*Coefficients!$D$16)/($A1108*SIN(C$5*PI()/180))*100/2)^2*PI(),IF(AND(C$9="L",C$10="D"),(($C$7*Coefficients!$E$16)/($A1108*SIN(C$5*PI()/180))*100/2)^2*PI(),IF(AND(C$9="C",C$10="D"),(($C$7* Coefficients!$F$16)/($A1108*SIN(C$5*PI()/180))*100/2)^2*PI(),FALSE))))</f>
        <v>183217.78779371156</v>
      </c>
      <c r="I1108" s="42">
        <f t="shared" si="121"/>
        <v>6.7622307612827033</v>
      </c>
      <c r="L1108" s="44"/>
    </row>
    <row r="1109" spans="1:12" x14ac:dyDescent="0.25">
      <c r="A1109" s="51">
        <f t="shared" si="122"/>
        <v>118.57687481670926</v>
      </c>
      <c r="B1109" s="5">
        <f t="shared" si="116"/>
        <v>0.99670354760973623</v>
      </c>
      <c r="C1109" s="49">
        <f t="shared" si="119"/>
        <v>-2.8679918666178909E-2</v>
      </c>
      <c r="D1109" s="5">
        <f t="shared" si="117"/>
        <v>1.1406279166098152</v>
      </c>
      <c r="E1109" s="5">
        <f t="shared" si="118"/>
        <v>0.14781483718616228</v>
      </c>
      <c r="F1109" s="5" t="str">
        <f t="shared" si="120"/>
        <v>neg.</v>
      </c>
      <c r="G1109" s="16">
        <f>IF(AND(C$9="L",C$10="IB"),IF((($C$7*Coefficients!$C$16)/($A1109*($C$4/100)))&lt;=1,2*ASIN(($C$7*Coefficients!$C$16)/( $A1109*($C$4/100)))*180/PI(),180),IF(AND(C$9="C",C$10="IB"),IF((($C$7*Coefficients!$D$16)/($A1109*($C$4/100)))&lt;=1,2*ASIN(($C$7*Coefficients!$D$16)/( $A1109*($C$4/100)))*180/PI(),180),IF(AND(C$9="L",C$10="D"),IF((($C$7*Coefficients!$E$16)/($A1109*($C$4/100)))&lt;=1,2*ASIN(($C$7*Coefficients!$E$16)/( $A1109*($C$4/100)))*180/PI(),180),IF(AND(C$9="C",C$10="D"),IF((($C$7*Coefficients!$F$16)/($A1109*($C$4/100)))&lt;=1,2*ASIN(($C$7*Coefficients!$F$16)/( $A1109*($C$4/100)))*180/PI(),180),FALSE))))</f>
        <v>180</v>
      </c>
      <c r="H1109" s="50">
        <f>IF(AND(C$9="L",C$10="IB"),(($C$7*Coefficients!$C$16)/($A1109*SIN(C$5*PI()/180))*100/2)^2*PI(),IF(AND(C$9="C",C$10="IB"),(($C$7*Coefficients!$D$16)/($A1109*SIN(C$5*PI()/180))*100/2)^2*PI(),IF(AND(C$9="L",C$10="D"),(($C$7*Coefficients!$E$16)/($A1109*SIN(C$5*PI()/180))*100/2)^2*PI(),IF(AND(C$9="C",C$10="D"),(($C$7* Coefficients!$F$16)/($A1109*SIN(C$5*PI()/180))*100/2)^2*PI(),FALSE))))</f>
        <v>182375.97852502301</v>
      </c>
      <c r="I1109" s="42">
        <f t="shared" si="121"/>
        <v>6.7466780621145865</v>
      </c>
      <c r="L1109" s="44"/>
    </row>
    <row r="1110" spans="1:12" x14ac:dyDescent="0.25">
      <c r="A1110" s="51">
        <f t="shared" si="122"/>
        <v>118.85022274369508</v>
      </c>
      <c r="B1110" s="5">
        <f t="shared" si="116"/>
        <v>0.99668834869107015</v>
      </c>
      <c r="C1110" s="49">
        <f t="shared" si="119"/>
        <v>-2.8812372430437765E-2</v>
      </c>
      <c r="D1110" s="5">
        <f t="shared" si="117"/>
        <v>1.1432573355158997</v>
      </c>
      <c r="E1110" s="5">
        <f t="shared" si="118"/>
        <v>0.14849711947464875</v>
      </c>
      <c r="F1110" s="5" t="str">
        <f t="shared" si="120"/>
        <v>neg.</v>
      </c>
      <c r="G1110" s="16">
        <f>IF(AND(C$9="L",C$10="IB"),IF((($C$7*Coefficients!$C$16)/($A1110*($C$4/100)))&lt;=1,2*ASIN(($C$7*Coefficients!$C$16)/( $A1110*($C$4/100)))*180/PI(),180),IF(AND(C$9="C",C$10="IB"),IF((($C$7*Coefficients!$D$16)/($A1110*($C$4/100)))&lt;=1,2*ASIN(($C$7*Coefficients!$D$16)/( $A1110*($C$4/100)))*180/PI(),180),IF(AND(C$9="L",C$10="D"),IF((($C$7*Coefficients!$E$16)/($A1110*($C$4/100)))&lt;=1,2*ASIN(($C$7*Coefficients!$E$16)/( $A1110*($C$4/100)))*180/PI(),180),IF(AND(C$9="C",C$10="D"),IF((($C$7*Coefficients!$F$16)/($A1110*($C$4/100)))&lt;=1,2*ASIN(($C$7*Coefficients!$F$16)/( $A1110*($C$4/100)))*180/PI(),180),FALSE))))</f>
        <v>180</v>
      </c>
      <c r="H1110" s="50">
        <f>IF(AND(C$9="L",C$10="IB"),(($C$7*Coefficients!$C$16)/($A1110*SIN(C$5*PI()/180))*100/2)^2*PI(),IF(AND(C$9="C",C$10="IB"),(($C$7*Coefficients!$D$16)/($A1110*SIN(C$5*PI()/180))*100/2)^2*PI(),IF(AND(C$9="L",C$10="D"),(($C$7*Coefficients!$E$16)/($A1110*SIN(C$5*PI()/180))*100/2)^2*PI(),IF(AND(C$9="C",C$10="D"),(($C$7* Coefficients!$F$16)/($A1110*SIN(C$5*PI()/180))*100/2)^2*PI(),FALSE))))</f>
        <v>181538.03701859358</v>
      </c>
      <c r="I1110" s="42">
        <f t="shared" si="121"/>
        <v>6.7311611331619439</v>
      </c>
      <c r="L1110" s="44"/>
    </row>
    <row r="1111" spans="1:12" x14ac:dyDescent="0.25">
      <c r="A1111" s="51">
        <f t="shared" si="122"/>
        <v>119.1242008027307</v>
      </c>
      <c r="B1111" s="5">
        <f t="shared" si="116"/>
        <v>0.99667307977288333</v>
      </c>
      <c r="C1111" s="49">
        <f t="shared" si="119"/>
        <v>-2.8945438252192056E-2</v>
      </c>
      <c r="D1111" s="5">
        <f t="shared" si="117"/>
        <v>1.1458928158585688</v>
      </c>
      <c r="E1111" s="5">
        <f t="shared" si="118"/>
        <v>0.14918255103508946</v>
      </c>
      <c r="F1111" s="5" t="str">
        <f t="shared" si="120"/>
        <v>neg.</v>
      </c>
      <c r="G1111" s="16">
        <f>IF(AND(C$9="L",C$10="IB"),IF((($C$7*Coefficients!$C$16)/($A1111*($C$4/100)))&lt;=1,2*ASIN(($C$7*Coefficients!$C$16)/( $A1111*($C$4/100)))*180/PI(),180),IF(AND(C$9="C",C$10="IB"),IF((($C$7*Coefficients!$D$16)/($A1111*($C$4/100)))&lt;=1,2*ASIN(($C$7*Coefficients!$D$16)/( $A1111*($C$4/100)))*180/PI(),180),IF(AND(C$9="L",C$10="D"),IF((($C$7*Coefficients!$E$16)/($A1111*($C$4/100)))&lt;=1,2*ASIN(($C$7*Coefficients!$E$16)/( $A1111*($C$4/100)))*180/PI(),180),IF(AND(C$9="C",C$10="D"),IF((($C$7*Coefficients!$F$16)/($A1111*($C$4/100)))&lt;=1,2*ASIN(($C$7*Coefficients!$F$16)/( $A1111*($C$4/100)))*180/PI(),180),FALSE))))</f>
        <v>180</v>
      </c>
      <c r="H1111" s="50">
        <f>IF(AND(C$9="L",C$10="IB"),(($C$7*Coefficients!$C$16)/($A1111*SIN(C$5*PI()/180))*100/2)^2*PI(),IF(AND(C$9="C",C$10="IB"),(($C$7*Coefficients!$D$16)/($A1111*SIN(C$5*PI()/180))*100/2)^2*PI(),IF(AND(C$9="L",C$10="D"),(($C$7*Coefficients!$E$16)/($A1111*SIN(C$5*PI()/180))*100/2)^2*PI(),IF(AND(C$9="C",C$10="D"),(($C$7* Coefficients!$F$16)/($A1111*SIN(C$5*PI()/180))*100/2)^2*PI(),FALSE))))</f>
        <v>180703.94550367017</v>
      </c>
      <c r="I1111" s="42">
        <f t="shared" si="121"/>
        <v>6.7156798921555625</v>
      </c>
      <c r="L1111" s="44"/>
    </row>
    <row r="1112" spans="1:12" x14ac:dyDescent="0.25">
      <c r="A1112" s="51">
        <f t="shared" si="122"/>
        <v>119.39881044642051</v>
      </c>
      <c r="B1112" s="5">
        <f t="shared" si="116"/>
        <v>0.99665774053351019</v>
      </c>
      <c r="C1112" s="49">
        <f t="shared" si="119"/>
        <v>-2.9079118962862117E-2</v>
      </c>
      <c r="D1112" s="5">
        <f t="shared" si="117"/>
        <v>1.1485343716108778</v>
      </c>
      <c r="E1112" s="5">
        <f t="shared" si="118"/>
        <v>0.14987114640386343</v>
      </c>
      <c r="F1112" s="5" t="str">
        <f t="shared" si="120"/>
        <v>neg.</v>
      </c>
      <c r="G1112" s="16">
        <f>IF(AND(C$9="L",C$10="IB"),IF((($C$7*Coefficients!$C$16)/($A1112*($C$4/100)))&lt;=1,2*ASIN(($C$7*Coefficients!$C$16)/( $A1112*($C$4/100)))*180/PI(),180),IF(AND(C$9="C",C$10="IB"),IF((($C$7*Coefficients!$D$16)/($A1112*($C$4/100)))&lt;=1,2*ASIN(($C$7*Coefficients!$D$16)/( $A1112*($C$4/100)))*180/PI(),180),IF(AND(C$9="L",C$10="D"),IF((($C$7*Coefficients!$E$16)/($A1112*($C$4/100)))&lt;=1,2*ASIN(($C$7*Coefficients!$E$16)/( $A1112*($C$4/100)))*180/PI(),180),IF(AND(C$9="C",C$10="D"),IF((($C$7*Coefficients!$F$16)/($A1112*($C$4/100)))&lt;=1,2*ASIN(($C$7*Coefficients!$F$16)/( $A1112*($C$4/100)))*180/PI(),180),FALSE))))</f>
        <v>180</v>
      </c>
      <c r="H1112" s="50">
        <f>IF(AND(C$9="L",C$10="IB"),(($C$7*Coefficients!$C$16)/($A1112*SIN(C$5*PI()/180))*100/2)^2*PI(),IF(AND(C$9="C",C$10="IB"),(($C$7*Coefficients!$D$16)/($A1112*SIN(C$5*PI()/180))*100/2)^2*PI(),IF(AND(C$9="L",C$10="D"),(($C$7*Coefficients!$E$16)/($A1112*SIN(C$5*PI()/180))*100/2)^2*PI(),IF(AND(C$9="C",C$10="D"),(($C$7* Coefficients!$F$16)/($A1112*SIN(C$5*PI()/180))*100/2)^2*PI(),FALSE))))</f>
        <v>179873.68629114839</v>
      </c>
      <c r="I1112" s="42">
        <f t="shared" si="121"/>
        <v>6.7002342570154427</v>
      </c>
      <c r="L1112" s="44"/>
    </row>
    <row r="1113" spans="1:12" x14ac:dyDescent="0.25">
      <c r="A1113" s="51">
        <f t="shared" si="122"/>
        <v>119.67405313071752</v>
      </c>
      <c r="B1113" s="5">
        <f t="shared" si="116"/>
        <v>0.99664233064981433</v>
      </c>
      <c r="C1113" s="49">
        <f t="shared" si="119"/>
        <v>-2.9213417406990374E-2</v>
      </c>
      <c r="D1113" s="5">
        <f t="shared" si="117"/>
        <v>1.1511820167780917</v>
      </c>
      <c r="E1113" s="5">
        <f t="shared" si="118"/>
        <v>0.15056292018444628</v>
      </c>
      <c r="F1113" s="5" t="str">
        <f t="shared" si="120"/>
        <v>neg.</v>
      </c>
      <c r="G1113" s="16">
        <f>IF(AND(C$9="L",C$10="IB"),IF((($C$7*Coefficients!$C$16)/($A1113*($C$4/100)))&lt;=1,2*ASIN(($C$7*Coefficients!$C$16)/( $A1113*($C$4/100)))*180/PI(),180),IF(AND(C$9="C",C$10="IB"),IF((($C$7*Coefficients!$D$16)/($A1113*($C$4/100)))&lt;=1,2*ASIN(($C$7*Coefficients!$D$16)/( $A1113*($C$4/100)))*180/PI(),180),IF(AND(C$9="L",C$10="D"),IF((($C$7*Coefficients!$E$16)/($A1113*($C$4/100)))&lt;=1,2*ASIN(($C$7*Coefficients!$E$16)/( $A1113*($C$4/100)))*180/PI(),180),IF(AND(C$9="C",C$10="D"),IF((($C$7*Coefficients!$F$16)/($A1113*($C$4/100)))&lt;=1,2*ASIN(($C$7*Coefficients!$F$16)/( $A1113*($C$4/100)))*180/PI(),180),FALSE))))</f>
        <v>180</v>
      </c>
      <c r="H1113" s="50">
        <f>IF(AND(C$9="L",C$10="IB"),(($C$7*Coefficients!$C$16)/($A1113*SIN(C$5*PI()/180))*100/2)^2*PI(),IF(AND(C$9="C",C$10="IB"),(($C$7*Coefficients!$D$16)/($A1113*SIN(C$5*PI()/180))*100/2)^2*PI(),IF(AND(C$9="L",C$10="D"),(($C$7*Coefficients!$E$16)/($A1113*SIN(C$5*PI()/180))*100/2)^2*PI(),IF(AND(C$9="C",C$10="D"),(($C$7* Coefficients!$F$16)/($A1113*SIN(C$5*PI()/180))*100/2)^2*PI(),FALSE))))</f>
        <v>179047.24177319821</v>
      </c>
      <c r="I1113" s="42">
        <f t="shared" si="121"/>
        <v>6.6848241458503654</v>
      </c>
      <c r="L1113" s="44"/>
    </row>
    <row r="1114" spans="1:12" x14ac:dyDescent="0.25">
      <c r="A1114" s="51">
        <f t="shared" si="122"/>
        <v>119.94993031493104</v>
      </c>
      <c r="B1114" s="5">
        <f t="shared" si="116"/>
        <v>0.99662684979718008</v>
      </c>
      <c r="C1114" s="49">
        <f t="shared" si="119"/>
        <v>-2.9348336442317872E-2</v>
      </c>
      <c r="D1114" s="5">
        <f t="shared" si="117"/>
        <v>1.153835765397762</v>
      </c>
      <c r="E1114" s="5">
        <f t="shared" si="118"/>
        <v>0.15125788704772045</v>
      </c>
      <c r="F1114" s="5" t="str">
        <f t="shared" si="120"/>
        <v>neg.</v>
      </c>
      <c r="G1114" s="16">
        <f>IF(AND(C$9="L",C$10="IB"),IF((($C$7*Coefficients!$C$16)/($A1114*($C$4/100)))&lt;=1,2*ASIN(($C$7*Coefficients!$C$16)/( $A1114*($C$4/100)))*180/PI(),180),IF(AND(C$9="C",C$10="IB"),IF((($C$7*Coefficients!$D$16)/($A1114*($C$4/100)))&lt;=1,2*ASIN(($C$7*Coefficients!$D$16)/( $A1114*($C$4/100)))*180/PI(),180),IF(AND(C$9="L",C$10="D"),IF((($C$7*Coefficients!$E$16)/($A1114*($C$4/100)))&lt;=1,2*ASIN(($C$7*Coefficients!$E$16)/( $A1114*($C$4/100)))*180/PI(),180),IF(AND(C$9="C",C$10="D"),IF((($C$7*Coefficients!$F$16)/($A1114*($C$4/100)))&lt;=1,2*ASIN(($C$7*Coefficients!$F$16)/( $A1114*($C$4/100)))*180/PI(),180),FALSE))))</f>
        <v>180</v>
      </c>
      <c r="H1114" s="50">
        <f>IF(AND(C$9="L",C$10="IB"),(($C$7*Coefficients!$C$16)/($A1114*SIN(C$5*PI()/180))*100/2)^2*PI(),IF(AND(C$9="C",C$10="IB"),(($C$7*Coefficients!$D$16)/($A1114*SIN(C$5*PI()/180))*100/2)^2*PI(),IF(AND(C$9="L",C$10="D"),(($C$7*Coefficients!$E$16)/($A1114*SIN(C$5*PI()/180))*100/2)^2*PI(),IF(AND(C$9="C",C$10="D"),(($C$7* Coefficients!$F$16)/($A1114*SIN(C$5*PI()/180))*100/2)^2*PI(),FALSE))))</f>
        <v>178224.59442289014</v>
      </c>
      <c r="I1114" s="42">
        <f t="shared" si="121"/>
        <v>6.669449476957455</v>
      </c>
      <c r="L1114" s="44"/>
    </row>
    <row r="1115" spans="1:12" x14ac:dyDescent="0.25">
      <c r="A1115" s="51">
        <f t="shared" si="122"/>
        <v>120.22644346173442</v>
      </c>
      <c r="B1115" s="5">
        <f t="shared" si="116"/>
        <v>0.99661129764950729</v>
      </c>
      <c r="C1115" s="49">
        <f t="shared" si="119"/>
        <v>-2.9483878939832835E-2</v>
      </c>
      <c r="D1115" s="5">
        <f t="shared" si="117"/>
        <v>1.1564956315397992</v>
      </c>
      <c r="E1115" s="5">
        <f t="shared" si="118"/>
        <v>0.15195606173228585</v>
      </c>
      <c r="F1115" s="5" t="str">
        <f t="shared" si="120"/>
        <v>neg.</v>
      </c>
      <c r="G1115" s="16">
        <f>IF(AND(C$9="L",C$10="IB"),IF((($C$7*Coefficients!$C$16)/($A1115*($C$4/100)))&lt;=1,2*ASIN(($C$7*Coefficients!$C$16)/( $A1115*($C$4/100)))*180/PI(),180),IF(AND(C$9="C",C$10="IB"),IF((($C$7*Coefficients!$D$16)/($A1115*($C$4/100)))&lt;=1,2*ASIN(($C$7*Coefficients!$D$16)/( $A1115*($C$4/100)))*180/PI(),180),IF(AND(C$9="L",C$10="D"),IF((($C$7*Coefficients!$E$16)/($A1115*($C$4/100)))&lt;=1,2*ASIN(($C$7*Coefficients!$E$16)/( $A1115*($C$4/100)))*180/PI(),180),IF(AND(C$9="C",C$10="D"),IF((($C$7*Coefficients!$F$16)/($A1115*($C$4/100)))&lt;=1,2*ASIN(($C$7*Coefficients!$F$16)/( $A1115*($C$4/100)))*180/PI(),180),FALSE))))</f>
        <v>180</v>
      </c>
      <c r="H1115" s="50">
        <f>IF(AND(C$9="L",C$10="IB"),(($C$7*Coefficients!$C$16)/($A1115*SIN(C$5*PI()/180))*100/2)^2*PI(),IF(AND(C$9="C",C$10="IB"),(($C$7*Coefficients!$D$16)/($A1115*SIN(C$5*PI()/180))*100/2)^2*PI(),IF(AND(C$9="L",C$10="D"),(($C$7*Coefficients!$E$16)/($A1115*SIN(C$5*PI()/180))*100/2)^2*PI(),IF(AND(C$9="C",C$10="D"),(($C$7* Coefficients!$F$16)/($A1115*SIN(C$5*PI()/180))*100/2)^2*PI(),FALSE))))</f>
        <v>177405.72679382362</v>
      </c>
      <c r="I1115" s="42">
        <f t="shared" si="121"/>
        <v>6.6541101688217488</v>
      </c>
      <c r="L1115" s="44"/>
    </row>
    <row r="1116" spans="1:12" x14ac:dyDescent="0.25">
      <c r="A1116" s="51">
        <f t="shared" si="122"/>
        <v>120.50359403717286</v>
      </c>
      <c r="B1116" s="5">
        <f t="shared" si="116"/>
        <v>0.99659567387920522</v>
      </c>
      <c r="C1116" s="49">
        <f t="shared" si="119"/>
        <v>-2.9620047783826903E-2</v>
      </c>
      <c r="D1116" s="5">
        <f t="shared" si="117"/>
        <v>1.1591616293065494</v>
      </c>
      <c r="E1116" s="5">
        <f t="shared" si="118"/>
        <v>0.15265745904477296</v>
      </c>
      <c r="F1116" s="5" t="str">
        <f t="shared" si="120"/>
        <v>neg.</v>
      </c>
      <c r="G1116" s="16">
        <f>IF(AND(C$9="L",C$10="IB"),IF((($C$7*Coefficients!$C$16)/($A1116*($C$4/100)))&lt;=1,2*ASIN(($C$7*Coefficients!$C$16)/( $A1116*($C$4/100)))*180/PI(),180),IF(AND(C$9="C",C$10="IB"),IF((($C$7*Coefficients!$D$16)/($A1116*($C$4/100)))&lt;=1,2*ASIN(($C$7*Coefficients!$D$16)/( $A1116*($C$4/100)))*180/PI(),180),IF(AND(C$9="L",C$10="D"),IF((($C$7*Coefficients!$E$16)/($A1116*($C$4/100)))&lt;=1,2*ASIN(($C$7*Coefficients!$E$16)/( $A1116*($C$4/100)))*180/PI(),180),IF(AND(C$9="C",C$10="D"),IF((($C$7*Coefficients!$F$16)/($A1116*($C$4/100)))&lt;=1,2*ASIN(($C$7*Coefficients!$F$16)/( $A1116*($C$4/100)))*180/PI(),180),FALSE))))</f>
        <v>180</v>
      </c>
      <c r="H1116" s="50">
        <f>IF(AND(C$9="L",C$10="IB"),(($C$7*Coefficients!$C$16)/($A1116*SIN(C$5*PI()/180))*100/2)^2*PI(),IF(AND(C$9="C",C$10="IB"),(($C$7*Coefficients!$D$16)/($A1116*SIN(C$5*PI()/180))*100/2)^2*PI(),IF(AND(C$9="L",C$10="D"),(($C$7*Coefficients!$E$16)/($A1116*SIN(C$5*PI()/180))*100/2)^2*PI(),IF(AND(C$9="C",C$10="D"),(($C$7* Coefficients!$F$16)/($A1116*SIN(C$5*PI()/180))*100/2)^2*PI(),FALSE))))</f>
        <v>176590.62151975691</v>
      </c>
      <c r="I1116" s="42">
        <f t="shared" si="121"/>
        <v>6.6388061401157596</v>
      </c>
      <c r="L1116" s="44"/>
    </row>
    <row r="1117" spans="1:12" x14ac:dyDescent="0.25">
      <c r="A1117" s="51">
        <f t="shared" si="122"/>
        <v>120.78138351067111</v>
      </c>
      <c r="B1117" s="5">
        <f t="shared" si="116"/>
        <v>0.9965799781571838</v>
      </c>
      <c r="C1117" s="49">
        <f t="shared" si="119"/>
        <v>-2.9756845871974701E-2</v>
      </c>
      <c r="D1117" s="5">
        <f t="shared" si="117"/>
        <v>1.1618337728328669</v>
      </c>
      <c r="E1117" s="5">
        <f t="shared" si="118"/>
        <v>0.15336209386015626</v>
      </c>
      <c r="F1117" s="5" t="str">
        <f t="shared" si="120"/>
        <v>neg.</v>
      </c>
      <c r="G1117" s="16">
        <f>IF(AND(C$9="L",C$10="IB"),IF((($C$7*Coefficients!$C$16)/($A1117*($C$4/100)))&lt;=1,2*ASIN(($C$7*Coefficients!$C$16)/( $A1117*($C$4/100)))*180/PI(),180),IF(AND(C$9="C",C$10="IB"),IF((($C$7*Coefficients!$D$16)/($A1117*($C$4/100)))&lt;=1,2*ASIN(($C$7*Coefficients!$D$16)/( $A1117*($C$4/100)))*180/PI(),180),IF(AND(C$9="L",C$10="D"),IF((($C$7*Coefficients!$E$16)/($A1117*($C$4/100)))&lt;=1,2*ASIN(($C$7*Coefficients!$E$16)/( $A1117*($C$4/100)))*180/PI(),180),IF(AND(C$9="C",C$10="D"),IF((($C$7*Coefficients!$F$16)/($A1117*($C$4/100)))&lt;=1,2*ASIN(($C$7*Coefficients!$F$16)/( $A1117*($C$4/100)))*180/PI(),180),FALSE))))</f>
        <v>180</v>
      </c>
      <c r="H1117" s="50">
        <f>IF(AND(C$9="L",C$10="IB"),(($C$7*Coefficients!$C$16)/($A1117*SIN(C$5*PI()/180))*100/2)^2*PI(),IF(AND(C$9="C",C$10="IB"),(($C$7*Coefficients!$D$16)/($A1117*SIN(C$5*PI()/180))*100/2)^2*PI(),IF(AND(C$9="L",C$10="D"),(($C$7*Coefficients!$E$16)/($A1117*SIN(C$5*PI()/180))*100/2)^2*PI(),IF(AND(C$9="C",C$10="D"),(($C$7* Coefficients!$F$16)/($A1117*SIN(C$5*PI()/180))*100/2)^2*PI(),FALSE))))</f>
        <v>175779.26131423927</v>
      </c>
      <c r="I1117" s="42">
        <f t="shared" si="121"/>
        <v>6.6235373096990529</v>
      </c>
      <c r="L1117" s="44"/>
    </row>
    <row r="1118" spans="1:12" x14ac:dyDescent="0.25">
      <c r="A1118" s="51">
        <f t="shared" si="122"/>
        <v>121.0598133550413</v>
      </c>
      <c r="B1118" s="5">
        <f t="shared" si="116"/>
        <v>0.99656421015284835</v>
      </c>
      <c r="C1118" s="49">
        <f t="shared" si="119"/>
        <v>-2.9894276115382448E-2</v>
      </c>
      <c r="D1118" s="5">
        <f t="shared" si="117"/>
        <v>1.1645120762861909</v>
      </c>
      <c r="E1118" s="5">
        <f t="shared" si="118"/>
        <v>0.15406998112207029</v>
      </c>
      <c r="F1118" s="5" t="str">
        <f t="shared" si="120"/>
        <v>neg.</v>
      </c>
      <c r="G1118" s="16">
        <f>IF(AND(C$9="L",C$10="IB"),IF((($C$7*Coefficients!$C$16)/($A1118*($C$4/100)))&lt;=1,2*ASIN(($C$7*Coefficients!$C$16)/( $A1118*($C$4/100)))*180/PI(),180),IF(AND(C$9="C",C$10="IB"),IF((($C$7*Coefficients!$D$16)/($A1118*($C$4/100)))&lt;=1,2*ASIN(($C$7*Coefficients!$D$16)/( $A1118*($C$4/100)))*180/PI(),180),IF(AND(C$9="L",C$10="D"),IF((($C$7*Coefficients!$E$16)/($A1118*($C$4/100)))&lt;=1,2*ASIN(($C$7*Coefficients!$E$16)/( $A1118*($C$4/100)))*180/PI(),180),IF(AND(C$9="C",C$10="D"),IF((($C$7*Coefficients!$F$16)/($A1118*($C$4/100)))&lt;=1,2*ASIN(($C$7*Coefficients!$F$16)/( $A1118*($C$4/100)))*180/PI(),180),FALSE))))</f>
        <v>180</v>
      </c>
      <c r="H1118" s="50">
        <f>IF(AND(C$9="L",C$10="IB"),(($C$7*Coefficients!$C$16)/($A1118*SIN(C$5*PI()/180))*100/2)^2*PI(),IF(AND(C$9="C",C$10="IB"),(($C$7*Coefficients!$D$16)/($A1118*SIN(C$5*PI()/180))*100/2)^2*PI(),IF(AND(C$9="L",C$10="D"),(($C$7*Coefficients!$E$16)/($A1118*SIN(C$5*PI()/180))*100/2)^2*PI(),IF(AND(C$9="C",C$10="D"),(($C$7* Coefficients!$F$16)/($A1118*SIN(C$5*PI()/180))*100/2)^2*PI(),FALSE))))</f>
        <v>174971.6289702435</v>
      </c>
      <c r="I1118" s="42">
        <f t="shared" si="121"/>
        <v>6.6083035966178088</v>
      </c>
      <c r="L1118" s="44"/>
    </row>
    <row r="1119" spans="1:12" x14ac:dyDescent="0.25">
      <c r="A1119" s="51">
        <f t="shared" si="122"/>
        <v>121.33888504649076</v>
      </c>
      <c r="B1119" s="5">
        <f t="shared" si="116"/>
        <v>0.99654836953409187</v>
      </c>
      <c r="C1119" s="49">
        <f t="shared" si="119"/>
        <v>-3.0032341438658818E-2</v>
      </c>
      <c r="D1119" s="5">
        <f t="shared" si="117"/>
        <v>1.16719655386662</v>
      </c>
      <c r="E1119" s="5">
        <f t="shared" si="118"/>
        <v>0.15478113584312608</v>
      </c>
      <c r="F1119" s="5" t="str">
        <f t="shared" si="120"/>
        <v>neg.</v>
      </c>
      <c r="G1119" s="16">
        <f>IF(AND(C$9="L",C$10="IB"),IF((($C$7*Coefficients!$C$16)/($A1119*($C$4/100)))&lt;=1,2*ASIN(($C$7*Coefficients!$C$16)/( $A1119*($C$4/100)))*180/PI(),180),IF(AND(C$9="C",C$10="IB"),IF((($C$7*Coefficients!$D$16)/($A1119*($C$4/100)))&lt;=1,2*ASIN(($C$7*Coefficients!$D$16)/( $A1119*($C$4/100)))*180/PI(),180),IF(AND(C$9="L",C$10="D"),IF((($C$7*Coefficients!$E$16)/($A1119*($C$4/100)))&lt;=1,2*ASIN(($C$7*Coefficients!$E$16)/( $A1119*($C$4/100)))*180/PI(),180),IF(AND(C$9="C",C$10="D"),IF((($C$7*Coefficients!$F$16)/($A1119*($C$4/100)))&lt;=1,2*ASIN(($C$7*Coefficients!$F$16)/( $A1119*($C$4/100)))*180/PI(),180),FALSE))))</f>
        <v>180</v>
      </c>
      <c r="H1119" s="50">
        <f>IF(AND(C$9="L",C$10="IB"),(($C$7*Coefficients!$C$16)/($A1119*SIN(C$5*PI()/180))*100/2)^2*PI(),IF(AND(C$9="C",C$10="IB"),(($C$7*Coefficients!$D$16)/($A1119*SIN(C$5*PI()/180))*100/2)^2*PI(),IF(AND(C$9="L",C$10="D"),(($C$7*Coefficients!$E$16)/($A1119*SIN(C$5*PI()/180))*100/2)^2*PI(),IF(AND(C$9="C",C$10="D"),(($C$7* Coefficients!$F$16)/($A1119*SIN(C$5*PI()/180))*100/2)^2*PI(),FALSE))))</f>
        <v>174167.70735980175</v>
      </c>
      <c r="I1119" s="42">
        <f t="shared" si="121"/>
        <v>6.5931049201043974</v>
      </c>
      <c r="L1119" s="44"/>
    </row>
    <row r="1120" spans="1:12" x14ac:dyDescent="0.25">
      <c r="A1120" s="51">
        <f t="shared" si="122"/>
        <v>121.61860006462982</v>
      </c>
      <c r="B1120" s="5">
        <f t="shared" si="116"/>
        <v>0.99653245596728912</v>
      </c>
      <c r="C1120" s="49">
        <f t="shared" si="119"/>
        <v>-3.0171044779969455E-2</v>
      </c>
      <c r="D1120" s="5">
        <f t="shared" si="117"/>
        <v>1.1698872198069865</v>
      </c>
      <c r="E1120" s="5">
        <f t="shared" si="118"/>
        <v>0.15549557310522971</v>
      </c>
      <c r="F1120" s="5" t="str">
        <f t="shared" si="120"/>
        <v>neg.</v>
      </c>
      <c r="G1120" s="16">
        <f>IF(AND(C$9="L",C$10="IB"),IF((($C$7*Coefficients!$C$16)/($A1120*($C$4/100)))&lt;=1,2*ASIN(($C$7*Coefficients!$C$16)/( $A1120*($C$4/100)))*180/PI(),180),IF(AND(C$9="C",C$10="IB"),IF((($C$7*Coefficients!$D$16)/($A1120*($C$4/100)))&lt;=1,2*ASIN(($C$7*Coefficients!$D$16)/( $A1120*($C$4/100)))*180/PI(),180),IF(AND(C$9="L",C$10="D"),IF((($C$7*Coefficients!$E$16)/($A1120*($C$4/100)))&lt;=1,2*ASIN(($C$7*Coefficients!$E$16)/( $A1120*($C$4/100)))*180/PI(),180),IF(AND(C$9="C",C$10="D"),IF((($C$7*Coefficients!$F$16)/($A1120*($C$4/100)))&lt;=1,2*ASIN(($C$7*Coefficients!$F$16)/( $A1120*($C$4/100)))*180/PI(),180),FALSE))))</f>
        <v>180</v>
      </c>
      <c r="H1120" s="50">
        <f>IF(AND(C$9="L",C$10="IB"),(($C$7*Coefficients!$C$16)/($A1120*SIN(C$5*PI()/180))*100/2)^2*PI(),IF(AND(C$9="C",C$10="IB"),(($C$7*Coefficients!$D$16)/($A1120*SIN(C$5*PI()/180))*100/2)^2*PI(),IF(AND(C$9="L",C$10="D"),(($C$7*Coefficients!$E$16)/($A1120*SIN(C$5*PI()/180))*100/2)^2*PI(),IF(AND(C$9="C",C$10="D"),(($C$7* Coefficients!$F$16)/($A1120*SIN(C$5*PI()/180))*100/2)^2*PI(),FALSE))))</f>
        <v>173367.47943364209</v>
      </c>
      <c r="I1120" s="42">
        <f t="shared" si="121"/>
        <v>6.577941199576947</v>
      </c>
      <c r="L1120" s="44"/>
    </row>
    <row r="1121" spans="1:12" x14ac:dyDescent="0.25">
      <c r="A1121" s="51">
        <f t="shared" si="122"/>
        <v>121.89895989247965</v>
      </c>
      <c r="B1121" s="5">
        <f t="shared" si="116"/>
        <v>0.99651646911728864</v>
      </c>
      <c r="C1121" s="49">
        <f t="shared" si="119"/>
        <v>-3.0310389091109807E-2</v>
      </c>
      <c r="D1121" s="5">
        <f t="shared" si="117"/>
        <v>1.1725840883729337</v>
      </c>
      <c r="E1121" s="5">
        <f t="shared" si="118"/>
        <v>0.1562133080599023</v>
      </c>
      <c r="F1121" s="5" t="str">
        <f t="shared" si="120"/>
        <v>neg.</v>
      </c>
      <c r="G1121" s="16">
        <f>IF(AND(C$9="L",C$10="IB"),IF((($C$7*Coefficients!$C$16)/($A1121*($C$4/100)))&lt;=1,2*ASIN(($C$7*Coefficients!$C$16)/( $A1121*($C$4/100)))*180/PI(),180),IF(AND(C$9="C",C$10="IB"),IF((($C$7*Coefficients!$D$16)/($A1121*($C$4/100)))&lt;=1,2*ASIN(($C$7*Coefficients!$D$16)/( $A1121*($C$4/100)))*180/PI(),180),IF(AND(C$9="L",C$10="D"),IF((($C$7*Coefficients!$E$16)/($A1121*($C$4/100)))&lt;=1,2*ASIN(($C$7*Coefficients!$E$16)/( $A1121*($C$4/100)))*180/PI(),180),IF(AND(C$9="C",C$10="D"),IF((($C$7*Coefficients!$F$16)/($A1121*($C$4/100)))&lt;=1,2*ASIN(($C$7*Coefficients!$F$16)/( $A1121*($C$4/100)))*180/PI(),180),FALSE))))</f>
        <v>180</v>
      </c>
      <c r="H1121" s="50">
        <f>IF(AND(C$9="L",C$10="IB"),(($C$7*Coefficients!$C$16)/($A1121*SIN(C$5*PI()/180))*100/2)^2*PI(),IF(AND(C$9="C",C$10="IB"),(($C$7*Coefficients!$D$16)/($A1121*SIN(C$5*PI()/180))*100/2)^2*PI(),IF(AND(C$9="L",C$10="D"),(($C$7*Coefficients!$E$16)/($A1121*SIN(C$5*PI()/180))*100/2)^2*PI(),IF(AND(C$9="C",C$10="D"),(($C$7* Coefficients!$F$16)/($A1121*SIN(C$5*PI()/180))*100/2)^2*PI(),FALSE))))</f>
        <v>172570.92822082675</v>
      </c>
      <c r="I1121" s="42">
        <f t="shared" si="121"/>
        <v>6.5628123546389237</v>
      </c>
      <c r="L1121" s="44"/>
    </row>
    <row r="1122" spans="1:12" x14ac:dyDescent="0.25">
      <c r="A1122" s="51">
        <f t="shared" si="122"/>
        <v>122.17996601648015</v>
      </c>
      <c r="B1122" s="5">
        <f t="shared" si="116"/>
        <v>0.99650040864740708</v>
      </c>
      <c r="C1122" s="49">
        <f t="shared" si="119"/>
        <v>-3.0450377337557771E-2</v>
      </c>
      <c r="D1122" s="5">
        <f t="shared" si="117"/>
        <v>1.17528717386299</v>
      </c>
      <c r="E1122" s="5">
        <f t="shared" si="118"/>
        <v>0.15693435592860114</v>
      </c>
      <c r="F1122" s="5" t="str">
        <f t="shared" si="120"/>
        <v>neg.</v>
      </c>
      <c r="G1122" s="16">
        <f>IF(AND(C$9="L",C$10="IB"),IF((($C$7*Coefficients!$C$16)/($A1122*($C$4/100)))&lt;=1,2*ASIN(($C$7*Coefficients!$C$16)/( $A1122*($C$4/100)))*180/PI(),180),IF(AND(C$9="C",C$10="IB"),IF((($C$7*Coefficients!$D$16)/($A1122*($C$4/100)))&lt;=1,2*ASIN(($C$7*Coefficients!$D$16)/( $A1122*($C$4/100)))*180/PI(),180),IF(AND(C$9="L",C$10="D"),IF((($C$7*Coefficients!$E$16)/($A1122*($C$4/100)))&lt;=1,2*ASIN(($C$7*Coefficients!$E$16)/( $A1122*($C$4/100)))*180/PI(),180),IF(AND(C$9="C",C$10="D"),IF((($C$7*Coefficients!$F$16)/($A1122*($C$4/100)))&lt;=1,2*ASIN(($C$7*Coefficients!$F$16)/( $A1122*($C$4/100)))*180/PI(),180),FALSE))))</f>
        <v>180</v>
      </c>
      <c r="H1122" s="50">
        <f>IF(AND(C$9="L",C$10="IB"),(($C$7*Coefficients!$C$16)/($A1122*SIN(C$5*PI()/180))*100/2)^2*PI(),IF(AND(C$9="C",C$10="IB"),(($C$7*Coefficients!$D$16)/($A1122*SIN(C$5*PI()/180))*100/2)^2*PI(),IF(AND(C$9="L",C$10="D"),(($C$7*Coefficients!$E$16)/($A1122*SIN(C$5*PI()/180))*100/2)^2*PI(),IF(AND(C$9="C",C$10="D"),(($C$7* Coefficients!$F$16)/($A1122*SIN(C$5*PI()/180))*100/2)^2*PI(),FALSE))))</f>
        <v>171778.03682839248</v>
      </c>
      <c r="I1122" s="42">
        <f t="shared" si="121"/>
        <v>6.5477183050786962</v>
      </c>
      <c r="L1122" s="44"/>
    </row>
    <row r="1123" spans="1:12" x14ac:dyDescent="0.25">
      <c r="A1123" s="51">
        <f t="shared" si="122"/>
        <v>122.46161992649782</v>
      </c>
      <c r="B1123" s="5">
        <f t="shared" ref="B1123:B1186" si="123">IF(AND(C$9="L",C$10="IB"),SQRT((SIN(PI()*$A1123*($C$4/100)/$C$7*SIN($C$5*PI()/180))/(PI()*$A1123*($C$4/100)/$C$7*SIN($C$5*PI()/180)))^2),IF(AND(C$9="C",C$10="IB"),IMABS(2*BESSELJ((2*PI()*$A1123/$C$7)*(($C$4/100)/2)*SIN($C$5*PI()/180),1)/( (2*PI()*$A1123/$C$7)*(($C$4/100)/2)*SIN($C$5*PI()/180))),IF(AND(C$9="L",C$10="D"),SQRT((SIN(PI()*$A1123*($C$4/100)/$C$7*SIN($C$5*PI()/180))/(PI()*$A1123*($C$4/100)/$C$7*SIN($C$5*PI()/180)))^2)*COS(C$5*PI()/180),IF(AND(C$9="C",C$10="D"),IMABS(2*BESSELJ((2*PI()*$A1123/$C$7)*(($C$4/100)/2)*SIN($C$5*PI()/180),1)/( (2*PI()*$A1123/$C$7)*(($C$4/100)/2)*SIN($C$5*PI()/180)))* COS(C$5*PI()/180),FALSE))))</f>
        <v>0.99648427421942054</v>
      </c>
      <c r="C1123" s="49">
        <f t="shared" si="119"/>
        <v>-3.0591012498552422E-2</v>
      </c>
      <c r="D1123" s="5">
        <f t="shared" ref="D1123:D1186" si="124">IF(C$9="C",C$14/(C$7/A1123*100),"n/a")</f>
        <v>1.1779964906086462</v>
      </c>
      <c r="E1123" s="5">
        <f t="shared" ref="E1123:E1186" si="125">IF($C$9="C",(((PI()*(C$4/100)/(C$7/A1123)))^2),IF($C$9="L",(2*(C$4/100)/(C$7/A1123)),FALSE))</f>
        <v>0.15765873200304253</v>
      </c>
      <c r="F1123" s="5" t="str">
        <f t="shared" si="120"/>
        <v>neg.</v>
      </c>
      <c r="G1123" s="16">
        <f>IF(AND(C$9="L",C$10="IB"),IF((($C$7*Coefficients!$C$16)/($A1123*($C$4/100)))&lt;=1,2*ASIN(($C$7*Coefficients!$C$16)/( $A1123*($C$4/100)))*180/PI(),180),IF(AND(C$9="C",C$10="IB"),IF((($C$7*Coefficients!$D$16)/($A1123*($C$4/100)))&lt;=1,2*ASIN(($C$7*Coefficients!$D$16)/( $A1123*($C$4/100)))*180/PI(),180),IF(AND(C$9="L",C$10="D"),IF((($C$7*Coefficients!$E$16)/($A1123*($C$4/100)))&lt;=1,2*ASIN(($C$7*Coefficients!$E$16)/( $A1123*($C$4/100)))*180/PI(),180),IF(AND(C$9="C",C$10="D"),IF((($C$7*Coefficients!$F$16)/($A1123*($C$4/100)))&lt;=1,2*ASIN(($C$7*Coefficients!$F$16)/( $A1123*($C$4/100)))*180/PI(),180),FALSE))))</f>
        <v>180</v>
      </c>
      <c r="H1123" s="50">
        <f>IF(AND(C$9="L",C$10="IB"),(($C$7*Coefficients!$C$16)/($A1123*SIN(C$5*PI()/180))*100/2)^2*PI(),IF(AND(C$9="C",C$10="IB"),(($C$7*Coefficients!$D$16)/($A1123*SIN(C$5*PI()/180))*100/2)^2*PI(),IF(AND(C$9="L",C$10="D"),(($C$7*Coefficients!$E$16)/($A1123*SIN(C$5*PI()/180))*100/2)^2*PI(),IF(AND(C$9="C",C$10="D"),(($C$7* Coefficients!$F$16)/($A1123*SIN(C$5*PI()/180))*100/2)^2*PI(),FALSE))))</f>
        <v>170988.78844099201</v>
      </c>
      <c r="I1123" s="42">
        <f t="shared" si="121"/>
        <v>6.5326589708691163</v>
      </c>
      <c r="L1123" s="44"/>
    </row>
    <row r="1124" spans="1:12" x14ac:dyDescent="0.25">
      <c r="A1124" s="51">
        <f t="shared" si="122"/>
        <v>122.74392311583365</v>
      </c>
      <c r="B1124" s="5">
        <f t="shared" si="123"/>
        <v>0.99646806549355971</v>
      </c>
      <c r="C1124" s="49">
        <f t="shared" ref="C1124:C1187" si="126">20*LOG(B1124)</f>
        <v>-3.0732297567139889E-2</v>
      </c>
      <c r="D1124" s="5">
        <f t="shared" si="124"/>
        <v>1.1807120529744293</v>
      </c>
      <c r="E1124" s="5">
        <f t="shared" si="125"/>
        <v>0.15838645164552628</v>
      </c>
      <c r="F1124" s="5" t="str">
        <f t="shared" ref="F1124:F1187" si="127">IF(E1124&gt;=1,10*LOG(E1124),"neg.")</f>
        <v>neg.</v>
      </c>
      <c r="G1124" s="16">
        <f>IF(AND(C$9="L",C$10="IB"),IF((($C$7*Coefficients!$C$16)/($A1124*($C$4/100)))&lt;=1,2*ASIN(($C$7*Coefficients!$C$16)/( $A1124*($C$4/100)))*180/PI(),180),IF(AND(C$9="C",C$10="IB"),IF((($C$7*Coefficients!$D$16)/($A1124*($C$4/100)))&lt;=1,2*ASIN(($C$7*Coefficients!$D$16)/( $A1124*($C$4/100)))*180/PI(),180),IF(AND(C$9="L",C$10="D"),IF((($C$7*Coefficients!$E$16)/($A1124*($C$4/100)))&lt;=1,2*ASIN(($C$7*Coefficients!$E$16)/( $A1124*($C$4/100)))*180/PI(),180),IF(AND(C$9="C",C$10="D"),IF((($C$7*Coefficients!$F$16)/($A1124*($C$4/100)))&lt;=1,2*ASIN(($C$7*Coefficients!$F$16)/( $A1124*($C$4/100)))*180/PI(),180),FALSE))))</f>
        <v>180</v>
      </c>
      <c r="H1124" s="50">
        <f>IF(AND(C$9="L",C$10="IB"),(($C$7*Coefficients!$C$16)/($A1124*SIN(C$5*PI()/180))*100/2)^2*PI(),IF(AND(C$9="C",C$10="IB"),(($C$7*Coefficients!$D$16)/($A1124*SIN(C$5*PI()/180))*100/2)^2*PI(),IF(AND(C$9="L",C$10="D"),(($C$7*Coefficients!$E$16)/($A1124*SIN(C$5*PI()/180))*100/2)^2*PI(),IF(AND(C$9="C",C$10="D"),(($C$7* Coefficients!$F$16)/($A1124*SIN(C$5*PI()/180))*100/2)^2*PI(),FALSE))))</f>
        <v>170203.16632053768</v>
      </c>
      <c r="I1124" s="42">
        <f t="shared" ref="I1124:I1187" si="128">(0.8/A1124)*1000</f>
        <v>6.5176342721670926</v>
      </c>
      <c r="L1124" s="44"/>
    </row>
    <row r="1125" spans="1:12" x14ac:dyDescent="0.25">
      <c r="A1125" s="51">
        <f t="shared" ref="A1125:A1188" si="129">A1124*10^(1/1000)</f>
        <v>123.02687708123105</v>
      </c>
      <c r="B1125" s="5">
        <f t="shared" si="123"/>
        <v>0.99645178212850172</v>
      </c>
      <c r="C1125" s="49">
        <f t="shared" si="126"/>
        <v>-3.0874235550247368E-2</v>
      </c>
      <c r="D1125" s="5">
        <f t="shared" si="124"/>
        <v>1.1834338753579809</v>
      </c>
      <c r="E1125" s="5">
        <f t="shared" si="125"/>
        <v>0.15911753028926115</v>
      </c>
      <c r="F1125" s="5" t="str">
        <f t="shared" si="127"/>
        <v>neg.</v>
      </c>
      <c r="G1125" s="16">
        <f>IF(AND(C$9="L",C$10="IB"),IF((($C$7*Coefficients!$C$16)/($A1125*($C$4/100)))&lt;=1,2*ASIN(($C$7*Coefficients!$C$16)/( $A1125*($C$4/100)))*180/PI(),180),IF(AND(C$9="C",C$10="IB"),IF((($C$7*Coefficients!$D$16)/($A1125*($C$4/100)))&lt;=1,2*ASIN(($C$7*Coefficients!$D$16)/( $A1125*($C$4/100)))*180/PI(),180),IF(AND(C$9="L",C$10="D"),IF((($C$7*Coefficients!$E$16)/($A1125*($C$4/100)))&lt;=1,2*ASIN(($C$7*Coefficients!$E$16)/( $A1125*($C$4/100)))*180/PI(),180),IF(AND(C$9="C",C$10="D"),IF((($C$7*Coefficients!$F$16)/($A1125*($C$4/100)))&lt;=1,2*ASIN(($C$7*Coefficients!$F$16)/( $A1125*($C$4/100)))*180/PI(),180),FALSE))))</f>
        <v>180</v>
      </c>
      <c r="H1125" s="50">
        <f>IF(AND(C$9="L",C$10="IB"),(($C$7*Coefficients!$C$16)/($A1125*SIN(C$5*PI()/180))*100/2)^2*PI(),IF(AND(C$9="C",C$10="IB"),(($C$7*Coefficients!$D$16)/($A1125*SIN(C$5*PI()/180))*100/2)^2*PI(),IF(AND(C$9="L",C$10="D"),(($C$7*Coefficients!$E$16)/($A1125*SIN(C$5*PI()/180))*100/2)^2*PI(),IF(AND(C$9="C",C$10="D"),(($C$7* Coefficients!$F$16)/($A1125*SIN(C$5*PI()/180))*100/2)^2*PI(),FALSE))))</f>
        <v>169421.15380584617</v>
      </c>
      <c r="I1125" s="42">
        <f t="shared" si="128"/>
        <v>6.50264412931317</v>
      </c>
      <c r="L1125" s="44"/>
    </row>
    <row r="1126" spans="1:12" x14ac:dyDescent="0.25">
      <c r="A1126" s="51">
        <f t="shared" si="129"/>
        <v>123.31048332288378</v>
      </c>
      <c r="B1126" s="5">
        <f t="shared" si="123"/>
        <v>0.99643542378136263</v>
      </c>
      <c r="C1126" s="49">
        <f t="shared" si="126"/>
        <v>-3.1016829468752262E-2</v>
      </c>
      <c r="D1126" s="5">
        <f t="shared" si="124"/>
        <v>1.1861619721901326</v>
      </c>
      <c r="E1126" s="5">
        <f t="shared" si="125"/>
        <v>0.15985198343869256</v>
      </c>
      <c r="F1126" s="5" t="str">
        <f t="shared" si="127"/>
        <v>neg.</v>
      </c>
      <c r="G1126" s="16">
        <f>IF(AND(C$9="L",C$10="IB"),IF((($C$7*Coefficients!$C$16)/($A1126*($C$4/100)))&lt;=1,2*ASIN(($C$7*Coefficients!$C$16)/( $A1126*($C$4/100)))*180/PI(),180),IF(AND(C$9="C",C$10="IB"),IF((($C$7*Coefficients!$D$16)/($A1126*($C$4/100)))&lt;=1,2*ASIN(($C$7*Coefficients!$D$16)/( $A1126*($C$4/100)))*180/PI(),180),IF(AND(C$9="L",C$10="D"),IF((($C$7*Coefficients!$E$16)/($A1126*($C$4/100)))&lt;=1,2*ASIN(($C$7*Coefficients!$E$16)/( $A1126*($C$4/100)))*180/PI(),180),IF(AND(C$9="C",C$10="D"),IF((($C$7*Coefficients!$F$16)/($A1126*($C$4/100)))&lt;=1,2*ASIN(($C$7*Coefficients!$F$16)/( $A1126*($C$4/100)))*180/PI(),180),FALSE))))</f>
        <v>180</v>
      </c>
      <c r="H1126" s="50">
        <f>IF(AND(C$9="L",C$10="IB"),(($C$7*Coefficients!$C$16)/($A1126*SIN(C$5*PI()/180))*100/2)^2*PI(),IF(AND(C$9="C",C$10="IB"),(($C$7*Coefficients!$D$16)/($A1126*SIN(C$5*PI()/180))*100/2)^2*PI(),IF(AND(C$9="L",C$10="D"),(($C$7*Coefficients!$E$16)/($A1126*SIN(C$5*PI()/180))*100/2)^2*PI(),IF(AND(C$9="C",C$10="D"),(($C$7* Coefficients!$F$16)/($A1126*SIN(C$5*PI()/180))*100/2)^2*PI(),FALSE))))</f>
        <v>168642.73431228555</v>
      </c>
      <c r="I1126" s="42">
        <f t="shared" si="128"/>
        <v>6.4876884628311018</v>
      </c>
      <c r="L1126" s="44"/>
    </row>
    <row r="1127" spans="1:12" x14ac:dyDescent="0.25">
      <c r="A1127" s="51">
        <f t="shared" si="129"/>
        <v>123.5947433444439</v>
      </c>
      <c r="B1127" s="5">
        <f t="shared" si="123"/>
        <v>0.99641899010769108</v>
      </c>
      <c r="C1127" s="49">
        <f t="shared" si="126"/>
        <v>-3.1160082357540756E-2</v>
      </c>
      <c r="D1127" s="5">
        <f t="shared" si="124"/>
        <v>1.1888963579349816</v>
      </c>
      <c r="E1127" s="5">
        <f t="shared" si="125"/>
        <v>0.16058982666983104</v>
      </c>
      <c r="F1127" s="5" t="str">
        <f t="shared" si="127"/>
        <v>neg.</v>
      </c>
      <c r="G1127" s="16">
        <f>IF(AND(C$9="L",C$10="IB"),IF((($C$7*Coefficients!$C$16)/($A1127*($C$4/100)))&lt;=1,2*ASIN(($C$7*Coefficients!$C$16)/( $A1127*($C$4/100)))*180/PI(),180),IF(AND(C$9="C",C$10="IB"),IF((($C$7*Coefficients!$D$16)/($A1127*($C$4/100)))&lt;=1,2*ASIN(($C$7*Coefficients!$D$16)/( $A1127*($C$4/100)))*180/PI(),180),IF(AND(C$9="L",C$10="D"),IF((($C$7*Coefficients!$E$16)/($A1127*($C$4/100)))&lt;=1,2*ASIN(($C$7*Coefficients!$E$16)/( $A1127*($C$4/100)))*180/PI(),180),IF(AND(C$9="C",C$10="D"),IF((($C$7*Coefficients!$F$16)/($A1127*($C$4/100)))&lt;=1,2*ASIN(($C$7*Coefficients!$F$16)/( $A1127*($C$4/100)))*180/PI(),180),FALSE))))</f>
        <v>180</v>
      </c>
      <c r="H1127" s="50">
        <f>IF(AND(C$9="L",C$10="IB"),(($C$7*Coefficients!$C$16)/($A1127*SIN(C$5*PI()/180))*100/2)^2*PI(),IF(AND(C$9="C",C$10="IB"),(($C$7*Coefficients!$D$16)/($A1127*SIN(C$5*PI()/180))*100/2)^2*PI(),IF(AND(C$9="L",C$10="D"),(($C$7*Coefficients!$E$16)/($A1127*SIN(C$5*PI()/180))*100/2)^2*PI(),IF(AND(C$9="C",C$10="D"),(($C$7* Coefficients!$F$16)/($A1127*SIN(C$5*PI()/180))*100/2)^2*PI(),FALSE))))</f>
        <v>167867.89133142328</v>
      </c>
      <c r="I1127" s="42">
        <f t="shared" si="128"/>
        <v>6.4727671934274325</v>
      </c>
      <c r="L1127" s="44"/>
    </row>
    <row r="1128" spans="1:12" x14ac:dyDescent="0.25">
      <c r="A1128" s="51">
        <f t="shared" si="129"/>
        <v>123.87965865302974</v>
      </c>
      <c r="B1128" s="5">
        <f t="shared" si="123"/>
        <v>0.99640248076146132</v>
      </c>
      <c r="C1128" s="49">
        <f t="shared" si="126"/>
        <v>-3.1303997265572217E-2</v>
      </c>
      <c r="D1128" s="5">
        <f t="shared" si="124"/>
        <v>1.1916370470899695</v>
      </c>
      <c r="E1128" s="5">
        <f t="shared" si="125"/>
        <v>0.16133107563058277</v>
      </c>
      <c r="F1128" s="5" t="str">
        <f t="shared" si="127"/>
        <v>neg.</v>
      </c>
      <c r="G1128" s="16">
        <f>IF(AND(C$9="L",C$10="IB"),IF((($C$7*Coefficients!$C$16)/($A1128*($C$4/100)))&lt;=1,2*ASIN(($C$7*Coefficients!$C$16)/( $A1128*($C$4/100)))*180/PI(),180),IF(AND(C$9="C",C$10="IB"),IF((($C$7*Coefficients!$D$16)/($A1128*($C$4/100)))&lt;=1,2*ASIN(($C$7*Coefficients!$D$16)/( $A1128*($C$4/100)))*180/PI(),180),IF(AND(C$9="L",C$10="D"),IF((($C$7*Coefficients!$E$16)/($A1128*($C$4/100)))&lt;=1,2*ASIN(($C$7*Coefficients!$E$16)/( $A1128*($C$4/100)))*180/PI(),180),IF(AND(C$9="C",C$10="D"),IF((($C$7*Coefficients!$F$16)/($A1128*($C$4/100)))&lt;=1,2*ASIN(($C$7*Coefficients!$F$16)/( $A1128*($C$4/100)))*180/PI(),180),FALSE))))</f>
        <v>180</v>
      </c>
      <c r="H1128" s="50">
        <f>IF(AND(C$9="L",C$10="IB"),(($C$7*Coefficients!$C$16)/($A1128*SIN(C$5*PI()/180))*100/2)^2*PI(),IF(AND(C$9="C",C$10="IB"),(($C$7*Coefficients!$D$16)/($A1128*SIN(C$5*PI()/180))*100/2)^2*PI(),IF(AND(C$9="L",C$10="D"),(($C$7*Coefficients!$E$16)/($A1128*SIN(C$5*PI()/180))*100/2)^2*PI(),IF(AND(C$9="C",C$10="D"),(($C$7* Coefficients!$F$16)/($A1128*SIN(C$5*PI()/180))*100/2)^2*PI(),FALSE))))</f>
        <v>167096.60843067622</v>
      </c>
      <c r="I1128" s="42">
        <f t="shared" si="128"/>
        <v>6.4578802419910799</v>
      </c>
      <c r="L1128" s="44"/>
    </row>
    <row r="1129" spans="1:12" x14ac:dyDescent="0.25">
      <c r="A1129" s="51">
        <f t="shared" si="129"/>
        <v>124.16523075923391</v>
      </c>
      <c r="B1129" s="5">
        <f t="shared" si="123"/>
        <v>0.99638589539506561</v>
      </c>
      <c r="C1129" s="49">
        <f t="shared" si="126"/>
        <v>-3.1448577255948448E-2</v>
      </c>
      <c r="D1129" s="5">
        <f t="shared" si="124"/>
        <v>1.1943840541859572</v>
      </c>
      <c r="E1129" s="5">
        <f t="shared" si="125"/>
        <v>0.16207574604108146</v>
      </c>
      <c r="F1129" s="5" t="str">
        <f t="shared" si="127"/>
        <v>neg.</v>
      </c>
      <c r="G1129" s="16">
        <f>IF(AND(C$9="L",C$10="IB"),IF((($C$7*Coefficients!$C$16)/($A1129*($C$4/100)))&lt;=1,2*ASIN(($C$7*Coefficients!$C$16)/( $A1129*($C$4/100)))*180/PI(),180),IF(AND(C$9="C",C$10="IB"),IF((($C$7*Coefficients!$D$16)/($A1129*($C$4/100)))&lt;=1,2*ASIN(($C$7*Coefficients!$D$16)/( $A1129*($C$4/100)))*180/PI(),180),IF(AND(C$9="L",C$10="D"),IF((($C$7*Coefficients!$E$16)/($A1129*($C$4/100)))&lt;=1,2*ASIN(($C$7*Coefficients!$E$16)/( $A1129*($C$4/100)))*180/PI(),180),IF(AND(C$9="C",C$10="D"),IF((($C$7*Coefficients!$F$16)/($A1129*($C$4/100)))&lt;=1,2*ASIN(($C$7*Coefficients!$F$16)/( $A1129*($C$4/100)))*180/PI(),180),FALSE))))</f>
        <v>180</v>
      </c>
      <c r="H1129" s="50">
        <f>IF(AND(C$9="L",C$10="IB"),(($C$7*Coefficients!$C$16)/($A1129*SIN(C$5*PI()/180))*100/2)^2*PI(),IF(AND(C$9="C",C$10="IB"),(($C$7*Coefficients!$D$16)/($A1129*SIN(C$5*PI()/180))*100/2)^2*PI(),IF(AND(C$9="L",C$10="D"),(($C$7*Coefficients!$E$16)/($A1129*SIN(C$5*PI()/180))*100/2)^2*PI(),IF(AND(C$9="C",C$10="D"),(($C$7* Coefficients!$F$16)/($A1129*SIN(C$5*PI()/180))*100/2)^2*PI(),FALSE))))</f>
        <v>166328.86925296191</v>
      </c>
      <c r="I1129" s="42">
        <f t="shared" si="128"/>
        <v>6.4430275295929063</v>
      </c>
      <c r="L1129" s="44"/>
    </row>
    <row r="1130" spans="1:12" x14ac:dyDescent="0.25">
      <c r="A1130" s="51">
        <f t="shared" si="129"/>
        <v>124.45146117713129</v>
      </c>
      <c r="B1130" s="5">
        <f t="shared" si="123"/>
        <v>0.9963692336593073</v>
      </c>
      <c r="C1130" s="49">
        <f t="shared" si="126"/>
        <v>-3.1593825405978194E-2</v>
      </c>
      <c r="D1130" s="5">
        <f t="shared" si="124"/>
        <v>1.1971373937873029</v>
      </c>
      <c r="E1130" s="5">
        <f t="shared" si="125"/>
        <v>0.16282385369402155</v>
      </c>
      <c r="F1130" s="5" t="str">
        <f t="shared" si="127"/>
        <v>neg.</v>
      </c>
      <c r="G1130" s="16">
        <f>IF(AND(C$9="L",C$10="IB"),IF((($C$7*Coefficients!$C$16)/($A1130*($C$4/100)))&lt;=1,2*ASIN(($C$7*Coefficients!$C$16)/( $A1130*($C$4/100)))*180/PI(),180),IF(AND(C$9="C",C$10="IB"),IF((($C$7*Coefficients!$D$16)/($A1130*($C$4/100)))&lt;=1,2*ASIN(($C$7*Coefficients!$D$16)/( $A1130*($C$4/100)))*180/PI(),180),IF(AND(C$9="L",C$10="D"),IF((($C$7*Coefficients!$E$16)/($A1130*($C$4/100)))&lt;=1,2*ASIN(($C$7*Coefficients!$E$16)/( $A1130*($C$4/100)))*180/PI(),180),IF(AND(C$9="C",C$10="D"),IF((($C$7*Coefficients!$F$16)/($A1130*($C$4/100)))&lt;=1,2*ASIN(($C$7*Coefficients!$F$16)/( $A1130*($C$4/100)))*180/PI(),180),FALSE))))</f>
        <v>180</v>
      </c>
      <c r="H1130" s="50">
        <f>IF(AND(C$9="L",C$10="IB"),(($C$7*Coefficients!$C$16)/($A1130*SIN(C$5*PI()/180))*100/2)^2*PI(),IF(AND(C$9="C",C$10="IB"),(($C$7*Coefficients!$D$16)/($A1130*SIN(C$5*PI()/180))*100/2)^2*PI(),IF(AND(C$9="L",C$10="D"),(($C$7*Coefficients!$E$16)/($A1130*SIN(C$5*PI()/180))*100/2)^2*PI(),IF(AND(C$9="C",C$10="D"),(($C$7* Coefficients!$F$16)/($A1130*SIN(C$5*PI()/180))*100/2)^2*PI(),FALSE))))</f>
        <v>165564.6575163521</v>
      </c>
      <c r="I1130" s="42">
        <f t="shared" si="128"/>
        <v>6.4282089774853111</v>
      </c>
      <c r="L1130" s="44"/>
    </row>
    <row r="1131" spans="1:12" x14ac:dyDescent="0.25">
      <c r="A1131" s="51">
        <f t="shared" si="129"/>
        <v>124.73835142428706</v>
      </c>
      <c r="B1131" s="5">
        <f t="shared" si="123"/>
        <v>0.99635249520339353</v>
      </c>
      <c r="C1131" s="49">
        <f t="shared" si="126"/>
        <v>-3.1739744807243508E-2</v>
      </c>
      <c r="D1131" s="5">
        <f t="shared" si="124"/>
        <v>1.1998970804919387</v>
      </c>
      <c r="E1131" s="5">
        <f t="shared" si="125"/>
        <v>0.16357541445499318</v>
      </c>
      <c r="F1131" s="5" t="str">
        <f t="shared" si="127"/>
        <v>neg.</v>
      </c>
      <c r="G1131" s="16">
        <f>IF(AND(C$9="L",C$10="IB"),IF((($C$7*Coefficients!$C$16)/($A1131*($C$4/100)))&lt;=1,2*ASIN(($C$7*Coefficients!$C$16)/( $A1131*($C$4/100)))*180/PI(),180),IF(AND(C$9="C",C$10="IB"),IF((($C$7*Coefficients!$D$16)/($A1131*($C$4/100)))&lt;=1,2*ASIN(($C$7*Coefficients!$D$16)/( $A1131*($C$4/100)))*180/PI(),180),IF(AND(C$9="L",C$10="D"),IF((($C$7*Coefficients!$E$16)/($A1131*($C$4/100)))&lt;=1,2*ASIN(($C$7*Coefficients!$E$16)/( $A1131*($C$4/100)))*180/PI(),180),IF(AND(C$9="C",C$10="D"),IF((($C$7*Coefficients!$F$16)/($A1131*($C$4/100)))&lt;=1,2*ASIN(($C$7*Coefficients!$F$16)/( $A1131*($C$4/100)))*180/PI(),180),FALSE))))</f>
        <v>180</v>
      </c>
      <c r="H1131" s="50">
        <f>IF(AND(C$9="L",C$10="IB"),(($C$7*Coefficients!$C$16)/($A1131*SIN(C$5*PI()/180))*100/2)^2*PI(),IF(AND(C$9="C",C$10="IB"),(($C$7*Coefficients!$D$16)/($A1131*SIN(C$5*PI()/180))*100/2)^2*PI(),IF(AND(C$9="L",C$10="D"),(($C$7*Coefficients!$E$16)/($A1131*SIN(C$5*PI()/180))*100/2)^2*PI(),IF(AND(C$9="C",C$10="D"),(($C$7* Coefficients!$F$16)/($A1131*SIN(C$5*PI()/180))*100/2)^2*PI(),FALSE))))</f>
        <v>164803.95701372717</v>
      </c>
      <c r="I1131" s="42">
        <f t="shared" si="128"/>
        <v>6.4134245071018059</v>
      </c>
      <c r="L1131" s="44"/>
    </row>
    <row r="1132" spans="1:12" x14ac:dyDescent="0.25">
      <c r="A1132" s="51">
        <f t="shared" si="129"/>
        <v>125.02590302176475</v>
      </c>
      <c r="B1132" s="5">
        <f t="shared" si="123"/>
        <v>0.99633567967492831</v>
      </c>
      <c r="C1132" s="49">
        <f t="shared" si="126"/>
        <v>-3.1886338565664363E-2</v>
      </c>
      <c r="D1132" s="5">
        <f t="shared" si="124"/>
        <v>1.2026631289314493</v>
      </c>
      <c r="E1132" s="5">
        <f t="shared" si="125"/>
        <v>0.16433044426281893</v>
      </c>
      <c r="F1132" s="5" t="str">
        <f t="shared" si="127"/>
        <v>neg.</v>
      </c>
      <c r="G1132" s="16">
        <f>IF(AND(C$9="L",C$10="IB"),IF((($C$7*Coefficients!$C$16)/($A1132*($C$4/100)))&lt;=1,2*ASIN(($C$7*Coefficients!$C$16)/( $A1132*($C$4/100)))*180/PI(),180),IF(AND(C$9="C",C$10="IB"),IF((($C$7*Coefficients!$D$16)/($A1132*($C$4/100)))&lt;=1,2*ASIN(($C$7*Coefficients!$D$16)/( $A1132*($C$4/100)))*180/PI(),180),IF(AND(C$9="L",C$10="D"),IF((($C$7*Coefficients!$E$16)/($A1132*($C$4/100)))&lt;=1,2*ASIN(($C$7*Coefficients!$E$16)/( $A1132*($C$4/100)))*180/PI(),180),IF(AND(C$9="C",C$10="D"),IF((($C$7*Coefficients!$F$16)/($A1132*($C$4/100)))&lt;=1,2*ASIN(($C$7*Coefficients!$F$16)/( $A1132*($C$4/100)))*180/PI(),180),FALSE))))</f>
        <v>180</v>
      </c>
      <c r="H1132" s="50">
        <f>IF(AND(C$9="L",C$10="IB"),(($C$7*Coefficients!$C$16)/($A1132*SIN(C$5*PI()/180))*100/2)^2*PI(),IF(AND(C$9="C",C$10="IB"),(($C$7*Coefficients!$D$16)/($A1132*SIN(C$5*PI()/180))*100/2)^2*PI(),IF(AND(C$9="L",C$10="D"),(($C$7*Coefficients!$E$16)/($A1132*SIN(C$5*PI()/180))*100/2)^2*PI(),IF(AND(C$9="C",C$10="D"),(($C$7* Coefficients!$F$16)/($A1132*SIN(C$5*PI()/180))*100/2)^2*PI(),FALSE))))</f>
        <v>164046.75161243221</v>
      </c>
      <c r="I1132" s="42">
        <f t="shared" si="128"/>
        <v>6.3986740400565996</v>
      </c>
      <c r="L1132" s="44"/>
    </row>
    <row r="1133" spans="1:12" x14ac:dyDescent="0.25">
      <c r="A1133" s="51">
        <f t="shared" si="129"/>
        <v>125.31411749413431</v>
      </c>
      <c r="B1133" s="5">
        <f t="shared" si="123"/>
        <v>0.99631878671990448</v>
      </c>
      <c r="C1133" s="49">
        <f t="shared" si="126"/>
        <v>-3.2033609801571862E-2</v>
      </c>
      <c r="D1133" s="5">
        <f t="shared" si="124"/>
        <v>1.2054355537711481</v>
      </c>
      <c r="E1133" s="5">
        <f t="shared" si="125"/>
        <v>0.16508895912989166</v>
      </c>
      <c r="F1133" s="5" t="str">
        <f t="shared" si="127"/>
        <v>neg.</v>
      </c>
      <c r="G1133" s="16">
        <f>IF(AND(C$9="L",C$10="IB"),IF((($C$7*Coefficients!$C$16)/($A1133*($C$4/100)))&lt;=1,2*ASIN(($C$7*Coefficients!$C$16)/( $A1133*($C$4/100)))*180/PI(),180),IF(AND(C$9="C",C$10="IB"),IF((($C$7*Coefficients!$D$16)/($A1133*($C$4/100)))&lt;=1,2*ASIN(($C$7*Coefficients!$D$16)/( $A1133*($C$4/100)))*180/PI(),180),IF(AND(C$9="L",C$10="D"),IF((($C$7*Coefficients!$E$16)/($A1133*($C$4/100)))&lt;=1,2*ASIN(($C$7*Coefficients!$E$16)/( $A1133*($C$4/100)))*180/PI(),180),IF(AND(C$9="C",C$10="D"),IF((($C$7*Coefficients!$F$16)/($A1133*($C$4/100)))&lt;=1,2*ASIN(($C$7*Coefficients!$F$16)/( $A1133*($C$4/100)))*180/PI(),180),FALSE))))</f>
        <v>180</v>
      </c>
      <c r="H1133" s="50">
        <f>IF(AND(C$9="L",C$10="IB"),(($C$7*Coefficients!$C$16)/($A1133*SIN(C$5*PI()/180))*100/2)^2*PI(),IF(AND(C$9="C",C$10="IB"),(($C$7*Coefficients!$D$16)/($A1133*SIN(C$5*PI()/180))*100/2)^2*PI(),IF(AND(C$9="L",C$10="D"),(($C$7*Coefficients!$E$16)/($A1133*SIN(C$5*PI()/180))*100/2)^2*PI(),IF(AND(C$9="C",C$10="D"),(($C$7* Coefficients!$F$16)/($A1133*SIN(C$5*PI()/180))*100/2)^2*PI(),FALSE))))</f>
        <v>163293.0252539354</v>
      </c>
      <c r="I1133" s="42">
        <f t="shared" si="128"/>
        <v>6.3839574981441851</v>
      </c>
      <c r="L1133" s="44"/>
    </row>
    <row r="1134" spans="1:12" x14ac:dyDescent="0.25">
      <c r="A1134" s="51">
        <f t="shared" si="129"/>
        <v>125.60299636948017</v>
      </c>
      <c r="B1134" s="5">
        <f t="shared" si="123"/>
        <v>0.99630181598269818</v>
      </c>
      <c r="C1134" s="49">
        <f t="shared" si="126"/>
        <v>-3.2181561649760299E-2</v>
      </c>
      <c r="D1134" s="5">
        <f t="shared" si="124"/>
        <v>1.2082143697101553</v>
      </c>
      <c r="E1134" s="5">
        <f t="shared" si="125"/>
        <v>0.16585097514251373</v>
      </c>
      <c r="F1134" s="5" t="str">
        <f t="shared" si="127"/>
        <v>neg.</v>
      </c>
      <c r="G1134" s="16">
        <f>IF(AND(C$9="L",C$10="IB"),IF((($C$7*Coefficients!$C$16)/($A1134*($C$4/100)))&lt;=1,2*ASIN(($C$7*Coefficients!$C$16)/( $A1134*($C$4/100)))*180/PI(),180),IF(AND(C$9="C",C$10="IB"),IF((($C$7*Coefficients!$D$16)/($A1134*($C$4/100)))&lt;=1,2*ASIN(($C$7*Coefficients!$D$16)/( $A1134*($C$4/100)))*180/PI(),180),IF(AND(C$9="L",C$10="D"),IF((($C$7*Coefficients!$E$16)/($A1134*($C$4/100)))&lt;=1,2*ASIN(($C$7*Coefficients!$E$16)/( $A1134*($C$4/100)))*180/PI(),180),IF(AND(C$9="C",C$10="D"),IF((($C$7*Coefficients!$F$16)/($A1134*($C$4/100)))&lt;=1,2*ASIN(($C$7*Coefficients!$F$16)/( $A1134*($C$4/100)))*180/PI(),180),FALSE))))</f>
        <v>180</v>
      </c>
      <c r="H1134" s="50">
        <f>IF(AND(C$9="L",C$10="IB"),(($C$7*Coefficients!$C$16)/($A1134*SIN(C$5*PI()/180))*100/2)^2*PI(),IF(AND(C$9="C",C$10="IB"),(($C$7*Coefficients!$D$16)/($A1134*SIN(C$5*PI()/180))*100/2)^2*PI(),IF(AND(C$9="L",C$10="D"),(($C$7*Coefficients!$E$16)/($A1134*SIN(C$5*PI()/180))*100/2)^2*PI(),IF(AND(C$9="C",C$10="D"),(($C$7* Coefficients!$F$16)/($A1134*SIN(C$5*PI()/180))*100/2)^2*PI(),FALSE))))</f>
        <v>162542.76195348703</v>
      </c>
      <c r="I1134" s="42">
        <f t="shared" si="128"/>
        <v>6.3692748033389215</v>
      </c>
      <c r="L1134" s="44"/>
    </row>
    <row r="1135" spans="1:12" x14ac:dyDescent="0.25">
      <c r="A1135" s="51">
        <f t="shared" si="129"/>
        <v>125.89254117940938</v>
      </c>
      <c r="B1135" s="5">
        <f t="shared" si="123"/>
        <v>0.99628476710605873</v>
      </c>
      <c r="C1135" s="49">
        <f t="shared" si="126"/>
        <v>-3.2330197259578856E-2</v>
      </c>
      <c r="D1135" s="5">
        <f t="shared" si="124"/>
        <v>1.2109995914814764</v>
      </c>
      <c r="E1135" s="5">
        <f t="shared" si="125"/>
        <v>0.16661650846123885</v>
      </c>
      <c r="F1135" s="5" t="str">
        <f t="shared" si="127"/>
        <v>neg.</v>
      </c>
      <c r="G1135" s="16">
        <f>IF(AND(C$9="L",C$10="IB"),IF((($C$7*Coefficients!$C$16)/($A1135*($C$4/100)))&lt;=1,2*ASIN(($C$7*Coefficients!$C$16)/( $A1135*($C$4/100)))*180/PI(),180),IF(AND(C$9="C",C$10="IB"),IF((($C$7*Coefficients!$D$16)/($A1135*($C$4/100)))&lt;=1,2*ASIN(($C$7*Coefficients!$D$16)/( $A1135*($C$4/100)))*180/PI(),180),IF(AND(C$9="L",C$10="D"),IF((($C$7*Coefficients!$E$16)/($A1135*($C$4/100)))&lt;=1,2*ASIN(($C$7*Coefficients!$E$16)/( $A1135*($C$4/100)))*180/PI(),180),IF(AND(C$9="C",C$10="D"),IF((($C$7*Coefficients!$F$16)/($A1135*($C$4/100)))&lt;=1,2*ASIN(($C$7*Coefficients!$F$16)/( $A1135*($C$4/100)))*180/PI(),180),FALSE))))</f>
        <v>180</v>
      </c>
      <c r="H1135" s="50">
        <f>IF(AND(C$9="L",C$10="IB"),(($C$7*Coefficients!$C$16)/($A1135*SIN(C$5*PI()/180))*100/2)^2*PI(),IF(AND(C$9="C",C$10="IB"),(($C$7*Coefficients!$D$16)/($A1135*SIN(C$5*PI()/180))*100/2)^2*PI(),IF(AND(C$9="L",C$10="D"),(($C$7*Coefficients!$E$16)/($A1135*SIN(C$5*PI()/180))*100/2)^2*PI(),IF(AND(C$9="C",C$10="D"),(($C$7* Coefficients!$F$16)/($A1135*SIN(C$5*PI()/180))*100/2)^2*PI(),FALSE))))</f>
        <v>161795.94579978066</v>
      </c>
      <c r="I1135" s="42">
        <f t="shared" si="128"/>
        <v>6.3546258777946223</v>
      </c>
      <c r="L1135" s="44"/>
    </row>
    <row r="1136" spans="1:12" x14ac:dyDescent="0.25">
      <c r="A1136" s="51">
        <f t="shared" si="129"/>
        <v>126.1827534590597</v>
      </c>
      <c r="B1136" s="5">
        <f t="shared" si="123"/>
        <v>0.99626763973110344</v>
      </c>
      <c r="C1136" s="49">
        <f t="shared" si="126"/>
        <v>-3.247951979498083E-2</v>
      </c>
      <c r="D1136" s="5">
        <f t="shared" si="124"/>
        <v>1.2137912338520807</v>
      </c>
      <c r="E1136" s="5">
        <f t="shared" si="125"/>
        <v>0.1673855753212144</v>
      </c>
      <c r="F1136" s="5" t="str">
        <f t="shared" si="127"/>
        <v>neg.</v>
      </c>
      <c r="G1136" s="16">
        <f>IF(AND(C$9="L",C$10="IB"),IF((($C$7*Coefficients!$C$16)/($A1136*($C$4/100)))&lt;=1,2*ASIN(($C$7*Coefficients!$C$16)/( $A1136*($C$4/100)))*180/PI(),180),IF(AND(C$9="C",C$10="IB"),IF((($C$7*Coefficients!$D$16)/($A1136*($C$4/100)))&lt;=1,2*ASIN(($C$7*Coefficients!$D$16)/( $A1136*($C$4/100)))*180/PI(),180),IF(AND(C$9="L",C$10="D"),IF((($C$7*Coefficients!$E$16)/($A1136*($C$4/100)))&lt;=1,2*ASIN(($C$7*Coefficients!$E$16)/( $A1136*($C$4/100)))*180/PI(),180),IF(AND(C$9="C",C$10="D"),IF((($C$7*Coefficients!$F$16)/($A1136*($C$4/100)))&lt;=1,2*ASIN(($C$7*Coefficients!$F$16)/( $A1136*($C$4/100)))*180/PI(),180),FALSE))))</f>
        <v>180</v>
      </c>
      <c r="H1136" s="50">
        <f>IF(AND(C$9="L",C$10="IB"),(($C$7*Coefficients!$C$16)/($A1136*SIN(C$5*PI()/180))*100/2)^2*PI(),IF(AND(C$9="C",C$10="IB"),(($C$7*Coefficients!$D$16)/($A1136*SIN(C$5*PI()/180))*100/2)^2*PI(),IF(AND(C$9="L",C$10="D"),(($C$7*Coefficients!$E$16)/($A1136*SIN(C$5*PI()/180))*100/2)^2*PI(),IF(AND(C$9="C",C$10="D"),(($C$7* Coefficients!$F$16)/($A1136*SIN(C$5*PI()/180))*100/2)^2*PI(),FALSE))))</f>
        <v>161052.56095461568</v>
      </c>
      <c r="I1136" s="42">
        <f t="shared" si="128"/>
        <v>6.3400106438441446</v>
      </c>
      <c r="L1136" s="44"/>
    </row>
    <row r="1137" spans="1:12" x14ac:dyDescent="0.25">
      <c r="A1137" s="51">
        <f t="shared" si="129"/>
        <v>126.47363474710774</v>
      </c>
      <c r="B1137" s="5">
        <f t="shared" si="123"/>
        <v>0.99625043349731079</v>
      </c>
      <c r="C1137" s="49">
        <f t="shared" si="126"/>
        <v>-3.2629532434586363E-2</v>
      </c>
      <c r="D1137" s="5">
        <f t="shared" si="124"/>
        <v>1.2165893116229771</v>
      </c>
      <c r="E1137" s="5">
        <f t="shared" si="125"/>
        <v>0.16815819203252561</v>
      </c>
      <c r="F1137" s="5" t="str">
        <f t="shared" si="127"/>
        <v>neg.</v>
      </c>
      <c r="G1137" s="16">
        <f>IF(AND(C$9="L",C$10="IB"),IF((($C$7*Coefficients!$C$16)/($A1137*($C$4/100)))&lt;=1,2*ASIN(($C$7*Coefficients!$C$16)/( $A1137*($C$4/100)))*180/PI(),180),IF(AND(C$9="C",C$10="IB"),IF((($C$7*Coefficients!$D$16)/($A1137*($C$4/100)))&lt;=1,2*ASIN(($C$7*Coefficients!$D$16)/( $A1137*($C$4/100)))*180/PI(),180),IF(AND(C$9="L",C$10="D"),IF((($C$7*Coefficients!$E$16)/($A1137*($C$4/100)))&lt;=1,2*ASIN(($C$7*Coefficients!$E$16)/( $A1137*($C$4/100)))*180/PI(),180),IF(AND(C$9="C",C$10="D"),IF((($C$7*Coefficients!$F$16)/($A1137*($C$4/100)))&lt;=1,2*ASIN(($C$7*Coefficients!$F$16)/( $A1137*($C$4/100)))*180/PI(),180),FALSE))))</f>
        <v>180</v>
      </c>
      <c r="H1137" s="50">
        <f>IF(AND(C$9="L",C$10="IB"),(($C$7*Coefficients!$C$16)/($A1137*SIN(C$5*PI()/180))*100/2)^2*PI(),IF(AND(C$9="C",C$10="IB"),(($C$7*Coefficients!$D$16)/($A1137*SIN(C$5*PI()/180))*100/2)^2*PI(),IF(AND(C$9="L",C$10="D"),(($C$7*Coefficients!$E$16)/($A1137*SIN(C$5*PI()/180))*100/2)^2*PI(),IF(AND(C$9="C",C$10="D"),(($C$7* Coefficients!$F$16)/($A1137*SIN(C$5*PI()/180))*100/2)^2*PI(),FALSE))))</f>
        <v>160312.59165256147</v>
      </c>
      <c r="I1137" s="42">
        <f t="shared" si="128"/>
        <v>6.3254290239989706</v>
      </c>
      <c r="L1137" s="44"/>
    </row>
    <row r="1138" spans="1:12" x14ac:dyDescent="0.25">
      <c r="A1138" s="51">
        <f t="shared" si="129"/>
        <v>126.76518658577714</v>
      </c>
      <c r="B1138" s="5">
        <f t="shared" si="123"/>
        <v>0.99623314804251051</v>
      </c>
      <c r="C1138" s="49">
        <f t="shared" si="126"/>
        <v>-3.2780238371773344E-2</v>
      </c>
      <c r="D1138" s="5">
        <f t="shared" si="124"/>
        <v>1.219393839629296</v>
      </c>
      <c r="E1138" s="5">
        <f t="shared" si="125"/>
        <v>0.16893437498054184</v>
      </c>
      <c r="F1138" s="5" t="str">
        <f t="shared" si="127"/>
        <v>neg.</v>
      </c>
      <c r="G1138" s="16">
        <f>IF(AND(C$9="L",C$10="IB"),IF((($C$7*Coefficients!$C$16)/($A1138*($C$4/100)))&lt;=1,2*ASIN(($C$7*Coefficients!$C$16)/( $A1138*($C$4/100)))*180/PI(),180),IF(AND(C$9="C",C$10="IB"),IF((($C$7*Coefficients!$D$16)/($A1138*($C$4/100)))&lt;=1,2*ASIN(($C$7*Coefficients!$D$16)/( $A1138*($C$4/100)))*180/PI(),180),IF(AND(C$9="L",C$10="D"),IF((($C$7*Coefficients!$E$16)/($A1138*($C$4/100)))&lt;=1,2*ASIN(($C$7*Coefficients!$E$16)/( $A1138*($C$4/100)))*180/PI(),180),IF(AND(C$9="C",C$10="D"),IF((($C$7*Coefficients!$F$16)/($A1138*($C$4/100)))&lt;=1,2*ASIN(($C$7*Coefficients!$F$16)/( $A1138*($C$4/100)))*180/PI(),180),FALSE))))</f>
        <v>180</v>
      </c>
      <c r="H1138" s="50">
        <f>IF(AND(C$9="L",C$10="IB"),(($C$7*Coefficients!$C$16)/($A1138*SIN(C$5*PI()/180))*100/2)^2*PI(),IF(AND(C$9="C",C$10="IB"),(($C$7*Coefficients!$D$16)/($A1138*SIN(C$5*PI()/180))*100/2)^2*PI(),IF(AND(C$9="L",C$10="D"),(($C$7*Coefficients!$E$16)/($A1138*SIN(C$5*PI()/180))*100/2)^2*PI(),IF(AND(C$9="C",C$10="D"),(($C$7* Coefficients!$F$16)/($A1138*SIN(C$5*PI()/180))*100/2)^2*PI(),FALSE))))</f>
        <v>159576.02220062289</v>
      </c>
      <c r="I1138" s="42">
        <f t="shared" si="128"/>
        <v>6.3108809409488043</v>
      </c>
      <c r="L1138" s="44"/>
    </row>
    <row r="1139" spans="1:12" x14ac:dyDescent="0.25">
      <c r="A1139" s="51">
        <f t="shared" si="129"/>
        <v>127.05741052084673</v>
      </c>
      <c r="B1139" s="5">
        <f t="shared" si="123"/>
        <v>0.9962157830028775</v>
      </c>
      <c r="C1139" s="49">
        <f t="shared" si="126"/>
        <v>-3.2931640814733459E-2</v>
      </c>
      <c r="D1139" s="5">
        <f t="shared" si="124"/>
        <v>1.2222048327403658</v>
      </c>
      <c r="E1139" s="5">
        <f t="shared" si="125"/>
        <v>0.16971414062626378</v>
      </c>
      <c r="F1139" s="5" t="str">
        <f t="shared" si="127"/>
        <v>neg.</v>
      </c>
      <c r="G1139" s="16">
        <f>IF(AND(C$9="L",C$10="IB"),IF((($C$7*Coefficients!$C$16)/($A1139*($C$4/100)))&lt;=1,2*ASIN(($C$7*Coefficients!$C$16)/( $A1139*($C$4/100)))*180/PI(),180),IF(AND(C$9="C",C$10="IB"),IF((($C$7*Coefficients!$D$16)/($A1139*($C$4/100)))&lt;=1,2*ASIN(($C$7*Coefficients!$D$16)/( $A1139*($C$4/100)))*180/PI(),180),IF(AND(C$9="L",C$10="D"),IF((($C$7*Coefficients!$E$16)/($A1139*($C$4/100)))&lt;=1,2*ASIN(($C$7*Coefficients!$E$16)/( $A1139*($C$4/100)))*180/PI(),180),IF(AND(C$9="C",C$10="D"),IF((($C$7*Coefficients!$F$16)/($A1139*($C$4/100)))&lt;=1,2*ASIN(($C$7*Coefficients!$F$16)/( $A1139*($C$4/100)))*180/PI(),180),FALSE))))</f>
        <v>180</v>
      </c>
      <c r="H1139" s="50">
        <f>IF(AND(C$9="L",C$10="IB"),(($C$7*Coefficients!$C$16)/($A1139*SIN(C$5*PI()/180))*100/2)^2*PI(),IF(AND(C$9="C",C$10="IB"),(($C$7*Coefficients!$D$16)/($A1139*SIN(C$5*PI()/180))*100/2)^2*PI(),IF(AND(C$9="L",C$10="D"),(($C$7*Coefficients!$E$16)/($A1139*SIN(C$5*PI()/180))*100/2)^2*PI(),IF(AND(C$9="C",C$10="D"),(($C$7* Coefficients!$F$16)/($A1139*SIN(C$5*PI()/180))*100/2)^2*PI(),FALSE))))</f>
        <v>158842.83697790757</v>
      </c>
      <c r="I1139" s="42">
        <f t="shared" si="128"/>
        <v>6.2963663175611586</v>
      </c>
      <c r="L1139" s="44"/>
    </row>
    <row r="1140" spans="1:12" x14ac:dyDescent="0.25">
      <c r="A1140" s="51">
        <f t="shared" si="129"/>
        <v>127.35030810165871</v>
      </c>
      <c r="B1140" s="5">
        <f t="shared" si="123"/>
        <v>0.99619833801292546</v>
      </c>
      <c r="C1140" s="49">
        <f t="shared" si="126"/>
        <v>-3.3083742986532175E-2</v>
      </c>
      <c r="D1140" s="5">
        <f t="shared" si="124"/>
        <v>1.2250223058597918</v>
      </c>
      <c r="E1140" s="5">
        <f t="shared" si="125"/>
        <v>0.17049750550667264</v>
      </c>
      <c r="F1140" s="5" t="str">
        <f t="shared" si="127"/>
        <v>neg.</v>
      </c>
      <c r="G1140" s="16">
        <f>IF(AND(C$9="L",C$10="IB"),IF((($C$7*Coefficients!$C$16)/($A1140*($C$4/100)))&lt;=1,2*ASIN(($C$7*Coefficients!$C$16)/( $A1140*($C$4/100)))*180/PI(),180),IF(AND(C$9="C",C$10="IB"),IF((($C$7*Coefficients!$D$16)/($A1140*($C$4/100)))&lt;=1,2*ASIN(($C$7*Coefficients!$D$16)/( $A1140*($C$4/100)))*180/PI(),180),IF(AND(C$9="L",C$10="D"),IF((($C$7*Coefficients!$E$16)/($A1140*($C$4/100)))&lt;=1,2*ASIN(($C$7*Coefficients!$E$16)/( $A1140*($C$4/100)))*180/PI(),180),IF(AND(C$9="C",C$10="D"),IF((($C$7*Coefficients!$F$16)/($A1140*($C$4/100)))&lt;=1,2*ASIN(($C$7*Coefficients!$F$16)/( $A1140*($C$4/100)))*180/PI(),180),FALSE))))</f>
        <v>180</v>
      </c>
      <c r="H1140" s="50">
        <f>IF(AND(C$9="L",C$10="IB"),(($C$7*Coefficients!$C$16)/($A1140*SIN(C$5*PI()/180))*100/2)^2*PI(),IF(AND(C$9="C",C$10="IB"),(($C$7*Coefficients!$D$16)/($A1140*SIN(C$5*PI()/180))*100/2)^2*PI(),IF(AND(C$9="L",C$10="D"),(($C$7*Coefficients!$E$16)/($A1140*SIN(C$5*PI()/180))*100/2)^2*PI(),IF(AND(C$9="C",C$10="D"),(($C$7* Coefficients!$F$16)/($A1140*SIN(C$5*PI()/180))*100/2)^2*PI(),FALSE))))</f>
        <v>158113.02043529469</v>
      </c>
      <c r="I1140" s="42">
        <f t="shared" si="128"/>
        <v>6.2818850768809424</v>
      </c>
      <c r="L1140" s="44"/>
    </row>
    <row r="1141" spans="1:12" x14ac:dyDescent="0.25">
      <c r="A1141" s="51">
        <f t="shared" si="129"/>
        <v>127.6438808811269</v>
      </c>
      <c r="B1141" s="5">
        <f t="shared" si="123"/>
        <v>0.99618081270549685</v>
      </c>
      <c r="C1141" s="49">
        <f t="shared" si="126"/>
        <v>-3.3236548125199709E-2</v>
      </c>
      <c r="D1141" s="5">
        <f t="shared" si="124"/>
        <v>1.2278462739255362</v>
      </c>
      <c r="E1141" s="5">
        <f t="shared" si="125"/>
        <v>0.17128448623508094</v>
      </c>
      <c r="F1141" s="5" t="str">
        <f t="shared" si="127"/>
        <v>neg.</v>
      </c>
      <c r="G1141" s="16">
        <f>IF(AND(C$9="L",C$10="IB"),IF((($C$7*Coefficients!$C$16)/($A1141*($C$4/100)))&lt;=1,2*ASIN(($C$7*Coefficients!$C$16)/( $A1141*($C$4/100)))*180/PI(),180),IF(AND(C$9="C",C$10="IB"),IF((($C$7*Coefficients!$D$16)/($A1141*($C$4/100)))&lt;=1,2*ASIN(($C$7*Coefficients!$D$16)/( $A1141*($C$4/100)))*180/PI(),180),IF(AND(C$9="L",C$10="D"),IF((($C$7*Coefficients!$E$16)/($A1141*($C$4/100)))&lt;=1,2*ASIN(($C$7*Coefficients!$E$16)/( $A1141*($C$4/100)))*180/PI(),180),IF(AND(C$9="C",C$10="D"),IF((($C$7*Coefficients!$F$16)/($A1141*($C$4/100)))&lt;=1,2*ASIN(($C$7*Coefficients!$F$16)/( $A1141*($C$4/100)))*180/PI(),180),FALSE))))</f>
        <v>180</v>
      </c>
      <c r="H1141" s="50">
        <f>IF(AND(C$9="L",C$10="IB"),(($C$7*Coefficients!$C$16)/($A1141*SIN(C$5*PI()/180))*100/2)^2*PI(),IF(AND(C$9="C",C$10="IB"),(($C$7*Coefficients!$D$16)/($A1141*SIN(C$5*PI()/180))*100/2)^2*PI(),IF(AND(C$9="L",C$10="D"),(($C$7*Coefficients!$E$16)/($A1141*SIN(C$5*PI()/180))*100/2)^2*PI(),IF(AND(C$9="C",C$10="D"),(($C$7* Coefficients!$F$16)/($A1141*SIN(C$5*PI()/180))*100/2)^2*PI(),FALSE))))</f>
        <v>157386.557095105</v>
      </c>
      <c r="I1141" s="42">
        <f t="shared" si="128"/>
        <v>6.2674371421300616</v>
      </c>
      <c r="L1141" s="44"/>
    </row>
    <row r="1142" spans="1:12" x14ac:dyDescent="0.25">
      <c r="A1142" s="51">
        <f t="shared" si="129"/>
        <v>127.93813041574496</v>
      </c>
      <c r="B1142" s="5">
        <f t="shared" si="123"/>
        <v>0.9961632067117584</v>
      </c>
      <c r="C1142" s="49">
        <f t="shared" si="126"/>
        <v>-3.3390059483774631E-2</v>
      </c>
      <c r="D1142" s="5">
        <f t="shared" si="124"/>
        <v>1.2306767519099964</v>
      </c>
      <c r="E1142" s="5">
        <f t="shared" si="125"/>
        <v>0.17207509950148472</v>
      </c>
      <c r="F1142" s="5" t="str">
        <f t="shared" si="127"/>
        <v>neg.</v>
      </c>
      <c r="G1142" s="16">
        <f>IF(AND(C$9="L",C$10="IB"),IF((($C$7*Coefficients!$C$16)/($A1142*($C$4/100)))&lt;=1,2*ASIN(($C$7*Coefficients!$C$16)/( $A1142*($C$4/100)))*180/PI(),180),IF(AND(C$9="C",C$10="IB"),IF((($C$7*Coefficients!$D$16)/($A1142*($C$4/100)))&lt;=1,2*ASIN(($C$7*Coefficients!$D$16)/( $A1142*($C$4/100)))*180/PI(),180),IF(AND(C$9="L",C$10="D"),IF((($C$7*Coefficients!$E$16)/($A1142*($C$4/100)))&lt;=1,2*ASIN(($C$7*Coefficients!$E$16)/( $A1142*($C$4/100)))*180/PI(),180),IF(AND(C$9="C",C$10="D"),IF((($C$7*Coefficients!$F$16)/($A1142*($C$4/100)))&lt;=1,2*ASIN(($C$7*Coefficients!$F$16)/( $A1142*($C$4/100)))*180/PI(),180),FALSE))))</f>
        <v>180</v>
      </c>
      <c r="H1142" s="50">
        <f>IF(AND(C$9="L",C$10="IB"),(($C$7*Coefficients!$C$16)/($A1142*SIN(C$5*PI()/180))*100/2)^2*PI(),IF(AND(C$9="C",C$10="IB"),(($C$7*Coefficients!$D$16)/($A1142*SIN(C$5*PI()/180))*100/2)^2*PI(),IF(AND(C$9="L",C$10="D"),(($C$7*Coefficients!$E$16)/($A1142*SIN(C$5*PI()/180))*100/2)^2*PI(),IF(AND(C$9="C",C$10="D"),(($C$7* Coefficients!$F$16)/($A1142*SIN(C$5*PI()/180))*100/2)^2*PI(),FALSE))))</f>
        <v>156663.43155077292</v>
      </c>
      <c r="I1142" s="42">
        <f t="shared" si="128"/>
        <v>6.2530224367070044</v>
      </c>
      <c r="L1142" s="44"/>
    </row>
    <row r="1143" spans="1:12" x14ac:dyDescent="0.25">
      <c r="A1143" s="51">
        <f t="shared" si="129"/>
        <v>128.23305826559462</v>
      </c>
      <c r="B1143" s="5">
        <f t="shared" si="123"/>
        <v>0.99614551966119047</v>
      </c>
      <c r="C1143" s="49">
        <f t="shared" si="126"/>
        <v>-3.3544280330399745E-2</v>
      </c>
      <c r="D1143" s="5">
        <f t="shared" si="124"/>
        <v>1.2335137548200854</v>
      </c>
      <c r="E1143" s="5">
        <f t="shared" si="125"/>
        <v>0.17286936207291756</v>
      </c>
      <c r="F1143" s="5" t="str">
        <f t="shared" si="127"/>
        <v>neg.</v>
      </c>
      <c r="G1143" s="16">
        <f>IF(AND(C$9="L",C$10="IB"),IF((($C$7*Coefficients!$C$16)/($A1143*($C$4/100)))&lt;=1,2*ASIN(($C$7*Coefficients!$C$16)/( $A1143*($C$4/100)))*180/PI(),180),IF(AND(C$9="C",C$10="IB"),IF((($C$7*Coefficients!$D$16)/($A1143*($C$4/100)))&lt;=1,2*ASIN(($C$7*Coefficients!$D$16)/( $A1143*($C$4/100)))*180/PI(),180),IF(AND(C$9="L",C$10="D"),IF((($C$7*Coefficients!$E$16)/($A1143*($C$4/100)))&lt;=1,2*ASIN(($C$7*Coefficients!$E$16)/( $A1143*($C$4/100)))*180/PI(),180),IF(AND(C$9="C",C$10="D"),IF((($C$7*Coefficients!$F$16)/($A1143*($C$4/100)))&lt;=1,2*ASIN(($C$7*Coefficients!$F$16)/( $A1143*($C$4/100)))*180/PI(),180),FALSE))))</f>
        <v>180</v>
      </c>
      <c r="H1143" s="50">
        <f>IF(AND(C$9="L",C$10="IB"),(($C$7*Coefficients!$C$16)/($A1143*SIN(C$5*PI()/180))*100/2)^2*PI(),IF(AND(C$9="C",C$10="IB"),(($C$7*Coefficients!$D$16)/($A1143*SIN(C$5*PI()/180))*100/2)^2*PI(),IF(AND(C$9="L",C$10="D"),(($C$7*Coefficients!$E$16)/($A1143*SIN(C$5*PI()/180))*100/2)^2*PI(),IF(AND(C$9="C",C$10="D"),(($C$7* Coefficients!$F$16)/($A1143*SIN(C$5*PI()/180))*100/2)^2*PI(),FALSE))))</f>
        <v>155943.62846651953</v>
      </c>
      <c r="I1143" s="42">
        <f t="shared" si="128"/>
        <v>6.2386408841864363</v>
      </c>
      <c r="L1143" s="44"/>
    </row>
    <row r="1144" spans="1:12" x14ac:dyDescent="0.25">
      <c r="A1144" s="51">
        <f t="shared" si="129"/>
        <v>128.52866599435399</v>
      </c>
      <c r="B1144" s="5">
        <f t="shared" si="123"/>
        <v>0.9961277511815817</v>
      </c>
      <c r="C1144" s="49">
        <f t="shared" si="126"/>
        <v>-3.3699213948373545E-2</v>
      </c>
      <c r="D1144" s="5">
        <f t="shared" si="124"/>
        <v>1.2363572976973096</v>
      </c>
      <c r="E1144" s="5">
        <f t="shared" si="125"/>
        <v>0.17366729079380608</v>
      </c>
      <c r="F1144" s="5" t="str">
        <f t="shared" si="127"/>
        <v>neg.</v>
      </c>
      <c r="G1144" s="16">
        <f>IF(AND(C$9="L",C$10="IB"),IF((($C$7*Coefficients!$C$16)/($A1144*($C$4/100)))&lt;=1,2*ASIN(($C$7*Coefficients!$C$16)/( $A1144*($C$4/100)))*180/PI(),180),IF(AND(C$9="C",C$10="IB"),IF((($C$7*Coefficients!$D$16)/($A1144*($C$4/100)))&lt;=1,2*ASIN(($C$7*Coefficients!$D$16)/( $A1144*($C$4/100)))*180/PI(),180),IF(AND(C$9="L",C$10="D"),IF((($C$7*Coefficients!$E$16)/($A1144*($C$4/100)))&lt;=1,2*ASIN(($C$7*Coefficients!$E$16)/( $A1144*($C$4/100)))*180/PI(),180),IF(AND(C$9="C",C$10="D"),IF((($C$7*Coefficients!$F$16)/($A1144*($C$4/100)))&lt;=1,2*ASIN(($C$7*Coefficients!$F$16)/( $A1144*($C$4/100)))*180/PI(),180),FALSE))))</f>
        <v>180</v>
      </c>
      <c r="H1144" s="50">
        <f>IF(AND(C$9="L",C$10="IB"),(($C$7*Coefficients!$C$16)/($A1144*SIN(C$5*PI()/180))*100/2)^2*PI(),IF(AND(C$9="C",C$10="IB"),(($C$7*Coefficients!$D$16)/($A1144*SIN(C$5*PI()/180))*100/2)^2*PI(),IF(AND(C$9="L",C$10="D"),(($C$7*Coefficients!$E$16)/($A1144*SIN(C$5*PI()/180))*100/2)^2*PI(),IF(AND(C$9="C",C$10="D"),(($C$7* Coefficients!$F$16)/($A1144*SIN(C$5*PI()/180))*100/2)^2*PI(),FALSE))))</f>
        <v>155227.1325770274</v>
      </c>
      <c r="I1144" s="42">
        <f t="shared" si="128"/>
        <v>6.2242924083187985</v>
      </c>
      <c r="L1144" s="44"/>
    </row>
    <row r="1145" spans="1:12" x14ac:dyDescent="0.25">
      <c r="A1145" s="51">
        <f t="shared" si="129"/>
        <v>128.82495516930581</v>
      </c>
      <c r="B1145" s="5">
        <f t="shared" si="123"/>
        <v>0.99610990089901952</v>
      </c>
      <c r="C1145" s="49">
        <f t="shared" si="126"/>
        <v>-3.3854863636236458E-2</v>
      </c>
      <c r="D1145" s="5">
        <f t="shared" si="124"/>
        <v>1.2392073956178504</v>
      </c>
      <c r="E1145" s="5">
        <f t="shared" si="125"/>
        <v>0.17446890258632725</v>
      </c>
      <c r="F1145" s="5" t="str">
        <f t="shared" si="127"/>
        <v>neg.</v>
      </c>
      <c r="G1145" s="16">
        <f>IF(AND(C$9="L",C$10="IB"),IF((($C$7*Coefficients!$C$16)/($A1145*($C$4/100)))&lt;=1,2*ASIN(($C$7*Coefficients!$C$16)/( $A1145*($C$4/100)))*180/PI(),180),IF(AND(C$9="C",C$10="IB"),IF((($C$7*Coefficients!$D$16)/($A1145*($C$4/100)))&lt;=1,2*ASIN(($C$7*Coefficients!$D$16)/( $A1145*($C$4/100)))*180/PI(),180),IF(AND(C$9="L",C$10="D"),IF((($C$7*Coefficients!$E$16)/($A1145*($C$4/100)))&lt;=1,2*ASIN(($C$7*Coefficients!$E$16)/( $A1145*($C$4/100)))*180/PI(),180),IF(AND(C$9="C",C$10="D"),IF((($C$7*Coefficients!$F$16)/($A1145*($C$4/100)))&lt;=1,2*ASIN(($C$7*Coefficients!$F$16)/( $A1145*($C$4/100)))*180/PI(),180),FALSE))))</f>
        <v>180</v>
      </c>
      <c r="H1145" s="50">
        <f>IF(AND(C$9="L",C$10="IB"),(($C$7*Coefficients!$C$16)/($A1145*SIN(C$5*PI()/180))*100/2)^2*PI(),IF(AND(C$9="C",C$10="IB"),(($C$7*Coefficients!$D$16)/($A1145*SIN(C$5*PI()/180))*100/2)^2*PI(),IF(AND(C$9="L",C$10="D"),(($C$7*Coefficients!$E$16)/($A1145*SIN(C$5*PI()/180))*100/2)^2*PI(),IF(AND(C$9="C",C$10="D"),(($C$7* Coefficients!$F$16)/($A1145*SIN(C$5*PI()/180))*100/2)^2*PI(),FALSE))))</f>
        <v>154513.92868711677</v>
      </c>
      <c r="I1145" s="42">
        <f t="shared" si="128"/>
        <v>6.2099769330298997</v>
      </c>
      <c r="L1145" s="44"/>
    </row>
    <row r="1146" spans="1:12" x14ac:dyDescent="0.25">
      <c r="A1146" s="51">
        <f t="shared" si="129"/>
        <v>129.1219273613458</v>
      </c>
      <c r="B1146" s="5">
        <f t="shared" si="123"/>
        <v>0.99609196843788461</v>
      </c>
      <c r="C1146" s="49">
        <f t="shared" si="126"/>
        <v>-3.4011232707823302E-2</v>
      </c>
      <c r="D1146" s="5">
        <f t="shared" si="124"/>
        <v>1.2420640636926432</v>
      </c>
      <c r="E1146" s="5">
        <f t="shared" si="125"/>
        <v>0.17527421445076746</v>
      </c>
      <c r="F1146" s="5" t="str">
        <f t="shared" si="127"/>
        <v>neg.</v>
      </c>
      <c r="G1146" s="16">
        <f>IF(AND(C$9="L",C$10="IB"),IF((($C$7*Coefficients!$C$16)/($A1146*($C$4/100)))&lt;=1,2*ASIN(($C$7*Coefficients!$C$16)/( $A1146*($C$4/100)))*180/PI(),180),IF(AND(C$9="C",C$10="IB"),IF((($C$7*Coefficients!$D$16)/($A1146*($C$4/100)))&lt;=1,2*ASIN(($C$7*Coefficients!$D$16)/( $A1146*($C$4/100)))*180/PI(),180),IF(AND(C$9="L",C$10="D"),IF((($C$7*Coefficients!$E$16)/($A1146*($C$4/100)))&lt;=1,2*ASIN(($C$7*Coefficients!$E$16)/( $A1146*($C$4/100)))*180/PI(),180),IF(AND(C$9="C",C$10="D"),IF((($C$7*Coefficients!$F$16)/($A1146*($C$4/100)))&lt;=1,2*ASIN(($C$7*Coefficients!$F$16)/( $A1146*($C$4/100)))*180/PI(),180),FALSE))))</f>
        <v>180</v>
      </c>
      <c r="H1146" s="50">
        <f>IF(AND(C$9="L",C$10="IB"),(($C$7*Coefficients!$C$16)/($A1146*SIN(C$5*PI()/180))*100/2)^2*PI(),IF(AND(C$9="C",C$10="IB"),(($C$7*Coefficients!$D$16)/($A1146*SIN(C$5*PI()/180))*100/2)^2*PI(),IF(AND(C$9="L",C$10="D"),(($C$7*Coefficients!$E$16)/($A1146*SIN(C$5*PI()/180))*100/2)^2*PI(),IF(AND(C$9="C",C$10="D"),(($C$7* Coefficients!$F$16)/($A1146*SIN(C$5*PI()/180))*100/2)^2*PI(),FALSE))))</f>
        <v>153804.00167142361</v>
      </c>
      <c r="I1146" s="42">
        <f t="shared" si="128"/>
        <v>6.1956943824205162</v>
      </c>
      <c r="L1146" s="44"/>
    </row>
    <row r="1147" spans="1:12" x14ac:dyDescent="0.25">
      <c r="A1147" s="51">
        <f t="shared" si="129"/>
        <v>129.41958414499095</v>
      </c>
      <c r="B1147" s="5">
        <f t="shared" si="123"/>
        <v>0.9960739534208416</v>
      </c>
      <c r="C1147" s="49">
        <f t="shared" si="126"/>
        <v>-3.4168324492348724E-2</v>
      </c>
      <c r="D1147" s="5">
        <f t="shared" si="124"/>
        <v>1.2449273170674584</v>
      </c>
      <c r="E1147" s="5">
        <f t="shared" si="125"/>
        <v>0.17608324346588267</v>
      </c>
      <c r="F1147" s="5" t="str">
        <f t="shared" si="127"/>
        <v>neg.</v>
      </c>
      <c r="G1147" s="16">
        <f>IF(AND(C$9="L",C$10="IB"),IF((($C$7*Coefficients!$C$16)/($A1147*($C$4/100)))&lt;=1,2*ASIN(($C$7*Coefficients!$C$16)/( $A1147*($C$4/100)))*180/PI(),180),IF(AND(C$9="C",C$10="IB"),IF((($C$7*Coefficients!$D$16)/($A1147*($C$4/100)))&lt;=1,2*ASIN(($C$7*Coefficients!$D$16)/( $A1147*($C$4/100)))*180/PI(),180),IF(AND(C$9="L",C$10="D"),IF((($C$7*Coefficients!$E$16)/($A1147*($C$4/100)))&lt;=1,2*ASIN(($C$7*Coefficients!$E$16)/( $A1147*($C$4/100)))*180/PI(),180),IF(AND(C$9="C",C$10="D"),IF((($C$7*Coefficients!$F$16)/($A1147*($C$4/100)))&lt;=1,2*ASIN(($C$7*Coefficients!$F$16)/( $A1147*($C$4/100)))*180/PI(),180),FALSE))))</f>
        <v>180</v>
      </c>
      <c r="H1147" s="50">
        <f>IF(AND(C$9="L",C$10="IB"),(($C$7*Coefficients!$C$16)/($A1147*SIN(C$5*PI()/180))*100/2)^2*PI(),IF(AND(C$9="C",C$10="IB"),(($C$7*Coefficients!$D$16)/($A1147*SIN(C$5*PI()/180))*100/2)^2*PI(),IF(AND(C$9="L",C$10="D"),(($C$7*Coefficients!$E$16)/($A1147*SIN(C$5*PI()/180))*100/2)^2*PI(),IF(AND(C$9="C",C$10="D"),(($C$7* Coefficients!$F$16)/($A1147*SIN(C$5*PI()/180))*100/2)^2*PI(),FALSE))))</f>
        <v>153097.33647407839</v>
      </c>
      <c r="I1147" s="42">
        <f t="shared" si="128"/>
        <v>6.1814446807659849</v>
      </c>
      <c r="L1147" s="44"/>
    </row>
    <row r="1148" spans="1:12" x14ac:dyDescent="0.25">
      <c r="A1148" s="51">
        <f t="shared" si="129"/>
        <v>129.71792709838792</v>
      </c>
      <c r="B1148" s="5">
        <f t="shared" si="123"/>
        <v>0.99605585546883146</v>
      </c>
      <c r="C1148" s="49">
        <f t="shared" si="126"/>
        <v>-3.4326142334477137E-2</v>
      </c>
      <c r="D1148" s="5">
        <f t="shared" si="124"/>
        <v>1.2477971709229796</v>
      </c>
      <c r="E1148" s="5">
        <f t="shared" si="125"/>
        <v>0.17689600678926073</v>
      </c>
      <c r="F1148" s="5" t="str">
        <f t="shared" si="127"/>
        <v>neg.</v>
      </c>
      <c r="G1148" s="16">
        <f>IF(AND(C$9="L",C$10="IB"),IF((($C$7*Coefficients!$C$16)/($A1148*($C$4/100)))&lt;=1,2*ASIN(($C$7*Coefficients!$C$16)/( $A1148*($C$4/100)))*180/PI(),180),IF(AND(C$9="C",C$10="IB"),IF((($C$7*Coefficients!$D$16)/($A1148*($C$4/100)))&lt;=1,2*ASIN(($C$7*Coefficients!$D$16)/( $A1148*($C$4/100)))*180/PI(),180),IF(AND(C$9="L",C$10="D"),IF((($C$7*Coefficients!$E$16)/($A1148*($C$4/100)))&lt;=1,2*ASIN(($C$7*Coefficients!$E$16)/( $A1148*($C$4/100)))*180/PI(),180),IF(AND(C$9="C",C$10="D"),IF((($C$7*Coefficients!$F$16)/($A1148*($C$4/100)))&lt;=1,2*ASIN(($C$7*Coefficients!$F$16)/( $A1148*($C$4/100)))*180/PI(),180),FALSE))))</f>
        <v>180</v>
      </c>
      <c r="H1148" s="50">
        <f>IF(AND(C$9="L",C$10="IB"),(($C$7*Coefficients!$C$16)/($A1148*SIN(C$5*PI()/180))*100/2)^2*PI(),IF(AND(C$9="C",C$10="IB"),(($C$7*Coefficients!$D$16)/($A1148*SIN(C$5*PI()/180))*100/2)^2*PI(),IF(AND(C$9="L",C$10="D"),(($C$7*Coefficients!$E$16)/($A1148*SIN(C$5*PI()/180))*100/2)^2*PI(),IF(AND(C$9="C",C$10="D"),(($C$7* Coefficients!$F$16)/($A1148*SIN(C$5*PI()/180))*100/2)^2*PI(),FALSE))))</f>
        <v>152393.91810838718</v>
      </c>
      <c r="I1148" s="42">
        <f t="shared" si="128"/>
        <v>6.1672277525158057</v>
      </c>
      <c r="L1148" s="44"/>
    </row>
    <row r="1149" spans="1:12" x14ac:dyDescent="0.25">
      <c r="A1149" s="51">
        <f t="shared" si="129"/>
        <v>130.01695780332133</v>
      </c>
      <c r="B1149" s="5">
        <f t="shared" si="123"/>
        <v>0.99603767420106415</v>
      </c>
      <c r="C1149" s="49">
        <f t="shared" si="126"/>
        <v>-3.4484689594391743E-2</v>
      </c>
      <c r="D1149" s="5">
        <f t="shared" si="124"/>
        <v>1.2506736404748866</v>
      </c>
      <c r="E1149" s="5">
        <f t="shared" si="125"/>
        <v>0.1777125216576855</v>
      </c>
      <c r="F1149" s="5" t="str">
        <f t="shared" si="127"/>
        <v>neg.</v>
      </c>
      <c r="G1149" s="16">
        <f>IF(AND(C$9="L",C$10="IB"),IF((($C$7*Coefficients!$C$16)/($A1149*($C$4/100)))&lt;=1,2*ASIN(($C$7*Coefficients!$C$16)/( $A1149*($C$4/100)))*180/PI(),180),IF(AND(C$9="C",C$10="IB"),IF((($C$7*Coefficients!$D$16)/($A1149*($C$4/100)))&lt;=1,2*ASIN(($C$7*Coefficients!$D$16)/( $A1149*($C$4/100)))*180/PI(),180),IF(AND(C$9="L",C$10="D"),IF((($C$7*Coefficients!$E$16)/($A1149*($C$4/100)))&lt;=1,2*ASIN(($C$7*Coefficients!$E$16)/( $A1149*($C$4/100)))*180/PI(),180),IF(AND(C$9="C",C$10="D"),IF((($C$7*Coefficients!$F$16)/($A1149*($C$4/100)))&lt;=1,2*ASIN(($C$7*Coefficients!$F$16)/( $A1149*($C$4/100)))*180/PI(),180),FALSE))))</f>
        <v>180</v>
      </c>
      <c r="H1149" s="50">
        <f>IF(AND(C$9="L",C$10="IB"),(($C$7*Coefficients!$C$16)/($A1149*SIN(C$5*PI()/180))*100/2)^2*PI(),IF(AND(C$9="C",C$10="IB"),(($C$7*Coefficients!$D$16)/($A1149*SIN(C$5*PI()/180))*100/2)^2*PI(),IF(AND(C$9="L",C$10="D"),(($C$7*Coefficients!$E$16)/($A1149*SIN(C$5*PI()/180))*100/2)^2*PI(),IF(AND(C$9="C",C$10="D"),(($C$7* Coefficients!$F$16)/($A1149*SIN(C$5*PI()/180))*100/2)^2*PI(),FALSE))))</f>
        <v>151693.73165651356</v>
      </c>
      <c r="I1149" s="42">
        <f t="shared" si="128"/>
        <v>6.1530435222932409</v>
      </c>
      <c r="L1149" s="44"/>
    </row>
    <row r="1150" spans="1:12" x14ac:dyDescent="0.25">
      <c r="A1150" s="51">
        <f t="shared" si="129"/>
        <v>130.31667784522222</v>
      </c>
      <c r="B1150" s="5">
        <f t="shared" si="123"/>
        <v>0.99601940923501076</v>
      </c>
      <c r="C1150" s="49">
        <f t="shared" si="126"/>
        <v>-3.4643969647866493E-2</v>
      </c>
      <c r="D1150" s="5">
        <f t="shared" si="124"/>
        <v>1.2535567409739348</v>
      </c>
      <c r="E1150" s="5">
        <f t="shared" si="125"/>
        <v>0.1785328053875021</v>
      </c>
      <c r="F1150" s="5" t="str">
        <f t="shared" si="127"/>
        <v>neg.</v>
      </c>
      <c r="G1150" s="16">
        <f>IF(AND(C$9="L",C$10="IB"),IF((($C$7*Coefficients!$C$16)/($A1150*($C$4/100)))&lt;=1,2*ASIN(($C$7*Coefficients!$C$16)/( $A1150*($C$4/100)))*180/PI(),180),IF(AND(C$9="C",C$10="IB"),IF((($C$7*Coefficients!$D$16)/($A1150*($C$4/100)))&lt;=1,2*ASIN(($C$7*Coefficients!$D$16)/( $A1150*($C$4/100)))*180/PI(),180),IF(AND(C$9="L",C$10="D"),IF((($C$7*Coefficients!$E$16)/($A1150*($C$4/100)))&lt;=1,2*ASIN(($C$7*Coefficients!$E$16)/( $A1150*($C$4/100)))*180/PI(),180),IF(AND(C$9="C",C$10="D"),IF((($C$7*Coefficients!$F$16)/($A1150*($C$4/100)))&lt;=1,2*ASIN(($C$7*Coefficients!$F$16)/( $A1150*($C$4/100)))*180/PI(),180),FALSE))))</f>
        <v>180</v>
      </c>
      <c r="H1150" s="50">
        <f>IF(AND(C$9="L",C$10="IB"),(($C$7*Coefficients!$C$16)/($A1150*SIN(C$5*PI()/180))*100/2)^2*PI(),IF(AND(C$9="C",C$10="IB"),(($C$7*Coefficients!$D$16)/($A1150*SIN(C$5*PI()/180))*100/2)^2*PI(),IF(AND(C$9="L",C$10="D"),(($C$7*Coefficients!$E$16)/($A1150*SIN(C$5*PI()/180))*100/2)^2*PI(),IF(AND(C$9="C",C$10="D"),(($C$7* Coefficients!$F$16)/($A1150*SIN(C$5*PI()/180))*100/2)^2*PI(),FALSE))))</f>
        <v>150996.76226916243</v>
      </c>
      <c r="I1150" s="42">
        <f t="shared" si="128"/>
        <v>6.1388919148949155</v>
      </c>
      <c r="L1150" s="44"/>
    </row>
    <row r="1151" spans="1:12" x14ac:dyDescent="0.25">
      <c r="A1151" s="51">
        <f t="shared" si="129"/>
        <v>130.61708881317639</v>
      </c>
      <c r="B1151" s="5">
        <f t="shared" si="123"/>
        <v>0.99600106018639545</v>
      </c>
      <c r="C1151" s="49">
        <f t="shared" si="126"/>
        <v>-3.4803985886341038E-2</v>
      </c>
      <c r="D1151" s="5">
        <f t="shared" si="124"/>
        <v>1.2564464877060355</v>
      </c>
      <c r="E1151" s="5">
        <f t="shared" si="125"/>
        <v>0.17935687537498432</v>
      </c>
      <c r="F1151" s="5" t="str">
        <f t="shared" si="127"/>
        <v>neg.</v>
      </c>
      <c r="G1151" s="16">
        <f>IF(AND(C$9="L",C$10="IB"),IF((($C$7*Coefficients!$C$16)/($A1151*($C$4/100)))&lt;=1,2*ASIN(($C$7*Coefficients!$C$16)/( $A1151*($C$4/100)))*180/PI(),180),IF(AND(C$9="C",C$10="IB"),IF((($C$7*Coefficients!$D$16)/($A1151*($C$4/100)))&lt;=1,2*ASIN(($C$7*Coefficients!$D$16)/( $A1151*($C$4/100)))*180/PI(),180),IF(AND(C$9="L",C$10="D"),IF((($C$7*Coefficients!$E$16)/($A1151*($C$4/100)))&lt;=1,2*ASIN(($C$7*Coefficients!$E$16)/( $A1151*($C$4/100)))*180/PI(),180),IF(AND(C$9="C",C$10="D"),IF((($C$7*Coefficients!$F$16)/($A1151*($C$4/100)))&lt;=1,2*ASIN(($C$7*Coefficients!$F$16)/( $A1151*($C$4/100)))*180/PI(),180),FALSE))))</f>
        <v>180</v>
      </c>
      <c r="H1151" s="50">
        <f>IF(AND(C$9="L",C$10="IB"),(($C$7*Coefficients!$C$16)/($A1151*SIN(C$5*PI()/180))*100/2)^2*PI(),IF(AND(C$9="C",C$10="IB"),(($C$7*Coefficients!$D$16)/($A1151*SIN(C$5*PI()/180))*100/2)^2*PI(),IF(AND(C$9="L",C$10="D"),(($C$7*Coefficients!$E$16)/($A1151*SIN(C$5*PI()/180))*100/2)^2*PI(),IF(AND(C$9="C",C$10="D"),(($C$7* Coefficients!$F$16)/($A1151*SIN(C$5*PI()/180))*100/2)^2*PI(),FALSE))))</f>
        <v>150302.99516526496</v>
      </c>
      <c r="I1151" s="42">
        <f t="shared" si="128"/>
        <v>6.1247728552904146</v>
      </c>
      <c r="L1151" s="44"/>
    </row>
    <row r="1152" spans="1:12" x14ac:dyDescent="0.25">
      <c r="A1152" s="51">
        <f t="shared" si="129"/>
        <v>130.91819229993291</v>
      </c>
      <c r="B1152" s="5">
        <f t="shared" si="123"/>
        <v>0.99598262666918813</v>
      </c>
      <c r="C1152" s="49">
        <f t="shared" si="126"/>
        <v>-3.4964741716988872E-2</v>
      </c>
      <c r="D1152" s="5">
        <f t="shared" si="124"/>
        <v>1.2593428959923387</v>
      </c>
      <c r="E1152" s="5">
        <f t="shared" si="125"/>
        <v>0.18018474909670348</v>
      </c>
      <c r="F1152" s="5" t="str">
        <f t="shared" si="127"/>
        <v>neg.</v>
      </c>
      <c r="G1152" s="16">
        <f>IF(AND(C$9="L",C$10="IB"),IF((($C$7*Coefficients!$C$16)/($A1152*($C$4/100)))&lt;=1,2*ASIN(($C$7*Coefficients!$C$16)/( $A1152*($C$4/100)))*180/PI(),180),IF(AND(C$9="C",C$10="IB"),IF((($C$7*Coefficients!$D$16)/($A1152*($C$4/100)))&lt;=1,2*ASIN(($C$7*Coefficients!$D$16)/( $A1152*($C$4/100)))*180/PI(),180),IF(AND(C$9="L",C$10="D"),IF((($C$7*Coefficients!$E$16)/($A1152*($C$4/100)))&lt;=1,2*ASIN(($C$7*Coefficients!$E$16)/( $A1152*($C$4/100)))*180/PI(),180),IF(AND(C$9="C",C$10="D"),IF((($C$7*Coefficients!$F$16)/($A1152*($C$4/100)))&lt;=1,2*ASIN(($C$7*Coefficients!$F$16)/( $A1152*($C$4/100)))*180/PI(),180),FALSE))))</f>
        <v>180</v>
      </c>
      <c r="H1152" s="50">
        <f>IF(AND(C$9="L",C$10="IB"),(($C$7*Coefficients!$C$16)/($A1152*SIN(C$5*PI()/180))*100/2)^2*PI(),IF(AND(C$9="C",C$10="IB"),(($C$7*Coefficients!$D$16)/($A1152*SIN(C$5*PI()/180))*100/2)^2*PI(),IF(AND(C$9="L",C$10="D"),(($C$7*Coefficients!$E$16)/($A1152*SIN(C$5*PI()/180))*100/2)^2*PI(),IF(AND(C$9="C",C$10="D"),(($C$7* Coefficients!$F$16)/($A1152*SIN(C$5*PI()/180))*100/2)^2*PI(),FALSE))))</f>
        <v>149612.41563166515</v>
      </c>
      <c r="I1152" s="42">
        <f t="shared" si="128"/>
        <v>6.1106862686218895</v>
      </c>
      <c r="L1152" s="44"/>
    </row>
    <row r="1153" spans="1:12" x14ac:dyDescent="0.25">
      <c r="A1153" s="51">
        <f t="shared" si="129"/>
        <v>131.2199899019125</v>
      </c>
      <c r="B1153" s="5">
        <f t="shared" si="123"/>
        <v>0.9959641082955949</v>
      </c>
      <c r="C1153" s="49">
        <f t="shared" si="126"/>
        <v>-3.5126240562804917E-2</v>
      </c>
      <c r="D1153" s="5">
        <f t="shared" si="124"/>
        <v>1.2622459811893125</v>
      </c>
      <c r="E1153" s="5">
        <f t="shared" si="125"/>
        <v>0.18101644410989906</v>
      </c>
      <c r="F1153" s="5" t="str">
        <f t="shared" si="127"/>
        <v>neg.</v>
      </c>
      <c r="G1153" s="16">
        <f>IF(AND(C$9="L",C$10="IB"),IF((($C$7*Coefficients!$C$16)/($A1153*($C$4/100)))&lt;=1,2*ASIN(($C$7*Coefficients!$C$16)/( $A1153*($C$4/100)))*180/PI(),180),IF(AND(C$9="C",C$10="IB"),IF((($C$7*Coefficients!$D$16)/($A1153*($C$4/100)))&lt;=1,2*ASIN(($C$7*Coefficients!$D$16)/( $A1153*($C$4/100)))*180/PI(),180),IF(AND(C$9="L",C$10="D"),IF((($C$7*Coefficients!$E$16)/($A1153*($C$4/100)))&lt;=1,2*ASIN(($C$7*Coefficients!$E$16)/( $A1153*($C$4/100)))*180/PI(),180),IF(AND(C$9="C",C$10="D"),IF((($C$7*Coefficients!$F$16)/($A1153*($C$4/100)))&lt;=1,2*ASIN(($C$7*Coefficients!$F$16)/( $A1153*($C$4/100)))*180/PI(),180),FALSE))))</f>
        <v>180</v>
      </c>
      <c r="H1153" s="50">
        <f>IF(AND(C$9="L",C$10="IB"),(($C$7*Coefficients!$C$16)/($A1153*SIN(C$5*PI()/180))*100/2)^2*PI(),IF(AND(C$9="C",C$10="IB"),(($C$7*Coefficients!$D$16)/($A1153*SIN(C$5*PI()/180))*100/2)^2*PI(),IF(AND(C$9="L",C$10="D"),(($C$7*Coefficients!$E$16)/($A1153*SIN(C$5*PI()/180))*100/2)^2*PI(),IF(AND(C$9="C",C$10="D"),(($C$7* Coefficients!$F$16)/($A1153*SIN(C$5*PI()/180))*100/2)^2*PI(),FALSE))))</f>
        <v>148925.00902280773</v>
      </c>
      <c r="I1153" s="42">
        <f t="shared" si="128"/>
        <v>6.0966320802036602</v>
      </c>
      <c r="L1153" s="44"/>
    </row>
    <row r="1154" spans="1:12" x14ac:dyDescent="0.25">
      <c r="A1154" s="51">
        <f t="shared" si="129"/>
        <v>131.52248321921599</v>
      </c>
      <c r="B1154" s="5">
        <f t="shared" si="123"/>
        <v>0.99594550467605236</v>
      </c>
      <c r="C1154" s="49">
        <f t="shared" si="126"/>
        <v>-3.52884858626593E-2</v>
      </c>
      <c r="D1154" s="5">
        <f t="shared" si="124"/>
        <v>1.2651557586888258</v>
      </c>
      <c r="E1154" s="5">
        <f t="shared" si="125"/>
        <v>0.18185197805285117</v>
      </c>
      <c r="F1154" s="5" t="str">
        <f t="shared" si="127"/>
        <v>neg.</v>
      </c>
      <c r="G1154" s="16">
        <f>IF(AND(C$9="L",C$10="IB"),IF((($C$7*Coefficients!$C$16)/($A1154*($C$4/100)))&lt;=1,2*ASIN(($C$7*Coefficients!$C$16)/( $A1154*($C$4/100)))*180/PI(),180),IF(AND(C$9="C",C$10="IB"),IF((($C$7*Coefficients!$D$16)/($A1154*($C$4/100)))&lt;=1,2*ASIN(($C$7*Coefficients!$D$16)/( $A1154*($C$4/100)))*180/PI(),180),IF(AND(C$9="L",C$10="D"),IF((($C$7*Coefficients!$E$16)/($A1154*($C$4/100)))&lt;=1,2*ASIN(($C$7*Coefficients!$E$16)/( $A1154*($C$4/100)))*180/PI(),180),IF(AND(C$9="C",C$10="D"),IF((($C$7*Coefficients!$F$16)/($A1154*($C$4/100)))&lt;=1,2*ASIN(($C$7*Coefficients!$F$16)/( $A1154*($C$4/100)))*180/PI(),180),FALSE))))</f>
        <v>180</v>
      </c>
      <c r="H1154" s="50">
        <f>IF(AND(C$9="L",C$10="IB"),(($C$7*Coefficients!$C$16)/($A1154*SIN(C$5*PI()/180))*100/2)^2*PI(),IF(AND(C$9="C",C$10="IB"),(($C$7*Coefficients!$D$16)/($A1154*SIN(C$5*PI()/180))*100/2)^2*PI(),IF(AND(C$9="L",C$10="D"),(($C$7*Coefficients!$E$16)/($A1154*SIN(C$5*PI()/180))*100/2)^2*PI(),IF(AND(C$9="C",C$10="D"),(($C$7* Coefficients!$F$16)/($A1154*SIN(C$5*PI()/180))*100/2)^2*PI(),FALSE))))</f>
        <v>148240.76076042792</v>
      </c>
      <c r="I1154" s="42">
        <f t="shared" si="128"/>
        <v>6.082610215521818</v>
      </c>
      <c r="L1154" s="44"/>
    </row>
    <row r="1155" spans="1:12" x14ac:dyDescent="0.25">
      <c r="A1155" s="51">
        <f t="shared" si="129"/>
        <v>131.82567385563283</v>
      </c>
      <c r="B1155" s="5">
        <f t="shared" si="123"/>
        <v>0.99592681541921835</v>
      </c>
      <c r="C1155" s="49">
        <f t="shared" si="126"/>
        <v>-3.5451481071383018E-2</v>
      </c>
      <c r="D1155" s="5">
        <f t="shared" si="124"/>
        <v>1.268072243918229</v>
      </c>
      <c r="E1155" s="5">
        <f t="shared" si="125"/>
        <v>0.1826913686452544</v>
      </c>
      <c r="F1155" s="5" t="str">
        <f t="shared" si="127"/>
        <v>neg.</v>
      </c>
      <c r="G1155" s="16">
        <f>IF(AND(C$9="L",C$10="IB"),IF((($C$7*Coefficients!$C$16)/($A1155*($C$4/100)))&lt;=1,2*ASIN(($C$7*Coefficients!$C$16)/( $A1155*($C$4/100)))*180/PI(),180),IF(AND(C$9="C",C$10="IB"),IF((($C$7*Coefficients!$D$16)/($A1155*($C$4/100)))&lt;=1,2*ASIN(($C$7*Coefficients!$D$16)/( $A1155*($C$4/100)))*180/PI(),180),IF(AND(C$9="L",C$10="D"),IF((($C$7*Coefficients!$E$16)/($A1155*($C$4/100)))&lt;=1,2*ASIN(($C$7*Coefficients!$E$16)/( $A1155*($C$4/100)))*180/PI(),180),IF(AND(C$9="C",C$10="D"),IF((($C$7*Coefficients!$F$16)/($A1155*($C$4/100)))&lt;=1,2*ASIN(($C$7*Coefficients!$F$16)/( $A1155*($C$4/100)))*180/PI(),180),FALSE))))</f>
        <v>180</v>
      </c>
      <c r="H1155" s="50">
        <f>IF(AND(C$9="L",C$10="IB"),(($C$7*Coefficients!$C$16)/($A1155*SIN(C$5*PI()/180))*100/2)^2*PI(),IF(AND(C$9="C",C$10="IB"),(($C$7*Coefficients!$D$16)/($A1155*SIN(C$5*PI()/180))*100/2)^2*PI(),IF(AND(C$9="L",C$10="D"),(($C$7*Coefficients!$E$16)/($A1155*SIN(C$5*PI()/180))*100/2)^2*PI(),IF(AND(C$9="C",C$10="D"),(($C$7* Coefficients!$F$16)/($A1155*SIN(C$5*PI()/180))*100/2)^2*PI(),FALSE))))</f>
        <v>147559.65633324164</v>
      </c>
      <c r="I1155" s="42">
        <f t="shared" si="128"/>
        <v>6.0686206002338334</v>
      </c>
      <c r="L1155" s="44"/>
    </row>
    <row r="1156" spans="1:12" x14ac:dyDescent="0.25">
      <c r="A1156" s="51">
        <f t="shared" si="129"/>
        <v>132.12956341864961</v>
      </c>
      <c r="B1156" s="5">
        <f t="shared" si="123"/>
        <v>0.99590804013196366</v>
      </c>
      <c r="C1156" s="49">
        <f t="shared" si="126"/>
        <v>-3.5615229659844101E-2</v>
      </c>
      <c r="D1156" s="5">
        <f t="shared" si="124"/>
        <v>1.2709954523404372</v>
      </c>
      <c r="E1156" s="5">
        <f t="shared" si="125"/>
        <v>0.18353463368859385</v>
      </c>
      <c r="F1156" s="5" t="str">
        <f t="shared" si="127"/>
        <v>neg.</v>
      </c>
      <c r="G1156" s="16">
        <f>IF(AND(C$9="L",C$10="IB"),IF((($C$7*Coefficients!$C$16)/($A1156*($C$4/100)))&lt;=1,2*ASIN(($C$7*Coefficients!$C$16)/( $A1156*($C$4/100)))*180/PI(),180),IF(AND(C$9="C",C$10="IB"),IF((($C$7*Coefficients!$D$16)/($A1156*($C$4/100)))&lt;=1,2*ASIN(($C$7*Coefficients!$D$16)/( $A1156*($C$4/100)))*180/PI(),180),IF(AND(C$9="L",C$10="D"),IF((($C$7*Coefficients!$E$16)/($A1156*($C$4/100)))&lt;=1,2*ASIN(($C$7*Coefficients!$E$16)/( $A1156*($C$4/100)))*180/PI(),180),IF(AND(C$9="C",C$10="D"),IF((($C$7*Coefficients!$F$16)/($A1156*($C$4/100)))&lt;=1,2*ASIN(($C$7*Coefficients!$F$16)/( $A1156*($C$4/100)))*180/PI(),180),FALSE))))</f>
        <v>180</v>
      </c>
      <c r="H1156" s="50">
        <f>IF(AND(C$9="L",C$10="IB"),(($C$7*Coefficients!$C$16)/($A1156*SIN(C$5*PI()/180))*100/2)^2*PI(),IF(AND(C$9="C",C$10="IB"),(($C$7*Coefficients!$D$16)/($A1156*SIN(C$5*PI()/180))*100/2)^2*PI(),IF(AND(C$9="L",C$10="D"),(($C$7*Coefficients!$E$16)/($A1156*SIN(C$5*PI()/180))*100/2)^2*PI(),IF(AND(C$9="C",C$10="D"),(($C$7* Coefficients!$F$16)/($A1156*SIN(C$5*PI()/180))*100/2)^2*PI(),FALSE))))</f>
        <v>146881.68129663833</v>
      </c>
      <c r="I1156" s="42">
        <f t="shared" si="128"/>
        <v>6.0546631601681575</v>
      </c>
      <c r="L1156" s="44"/>
    </row>
    <row r="1157" spans="1:12" x14ac:dyDescent="0.25">
      <c r="A1157" s="51">
        <f t="shared" si="129"/>
        <v>132.43415351945853</v>
      </c>
      <c r="B1157" s="5">
        <f t="shared" si="123"/>
        <v>0.99588917841936464</v>
      </c>
      <c r="C1157" s="49">
        <f t="shared" si="126"/>
        <v>-3.5779735115016906E-2</v>
      </c>
      <c r="D1157" s="5">
        <f t="shared" si="124"/>
        <v>1.2739253994540094</v>
      </c>
      <c r="E1157" s="5">
        <f t="shared" si="125"/>
        <v>0.18438179106652242</v>
      </c>
      <c r="F1157" s="5" t="str">
        <f t="shared" si="127"/>
        <v>neg.</v>
      </c>
      <c r="G1157" s="16">
        <f>IF(AND(C$9="L",C$10="IB"),IF((($C$7*Coefficients!$C$16)/($A1157*($C$4/100)))&lt;=1,2*ASIN(($C$7*Coefficients!$C$16)/( $A1157*($C$4/100)))*180/PI(),180),IF(AND(C$9="C",C$10="IB"),IF((($C$7*Coefficients!$D$16)/($A1157*($C$4/100)))&lt;=1,2*ASIN(($C$7*Coefficients!$D$16)/( $A1157*($C$4/100)))*180/PI(),180),IF(AND(C$9="L",C$10="D"),IF((($C$7*Coefficients!$E$16)/($A1157*($C$4/100)))&lt;=1,2*ASIN(($C$7*Coefficients!$E$16)/( $A1157*($C$4/100)))*180/PI(),180),IF(AND(C$9="C",C$10="D"),IF((($C$7*Coefficients!$F$16)/($A1157*($C$4/100)))&lt;=1,2*ASIN(($C$7*Coefficients!$F$16)/( $A1157*($C$4/100)))*180/PI(),180),FALSE))))</f>
        <v>180</v>
      </c>
      <c r="H1157" s="50">
        <f>IF(AND(C$9="L",C$10="IB"),(($C$7*Coefficients!$C$16)/($A1157*SIN(C$5*PI()/180))*100/2)^2*PI(),IF(AND(C$9="C",C$10="IB"),(($C$7*Coefficients!$D$16)/($A1157*SIN(C$5*PI()/180))*100/2)^2*PI(),IF(AND(C$9="L",C$10="D"),(($C$7*Coefficients!$E$16)/($A1157*SIN(C$5*PI()/180))*100/2)^2*PI(),IF(AND(C$9="C",C$10="D"),(($C$7* Coefficients!$F$16)/($A1157*SIN(C$5*PI()/180))*100/2)^2*PI(),FALSE))))</f>
        <v>146206.82127237428</v>
      </c>
      <c r="I1157" s="42">
        <f t="shared" si="128"/>
        <v>6.0407378213238339</v>
      </c>
      <c r="L1157" s="44"/>
    </row>
    <row r="1158" spans="1:12" x14ac:dyDescent="0.25">
      <c r="A1158" s="51">
        <f t="shared" si="129"/>
        <v>132.73944577296598</v>
      </c>
      <c r="B1158" s="5">
        <f t="shared" si="123"/>
        <v>0.99587022988469465</v>
      </c>
      <c r="C1158" s="49">
        <f t="shared" si="126"/>
        <v>-3.5945000940061221E-2</v>
      </c>
      <c r="D1158" s="5">
        <f t="shared" si="124"/>
        <v>1.2768621007932344</v>
      </c>
      <c r="E1158" s="5">
        <f t="shared" si="125"/>
        <v>0.18523285874524029</v>
      </c>
      <c r="F1158" s="5" t="str">
        <f t="shared" si="127"/>
        <v>neg.</v>
      </c>
      <c r="G1158" s="16">
        <f>IF(AND(C$9="L",C$10="IB"),IF((($C$7*Coefficients!$C$16)/($A1158*($C$4/100)))&lt;=1,2*ASIN(($C$7*Coefficients!$C$16)/( $A1158*($C$4/100)))*180/PI(),180),IF(AND(C$9="C",C$10="IB"),IF((($C$7*Coefficients!$D$16)/($A1158*($C$4/100)))&lt;=1,2*ASIN(($C$7*Coefficients!$D$16)/( $A1158*($C$4/100)))*180/PI(),180),IF(AND(C$9="L",C$10="D"),IF((($C$7*Coefficients!$E$16)/($A1158*($C$4/100)))&lt;=1,2*ASIN(($C$7*Coefficients!$E$16)/( $A1158*($C$4/100)))*180/PI(),180),IF(AND(C$9="C",C$10="D"),IF((($C$7*Coefficients!$F$16)/($A1158*($C$4/100)))&lt;=1,2*ASIN(($C$7*Coefficients!$F$16)/( $A1158*($C$4/100)))*180/PI(),180),FALSE))))</f>
        <v>180</v>
      </c>
      <c r="H1158" s="50">
        <f>IF(AND(C$9="L",C$10="IB"),(($C$7*Coefficients!$C$16)/($A1158*SIN(C$5*PI()/180))*100/2)^2*PI(),IF(AND(C$9="C",C$10="IB"),(($C$7*Coefficients!$D$16)/($A1158*SIN(C$5*PI()/180))*100/2)^2*PI(),IF(AND(C$9="L",C$10="D"),(($C$7*Coefficients!$E$16)/($A1158*SIN(C$5*PI()/180))*100/2)^2*PI(),IF(AND(C$9="C",C$10="D"),(($C$7* Coefficients!$F$16)/($A1158*SIN(C$5*PI()/180))*100/2)^2*PI(),FALSE))))</f>
        <v>145535.06194826786</v>
      </c>
      <c r="I1158" s="42">
        <f t="shared" si="128"/>
        <v>6.0268445098701013</v>
      </c>
      <c r="L1158" s="44"/>
    </row>
    <row r="1159" spans="1:12" x14ac:dyDescent="0.25">
      <c r="A1159" s="51">
        <f t="shared" si="129"/>
        <v>133.04544179780112</v>
      </c>
      <c r="B1159" s="5">
        <f t="shared" si="123"/>
        <v>0.99585119412941625</v>
      </c>
      <c r="C1159" s="49">
        <f t="shared" si="126"/>
        <v>-3.6111030654394631E-2</v>
      </c>
      <c r="D1159" s="5">
        <f t="shared" si="124"/>
        <v>1.27980557192821</v>
      </c>
      <c r="E1159" s="5">
        <f t="shared" si="125"/>
        <v>0.18608785477387599</v>
      </c>
      <c r="F1159" s="5" t="str">
        <f t="shared" si="127"/>
        <v>neg.</v>
      </c>
      <c r="G1159" s="16">
        <f>IF(AND(C$9="L",C$10="IB"),IF((($C$7*Coefficients!$C$16)/($A1159*($C$4/100)))&lt;=1,2*ASIN(($C$7*Coefficients!$C$16)/( $A1159*($C$4/100)))*180/PI(),180),IF(AND(C$9="C",C$10="IB"),IF((($C$7*Coefficients!$D$16)/($A1159*($C$4/100)))&lt;=1,2*ASIN(($C$7*Coefficients!$D$16)/( $A1159*($C$4/100)))*180/PI(),180),IF(AND(C$9="L",C$10="D"),IF((($C$7*Coefficients!$E$16)/($A1159*($C$4/100)))&lt;=1,2*ASIN(($C$7*Coefficients!$E$16)/( $A1159*($C$4/100)))*180/PI(),180),IF(AND(C$9="C",C$10="D"),IF((($C$7*Coefficients!$F$16)/($A1159*($C$4/100)))&lt;=1,2*ASIN(($C$7*Coefficients!$F$16)/( $A1159*($C$4/100)))*180/PI(),180),FALSE))))</f>
        <v>180</v>
      </c>
      <c r="H1159" s="50">
        <f>IF(AND(C$9="L",C$10="IB"),(($C$7*Coefficients!$C$16)/($A1159*SIN(C$5*PI()/180))*100/2)^2*PI(),IF(AND(C$9="C",C$10="IB"),(($C$7*Coefficients!$D$16)/($A1159*SIN(C$5*PI()/180))*100/2)^2*PI(),IF(AND(C$9="L",C$10="D"),(($C$7*Coefficients!$E$16)/($A1159*SIN(C$5*PI()/180))*100/2)^2*PI(),IF(AND(C$9="C",C$10="D"),(($C$7* Coefficients!$F$16)/($A1159*SIN(C$5*PI()/180))*100/2)^2*PI(),FALSE))))</f>
        <v>144866.3890778959</v>
      </c>
      <c r="I1159" s="42">
        <f t="shared" si="128"/>
        <v>6.0129831521460053</v>
      </c>
      <c r="L1159" s="44"/>
    </row>
    <row r="1160" spans="1:12" x14ac:dyDescent="0.25">
      <c r="A1160" s="51">
        <f t="shared" si="129"/>
        <v>133.35214321632438</v>
      </c>
      <c r="B1160" s="5">
        <f t="shared" si="123"/>
        <v>0.99583207075317337</v>
      </c>
      <c r="C1160" s="49">
        <f t="shared" si="126"/>
        <v>-3.6277827793765829E-2</v>
      </c>
      <c r="D1160" s="5">
        <f t="shared" si="124"/>
        <v>1.2827558284649268</v>
      </c>
      <c r="E1160" s="5">
        <f t="shared" si="125"/>
        <v>0.18694679728486857</v>
      </c>
      <c r="F1160" s="5" t="str">
        <f t="shared" si="127"/>
        <v>neg.</v>
      </c>
      <c r="G1160" s="16">
        <f>IF(AND(C$9="L",C$10="IB"),IF((($C$7*Coefficients!$C$16)/($A1160*($C$4/100)))&lt;=1,2*ASIN(($C$7*Coefficients!$C$16)/( $A1160*($C$4/100)))*180/PI(),180),IF(AND(C$9="C",C$10="IB"),IF((($C$7*Coefficients!$D$16)/($A1160*($C$4/100)))&lt;=1,2*ASIN(($C$7*Coefficients!$D$16)/( $A1160*($C$4/100)))*180/PI(),180),IF(AND(C$9="L",C$10="D"),IF((($C$7*Coefficients!$E$16)/($A1160*($C$4/100)))&lt;=1,2*ASIN(($C$7*Coefficients!$E$16)/( $A1160*($C$4/100)))*180/PI(),180),IF(AND(C$9="C",C$10="D"),IF((($C$7*Coefficients!$F$16)/($A1160*($C$4/100)))&lt;=1,2*ASIN(($C$7*Coefficients!$F$16)/( $A1160*($C$4/100)))*180/PI(),180),FALSE))))</f>
        <v>180</v>
      </c>
      <c r="H1160" s="50">
        <f>IF(AND(C$9="L",C$10="IB"),(($C$7*Coefficients!$C$16)/($A1160*SIN(C$5*PI()/180))*100/2)^2*PI(),IF(AND(C$9="C",C$10="IB"),(($C$7*Coefficients!$D$16)/($A1160*SIN(C$5*PI()/180))*100/2)^2*PI(),IF(AND(C$9="L",C$10="D"),(($C$7*Coefficients!$E$16)/($A1160*SIN(C$5*PI()/180))*100/2)^2*PI(),IF(AND(C$9="C",C$10="D"),(($C$7* Coefficients!$F$16)/($A1160*SIN(C$5*PI()/180))*100/2)^2*PI(),FALSE))))</f>
        <v>144200.78848029167</v>
      </c>
      <c r="I1160" s="42">
        <f t="shared" si="128"/>
        <v>5.9991536746600076</v>
      </c>
      <c r="L1160" s="44"/>
    </row>
    <row r="1161" spans="1:12" x14ac:dyDescent="0.25">
      <c r="A1161" s="51">
        <f t="shared" si="129"/>
        <v>133.65955165463618</v>
      </c>
      <c r="B1161" s="5">
        <f t="shared" si="123"/>
        <v>0.9958128593537815</v>
      </c>
      <c r="C1161" s="49">
        <f t="shared" si="126"/>
        <v>-3.6445395910344527E-2</v>
      </c>
      <c r="D1161" s="5">
        <f t="shared" si="124"/>
        <v>1.2857128860453519</v>
      </c>
      <c r="E1161" s="5">
        <f t="shared" si="125"/>
        <v>0.18780970449435319</v>
      </c>
      <c r="F1161" s="5" t="str">
        <f t="shared" si="127"/>
        <v>neg.</v>
      </c>
      <c r="G1161" s="16">
        <f>IF(AND(C$9="L",C$10="IB"),IF((($C$7*Coefficients!$C$16)/($A1161*($C$4/100)))&lt;=1,2*ASIN(($C$7*Coefficients!$C$16)/( $A1161*($C$4/100)))*180/PI(),180),IF(AND(C$9="C",C$10="IB"),IF((($C$7*Coefficients!$D$16)/($A1161*($C$4/100)))&lt;=1,2*ASIN(($C$7*Coefficients!$D$16)/( $A1161*($C$4/100)))*180/PI(),180),IF(AND(C$9="L",C$10="D"),IF((($C$7*Coefficients!$E$16)/($A1161*($C$4/100)))&lt;=1,2*ASIN(($C$7*Coefficients!$E$16)/( $A1161*($C$4/100)))*180/PI(),180),IF(AND(C$9="C",C$10="D"),IF((($C$7*Coefficients!$F$16)/($A1161*($C$4/100)))&lt;=1,2*ASIN(($C$7*Coefficients!$F$16)/( $A1161*($C$4/100)))*180/PI(),180),FALSE))))</f>
        <v>180</v>
      </c>
      <c r="H1161" s="50">
        <f>IF(AND(C$9="L",C$10="IB"),(($C$7*Coefficients!$C$16)/($A1161*SIN(C$5*PI()/180))*100/2)^2*PI(),IF(AND(C$9="C",C$10="IB"),(($C$7*Coefficients!$D$16)/($A1161*SIN(C$5*PI()/180))*100/2)^2*PI(),IF(AND(C$9="L",C$10="D"),(($C$7*Coefficients!$E$16)/($A1161*SIN(C$5*PI()/180))*100/2)^2*PI(),IF(AND(C$9="C",C$10="D"),(($C$7* Coefficients!$F$16)/($A1161*SIN(C$5*PI()/180))*100/2)^2*PI(),FALSE))))</f>
        <v>143538.246039644</v>
      </c>
      <c r="I1161" s="42">
        <f t="shared" si="128"/>
        <v>5.9853560040895957</v>
      </c>
      <c r="L1161" s="44"/>
    </row>
    <row r="1162" spans="1:12" x14ac:dyDescent="0.25">
      <c r="A1162" s="51">
        <f t="shared" si="129"/>
        <v>133.96766874258543</v>
      </c>
      <c r="B1162" s="5">
        <f t="shared" si="123"/>
        <v>0.99579355952722204</v>
      </c>
      <c r="C1162" s="49">
        <f t="shared" si="126"/>
        <v>-3.6613738572775494E-2</v>
      </c>
      <c r="D1162" s="5">
        <f t="shared" si="124"/>
        <v>1.2886767603475098</v>
      </c>
      <c r="E1162" s="5">
        <f t="shared" si="125"/>
        <v>0.18867659470254647</v>
      </c>
      <c r="F1162" s="5" t="str">
        <f t="shared" si="127"/>
        <v>neg.</v>
      </c>
      <c r="G1162" s="16">
        <f>IF(AND(C$9="L",C$10="IB"),IF((($C$7*Coefficients!$C$16)/($A1162*($C$4/100)))&lt;=1,2*ASIN(($C$7*Coefficients!$C$16)/( $A1162*($C$4/100)))*180/PI(),180),IF(AND(C$9="C",C$10="IB"),IF((($C$7*Coefficients!$D$16)/($A1162*($C$4/100)))&lt;=1,2*ASIN(($C$7*Coefficients!$D$16)/( $A1162*($C$4/100)))*180/PI(),180),IF(AND(C$9="L",C$10="D"),IF((($C$7*Coefficients!$E$16)/($A1162*($C$4/100)))&lt;=1,2*ASIN(($C$7*Coefficients!$E$16)/( $A1162*($C$4/100)))*180/PI(),180),IF(AND(C$9="C",C$10="D"),IF((($C$7*Coefficients!$F$16)/($A1162*($C$4/100)))&lt;=1,2*ASIN(($C$7*Coefficients!$F$16)/( $A1162*($C$4/100)))*180/PI(),180),FALSE))))</f>
        <v>180</v>
      </c>
      <c r="H1162" s="50">
        <f>IF(AND(C$9="L",C$10="IB"),(($C$7*Coefficients!$C$16)/($A1162*SIN(C$5*PI()/180))*100/2)^2*PI(),IF(AND(C$9="C",C$10="IB"),(($C$7*Coefficients!$D$16)/($A1162*SIN(C$5*PI()/180))*100/2)^2*PI(),IF(AND(C$9="L",C$10="D"),(($C$7*Coefficients!$E$16)/($A1162*SIN(C$5*PI()/180))*100/2)^2*PI(),IF(AND(C$9="C",C$10="D"),(($C$7* Coefficients!$F$16)/($A1162*SIN(C$5*PI()/180))*100/2)^2*PI(),FALSE))))</f>
        <v>142878.74770499807</v>
      </c>
      <c r="I1162" s="42">
        <f t="shared" si="128"/>
        <v>5.9715900672808928</v>
      </c>
      <c r="L1162" s="44"/>
    </row>
    <row r="1163" spans="1:12" x14ac:dyDescent="0.25">
      <c r="A1163" s="51">
        <f t="shared" si="129"/>
        <v>134.27649611377828</v>
      </c>
      <c r="B1163" s="5">
        <f t="shared" si="123"/>
        <v>0.99577417086763098</v>
      </c>
      <c r="C1163" s="49">
        <f t="shared" si="126"/>
        <v>-3.6782859366282096E-2</v>
      </c>
      <c r="D1163" s="5">
        <f t="shared" si="124"/>
        <v>1.2916474670855673</v>
      </c>
      <c r="E1163" s="5">
        <f t="shared" si="125"/>
        <v>0.18954748629413518</v>
      </c>
      <c r="F1163" s="5" t="str">
        <f t="shared" si="127"/>
        <v>neg.</v>
      </c>
      <c r="G1163" s="16">
        <f>IF(AND(C$9="L",C$10="IB"),IF((($C$7*Coefficients!$C$16)/($A1163*($C$4/100)))&lt;=1,2*ASIN(($C$7*Coefficients!$C$16)/( $A1163*($C$4/100)))*180/PI(),180),IF(AND(C$9="C",C$10="IB"),IF((($C$7*Coefficients!$D$16)/($A1163*($C$4/100)))&lt;=1,2*ASIN(($C$7*Coefficients!$D$16)/( $A1163*($C$4/100)))*180/PI(),180),IF(AND(C$9="L",C$10="D"),IF((($C$7*Coefficients!$E$16)/($A1163*($C$4/100)))&lt;=1,2*ASIN(($C$7*Coefficients!$E$16)/( $A1163*($C$4/100)))*180/PI(),180),IF(AND(C$9="C",C$10="D"),IF((($C$7*Coefficients!$F$16)/($A1163*($C$4/100)))&lt;=1,2*ASIN(($C$7*Coefficients!$F$16)/( $A1163*($C$4/100)))*180/PI(),180),FALSE))))</f>
        <v>180</v>
      </c>
      <c r="H1163" s="50">
        <f>IF(AND(C$9="L",C$10="IB"),(($C$7*Coefficients!$C$16)/($A1163*SIN(C$5*PI()/180))*100/2)^2*PI(),IF(AND(C$9="C",C$10="IB"),(($C$7*Coefficients!$D$16)/($A1163*SIN(C$5*PI()/180))*100/2)^2*PI(),IF(AND(C$9="L",C$10="D"),(($C$7*Coefficients!$E$16)/($A1163*SIN(C$5*PI()/180))*100/2)^2*PI(),IF(AND(C$9="C",C$10="D"),(($C$7* Coefficients!$F$16)/($A1163*SIN(C$5*PI()/180))*100/2)^2*PI(),FALSE))))</f>
        <v>142222.27948995712</v>
      </c>
      <c r="I1163" s="42">
        <f t="shared" si="128"/>
        <v>5.9578557912482726</v>
      </c>
      <c r="L1163" s="44"/>
    </row>
    <row r="1164" spans="1:12" x14ac:dyDescent="0.25">
      <c r="A1164" s="51">
        <f t="shared" si="129"/>
        <v>134.5860354055867</v>
      </c>
      <c r="B1164" s="5">
        <f t="shared" si="123"/>
        <v>0.99575469296729358</v>
      </c>
      <c r="C1164" s="49">
        <f t="shared" si="126"/>
        <v>-3.6952761892717539E-2</v>
      </c>
      <c r="D1164" s="5">
        <f t="shared" si="124"/>
        <v>1.2946250220099154</v>
      </c>
      <c r="E1164" s="5">
        <f t="shared" si="125"/>
        <v>0.19042239773866582</v>
      </c>
      <c r="F1164" s="5" t="str">
        <f t="shared" si="127"/>
        <v>neg.</v>
      </c>
      <c r="G1164" s="16">
        <f>IF(AND(C$9="L",C$10="IB"),IF((($C$7*Coefficients!$C$16)/($A1164*($C$4/100)))&lt;=1,2*ASIN(($C$7*Coefficients!$C$16)/( $A1164*($C$4/100)))*180/PI(),180),IF(AND(C$9="C",C$10="IB"),IF((($C$7*Coefficients!$D$16)/($A1164*($C$4/100)))&lt;=1,2*ASIN(($C$7*Coefficients!$D$16)/( $A1164*($C$4/100)))*180/PI(),180),IF(AND(C$9="L",C$10="D"),IF((($C$7*Coefficients!$E$16)/($A1164*($C$4/100)))&lt;=1,2*ASIN(($C$7*Coefficients!$E$16)/( $A1164*($C$4/100)))*180/PI(),180),IF(AND(C$9="C",C$10="D"),IF((($C$7*Coefficients!$F$16)/($A1164*($C$4/100)))&lt;=1,2*ASIN(($C$7*Coefficients!$F$16)/( $A1164*($C$4/100)))*180/PI(),180),FALSE))))</f>
        <v>180</v>
      </c>
      <c r="H1164" s="50">
        <f>IF(AND(C$9="L",C$10="IB"),(($C$7*Coefficients!$C$16)/($A1164*SIN(C$5*PI()/180))*100/2)^2*PI(),IF(AND(C$9="C",C$10="IB"),(($C$7*Coefficients!$D$16)/($A1164*SIN(C$5*PI()/180))*100/2)^2*PI(),IF(AND(C$9="L",C$10="D"),(($C$7*Coefficients!$E$16)/($A1164*SIN(C$5*PI()/180))*100/2)^2*PI(),IF(AND(C$9="C",C$10="D"),(($C$7* Coefficients!$F$16)/($A1164*SIN(C$5*PI()/180))*100/2)^2*PI(),FALSE))))</f>
        <v>141568.82747238627</v>
      </c>
      <c r="I1164" s="42">
        <f t="shared" si="128"/>
        <v>5.9441531031739707</v>
      </c>
      <c r="L1164" s="44"/>
    </row>
    <row r="1165" spans="1:12" x14ac:dyDescent="0.25">
      <c r="A1165" s="51">
        <f t="shared" si="129"/>
        <v>134.89628825915722</v>
      </c>
      <c r="B1165" s="5">
        <f t="shared" si="123"/>
        <v>0.99573512541663367</v>
      </c>
      <c r="C1165" s="49">
        <f t="shared" si="126"/>
        <v>-3.7123449770662668E-2</v>
      </c>
      <c r="D1165" s="5">
        <f t="shared" si="124"/>
        <v>1.2976094409072543</v>
      </c>
      <c r="E1165" s="5">
        <f t="shared" si="125"/>
        <v>0.19130134759093664</v>
      </c>
      <c r="F1165" s="5" t="str">
        <f t="shared" si="127"/>
        <v>neg.</v>
      </c>
      <c r="G1165" s="16">
        <f>IF(AND(C$9="L",C$10="IB"),IF((($C$7*Coefficients!$C$16)/($A1165*($C$4/100)))&lt;=1,2*ASIN(($C$7*Coefficients!$C$16)/( $A1165*($C$4/100)))*180/PI(),180),IF(AND(C$9="C",C$10="IB"),IF((($C$7*Coefficients!$D$16)/($A1165*($C$4/100)))&lt;=1,2*ASIN(($C$7*Coefficients!$D$16)/( $A1165*($C$4/100)))*180/PI(),180),IF(AND(C$9="L",C$10="D"),IF((($C$7*Coefficients!$E$16)/($A1165*($C$4/100)))&lt;=1,2*ASIN(($C$7*Coefficients!$E$16)/( $A1165*($C$4/100)))*180/PI(),180),IF(AND(C$9="C",C$10="D"),IF((($C$7*Coefficients!$F$16)/($A1165*($C$4/100)))&lt;=1,2*ASIN(($C$7*Coefficients!$F$16)/( $A1165*($C$4/100)))*180/PI(),180),FALSE))))</f>
        <v>180</v>
      </c>
      <c r="H1165" s="50">
        <f>IF(AND(C$9="L",C$10="IB"),(($C$7*Coefficients!$C$16)/($A1165*SIN(C$5*PI()/180))*100/2)^2*PI(),IF(AND(C$9="C",C$10="IB"),(($C$7*Coefficients!$D$16)/($A1165*SIN(C$5*PI()/180))*100/2)^2*PI(),IF(AND(C$9="L",C$10="D"),(($C$7*Coefficients!$E$16)/($A1165*SIN(C$5*PI()/180))*100/2)^2*PI(),IF(AND(C$9="C",C$10="D"),(($C$7* Coefficients!$F$16)/($A1165*SIN(C$5*PI()/180))*100/2)^2*PI(),FALSE))))</f>
        <v>140918.37779411694</v>
      </c>
      <c r="I1165" s="42">
        <f t="shared" si="128"/>
        <v>5.9304819304076988</v>
      </c>
      <c r="L1165" s="44"/>
    </row>
    <row r="1166" spans="1:12" x14ac:dyDescent="0.25">
      <c r="A1166" s="51">
        <f t="shared" si="129"/>
        <v>135.20725631941954</v>
      </c>
      <c r="B1166" s="5">
        <f t="shared" si="123"/>
        <v>0.9957154678042065</v>
      </c>
      <c r="C1166" s="49">
        <f t="shared" si="126"/>
        <v>-3.7294926635493809E-2</v>
      </c>
      <c r="D1166" s="5">
        <f t="shared" si="124"/>
        <v>1.3006007396006758</v>
      </c>
      <c r="E1166" s="5">
        <f t="shared" si="125"/>
        <v>0.19218435449139071</v>
      </c>
      <c r="F1166" s="5" t="str">
        <f t="shared" si="127"/>
        <v>neg.</v>
      </c>
      <c r="G1166" s="16">
        <f>IF(AND(C$9="L",C$10="IB"),IF((($C$7*Coefficients!$C$16)/($A1166*($C$4/100)))&lt;=1,2*ASIN(($C$7*Coefficients!$C$16)/( $A1166*($C$4/100)))*180/PI(),180),IF(AND(C$9="C",C$10="IB"),IF((($C$7*Coefficients!$D$16)/($A1166*($C$4/100)))&lt;=1,2*ASIN(($C$7*Coefficients!$D$16)/( $A1166*($C$4/100)))*180/PI(),180),IF(AND(C$9="L",C$10="D"),IF((($C$7*Coefficients!$E$16)/($A1166*($C$4/100)))&lt;=1,2*ASIN(($C$7*Coefficients!$E$16)/( $A1166*($C$4/100)))*180/PI(),180),IF(AND(C$9="C",C$10="D"),IF((($C$7*Coefficients!$F$16)/($A1166*($C$4/100)))&lt;=1,2*ASIN(($C$7*Coefficients!$F$16)/( $A1166*($C$4/100)))*180/PI(),180),FALSE))))</f>
        <v>180</v>
      </c>
      <c r="H1166" s="50">
        <f>IF(AND(C$9="L",C$10="IB"),(($C$7*Coefficients!$C$16)/($A1166*SIN(C$5*PI()/180))*100/2)^2*PI(),IF(AND(C$9="C",C$10="IB"),(($C$7*Coefficients!$D$16)/($A1166*SIN(C$5*PI()/180))*100/2)^2*PI(),IF(AND(C$9="L",C$10="D"),(($C$7*Coefficients!$E$16)/($A1166*SIN(C$5*PI()/180))*100/2)^2*PI(),IF(AND(C$9="C",C$10="D"),(($C$7* Coefficients!$F$16)/($A1166*SIN(C$5*PI()/180))*100/2)^2*PI(),FALSE))))</f>
        <v>140270.91666065317</v>
      </c>
      <c r="I1166" s="42">
        <f t="shared" si="128"/>
        <v>5.9168422004662604</v>
      </c>
      <c r="L1166" s="44"/>
    </row>
    <row r="1167" spans="1:12" x14ac:dyDescent="0.25">
      <c r="A1167" s="51">
        <f t="shared" si="129"/>
        <v>135.51894123509541</v>
      </c>
      <c r="B1167" s="5">
        <f t="shared" si="123"/>
        <v>0.99569571971668991</v>
      </c>
      <c r="C1167" s="49">
        <f t="shared" si="126"/>
        <v>-3.7467196139464122E-2</v>
      </c>
      <c r="D1167" s="5">
        <f t="shared" si="124"/>
        <v>1.3035989339497476</v>
      </c>
      <c r="E1167" s="5">
        <f t="shared" si="125"/>
        <v>0.19307143716651173</v>
      </c>
      <c r="F1167" s="5" t="str">
        <f t="shared" si="127"/>
        <v>neg.</v>
      </c>
      <c r="G1167" s="16">
        <f>IF(AND(C$9="L",C$10="IB"),IF((($C$7*Coefficients!$C$16)/($A1167*($C$4/100)))&lt;=1,2*ASIN(($C$7*Coefficients!$C$16)/( $A1167*($C$4/100)))*180/PI(),180),IF(AND(C$9="C",C$10="IB"),IF((($C$7*Coefficients!$D$16)/($A1167*($C$4/100)))&lt;=1,2*ASIN(($C$7*Coefficients!$D$16)/( $A1167*($C$4/100)))*180/PI(),180),IF(AND(C$9="L",C$10="D"),IF((($C$7*Coefficients!$E$16)/($A1167*($C$4/100)))&lt;=1,2*ASIN(($C$7*Coefficients!$E$16)/( $A1167*($C$4/100)))*180/PI(),180),IF(AND(C$9="C",C$10="D"),IF((($C$7*Coefficients!$F$16)/($A1167*($C$4/100)))&lt;=1,2*ASIN(($C$7*Coefficients!$F$16)/( $A1167*($C$4/100)))*180/PI(),180),FALSE))))</f>
        <v>180</v>
      </c>
      <c r="H1167" s="50">
        <f>IF(AND(C$9="L",C$10="IB"),(($C$7*Coefficients!$C$16)/($A1167*SIN(C$5*PI()/180))*100/2)^2*PI(),IF(AND(C$9="C",C$10="IB"),(($C$7*Coefficients!$D$16)/($A1167*SIN(C$5*PI()/180))*100/2)^2*PI(),IF(AND(C$9="L",C$10="D"),(($C$7*Coefficients!$E$16)/($A1167*SIN(C$5*PI()/180))*100/2)^2*PI(),IF(AND(C$9="C",C$10="D"),(($C$7* Coefficients!$F$16)/($A1167*SIN(C$5*PI()/180))*100/2)^2*PI(),FALSE))))</f>
        <v>139626.43034087872</v>
      </c>
      <c r="I1167" s="42">
        <f t="shared" si="128"/>
        <v>5.9032338410331651</v>
      </c>
      <c r="L1167" s="44"/>
    </row>
    <row r="1168" spans="1:12" x14ac:dyDescent="0.25">
      <c r="A1168" s="51">
        <f t="shared" si="129"/>
        <v>135.8313446587072</v>
      </c>
      <c r="B1168" s="5">
        <f t="shared" si="123"/>
        <v>0.99567588073887636</v>
      </c>
      <c r="C1168" s="49">
        <f t="shared" si="126"/>
        <v>-3.7640261951778373E-2</v>
      </c>
      <c r="D1168" s="5">
        <f t="shared" si="124"/>
        <v>1.3066040398505978</v>
      </c>
      <c r="E1168" s="5">
        <f t="shared" si="125"/>
        <v>0.19396261442922066</v>
      </c>
      <c r="F1168" s="5" t="str">
        <f t="shared" si="127"/>
        <v>neg.</v>
      </c>
      <c r="G1168" s="16">
        <f>IF(AND(C$9="L",C$10="IB"),IF((($C$7*Coefficients!$C$16)/($A1168*($C$4/100)))&lt;=1,2*ASIN(($C$7*Coefficients!$C$16)/( $A1168*($C$4/100)))*180/PI(),180),IF(AND(C$9="C",C$10="IB"),IF((($C$7*Coefficients!$D$16)/($A1168*($C$4/100)))&lt;=1,2*ASIN(($C$7*Coefficients!$D$16)/( $A1168*($C$4/100)))*180/PI(),180),IF(AND(C$9="L",C$10="D"),IF((($C$7*Coefficients!$E$16)/($A1168*($C$4/100)))&lt;=1,2*ASIN(($C$7*Coefficients!$E$16)/( $A1168*($C$4/100)))*180/PI(),180),IF(AND(C$9="C",C$10="D"),IF((($C$7*Coefficients!$F$16)/($A1168*($C$4/100)))&lt;=1,2*ASIN(($C$7*Coefficients!$F$16)/( $A1168*($C$4/100)))*180/PI(),180),FALSE))))</f>
        <v>180</v>
      </c>
      <c r="H1168" s="50">
        <f>IF(AND(C$9="L",C$10="IB"),(($C$7*Coefficients!$C$16)/($A1168*SIN(C$5*PI()/180))*100/2)^2*PI(),IF(AND(C$9="C",C$10="IB"),(($C$7*Coefficients!$D$16)/($A1168*SIN(C$5*PI()/180))*100/2)^2*PI(),IF(AND(C$9="L",C$10="D"),(($C$7*Coefficients!$E$16)/($A1168*SIN(C$5*PI()/180))*100/2)^2*PI(),IF(AND(C$9="C",C$10="D"),(($C$7* Coefficients!$F$16)/($A1168*SIN(C$5*PI()/180))*100/2)^2*PI(),FALSE))))</f>
        <v>138984.90516676634</v>
      </c>
      <c r="I1168" s="42">
        <f t="shared" si="128"/>
        <v>5.889656779958246</v>
      </c>
      <c r="L1168" s="44"/>
    </row>
    <row r="1169" spans="1:12" x14ac:dyDescent="0.25">
      <c r="A1169" s="51">
        <f t="shared" si="129"/>
        <v>136.14446824658674</v>
      </c>
      <c r="B1169" s="5">
        <f t="shared" si="123"/>
        <v>0.99565595045366329</v>
      </c>
      <c r="C1169" s="49">
        <f t="shared" si="126"/>
        <v>-3.7814127758682141E-2</v>
      </c>
      <c r="D1169" s="5">
        <f t="shared" si="124"/>
        <v>1.3096160732359992</v>
      </c>
      <c r="E1169" s="5">
        <f t="shared" si="125"/>
        <v>0.19485790517927515</v>
      </c>
      <c r="F1169" s="5" t="str">
        <f t="shared" si="127"/>
        <v>neg.</v>
      </c>
      <c r="G1169" s="16">
        <f>IF(AND(C$9="L",C$10="IB"),IF((($C$7*Coefficients!$C$16)/($A1169*($C$4/100)))&lt;=1,2*ASIN(($C$7*Coefficients!$C$16)/( $A1169*($C$4/100)))*180/PI(),180),IF(AND(C$9="C",C$10="IB"),IF((($C$7*Coefficients!$D$16)/($A1169*($C$4/100)))&lt;=1,2*ASIN(($C$7*Coefficients!$D$16)/( $A1169*($C$4/100)))*180/PI(),180),IF(AND(C$9="L",C$10="D"),IF((($C$7*Coefficients!$E$16)/($A1169*($C$4/100)))&lt;=1,2*ASIN(($C$7*Coefficients!$E$16)/( $A1169*($C$4/100)))*180/PI(),180),IF(AND(C$9="C",C$10="D"),IF((($C$7*Coefficients!$F$16)/($A1169*($C$4/100)))&lt;=1,2*ASIN(($C$7*Coefficients!$F$16)/( $A1169*($C$4/100)))*180/PI(),180),FALSE))))</f>
        <v>180</v>
      </c>
      <c r="H1169" s="50">
        <f>IF(AND(C$9="L",C$10="IB"),(($C$7*Coefficients!$C$16)/($A1169*SIN(C$5*PI()/180))*100/2)^2*PI(),IF(AND(C$9="C",C$10="IB"),(($C$7*Coefficients!$D$16)/($A1169*SIN(C$5*PI()/180))*100/2)^2*PI(),IF(AND(C$9="L",C$10="D"),(($C$7*Coefficients!$E$16)/($A1169*SIN(C$5*PI()/180))*100/2)^2*PI(),IF(AND(C$9="C",C$10="D"),(($C$7* Coefficients!$F$16)/($A1169*SIN(C$5*PI()/180))*100/2)^2*PI(),FALSE))))</f>
        <v>138346.32753308743</v>
      </c>
      <c r="I1169" s="42">
        <f t="shared" si="128"/>
        <v>5.8761109452572766</v>
      </c>
      <c r="L1169" s="44"/>
    </row>
    <row r="1170" spans="1:12" x14ac:dyDescent="0.25">
      <c r="A1170" s="51">
        <f t="shared" si="129"/>
        <v>136.45831365888418</v>
      </c>
      <c r="B1170" s="5">
        <f t="shared" si="123"/>
        <v>0.99563592844204607</v>
      </c>
      <c r="C1170" s="49">
        <f t="shared" si="126"/>
        <v>-3.7988797263527906E-2</v>
      </c>
      <c r="D1170" s="5">
        <f t="shared" si="124"/>
        <v>1.3126350500754522</v>
      </c>
      <c r="E1170" s="5">
        <f t="shared" si="125"/>
        <v>0.19575732840367013</v>
      </c>
      <c r="F1170" s="5" t="str">
        <f t="shared" si="127"/>
        <v>neg.</v>
      </c>
      <c r="G1170" s="16">
        <f>IF(AND(C$9="L",C$10="IB"),IF((($C$7*Coefficients!$C$16)/($A1170*($C$4/100)))&lt;=1,2*ASIN(($C$7*Coefficients!$C$16)/( $A1170*($C$4/100)))*180/PI(),180),IF(AND(C$9="C",C$10="IB"),IF((($C$7*Coefficients!$D$16)/($A1170*($C$4/100)))&lt;=1,2*ASIN(($C$7*Coefficients!$D$16)/( $A1170*($C$4/100)))*180/PI(),180),IF(AND(C$9="L",C$10="D"),IF((($C$7*Coefficients!$E$16)/($A1170*($C$4/100)))&lt;=1,2*ASIN(($C$7*Coefficients!$E$16)/( $A1170*($C$4/100)))*180/PI(),180),IF(AND(C$9="C",C$10="D"),IF((($C$7*Coefficients!$F$16)/($A1170*($C$4/100)))&lt;=1,2*ASIN(($C$7*Coefficients!$F$16)/( $A1170*($C$4/100)))*180/PI(),180),FALSE))))</f>
        <v>180</v>
      </c>
      <c r="H1170" s="50">
        <f>IF(AND(C$9="L",C$10="IB"),(($C$7*Coefficients!$C$16)/($A1170*SIN(C$5*PI()/180))*100/2)^2*PI(),IF(AND(C$9="C",C$10="IB"),(($C$7*Coefficients!$D$16)/($A1170*SIN(C$5*PI()/180))*100/2)^2*PI(),IF(AND(C$9="L",C$10="D"),(($C$7*Coefficients!$E$16)/($A1170*SIN(C$5*PI()/180))*100/2)^2*PI(),IF(AND(C$9="C",C$10="D"),(($C$7* Coefficients!$F$16)/($A1170*SIN(C$5*PI()/180))*100/2)^2*PI(),FALSE))))</f>
        <v>137710.68389712396</v>
      </c>
      <c r="I1170" s="42">
        <f t="shared" si="128"/>
        <v>5.8625962651115886</v>
      </c>
      <c r="L1170" s="44"/>
    </row>
    <row r="1171" spans="1:12" x14ac:dyDescent="0.25">
      <c r="A1171" s="51">
        <f t="shared" si="129"/>
        <v>136.7728825595766</v>
      </c>
      <c r="B1171" s="5">
        <f t="shared" si="123"/>
        <v>0.9956158142831083</v>
      </c>
      <c r="C1171" s="49">
        <f t="shared" si="126"/>
        <v>-3.8164274186865375E-2</v>
      </c>
      <c r="D1171" s="5">
        <f t="shared" si="124"/>
        <v>1.3156609863752715</v>
      </c>
      <c r="E1171" s="5">
        <f t="shared" si="125"/>
        <v>0.1966609031770403</v>
      </c>
      <c r="F1171" s="5" t="str">
        <f t="shared" si="127"/>
        <v>neg.</v>
      </c>
      <c r="G1171" s="16">
        <f>IF(AND(C$9="L",C$10="IB"),IF((($C$7*Coefficients!$C$16)/($A1171*($C$4/100)))&lt;=1,2*ASIN(($C$7*Coefficients!$C$16)/( $A1171*($C$4/100)))*180/PI(),180),IF(AND(C$9="C",C$10="IB"),IF((($C$7*Coefficients!$D$16)/($A1171*($C$4/100)))&lt;=1,2*ASIN(($C$7*Coefficients!$D$16)/( $A1171*($C$4/100)))*180/PI(),180),IF(AND(C$9="L",C$10="D"),IF((($C$7*Coefficients!$E$16)/($A1171*($C$4/100)))&lt;=1,2*ASIN(($C$7*Coefficients!$E$16)/( $A1171*($C$4/100)))*180/PI(),180),IF(AND(C$9="C",C$10="D"),IF((($C$7*Coefficients!$F$16)/($A1171*($C$4/100)))&lt;=1,2*ASIN(($C$7*Coefficients!$F$16)/( $A1171*($C$4/100)))*180/PI(),180),FALSE))))</f>
        <v>180</v>
      </c>
      <c r="H1171" s="50">
        <f>IF(AND(C$9="L",C$10="IB"),(($C$7*Coefficients!$C$16)/($A1171*SIN(C$5*PI()/180))*100/2)^2*PI(),IF(AND(C$9="C",C$10="IB"),(($C$7*Coefficients!$D$16)/($A1171*SIN(C$5*PI()/180))*100/2)^2*PI(),IF(AND(C$9="L",C$10="D"),(($C$7*Coefficients!$E$16)/($A1171*SIN(C$5*PI()/180))*100/2)^2*PI(),IF(AND(C$9="C",C$10="D"),(($C$7* Coefficients!$F$16)/($A1171*SIN(C$5*PI()/180))*100/2)^2*PI(),FALSE))))</f>
        <v>137077.96077838092</v>
      </c>
      <c r="I1171" s="42">
        <f t="shared" si="128"/>
        <v>5.8491126678676952</v>
      </c>
      <c r="L1171" s="44"/>
    </row>
    <row r="1172" spans="1:12" x14ac:dyDescent="0.25">
      <c r="A1172" s="51">
        <f t="shared" si="129"/>
        <v>137.08817661647703</v>
      </c>
      <c r="B1172" s="5">
        <f t="shared" si="123"/>
        <v>0.99559560755401333</v>
      </c>
      <c r="C1172" s="49">
        <f t="shared" si="126"/>
        <v>-3.8340562266520231E-2</v>
      </c>
      <c r="D1172" s="5">
        <f t="shared" si="124"/>
        <v>1.3186938981786709</v>
      </c>
      <c r="E1172" s="5">
        <f t="shared" si="125"/>
        <v>0.19756864866206528</v>
      </c>
      <c r="F1172" s="5" t="str">
        <f t="shared" si="127"/>
        <v>neg.</v>
      </c>
      <c r="G1172" s="16">
        <f>IF(AND(C$9="L",C$10="IB"),IF((($C$7*Coefficients!$C$16)/($A1172*($C$4/100)))&lt;=1,2*ASIN(($C$7*Coefficients!$C$16)/( $A1172*($C$4/100)))*180/PI(),180),IF(AND(C$9="C",C$10="IB"),IF((($C$7*Coefficients!$D$16)/($A1172*($C$4/100)))&lt;=1,2*ASIN(($C$7*Coefficients!$D$16)/( $A1172*($C$4/100)))*180/PI(),180),IF(AND(C$9="L",C$10="D"),IF((($C$7*Coefficients!$E$16)/($A1172*($C$4/100)))&lt;=1,2*ASIN(($C$7*Coefficients!$E$16)/( $A1172*($C$4/100)))*180/PI(),180),IF(AND(C$9="C",C$10="D"),IF((($C$7*Coefficients!$F$16)/($A1172*($C$4/100)))&lt;=1,2*ASIN(($C$7*Coefficients!$F$16)/( $A1172*($C$4/100)))*180/PI(),180),FALSE))))</f>
        <v>180</v>
      </c>
      <c r="H1172" s="50">
        <f>IF(AND(C$9="L",C$10="IB"),(($C$7*Coefficients!$C$16)/($A1172*SIN(C$5*PI()/180))*100/2)^2*PI(),IF(AND(C$9="C",C$10="IB"),(($C$7*Coefficients!$D$16)/($A1172*SIN(C$5*PI()/180))*100/2)^2*PI(),IF(AND(C$9="L",C$10="D"),(($C$7*Coefficients!$E$16)/($A1172*SIN(C$5*PI()/180))*100/2)^2*PI(),IF(AND(C$9="C",C$10="D"),(($C$7* Coefficients!$F$16)/($A1172*SIN(C$5*PI()/180))*100/2)^2*PI(),FALSE))))</f>
        <v>136448.14475830048</v>
      </c>
      <c r="I1172" s="42">
        <f t="shared" si="128"/>
        <v>5.8356600820369042</v>
      </c>
      <c r="L1172" s="44"/>
    </row>
    <row r="1173" spans="1:12" x14ac:dyDescent="0.25">
      <c r="A1173" s="51">
        <f t="shared" si="129"/>
        <v>137.40419750124315</v>
      </c>
      <c r="B1173" s="5">
        <f t="shared" si="123"/>
        <v>0.99557530782999659</v>
      </c>
      <c r="C1173" s="49">
        <f t="shared" si="126"/>
        <v>-3.851766525766618E-2</v>
      </c>
      <c r="D1173" s="5">
        <f t="shared" si="124"/>
        <v>1.3217338015658462</v>
      </c>
      <c r="E1173" s="5">
        <f t="shared" si="125"/>
        <v>0.19848058410987529</v>
      </c>
      <c r="F1173" s="5" t="str">
        <f t="shared" si="127"/>
        <v>neg.</v>
      </c>
      <c r="G1173" s="16">
        <f>IF(AND(C$9="L",C$10="IB"),IF((($C$7*Coefficients!$C$16)/($A1173*($C$4/100)))&lt;=1,2*ASIN(($C$7*Coefficients!$C$16)/( $A1173*($C$4/100)))*180/PI(),180),IF(AND(C$9="C",C$10="IB"),IF((($C$7*Coefficients!$D$16)/($A1173*($C$4/100)))&lt;=1,2*ASIN(($C$7*Coefficients!$D$16)/( $A1173*($C$4/100)))*180/PI(),180),IF(AND(C$9="L",C$10="D"),IF((($C$7*Coefficients!$E$16)/($A1173*($C$4/100)))&lt;=1,2*ASIN(($C$7*Coefficients!$E$16)/( $A1173*($C$4/100)))*180/PI(),180),IF(AND(C$9="C",C$10="D"),IF((($C$7*Coefficients!$F$16)/($A1173*($C$4/100)))&lt;=1,2*ASIN(($C$7*Coefficients!$F$16)/( $A1173*($C$4/100)))*180/PI(),180),FALSE))))</f>
        <v>180</v>
      </c>
      <c r="H1173" s="50">
        <f>IF(AND(C$9="L",C$10="IB"),(($C$7*Coefficients!$C$16)/($A1173*SIN(C$5*PI()/180))*100/2)^2*PI(),IF(AND(C$9="C",C$10="IB"),(($C$7*Coefficients!$D$16)/($A1173*SIN(C$5*PI()/180))*100/2)^2*PI(),IF(AND(C$9="L",C$10="D"),(($C$7*Coefficients!$E$16)/($A1173*SIN(C$5*PI()/180))*100/2)^2*PI(),IF(AND(C$9="C",C$10="D"),(($C$7* Coefficients!$F$16)/($A1173*SIN(C$5*PI()/180))*100/2)^2*PI(),FALSE))))</f>
        <v>135821.2224799777</v>
      </c>
      <c r="I1173" s="42">
        <f t="shared" si="128"/>
        <v>5.8222384362949473</v>
      </c>
      <c r="L1173" s="44"/>
    </row>
    <row r="1174" spans="1:12" x14ac:dyDescent="0.25">
      <c r="A1174" s="51">
        <f t="shared" si="129"/>
        <v>137.72094688938625</v>
      </c>
      <c r="B1174" s="5">
        <f t="shared" si="123"/>
        <v>0.99555491468435497</v>
      </c>
      <c r="C1174" s="49">
        <f t="shared" si="126"/>
        <v>-3.8695586932923152E-2</v>
      </c>
      <c r="D1174" s="5">
        <f t="shared" si="124"/>
        <v>1.3247807126540627</v>
      </c>
      <c r="E1174" s="5">
        <f t="shared" si="125"/>
        <v>0.19939672886045978</v>
      </c>
      <c r="F1174" s="5" t="str">
        <f t="shared" si="127"/>
        <v>neg.</v>
      </c>
      <c r="G1174" s="16">
        <f>IF(AND(C$9="L",C$10="IB"),IF((($C$7*Coefficients!$C$16)/($A1174*($C$4/100)))&lt;=1,2*ASIN(($C$7*Coefficients!$C$16)/( $A1174*($C$4/100)))*180/PI(),180),IF(AND(C$9="C",C$10="IB"),IF((($C$7*Coefficients!$D$16)/($A1174*($C$4/100)))&lt;=1,2*ASIN(($C$7*Coefficients!$D$16)/( $A1174*($C$4/100)))*180/PI(),180),IF(AND(C$9="L",C$10="D"),IF((($C$7*Coefficients!$E$16)/($A1174*($C$4/100)))&lt;=1,2*ASIN(($C$7*Coefficients!$E$16)/( $A1174*($C$4/100)))*180/PI(),180),IF(AND(C$9="C",C$10="D"),IF((($C$7*Coefficients!$F$16)/($A1174*($C$4/100)))&lt;=1,2*ASIN(($C$7*Coefficients!$F$16)/( $A1174*($C$4/100)))*180/PI(),180),FALSE))))</f>
        <v>180</v>
      </c>
      <c r="H1174" s="50">
        <f>IF(AND(C$9="L",C$10="IB"),(($C$7*Coefficients!$C$16)/($A1174*SIN(C$5*PI()/180))*100/2)^2*PI(),IF(AND(C$9="C",C$10="IB"),(($C$7*Coefficients!$D$16)/($A1174*SIN(C$5*PI()/180))*100/2)^2*PI(),IF(AND(C$9="L",C$10="D"),(($C$7*Coefficients!$E$16)/($A1174*SIN(C$5*PI()/180))*100/2)^2*PI(),IF(AND(C$9="C",C$10="D"),(($C$7* Coefficients!$F$16)/($A1174*SIN(C$5*PI()/180))*100/2)^2*PI(),FALSE))))</f>
        <v>135197.18064787681</v>
      </c>
      <c r="I1174" s="42">
        <f t="shared" si="128"/>
        <v>5.8088476594815921</v>
      </c>
      <c r="L1174" s="44"/>
    </row>
    <row r="1175" spans="1:12" x14ac:dyDescent="0.25">
      <c r="A1175" s="51">
        <f t="shared" si="129"/>
        <v>138.03842646028005</v>
      </c>
      <c r="B1175" s="5">
        <f t="shared" si="123"/>
        <v>0.99553442768844036</v>
      </c>
      <c r="C1175" s="49">
        <f t="shared" si="126"/>
        <v>-3.8874331082418778E-2</v>
      </c>
      <c r="D1175" s="5">
        <f t="shared" si="124"/>
        <v>1.3278346475977398</v>
      </c>
      <c r="E1175" s="5">
        <f t="shared" si="125"/>
        <v>0.20031710234307767</v>
      </c>
      <c r="F1175" s="5" t="str">
        <f t="shared" si="127"/>
        <v>neg.</v>
      </c>
      <c r="G1175" s="16">
        <f>IF(AND(C$9="L",C$10="IB"),IF((($C$7*Coefficients!$C$16)/($A1175*($C$4/100)))&lt;=1,2*ASIN(($C$7*Coefficients!$C$16)/( $A1175*($C$4/100)))*180/PI(),180),IF(AND(C$9="C",C$10="IB"),IF((($C$7*Coefficients!$D$16)/($A1175*($C$4/100)))&lt;=1,2*ASIN(($C$7*Coefficients!$D$16)/( $A1175*($C$4/100)))*180/PI(),180),IF(AND(C$9="L",C$10="D"),IF((($C$7*Coefficients!$E$16)/($A1175*($C$4/100)))&lt;=1,2*ASIN(($C$7*Coefficients!$E$16)/( $A1175*($C$4/100)))*180/PI(),180),IF(AND(C$9="C",C$10="D"),IF((($C$7*Coefficients!$F$16)/($A1175*($C$4/100)))&lt;=1,2*ASIN(($C$7*Coefficients!$F$16)/( $A1175*($C$4/100)))*180/PI(),180),FALSE))))</f>
        <v>180</v>
      </c>
      <c r="H1175" s="50">
        <f>IF(AND(C$9="L",C$10="IB"),(($C$7*Coefficients!$C$16)/($A1175*SIN(C$5*PI()/180))*100/2)^2*PI(),IF(AND(C$9="C",C$10="IB"),(($C$7*Coefficients!$D$16)/($A1175*SIN(C$5*PI()/180))*100/2)^2*PI(),IF(AND(C$9="L",C$10="D"),(($C$7*Coefficients!$E$16)/($A1175*SIN(C$5*PI()/180))*100/2)^2*PI(),IF(AND(C$9="C",C$10="D"),(($C$7* Coefficients!$F$16)/($A1175*SIN(C$5*PI()/180))*100/2)^2*PI(),FALSE))))</f>
        <v>134576.00602754965</v>
      </c>
      <c r="I1175" s="42">
        <f t="shared" si="128"/>
        <v>5.7954876806002753</v>
      </c>
      <c r="L1175" s="44"/>
    </row>
    <row r="1176" spans="1:12" x14ac:dyDescent="0.25">
      <c r="A1176" s="51">
        <f t="shared" si="129"/>
        <v>138.35663789716963</v>
      </c>
      <c r="B1176" s="5">
        <f t="shared" si="123"/>
        <v>0.99551384641164986</v>
      </c>
      <c r="C1176" s="49">
        <f t="shared" si="126"/>
        <v>-3.9053901513878969E-2</v>
      </c>
      <c r="D1176" s="5">
        <f t="shared" si="124"/>
        <v>1.3308956225885364</v>
      </c>
      <c r="E1176" s="5">
        <f t="shared" si="125"/>
        <v>0.20124172407666907</v>
      </c>
      <c r="F1176" s="5" t="str">
        <f t="shared" si="127"/>
        <v>neg.</v>
      </c>
      <c r="G1176" s="16">
        <f>IF(AND(C$9="L",C$10="IB"),IF((($C$7*Coefficients!$C$16)/($A1176*($C$4/100)))&lt;=1,2*ASIN(($C$7*Coefficients!$C$16)/( $A1176*($C$4/100)))*180/PI(),180),IF(AND(C$9="C",C$10="IB"),IF((($C$7*Coefficients!$D$16)/($A1176*($C$4/100)))&lt;=1,2*ASIN(($C$7*Coefficients!$D$16)/( $A1176*($C$4/100)))*180/PI(),180),IF(AND(C$9="L",C$10="D"),IF((($C$7*Coefficients!$E$16)/($A1176*($C$4/100)))&lt;=1,2*ASIN(($C$7*Coefficients!$E$16)/( $A1176*($C$4/100)))*180/PI(),180),IF(AND(C$9="C",C$10="D"),IF((($C$7*Coefficients!$F$16)/($A1176*($C$4/100)))&lt;=1,2*ASIN(($C$7*Coefficients!$F$16)/( $A1176*($C$4/100)))*180/PI(),180),FALSE))))</f>
        <v>180</v>
      </c>
      <c r="H1176" s="50">
        <f>IF(AND(C$9="L",C$10="IB"),(($C$7*Coefficients!$C$16)/($A1176*SIN(C$5*PI()/180))*100/2)^2*PI(),IF(AND(C$9="C",C$10="IB"),(($C$7*Coefficients!$D$16)/($A1176*SIN(C$5*PI()/180))*100/2)^2*PI(),IF(AND(C$9="L",C$10="D"),(($C$7*Coefficients!$E$16)/($A1176*SIN(C$5*PI()/180))*100/2)^2*PI(),IF(AND(C$9="C",C$10="D"),(($C$7* Coefficients!$F$16)/($A1176*SIN(C$5*PI()/180))*100/2)^2*PI(),FALSE))))</f>
        <v>133957.68544535467</v>
      </c>
      <c r="I1176" s="42">
        <f t="shared" si="128"/>
        <v>5.7821584288177164</v>
      </c>
      <c r="L1176" s="44"/>
    </row>
    <row r="1177" spans="1:12" x14ac:dyDescent="0.25">
      <c r="A1177" s="51">
        <f t="shared" si="129"/>
        <v>138.67558288718035</v>
      </c>
      <c r="B1177" s="5">
        <f t="shared" si="123"/>
        <v>0.9954931704214155</v>
      </c>
      <c r="C1177" s="49">
        <f t="shared" si="126"/>
        <v>-3.9234302052723394E-2</v>
      </c>
      <c r="D1177" s="5">
        <f t="shared" si="124"/>
        <v>1.3339636538554376</v>
      </c>
      <c r="E1177" s="5">
        <f t="shared" si="125"/>
        <v>0.20217061367026962</v>
      </c>
      <c r="F1177" s="5" t="str">
        <f t="shared" si="127"/>
        <v>neg.</v>
      </c>
      <c r="G1177" s="16">
        <f>IF(AND(C$9="L",C$10="IB"),IF((($C$7*Coefficients!$C$16)/($A1177*($C$4/100)))&lt;=1,2*ASIN(($C$7*Coefficients!$C$16)/( $A1177*($C$4/100)))*180/PI(),180),IF(AND(C$9="C",C$10="IB"),IF((($C$7*Coefficients!$D$16)/($A1177*($C$4/100)))&lt;=1,2*ASIN(($C$7*Coefficients!$D$16)/( $A1177*($C$4/100)))*180/PI(),180),IF(AND(C$9="L",C$10="D"),IF((($C$7*Coefficients!$E$16)/($A1177*($C$4/100)))&lt;=1,2*ASIN(($C$7*Coefficients!$E$16)/( $A1177*($C$4/100)))*180/PI(),180),IF(AND(C$9="C",C$10="D"),IF((($C$7*Coefficients!$F$16)/($A1177*($C$4/100)))&lt;=1,2*ASIN(($C$7*Coefficients!$F$16)/( $A1177*($C$4/100)))*180/PI(),180),FALSE))))</f>
        <v>180</v>
      </c>
      <c r="H1177" s="50">
        <f>IF(AND(C$9="L",C$10="IB"),(($C$7*Coefficients!$C$16)/($A1177*SIN(C$5*PI()/180))*100/2)^2*PI(),IF(AND(C$9="C",C$10="IB"),(($C$7*Coefficients!$D$16)/($A1177*SIN(C$5*PI()/180))*100/2)^2*PI(),IF(AND(C$9="L",C$10="D"),(($C$7*Coefficients!$E$16)/($A1177*SIN(C$5*PI()/180))*100/2)^2*PI(),IF(AND(C$9="C",C$10="D"),(($C$7* Coefficients!$F$16)/($A1177*SIN(C$5*PI()/180))*100/2)^2*PI(),FALSE))))</f>
        <v>133342.2057881779</v>
      </c>
      <c r="I1177" s="42">
        <f t="shared" si="128"/>
        <v>5.7688598334635506</v>
      </c>
      <c r="L1177" s="44"/>
    </row>
    <row r="1178" spans="1:12" x14ac:dyDescent="0.25">
      <c r="A1178" s="51">
        <f t="shared" si="129"/>
        <v>138.99526312132681</v>
      </c>
      <c r="B1178" s="5">
        <f t="shared" si="123"/>
        <v>0.99547239928319897</v>
      </c>
      <c r="C1178" s="49">
        <f t="shared" si="126"/>
        <v>-3.9415536542116436E-2</v>
      </c>
      <c r="D1178" s="5">
        <f t="shared" si="124"/>
        <v>1.3370387576648393</v>
      </c>
      <c r="E1178" s="5">
        <f t="shared" si="125"/>
        <v>0.20310379082342606</v>
      </c>
      <c r="F1178" s="5" t="str">
        <f t="shared" si="127"/>
        <v>neg.</v>
      </c>
      <c r="G1178" s="16">
        <f>IF(AND(C$9="L",C$10="IB"),IF((($C$7*Coefficients!$C$16)/($A1178*($C$4/100)))&lt;=1,2*ASIN(($C$7*Coefficients!$C$16)/( $A1178*($C$4/100)))*180/PI(),180),IF(AND(C$9="C",C$10="IB"),IF((($C$7*Coefficients!$D$16)/($A1178*($C$4/100)))&lt;=1,2*ASIN(($C$7*Coefficients!$D$16)/( $A1178*($C$4/100)))*180/PI(),180),IF(AND(C$9="L",C$10="D"),IF((($C$7*Coefficients!$E$16)/($A1178*($C$4/100)))&lt;=1,2*ASIN(($C$7*Coefficients!$E$16)/( $A1178*($C$4/100)))*180/PI(),180),IF(AND(C$9="C",C$10="D"),IF((($C$7*Coefficients!$F$16)/($A1178*($C$4/100)))&lt;=1,2*ASIN(($C$7*Coefficients!$F$16)/( $A1178*($C$4/100)))*180/PI(),180),FALSE))))</f>
        <v>180</v>
      </c>
      <c r="H1178" s="50">
        <f>IF(AND(C$9="L",C$10="IB"),(($C$7*Coefficients!$C$16)/($A1178*SIN(C$5*PI()/180))*100/2)^2*PI(),IF(AND(C$9="C",C$10="IB"),(($C$7*Coefficients!$D$16)/($A1178*SIN(C$5*PI()/180))*100/2)^2*PI(),IF(AND(C$9="L",C$10="D"),(($C$7*Coefficients!$E$16)/($A1178*SIN(C$5*PI()/180))*100/2)^2*PI(),IF(AND(C$9="C",C$10="D"),(($C$7* Coefficients!$F$16)/($A1178*SIN(C$5*PI()/180))*100/2)^2*PI(),FALSE))))</f>
        <v>132729.55400315434</v>
      </c>
      <c r="I1178" s="42">
        <f t="shared" si="128"/>
        <v>5.7555918240299482</v>
      </c>
      <c r="L1178" s="44"/>
    </row>
    <row r="1179" spans="1:12" x14ac:dyDescent="0.25">
      <c r="A1179" s="51">
        <f t="shared" si="129"/>
        <v>139.31568029452177</v>
      </c>
      <c r="B1179" s="5">
        <f t="shared" si="123"/>
        <v>0.99545153256047847</v>
      </c>
      <c r="C1179" s="49">
        <f t="shared" si="126"/>
        <v>-3.959760884308796E-2</v>
      </c>
      <c r="D1179" s="5">
        <f t="shared" si="124"/>
        <v>1.3401209503206357</v>
      </c>
      <c r="E1179" s="5">
        <f t="shared" si="125"/>
        <v>0.20404127532661401</v>
      </c>
      <c r="F1179" s="5" t="str">
        <f t="shared" si="127"/>
        <v>neg.</v>
      </c>
      <c r="G1179" s="16">
        <f>IF(AND(C$9="L",C$10="IB"),IF((($C$7*Coefficients!$C$16)/($A1179*($C$4/100)))&lt;=1,2*ASIN(($C$7*Coefficients!$C$16)/( $A1179*($C$4/100)))*180/PI(),180),IF(AND(C$9="C",C$10="IB"),IF((($C$7*Coefficients!$D$16)/($A1179*($C$4/100)))&lt;=1,2*ASIN(($C$7*Coefficients!$D$16)/( $A1179*($C$4/100)))*180/PI(),180),IF(AND(C$9="L",C$10="D"),IF((($C$7*Coefficients!$E$16)/($A1179*($C$4/100)))&lt;=1,2*ASIN(($C$7*Coefficients!$E$16)/( $A1179*($C$4/100)))*180/PI(),180),IF(AND(C$9="C",C$10="D"),IF((($C$7*Coefficients!$F$16)/($A1179*($C$4/100)))&lt;=1,2*ASIN(($C$7*Coefficients!$F$16)/( $A1179*($C$4/100)))*180/PI(),180),FALSE))))</f>
        <v>180</v>
      </c>
      <c r="H1179" s="50">
        <f>IF(AND(C$9="L",C$10="IB"),(($C$7*Coefficients!$C$16)/($A1179*SIN(C$5*PI()/180))*100/2)^2*PI(),IF(AND(C$9="C",C$10="IB"),(($C$7*Coefficients!$D$16)/($A1179*SIN(C$5*PI()/180))*100/2)^2*PI(),IF(AND(C$9="L",C$10="D"),(($C$7*Coefficients!$E$16)/($A1179*SIN(C$5*PI()/180))*100/2)^2*PI(),IF(AND(C$9="C",C$10="D"),(($C$7* Coefficients!$F$16)/($A1179*SIN(C$5*PI()/180))*100/2)^2*PI(),FALSE))))</f>
        <v>132119.71709739196</v>
      </c>
      <c r="I1179" s="42">
        <f t="shared" si="128"/>
        <v>5.7423543301712465</v>
      </c>
      <c r="L1179" s="44"/>
    </row>
    <row r="1180" spans="1:12" x14ac:dyDescent="0.25">
      <c r="A1180" s="51">
        <f t="shared" si="129"/>
        <v>139.63683610558519</v>
      </c>
      <c r="B1180" s="5">
        <f t="shared" si="123"/>
        <v>0.99543056981474332</v>
      </c>
      <c r="C1180" s="49">
        <f t="shared" si="126"/>
        <v>-3.9780522834585358E-2</v>
      </c>
      <c r="D1180" s="5">
        <f t="shared" si="124"/>
        <v>1.343210248164306</v>
      </c>
      <c r="E1180" s="5">
        <f t="shared" si="125"/>
        <v>0.20498308706165791</v>
      </c>
      <c r="F1180" s="5" t="str">
        <f t="shared" si="127"/>
        <v>neg.</v>
      </c>
      <c r="G1180" s="16">
        <f>IF(AND(C$9="L",C$10="IB"),IF((($C$7*Coefficients!$C$16)/($A1180*($C$4/100)))&lt;=1,2*ASIN(($C$7*Coefficients!$C$16)/( $A1180*($C$4/100)))*180/PI(),180),IF(AND(C$9="C",C$10="IB"),IF((($C$7*Coefficients!$D$16)/($A1180*($C$4/100)))&lt;=1,2*ASIN(($C$7*Coefficients!$D$16)/( $A1180*($C$4/100)))*180/PI(),180),IF(AND(C$9="L",C$10="D"),IF((($C$7*Coefficients!$E$16)/($A1180*($C$4/100)))&lt;=1,2*ASIN(($C$7*Coefficients!$E$16)/( $A1180*($C$4/100)))*180/PI(),180),IF(AND(C$9="C",C$10="D"),IF((($C$7*Coefficients!$F$16)/($A1180*($C$4/100)))&lt;=1,2*ASIN(($C$7*Coefficients!$F$16)/( $A1180*($C$4/100)))*180/PI(),180),FALSE))))</f>
        <v>180</v>
      </c>
      <c r="H1180" s="50">
        <f>IF(AND(C$9="L",C$10="IB"),(($C$7*Coefficients!$C$16)/($A1180*SIN(C$5*PI()/180))*100/2)^2*PI(),IF(AND(C$9="C",C$10="IB"),(($C$7*Coefficients!$D$16)/($A1180*SIN(C$5*PI()/180))*100/2)^2*PI(),IF(AND(C$9="L",C$10="D"),(($C$7*Coefficients!$E$16)/($A1180*SIN(C$5*PI()/180))*100/2)^2*PI(),IF(AND(C$9="C",C$10="D"),(($C$7* Coefficients!$F$16)/($A1180*SIN(C$5*PI()/180))*100/2)^2*PI(),FALSE))))</f>
        <v>131512.68213769508</v>
      </c>
      <c r="I1180" s="42">
        <f t="shared" si="128"/>
        <v>5.7291472817035682</v>
      </c>
      <c r="L1180" s="44"/>
    </row>
    <row r="1181" spans="1:12" x14ac:dyDescent="0.25">
      <c r="A1181" s="51">
        <f t="shared" si="129"/>
        <v>139.95873225725322</v>
      </c>
      <c r="B1181" s="5">
        <f t="shared" si="123"/>
        <v>0.99540951060548288</v>
      </c>
      <c r="C1181" s="49">
        <f t="shared" si="126"/>
        <v>-3.9964282413575997E-2</v>
      </c>
      <c r="D1181" s="5">
        <f t="shared" si="124"/>
        <v>1.3463066675749995</v>
      </c>
      <c r="E1181" s="5">
        <f t="shared" si="125"/>
        <v>0.20592924600215251</v>
      </c>
      <c r="F1181" s="5" t="str">
        <f t="shared" si="127"/>
        <v>neg.</v>
      </c>
      <c r="G1181" s="16">
        <f>IF(AND(C$9="L",C$10="IB"),IF((($C$7*Coefficients!$C$16)/($A1181*($C$4/100)))&lt;=1,2*ASIN(($C$7*Coefficients!$C$16)/( $A1181*($C$4/100)))*180/PI(),180),IF(AND(C$9="C",C$10="IB"),IF((($C$7*Coefficients!$D$16)/($A1181*($C$4/100)))&lt;=1,2*ASIN(($C$7*Coefficients!$D$16)/( $A1181*($C$4/100)))*180/PI(),180),IF(AND(C$9="L",C$10="D"),IF((($C$7*Coefficients!$E$16)/($A1181*($C$4/100)))&lt;=1,2*ASIN(($C$7*Coefficients!$E$16)/( $A1181*($C$4/100)))*180/PI(),180),IF(AND(C$9="C",C$10="D"),IF((($C$7*Coefficients!$F$16)/($A1181*($C$4/100)))&lt;=1,2*ASIN(($C$7*Coefficients!$F$16)/( $A1181*($C$4/100)))*180/PI(),180),FALSE))))</f>
        <v>180</v>
      </c>
      <c r="H1181" s="50">
        <f>IF(AND(C$9="L",C$10="IB"),(($C$7*Coefficients!$C$16)/($A1181*SIN(C$5*PI()/180))*100/2)^2*PI(),IF(AND(C$9="C",C$10="IB"),(($C$7*Coefficients!$D$16)/($A1181*SIN(C$5*PI()/180))*100/2)^2*PI(),IF(AND(C$9="L",C$10="D"),(($C$7*Coefficients!$E$16)/($A1181*SIN(C$5*PI()/180))*100/2)^2*PI(),IF(AND(C$9="C",C$10="D"),(($C$7* Coefficients!$F$16)/($A1181*SIN(C$5*PI()/180))*100/2)^2*PI(),FALSE))))</f>
        <v>130908.43625029117</v>
      </c>
      <c r="I1181" s="42">
        <f t="shared" si="128"/>
        <v>5.7159706086044579</v>
      </c>
      <c r="L1181" s="44"/>
    </row>
    <row r="1182" spans="1:12" x14ac:dyDescent="0.25">
      <c r="A1182" s="51">
        <f t="shared" si="129"/>
        <v>140.2813704561872</v>
      </c>
      <c r="B1182" s="5">
        <f t="shared" si="123"/>
        <v>0.99538835449017882</v>
      </c>
      <c r="C1182" s="49">
        <f t="shared" si="126"/>
        <v>-4.0148891495120687E-2</v>
      </c>
      <c r="D1182" s="5">
        <f t="shared" si="124"/>
        <v>1.3494102249696234</v>
      </c>
      <c r="E1182" s="5">
        <f t="shared" si="125"/>
        <v>0.20687977221388645</v>
      </c>
      <c r="F1182" s="5" t="str">
        <f t="shared" si="127"/>
        <v>neg.</v>
      </c>
      <c r="G1182" s="16">
        <f>IF(AND(C$9="L",C$10="IB"),IF((($C$7*Coefficients!$C$16)/($A1182*($C$4/100)))&lt;=1,2*ASIN(($C$7*Coefficients!$C$16)/( $A1182*($C$4/100)))*180/PI(),180),IF(AND(C$9="C",C$10="IB"),IF((($C$7*Coefficients!$D$16)/($A1182*($C$4/100)))&lt;=1,2*ASIN(($C$7*Coefficients!$D$16)/( $A1182*($C$4/100)))*180/PI(),180),IF(AND(C$9="L",C$10="D"),IF((($C$7*Coefficients!$E$16)/($A1182*($C$4/100)))&lt;=1,2*ASIN(($C$7*Coefficients!$E$16)/( $A1182*($C$4/100)))*180/PI(),180),IF(AND(C$9="C",C$10="D"),IF((($C$7*Coefficients!$F$16)/($A1182*($C$4/100)))&lt;=1,2*ASIN(($C$7*Coefficients!$F$16)/( $A1182*($C$4/100)))*180/PI(),180),FALSE))))</f>
        <v>180</v>
      </c>
      <c r="H1182" s="50">
        <f>IF(AND(C$9="L",C$10="IB"),(($C$7*Coefficients!$C$16)/($A1182*SIN(C$5*PI()/180))*100/2)^2*PI(),IF(AND(C$9="C",C$10="IB"),(($C$7*Coefficients!$D$16)/($A1182*SIN(C$5*PI()/180))*100/2)^2*PI(),IF(AND(C$9="L",C$10="D"),(($C$7*Coefficients!$E$16)/($A1182*SIN(C$5*PI()/180))*100/2)^2*PI(),IF(AND(C$9="C",C$10="D"),(($C$7* Coefficients!$F$16)/($A1182*SIN(C$5*PI()/180))*100/2)^2*PI(),FALSE))))</f>
        <v>130306.96662055682</v>
      </c>
      <c r="I1182" s="42">
        <f t="shared" si="128"/>
        <v>5.7028242410125065</v>
      </c>
      <c r="L1182" s="44"/>
    </row>
    <row r="1183" spans="1:12" x14ac:dyDescent="0.25">
      <c r="A1183" s="51">
        <f t="shared" si="129"/>
        <v>140.60475241298275</v>
      </c>
      <c r="B1183" s="5">
        <f t="shared" si="123"/>
        <v>0.99536710102429504</v>
      </c>
      <c r="C1183" s="49">
        <f t="shared" si="126"/>
        <v>-4.0334354012466545E-2</v>
      </c>
      <c r="D1183" s="5">
        <f t="shared" si="124"/>
        <v>1.3525209368029305</v>
      </c>
      <c r="E1183" s="5">
        <f t="shared" si="125"/>
        <v>0.20783468585526788</v>
      </c>
      <c r="F1183" s="5" t="str">
        <f t="shared" si="127"/>
        <v>neg.</v>
      </c>
      <c r="G1183" s="16">
        <f>IF(AND(C$9="L",C$10="IB"),IF((($C$7*Coefficients!$C$16)/($A1183*($C$4/100)))&lt;=1,2*ASIN(($C$7*Coefficients!$C$16)/( $A1183*($C$4/100)))*180/PI(),180),IF(AND(C$9="C",C$10="IB"),IF((($C$7*Coefficients!$D$16)/($A1183*($C$4/100)))&lt;=1,2*ASIN(($C$7*Coefficients!$D$16)/( $A1183*($C$4/100)))*180/PI(),180),IF(AND(C$9="L",C$10="D"),IF((($C$7*Coefficients!$E$16)/($A1183*($C$4/100)))&lt;=1,2*ASIN(($C$7*Coefficients!$E$16)/( $A1183*($C$4/100)))*180/PI(),180),IF(AND(C$9="C",C$10="D"),IF((($C$7*Coefficients!$F$16)/($A1183*($C$4/100)))&lt;=1,2*ASIN(($C$7*Coefficients!$F$16)/( $A1183*($C$4/100)))*180/PI(),180),FALSE))))</f>
        <v>180</v>
      </c>
      <c r="H1183" s="50">
        <f>IF(AND(C$9="L",C$10="IB"),(($C$7*Coefficients!$C$16)/($A1183*SIN(C$5*PI()/180))*100/2)^2*PI(),IF(AND(C$9="C",C$10="IB"),(($C$7*Coefficients!$D$16)/($A1183*SIN(C$5*PI()/180))*100/2)^2*PI(),IF(AND(C$9="L",C$10="D"),(($C$7*Coefficients!$E$16)/($A1183*SIN(C$5*PI()/180))*100/2)^2*PI(),IF(AND(C$9="C",C$10="D"),(($C$7* Coefficients!$F$16)/($A1183*SIN(C$5*PI()/180))*100/2)^2*PI(),FALSE))))</f>
        <v>129708.26049274688</v>
      </c>
      <c r="I1183" s="42">
        <f t="shared" si="128"/>
        <v>5.6897081092269826</v>
      </c>
      <c r="L1183" s="44"/>
    </row>
    <row r="1184" spans="1:12" x14ac:dyDescent="0.25">
      <c r="A1184" s="51">
        <f t="shared" si="129"/>
        <v>140.92887984217882</v>
      </c>
      <c r="B1184" s="5">
        <f t="shared" si="123"/>
        <v>0.99534574976126888</v>
      </c>
      <c r="C1184" s="49">
        <f t="shared" si="126"/>
        <v>-4.0520673917130288E-2</v>
      </c>
      <c r="D1184" s="5">
        <f t="shared" si="124"/>
        <v>1.3556388195676052</v>
      </c>
      <c r="E1184" s="5">
        <f t="shared" si="125"/>
        <v>0.20879400717775201</v>
      </c>
      <c r="F1184" s="5" t="str">
        <f t="shared" si="127"/>
        <v>neg.</v>
      </c>
      <c r="G1184" s="16">
        <f>IF(AND(C$9="L",C$10="IB"),IF((($C$7*Coefficients!$C$16)/($A1184*($C$4/100)))&lt;=1,2*ASIN(($C$7*Coefficients!$C$16)/( $A1184*($C$4/100)))*180/PI(),180),IF(AND(C$9="C",C$10="IB"),IF((($C$7*Coefficients!$D$16)/($A1184*($C$4/100)))&lt;=1,2*ASIN(($C$7*Coefficients!$D$16)/( $A1184*($C$4/100)))*180/PI(),180),IF(AND(C$9="L",C$10="D"),IF((($C$7*Coefficients!$E$16)/($A1184*($C$4/100)))&lt;=1,2*ASIN(($C$7*Coefficients!$E$16)/( $A1184*($C$4/100)))*180/PI(),180),IF(AND(C$9="C",C$10="D"),IF((($C$7*Coefficients!$F$16)/($A1184*($C$4/100)))&lt;=1,2*ASIN(($C$7*Coefficients!$F$16)/( $A1184*($C$4/100)))*180/PI(),180),FALSE))))</f>
        <v>180</v>
      </c>
      <c r="H1184" s="50">
        <f>IF(AND(C$9="L",C$10="IB"),(($C$7*Coefficients!$C$16)/($A1184*SIN(C$5*PI()/180))*100/2)^2*PI(),IF(AND(C$9="C",C$10="IB"),(($C$7*Coefficients!$D$16)/($A1184*SIN(C$5*PI()/180))*100/2)^2*PI(),IF(AND(C$9="L",C$10="D"),(($C$7*Coefficients!$E$16)/($A1184*SIN(C$5*PI()/180))*100/2)^2*PI(),IF(AND(C$9="C",C$10="D"),(($C$7* Coefficients!$F$16)/($A1184*SIN(C$5*PI()/180))*100/2)^2*PI(),FALSE))))</f>
        <v>129112.30516972329</v>
      </c>
      <c r="I1184" s="42">
        <f t="shared" si="128"/>
        <v>5.6766221437074593</v>
      </c>
      <c r="L1184" s="44"/>
    </row>
    <row r="1185" spans="1:12" x14ac:dyDescent="0.25">
      <c r="A1185" s="51">
        <f t="shared" si="129"/>
        <v>141.25375446226676</v>
      </c>
      <c r="B1185" s="5">
        <f t="shared" si="123"/>
        <v>0.99532430025250285</v>
      </c>
      <c r="C1185" s="49">
        <f t="shared" si="126"/>
        <v>-4.0707855178975683E-2</v>
      </c>
      <c r="D1185" s="5">
        <f t="shared" si="124"/>
        <v>1.3587638897943515</v>
      </c>
      <c r="E1185" s="5">
        <f t="shared" si="125"/>
        <v>0.20975775652627027</v>
      </c>
      <c r="F1185" s="5" t="str">
        <f t="shared" si="127"/>
        <v>neg.</v>
      </c>
      <c r="G1185" s="16">
        <f>IF(AND(C$9="L",C$10="IB"),IF((($C$7*Coefficients!$C$16)/($A1185*($C$4/100)))&lt;=1,2*ASIN(($C$7*Coefficients!$C$16)/( $A1185*($C$4/100)))*180/PI(),180),IF(AND(C$9="C",C$10="IB"),IF((($C$7*Coefficients!$D$16)/($A1185*($C$4/100)))&lt;=1,2*ASIN(($C$7*Coefficients!$D$16)/( $A1185*($C$4/100)))*180/PI(),180),IF(AND(C$9="L",C$10="D"),IF((($C$7*Coefficients!$E$16)/($A1185*($C$4/100)))&lt;=1,2*ASIN(($C$7*Coefficients!$E$16)/( $A1185*($C$4/100)))*180/PI(),180),IF(AND(C$9="C",C$10="D"),IF((($C$7*Coefficients!$F$16)/($A1185*($C$4/100)))&lt;=1,2*ASIN(($C$7*Coefficients!$F$16)/( $A1185*($C$4/100)))*180/PI(),180),FALSE))))</f>
        <v>180</v>
      </c>
      <c r="H1185" s="50">
        <f>IF(AND(C$9="L",C$10="IB"),(($C$7*Coefficients!$C$16)/($A1185*SIN(C$5*PI()/180))*100/2)^2*PI(),IF(AND(C$9="C",C$10="IB"),(($C$7*Coefficients!$D$16)/($A1185*SIN(C$5*PI()/180))*100/2)^2*PI(),IF(AND(C$9="L",C$10="D"),(($C$7*Coefficients!$E$16)/($A1185*SIN(C$5*PI()/180))*100/2)^2*PI(),IF(AND(C$9="C",C$10="D"),(($C$7* Coefficients!$F$16)/($A1185*SIN(C$5*PI()/180))*100/2)^2*PI(),FALSE))))</f>
        <v>128519.08801268607</v>
      </c>
      <c r="I1185" s="42">
        <f t="shared" si="128"/>
        <v>5.6635662750734515</v>
      </c>
      <c r="L1185" s="44"/>
    </row>
    <row r="1186" spans="1:12" x14ac:dyDescent="0.25">
      <c r="A1186" s="51">
        <f t="shared" si="129"/>
        <v>141.57937799569945</v>
      </c>
      <c r="B1186" s="5">
        <f t="shared" si="123"/>
        <v>0.99530275204735463</v>
      </c>
      <c r="C1186" s="49">
        <f t="shared" si="126"/>
        <v>-4.0895901786306622E-2</v>
      </c>
      <c r="D1186" s="5">
        <f t="shared" si="124"/>
        <v>1.3618961640519802</v>
      </c>
      <c r="E1186" s="5">
        <f t="shared" si="125"/>
        <v>0.2107259543396621</v>
      </c>
      <c r="F1186" s="5" t="str">
        <f t="shared" si="127"/>
        <v>neg.</v>
      </c>
      <c r="G1186" s="16">
        <f>IF(AND(C$9="L",C$10="IB"),IF((($C$7*Coefficients!$C$16)/($A1186*($C$4/100)))&lt;=1,2*ASIN(($C$7*Coefficients!$C$16)/( $A1186*($C$4/100)))*180/PI(),180),IF(AND(C$9="C",C$10="IB"),IF((($C$7*Coefficients!$D$16)/($A1186*($C$4/100)))&lt;=1,2*ASIN(($C$7*Coefficients!$D$16)/( $A1186*($C$4/100)))*180/PI(),180),IF(AND(C$9="L",C$10="D"),IF((($C$7*Coefficients!$E$16)/($A1186*($C$4/100)))&lt;=1,2*ASIN(($C$7*Coefficients!$E$16)/( $A1186*($C$4/100)))*180/PI(),180),IF(AND(C$9="C",C$10="D"),IF((($C$7*Coefficients!$F$16)/($A1186*($C$4/100)))&lt;=1,2*ASIN(($C$7*Coefficients!$F$16)/( $A1186*($C$4/100)))*180/PI(),180),FALSE))))</f>
        <v>180</v>
      </c>
      <c r="H1186" s="50">
        <f>IF(AND(C$9="L",C$10="IB"),(($C$7*Coefficients!$C$16)/($A1186*SIN(C$5*PI()/180))*100/2)^2*PI(),IF(AND(C$9="C",C$10="IB"),(($C$7*Coefficients!$D$16)/($A1186*SIN(C$5*PI()/180))*100/2)^2*PI(),IF(AND(C$9="L",C$10="D"),(($C$7*Coefficients!$E$16)/($A1186*SIN(C$5*PI()/180))*100/2)^2*PI(),IF(AND(C$9="C",C$10="D"),(($C$7* Coefficients!$F$16)/($A1186*SIN(C$5*PI()/180))*100/2)^2*PI(),FALSE))))</f>
        <v>127928.59644090547</v>
      </c>
      <c r="I1186" s="42">
        <f t="shared" si="128"/>
        <v>5.6505404341040437</v>
      </c>
      <c r="L1186" s="44"/>
    </row>
    <row r="1187" spans="1:12" x14ac:dyDescent="0.25">
      <c r="A1187" s="51">
        <f t="shared" si="129"/>
        <v>141.90575216890048</v>
      </c>
      <c r="B1187" s="5">
        <f t="shared" ref="B1187:B1250" si="130">IF(AND(C$9="L",C$10="IB"),SQRT((SIN(PI()*$A1187*($C$4/100)/$C$7*SIN($C$5*PI()/180))/(PI()*$A1187*($C$4/100)/$C$7*SIN($C$5*PI()/180)))^2),IF(AND(C$9="C",C$10="IB"),IMABS(2*BESSELJ((2*PI()*$A1187/$C$7)*(($C$4/100)/2)*SIN($C$5*PI()/180),1)/( (2*PI()*$A1187/$C$7)*(($C$4/100)/2)*SIN($C$5*PI()/180))),IF(AND(C$9="L",C$10="D"),SQRT((SIN(PI()*$A1187*($C$4/100)/$C$7*SIN($C$5*PI()/180))/(PI()*$A1187*($C$4/100)/$C$7*SIN($C$5*PI()/180)))^2)*COS(C$5*PI()/180),IF(AND(C$9="C",C$10="D"),IMABS(2*BESSELJ((2*PI()*$A1187/$C$7)*(($C$4/100)/2)*SIN($C$5*PI()/180),1)/( (2*PI()*$A1187/$C$7)*(($C$4/100)/2)*SIN($C$5*PI()/180)))* COS(C$5*PI()/180),FALSE))))</f>
        <v>0.99528110469312758</v>
      </c>
      <c r="C1187" s="49">
        <f t="shared" si="126"/>
        <v>-4.108481774595632E-2</v>
      </c>
      <c r="D1187" s="5">
        <f t="shared" ref="D1187:D1250" si="131">IF(C$9="C",C$14/(C$7/A1187*100),"n/a")</f>
        <v>1.3650356589474983</v>
      </c>
      <c r="E1187" s="5">
        <f t="shared" ref="E1187:E1250" si="132">IF($C$9="C",(((PI()*(C$4/100)/(C$7/A1187)))^2),IF($C$9="L",(2*(C$4/100)/(C$7/A1187)),FALSE))</f>
        <v>0.21169862115110866</v>
      </c>
      <c r="F1187" s="5" t="str">
        <f t="shared" si="127"/>
        <v>neg.</v>
      </c>
      <c r="G1187" s="16">
        <f>IF(AND(C$9="L",C$10="IB"),IF((($C$7*Coefficients!$C$16)/($A1187*($C$4/100)))&lt;=1,2*ASIN(($C$7*Coefficients!$C$16)/( $A1187*($C$4/100)))*180/PI(),180),IF(AND(C$9="C",C$10="IB"),IF((($C$7*Coefficients!$D$16)/($A1187*($C$4/100)))&lt;=1,2*ASIN(($C$7*Coefficients!$D$16)/( $A1187*($C$4/100)))*180/PI(),180),IF(AND(C$9="L",C$10="D"),IF((($C$7*Coefficients!$E$16)/($A1187*($C$4/100)))&lt;=1,2*ASIN(($C$7*Coefficients!$E$16)/( $A1187*($C$4/100)))*180/PI(),180),IF(AND(C$9="C",C$10="D"),IF((($C$7*Coefficients!$F$16)/($A1187*($C$4/100)))&lt;=1,2*ASIN(($C$7*Coefficients!$F$16)/( $A1187*($C$4/100)))*180/PI(),180),FALSE))))</f>
        <v>180</v>
      </c>
      <c r="H1187" s="50">
        <f>IF(AND(C$9="L",C$10="IB"),(($C$7*Coefficients!$C$16)/($A1187*SIN(C$5*PI()/180))*100/2)^2*PI(),IF(AND(C$9="C",C$10="IB"),(($C$7*Coefficients!$D$16)/($A1187*SIN(C$5*PI()/180))*100/2)^2*PI(),IF(AND(C$9="L",C$10="D"),(($C$7*Coefficients!$E$16)/($A1187*SIN(C$5*PI()/180))*100/2)^2*PI(),IF(AND(C$9="C",C$10="D"),(($C$7* Coefficients!$F$16)/($A1187*SIN(C$5*PI()/180))*100/2)^2*PI(),FALSE))))</f>
        <v>127340.81793145456</v>
      </c>
      <c r="I1187" s="42">
        <f t="shared" si="128"/>
        <v>5.6375445517375224</v>
      </c>
      <c r="L1187" s="44"/>
    </row>
    <row r="1188" spans="1:12" x14ac:dyDescent="0.25">
      <c r="A1188" s="51">
        <f t="shared" si="129"/>
        <v>142.23287871227322</v>
      </c>
      <c r="B1188" s="5">
        <f t="shared" si="130"/>
        <v>0.99525935773506236</v>
      </c>
      <c r="C1188" s="49">
        <f t="shared" ref="C1188:C1251" si="133">20*LOG(B1188)</f>
        <v>-4.1274607083366006E-2</v>
      </c>
      <c r="D1188" s="5">
        <f t="shared" si="131"/>
        <v>1.3681823911261948</v>
      </c>
      <c r="E1188" s="5">
        <f t="shared" si="132"/>
        <v>0.21267577758856754</v>
      </c>
      <c r="F1188" s="5" t="str">
        <f t="shared" ref="F1188:F1251" si="134">IF(E1188&gt;=1,10*LOG(E1188),"neg.")</f>
        <v>neg.</v>
      </c>
      <c r="G1188" s="16">
        <f>IF(AND(C$9="L",C$10="IB"),IF((($C$7*Coefficients!$C$16)/($A1188*($C$4/100)))&lt;=1,2*ASIN(($C$7*Coefficients!$C$16)/( $A1188*($C$4/100)))*180/PI(),180),IF(AND(C$9="C",C$10="IB"),IF((($C$7*Coefficients!$D$16)/($A1188*($C$4/100)))&lt;=1,2*ASIN(($C$7*Coefficients!$D$16)/( $A1188*($C$4/100)))*180/PI(),180),IF(AND(C$9="L",C$10="D"),IF((($C$7*Coefficients!$E$16)/($A1188*($C$4/100)))&lt;=1,2*ASIN(($C$7*Coefficients!$E$16)/( $A1188*($C$4/100)))*180/PI(),180),IF(AND(C$9="C",C$10="D"),IF((($C$7*Coefficients!$F$16)/($A1188*($C$4/100)))&lt;=1,2*ASIN(($C$7*Coefficients!$F$16)/( $A1188*($C$4/100)))*180/PI(),180),FALSE))))</f>
        <v>180</v>
      </c>
      <c r="H1188" s="50">
        <f>IF(AND(C$9="L",C$10="IB"),(($C$7*Coefficients!$C$16)/($A1188*SIN(C$5*PI()/180))*100/2)^2*PI(),IF(AND(C$9="C",C$10="IB"),(($C$7*Coefficients!$D$16)/($A1188*SIN(C$5*PI()/180))*100/2)^2*PI(),IF(AND(C$9="L",C$10="D"),(($C$7*Coefficients!$E$16)/($A1188*SIN(C$5*PI()/180))*100/2)^2*PI(),IF(AND(C$9="C",C$10="D"),(($C$7* Coefficients!$F$16)/($A1188*SIN(C$5*PI()/180))*100/2)^2*PI(),FALSE))))</f>
        <v>126755.74001894433</v>
      </c>
      <c r="I1188" s="42">
        <f t="shared" ref="I1188:I1251" si="135">(0.8/A1188)*1000</f>
        <v>5.624578559071014</v>
      </c>
      <c r="L1188" s="44"/>
    </row>
    <row r="1189" spans="1:12" x14ac:dyDescent="0.25">
      <c r="A1189" s="51">
        <f t="shared" ref="A1189:A1252" si="136">A1188*10^(1/1000)</f>
        <v>142.56075936021003</v>
      </c>
      <c r="B1189" s="5">
        <f t="shared" si="130"/>
        <v>0.99523751071632749</v>
      </c>
      <c r="C1189" s="49">
        <f t="shared" si="133"/>
        <v>-4.1465273842673241E-2</v>
      </c>
      <c r="D1189" s="5">
        <f t="shared" si="131"/>
        <v>1.3713363772717309</v>
      </c>
      <c r="E1189" s="5">
        <f t="shared" si="132"/>
        <v>0.213657444375211</v>
      </c>
      <c r="F1189" s="5" t="str">
        <f t="shared" si="134"/>
        <v>neg.</v>
      </c>
      <c r="G1189" s="16">
        <f>IF(AND(C$9="L",C$10="IB"),IF((($C$7*Coefficients!$C$16)/($A1189*($C$4/100)))&lt;=1,2*ASIN(($C$7*Coefficients!$C$16)/( $A1189*($C$4/100)))*180/PI(),180),IF(AND(C$9="C",C$10="IB"),IF((($C$7*Coefficients!$D$16)/($A1189*($C$4/100)))&lt;=1,2*ASIN(($C$7*Coefficients!$D$16)/( $A1189*($C$4/100)))*180/PI(),180),IF(AND(C$9="L",C$10="D"),IF((($C$7*Coefficients!$E$16)/($A1189*($C$4/100)))&lt;=1,2*ASIN(($C$7*Coefficients!$E$16)/( $A1189*($C$4/100)))*180/PI(),180),IF(AND(C$9="C",C$10="D"),IF((($C$7*Coefficients!$F$16)/($A1189*($C$4/100)))&lt;=1,2*ASIN(($C$7*Coefficients!$F$16)/( $A1189*($C$4/100)))*180/PI(),180),FALSE))))</f>
        <v>180</v>
      </c>
      <c r="H1189" s="50">
        <f>IF(AND(C$9="L",C$10="IB"),(($C$7*Coefficients!$C$16)/($A1189*SIN(C$5*PI()/180))*100/2)^2*PI(),IF(AND(C$9="C",C$10="IB"),(($C$7*Coefficients!$D$16)/($A1189*SIN(C$5*PI()/180))*100/2)^2*PI(),IF(AND(C$9="L",C$10="D"),(($C$7*Coefficients!$E$16)/($A1189*SIN(C$5*PI()/180))*100/2)^2*PI(),IF(AND(C$9="C",C$10="D"),(($C$7* Coefficients!$F$16)/($A1189*SIN(C$5*PI()/180))*100/2)^2*PI(),FALSE))))</f>
        <v>126173.35029525898</v>
      </c>
      <c r="I1189" s="42">
        <f t="shared" si="135"/>
        <v>5.6116423873601162</v>
      </c>
      <c r="L1189" s="44"/>
    </row>
    <row r="1190" spans="1:12" x14ac:dyDescent="0.25">
      <c r="A1190" s="51">
        <f t="shared" si="136"/>
        <v>142.88939585110145</v>
      </c>
      <c r="B1190" s="5">
        <f t="shared" si="130"/>
        <v>0.99521556317800919</v>
      </c>
      <c r="C1190" s="49">
        <f t="shared" si="133"/>
        <v>-4.1656822086807141E-2</v>
      </c>
      <c r="D1190" s="5">
        <f t="shared" si="131"/>
        <v>1.3744976341062265</v>
      </c>
      <c r="E1190" s="5">
        <f t="shared" si="132"/>
        <v>0.21464364232986477</v>
      </c>
      <c r="F1190" s="5" t="str">
        <f t="shared" si="134"/>
        <v>neg.</v>
      </c>
      <c r="G1190" s="16">
        <f>IF(AND(C$9="L",C$10="IB"),IF((($C$7*Coefficients!$C$16)/($A1190*($C$4/100)))&lt;=1,2*ASIN(($C$7*Coefficients!$C$16)/( $A1190*($C$4/100)))*180/PI(),180),IF(AND(C$9="C",C$10="IB"),IF((($C$7*Coefficients!$D$16)/($A1190*($C$4/100)))&lt;=1,2*ASIN(($C$7*Coefficients!$D$16)/( $A1190*($C$4/100)))*180/PI(),180),IF(AND(C$9="L",C$10="D"),IF((($C$7*Coefficients!$E$16)/($A1190*($C$4/100)))&lt;=1,2*ASIN(($C$7*Coefficients!$E$16)/( $A1190*($C$4/100)))*180/PI(),180),IF(AND(C$9="C",C$10="D"),IF((($C$7*Coefficients!$F$16)/($A1190*($C$4/100)))&lt;=1,2*ASIN(($C$7*Coefficients!$F$16)/( $A1190*($C$4/100)))*180/PI(),180),FALSE))))</f>
        <v>180</v>
      </c>
      <c r="H1190" s="50">
        <f>IF(AND(C$9="L",C$10="IB"),(($C$7*Coefficients!$C$16)/($A1190*SIN(C$5*PI()/180))*100/2)^2*PI(),IF(AND(C$9="C",C$10="IB"),(($C$7*Coefficients!$D$16)/($A1190*SIN(C$5*PI()/180))*100/2)^2*PI(),IF(AND(C$9="L",C$10="D"),(($C$7*Coefficients!$E$16)/($A1190*SIN(C$5*PI()/180))*100/2)^2*PI(),IF(AND(C$9="C",C$10="D"),(($C$7* Coefficients!$F$16)/($A1190*SIN(C$5*PI()/180))*100/2)^2*PI(),FALSE))))</f>
        <v>125593.63640929271</v>
      </c>
      <c r="I1190" s="42">
        <f t="shared" si="135"/>
        <v>5.5987359680185342</v>
      </c>
      <c r="L1190" s="44"/>
    </row>
    <row r="1191" spans="1:12" x14ac:dyDescent="0.25">
      <c r="A1191" s="51">
        <f t="shared" si="136"/>
        <v>143.21878992734548</v>
      </c>
      <c r="B1191" s="5">
        <f t="shared" si="130"/>
        <v>0.99519351465910311</v>
      </c>
      <c r="C1191" s="49">
        <f t="shared" si="133"/>
        <v>-4.1849255897566238E-2</v>
      </c>
      <c r="D1191" s="5">
        <f t="shared" si="131"/>
        <v>1.3776661783903508</v>
      </c>
      <c r="E1191" s="5">
        <f t="shared" si="132"/>
        <v>0.21563439236745022</v>
      </c>
      <c r="F1191" s="5" t="str">
        <f t="shared" si="134"/>
        <v>neg.</v>
      </c>
      <c r="G1191" s="16">
        <f>IF(AND(C$9="L",C$10="IB"),IF((($C$7*Coefficients!$C$16)/($A1191*($C$4/100)))&lt;=1,2*ASIN(($C$7*Coefficients!$C$16)/( $A1191*($C$4/100)))*180/PI(),180),IF(AND(C$9="C",C$10="IB"),IF((($C$7*Coefficients!$D$16)/($A1191*($C$4/100)))&lt;=1,2*ASIN(($C$7*Coefficients!$D$16)/( $A1191*($C$4/100)))*180/PI(),180),IF(AND(C$9="L",C$10="D"),IF((($C$7*Coefficients!$E$16)/($A1191*($C$4/100)))&lt;=1,2*ASIN(($C$7*Coefficients!$E$16)/( $A1191*($C$4/100)))*180/PI(),180),IF(AND(C$9="C",C$10="D"),IF((($C$7*Coefficients!$F$16)/($A1191*($C$4/100)))&lt;=1,2*ASIN(($C$7*Coefficients!$F$16)/( $A1191*($C$4/100)))*180/PI(),180),FALSE))))</f>
        <v>180</v>
      </c>
      <c r="H1191" s="50">
        <f>IF(AND(C$9="L",C$10="IB"),(($C$7*Coefficients!$C$16)/($A1191*SIN(C$5*PI()/180))*100/2)^2*PI(),IF(AND(C$9="C",C$10="IB"),(($C$7*Coefficients!$D$16)/($A1191*SIN(C$5*PI()/180))*100/2)^2*PI(),IF(AND(C$9="L",C$10="D"),(($C$7*Coefficients!$E$16)/($A1191*SIN(C$5*PI()/180))*100/2)^2*PI(),IF(AND(C$9="C",C$10="D"),(($C$7* Coefficients!$F$16)/($A1191*SIN(C$5*PI()/180))*100/2)^2*PI(),FALSE))))</f>
        <v>125016.58606668792</v>
      </c>
      <c r="I1191" s="42">
        <f t="shared" si="135"/>
        <v>5.5858592326177172</v>
      </c>
      <c r="L1191" s="44"/>
    </row>
    <row r="1192" spans="1:12" x14ac:dyDescent="0.25">
      <c r="A1192" s="51">
        <f t="shared" si="136"/>
        <v>143.54894333535671</v>
      </c>
      <c r="B1192" s="5">
        <f t="shared" si="130"/>
        <v>0.99517136469650436</v>
      </c>
      <c r="C1192" s="49">
        <f t="shared" si="133"/>
        <v>-4.2042579375711847E-2</v>
      </c>
      <c r="D1192" s="5">
        <f t="shared" si="131"/>
        <v>1.380842026923411</v>
      </c>
      <c r="E1192" s="5">
        <f t="shared" si="132"/>
        <v>0.21662971549942758</v>
      </c>
      <c r="F1192" s="5" t="str">
        <f t="shared" si="134"/>
        <v>neg.</v>
      </c>
      <c r="G1192" s="16">
        <f>IF(AND(C$9="L",C$10="IB"),IF((($C$7*Coefficients!$C$16)/($A1192*($C$4/100)))&lt;=1,2*ASIN(($C$7*Coefficients!$C$16)/( $A1192*($C$4/100)))*180/PI(),180),IF(AND(C$9="C",C$10="IB"),IF((($C$7*Coefficients!$D$16)/($A1192*($C$4/100)))&lt;=1,2*ASIN(($C$7*Coefficients!$D$16)/( $A1192*($C$4/100)))*180/PI(),180),IF(AND(C$9="L",C$10="D"),IF((($C$7*Coefficients!$E$16)/($A1192*($C$4/100)))&lt;=1,2*ASIN(($C$7*Coefficients!$E$16)/( $A1192*($C$4/100)))*180/PI(),180),IF(AND(C$9="C",C$10="D"),IF((($C$7*Coefficients!$F$16)/($A1192*($C$4/100)))&lt;=1,2*ASIN(($C$7*Coefficients!$F$16)/( $A1192*($C$4/100)))*180/PI(),180),FALSE))))</f>
        <v>180</v>
      </c>
      <c r="H1192" s="50">
        <f>IF(AND(C$9="L",C$10="IB"),(($C$7*Coefficients!$C$16)/($A1192*SIN(C$5*PI()/180))*100/2)^2*PI(),IF(AND(C$9="C",C$10="IB"),(($C$7*Coefficients!$D$16)/($A1192*SIN(C$5*PI()/180))*100/2)^2*PI(),IF(AND(C$9="L",C$10="D"),(($C$7*Coefficients!$E$16)/($A1192*SIN(C$5*PI()/180))*100/2)^2*PI(),IF(AND(C$9="C",C$10="D"),(($C$7* Coefficients!$F$16)/($A1192*SIN(C$5*PI()/180))*100/2)^2*PI(),FALSE))))</f>
        <v>124442.18702957459</v>
      </c>
      <c r="I1192" s="42">
        <f t="shared" si="135"/>
        <v>5.5730121128864951</v>
      </c>
      <c r="L1192" s="44"/>
    </row>
    <row r="1193" spans="1:12" x14ac:dyDescent="0.25">
      <c r="A1193" s="51">
        <f t="shared" si="136"/>
        <v>143.87985782557564</v>
      </c>
      <c r="B1193" s="5">
        <f t="shared" si="130"/>
        <v>0.99514911282499807</v>
      </c>
      <c r="C1193" s="49">
        <f t="shared" si="133"/>
        <v>-4.2236796641056708E-2</v>
      </c>
      <c r="D1193" s="5">
        <f t="shared" si="131"/>
        <v>1.3840251965434389</v>
      </c>
      <c r="E1193" s="5">
        <f t="shared" si="132"/>
        <v>0.21762963283424128</v>
      </c>
      <c r="F1193" s="5" t="str">
        <f t="shared" si="134"/>
        <v>neg.</v>
      </c>
      <c r="G1193" s="16">
        <f>IF(AND(C$9="L",C$10="IB"),IF((($C$7*Coefficients!$C$16)/($A1193*($C$4/100)))&lt;=1,2*ASIN(($C$7*Coefficients!$C$16)/( $A1193*($C$4/100)))*180/PI(),180),IF(AND(C$9="C",C$10="IB"),IF((($C$7*Coefficients!$D$16)/($A1193*($C$4/100)))&lt;=1,2*ASIN(($C$7*Coefficients!$D$16)/( $A1193*($C$4/100)))*180/PI(),180),IF(AND(C$9="L",C$10="D"),IF((($C$7*Coefficients!$E$16)/($A1193*($C$4/100)))&lt;=1,2*ASIN(($C$7*Coefficients!$E$16)/( $A1193*($C$4/100)))*180/PI(),180),IF(AND(C$9="C",C$10="D"),IF((($C$7*Coefficients!$F$16)/($A1193*($C$4/100)))&lt;=1,2*ASIN(($C$7*Coefficients!$F$16)/( $A1193*($C$4/100)))*180/PI(),180),FALSE))))</f>
        <v>180</v>
      </c>
      <c r="H1193" s="50">
        <f>IF(AND(C$9="L",C$10="IB"),(($C$7*Coefficients!$C$16)/($A1193*SIN(C$5*PI()/180))*100/2)^2*PI(),IF(AND(C$9="C",C$10="IB"),(($C$7*Coefficients!$D$16)/($A1193*SIN(C$5*PI()/180))*100/2)^2*PI(),IF(AND(C$9="L",C$10="D"),(($C$7*Coefficients!$E$16)/($A1193*SIN(C$5*PI()/180))*100/2)^2*PI(),IF(AND(C$9="C",C$10="D"),(($C$7* Coefficients!$F$16)/($A1193*SIN(C$5*PI()/180))*100/2)^2*PI(),FALSE))))</f>
        <v>123870.42711631046</v>
      </c>
      <c r="I1193" s="42">
        <f t="shared" si="135"/>
        <v>5.5601945407107181</v>
      </c>
      <c r="L1193" s="44"/>
    </row>
    <row r="1194" spans="1:12" x14ac:dyDescent="0.25">
      <c r="A1194" s="51">
        <f t="shared" si="136"/>
        <v>144.21153515247795</v>
      </c>
      <c r="B1194" s="5">
        <f t="shared" si="130"/>
        <v>0.99512675857725008</v>
      </c>
      <c r="C1194" s="49">
        <f t="shared" si="133"/>
        <v>-4.2431911832552627E-2</v>
      </c>
      <c r="D1194" s="5">
        <f t="shared" si="131"/>
        <v>1.3872157041272835</v>
      </c>
      <c r="E1194" s="5">
        <f t="shared" si="132"/>
        <v>0.21863416557776832</v>
      </c>
      <c r="F1194" s="5" t="str">
        <f t="shared" si="134"/>
        <v>neg.</v>
      </c>
      <c r="G1194" s="16">
        <f>IF(AND(C$9="L",C$10="IB"),IF((($C$7*Coefficients!$C$16)/($A1194*($C$4/100)))&lt;=1,2*ASIN(($C$7*Coefficients!$C$16)/( $A1194*($C$4/100)))*180/PI(),180),IF(AND(C$9="C",C$10="IB"),IF((($C$7*Coefficients!$D$16)/($A1194*($C$4/100)))&lt;=1,2*ASIN(($C$7*Coefficients!$D$16)/( $A1194*($C$4/100)))*180/PI(),180),IF(AND(C$9="L",C$10="D"),IF((($C$7*Coefficients!$E$16)/($A1194*($C$4/100)))&lt;=1,2*ASIN(($C$7*Coefficients!$E$16)/( $A1194*($C$4/100)))*180/PI(),180),IF(AND(C$9="C",C$10="D"),IF((($C$7*Coefficients!$F$16)/($A1194*($C$4/100)))&lt;=1,2*ASIN(($C$7*Coefficients!$F$16)/( $A1194*($C$4/100)))*180/PI(),180),FALSE))))</f>
        <v>180</v>
      </c>
      <c r="H1194" s="50">
        <f>IF(AND(C$9="L",C$10="IB"),(($C$7*Coefficients!$C$16)/($A1194*SIN(C$5*PI()/180))*100/2)^2*PI(),IF(AND(C$9="C",C$10="IB"),(($C$7*Coefficients!$D$16)/($A1194*SIN(C$5*PI()/180))*100/2)^2*PI(),IF(AND(C$9="L",C$10="D"),(($C$7*Coefficients!$E$16)/($A1194*SIN(C$5*PI()/180))*100/2)^2*PI(),IF(AND(C$9="C",C$10="D"),(($C$7* Coefficients!$F$16)/($A1194*SIN(C$5*PI()/180))*100/2)^2*PI(),FALSE))))</f>
        <v>123301.29420122292</v>
      </c>
      <c r="I1194" s="42">
        <f t="shared" si="135"/>
        <v>5.5474064481328966</v>
      </c>
      <c r="L1194" s="44"/>
    </row>
    <row r="1195" spans="1:12" x14ac:dyDescent="0.25">
      <c r="A1195" s="51">
        <f t="shared" si="136"/>
        <v>144.54397707458381</v>
      </c>
      <c r="B1195" s="5">
        <f t="shared" si="130"/>
        <v>0.99510430148379714</v>
      </c>
      <c r="C1195" s="49">
        <f t="shared" si="133"/>
        <v>-4.2627929108382173E-2</v>
      </c>
      <c r="D1195" s="5">
        <f t="shared" si="131"/>
        <v>1.390413566590698</v>
      </c>
      <c r="E1195" s="5">
        <f t="shared" si="132"/>
        <v>0.21964333503376726</v>
      </c>
      <c r="F1195" s="5" t="str">
        <f t="shared" si="134"/>
        <v>neg.</v>
      </c>
      <c r="G1195" s="16">
        <f>IF(AND(C$9="L",C$10="IB"),IF((($C$7*Coefficients!$C$16)/($A1195*($C$4/100)))&lt;=1,2*ASIN(($C$7*Coefficients!$C$16)/( $A1195*($C$4/100)))*180/PI(),180),IF(AND(C$9="C",C$10="IB"),IF((($C$7*Coefficients!$D$16)/($A1195*($C$4/100)))&lt;=1,2*ASIN(($C$7*Coefficients!$D$16)/( $A1195*($C$4/100)))*180/PI(),180),IF(AND(C$9="L",C$10="D"),IF((($C$7*Coefficients!$E$16)/($A1195*($C$4/100)))&lt;=1,2*ASIN(($C$7*Coefficients!$E$16)/( $A1195*($C$4/100)))*180/PI(),180),IF(AND(C$9="C",C$10="D"),IF((($C$7*Coefficients!$F$16)/($A1195*($C$4/100)))&lt;=1,2*ASIN(($C$7*Coefficients!$F$16)/( $A1195*($C$4/100)))*180/PI(),180),FALSE))))</f>
        <v>180</v>
      </c>
      <c r="H1195" s="50">
        <f>IF(AND(C$9="L",C$10="IB"),(($C$7*Coefficients!$C$16)/($A1195*SIN(C$5*PI()/180))*100/2)^2*PI(),IF(AND(C$9="C",C$10="IB"),(($C$7*Coefficients!$D$16)/($A1195*SIN(C$5*PI()/180))*100/2)^2*PI(),IF(AND(C$9="L",C$10="D"),(($C$7*Coefficients!$E$16)/($A1195*SIN(C$5*PI()/180))*100/2)^2*PI(),IF(AND(C$9="C",C$10="D"),(($C$7* Coefficients!$F$16)/($A1195*SIN(C$5*PI()/180))*100/2)^2*PI(),FALSE))))</f>
        <v>122734.77621435172</v>
      </c>
      <c r="I1195" s="42">
        <f t="shared" si="135"/>
        <v>5.5346477673518351</v>
      </c>
      <c r="L1195" s="44"/>
    </row>
    <row r="1196" spans="1:12" x14ac:dyDescent="0.25">
      <c r="A1196" s="51">
        <f t="shared" si="136"/>
        <v>144.8771853544672</v>
      </c>
      <c r="B1196" s="5">
        <f t="shared" si="130"/>
        <v>0.99508174107303804</v>
      </c>
      <c r="C1196" s="49">
        <f t="shared" si="133"/>
        <v>-4.2824852646042584E-2</v>
      </c>
      <c r="D1196" s="5">
        <f t="shared" si="131"/>
        <v>1.3936188008884312</v>
      </c>
      <c r="E1196" s="5">
        <f t="shared" si="132"/>
        <v>0.22065716260433041</v>
      </c>
      <c r="F1196" s="5" t="str">
        <f t="shared" si="134"/>
        <v>neg.</v>
      </c>
      <c r="G1196" s="16">
        <f>IF(AND(C$9="L",C$10="IB"),IF((($C$7*Coefficients!$C$16)/($A1196*($C$4/100)))&lt;=1,2*ASIN(($C$7*Coefficients!$C$16)/( $A1196*($C$4/100)))*180/PI(),180),IF(AND(C$9="C",C$10="IB"),IF((($C$7*Coefficients!$D$16)/($A1196*($C$4/100)))&lt;=1,2*ASIN(($C$7*Coefficients!$D$16)/( $A1196*($C$4/100)))*180/PI(),180),IF(AND(C$9="L",C$10="D"),IF((($C$7*Coefficients!$E$16)/($A1196*($C$4/100)))&lt;=1,2*ASIN(($C$7*Coefficients!$E$16)/( $A1196*($C$4/100)))*180/PI(),180),IF(AND(C$9="C",C$10="D"),IF((($C$7*Coefficients!$F$16)/($A1196*($C$4/100)))&lt;=1,2*ASIN(($C$7*Coefficients!$F$16)/( $A1196*($C$4/100)))*180/PI(),180),FALSE))))</f>
        <v>180</v>
      </c>
      <c r="H1196" s="50">
        <f>IF(AND(C$9="L",C$10="IB"),(($C$7*Coefficients!$C$16)/($A1196*SIN(C$5*PI()/180))*100/2)^2*PI(),IF(AND(C$9="C",C$10="IB"),(($C$7*Coefficients!$D$16)/($A1196*SIN(C$5*PI()/180))*100/2)^2*PI(),IF(AND(C$9="L",C$10="D"),(($C$7*Coefficients!$E$16)/($A1196*SIN(C$5*PI()/180))*100/2)^2*PI(),IF(AND(C$9="C",C$10="D"),(($C$7* Coefficients!$F$16)/($A1196*SIN(C$5*PI()/180))*100/2)^2*PI(),FALSE))))</f>
        <v>122170.86114119303</v>
      </c>
      <c r="I1196" s="42">
        <f t="shared" si="135"/>
        <v>5.5219184307222768</v>
      </c>
      <c r="L1196" s="44"/>
    </row>
    <row r="1197" spans="1:12" x14ac:dyDescent="0.25">
      <c r="A1197" s="51">
        <f t="shared" si="136"/>
        <v>145.21116175876523</v>
      </c>
      <c r="B1197" s="5">
        <f t="shared" si="130"/>
        <v>0.99505907687122308</v>
      </c>
      <c r="C1197" s="49">
        <f t="shared" si="133"/>
        <v>-4.3022686642444338E-2</v>
      </c>
      <c r="D1197" s="5">
        <f t="shared" si="131"/>
        <v>1.396831424014316</v>
      </c>
      <c r="E1197" s="5">
        <f t="shared" si="132"/>
        <v>0.2216756697903377</v>
      </c>
      <c r="F1197" s="5" t="str">
        <f t="shared" si="134"/>
        <v>neg.</v>
      </c>
      <c r="G1197" s="16">
        <f>IF(AND(C$9="L",C$10="IB"),IF((($C$7*Coefficients!$C$16)/($A1197*($C$4/100)))&lt;=1,2*ASIN(($C$7*Coefficients!$C$16)/( $A1197*($C$4/100)))*180/PI(),180),IF(AND(C$9="C",C$10="IB"),IF((($C$7*Coefficients!$D$16)/($A1197*($C$4/100)))&lt;=1,2*ASIN(($C$7*Coefficients!$D$16)/( $A1197*($C$4/100)))*180/PI(),180),IF(AND(C$9="L",C$10="D"),IF((($C$7*Coefficients!$E$16)/($A1197*($C$4/100)))&lt;=1,2*ASIN(($C$7*Coefficients!$E$16)/( $A1197*($C$4/100)))*180/PI(),180),IF(AND(C$9="C",C$10="D"),IF((($C$7*Coefficients!$F$16)/($A1197*($C$4/100)))&lt;=1,2*ASIN(($C$7*Coefficients!$F$16)/( $A1197*($C$4/100)))*180/PI(),180),FALSE))))</f>
        <v>180</v>
      </c>
      <c r="H1197" s="50">
        <f>IF(AND(C$9="L",C$10="IB"),(($C$7*Coefficients!$C$16)/($A1197*SIN(C$5*PI()/180))*100/2)^2*PI(),IF(AND(C$9="C",C$10="IB"),(($C$7*Coefficients!$D$16)/($A1197*SIN(C$5*PI()/180))*100/2)^2*PI(),IF(AND(C$9="L",C$10="D"),(($C$7*Coefficients!$E$16)/($A1197*SIN(C$5*PI()/180))*100/2)^2*PI(),IF(AND(C$9="C",C$10="D"),(($C$7* Coefficients!$F$16)/($A1197*SIN(C$5*PI()/180))*100/2)^2*PI(),FALSE))))</f>
        <v>121609.53702244477</v>
      </c>
      <c r="I1197" s="42">
        <f t="shared" si="135"/>
        <v>5.5092183707545503</v>
      </c>
      <c r="L1197" s="44"/>
    </row>
    <row r="1198" spans="1:12" x14ac:dyDescent="0.25">
      <c r="A1198" s="51">
        <f t="shared" si="136"/>
        <v>145.54590805818756</v>
      </c>
      <c r="B1198" s="5">
        <f t="shared" si="130"/>
        <v>0.99503630840244484</v>
      </c>
      <c r="C1198" s="49">
        <f t="shared" si="133"/>
        <v>-4.322143531399808E-2</v>
      </c>
      <c r="D1198" s="5">
        <f t="shared" si="131"/>
        <v>1.4000514530013604</v>
      </c>
      <c r="E1198" s="5">
        <f t="shared" si="132"/>
        <v>0.22269887819191259</v>
      </c>
      <c r="F1198" s="5" t="str">
        <f t="shared" si="134"/>
        <v>neg.</v>
      </c>
      <c r="G1198" s="16">
        <f>IF(AND(C$9="L",C$10="IB"),IF((($C$7*Coefficients!$C$16)/($A1198*($C$4/100)))&lt;=1,2*ASIN(($C$7*Coefficients!$C$16)/( $A1198*($C$4/100)))*180/PI(),180),IF(AND(C$9="C",C$10="IB"),IF((($C$7*Coefficients!$D$16)/($A1198*($C$4/100)))&lt;=1,2*ASIN(($C$7*Coefficients!$D$16)/( $A1198*($C$4/100)))*180/PI(),180),IF(AND(C$9="L",C$10="D"),IF((($C$7*Coefficients!$E$16)/($A1198*($C$4/100)))&lt;=1,2*ASIN(($C$7*Coefficients!$E$16)/( $A1198*($C$4/100)))*180/PI(),180),IF(AND(C$9="C",C$10="D"),IF((($C$7*Coefficients!$F$16)/($A1198*($C$4/100)))&lt;=1,2*ASIN(($C$7*Coefficients!$F$16)/( $A1198*($C$4/100)))*180/PI(),180),FALSE))))</f>
        <v>180</v>
      </c>
      <c r="H1198" s="50">
        <f>IF(AND(C$9="L",C$10="IB"),(($C$7*Coefficients!$C$16)/($A1198*SIN(C$5*PI()/180))*100/2)^2*PI(),IF(AND(C$9="C",C$10="IB"),(($C$7*Coefficients!$D$16)/($A1198*SIN(C$5*PI()/180))*100/2)^2*PI(),IF(AND(C$9="L",C$10="D"),(($C$7*Coefficients!$E$16)/($A1198*SIN(C$5*PI()/180))*100/2)^2*PI(),IF(AND(C$9="C",C$10="D"),(($C$7* Coefficients!$F$16)/($A1198*SIN(C$5*PI()/180))*100/2)^2*PI(),FALSE))))</f>
        <v>121050.7919537526</v>
      </c>
      <c r="I1198" s="42">
        <f t="shared" si="135"/>
        <v>5.4965475201141993</v>
      </c>
      <c r="L1198" s="44"/>
    </row>
    <row r="1199" spans="1:12" x14ac:dyDescent="0.25">
      <c r="A1199" s="51">
        <f t="shared" si="136"/>
        <v>145.88142602752578</v>
      </c>
      <c r="B1199" s="5">
        <f t="shared" si="130"/>
        <v>0.99501343518862861</v>
      </c>
      <c r="C1199" s="49">
        <f t="shared" si="133"/>
        <v>-4.3421102896704637E-2</v>
      </c>
      <c r="D1199" s="5">
        <f t="shared" si="131"/>
        <v>1.4032789049218377</v>
      </c>
      <c r="E1199" s="5">
        <f t="shared" si="132"/>
        <v>0.2237268095088803</v>
      </c>
      <c r="F1199" s="5" t="str">
        <f t="shared" si="134"/>
        <v>neg.</v>
      </c>
      <c r="G1199" s="16">
        <f>IF(AND(C$9="L",C$10="IB"),IF((($C$7*Coefficients!$C$16)/($A1199*($C$4/100)))&lt;=1,2*ASIN(($C$7*Coefficients!$C$16)/( $A1199*($C$4/100)))*180/PI(),180),IF(AND(C$9="C",C$10="IB"),IF((($C$7*Coefficients!$D$16)/($A1199*($C$4/100)))&lt;=1,2*ASIN(($C$7*Coefficients!$D$16)/( $A1199*($C$4/100)))*180/PI(),180),IF(AND(C$9="L",C$10="D"),IF((($C$7*Coefficients!$E$16)/($A1199*($C$4/100)))&lt;=1,2*ASIN(($C$7*Coefficients!$E$16)/( $A1199*($C$4/100)))*180/PI(),180),IF(AND(C$9="C",C$10="D"),IF((($C$7*Coefficients!$F$16)/($A1199*($C$4/100)))&lt;=1,2*ASIN(($C$7*Coefficients!$F$16)/( $A1199*($C$4/100)))*180/PI(),180),FALSE))))</f>
        <v>180</v>
      </c>
      <c r="H1199" s="50">
        <f>IF(AND(C$9="L",C$10="IB"),(($C$7*Coefficients!$C$16)/($A1199*SIN(C$5*PI()/180))*100/2)^2*PI(),IF(AND(C$9="C",C$10="IB"),(($C$7*Coefficients!$D$16)/($A1199*SIN(C$5*PI()/180))*100/2)^2*PI(),IF(AND(C$9="L",C$10="D"),(($C$7*Coefficients!$E$16)/($A1199*SIN(C$5*PI()/180))*100/2)^2*PI(),IF(AND(C$9="C",C$10="D"),(($C$7* Coefficients!$F$16)/($A1199*SIN(C$5*PI()/180))*100/2)^2*PI(),FALSE))))</f>
        <v>120494.614085458</v>
      </c>
      <c r="I1199" s="42">
        <f t="shared" si="135"/>
        <v>5.483905811621633</v>
      </c>
      <c r="L1199" s="44"/>
    </row>
    <row r="1200" spans="1:12" x14ac:dyDescent="0.25">
      <c r="A1200" s="51">
        <f t="shared" si="136"/>
        <v>146.21771744566271</v>
      </c>
      <c r="B1200" s="5">
        <f t="shared" si="130"/>
        <v>0.99499045674952269</v>
      </c>
      <c r="C1200" s="49">
        <f t="shared" si="133"/>
        <v>-4.3621693646246879E-2</v>
      </c>
      <c r="D1200" s="5">
        <f t="shared" si="131"/>
        <v>1.4065137968873769</v>
      </c>
      <c r="E1200" s="5">
        <f t="shared" si="132"/>
        <v>0.22475948554122768</v>
      </c>
      <c r="F1200" s="5" t="str">
        <f t="shared" si="134"/>
        <v>neg.</v>
      </c>
      <c r="G1200" s="16">
        <f>IF(AND(C$9="L",C$10="IB"),IF((($C$7*Coefficients!$C$16)/($A1200*($C$4/100)))&lt;=1,2*ASIN(($C$7*Coefficients!$C$16)/( $A1200*($C$4/100)))*180/PI(),180),IF(AND(C$9="C",C$10="IB"),IF((($C$7*Coefficients!$D$16)/($A1200*($C$4/100)))&lt;=1,2*ASIN(($C$7*Coefficients!$D$16)/( $A1200*($C$4/100)))*180/PI(),180),IF(AND(C$9="L",C$10="D"),IF((($C$7*Coefficients!$E$16)/($A1200*($C$4/100)))&lt;=1,2*ASIN(($C$7*Coefficients!$E$16)/( $A1200*($C$4/100)))*180/PI(),180),IF(AND(C$9="C",C$10="D"),IF((($C$7*Coefficients!$F$16)/($A1200*($C$4/100)))&lt;=1,2*ASIN(($C$7*Coefficients!$F$16)/( $A1200*($C$4/100)))*180/PI(),180),FALSE))))</f>
        <v>180</v>
      </c>
      <c r="H1200" s="50">
        <f>IF(AND(C$9="L",C$10="IB"),(($C$7*Coefficients!$C$16)/($A1200*SIN(C$5*PI()/180))*100/2)^2*PI(),IF(AND(C$9="C",C$10="IB"),(($C$7*Coefficients!$D$16)/($A1200*SIN(C$5*PI()/180))*100/2)^2*PI(),IF(AND(C$9="L",C$10="D"),(($C$7*Coefficients!$E$16)/($A1200*SIN(C$5*PI()/180))*100/2)^2*PI(),IF(AND(C$9="C",C$10="D"),(($C$7* Coefficients!$F$16)/($A1200*SIN(C$5*PI()/180))*100/2)^2*PI(),FALSE))))</f>
        <v>119940.99162234653</v>
      </c>
      <c r="I1200" s="42">
        <f t="shared" si="135"/>
        <v>5.4712931782517753</v>
      </c>
      <c r="L1200" s="44"/>
    </row>
    <row r="1201" spans="1:12" x14ac:dyDescent="0.25">
      <c r="A1201" s="51">
        <f t="shared" si="136"/>
        <v>146.55478409558202</v>
      </c>
      <c r="B1201" s="5">
        <f t="shared" si="130"/>
        <v>0.99496737260268819</v>
      </c>
      <c r="C1201" s="49">
        <f t="shared" si="133"/>
        <v>-4.3823211838084727E-2</v>
      </c>
      <c r="D1201" s="5">
        <f t="shared" si="131"/>
        <v>1.4097561460490529</v>
      </c>
      <c r="E1201" s="5">
        <f t="shared" si="132"/>
        <v>0.22579692818956593</v>
      </c>
      <c r="F1201" s="5" t="str">
        <f t="shared" si="134"/>
        <v>neg.</v>
      </c>
      <c r="G1201" s="16">
        <f>IF(AND(C$9="L",C$10="IB"),IF((($C$7*Coefficients!$C$16)/($A1201*($C$4/100)))&lt;=1,2*ASIN(($C$7*Coefficients!$C$16)/( $A1201*($C$4/100)))*180/PI(),180),IF(AND(C$9="C",C$10="IB"),IF((($C$7*Coefficients!$D$16)/($A1201*($C$4/100)))&lt;=1,2*ASIN(($C$7*Coefficients!$D$16)/( $A1201*($C$4/100)))*180/PI(),180),IF(AND(C$9="L",C$10="D"),IF((($C$7*Coefficients!$E$16)/($A1201*($C$4/100)))&lt;=1,2*ASIN(($C$7*Coefficients!$E$16)/( $A1201*($C$4/100)))*180/PI(),180),IF(AND(C$9="C",C$10="D"),IF((($C$7*Coefficients!$F$16)/($A1201*($C$4/100)))&lt;=1,2*ASIN(($C$7*Coefficients!$F$16)/( $A1201*($C$4/100)))*180/PI(),180),FALSE))))</f>
        <v>180</v>
      </c>
      <c r="H1201" s="50">
        <f>IF(AND(C$9="L",C$10="IB"),(($C$7*Coefficients!$C$16)/($A1201*SIN(C$5*PI()/180))*100/2)^2*PI(),IF(AND(C$9="C",C$10="IB"),(($C$7*Coefficients!$D$16)/($A1201*SIN(C$5*PI()/180))*100/2)^2*PI(),IF(AND(C$9="L",C$10="D"),(($C$7*Coefficients!$E$16)/($A1201*SIN(C$5*PI()/180))*100/2)^2*PI(),IF(AND(C$9="C",C$10="D"),(($C$7* Coefficients!$F$16)/($A1201*SIN(C$5*PI()/180))*100/2)^2*PI(),FALSE))))</f>
        <v>119389.91282339783</v>
      </c>
      <c r="I1201" s="42">
        <f t="shared" si="135"/>
        <v>5.4587095531336978</v>
      </c>
      <c r="L1201" s="44"/>
    </row>
    <row r="1202" spans="1:12" x14ac:dyDescent="0.25">
      <c r="A1202" s="51">
        <f t="shared" si="136"/>
        <v>146.89262776437752</v>
      </c>
      <c r="B1202" s="5">
        <f t="shared" si="130"/>
        <v>0.9949441822634898</v>
      </c>
      <c r="C1202" s="49">
        <f t="shared" si="133"/>
        <v>-4.4025661767543266E-2</v>
      </c>
      <c r="D1202" s="5">
        <f t="shared" si="131"/>
        <v>1.4130059695974782</v>
      </c>
      <c r="E1202" s="5">
        <f t="shared" si="132"/>
        <v>0.22683915945559482</v>
      </c>
      <c r="F1202" s="5" t="str">
        <f t="shared" si="134"/>
        <v>neg.</v>
      </c>
      <c r="G1202" s="16">
        <f>IF(AND(C$9="L",C$10="IB"),IF((($C$7*Coefficients!$C$16)/($A1202*($C$4/100)))&lt;=1,2*ASIN(($C$7*Coefficients!$C$16)/( $A1202*($C$4/100)))*180/PI(),180),IF(AND(C$9="C",C$10="IB"),IF((($C$7*Coefficients!$D$16)/($A1202*($C$4/100)))&lt;=1,2*ASIN(($C$7*Coefficients!$D$16)/( $A1202*($C$4/100)))*180/PI(),180),IF(AND(C$9="L",C$10="D"),IF((($C$7*Coefficients!$E$16)/($A1202*($C$4/100)))&lt;=1,2*ASIN(($C$7*Coefficients!$E$16)/( $A1202*($C$4/100)))*180/PI(),180),IF(AND(C$9="C",C$10="D"),IF((($C$7*Coefficients!$F$16)/($A1202*($C$4/100)))&lt;=1,2*ASIN(($C$7*Coefficients!$F$16)/( $A1202*($C$4/100)))*180/PI(),180),FALSE))))</f>
        <v>180</v>
      </c>
      <c r="H1202" s="50">
        <f>IF(AND(C$9="L",C$10="IB"),(($C$7*Coefficients!$C$16)/($A1202*SIN(C$5*PI()/180))*100/2)^2*PI(),IF(AND(C$9="C",C$10="IB"),(($C$7*Coefficients!$D$16)/($A1202*SIN(C$5*PI()/180))*100/2)^2*PI(),IF(AND(C$9="L",C$10="D"),(($C$7*Coefficients!$E$16)/($A1202*SIN(C$5*PI()/180))*100/2)^2*PI(),IF(AND(C$9="C",C$10="D"),(($C$7* Coefficients!$F$16)/($A1202*SIN(C$5*PI()/180))*100/2)^2*PI(),FALSE))))</f>
        <v>118841.36600153676</v>
      </c>
      <c r="I1202" s="42">
        <f t="shared" si="135"/>
        <v>5.4461548695502708</v>
      </c>
      <c r="L1202" s="44"/>
    </row>
    <row r="1203" spans="1:12" x14ac:dyDescent="0.25">
      <c r="A1203" s="51">
        <f t="shared" si="136"/>
        <v>147.23125024326271</v>
      </c>
      <c r="B1203" s="5">
        <f t="shared" si="130"/>
        <v>0.99492088524508515</v>
      </c>
      <c r="C1203" s="49">
        <f t="shared" si="133"/>
        <v>-4.422904774991173E-2</v>
      </c>
      <c r="D1203" s="5">
        <f t="shared" si="131"/>
        <v>1.4162632847628938</v>
      </c>
      <c r="E1203" s="5">
        <f t="shared" si="132"/>
        <v>0.22788620144256927</v>
      </c>
      <c r="F1203" s="5" t="str">
        <f t="shared" si="134"/>
        <v>neg.</v>
      </c>
      <c r="G1203" s="16">
        <f>IF(AND(C$9="L",C$10="IB"),IF((($C$7*Coefficients!$C$16)/($A1203*($C$4/100)))&lt;=1,2*ASIN(($C$7*Coefficients!$C$16)/( $A1203*($C$4/100)))*180/PI(),180),IF(AND(C$9="C",C$10="IB"),IF((($C$7*Coefficients!$D$16)/($A1203*($C$4/100)))&lt;=1,2*ASIN(($C$7*Coefficients!$D$16)/( $A1203*($C$4/100)))*180/PI(),180),IF(AND(C$9="L",C$10="D"),IF((($C$7*Coefficients!$E$16)/($A1203*($C$4/100)))&lt;=1,2*ASIN(($C$7*Coefficients!$E$16)/( $A1203*($C$4/100)))*180/PI(),180),IF(AND(C$9="C",C$10="D"),IF((($C$7*Coefficients!$F$16)/($A1203*($C$4/100)))&lt;=1,2*ASIN(($C$7*Coefficients!$F$16)/( $A1203*($C$4/100)))*180/PI(),180),FALSE))))</f>
        <v>180</v>
      </c>
      <c r="H1203" s="50">
        <f>IF(AND(C$9="L",C$10="IB"),(($C$7*Coefficients!$C$16)/($A1203*SIN(C$5*PI()/180))*100/2)^2*PI(),IF(AND(C$9="C",C$10="IB"),(($C$7*Coefficients!$D$16)/($A1203*SIN(C$5*PI()/180))*100/2)^2*PI(),IF(AND(C$9="L",C$10="D"),(($C$7*Coefficients!$E$16)/($A1203*SIN(C$5*PI()/180))*100/2)^2*PI(),IF(AND(C$9="C",C$10="D"),(($C$7* Coefficients!$F$16)/($A1203*SIN(C$5*PI()/180))*100/2)^2*PI(),FALSE))))</f>
        <v>118295.33952338526</v>
      </c>
      <c r="I1203" s="42">
        <f t="shared" si="135"/>
        <v>5.4336290609378155</v>
      </c>
      <c r="L1203" s="44"/>
    </row>
    <row r="1204" spans="1:12" x14ac:dyDescent="0.25">
      <c r="A1204" s="51">
        <f t="shared" si="136"/>
        <v>147.57065332758023</v>
      </c>
      <c r="B1204" s="5">
        <f t="shared" si="130"/>
        <v>0.99489748105841558</v>
      </c>
      <c r="C1204" s="49">
        <f t="shared" si="133"/>
        <v>-4.4433374120531784E-2</v>
      </c>
      <c r="D1204" s="5">
        <f t="shared" si="131"/>
        <v>1.4195281088152603</v>
      </c>
      <c r="E1204" s="5">
        <f t="shared" si="132"/>
        <v>0.22893807635576824</v>
      </c>
      <c r="F1204" s="5" t="str">
        <f t="shared" si="134"/>
        <v>neg.</v>
      </c>
      <c r="G1204" s="16">
        <f>IF(AND(C$9="L",C$10="IB"),IF((($C$7*Coefficients!$C$16)/($A1204*($C$4/100)))&lt;=1,2*ASIN(($C$7*Coefficients!$C$16)/( $A1204*($C$4/100)))*180/PI(),180),IF(AND(C$9="C",C$10="IB"),IF((($C$7*Coefficients!$D$16)/($A1204*($C$4/100)))&lt;=1,2*ASIN(($C$7*Coefficients!$D$16)/( $A1204*($C$4/100)))*180/PI(),180),IF(AND(C$9="L",C$10="D"),IF((($C$7*Coefficients!$E$16)/($A1204*($C$4/100)))&lt;=1,2*ASIN(($C$7*Coefficients!$E$16)/( $A1204*($C$4/100)))*180/PI(),180),IF(AND(C$9="C",C$10="D"),IF((($C$7*Coefficients!$F$16)/($A1204*($C$4/100)))&lt;=1,2*ASIN(($C$7*Coefficients!$F$16)/( $A1204*($C$4/100)))*180/PI(),180),FALSE))))</f>
        <v>180</v>
      </c>
      <c r="H1204" s="50">
        <f>IF(AND(C$9="L",C$10="IB"),(($C$7*Coefficients!$C$16)/($A1204*SIN(C$5*PI()/180))*100/2)^2*PI(),IF(AND(C$9="C",C$10="IB"),(($C$7*Coefficients!$D$16)/($A1204*SIN(C$5*PI()/180))*100/2)^2*PI(),IF(AND(C$9="L",C$10="D"),(($C$7*Coefficients!$E$16)/($A1204*SIN(C$5*PI()/180))*100/2)^2*PI(),IF(AND(C$9="C",C$10="D"),(($C$7* Coefficients!$F$16)/($A1204*SIN(C$5*PI()/180))*100/2)^2*PI(),FALSE))))</f>
        <v>117751.82180901594</v>
      </c>
      <c r="I1204" s="42">
        <f t="shared" si="135"/>
        <v>5.4211320608857392</v>
      </c>
      <c r="L1204" s="44"/>
    </row>
    <row r="1205" spans="1:12" x14ac:dyDescent="0.25">
      <c r="A1205" s="51">
        <f t="shared" si="136"/>
        <v>147.91083881681149</v>
      </c>
      <c r="B1205" s="5">
        <f t="shared" si="130"/>
        <v>0.99487396921219606</v>
      </c>
      <c r="C1205" s="49">
        <f t="shared" si="133"/>
        <v>-4.463864523489177E-2</v>
      </c>
      <c r="D1205" s="5">
        <f t="shared" si="131"/>
        <v>1.4228004590643499</v>
      </c>
      <c r="E1205" s="5">
        <f t="shared" si="132"/>
        <v>0.22999480650296558</v>
      </c>
      <c r="F1205" s="5" t="str">
        <f t="shared" si="134"/>
        <v>neg.</v>
      </c>
      <c r="G1205" s="16">
        <f>IF(AND(C$9="L",C$10="IB"),IF((($C$7*Coefficients!$C$16)/($A1205*($C$4/100)))&lt;=1,2*ASIN(($C$7*Coefficients!$C$16)/( $A1205*($C$4/100)))*180/PI(),180),IF(AND(C$9="C",C$10="IB"),IF((($C$7*Coefficients!$D$16)/($A1205*($C$4/100)))&lt;=1,2*ASIN(($C$7*Coefficients!$D$16)/( $A1205*($C$4/100)))*180/PI(),180),IF(AND(C$9="L",C$10="D"),IF((($C$7*Coefficients!$E$16)/($A1205*($C$4/100)))&lt;=1,2*ASIN(($C$7*Coefficients!$E$16)/( $A1205*($C$4/100)))*180/PI(),180),IF(AND(C$9="C",C$10="D"),IF((($C$7*Coefficients!$F$16)/($A1205*($C$4/100)))&lt;=1,2*ASIN(($C$7*Coefficients!$F$16)/( $A1205*($C$4/100)))*180/PI(),180),FALSE))))</f>
        <v>180</v>
      </c>
      <c r="H1205" s="50">
        <f>IF(AND(C$9="L",C$10="IB"),(($C$7*Coefficients!$C$16)/($A1205*SIN(C$5*PI()/180))*100/2)^2*PI(),IF(AND(C$9="C",C$10="IB"),(($C$7*Coefficients!$D$16)/($A1205*SIN(C$5*PI()/180))*100/2)^2*PI(),IF(AND(C$9="L",C$10="D"),(($C$7*Coefficients!$E$16)/($A1205*SIN(C$5*PI()/180))*100/2)^2*PI(),IF(AND(C$9="C",C$10="D"),(($C$7* Coefficients!$F$16)/($A1205*SIN(C$5*PI()/180))*100/2)^2*PI(),FALSE))))</f>
        <v>117210.80133170616</v>
      </c>
      <c r="I1205" s="42">
        <f t="shared" si="135"/>
        <v>5.4086638031361929</v>
      </c>
      <c r="L1205" s="44"/>
    </row>
    <row r="1206" spans="1:12" x14ac:dyDescent="0.25">
      <c r="A1206" s="51">
        <f t="shared" si="136"/>
        <v>148.25180851458609</v>
      </c>
      <c r="B1206" s="5">
        <f t="shared" si="130"/>
        <v>0.99485034921290527</v>
      </c>
      <c r="C1206" s="49">
        <f t="shared" si="133"/>
        <v>-4.4844865468720962E-2</v>
      </c>
      <c r="D1206" s="5">
        <f t="shared" si="131"/>
        <v>1.4260803528598385</v>
      </c>
      <c r="E1206" s="5">
        <f t="shared" si="132"/>
        <v>0.23105641429490345</v>
      </c>
      <c r="F1206" s="5" t="str">
        <f t="shared" si="134"/>
        <v>neg.</v>
      </c>
      <c r="G1206" s="16">
        <f>IF(AND(C$9="L",C$10="IB"),IF((($C$7*Coefficients!$C$16)/($A1206*($C$4/100)))&lt;=1,2*ASIN(($C$7*Coefficients!$C$16)/( $A1206*($C$4/100)))*180/PI(),180),IF(AND(C$9="C",C$10="IB"),IF((($C$7*Coefficients!$D$16)/($A1206*($C$4/100)))&lt;=1,2*ASIN(($C$7*Coefficients!$D$16)/( $A1206*($C$4/100)))*180/PI(),180),IF(AND(C$9="L",C$10="D"),IF((($C$7*Coefficients!$E$16)/($A1206*($C$4/100)))&lt;=1,2*ASIN(($C$7*Coefficients!$E$16)/( $A1206*($C$4/100)))*180/PI(),180),IF(AND(C$9="C",C$10="D"),IF((($C$7*Coefficients!$F$16)/($A1206*($C$4/100)))&lt;=1,2*ASIN(($C$7*Coefficients!$F$16)/( $A1206*($C$4/100)))*180/PI(),180),FALSE))))</f>
        <v>180</v>
      </c>
      <c r="H1206" s="50">
        <f>IF(AND(C$9="L",C$10="IB"),(($C$7*Coefficients!$C$16)/($A1206*SIN(C$5*PI()/180))*100/2)^2*PI(),IF(AND(C$9="C",C$10="IB"),(($C$7*Coefficients!$D$16)/($A1206*SIN(C$5*PI()/180))*100/2)^2*PI(),IF(AND(C$9="L",C$10="D"),(($C$7*Coefficients!$E$16)/($A1206*SIN(C$5*PI()/180))*100/2)^2*PI(),IF(AND(C$9="C",C$10="D"),(($C$7* Coefficients!$F$16)/($A1206*SIN(C$5*PI()/180))*100/2)^2*PI(),FALSE))))</f>
        <v>116672.26661769387</v>
      </c>
      <c r="I1206" s="42">
        <f t="shared" si="135"/>
        <v>5.3962242215837133</v>
      </c>
      <c r="L1206" s="44"/>
    </row>
    <row r="1207" spans="1:12" x14ac:dyDescent="0.25">
      <c r="A1207" s="51">
        <f t="shared" si="136"/>
        <v>148.59356422869141</v>
      </c>
      <c r="B1207" s="5">
        <f t="shared" si="130"/>
        <v>0.99482662056477522</v>
      </c>
      <c r="C1207" s="49">
        <f t="shared" si="133"/>
        <v>-4.5052039218086815E-2</v>
      </c>
      <c r="D1207" s="5">
        <f t="shared" si="131"/>
        <v>1.4293678075913954</v>
      </c>
      <c r="E1207" s="5">
        <f t="shared" si="132"/>
        <v>0.23212292224576667</v>
      </c>
      <c r="F1207" s="5" t="str">
        <f t="shared" si="134"/>
        <v>neg.</v>
      </c>
      <c r="G1207" s="16">
        <f>IF(AND(C$9="L",C$10="IB"),IF((($C$7*Coefficients!$C$16)/($A1207*($C$4/100)))&lt;=1,2*ASIN(($C$7*Coefficients!$C$16)/( $A1207*($C$4/100)))*180/PI(),180),IF(AND(C$9="C",C$10="IB"),IF((($C$7*Coefficients!$D$16)/($A1207*($C$4/100)))&lt;=1,2*ASIN(($C$7*Coefficients!$D$16)/( $A1207*($C$4/100)))*180/PI(),180),IF(AND(C$9="L",C$10="D"),IF((($C$7*Coefficients!$E$16)/($A1207*($C$4/100)))&lt;=1,2*ASIN(($C$7*Coefficients!$E$16)/( $A1207*($C$4/100)))*180/PI(),180),IF(AND(C$9="C",C$10="D"),IF((($C$7*Coefficients!$F$16)/($A1207*($C$4/100)))&lt;=1,2*ASIN(($C$7*Coefficients!$F$16)/( $A1207*($C$4/100)))*180/PI(),180),FALSE))))</f>
        <v>180</v>
      </c>
      <c r="H1207" s="50">
        <f>IF(AND(C$9="L",C$10="IB"),(($C$7*Coefficients!$C$16)/($A1207*SIN(C$5*PI()/180))*100/2)^2*PI(),IF(AND(C$9="C",C$10="IB"),(($C$7*Coefficients!$D$16)/($A1207*SIN(C$5*PI()/180))*100/2)^2*PI(),IF(AND(C$9="L",C$10="D"),(($C$7*Coefficients!$E$16)/($A1207*SIN(C$5*PI()/180))*100/2)^2*PI(),IF(AND(C$9="C",C$10="D"),(($C$7* Coefficients!$F$16)/($A1207*SIN(C$5*PI()/180))*100/2)^2*PI(),FALSE))))</f>
        <v>116136.2062459342</v>
      </c>
      <c r="I1207" s="42">
        <f t="shared" si="135"/>
        <v>5.3838132502748781</v>
      </c>
      <c r="L1207" s="44"/>
    </row>
    <row r="1208" spans="1:12" x14ac:dyDescent="0.25">
      <c r="A1208" s="51">
        <f t="shared" si="136"/>
        <v>148.93610777108222</v>
      </c>
      <c r="B1208" s="5">
        <f t="shared" si="130"/>
        <v>0.99480278276978118</v>
      </c>
      <c r="C1208" s="49">
        <f t="shared" si="133"/>
        <v>-4.5260170899490353E-2</v>
      </c>
      <c r="D1208" s="5">
        <f t="shared" si="131"/>
        <v>1.4326628406887794</v>
      </c>
      <c r="E1208" s="5">
        <f t="shared" si="132"/>
        <v>0.2331943529736614</v>
      </c>
      <c r="F1208" s="5" t="str">
        <f t="shared" si="134"/>
        <v>neg.</v>
      </c>
      <c r="G1208" s="16">
        <f>IF(AND(C$9="L",C$10="IB"),IF((($C$7*Coefficients!$C$16)/($A1208*($C$4/100)))&lt;=1,2*ASIN(($C$7*Coefficients!$C$16)/( $A1208*($C$4/100)))*180/PI(),180),IF(AND(C$9="C",C$10="IB"),IF((($C$7*Coefficients!$D$16)/($A1208*($C$4/100)))&lt;=1,2*ASIN(($C$7*Coefficients!$D$16)/( $A1208*($C$4/100)))*180/PI(),180),IF(AND(C$9="L",C$10="D"),IF((($C$7*Coefficients!$E$16)/($A1208*($C$4/100)))&lt;=1,2*ASIN(($C$7*Coefficients!$E$16)/( $A1208*($C$4/100)))*180/PI(),180),IF(AND(C$9="C",C$10="D"),IF((($C$7*Coefficients!$F$16)/($A1208*($C$4/100)))&lt;=1,2*ASIN(($C$7*Coefficients!$F$16)/( $A1208*($C$4/100)))*180/PI(),180),FALSE))))</f>
        <v>180</v>
      </c>
      <c r="H1208" s="50">
        <f>IF(AND(C$9="L",C$10="IB"),(($C$7*Coefficients!$C$16)/($A1208*SIN(C$5*PI()/180))*100/2)^2*PI(),IF(AND(C$9="C",C$10="IB"),(($C$7*Coefficients!$D$16)/($A1208*SIN(C$5*PI()/180))*100/2)^2*PI(),IF(AND(C$9="L",C$10="D"),(($C$7*Coefficients!$E$16)/($A1208*SIN(C$5*PI()/180))*100/2)^2*PI(),IF(AND(C$9="C",C$10="D"),(($C$7* Coefficients!$F$16)/($A1208*SIN(C$5*PI()/180))*100/2)^2*PI(),FALSE))))</f>
        <v>115602.60884785713</v>
      </c>
      <c r="I1208" s="42">
        <f t="shared" si="135"/>
        <v>5.3714308234079544</v>
      </c>
      <c r="L1208" s="44"/>
    </row>
    <row r="1209" spans="1:12" x14ac:dyDescent="0.25">
      <c r="A1209" s="51">
        <f t="shared" si="136"/>
        <v>149.27944095789027</v>
      </c>
      <c r="B1209" s="5">
        <f t="shared" si="130"/>
        <v>0.99477883532763189</v>
      </c>
      <c r="C1209" s="49">
        <f t="shared" si="133"/>
        <v>-4.5469264949958711E-2</v>
      </c>
      <c r="D1209" s="5">
        <f t="shared" si="131"/>
        <v>1.4359654696219266</v>
      </c>
      <c r="E1209" s="5">
        <f t="shared" si="132"/>
        <v>0.23427072920109379</v>
      </c>
      <c r="F1209" s="5" t="str">
        <f t="shared" si="134"/>
        <v>neg.</v>
      </c>
      <c r="G1209" s="16">
        <f>IF(AND(C$9="L",C$10="IB"),IF((($C$7*Coefficients!$C$16)/($A1209*($C$4/100)))&lt;=1,2*ASIN(($C$7*Coefficients!$C$16)/( $A1209*($C$4/100)))*180/PI(),180),IF(AND(C$9="C",C$10="IB"),IF((($C$7*Coefficients!$D$16)/($A1209*($C$4/100)))&lt;=1,2*ASIN(($C$7*Coefficients!$D$16)/( $A1209*($C$4/100)))*180/PI(),180),IF(AND(C$9="L",C$10="D"),IF((($C$7*Coefficients!$E$16)/($A1209*($C$4/100)))&lt;=1,2*ASIN(($C$7*Coefficients!$E$16)/( $A1209*($C$4/100)))*180/PI(),180),IF(AND(C$9="C",C$10="D"),IF((($C$7*Coefficients!$F$16)/($A1209*($C$4/100)))&lt;=1,2*ASIN(($C$7*Coefficients!$F$16)/( $A1209*($C$4/100)))*180/PI(),180),FALSE))))</f>
        <v>180</v>
      </c>
      <c r="H1209" s="50">
        <f>IF(AND(C$9="L",C$10="IB"),(($C$7*Coefficients!$C$16)/($A1209*SIN(C$5*PI()/180))*100/2)^2*PI(),IF(AND(C$9="C",C$10="IB"),(($C$7*Coefficients!$D$16)/($A1209*SIN(C$5*PI()/180))*100/2)^2*PI(),IF(AND(C$9="L",C$10="D"),(($C$7*Coefficients!$E$16)/($A1209*SIN(C$5*PI()/180))*100/2)^2*PI(),IF(AND(C$9="C",C$10="D"),(($C$7* Coefficients!$F$16)/($A1209*SIN(C$5*PI()/180))*100/2)^2*PI(),FALSE))))</f>
        <v>115071.46310712655</v>
      </c>
      <c r="I1209" s="42">
        <f t="shared" si="135"/>
        <v>5.3590768753325468</v>
      </c>
      <c r="L1209" s="44"/>
    </row>
    <row r="1210" spans="1:12" x14ac:dyDescent="0.25">
      <c r="A1210" s="51">
        <f t="shared" si="136"/>
        <v>149.62356560943397</v>
      </c>
      <c r="B1210" s="5">
        <f t="shared" si="130"/>
        <v>0.9947547777357596</v>
      </c>
      <c r="C1210" s="49">
        <f t="shared" si="133"/>
        <v>-4.5679325827139676E-2</v>
      </c>
      <c r="D1210" s="5">
        <f t="shared" si="131"/>
        <v>1.4392757119010482</v>
      </c>
      <c r="E1210" s="5">
        <f t="shared" si="132"/>
        <v>0.2353520737554527</v>
      </c>
      <c r="F1210" s="5" t="str">
        <f t="shared" si="134"/>
        <v>neg.</v>
      </c>
      <c r="G1210" s="16">
        <f>IF(AND(C$9="L",C$10="IB"),IF((($C$7*Coefficients!$C$16)/($A1210*($C$4/100)))&lt;=1,2*ASIN(($C$7*Coefficients!$C$16)/( $A1210*($C$4/100)))*180/PI(),180),IF(AND(C$9="C",C$10="IB"),IF((($C$7*Coefficients!$D$16)/($A1210*($C$4/100)))&lt;=1,2*ASIN(($C$7*Coefficients!$D$16)/( $A1210*($C$4/100)))*180/PI(),180),IF(AND(C$9="L",C$10="D"),IF((($C$7*Coefficients!$E$16)/($A1210*($C$4/100)))&lt;=1,2*ASIN(($C$7*Coefficients!$E$16)/( $A1210*($C$4/100)))*180/PI(),180),IF(AND(C$9="C",C$10="D"),IF((($C$7*Coefficients!$F$16)/($A1210*($C$4/100)))&lt;=1,2*ASIN(($C$7*Coefficients!$F$16)/( $A1210*($C$4/100)))*180/PI(),180),FALSE))))</f>
        <v>180</v>
      </c>
      <c r="H1210" s="50">
        <f>IF(AND(C$9="L",C$10="IB"),(($C$7*Coefficients!$C$16)/($A1210*SIN(C$5*PI()/180))*100/2)^2*PI(),IF(AND(C$9="C",C$10="IB"),(($C$7*Coefficients!$D$16)/($A1210*SIN(C$5*PI()/180))*100/2)^2*PI(),IF(AND(C$9="L",C$10="D"),(($C$7*Coefficients!$E$16)/($A1210*SIN(C$5*PI()/180))*100/2)^2*PI(),IF(AND(C$9="C",C$10="D"),(($C$7* Coefficients!$F$16)/($A1210*SIN(C$5*PI()/180))*100/2)^2*PI(),FALSE))))</f>
        <v>114542.75775940016</v>
      </c>
      <c r="I1210" s="42">
        <f t="shared" si="135"/>
        <v>5.3467513405492522</v>
      </c>
      <c r="L1210" s="44"/>
    </row>
    <row r="1211" spans="1:12" x14ac:dyDescent="0.25">
      <c r="A1211" s="51">
        <f t="shared" si="136"/>
        <v>149.96848355022794</v>
      </c>
      <c r="B1211" s="5">
        <f t="shared" si="130"/>
        <v>0.99473060948930869</v>
      </c>
      <c r="C1211" s="49">
        <f t="shared" si="133"/>
        <v>-4.5890358009407925E-2</v>
      </c>
      <c r="D1211" s="5">
        <f t="shared" si="131"/>
        <v>1.4425935850767184</v>
      </c>
      <c r="E1211" s="5">
        <f t="shared" si="132"/>
        <v>0.23643840956949319</v>
      </c>
      <c r="F1211" s="5" t="str">
        <f t="shared" si="134"/>
        <v>neg.</v>
      </c>
      <c r="G1211" s="16">
        <f>IF(AND(C$9="L",C$10="IB"),IF((($C$7*Coefficients!$C$16)/($A1211*($C$4/100)))&lt;=1,2*ASIN(($C$7*Coefficients!$C$16)/( $A1211*($C$4/100)))*180/PI(),180),IF(AND(C$9="C",C$10="IB"),IF((($C$7*Coefficients!$D$16)/($A1211*($C$4/100)))&lt;=1,2*ASIN(($C$7*Coefficients!$D$16)/( $A1211*($C$4/100)))*180/PI(),180),IF(AND(C$9="L",C$10="D"),IF((($C$7*Coefficients!$E$16)/($A1211*($C$4/100)))&lt;=1,2*ASIN(($C$7*Coefficients!$E$16)/( $A1211*($C$4/100)))*180/PI(),180),IF(AND(C$9="C",C$10="D"),IF((($C$7*Coefficients!$F$16)/($A1211*($C$4/100)))&lt;=1,2*ASIN(($C$7*Coefficients!$F$16)/( $A1211*($C$4/100)))*180/PI(),180),FALSE))))</f>
        <v>180</v>
      </c>
      <c r="H1211" s="50">
        <f>IF(AND(C$9="L",C$10="IB"),(($C$7*Coefficients!$C$16)/($A1211*SIN(C$5*PI()/180))*100/2)^2*PI(),IF(AND(C$9="C",C$10="IB"),(($C$7*Coefficients!$D$16)/($A1211*SIN(C$5*PI()/180))*100/2)^2*PI(),IF(AND(C$9="L",C$10="D"),(($C$7*Coefficients!$E$16)/($A1211*SIN(C$5*PI()/180))*100/2)^2*PI(),IF(AND(C$9="C",C$10="D"),(($C$7* Coefficients!$F$16)/($A1211*SIN(C$5*PI()/180))*100/2)^2*PI(),FALSE))))</f>
        <v>114016.48159209061</v>
      </c>
      <c r="I1211" s="42">
        <f t="shared" si="135"/>
        <v>5.3344541537093111</v>
      </c>
      <c r="L1211" s="44"/>
    </row>
    <row r="1212" spans="1:12" x14ac:dyDescent="0.25">
      <c r="A1212" s="51">
        <f t="shared" si="136"/>
        <v>150.3141966089928</v>
      </c>
      <c r="B1212" s="5">
        <f t="shared" si="130"/>
        <v>0.99470633008112719</v>
      </c>
      <c r="C1212" s="49">
        <f t="shared" si="133"/>
        <v>-4.6102365995947164E-2</v>
      </c>
      <c r="D1212" s="5">
        <f t="shared" si="131"/>
        <v>1.4459191067399713</v>
      </c>
      <c r="E1212" s="5">
        <f t="shared" si="132"/>
        <v>0.2375297596818233</v>
      </c>
      <c r="F1212" s="5" t="str">
        <f t="shared" si="134"/>
        <v>neg.</v>
      </c>
      <c r="G1212" s="16">
        <f>IF(AND(C$9="L",C$10="IB"),IF((($C$7*Coefficients!$C$16)/($A1212*($C$4/100)))&lt;=1,2*ASIN(($C$7*Coefficients!$C$16)/( $A1212*($C$4/100)))*180/PI(),180),IF(AND(C$9="C",C$10="IB"),IF((($C$7*Coefficients!$D$16)/($A1212*($C$4/100)))&lt;=1,2*ASIN(($C$7*Coefficients!$D$16)/( $A1212*($C$4/100)))*180/PI(),180),IF(AND(C$9="L",C$10="D"),IF((($C$7*Coefficients!$E$16)/($A1212*($C$4/100)))&lt;=1,2*ASIN(($C$7*Coefficients!$E$16)/( $A1212*($C$4/100)))*180/PI(),180),IF(AND(C$9="C",C$10="D"),IF((($C$7*Coefficients!$F$16)/($A1212*($C$4/100)))&lt;=1,2*ASIN(($C$7*Coefficients!$F$16)/( $A1212*($C$4/100)))*180/PI(),180),FALSE))))</f>
        <v>180</v>
      </c>
      <c r="H1212" s="50">
        <f>IF(AND(C$9="L",C$10="IB"),(($C$7*Coefficients!$C$16)/($A1212*SIN(C$5*PI()/180))*100/2)^2*PI(),IF(AND(C$9="C",C$10="IB"),(($C$7*Coefficients!$D$16)/($A1212*SIN(C$5*PI()/180))*100/2)^2*PI(),IF(AND(C$9="L",C$10="D"),(($C$7*Coefficients!$E$16)/($A1212*SIN(C$5*PI()/180))*100/2)^2*PI(),IF(AND(C$9="C",C$10="D"),(($C$7* Coefficients!$F$16)/($A1212*SIN(C$5*PI()/180))*100/2)^2*PI(),FALSE))))</f>
        <v>113492.62344412762</v>
      </c>
      <c r="I1212" s="42">
        <f t="shared" si="135"/>
        <v>5.3221852496142654</v>
      </c>
      <c r="L1212" s="44"/>
    </row>
    <row r="1213" spans="1:12" x14ac:dyDescent="0.25">
      <c r="A1213" s="51">
        <f t="shared" si="136"/>
        <v>150.66070661866473</v>
      </c>
      <c r="B1213" s="5">
        <f t="shared" si="130"/>
        <v>0.99468193900175483</v>
      </c>
      <c r="C1213" s="49">
        <f t="shared" si="133"/>
        <v>-4.6315354306861289E-2</v>
      </c>
      <c r="D1213" s="5">
        <f t="shared" si="131"/>
        <v>1.4492522945223907</v>
      </c>
      <c r="E1213" s="5">
        <f t="shared" si="132"/>
        <v>0.23862614723739214</v>
      </c>
      <c r="F1213" s="5" t="str">
        <f t="shared" si="134"/>
        <v>neg.</v>
      </c>
      <c r="G1213" s="16">
        <f>IF(AND(C$9="L",C$10="IB"),IF((($C$7*Coefficients!$C$16)/($A1213*($C$4/100)))&lt;=1,2*ASIN(($C$7*Coefficients!$C$16)/( $A1213*($C$4/100)))*180/PI(),180),IF(AND(C$9="C",C$10="IB"),IF((($C$7*Coefficients!$D$16)/($A1213*($C$4/100)))&lt;=1,2*ASIN(($C$7*Coefficients!$D$16)/( $A1213*($C$4/100)))*180/PI(),180),IF(AND(C$9="L",C$10="D"),IF((($C$7*Coefficients!$E$16)/($A1213*($C$4/100)))&lt;=1,2*ASIN(($C$7*Coefficients!$E$16)/( $A1213*($C$4/100)))*180/PI(),180),IF(AND(C$9="C",C$10="D"),IF((($C$7*Coefficients!$F$16)/($A1213*($C$4/100)))&lt;=1,2*ASIN(($C$7*Coefficients!$F$16)/( $A1213*($C$4/100)))*180/PI(),180),FALSE))))</f>
        <v>180</v>
      </c>
      <c r="H1213" s="50">
        <f>IF(AND(C$9="L",C$10="IB"),(($C$7*Coefficients!$C$16)/($A1213*SIN(C$5*PI()/180))*100/2)^2*PI(),IF(AND(C$9="C",C$10="IB"),(($C$7*Coefficients!$D$16)/($A1213*SIN(C$5*PI()/180))*100/2)^2*PI(),IF(AND(C$9="L",C$10="D"),(($C$7*Coefficients!$E$16)/($A1213*SIN(C$5*PI()/180))*100/2)^2*PI(),IF(AND(C$9="C",C$10="D"),(($C$7* Coefficients!$F$16)/($A1213*SIN(C$5*PI()/180))*100/2)^2*PI(),FALSE))))</f>
        <v>112971.17220572157</v>
      </c>
      <c r="I1213" s="42">
        <f t="shared" si="135"/>
        <v>5.3099445632156046</v>
      </c>
      <c r="L1213" s="44"/>
    </row>
    <row r="1214" spans="1:12" x14ac:dyDescent="0.25">
      <c r="A1214" s="51">
        <f t="shared" si="136"/>
        <v>151.00801541640533</v>
      </c>
      <c r="B1214" s="5">
        <f t="shared" si="130"/>
        <v>0.99465743573941356</v>
      </c>
      <c r="C1214" s="49">
        <f t="shared" si="133"/>
        <v>-4.6529327483265416E-2</v>
      </c>
      <c r="D1214" s="5">
        <f t="shared" si="131"/>
        <v>1.4525931660962068</v>
      </c>
      <c r="E1214" s="5">
        <f t="shared" si="132"/>
        <v>0.23972759548798131</v>
      </c>
      <c r="F1214" s="5" t="str">
        <f t="shared" si="134"/>
        <v>neg.</v>
      </c>
      <c r="G1214" s="16">
        <f>IF(AND(C$9="L",C$10="IB"),IF((($C$7*Coefficients!$C$16)/($A1214*($C$4/100)))&lt;=1,2*ASIN(($C$7*Coefficients!$C$16)/( $A1214*($C$4/100)))*180/PI(),180),IF(AND(C$9="C",C$10="IB"),IF((($C$7*Coefficients!$D$16)/($A1214*($C$4/100)))&lt;=1,2*ASIN(($C$7*Coefficients!$D$16)/( $A1214*($C$4/100)))*180/PI(),180),IF(AND(C$9="L",C$10="D"),IF((($C$7*Coefficients!$E$16)/($A1214*($C$4/100)))&lt;=1,2*ASIN(($C$7*Coefficients!$E$16)/( $A1214*($C$4/100)))*180/PI(),180),IF(AND(C$9="C",C$10="D"),IF((($C$7*Coefficients!$F$16)/($A1214*($C$4/100)))&lt;=1,2*ASIN(($C$7*Coefficients!$F$16)/( $A1214*($C$4/100)))*180/PI(),180),FALSE))))</f>
        <v>180</v>
      </c>
      <c r="H1214" s="50">
        <f>IF(AND(C$9="L",C$10="IB"),(($C$7*Coefficients!$C$16)/($A1214*SIN(C$5*PI()/180))*100/2)^2*PI(),IF(AND(C$9="C",C$10="IB"),(($C$7*Coefficients!$D$16)/($A1214*SIN(C$5*PI()/180))*100/2)^2*PI(),IF(AND(C$9="L",C$10="D"),(($C$7*Coefficients!$E$16)/($A1214*SIN(C$5*PI()/180))*100/2)^2*PI(),IF(AND(C$9="C",C$10="D"),(($C$7* Coefficients!$F$16)/($A1214*SIN(C$5*PI()/180))*100/2)^2*PI(),FALSE))))</f>
        <v>112452.11681812754</v>
      </c>
      <c r="I1214" s="42">
        <f t="shared" si="135"/>
        <v>5.297732029614429</v>
      </c>
      <c r="L1214" s="44"/>
    </row>
    <row r="1215" spans="1:12" x14ac:dyDescent="0.25">
      <c r="A1215" s="51">
        <f t="shared" si="136"/>
        <v>151.35612484361127</v>
      </c>
      <c r="B1215" s="5">
        <f t="shared" si="130"/>
        <v>0.99463281977999696</v>
      </c>
      <c r="C1215" s="49">
        <f t="shared" si="133"/>
        <v>-4.6744290087385565E-2</v>
      </c>
      <c r="D1215" s="5">
        <f t="shared" si="131"/>
        <v>1.4559417391743885</v>
      </c>
      <c r="E1215" s="5">
        <f t="shared" si="132"/>
        <v>0.24083412779269769</v>
      </c>
      <c r="F1215" s="5" t="str">
        <f t="shared" si="134"/>
        <v>neg.</v>
      </c>
      <c r="G1215" s="16">
        <f>IF(AND(C$9="L",C$10="IB"),IF((($C$7*Coefficients!$C$16)/($A1215*($C$4/100)))&lt;=1,2*ASIN(($C$7*Coefficients!$C$16)/( $A1215*($C$4/100)))*180/PI(),180),IF(AND(C$9="C",C$10="IB"),IF((($C$7*Coefficients!$D$16)/($A1215*($C$4/100)))&lt;=1,2*ASIN(($C$7*Coefficients!$D$16)/( $A1215*($C$4/100)))*180/PI(),180),IF(AND(C$9="L",C$10="D"),IF((($C$7*Coefficients!$E$16)/($A1215*($C$4/100)))&lt;=1,2*ASIN(($C$7*Coefficients!$E$16)/( $A1215*($C$4/100)))*180/PI(),180),IF(AND(C$9="C",C$10="D"),IF((($C$7*Coefficients!$F$16)/($A1215*($C$4/100)))&lt;=1,2*ASIN(($C$7*Coefficients!$F$16)/( $A1215*($C$4/100)))*180/PI(),180),FALSE))))</f>
        <v>180</v>
      </c>
      <c r="H1215" s="50">
        <f>IF(AND(C$9="L",C$10="IB"),(($C$7*Coefficients!$C$16)/($A1215*SIN(C$5*PI()/180))*100/2)^2*PI(),IF(AND(C$9="C",C$10="IB"),(($C$7*Coefficients!$D$16)/($A1215*SIN(C$5*PI()/180))*100/2)^2*PI(),IF(AND(C$9="L",C$10="D"),(($C$7*Coefficients!$E$16)/($A1215*SIN(C$5*PI()/180))*100/2)^2*PI(),IF(AND(C$9="C",C$10="D"),(($C$7* Coefficients!$F$16)/($A1215*SIN(C$5*PI()/180))*100/2)^2*PI(),FALSE))))</f>
        <v>111935.44627341095</v>
      </c>
      <c r="I1215" s="42">
        <f t="shared" si="135"/>
        <v>5.285547584061101</v>
      </c>
      <c r="L1215" s="44"/>
    </row>
    <row r="1216" spans="1:12" x14ac:dyDescent="0.25">
      <c r="A1216" s="51">
        <f t="shared" si="136"/>
        <v>151.7050367459241</v>
      </c>
      <c r="B1216" s="5">
        <f t="shared" si="130"/>
        <v>0.99460809060706035</v>
      </c>
      <c r="C1216" s="49">
        <f t="shared" si="133"/>
        <v>-4.6960246702652746E-2</v>
      </c>
      <c r="D1216" s="5">
        <f t="shared" si="131"/>
        <v>1.4592980315107369</v>
      </c>
      <c r="E1216" s="5">
        <f t="shared" si="132"/>
        <v>0.24194576761846903</v>
      </c>
      <c r="F1216" s="5" t="str">
        <f t="shared" si="134"/>
        <v>neg.</v>
      </c>
      <c r="G1216" s="16">
        <f>IF(AND(C$9="L",C$10="IB"),IF((($C$7*Coefficients!$C$16)/($A1216*($C$4/100)))&lt;=1,2*ASIN(($C$7*Coefficients!$C$16)/( $A1216*($C$4/100)))*180/PI(),180),IF(AND(C$9="C",C$10="IB"),IF((($C$7*Coefficients!$D$16)/($A1216*($C$4/100)))&lt;=1,2*ASIN(($C$7*Coefficients!$D$16)/( $A1216*($C$4/100)))*180/PI(),180),IF(AND(C$9="L",C$10="D"),IF((($C$7*Coefficients!$E$16)/($A1216*($C$4/100)))&lt;=1,2*ASIN(($C$7*Coefficients!$E$16)/( $A1216*($C$4/100)))*180/PI(),180),IF(AND(C$9="C",C$10="D"),IF((($C$7*Coefficients!$F$16)/($A1216*($C$4/100)))&lt;=1,2*ASIN(($C$7*Coefficients!$F$16)/( $A1216*($C$4/100)))*180/PI(),180),FALSE))))</f>
        <v>180</v>
      </c>
      <c r="H1216" s="50">
        <f>IF(AND(C$9="L",C$10="IB"),(($C$7*Coefficients!$C$16)/($A1216*SIN(C$5*PI()/180))*100/2)^2*PI(),IF(AND(C$9="C",C$10="IB"),(($C$7*Coefficients!$D$16)/($A1216*SIN(C$5*PI()/180))*100/2)^2*PI(),IF(AND(C$9="L",C$10="D"),(($C$7*Coefficients!$E$16)/($A1216*SIN(C$5*PI()/180))*100/2)^2*PI(),IF(AND(C$9="C",C$10="D"),(($C$7* Coefficients!$F$16)/($A1216*SIN(C$5*PI()/180))*100/2)^2*PI(),FALSE))))</f>
        <v>111421.14961421401</v>
      </c>
      <c r="I1216" s="42">
        <f t="shared" si="135"/>
        <v>5.273391161954903</v>
      </c>
      <c r="L1216" s="44"/>
    </row>
    <row r="1217" spans="1:12" x14ac:dyDescent="0.25">
      <c r="A1217" s="51">
        <f t="shared" si="136"/>
        <v>152.05475297323997</v>
      </c>
      <c r="B1217" s="5">
        <f t="shared" si="130"/>
        <v>0.99458324770180861</v>
      </c>
      <c r="C1217" s="49">
        <f t="shared" si="133"/>
        <v>-4.7177201933817296E-2</v>
      </c>
      <c r="D1217" s="5">
        <f t="shared" si="131"/>
        <v>1.4626620608999794</v>
      </c>
      <c r="E1217" s="5">
        <f t="shared" si="132"/>
        <v>0.24306253854054127</v>
      </c>
      <c r="F1217" s="5" t="str">
        <f t="shared" si="134"/>
        <v>neg.</v>
      </c>
      <c r="G1217" s="16">
        <f>IF(AND(C$9="L",C$10="IB"),IF((($C$7*Coefficients!$C$16)/($A1217*($C$4/100)))&lt;=1,2*ASIN(($C$7*Coefficients!$C$16)/( $A1217*($C$4/100)))*180/PI(),180),IF(AND(C$9="C",C$10="IB"),IF((($C$7*Coefficients!$D$16)/($A1217*($C$4/100)))&lt;=1,2*ASIN(($C$7*Coefficients!$D$16)/( $A1217*($C$4/100)))*180/PI(),180),IF(AND(C$9="L",C$10="D"),IF((($C$7*Coefficients!$E$16)/($A1217*($C$4/100)))&lt;=1,2*ASIN(($C$7*Coefficients!$E$16)/( $A1217*($C$4/100)))*180/PI(),180),IF(AND(C$9="C",C$10="D"),IF((($C$7*Coefficients!$F$16)/($A1217*($C$4/100)))&lt;=1,2*ASIN(($C$7*Coefficients!$F$16)/( $A1217*($C$4/100)))*180/PI(),180),FALSE))))</f>
        <v>180</v>
      </c>
      <c r="H1217" s="50">
        <f>IF(AND(C$9="L",C$10="IB"),(($C$7*Coefficients!$C$16)/($A1217*SIN(C$5*PI()/180))*100/2)^2*PI(),IF(AND(C$9="C",C$10="IB"),(($C$7*Coefficients!$D$16)/($A1217*SIN(C$5*PI()/180))*100/2)^2*PI(),IF(AND(C$9="L",C$10="D"),(($C$7*Coefficients!$E$16)/($A1217*SIN(C$5*PI()/180))*100/2)^2*PI(),IF(AND(C$9="C",C$10="D"),(($C$7* Coefficients!$F$16)/($A1217*SIN(C$5*PI()/180))*100/2)^2*PI(),FALSE))))</f>
        <v>110909.21593352362</v>
      </c>
      <c r="I1217" s="42">
        <f t="shared" si="135"/>
        <v>5.2612626988436952</v>
      </c>
      <c r="L1217" s="44"/>
    </row>
    <row r="1218" spans="1:12" x14ac:dyDescent="0.25">
      <c r="A1218" s="51">
        <f t="shared" si="136"/>
        <v>152.40527537971951</v>
      </c>
      <c r="B1218" s="5">
        <f t="shared" si="130"/>
        <v>0.99455829054308831</v>
      </c>
      <c r="C1218" s="49">
        <f t="shared" si="133"/>
        <v>-4.7395160407025697E-2</v>
      </c>
      <c r="D1218" s="5">
        <f t="shared" si="131"/>
        <v>1.4660338451778654</v>
      </c>
      <c r="E1218" s="5">
        <f t="shared" si="132"/>
        <v>0.24418446424297874</v>
      </c>
      <c r="F1218" s="5" t="str">
        <f t="shared" si="134"/>
        <v>neg.</v>
      </c>
      <c r="G1218" s="16">
        <f>IF(AND(C$9="L",C$10="IB"),IF((($C$7*Coefficients!$C$16)/($A1218*($C$4/100)))&lt;=1,2*ASIN(($C$7*Coefficients!$C$16)/( $A1218*($C$4/100)))*180/PI(),180),IF(AND(C$9="C",C$10="IB"),IF((($C$7*Coefficients!$D$16)/($A1218*($C$4/100)))&lt;=1,2*ASIN(($C$7*Coefficients!$D$16)/( $A1218*($C$4/100)))*180/PI(),180),IF(AND(C$9="L",C$10="D"),IF((($C$7*Coefficients!$E$16)/($A1218*($C$4/100)))&lt;=1,2*ASIN(($C$7*Coefficients!$E$16)/( $A1218*($C$4/100)))*180/PI(),180),IF(AND(C$9="C",C$10="D"),IF((($C$7*Coefficients!$F$16)/($A1218*($C$4/100)))&lt;=1,2*ASIN(($C$7*Coefficients!$F$16)/( $A1218*($C$4/100)))*180/PI(),180),FALSE))))</f>
        <v>180</v>
      </c>
      <c r="H1218" s="50">
        <f>IF(AND(C$9="L",C$10="IB"),(($C$7*Coefficients!$C$16)/($A1218*SIN(C$5*PI()/180))*100/2)^2*PI(),IF(AND(C$9="C",C$10="IB"),(($C$7*Coefficients!$D$16)/($A1218*SIN(C$5*PI()/180))*100/2)^2*PI(),IF(AND(C$9="L",C$10="D"),(($C$7*Coefficients!$E$16)/($A1218*SIN(C$5*PI()/180))*100/2)^2*PI(),IF(AND(C$9="C",C$10="D"),(($C$7* Coefficients!$F$16)/($A1218*SIN(C$5*PI()/180))*100/2)^2*PI(),FALSE))))</f>
        <v>110399.63437443977</v>
      </c>
      <c r="I1218" s="42">
        <f t="shared" si="135"/>
        <v>5.2491621304235743</v>
      </c>
      <c r="L1218" s="44"/>
    </row>
    <row r="1219" spans="1:12" x14ac:dyDescent="0.25">
      <c r="A1219" s="51">
        <f t="shared" si="136"/>
        <v>152.75660582379763</v>
      </c>
      <c r="B1219" s="5">
        <f t="shared" si="130"/>
        <v>0.99453321860737454</v>
      </c>
      <c r="C1219" s="49">
        <f t="shared" si="133"/>
        <v>-4.7614126769942831E-2</v>
      </c>
      <c r="D1219" s="5">
        <f t="shared" si="131"/>
        <v>1.4694134022212588</v>
      </c>
      <c r="E1219" s="5">
        <f t="shared" si="132"/>
        <v>0.24531156851916652</v>
      </c>
      <c r="F1219" s="5" t="str">
        <f t="shared" si="134"/>
        <v>neg.</v>
      </c>
      <c r="G1219" s="16">
        <f>IF(AND(C$9="L",C$10="IB"),IF((($C$7*Coefficients!$C$16)/($A1219*($C$4/100)))&lt;=1,2*ASIN(($C$7*Coefficients!$C$16)/( $A1219*($C$4/100)))*180/PI(),180),IF(AND(C$9="C",C$10="IB"),IF((($C$7*Coefficients!$D$16)/($A1219*($C$4/100)))&lt;=1,2*ASIN(($C$7*Coefficients!$D$16)/( $A1219*($C$4/100)))*180/PI(),180),IF(AND(C$9="L",C$10="D"),IF((($C$7*Coefficients!$E$16)/($A1219*($C$4/100)))&lt;=1,2*ASIN(($C$7*Coefficients!$E$16)/( $A1219*($C$4/100)))*180/PI(),180),IF(AND(C$9="C",C$10="D"),IF((($C$7*Coefficients!$F$16)/($A1219*($C$4/100)))&lt;=1,2*ASIN(($C$7*Coefficients!$F$16)/( $A1219*($C$4/100)))*180/PI(),180),FALSE))))</f>
        <v>180</v>
      </c>
      <c r="H1219" s="50">
        <f>IF(AND(C$9="L",C$10="IB"),(($C$7*Coefficients!$C$16)/($A1219*SIN(C$5*PI()/180))*100/2)^2*PI(),IF(AND(C$9="C",C$10="IB"),(($C$7*Coefficients!$D$16)/($A1219*SIN(C$5*PI()/180))*100/2)^2*PI(),IF(AND(C$9="L",C$10="D"),(($C$7*Coefficients!$E$16)/($A1219*SIN(C$5*PI()/180))*100/2)^2*PI(),IF(AND(C$9="C",C$10="D"),(($C$7* Coefficients!$F$16)/($A1219*SIN(C$5*PI()/180))*100/2)^2*PI(),FALSE))))</f>
        <v>109892.39412994518</v>
      </c>
      <c r="I1219" s="42">
        <f t="shared" si="135"/>
        <v>5.2370893925385307</v>
      </c>
      <c r="L1219" s="44"/>
    </row>
    <row r="1220" spans="1:12" x14ac:dyDescent="0.25">
      <c r="A1220" s="51">
        <f t="shared" si="136"/>
        <v>153.10874616819333</v>
      </c>
      <c r="B1220" s="5">
        <f t="shared" si="130"/>
        <v>0.99450803136876187</v>
      </c>
      <c r="C1220" s="49">
        <f t="shared" si="133"/>
        <v>-4.783410569183956E-2</v>
      </c>
      <c r="D1220" s="5">
        <f t="shared" si="131"/>
        <v>1.4728007499482354</v>
      </c>
      <c r="E1220" s="5">
        <f t="shared" si="132"/>
        <v>0.24644387527231512</v>
      </c>
      <c r="F1220" s="5" t="str">
        <f t="shared" si="134"/>
        <v>neg.</v>
      </c>
      <c r="G1220" s="16">
        <f>IF(AND(C$9="L",C$10="IB"),IF((($C$7*Coefficients!$C$16)/($A1220*($C$4/100)))&lt;=1,2*ASIN(($C$7*Coefficients!$C$16)/( $A1220*($C$4/100)))*180/PI(),180),IF(AND(C$9="C",C$10="IB"),IF((($C$7*Coefficients!$D$16)/($A1220*($C$4/100)))&lt;=1,2*ASIN(($C$7*Coefficients!$D$16)/( $A1220*($C$4/100)))*180/PI(),180),IF(AND(C$9="L",C$10="D"),IF((($C$7*Coefficients!$E$16)/($A1220*($C$4/100)))&lt;=1,2*ASIN(($C$7*Coefficients!$E$16)/( $A1220*($C$4/100)))*180/PI(),180),IF(AND(C$9="C",C$10="D"),IF((($C$7*Coefficients!$F$16)/($A1220*($C$4/100)))&lt;=1,2*ASIN(($C$7*Coefficients!$F$16)/( $A1220*($C$4/100)))*180/PI(),180),FALSE))))</f>
        <v>180</v>
      </c>
      <c r="H1220" s="50">
        <f>IF(AND(C$9="L",C$10="IB"),(($C$7*Coefficients!$C$16)/($A1220*SIN(C$5*PI()/180))*100/2)^2*PI(),IF(AND(C$9="C",C$10="IB"),(($C$7*Coefficients!$D$16)/($A1220*SIN(C$5*PI()/180))*100/2)^2*PI(),IF(AND(C$9="L",C$10="D"),(($C$7*Coefficients!$E$16)/($A1220*SIN(C$5*PI()/180))*100/2)^2*PI(),IF(AND(C$9="C",C$10="D"),(($C$7* Coefficients!$F$16)/($A1220*SIN(C$5*PI()/180))*100/2)^2*PI(),FALSE))))</f>
        <v>109387.48444267658</v>
      </c>
      <c r="I1220" s="42">
        <f t="shared" si="135"/>
        <v>5.2250444211801099</v>
      </c>
      <c r="L1220" s="44"/>
    </row>
    <row r="1221" spans="1:12" x14ac:dyDescent="0.25">
      <c r="A1221" s="51">
        <f t="shared" si="136"/>
        <v>153.46169827991972</v>
      </c>
      <c r="B1221" s="5">
        <f t="shared" si="130"/>
        <v>0.99448272829895323</v>
      </c>
      <c r="C1221" s="49">
        <f t="shared" si="133"/>
        <v>-4.8055101863697727E-2</v>
      </c>
      <c r="D1221" s="5">
        <f t="shared" si="131"/>
        <v>1.4761959063181751</v>
      </c>
      <c r="E1221" s="5">
        <f t="shared" si="132"/>
        <v>0.24758140851596708</v>
      </c>
      <c r="F1221" s="5" t="str">
        <f t="shared" si="134"/>
        <v>neg.</v>
      </c>
      <c r="G1221" s="16">
        <f>IF(AND(C$9="L",C$10="IB"),IF((($C$7*Coefficients!$C$16)/($A1221*($C$4/100)))&lt;=1,2*ASIN(($C$7*Coefficients!$C$16)/( $A1221*($C$4/100)))*180/PI(),180),IF(AND(C$9="C",C$10="IB"),IF((($C$7*Coefficients!$D$16)/($A1221*($C$4/100)))&lt;=1,2*ASIN(($C$7*Coefficients!$D$16)/( $A1221*($C$4/100)))*180/PI(),180),IF(AND(C$9="L",C$10="D"),IF((($C$7*Coefficients!$E$16)/($A1221*($C$4/100)))&lt;=1,2*ASIN(($C$7*Coefficients!$E$16)/( $A1221*($C$4/100)))*180/PI(),180),IF(AND(C$9="C",C$10="D"),IF((($C$7*Coefficients!$F$16)/($A1221*($C$4/100)))&lt;=1,2*ASIN(($C$7*Coefficients!$F$16)/( $A1221*($C$4/100)))*180/PI(),180),FALSE))))</f>
        <v>180</v>
      </c>
      <c r="H1221" s="50">
        <f>IF(AND(C$9="L",C$10="IB"),(($C$7*Coefficients!$C$16)/($A1221*SIN(C$5*PI()/180))*100/2)^2*PI(),IF(AND(C$9="C",C$10="IB"),(($C$7*Coefficients!$D$16)/($A1221*SIN(C$5*PI()/180))*100/2)^2*PI(),IF(AND(C$9="L",C$10="D"),(($C$7*Coefficients!$E$16)/($A1221*SIN(C$5*PI()/180))*100/2)^2*PI(),IF(AND(C$9="C",C$10="D"),(($C$7* Coefficients!$F$16)/($A1221*SIN(C$5*PI()/180))*100/2)^2*PI(),FALSE))))</f>
        <v>108884.89460469618</v>
      </c>
      <c r="I1221" s="42">
        <f t="shared" si="135"/>
        <v>5.2130271524870722</v>
      </c>
      <c r="L1221" s="44"/>
    </row>
    <row r="1222" spans="1:12" x14ac:dyDescent="0.25">
      <c r="A1222" s="51">
        <f t="shared" si="136"/>
        <v>153.81546403029373</v>
      </c>
      <c r="B1222" s="5">
        <f t="shared" si="130"/>
        <v>0.99445730886724892</v>
      </c>
      <c r="C1222" s="49">
        <f t="shared" si="133"/>
        <v>-4.8277119998314369E-2</v>
      </c>
      <c r="D1222" s="5">
        <f t="shared" si="131"/>
        <v>1.4795988893318595</v>
      </c>
      <c r="E1222" s="5">
        <f t="shared" si="132"/>
        <v>0.24872419237450646</v>
      </c>
      <c r="F1222" s="5" t="str">
        <f t="shared" si="134"/>
        <v>neg.</v>
      </c>
      <c r="G1222" s="16">
        <f>IF(AND(C$9="L",C$10="IB"),IF((($C$7*Coefficients!$C$16)/($A1222*($C$4/100)))&lt;=1,2*ASIN(($C$7*Coefficients!$C$16)/( $A1222*($C$4/100)))*180/PI(),180),IF(AND(C$9="C",C$10="IB"),IF((($C$7*Coefficients!$D$16)/($A1222*($C$4/100)))&lt;=1,2*ASIN(($C$7*Coefficients!$D$16)/( $A1222*($C$4/100)))*180/PI(),180),IF(AND(C$9="L",C$10="D"),IF((($C$7*Coefficients!$E$16)/($A1222*($C$4/100)))&lt;=1,2*ASIN(($C$7*Coefficients!$E$16)/( $A1222*($C$4/100)))*180/PI(),180),IF(AND(C$9="C",C$10="D"),IF((($C$7*Coefficients!$F$16)/($A1222*($C$4/100)))&lt;=1,2*ASIN(($C$7*Coefficients!$F$16)/( $A1222*($C$4/100)))*180/PI(),180),FALSE))))</f>
        <v>180</v>
      </c>
      <c r="H1222" s="50">
        <f>IF(AND(C$9="L",C$10="IB"),(($C$7*Coefficients!$C$16)/($A1222*SIN(C$5*PI()/180))*100/2)^2*PI(),IF(AND(C$9="C",C$10="IB"),(($C$7*Coefficients!$D$16)/($A1222*SIN(C$5*PI()/180))*100/2)^2*PI(),IF(AND(C$9="L",C$10="D"),(($C$7*Coefficients!$E$16)/($A1222*SIN(C$5*PI()/180))*100/2)^2*PI(),IF(AND(C$9="C",C$10="D"),(($C$7* Coefficients!$F$16)/($A1222*SIN(C$5*PI()/180))*100/2)^2*PI(),FALSE))))</f>
        <v>108384.61395726466</v>
      </c>
      <c r="I1222" s="42">
        <f t="shared" si="135"/>
        <v>5.2010375227450547</v>
      </c>
      <c r="L1222" s="44"/>
    </row>
    <row r="1223" spans="1:12" x14ac:dyDescent="0.25">
      <c r="A1223" s="51">
        <f t="shared" si="136"/>
        <v>154.17004529494616</v>
      </c>
      <c r="B1223" s="5">
        <f t="shared" si="130"/>
        <v>0.99443177254053639</v>
      </c>
      <c r="C1223" s="49">
        <f t="shared" si="133"/>
        <v>-4.8500164830399088E-2</v>
      </c>
      <c r="D1223" s="5">
        <f t="shared" si="131"/>
        <v>1.483009717031565</v>
      </c>
      <c r="E1223" s="5">
        <f t="shared" si="132"/>
        <v>0.24987225108367034</v>
      </c>
      <c r="F1223" s="5" t="str">
        <f t="shared" si="134"/>
        <v>neg.</v>
      </c>
      <c r="G1223" s="16">
        <f>IF(AND(C$9="L",C$10="IB"),IF((($C$7*Coefficients!$C$16)/($A1223*($C$4/100)))&lt;=1,2*ASIN(($C$7*Coefficients!$C$16)/( $A1223*($C$4/100)))*180/PI(),180),IF(AND(C$9="C",C$10="IB"),IF((($C$7*Coefficients!$D$16)/($A1223*($C$4/100)))&lt;=1,2*ASIN(($C$7*Coefficients!$D$16)/( $A1223*($C$4/100)))*180/PI(),180),IF(AND(C$9="L",C$10="D"),IF((($C$7*Coefficients!$E$16)/($A1223*($C$4/100)))&lt;=1,2*ASIN(($C$7*Coefficients!$E$16)/( $A1223*($C$4/100)))*180/PI(),180),IF(AND(C$9="C",C$10="D"),IF((($C$7*Coefficients!$F$16)/($A1223*($C$4/100)))&lt;=1,2*ASIN(($C$7*Coefficients!$F$16)/( $A1223*($C$4/100)))*180/PI(),180),FALSE))))</f>
        <v>180</v>
      </c>
      <c r="H1223" s="50">
        <f>IF(AND(C$9="L",C$10="IB"),(($C$7*Coefficients!$C$16)/($A1223*SIN(C$5*PI()/180))*100/2)^2*PI(),IF(AND(C$9="C",C$10="IB"),(($C$7*Coefficients!$D$16)/($A1223*SIN(C$5*PI()/180))*100/2)^2*PI(),IF(AND(C$9="L",C$10="D"),(($C$7*Coefficients!$E$16)/($A1223*SIN(C$5*PI()/180))*100/2)^2*PI(),IF(AND(C$9="C",C$10="D"),(($C$7* Coefficients!$F$16)/($A1223*SIN(C$5*PI()/180))*100/2)^2*PI(),FALSE))))</f>
        <v>107886.63189061511</v>
      </c>
      <c r="I1223" s="42">
        <f t="shared" si="135"/>
        <v>5.1890754683862363</v>
      </c>
      <c r="L1223" s="44"/>
    </row>
    <row r="1224" spans="1:12" x14ac:dyDescent="0.25">
      <c r="A1224" s="51">
        <f t="shared" si="136"/>
        <v>154.52544395383157</v>
      </c>
      <c r="B1224" s="5">
        <f t="shared" si="130"/>
        <v>0.99440611878327945</v>
      </c>
      <c r="C1224" s="49">
        <f t="shared" si="133"/>
        <v>-4.872424111667651E-2</v>
      </c>
      <c r="D1224" s="5">
        <f t="shared" si="131"/>
        <v>1.4864284075011613</v>
      </c>
      <c r="E1224" s="5">
        <f t="shared" si="132"/>
        <v>0.25102560899106297</v>
      </c>
      <c r="F1224" s="5" t="str">
        <f t="shared" si="134"/>
        <v>neg.</v>
      </c>
      <c r="G1224" s="16">
        <f>IF(AND(C$9="L",C$10="IB"),IF((($C$7*Coefficients!$C$16)/($A1224*($C$4/100)))&lt;=1,2*ASIN(($C$7*Coefficients!$C$16)/( $A1224*($C$4/100)))*180/PI(),180),IF(AND(C$9="C",C$10="IB"),IF((($C$7*Coefficients!$D$16)/($A1224*($C$4/100)))&lt;=1,2*ASIN(($C$7*Coefficients!$D$16)/( $A1224*($C$4/100)))*180/PI(),180),IF(AND(C$9="L",C$10="D"),IF((($C$7*Coefficients!$E$16)/($A1224*($C$4/100)))&lt;=1,2*ASIN(($C$7*Coefficients!$E$16)/( $A1224*($C$4/100)))*180/PI(),180),IF(AND(C$9="C",C$10="D"),IF((($C$7*Coefficients!$F$16)/($A1224*($C$4/100)))&lt;=1,2*ASIN(($C$7*Coefficients!$F$16)/( $A1224*($C$4/100)))*180/PI(),180),FALSE))))</f>
        <v>180</v>
      </c>
      <c r="H1224" s="50">
        <f>IF(AND(C$9="L",C$10="IB"),(($C$7*Coefficients!$C$16)/($A1224*SIN(C$5*PI()/180))*100/2)^2*PI(),IF(AND(C$9="C",C$10="IB"),(($C$7*Coefficients!$D$16)/($A1224*SIN(C$5*PI()/180))*100/2)^2*PI(),IF(AND(C$9="L",C$10="D"),(($C$7*Coefficients!$E$16)/($A1224*SIN(C$5*PI()/180))*100/2)^2*PI(),IF(AND(C$9="C",C$10="D"),(($C$7* Coefficients!$F$16)/($A1224*SIN(C$5*PI()/180))*100/2)^2*PI(),FALSE))))</f>
        <v>107390.93784372834</v>
      </c>
      <c r="I1224" s="42">
        <f t="shared" si="135"/>
        <v>5.1771409259889953</v>
      </c>
      <c r="L1224" s="44"/>
    </row>
    <row r="1225" spans="1:12" x14ac:dyDescent="0.25">
      <c r="A1225" s="51">
        <f t="shared" si="136"/>
        <v>154.88166189123828</v>
      </c>
      <c r="B1225" s="5">
        <f t="shared" si="130"/>
        <v>0.99438034705750689</v>
      </c>
      <c r="C1225" s="49">
        <f t="shared" si="133"/>
        <v>-4.8949353635994508E-2</v>
      </c>
      <c r="D1225" s="5">
        <f t="shared" si="131"/>
        <v>1.4898549788662048</v>
      </c>
      <c r="E1225" s="5">
        <f t="shared" si="132"/>
        <v>0.25218429055667207</v>
      </c>
      <c r="F1225" s="5" t="str">
        <f t="shared" si="134"/>
        <v>neg.</v>
      </c>
      <c r="G1225" s="16">
        <f>IF(AND(C$9="L",C$10="IB"),IF((($C$7*Coefficients!$C$16)/($A1225*($C$4/100)))&lt;=1,2*ASIN(($C$7*Coefficients!$C$16)/( $A1225*($C$4/100)))*180/PI(),180),IF(AND(C$9="C",C$10="IB"),IF((($C$7*Coefficients!$D$16)/($A1225*($C$4/100)))&lt;=1,2*ASIN(($C$7*Coefficients!$D$16)/( $A1225*($C$4/100)))*180/PI(),180),IF(AND(C$9="L",C$10="D"),IF((($C$7*Coefficients!$E$16)/($A1225*($C$4/100)))&lt;=1,2*ASIN(($C$7*Coefficients!$E$16)/( $A1225*($C$4/100)))*180/PI(),180),IF(AND(C$9="C",C$10="D"),IF((($C$7*Coefficients!$F$16)/($A1225*($C$4/100)))&lt;=1,2*ASIN(($C$7*Coefficients!$F$16)/( $A1225*($C$4/100)))*180/PI(),180),FALSE))))</f>
        <v>180</v>
      </c>
      <c r="H1225" s="50">
        <f>IF(AND(C$9="L",C$10="IB"),(($C$7*Coefficients!$C$16)/($A1225*SIN(C$5*PI()/180))*100/2)^2*PI(),IF(AND(C$9="C",C$10="IB"),(($C$7*Coefficients!$D$16)/($A1225*SIN(C$5*PI()/180))*100/2)^2*PI(),IF(AND(C$9="L",C$10="D"),(($C$7*Coefficients!$E$16)/($A1225*SIN(C$5*PI()/180))*100/2)^2*PI(),IF(AND(C$9="C",C$10="D"),(($C$7* Coefficients!$F$16)/($A1225*SIN(C$5*PI()/180))*100/2)^2*PI(),FALSE))))</f>
        <v>106897.52130410833</v>
      </c>
      <c r="I1225" s="42">
        <f t="shared" si="135"/>
        <v>5.1652338322775728</v>
      </c>
      <c r="L1225" s="44"/>
    </row>
    <row r="1226" spans="1:12" x14ac:dyDescent="0.25">
      <c r="A1226" s="51">
        <f t="shared" si="136"/>
        <v>155.23870099579833</v>
      </c>
      <c r="B1226" s="5">
        <f t="shared" si="130"/>
        <v>0.99435445682280155</v>
      </c>
      <c r="C1226" s="49">
        <f t="shared" si="133"/>
        <v>-4.9175507189427675E-2</v>
      </c>
      <c r="D1226" s="5">
        <f t="shared" si="131"/>
        <v>1.4932894492940352</v>
      </c>
      <c r="E1226" s="5">
        <f t="shared" si="132"/>
        <v>0.25334832035338745</v>
      </c>
      <c r="F1226" s="5" t="str">
        <f t="shared" si="134"/>
        <v>neg.</v>
      </c>
      <c r="G1226" s="16">
        <f>IF(AND(C$9="L",C$10="IB"),IF((($C$7*Coefficients!$C$16)/($A1226*($C$4/100)))&lt;=1,2*ASIN(($C$7*Coefficients!$C$16)/( $A1226*($C$4/100)))*180/PI(),180),IF(AND(C$9="C",C$10="IB"),IF((($C$7*Coefficients!$D$16)/($A1226*($C$4/100)))&lt;=1,2*ASIN(($C$7*Coefficients!$D$16)/( $A1226*($C$4/100)))*180/PI(),180),IF(AND(C$9="L",C$10="D"),IF((($C$7*Coefficients!$E$16)/($A1226*($C$4/100)))&lt;=1,2*ASIN(($C$7*Coefficients!$E$16)/( $A1226*($C$4/100)))*180/PI(),180),IF(AND(C$9="C",C$10="D"),IF((($C$7*Coefficients!$F$16)/($A1226*($C$4/100)))&lt;=1,2*ASIN(($C$7*Coefficients!$F$16)/( $A1226*($C$4/100)))*180/PI(),180),FALSE))))</f>
        <v>180</v>
      </c>
      <c r="H1226" s="50">
        <f>IF(AND(C$9="L",C$10="IB"),(($C$7*Coefficients!$C$16)/($A1226*SIN(C$5*PI()/180))*100/2)^2*PI(),IF(AND(C$9="C",C$10="IB"),(($C$7*Coefficients!$D$16)/($A1226*SIN(C$5*PI()/180))*100/2)^2*PI(),IF(AND(C$9="L",C$10="D"),(($C$7*Coefficients!$E$16)/($A1226*SIN(C$5*PI()/180))*100/2)^2*PI(),IF(AND(C$9="C",C$10="D"),(($C$7* Coefficients!$F$16)/($A1226*SIN(C$5*PI()/180))*100/2)^2*PI(),FALSE))))</f>
        <v>106406.37180755973</v>
      </c>
      <c r="I1226" s="42">
        <f t="shared" si="135"/>
        <v>5.1533541241217478</v>
      </c>
      <c r="L1226" s="44"/>
    </row>
    <row r="1227" spans="1:12" x14ac:dyDescent="0.25">
      <c r="A1227" s="51">
        <f t="shared" si="136"/>
        <v>155.59656316049751</v>
      </c>
      <c r="B1227" s="5">
        <f t="shared" si="130"/>
        <v>0.99432844753629024</v>
      </c>
      <c r="C1227" s="49">
        <f t="shared" si="133"/>
        <v>-4.9402706600374213E-2</v>
      </c>
      <c r="D1227" s="5">
        <f t="shared" si="131"/>
        <v>1.4967318369938736</v>
      </c>
      <c r="E1227" s="5">
        <f t="shared" si="132"/>
        <v>0.25451772306752241</v>
      </c>
      <c r="F1227" s="5" t="str">
        <f t="shared" si="134"/>
        <v>neg.</v>
      </c>
      <c r="G1227" s="16">
        <f>IF(AND(C$9="L",C$10="IB"),IF((($C$7*Coefficients!$C$16)/($A1227*($C$4/100)))&lt;=1,2*ASIN(($C$7*Coefficients!$C$16)/( $A1227*($C$4/100)))*180/PI(),180),IF(AND(C$9="C",C$10="IB"),IF((($C$7*Coefficients!$D$16)/($A1227*($C$4/100)))&lt;=1,2*ASIN(($C$7*Coefficients!$D$16)/( $A1227*($C$4/100)))*180/PI(),180),IF(AND(C$9="L",C$10="D"),IF((($C$7*Coefficients!$E$16)/($A1227*($C$4/100)))&lt;=1,2*ASIN(($C$7*Coefficients!$E$16)/( $A1227*($C$4/100)))*180/PI(),180),IF(AND(C$9="C",C$10="D"),IF((($C$7*Coefficients!$F$16)/($A1227*($C$4/100)))&lt;=1,2*ASIN(($C$7*Coefficients!$F$16)/( $A1227*($C$4/100)))*180/PI(),180),FALSE))))</f>
        <v>180</v>
      </c>
      <c r="H1227" s="50">
        <f>IF(AND(C$9="L",C$10="IB"),(($C$7*Coefficients!$C$16)/($A1227*SIN(C$5*PI()/180))*100/2)^2*PI(),IF(AND(C$9="C",C$10="IB"),(($C$7*Coefficients!$D$16)/($A1227*SIN(C$5*PI()/180))*100/2)^2*PI(),IF(AND(C$9="L",C$10="D"),(($C$7*Coefficients!$E$16)/($A1227*SIN(C$5*PI()/180))*100/2)^2*PI(),IF(AND(C$9="C",C$10="D"),(($C$7* Coefficients!$F$16)/($A1227*SIN(C$5*PI()/180))*100/2)^2*PI(),FALSE))))</f>
        <v>105917.47893796573</v>
      </c>
      <c r="I1227" s="42">
        <f t="shared" si="135"/>
        <v>5.1415017385364861</v>
      </c>
      <c r="L1227" s="44"/>
    </row>
    <row r="1228" spans="1:12" x14ac:dyDescent="0.25">
      <c r="A1228" s="51">
        <f t="shared" si="136"/>
        <v>155.9552502826854</v>
      </c>
      <c r="B1228" s="5">
        <f t="shared" si="130"/>
        <v>0.99430231865263197</v>
      </c>
      <c r="C1228" s="49">
        <f t="shared" si="133"/>
        <v>-4.9630956714667267E-2</v>
      </c>
      <c r="D1228" s="5">
        <f t="shared" si="131"/>
        <v>1.5001821602169163</v>
      </c>
      <c r="E1228" s="5">
        <f t="shared" si="132"/>
        <v>0.25569252349933669</v>
      </c>
      <c r="F1228" s="5" t="str">
        <f t="shared" si="134"/>
        <v>neg.</v>
      </c>
      <c r="G1228" s="16">
        <f>IF(AND(C$9="L",C$10="IB"),IF((($C$7*Coefficients!$C$16)/($A1228*($C$4/100)))&lt;=1,2*ASIN(($C$7*Coefficients!$C$16)/( $A1228*($C$4/100)))*180/PI(),180),IF(AND(C$9="C",C$10="IB"),IF((($C$7*Coefficients!$D$16)/($A1228*($C$4/100)))&lt;=1,2*ASIN(($C$7*Coefficients!$D$16)/( $A1228*($C$4/100)))*180/PI(),180),IF(AND(C$9="L",C$10="D"),IF((($C$7*Coefficients!$E$16)/($A1228*($C$4/100)))&lt;=1,2*ASIN(($C$7*Coefficients!$E$16)/( $A1228*($C$4/100)))*180/PI(),180),IF(AND(C$9="C",C$10="D"),IF((($C$7*Coefficients!$F$16)/($A1228*($C$4/100)))&lt;=1,2*ASIN(($C$7*Coefficients!$F$16)/( $A1228*($C$4/100)))*180/PI(),180),FALSE))))</f>
        <v>180</v>
      </c>
      <c r="H1228" s="50">
        <f>IF(AND(C$9="L",C$10="IB"),(($C$7*Coefficients!$C$16)/($A1228*SIN(C$5*PI()/180))*100/2)^2*PI(),IF(AND(C$9="C",C$10="IB"),(($C$7*Coefficients!$D$16)/($A1228*SIN(C$5*PI()/180))*100/2)^2*PI(),IF(AND(C$9="L",C$10="D"),(($C$7*Coefficients!$E$16)/($A1228*SIN(C$5*PI()/180))*100/2)^2*PI(),IF(AND(C$9="C",C$10="D"),(($C$7* Coefficients!$F$16)/($A1228*SIN(C$5*PI()/180))*100/2)^2*PI(),FALSE))))</f>
        <v>105430.83232706739</v>
      </c>
      <c r="I1228" s="42">
        <f t="shared" si="135"/>
        <v>5.1296766126816209</v>
      </c>
      <c r="L1228" s="44"/>
    </row>
    <row r="1229" spans="1:12" x14ac:dyDescent="0.25">
      <c r="A1229" s="51">
        <f t="shared" si="136"/>
        <v>156.3147642640854</v>
      </c>
      <c r="B1229" s="5">
        <f t="shared" si="130"/>
        <v>0.99427606962400694</v>
      </c>
      <c r="C1229" s="49">
        <f t="shared" si="133"/>
        <v>-4.9860262400679686E-2</v>
      </c>
      <c r="D1229" s="5">
        <f t="shared" si="131"/>
        <v>1.5036404372564338</v>
      </c>
      <c r="E1229" s="5">
        <f t="shared" si="132"/>
        <v>0.25687274656356313</v>
      </c>
      <c r="F1229" s="5" t="str">
        <f t="shared" si="134"/>
        <v>neg.</v>
      </c>
      <c r="G1229" s="16">
        <f>IF(AND(C$9="L",C$10="IB"),IF((($C$7*Coefficients!$C$16)/($A1229*($C$4/100)))&lt;=1,2*ASIN(($C$7*Coefficients!$C$16)/( $A1229*($C$4/100)))*180/PI(),180),IF(AND(C$9="C",C$10="IB"),IF((($C$7*Coefficients!$D$16)/($A1229*($C$4/100)))&lt;=1,2*ASIN(($C$7*Coefficients!$D$16)/( $A1229*($C$4/100)))*180/PI(),180),IF(AND(C$9="L",C$10="D"),IF((($C$7*Coefficients!$E$16)/($A1229*($C$4/100)))&lt;=1,2*ASIN(($C$7*Coefficients!$E$16)/( $A1229*($C$4/100)))*180/PI(),180),IF(AND(C$9="C",C$10="D"),IF((($C$7*Coefficients!$F$16)/($A1229*($C$4/100)))&lt;=1,2*ASIN(($C$7*Coefficients!$F$16)/( $A1229*($C$4/100)))*180/PI(),180),FALSE))))</f>
        <v>180</v>
      </c>
      <c r="H1229" s="50">
        <f>IF(AND(C$9="L",C$10="IB"),(($C$7*Coefficients!$C$16)/($A1229*SIN(C$5*PI()/180))*100/2)^2*PI(),IF(AND(C$9="C",C$10="IB"),(($C$7*Coefficients!$D$16)/($A1229*SIN(C$5*PI()/180))*100/2)^2*PI(),IF(AND(C$9="L",C$10="D"),(($C$7*Coefficients!$E$16)/($A1229*SIN(C$5*PI()/180))*100/2)^2*PI(),IF(AND(C$9="C",C$10="D"),(($C$7* Coefficients!$F$16)/($A1229*SIN(C$5*PI()/180))*100/2)^2*PI(),FALSE))))</f>
        <v>104946.4216542434</v>
      </c>
      <c r="I1229" s="42">
        <f t="shared" si="135"/>
        <v>5.1178786838615125</v>
      </c>
      <c r="L1229" s="44"/>
    </row>
    <row r="1230" spans="1:12" x14ac:dyDescent="0.25">
      <c r="A1230" s="51">
        <f t="shared" si="136"/>
        <v>156.67510701080488</v>
      </c>
      <c r="B1230" s="5">
        <f t="shared" si="130"/>
        <v>0.99424969990010559</v>
      </c>
      <c r="C1230" s="49">
        <f t="shared" si="133"/>
        <v>-5.0090628549428813E-2</v>
      </c>
      <c r="D1230" s="5">
        <f t="shared" si="131"/>
        <v>1.5071066864478673</v>
      </c>
      <c r="E1230" s="5">
        <f t="shared" si="132"/>
        <v>0.25805841728993595</v>
      </c>
      <c r="F1230" s="5" t="str">
        <f t="shared" si="134"/>
        <v>neg.</v>
      </c>
      <c r="G1230" s="16">
        <f>IF(AND(C$9="L",C$10="IB"),IF((($C$7*Coefficients!$C$16)/($A1230*($C$4/100)))&lt;=1,2*ASIN(($C$7*Coefficients!$C$16)/( $A1230*($C$4/100)))*180/PI(),180),IF(AND(C$9="C",C$10="IB"),IF((($C$7*Coefficients!$D$16)/($A1230*($C$4/100)))&lt;=1,2*ASIN(($C$7*Coefficients!$D$16)/( $A1230*($C$4/100)))*180/PI(),180),IF(AND(C$9="L",C$10="D"),IF((($C$7*Coefficients!$E$16)/($A1230*($C$4/100)))&lt;=1,2*ASIN(($C$7*Coefficients!$E$16)/( $A1230*($C$4/100)))*180/PI(),180),IF(AND(C$9="C",C$10="D"),IF((($C$7*Coefficients!$F$16)/($A1230*($C$4/100)))&lt;=1,2*ASIN(($C$7*Coefficients!$F$16)/( $A1230*($C$4/100)))*180/PI(),180),FALSE))))</f>
        <v>180</v>
      </c>
      <c r="H1230" s="50">
        <f>IF(AND(C$9="L",C$10="IB"),(($C$7*Coefficients!$C$16)/($A1230*SIN(C$5*PI()/180))*100/2)^2*PI(),IF(AND(C$9="C",C$10="IB"),(($C$7*Coefficients!$D$16)/($A1230*SIN(C$5*PI()/180))*100/2)^2*PI(),IF(AND(C$9="L",C$10="D"),(($C$7*Coefficients!$E$16)/($A1230*SIN(C$5*PI()/180))*100/2)^2*PI(),IF(AND(C$9="C",C$10="D"),(($C$7* Coefficients!$F$16)/($A1230*SIN(C$5*PI()/180))*100/2)^2*PI(),FALSE))))</f>
        <v>104464.23664629148</v>
      </c>
      <c r="I1230" s="42">
        <f t="shared" si="135"/>
        <v>5.1061078895247167</v>
      </c>
      <c r="L1230" s="44"/>
    </row>
    <row r="1231" spans="1:12" x14ac:dyDescent="0.25">
      <c r="A1231" s="51">
        <f t="shared" si="136"/>
        <v>157.03628043334518</v>
      </c>
      <c r="B1231" s="5">
        <f t="shared" si="130"/>
        <v>0.99422320892811844</v>
      </c>
      <c r="C1231" s="49">
        <f t="shared" si="133"/>
        <v>-5.0322060074673616E-2</v>
      </c>
      <c r="D1231" s="5">
        <f t="shared" si="131"/>
        <v>1.5105809261689243</v>
      </c>
      <c r="E1231" s="5">
        <f t="shared" si="132"/>
        <v>0.2592495608237208</v>
      </c>
      <c r="F1231" s="5" t="str">
        <f t="shared" si="134"/>
        <v>neg.</v>
      </c>
      <c r="G1231" s="16">
        <f>IF(AND(C$9="L",C$10="IB"),IF((($C$7*Coefficients!$C$16)/($A1231*($C$4/100)))&lt;=1,2*ASIN(($C$7*Coefficients!$C$16)/( $A1231*($C$4/100)))*180/PI(),180),IF(AND(C$9="C",C$10="IB"),IF((($C$7*Coefficients!$D$16)/($A1231*($C$4/100)))&lt;=1,2*ASIN(($C$7*Coefficients!$D$16)/( $A1231*($C$4/100)))*180/PI(),180),IF(AND(C$9="L",C$10="D"),IF((($C$7*Coefficients!$E$16)/($A1231*($C$4/100)))&lt;=1,2*ASIN(($C$7*Coefficients!$E$16)/( $A1231*($C$4/100)))*180/PI(),180),IF(AND(C$9="C",C$10="D"),IF((($C$7*Coefficients!$F$16)/($A1231*($C$4/100)))&lt;=1,2*ASIN(($C$7*Coefficients!$F$16)/( $A1231*($C$4/100)))*180/PI(),180),FALSE))))</f>
        <v>180</v>
      </c>
      <c r="H1231" s="50">
        <f>IF(AND(C$9="L",C$10="IB"),(($C$7*Coefficients!$C$16)/($A1231*SIN(C$5*PI()/180))*100/2)^2*PI(),IF(AND(C$9="C",C$10="IB"),(($C$7*Coefficients!$D$16)/($A1231*SIN(C$5*PI()/180))*100/2)^2*PI(),IF(AND(C$9="L",C$10="D"),(($C$7*Coefficients!$E$16)/($A1231*SIN(C$5*PI()/180))*100/2)^2*PI(),IF(AND(C$9="C",C$10="D"),(($C$7* Coefficients!$F$16)/($A1231*SIN(C$5*PI()/180))*100/2)^2*PI(),FALSE))))</f>
        <v>103984.26707721045</v>
      </c>
      <c r="I1231" s="42">
        <f t="shared" si="135"/>
        <v>5.0943641672636533</v>
      </c>
      <c r="L1231" s="44"/>
    </row>
    <row r="1232" spans="1:12" x14ac:dyDescent="0.25">
      <c r="A1232" s="51">
        <f t="shared" si="136"/>
        <v>157.39828644661185</v>
      </c>
      <c r="B1232" s="5">
        <f t="shared" si="130"/>
        <v>0.99419659615272293</v>
      </c>
      <c r="C1232" s="49">
        <f t="shared" si="133"/>
        <v>-5.0554561913039073E-2</v>
      </c>
      <c r="D1232" s="5">
        <f t="shared" si="131"/>
        <v>1.5140631748396773</v>
      </c>
      <c r="E1232" s="5">
        <f t="shared" si="132"/>
        <v>0.26044620242624905</v>
      </c>
      <c r="F1232" s="5" t="str">
        <f t="shared" si="134"/>
        <v>neg.</v>
      </c>
      <c r="G1232" s="16">
        <f>IF(AND(C$9="L",C$10="IB"),IF((($C$7*Coefficients!$C$16)/($A1232*($C$4/100)))&lt;=1,2*ASIN(($C$7*Coefficients!$C$16)/( $A1232*($C$4/100)))*180/PI(),180),IF(AND(C$9="C",C$10="IB"),IF((($C$7*Coefficients!$D$16)/($A1232*($C$4/100)))&lt;=1,2*ASIN(($C$7*Coefficients!$D$16)/( $A1232*($C$4/100)))*180/PI(),180),IF(AND(C$9="L",C$10="D"),IF((($C$7*Coefficients!$E$16)/($A1232*($C$4/100)))&lt;=1,2*ASIN(($C$7*Coefficients!$E$16)/( $A1232*($C$4/100)))*180/PI(),180),IF(AND(C$9="C",C$10="D"),IF((($C$7*Coefficients!$F$16)/($A1232*($C$4/100)))&lt;=1,2*ASIN(($C$7*Coefficients!$F$16)/( $A1232*($C$4/100)))*180/PI(),180),FALSE))))</f>
        <v>180</v>
      </c>
      <c r="H1232" s="50">
        <f>IF(AND(C$9="L",C$10="IB"),(($C$7*Coefficients!$C$16)/($A1232*SIN(C$5*PI()/180))*100/2)^2*PI(),IF(AND(C$9="C",C$10="IB"),(($C$7*Coefficients!$D$16)/($A1232*SIN(C$5*PI()/180))*100/2)^2*PI(),IF(AND(C$9="L",C$10="D"),(($C$7*Coefficients!$E$16)/($A1232*SIN(C$5*PI()/180))*100/2)^2*PI(),IF(AND(C$9="C",C$10="D"),(($C$7* Coefficients!$F$16)/($A1232*SIN(C$5*PI()/180))*100/2)^2*PI(),FALSE))))</f>
        <v>103506.50276798333</v>
      </c>
      <c r="I1232" s="42">
        <f t="shared" si="135"/>
        <v>5.0826474548142757</v>
      </c>
      <c r="L1232" s="44"/>
    </row>
    <row r="1233" spans="1:12" x14ac:dyDescent="0.25">
      <c r="A1233" s="51">
        <f t="shared" si="136"/>
        <v>157.76112696992473</v>
      </c>
      <c r="B1233" s="5">
        <f t="shared" si="130"/>
        <v>0.99416986101607341</v>
      </c>
      <c r="C1233" s="49">
        <f t="shared" si="133"/>
        <v>-5.0788139024112458E-2</v>
      </c>
      <c r="D1233" s="5">
        <f t="shared" si="131"/>
        <v>1.5175534509226634</v>
      </c>
      <c r="E1233" s="5">
        <f t="shared" si="132"/>
        <v>0.261648367475453</v>
      </c>
      <c r="F1233" s="5" t="str">
        <f t="shared" si="134"/>
        <v>neg.</v>
      </c>
      <c r="G1233" s="16">
        <f>IF(AND(C$9="L",C$10="IB"),IF((($C$7*Coefficients!$C$16)/($A1233*($C$4/100)))&lt;=1,2*ASIN(($C$7*Coefficients!$C$16)/( $A1233*($C$4/100)))*180/PI(),180),IF(AND(C$9="C",C$10="IB"),IF((($C$7*Coefficients!$D$16)/($A1233*($C$4/100)))&lt;=1,2*ASIN(($C$7*Coefficients!$D$16)/( $A1233*($C$4/100)))*180/PI(),180),IF(AND(C$9="L",C$10="D"),IF((($C$7*Coefficients!$E$16)/($A1233*($C$4/100)))&lt;=1,2*ASIN(($C$7*Coefficients!$E$16)/( $A1233*($C$4/100)))*180/PI(),180),IF(AND(C$9="C",C$10="D"),IF((($C$7*Coefficients!$F$16)/($A1233*($C$4/100)))&lt;=1,2*ASIN(($C$7*Coefficients!$F$16)/( $A1233*($C$4/100)))*180/PI(),180),FALSE))))</f>
        <v>180</v>
      </c>
      <c r="H1233" s="50">
        <f>IF(AND(C$9="L",C$10="IB"),(($C$7*Coefficients!$C$16)/($A1233*SIN(C$5*PI()/180))*100/2)^2*PI(),IF(AND(C$9="C",C$10="IB"),(($C$7*Coefficients!$D$16)/($A1233*SIN(C$5*PI()/180))*100/2)^2*PI(),IF(AND(C$9="L",C$10="D"),(($C$7*Coefficients!$E$16)/($A1233*SIN(C$5*PI()/180))*100/2)^2*PI(),IF(AND(C$9="C",C$10="D"),(($C$7* Coefficients!$F$16)/($A1233*SIN(C$5*PI()/180))*100/2)^2*PI(),FALSE))))</f>
        <v>103030.93358636145</v>
      </c>
      <c r="I1233" s="42">
        <f t="shared" si="135"/>
        <v>5.0709576900557414</v>
      </c>
      <c r="L1233" s="44"/>
    </row>
    <row r="1234" spans="1:12" x14ac:dyDescent="0.25">
      <c r="A1234" s="51">
        <f t="shared" si="136"/>
        <v>158.12480392702815</v>
      </c>
      <c r="B1234" s="5">
        <f t="shared" si="130"/>
        <v>0.99414300295779079</v>
      </c>
      <c r="C1234" s="49">
        <f t="shared" si="133"/>
        <v>-5.1022796390542698E-2</v>
      </c>
      <c r="D1234" s="5">
        <f t="shared" si="131"/>
        <v>1.5210517729229782</v>
      </c>
      <c r="E1234" s="5">
        <f t="shared" si="132"/>
        <v>0.26285608146640416</v>
      </c>
      <c r="F1234" s="5" t="str">
        <f t="shared" si="134"/>
        <v>neg.</v>
      </c>
      <c r="G1234" s="16">
        <f>IF(AND(C$9="L",C$10="IB"),IF((($C$7*Coefficients!$C$16)/($A1234*($C$4/100)))&lt;=1,2*ASIN(($C$7*Coefficients!$C$16)/( $A1234*($C$4/100)))*180/PI(),180),IF(AND(C$9="C",C$10="IB"),IF((($C$7*Coefficients!$D$16)/($A1234*($C$4/100)))&lt;=1,2*ASIN(($C$7*Coefficients!$D$16)/( $A1234*($C$4/100)))*180/PI(),180),IF(AND(C$9="L",C$10="D"),IF((($C$7*Coefficients!$E$16)/($A1234*($C$4/100)))&lt;=1,2*ASIN(($C$7*Coefficients!$E$16)/( $A1234*($C$4/100)))*180/PI(),180),IF(AND(C$9="C",C$10="D"),IF((($C$7*Coefficients!$F$16)/($A1234*($C$4/100)))&lt;=1,2*ASIN(($C$7*Coefficients!$F$16)/( $A1234*($C$4/100)))*180/PI(),180),FALSE))))</f>
        <v>180</v>
      </c>
      <c r="H1234" s="50">
        <f>IF(AND(C$9="L",C$10="IB"),(($C$7*Coefficients!$C$16)/($A1234*SIN(C$5*PI()/180))*100/2)^2*PI(),IF(AND(C$9="C",C$10="IB"),(($C$7*Coefficients!$D$16)/($A1234*SIN(C$5*PI()/180))*100/2)^2*PI(),IF(AND(C$9="L",C$10="D"),(($C$7*Coefficients!$E$16)/($A1234*SIN(C$5*PI()/180))*100/2)^2*PI(),IF(AND(C$9="C",C$10="D"),(($C$7* Coefficients!$F$16)/($A1234*SIN(C$5*PI()/180))*100/2)^2*PI(),FALSE))))</f>
        <v>102557.5494466496</v>
      </c>
      <c r="I1234" s="42">
        <f t="shared" si="135"/>
        <v>5.0592948110100808</v>
      </c>
      <c r="L1234" s="44"/>
    </row>
    <row r="1235" spans="1:12" x14ac:dyDescent="0.25">
      <c r="A1235" s="51">
        <f t="shared" si="136"/>
        <v>158.48931924610116</v>
      </c>
      <c r="B1235" s="5">
        <f t="shared" si="130"/>
        <v>0.99411602141494848</v>
      </c>
      <c r="C1235" s="49">
        <f t="shared" si="133"/>
        <v>-5.1258539018172761E-2</v>
      </c>
      <c r="D1235" s="5">
        <f t="shared" si="131"/>
        <v>1.524558159388377</v>
      </c>
      <c r="E1235" s="5">
        <f t="shared" si="132"/>
        <v>0.26406937001185388</v>
      </c>
      <c r="F1235" s="5" t="str">
        <f t="shared" si="134"/>
        <v>neg.</v>
      </c>
      <c r="G1235" s="16">
        <f>IF(AND(C$9="L",C$10="IB"),IF((($C$7*Coefficients!$C$16)/($A1235*($C$4/100)))&lt;=1,2*ASIN(($C$7*Coefficients!$C$16)/( $A1235*($C$4/100)))*180/PI(),180),IF(AND(C$9="C",C$10="IB"),IF((($C$7*Coefficients!$D$16)/($A1235*($C$4/100)))&lt;=1,2*ASIN(($C$7*Coefficients!$D$16)/( $A1235*($C$4/100)))*180/PI(),180),IF(AND(C$9="L",C$10="D"),IF((($C$7*Coefficients!$E$16)/($A1235*($C$4/100)))&lt;=1,2*ASIN(($C$7*Coefficients!$E$16)/( $A1235*($C$4/100)))*180/PI(),180),IF(AND(C$9="C",C$10="D"),IF((($C$7*Coefficients!$F$16)/($A1235*($C$4/100)))&lt;=1,2*ASIN(($C$7*Coefficients!$F$16)/( $A1235*($C$4/100)))*180/PI(),180),FALSE))))</f>
        <v>180</v>
      </c>
      <c r="H1235" s="50">
        <f>IF(AND(C$9="L",C$10="IB"),(($C$7*Coefficients!$C$16)/($A1235*SIN(C$5*PI()/180))*100/2)^2*PI(),IF(AND(C$9="C",C$10="IB"),(($C$7*Coefficients!$D$16)/($A1235*SIN(C$5*PI()/180))*100/2)^2*PI(),IF(AND(C$9="L",C$10="D"),(($C$7*Coefficients!$E$16)/($A1235*SIN(C$5*PI()/180))*100/2)^2*PI(),IF(AND(C$9="C",C$10="D"),(($C$7* Coefficients!$F$16)/($A1235*SIN(C$5*PI()/180))*100/2)^2*PI(),FALSE))))</f>
        <v>102086.34030949209</v>
      </c>
      <c r="I1235" s="42">
        <f t="shared" si="135"/>
        <v>5.0476587558418711</v>
      </c>
      <c r="L1235" s="44"/>
    </row>
    <row r="1236" spans="1:12" x14ac:dyDescent="0.25">
      <c r="A1236" s="51">
        <f t="shared" si="136"/>
        <v>158.85467485976767</v>
      </c>
      <c r="B1236" s="5">
        <f t="shared" si="130"/>
        <v>0.99408891582206382</v>
      </c>
      <c r="C1236" s="49">
        <f t="shared" si="133"/>
        <v>-5.1495371936123586E-2</v>
      </c>
      <c r="D1236" s="5">
        <f t="shared" si="131"/>
        <v>1.5280726289093718</v>
      </c>
      <c r="E1236" s="5">
        <f t="shared" si="132"/>
        <v>0.26528825884277657</v>
      </c>
      <c r="F1236" s="5" t="str">
        <f t="shared" si="134"/>
        <v>neg.</v>
      </c>
      <c r="G1236" s="16">
        <f>IF(AND(C$9="L",C$10="IB"),IF((($C$7*Coefficients!$C$16)/($A1236*($C$4/100)))&lt;=1,2*ASIN(($C$7*Coefficients!$C$16)/( $A1236*($C$4/100)))*180/PI(),180),IF(AND(C$9="C",C$10="IB"),IF((($C$7*Coefficients!$D$16)/($A1236*($C$4/100)))&lt;=1,2*ASIN(($C$7*Coefficients!$D$16)/( $A1236*($C$4/100)))*180/PI(),180),IF(AND(C$9="L",C$10="D"),IF((($C$7*Coefficients!$E$16)/($A1236*($C$4/100)))&lt;=1,2*ASIN(($C$7*Coefficients!$E$16)/( $A1236*($C$4/100)))*180/PI(),180),IF(AND(C$9="C",C$10="D"),IF((($C$7*Coefficients!$F$16)/($A1236*($C$4/100)))&lt;=1,2*ASIN(($C$7*Coefficients!$F$16)/( $A1236*($C$4/100)))*180/PI(),180),FALSE))))</f>
        <v>180</v>
      </c>
      <c r="H1236" s="50">
        <f>IF(AND(C$9="L",C$10="IB"),(($C$7*Coefficients!$C$16)/($A1236*SIN(C$5*PI()/180))*100/2)^2*PI(),IF(AND(C$9="C",C$10="IB"),(($C$7*Coefficients!$D$16)/($A1236*SIN(C$5*PI()/180))*100/2)^2*PI(),IF(AND(C$9="L",C$10="D"),(($C$7*Coefficients!$E$16)/($A1236*SIN(C$5*PI()/180))*100/2)^2*PI(),IF(AND(C$9="C",C$10="D"),(($C$7* Coefficients!$F$16)/($A1236*SIN(C$5*PI()/180))*100/2)^2*PI(),FALSE))))</f>
        <v>101617.29618166001</v>
      </c>
      <c r="I1236" s="42">
        <f t="shared" si="135"/>
        <v>5.0360494628579051</v>
      </c>
      <c r="L1236" s="44"/>
    </row>
    <row r="1237" spans="1:12" x14ac:dyDescent="0.25">
      <c r="A1237" s="51">
        <f t="shared" si="136"/>
        <v>159.22087270510676</v>
      </c>
      <c r="B1237" s="5">
        <f t="shared" si="130"/>
        <v>0.99406168561108488</v>
      </c>
      <c r="C1237" s="49">
        <f t="shared" si="133"/>
        <v>-5.173330019691897E-2</v>
      </c>
      <c r="D1237" s="5">
        <f t="shared" si="131"/>
        <v>1.5315952001193298</v>
      </c>
      <c r="E1237" s="5">
        <f t="shared" si="132"/>
        <v>0.26651277380891525</v>
      </c>
      <c r="F1237" s="5" t="str">
        <f t="shared" si="134"/>
        <v>neg.</v>
      </c>
      <c r="G1237" s="16">
        <f>IF(AND(C$9="L",C$10="IB"),IF((($C$7*Coefficients!$C$16)/($A1237*($C$4/100)))&lt;=1,2*ASIN(($C$7*Coefficients!$C$16)/( $A1237*($C$4/100)))*180/PI(),180),IF(AND(C$9="C",C$10="IB"),IF((($C$7*Coefficients!$D$16)/($A1237*($C$4/100)))&lt;=1,2*ASIN(($C$7*Coefficients!$D$16)/( $A1237*($C$4/100)))*180/PI(),180),IF(AND(C$9="L",C$10="D"),IF((($C$7*Coefficients!$E$16)/($A1237*($C$4/100)))&lt;=1,2*ASIN(($C$7*Coefficients!$E$16)/( $A1237*($C$4/100)))*180/PI(),180),IF(AND(C$9="C",C$10="D"),IF((($C$7*Coefficients!$F$16)/($A1237*($C$4/100)))&lt;=1,2*ASIN(($C$7*Coefficients!$F$16)/( $A1237*($C$4/100)))*180/PI(),180),FALSE))))</f>
        <v>180</v>
      </c>
      <c r="H1237" s="50">
        <f>IF(AND(C$9="L",C$10="IB"),(($C$7*Coefficients!$C$16)/($A1237*SIN(C$5*PI()/180))*100/2)^2*PI(),IF(AND(C$9="C",C$10="IB"),(($C$7*Coefficients!$D$16)/($A1237*SIN(C$5*PI()/180))*100/2)^2*PI(),IF(AND(C$9="L",C$10="D"),(($C$7*Coefficients!$E$16)/($A1237*SIN(C$5*PI()/180))*100/2)^2*PI(),IF(AND(C$9="C",C$10="D"),(($C$7* Coefficients!$F$16)/($A1237*SIN(C$5*PI()/180))*100/2)^2*PI(),FALSE))))</f>
        <v>101150.40711583903</v>
      </c>
      <c r="I1237" s="42">
        <f t="shared" si="135"/>
        <v>5.0244668705068669</v>
      </c>
      <c r="L1237" s="44"/>
    </row>
    <row r="1238" spans="1:12" x14ac:dyDescent="0.25">
      <c r="A1238" s="51">
        <f t="shared" si="136"/>
        <v>159.58791472366298</v>
      </c>
      <c r="B1238" s="5">
        <f t="shared" si="130"/>
        <v>0.99403433021138055</v>
      </c>
      <c r="C1238" s="49">
        <f t="shared" si="133"/>
        <v>-5.1972328876581278E-2</v>
      </c>
      <c r="D1238" s="5">
        <f t="shared" si="131"/>
        <v>1.5351258916945734</v>
      </c>
      <c r="E1238" s="5">
        <f t="shared" si="132"/>
        <v>0.26774294087933065</v>
      </c>
      <c r="F1238" s="5" t="str">
        <f t="shared" si="134"/>
        <v>neg.</v>
      </c>
      <c r="G1238" s="16">
        <f>IF(AND(C$9="L",C$10="IB"),IF((($C$7*Coefficients!$C$16)/($A1238*($C$4/100)))&lt;=1,2*ASIN(($C$7*Coefficients!$C$16)/( $A1238*($C$4/100)))*180/PI(),180),IF(AND(C$9="C",C$10="IB"),IF((($C$7*Coefficients!$D$16)/($A1238*($C$4/100)))&lt;=1,2*ASIN(($C$7*Coefficients!$D$16)/( $A1238*($C$4/100)))*180/PI(),180),IF(AND(C$9="L",C$10="D"),IF((($C$7*Coefficients!$E$16)/($A1238*($C$4/100)))&lt;=1,2*ASIN(($C$7*Coefficients!$E$16)/( $A1238*($C$4/100)))*180/PI(),180),IF(AND(C$9="C",C$10="D"),IF((($C$7*Coefficients!$F$16)/($A1238*($C$4/100)))&lt;=1,2*ASIN(($C$7*Coefficients!$F$16)/( $A1238*($C$4/100)))*180/PI(),180),FALSE))))</f>
        <v>180</v>
      </c>
      <c r="H1238" s="50">
        <f>IF(AND(C$9="L",C$10="IB"),(($C$7*Coefficients!$C$16)/($A1238*SIN(C$5*PI()/180))*100/2)^2*PI(),IF(AND(C$9="C",C$10="IB"),(($C$7*Coefficients!$D$16)/($A1238*SIN(C$5*PI()/180))*100/2)^2*PI(),IF(AND(C$9="L",C$10="D"),(($C$7*Coefficients!$E$16)/($A1238*SIN(C$5*PI()/180))*100/2)^2*PI(),IF(AND(C$9="C",C$10="D"),(($C$7* Coefficients!$F$16)/($A1238*SIN(C$5*PI()/180))*100/2)^2*PI(),FALSE))))</f>
        <v>100685.66321041858</v>
      </c>
      <c r="I1238" s="42">
        <f t="shared" si="135"/>
        <v>5.0129109173790063</v>
      </c>
      <c r="L1238" s="44"/>
    </row>
    <row r="1239" spans="1:12" x14ac:dyDescent="0.25">
      <c r="A1239" s="51">
        <f t="shared" si="136"/>
        <v>159.95580286145656</v>
      </c>
      <c r="B1239" s="5">
        <f t="shared" si="130"/>
        <v>0.99400684904972658</v>
      </c>
      <c r="C1239" s="49">
        <f t="shared" si="133"/>
        <v>-5.2212463074763307E-2</v>
      </c>
      <c r="D1239" s="5">
        <f t="shared" si="131"/>
        <v>1.5386647223544772</v>
      </c>
      <c r="E1239" s="5">
        <f t="shared" si="132"/>
        <v>0.2689787861429504</v>
      </c>
      <c r="F1239" s="5" t="str">
        <f t="shared" si="134"/>
        <v>neg.</v>
      </c>
      <c r="G1239" s="16">
        <f>IF(AND(C$9="L",C$10="IB"),IF((($C$7*Coefficients!$C$16)/($A1239*($C$4/100)))&lt;=1,2*ASIN(($C$7*Coefficients!$C$16)/( $A1239*($C$4/100)))*180/PI(),180),IF(AND(C$9="C",C$10="IB"),IF((($C$7*Coefficients!$D$16)/($A1239*($C$4/100)))&lt;=1,2*ASIN(($C$7*Coefficients!$D$16)/( $A1239*($C$4/100)))*180/PI(),180),IF(AND(C$9="L",C$10="D"),IF((($C$7*Coefficients!$E$16)/($A1239*($C$4/100)))&lt;=1,2*ASIN(($C$7*Coefficients!$E$16)/( $A1239*($C$4/100)))*180/PI(),180),IF(AND(C$9="C",C$10="D"),IF((($C$7*Coefficients!$F$16)/($A1239*($C$4/100)))&lt;=1,2*ASIN(($C$7*Coefficients!$F$16)/( $A1239*($C$4/100)))*180/PI(),180),FALSE))))</f>
        <v>180</v>
      </c>
      <c r="H1239" s="50">
        <f>IF(AND(C$9="L",C$10="IB"),(($C$7*Coefficients!$C$16)/($A1239*SIN(C$5*PI()/180))*100/2)^2*PI(),IF(AND(C$9="C",C$10="IB"),(($C$7*Coefficients!$D$16)/($A1239*SIN(C$5*PI()/180))*100/2)^2*PI(),IF(AND(C$9="L",C$10="D"),(($C$7*Coefficients!$E$16)/($A1239*SIN(C$5*PI()/180))*100/2)^2*PI(),IF(AND(C$9="C",C$10="D"),(($C$7* Coefficients!$F$16)/($A1239*SIN(C$5*PI()/180))*100/2)^2*PI(),FALSE))))</f>
        <v>100223.05460928204</v>
      </c>
      <c r="I1239" s="42">
        <f t="shared" si="135"/>
        <v>5.0013815422058094</v>
      </c>
      <c r="L1239" s="44"/>
    </row>
    <row r="1240" spans="1:12" x14ac:dyDescent="0.25">
      <c r="A1240" s="51">
        <f t="shared" si="136"/>
        <v>160.3245390689938</v>
      </c>
      <c r="B1240" s="5">
        <f t="shared" si="130"/>
        <v>0.99397924155029715</v>
      </c>
      <c r="C1240" s="49">
        <f t="shared" si="133"/>
        <v>-5.2453707914831567E-2</v>
      </c>
      <c r="D1240" s="5">
        <f t="shared" si="131"/>
        <v>1.5422117108615696</v>
      </c>
      <c r="E1240" s="5">
        <f t="shared" si="132"/>
        <v>0.27022033580912347</v>
      </c>
      <c r="F1240" s="5" t="str">
        <f t="shared" si="134"/>
        <v>neg.</v>
      </c>
      <c r="G1240" s="16">
        <f>IF(AND(C$9="L",C$10="IB"),IF((($C$7*Coefficients!$C$16)/($A1240*($C$4/100)))&lt;=1,2*ASIN(($C$7*Coefficients!$C$16)/( $A1240*($C$4/100)))*180/PI(),180),IF(AND(C$9="C",C$10="IB"),IF((($C$7*Coefficients!$D$16)/($A1240*($C$4/100)))&lt;=1,2*ASIN(($C$7*Coefficients!$D$16)/( $A1240*($C$4/100)))*180/PI(),180),IF(AND(C$9="L",C$10="D"),IF((($C$7*Coefficients!$E$16)/($A1240*($C$4/100)))&lt;=1,2*ASIN(($C$7*Coefficients!$E$16)/( $A1240*($C$4/100)))*180/PI(),180),IF(AND(C$9="C",C$10="D"),IF((($C$7*Coefficients!$F$16)/($A1240*($C$4/100)))&lt;=1,2*ASIN(($C$7*Coefficients!$F$16)/( $A1240*($C$4/100)))*180/PI(),180),FALSE))))</f>
        <v>180</v>
      </c>
      <c r="H1240" s="50">
        <f>IF(AND(C$9="L",C$10="IB"),(($C$7*Coefficients!$C$16)/($A1240*SIN(C$5*PI()/180))*100/2)^2*PI(),IF(AND(C$9="C",C$10="IB"),(($C$7*Coefficients!$D$16)/($A1240*SIN(C$5*PI()/180))*100/2)^2*PI(),IF(AND(C$9="L",C$10="D"),(($C$7*Coefficients!$E$16)/($A1240*SIN(C$5*PI()/180))*100/2)^2*PI(),IF(AND(C$9="C",C$10="D"),(($C$7* Coefficients!$F$16)/($A1240*SIN(C$5*PI()/180))*100/2)^2*PI(),FALSE))))</f>
        <v>99762.571501597282</v>
      </c>
      <c r="I1240" s="42">
        <f t="shared" si="135"/>
        <v>4.9898786838596756</v>
      </c>
      <c r="L1240" s="44"/>
    </row>
    <row r="1241" spans="1:12" x14ac:dyDescent="0.25">
      <c r="A1241" s="51">
        <f t="shared" si="136"/>
        <v>160.69412530127735</v>
      </c>
      <c r="B1241" s="5">
        <f t="shared" si="130"/>
        <v>0.99395150713465041</v>
      </c>
      <c r="C1241" s="49">
        <f t="shared" si="133"/>
        <v>-5.2696068544002175E-2</v>
      </c>
      <c r="D1241" s="5">
        <f t="shared" si="131"/>
        <v>1.5457668760216305</v>
      </c>
      <c r="E1241" s="5">
        <f t="shared" si="132"/>
        <v>0.27146761620817583</v>
      </c>
      <c r="F1241" s="5" t="str">
        <f t="shared" si="134"/>
        <v>neg.</v>
      </c>
      <c r="G1241" s="16">
        <f>IF(AND(C$9="L",C$10="IB"),IF((($C$7*Coefficients!$C$16)/($A1241*($C$4/100)))&lt;=1,2*ASIN(($C$7*Coefficients!$C$16)/( $A1241*($C$4/100)))*180/PI(),180),IF(AND(C$9="C",C$10="IB"),IF((($C$7*Coefficients!$D$16)/($A1241*($C$4/100)))&lt;=1,2*ASIN(($C$7*Coefficients!$D$16)/( $A1241*($C$4/100)))*180/PI(),180),IF(AND(C$9="L",C$10="D"),IF((($C$7*Coefficients!$E$16)/($A1241*($C$4/100)))&lt;=1,2*ASIN(($C$7*Coefficients!$E$16)/( $A1241*($C$4/100)))*180/PI(),180),IF(AND(C$9="C",C$10="D"),IF((($C$7*Coefficients!$F$16)/($A1241*($C$4/100)))&lt;=1,2*ASIN(($C$7*Coefficients!$F$16)/( $A1241*($C$4/100)))*180/PI(),180),FALSE))))</f>
        <v>180</v>
      </c>
      <c r="H1241" s="50">
        <f>IF(AND(C$9="L",C$10="IB"),(($C$7*Coefficients!$C$16)/($A1241*SIN(C$5*PI()/180))*100/2)^2*PI(),IF(AND(C$9="C",C$10="IB"),(($C$7*Coefficients!$D$16)/($A1241*SIN(C$5*PI()/180))*100/2)^2*PI(),IF(AND(C$9="L",C$10="D"),(($C$7*Coefficients!$E$16)/($A1241*SIN(C$5*PI()/180))*100/2)^2*PI(),IF(AND(C$9="C",C$10="D"),(($C$7* Coefficients!$F$16)/($A1241*SIN(C$5*PI()/180))*100/2)^2*PI(),FALSE))))</f>
        <v>99304.204121608986</v>
      </c>
      <c r="I1241" s="42">
        <f t="shared" si="135"/>
        <v>4.9784022813535973</v>
      </c>
      <c r="L1241" s="44"/>
    </row>
    <row r="1242" spans="1:12" x14ac:dyDescent="0.25">
      <c r="A1242" s="51">
        <f t="shared" si="136"/>
        <v>161.06456351781662</v>
      </c>
      <c r="B1242" s="5">
        <f t="shared" si="130"/>
        <v>0.99392364522171872</v>
      </c>
      <c r="C1242" s="49">
        <f t="shared" si="133"/>
        <v>-5.2939550133436042E-2</v>
      </c>
      <c r="D1242" s="5">
        <f t="shared" si="131"/>
        <v>1.5493302366837913</v>
      </c>
      <c r="E1242" s="5">
        <f t="shared" si="132"/>
        <v>0.27272065379196858</v>
      </c>
      <c r="F1242" s="5" t="str">
        <f t="shared" si="134"/>
        <v>neg.</v>
      </c>
      <c r="G1242" s="16">
        <f>IF(AND(C$9="L",C$10="IB"),IF((($C$7*Coefficients!$C$16)/($A1242*($C$4/100)))&lt;=1,2*ASIN(($C$7*Coefficients!$C$16)/( $A1242*($C$4/100)))*180/PI(),180),IF(AND(C$9="C",C$10="IB"),IF((($C$7*Coefficients!$D$16)/($A1242*($C$4/100)))&lt;=1,2*ASIN(($C$7*Coefficients!$D$16)/( $A1242*($C$4/100)))*180/PI(),180),IF(AND(C$9="L",C$10="D"),IF((($C$7*Coefficients!$E$16)/($A1242*($C$4/100)))&lt;=1,2*ASIN(($C$7*Coefficients!$E$16)/( $A1242*($C$4/100)))*180/PI(),180),IF(AND(C$9="C",C$10="D"),IF((($C$7*Coefficients!$F$16)/($A1242*($C$4/100)))&lt;=1,2*ASIN(($C$7*Coefficients!$F$16)/( $A1242*($C$4/100)))*180/PI(),180),FALSE))))</f>
        <v>180</v>
      </c>
      <c r="H1242" s="50">
        <f>IF(AND(C$9="L",C$10="IB"),(($C$7*Coefficients!$C$16)/($A1242*SIN(C$5*PI()/180))*100/2)^2*PI(),IF(AND(C$9="C",C$10="IB"),(($C$7*Coefficients!$D$16)/($A1242*SIN(C$5*PI()/180))*100/2)^2*PI(),IF(AND(C$9="L",C$10="D"),(($C$7*Coefficients!$E$16)/($A1242*SIN(C$5*PI()/180))*100/2)^2*PI(),IF(AND(C$9="C",C$10="D"),(($C$7* Coefficients!$F$16)/($A1242*SIN(C$5*PI()/180))*100/2)^2*PI(),FALSE))))</f>
        <v>98847.942748431407</v>
      </c>
      <c r="I1242" s="42">
        <f t="shared" si="135"/>
        <v>4.9669522738408292</v>
      </c>
      <c r="L1242" s="44"/>
    </row>
    <row r="1243" spans="1:12" x14ac:dyDescent="0.25">
      <c r="A1243" s="51">
        <f t="shared" si="136"/>
        <v>161.43585568263816</v>
      </c>
      <c r="B1243" s="5">
        <f t="shared" si="130"/>
        <v>0.99389565522779566</v>
      </c>
      <c r="C1243" s="49">
        <f t="shared" si="133"/>
        <v>-5.3184157878362268E-2</v>
      </c>
      <c r="D1243" s="5">
        <f t="shared" si="131"/>
        <v>1.5529018117406357</v>
      </c>
      <c r="E1243" s="5">
        <f t="shared" si="132"/>
        <v>0.27397947513445903</v>
      </c>
      <c r="F1243" s="5" t="str">
        <f t="shared" si="134"/>
        <v>neg.</v>
      </c>
      <c r="G1243" s="16">
        <f>IF(AND(C$9="L",C$10="IB"),IF((($C$7*Coefficients!$C$16)/($A1243*($C$4/100)))&lt;=1,2*ASIN(($C$7*Coefficients!$C$16)/( $A1243*($C$4/100)))*180/PI(),180),IF(AND(C$9="C",C$10="IB"),IF((($C$7*Coefficients!$D$16)/($A1243*($C$4/100)))&lt;=1,2*ASIN(($C$7*Coefficients!$D$16)/( $A1243*($C$4/100)))*180/PI(),180),IF(AND(C$9="L",C$10="D"),IF((($C$7*Coefficients!$E$16)/($A1243*($C$4/100)))&lt;=1,2*ASIN(($C$7*Coefficients!$E$16)/( $A1243*($C$4/100)))*180/PI(),180),IF(AND(C$9="C",C$10="D"),IF((($C$7*Coefficients!$F$16)/($A1243*($C$4/100)))&lt;=1,2*ASIN(($C$7*Coefficients!$F$16)/( $A1243*($C$4/100)))*180/PI(),180),FALSE))))</f>
        <v>180</v>
      </c>
      <c r="H1243" s="50">
        <f>IF(AND(C$9="L",C$10="IB"),(($C$7*Coefficients!$C$16)/($A1243*SIN(C$5*PI()/180))*100/2)^2*PI(),IF(AND(C$9="C",C$10="IB"),(($C$7*Coefficients!$D$16)/($A1243*SIN(C$5*PI()/180))*100/2)^2*PI(),IF(AND(C$9="L",C$10="D"),(($C$7*Coefficients!$E$16)/($A1243*SIN(C$5*PI()/180))*100/2)^2*PI(),IF(AND(C$9="C",C$10="D"),(($C$7* Coefficients!$F$16)/($A1243*SIN(C$5*PI()/180))*100/2)^2*PI(),FALSE))))</f>
        <v>98393.777705842251</v>
      </c>
      <c r="I1243" s="42">
        <f t="shared" si="135"/>
        <v>4.9555286006145725</v>
      </c>
      <c r="L1243" s="44"/>
    </row>
    <row r="1244" spans="1:12" x14ac:dyDescent="0.25">
      <c r="A1244" s="51">
        <f t="shared" si="136"/>
        <v>161.80800376429607</v>
      </c>
      <c r="B1244" s="5">
        <f t="shared" si="130"/>
        <v>0.99386753656652538</v>
      </c>
      <c r="C1244" s="49">
        <f t="shared" si="133"/>
        <v>-5.3429896998181292E-2</v>
      </c>
      <c r="D1244" s="5">
        <f t="shared" si="131"/>
        <v>1.5564816201282996</v>
      </c>
      <c r="E1244" s="5">
        <f t="shared" si="132"/>
        <v>0.27524410693226442</v>
      </c>
      <c r="F1244" s="5" t="str">
        <f t="shared" si="134"/>
        <v>neg.</v>
      </c>
      <c r="G1244" s="16">
        <f>IF(AND(C$9="L",C$10="IB"),IF((($C$7*Coefficients!$C$16)/($A1244*($C$4/100)))&lt;=1,2*ASIN(($C$7*Coefficients!$C$16)/( $A1244*($C$4/100)))*180/PI(),180),IF(AND(C$9="C",C$10="IB"),IF((($C$7*Coefficients!$D$16)/($A1244*($C$4/100)))&lt;=1,2*ASIN(($C$7*Coefficients!$D$16)/( $A1244*($C$4/100)))*180/PI(),180),IF(AND(C$9="L",C$10="D"),IF((($C$7*Coefficients!$E$16)/($A1244*($C$4/100)))&lt;=1,2*ASIN(($C$7*Coefficients!$E$16)/( $A1244*($C$4/100)))*180/PI(),180),IF(AND(C$9="C",C$10="D"),IF((($C$7*Coefficients!$F$16)/($A1244*($C$4/100)))&lt;=1,2*ASIN(($C$7*Coefficients!$F$16)/( $A1244*($C$4/100)))*180/PI(),180),FALSE))))</f>
        <v>180</v>
      </c>
      <c r="H1244" s="50">
        <f>IF(AND(C$9="L",C$10="IB"),(($C$7*Coefficients!$C$16)/($A1244*SIN(C$5*PI()/180))*100/2)^2*PI(),IF(AND(C$9="C",C$10="IB"),(($C$7*Coefficients!$D$16)/($A1244*SIN(C$5*PI()/180))*100/2)^2*PI(),IF(AND(C$9="L",C$10="D"),(($C$7*Coefficients!$E$16)/($A1244*SIN(C$5*PI()/180))*100/2)^2*PI(),IF(AND(C$9="C",C$10="D"),(($C$7* Coefficients!$F$16)/($A1244*SIN(C$5*PI()/180))*100/2)^2*PI(),FALSE))))</f>
        <v>97941.699362077314</v>
      </c>
      <c r="I1244" s="42">
        <f t="shared" si="135"/>
        <v>4.9441312011076484</v>
      </c>
      <c r="L1244" s="44"/>
    </row>
    <row r="1245" spans="1:12" x14ac:dyDescent="0.25">
      <c r="A1245" s="51">
        <f t="shared" si="136"/>
        <v>162.18100973588244</v>
      </c>
      <c r="B1245" s="5">
        <f t="shared" si="130"/>
        <v>0.99383928864888926</v>
      </c>
      <c r="C1245" s="49">
        <f t="shared" si="133"/>
        <v>-5.3676772736591424E-2</v>
      </c>
      <c r="D1245" s="5">
        <f t="shared" si="131"/>
        <v>1.5600696808265699</v>
      </c>
      <c r="E1245" s="5">
        <f t="shared" si="132"/>
        <v>0.27651457600522783</v>
      </c>
      <c r="F1245" s="5" t="str">
        <f t="shared" si="134"/>
        <v>neg.</v>
      </c>
      <c r="G1245" s="16">
        <f>IF(AND(C$9="L",C$10="IB"),IF((($C$7*Coefficients!$C$16)/($A1245*($C$4/100)))&lt;=1,2*ASIN(($C$7*Coefficients!$C$16)/( $A1245*($C$4/100)))*180/PI(),180),IF(AND(C$9="C",C$10="IB"),IF((($C$7*Coefficients!$D$16)/($A1245*($C$4/100)))&lt;=1,2*ASIN(($C$7*Coefficients!$D$16)/( $A1245*($C$4/100)))*180/PI(),180),IF(AND(C$9="L",C$10="D"),IF((($C$7*Coefficients!$E$16)/($A1245*($C$4/100)))&lt;=1,2*ASIN(($C$7*Coefficients!$E$16)/( $A1245*($C$4/100)))*180/PI(),180),IF(AND(C$9="C",C$10="D"),IF((($C$7*Coefficients!$F$16)/($A1245*($C$4/100)))&lt;=1,2*ASIN(($C$7*Coefficients!$F$16)/( $A1245*($C$4/100)))*180/PI(),180),FALSE))))</f>
        <v>180</v>
      </c>
      <c r="H1245" s="50">
        <f>IF(AND(C$9="L",C$10="IB"),(($C$7*Coefficients!$C$16)/($A1245*SIN(C$5*PI()/180))*100/2)^2*PI(),IF(AND(C$9="C",C$10="IB"),(($C$7*Coefficients!$D$16)/($A1245*SIN(C$5*PI()/180))*100/2)^2*PI(),IF(AND(C$9="L",C$10="D"),(($C$7*Coefficients!$E$16)/($A1245*SIN(C$5*PI()/180))*100/2)^2*PI(),IF(AND(C$9="C",C$10="D"),(($C$7* Coefficients!$F$16)/($A1245*SIN(C$5*PI()/180))*100/2)^2*PI(),FALSE))))</f>
        <v>97491.698129626369</v>
      </c>
      <c r="I1245" s="42">
        <f t="shared" si="135"/>
        <v>4.9327600148921791</v>
      </c>
      <c r="L1245" s="44"/>
    </row>
    <row r="1246" spans="1:12" x14ac:dyDescent="0.25">
      <c r="A1246" s="51">
        <f t="shared" si="136"/>
        <v>162.55487557503781</v>
      </c>
      <c r="B1246" s="5">
        <f t="shared" si="130"/>
        <v>0.99381091088319595</v>
      </c>
      <c r="C1246" s="49">
        <f t="shared" si="133"/>
        <v>-5.3924790361686362E-2</v>
      </c>
      <c r="D1246" s="5">
        <f t="shared" si="131"/>
        <v>1.5636660128589881</v>
      </c>
      <c r="E1246" s="5">
        <f t="shared" si="132"/>
        <v>0.2777909092969873</v>
      </c>
      <c r="F1246" s="5" t="str">
        <f t="shared" si="134"/>
        <v>neg.</v>
      </c>
      <c r="G1246" s="16">
        <f>IF(AND(C$9="L",C$10="IB"),IF((($C$7*Coefficients!$C$16)/($A1246*($C$4/100)))&lt;=1,2*ASIN(($C$7*Coefficients!$C$16)/( $A1246*($C$4/100)))*180/PI(),180),IF(AND(C$9="C",C$10="IB"),IF((($C$7*Coefficients!$D$16)/($A1246*($C$4/100)))&lt;=1,2*ASIN(($C$7*Coefficients!$D$16)/( $A1246*($C$4/100)))*180/PI(),180),IF(AND(C$9="L",C$10="D"),IF((($C$7*Coefficients!$E$16)/($A1246*($C$4/100)))&lt;=1,2*ASIN(($C$7*Coefficients!$E$16)/( $A1246*($C$4/100)))*180/PI(),180),IF(AND(C$9="C",C$10="D"),IF((($C$7*Coefficients!$F$16)/($A1246*($C$4/100)))&lt;=1,2*ASIN(($C$7*Coefficients!$F$16)/( $A1246*($C$4/100)))*180/PI(),180),FALSE))))</f>
        <v>180</v>
      </c>
      <c r="H1246" s="50">
        <f>IF(AND(C$9="L",C$10="IB"),(($C$7*Coefficients!$C$16)/($A1246*SIN(C$5*PI()/180))*100/2)^2*PI(),IF(AND(C$9="C",C$10="IB"),(($C$7*Coefficients!$D$16)/($A1246*SIN(C$5*PI()/180))*100/2)^2*PI(),IF(AND(C$9="L",C$10="D"),(($C$7*Coefficients!$E$16)/($A1246*SIN(C$5*PI()/180))*100/2)^2*PI(),IF(AND(C$9="C",C$10="D"),(($C$7* Coefficients!$F$16)/($A1246*SIN(C$5*PI()/180))*100/2)^2*PI(),FALSE))))</f>
        <v>97043.764465029832</v>
      </c>
      <c r="I1246" s="42">
        <f t="shared" si="135"/>
        <v>4.9214149816792654</v>
      </c>
      <c r="L1246" s="44"/>
    </row>
    <row r="1247" spans="1:12" x14ac:dyDescent="0.25">
      <c r="A1247" s="51">
        <f t="shared" si="136"/>
        <v>162.92960326396161</v>
      </c>
      <c r="B1247" s="5">
        <f t="shared" si="130"/>
        <v>0.99378240267506834</v>
      </c>
      <c r="C1247" s="49">
        <f t="shared" si="133"/>
        <v>-5.4173955166078945E-2</v>
      </c>
      <c r="D1247" s="5">
        <f t="shared" si="131"/>
        <v>1.567270635292948</v>
      </c>
      <c r="E1247" s="5">
        <f t="shared" si="132"/>
        <v>0.27907313387554689</v>
      </c>
      <c r="F1247" s="5" t="str">
        <f t="shared" si="134"/>
        <v>neg.</v>
      </c>
      <c r="G1247" s="16">
        <f>IF(AND(C$9="L",C$10="IB"),IF((($C$7*Coefficients!$C$16)/($A1247*($C$4/100)))&lt;=1,2*ASIN(($C$7*Coefficients!$C$16)/( $A1247*($C$4/100)))*180/PI(),180),IF(AND(C$9="C",C$10="IB"),IF((($C$7*Coefficients!$D$16)/($A1247*($C$4/100)))&lt;=1,2*ASIN(($C$7*Coefficients!$D$16)/( $A1247*($C$4/100)))*180/PI(),180),IF(AND(C$9="L",C$10="D"),IF((($C$7*Coefficients!$E$16)/($A1247*($C$4/100)))&lt;=1,2*ASIN(($C$7*Coefficients!$E$16)/( $A1247*($C$4/100)))*180/PI(),180),IF(AND(C$9="C",C$10="D"),IF((($C$7*Coefficients!$F$16)/($A1247*($C$4/100)))&lt;=1,2*ASIN(($C$7*Coefficients!$F$16)/( $A1247*($C$4/100)))*180/PI(),180),FALSE))))</f>
        <v>180</v>
      </c>
      <c r="H1247" s="50">
        <f>IF(AND(C$9="L",C$10="IB"),(($C$7*Coefficients!$C$16)/($A1247*SIN(C$5*PI()/180))*100/2)^2*PI(),IF(AND(C$9="C",C$10="IB"),(($C$7*Coefficients!$D$16)/($A1247*SIN(C$5*PI()/180))*100/2)^2*PI(),IF(AND(C$9="L",C$10="D"),(($C$7*Coefficients!$E$16)/($A1247*SIN(C$5*PI()/180))*100/2)^2*PI(),IF(AND(C$9="C",C$10="D"),(($C$7* Coefficients!$F$16)/($A1247*SIN(C$5*PI()/180))*100/2)^2*PI(),FALSE))))</f>
        <v>96597.888868676309</v>
      </c>
      <c r="I1247" s="42">
        <f t="shared" si="135"/>
        <v>4.9100960413186741</v>
      </c>
      <c r="L1247" s="44"/>
    </row>
    <row r="1248" spans="1:12" x14ac:dyDescent="0.25">
      <c r="A1248" s="51">
        <f t="shared" si="136"/>
        <v>163.30519478942279</v>
      </c>
      <c r="B1248" s="5">
        <f t="shared" si="130"/>
        <v>0.99375376342743105</v>
      </c>
      <c r="C1248" s="49">
        <f t="shared" si="133"/>
        <v>-5.4424272467021244E-2</v>
      </c>
      <c r="D1248" s="5">
        <f t="shared" si="131"/>
        <v>1.5708835672397996</v>
      </c>
      <c r="E1248" s="5">
        <f t="shared" si="132"/>
        <v>0.28036127693385093</v>
      </c>
      <c r="F1248" s="5" t="str">
        <f t="shared" si="134"/>
        <v>neg.</v>
      </c>
      <c r="G1248" s="16">
        <f>IF(AND(C$9="L",C$10="IB"),IF((($C$7*Coefficients!$C$16)/($A1248*($C$4/100)))&lt;=1,2*ASIN(($C$7*Coefficients!$C$16)/( $A1248*($C$4/100)))*180/PI(),180),IF(AND(C$9="C",C$10="IB"),IF((($C$7*Coefficients!$D$16)/($A1248*($C$4/100)))&lt;=1,2*ASIN(($C$7*Coefficients!$D$16)/( $A1248*($C$4/100)))*180/PI(),180),IF(AND(C$9="L",C$10="D"),IF((($C$7*Coefficients!$E$16)/($A1248*($C$4/100)))&lt;=1,2*ASIN(($C$7*Coefficients!$E$16)/( $A1248*($C$4/100)))*180/PI(),180),IF(AND(C$9="C",C$10="D"),IF((($C$7*Coefficients!$F$16)/($A1248*($C$4/100)))&lt;=1,2*ASIN(($C$7*Coefficients!$F$16)/( $A1248*($C$4/100)))*180/PI(),180),FALSE))))</f>
        <v>180</v>
      </c>
      <c r="H1248" s="50">
        <f>IF(AND(C$9="L",C$10="IB"),(($C$7*Coefficients!$C$16)/($A1248*SIN(C$5*PI()/180))*100/2)^2*PI(),IF(AND(C$9="C",C$10="IB"),(($C$7*Coefficients!$D$16)/($A1248*SIN(C$5*PI()/180))*100/2)^2*PI(),IF(AND(C$9="L",C$10="D"),(($C$7*Coefficients!$E$16)/($A1248*SIN(C$5*PI()/180))*100/2)^2*PI(),IF(AND(C$9="C",C$10="D"),(($C$7* Coefficients!$F$16)/($A1248*SIN(C$5*PI()/180))*100/2)^2*PI(),FALSE))))</f>
        <v>96154.061884601164</v>
      </c>
      <c r="I1248" s="42">
        <f t="shared" si="135"/>
        <v>4.8988031337985074</v>
      </c>
      <c r="L1248" s="44"/>
    </row>
    <row r="1249" spans="1:12" x14ac:dyDescent="0.25">
      <c r="A1249" s="51">
        <f t="shared" si="136"/>
        <v>163.68165214277019</v>
      </c>
      <c r="B1249" s="5">
        <f t="shared" si="130"/>
        <v>0.99372499254049984</v>
      </c>
      <c r="C1249" s="49">
        <f t="shared" si="133"/>
        <v>-5.4675747606507161E-2</v>
      </c>
      <c r="D1249" s="5">
        <f t="shared" si="131"/>
        <v>1.5745048278549476</v>
      </c>
      <c r="E1249" s="5">
        <f t="shared" si="132"/>
        <v>0.28165536579036066</v>
      </c>
      <c r="F1249" s="5" t="str">
        <f t="shared" si="134"/>
        <v>neg.</v>
      </c>
      <c r="G1249" s="16">
        <f>IF(AND(C$9="L",C$10="IB"),IF((($C$7*Coefficients!$C$16)/($A1249*($C$4/100)))&lt;=1,2*ASIN(($C$7*Coefficients!$C$16)/( $A1249*($C$4/100)))*180/PI(),180),IF(AND(C$9="C",C$10="IB"),IF((($C$7*Coefficients!$D$16)/($A1249*($C$4/100)))&lt;=1,2*ASIN(($C$7*Coefficients!$D$16)/( $A1249*($C$4/100)))*180/PI(),180),IF(AND(C$9="L",C$10="D"),IF((($C$7*Coefficients!$E$16)/($A1249*($C$4/100)))&lt;=1,2*ASIN(($C$7*Coefficients!$E$16)/( $A1249*($C$4/100)))*180/PI(),180),IF(AND(C$9="C",C$10="D"),IF((($C$7*Coefficients!$F$16)/($A1249*($C$4/100)))&lt;=1,2*ASIN(($C$7*Coefficients!$F$16)/( $A1249*($C$4/100)))*180/PI(),180),FALSE))))</f>
        <v>180</v>
      </c>
      <c r="H1249" s="50">
        <f>IF(AND(C$9="L",C$10="IB"),(($C$7*Coefficients!$C$16)/($A1249*SIN(C$5*PI()/180))*100/2)^2*PI(),IF(AND(C$9="C",C$10="IB"),(($C$7*Coefficients!$D$16)/($A1249*SIN(C$5*PI()/180))*100/2)^2*PI(),IF(AND(C$9="L",C$10="D"),(($C$7*Coefficients!$E$16)/($A1249*SIN(C$5*PI()/180))*100/2)^2*PI(),IF(AND(C$9="C",C$10="D"),(($C$7* Coefficients!$F$16)/($A1249*SIN(C$5*PI()/180))*100/2)^2*PI(),FALSE))))</f>
        <v>95712.274100285955</v>
      </c>
      <c r="I1249" s="42">
        <f t="shared" si="135"/>
        <v>4.8875361992448951</v>
      </c>
      <c r="L1249" s="44"/>
    </row>
    <row r="1250" spans="1:12" x14ac:dyDescent="0.25">
      <c r="A1250" s="51">
        <f t="shared" si="136"/>
        <v>164.05897731994321</v>
      </c>
      <c r="B1250" s="5">
        <f t="shared" si="130"/>
        <v>0.99369608941176835</v>
      </c>
      <c r="C1250" s="49">
        <f t="shared" si="133"/>
        <v>-5.4928385951399455E-2</v>
      </c>
      <c r="D1250" s="5">
        <f t="shared" si="131"/>
        <v>1.5781344363379557</v>
      </c>
      <c r="E1250" s="5">
        <f t="shared" si="132"/>
        <v>0.28295542788963352</v>
      </c>
      <c r="F1250" s="5" t="str">
        <f t="shared" si="134"/>
        <v>neg.</v>
      </c>
      <c r="G1250" s="16">
        <f>IF(AND(C$9="L",C$10="IB"),IF((($C$7*Coefficients!$C$16)/($A1250*($C$4/100)))&lt;=1,2*ASIN(($C$7*Coefficients!$C$16)/( $A1250*($C$4/100)))*180/PI(),180),IF(AND(C$9="C",C$10="IB"),IF((($C$7*Coefficients!$D$16)/($A1250*($C$4/100)))&lt;=1,2*ASIN(($C$7*Coefficients!$D$16)/( $A1250*($C$4/100)))*180/PI(),180),IF(AND(C$9="L",C$10="D"),IF((($C$7*Coefficients!$E$16)/($A1250*($C$4/100)))&lt;=1,2*ASIN(($C$7*Coefficients!$E$16)/( $A1250*($C$4/100)))*180/PI(),180),IF(AND(C$9="C",C$10="D"),IF((($C$7*Coefficients!$F$16)/($A1250*($C$4/100)))&lt;=1,2*ASIN(($C$7*Coefficients!$F$16)/( $A1250*($C$4/100)))*180/PI(),180),FALSE))))</f>
        <v>180</v>
      </c>
      <c r="H1250" s="50">
        <f>IF(AND(C$9="L",C$10="IB"),(($C$7*Coefficients!$C$16)/($A1250*SIN(C$5*PI()/180))*100/2)^2*PI(),IF(AND(C$9="C",C$10="IB"),(($C$7*Coefficients!$D$16)/($A1250*SIN(C$5*PI()/180))*100/2)^2*PI(),IF(AND(C$9="L",C$10="D"),(($C$7*Coefficients!$E$16)/($A1250*SIN(C$5*PI()/180))*100/2)^2*PI(),IF(AND(C$9="C",C$10="D"),(($C$7* Coefficients!$F$16)/($A1250*SIN(C$5*PI()/180))*100/2)^2*PI(),FALSE))))</f>
        <v>95272.516146458933</v>
      </c>
      <c r="I1250" s="42">
        <f t="shared" si="135"/>
        <v>4.8762951779216719</v>
      </c>
      <c r="L1250" s="44"/>
    </row>
    <row r="1251" spans="1:12" x14ac:dyDescent="0.25">
      <c r="A1251" s="51">
        <f t="shared" si="136"/>
        <v>164.43717232148242</v>
      </c>
      <c r="B1251" s="5">
        <f t="shared" ref="B1251:B1314" si="137">IF(AND(C$9="L",C$10="IB"),SQRT((SIN(PI()*$A1251*($C$4/100)/$C$7*SIN($C$5*PI()/180))/(PI()*$A1251*($C$4/100)/$C$7*SIN($C$5*PI()/180)))^2),IF(AND(C$9="C",C$10="IB"),IMABS(2*BESSELJ((2*PI()*$A1251/$C$7)*(($C$4/100)/2)*SIN($C$5*PI()/180),1)/( (2*PI()*$A1251/$C$7)*(($C$4/100)/2)*SIN($C$5*PI()/180))),IF(AND(C$9="L",C$10="D"),SQRT((SIN(PI()*$A1251*($C$4/100)/$C$7*SIN($C$5*PI()/180))/(PI()*$A1251*($C$4/100)/$C$7*SIN($C$5*PI()/180)))^2)*COS(C$5*PI()/180),IF(AND(C$9="C",C$10="D"),IMABS(2*BESSELJ((2*PI()*$A1251/$C$7)*(($C$4/100)/2)*SIN($C$5*PI()/180),1)/( (2*PI()*$A1251/$C$7)*(($C$4/100)/2)*SIN($C$5*PI()/180)))* COS(C$5*PI()/180),FALSE))))</f>
        <v>0.99366705343599626</v>
      </c>
      <c r="C1251" s="49">
        <f t="shared" si="133"/>
        <v>-5.5182192893543328E-2</v>
      </c>
      <c r="D1251" s="5">
        <f t="shared" ref="D1251:D1314" si="138">IF(C$9="C",C$14/(C$7/A1251*100),"n/a")</f>
        <v>1.5817724119326464</v>
      </c>
      <c r="E1251" s="5">
        <f t="shared" ref="E1251:E1314" si="139">IF($C$9="C",(((PI()*(C$4/100)/(C$7/A1251)))^2),IF($C$9="L",(2*(C$4/100)/(C$7/A1251)),FALSE))</f>
        <v>0.28426149080290564</v>
      </c>
      <c r="F1251" s="5" t="str">
        <f t="shared" si="134"/>
        <v>neg.</v>
      </c>
      <c r="G1251" s="16">
        <f>IF(AND(C$9="L",C$10="IB"),IF((($C$7*Coefficients!$C$16)/($A1251*($C$4/100)))&lt;=1,2*ASIN(($C$7*Coefficients!$C$16)/( $A1251*($C$4/100)))*180/PI(),180),IF(AND(C$9="C",C$10="IB"),IF((($C$7*Coefficients!$D$16)/($A1251*($C$4/100)))&lt;=1,2*ASIN(($C$7*Coefficients!$D$16)/( $A1251*($C$4/100)))*180/PI(),180),IF(AND(C$9="L",C$10="D"),IF((($C$7*Coefficients!$E$16)/($A1251*($C$4/100)))&lt;=1,2*ASIN(($C$7*Coefficients!$E$16)/( $A1251*($C$4/100)))*180/PI(),180),IF(AND(C$9="C",C$10="D"),IF((($C$7*Coefficients!$F$16)/($A1251*($C$4/100)))&lt;=1,2*ASIN(($C$7*Coefficients!$F$16)/( $A1251*($C$4/100)))*180/PI(),180),FALSE))))</f>
        <v>180</v>
      </c>
      <c r="H1251" s="50">
        <f>IF(AND(C$9="L",C$10="IB"),(($C$7*Coefficients!$C$16)/($A1251*SIN(C$5*PI()/180))*100/2)^2*PI(),IF(AND(C$9="C",C$10="IB"),(($C$7*Coefficients!$D$16)/($A1251*SIN(C$5*PI()/180))*100/2)^2*PI(),IF(AND(C$9="L",C$10="D"),(($C$7*Coefficients!$E$16)/($A1251*SIN(C$5*PI()/180))*100/2)^2*PI(),IF(AND(C$9="C",C$10="D"),(($C$7* Coefficients!$F$16)/($A1251*SIN(C$5*PI()/180))*100/2)^2*PI(),FALSE))))</f>
        <v>94834.778696896014</v>
      </c>
      <c r="I1251" s="42">
        <f t="shared" si="135"/>
        <v>4.8650800102300611</v>
      </c>
      <c r="L1251" s="44"/>
    </row>
    <row r="1252" spans="1:12" x14ac:dyDescent="0.25">
      <c r="A1252" s="51">
        <f t="shared" si="136"/>
        <v>164.81623915254005</v>
      </c>
      <c r="B1252" s="5">
        <f t="shared" si="137"/>
        <v>0.99363788400519759</v>
      </c>
      <c r="C1252" s="49">
        <f t="shared" ref="C1252:C1315" si="140">20*LOG(B1252)</f>
        <v>-5.543717384987995E-2</v>
      </c>
      <c r="D1252" s="5">
        <f t="shared" si="138"/>
        <v>1.585418773927205</v>
      </c>
      <c r="E1252" s="5">
        <f t="shared" si="139"/>
        <v>0.28557358222867585</v>
      </c>
      <c r="F1252" s="5" t="str">
        <f t="shared" ref="F1252:F1315" si="141">IF(E1252&gt;=1,10*LOG(E1252),"neg.")</f>
        <v>neg.</v>
      </c>
      <c r="G1252" s="16">
        <f>IF(AND(C$9="L",C$10="IB"),IF((($C$7*Coefficients!$C$16)/($A1252*($C$4/100)))&lt;=1,2*ASIN(($C$7*Coefficients!$C$16)/( $A1252*($C$4/100)))*180/PI(),180),IF(AND(C$9="C",C$10="IB"),IF((($C$7*Coefficients!$D$16)/($A1252*($C$4/100)))&lt;=1,2*ASIN(($C$7*Coefficients!$D$16)/( $A1252*($C$4/100)))*180/PI(),180),IF(AND(C$9="L",C$10="D"),IF((($C$7*Coefficients!$E$16)/($A1252*($C$4/100)))&lt;=1,2*ASIN(($C$7*Coefficients!$E$16)/( $A1252*($C$4/100)))*180/PI(),180),IF(AND(C$9="C",C$10="D"),IF((($C$7*Coefficients!$F$16)/($A1252*($C$4/100)))&lt;=1,2*ASIN(($C$7*Coefficients!$F$16)/( $A1252*($C$4/100)))*180/PI(),180),FALSE))))</f>
        <v>180</v>
      </c>
      <c r="H1252" s="50">
        <f>IF(AND(C$9="L",C$10="IB"),(($C$7*Coefficients!$C$16)/($A1252*SIN(C$5*PI()/180))*100/2)^2*PI(),IF(AND(C$9="C",C$10="IB"),(($C$7*Coefficients!$D$16)/($A1252*SIN(C$5*PI()/180))*100/2)^2*PI(),IF(AND(C$9="L",C$10="D"),(($C$7*Coefficients!$E$16)/($A1252*SIN(C$5*PI()/180))*100/2)^2*PI(),IF(AND(C$9="C",C$10="D"),(($C$7* Coefficients!$F$16)/($A1252*SIN(C$5*PI()/180))*100/2)^2*PI(),FALSE))))</f>
        <v>94399.052468223512</v>
      </c>
      <c r="I1252" s="42">
        <f t="shared" ref="I1252:I1315" si="142">(0.8/A1252)*1000</f>
        <v>4.8538906367083614</v>
      </c>
      <c r="L1252" s="44"/>
    </row>
    <row r="1253" spans="1:12" x14ac:dyDescent="0.25">
      <c r="A1253" s="51">
        <f t="shared" ref="A1253:A1316" si="143">A1252*10^(1/1000)</f>
        <v>165.19617982289068</v>
      </c>
      <c r="B1253" s="5">
        <f t="shared" si="137"/>
        <v>0.9936085805086281</v>
      </c>
      <c r="C1253" s="49">
        <f t="shared" si="140"/>
        <v>-5.5693334262567062E-2</v>
      </c>
      <c r="D1253" s="5">
        <f t="shared" si="138"/>
        <v>1.5890735416542785</v>
      </c>
      <c r="E1253" s="5">
        <f t="shared" si="139"/>
        <v>0.28689172999329321</v>
      </c>
      <c r="F1253" s="5" t="str">
        <f t="shared" si="141"/>
        <v>neg.</v>
      </c>
      <c r="G1253" s="16">
        <f>IF(AND(C$9="L",C$10="IB"),IF((($C$7*Coefficients!$C$16)/($A1253*($C$4/100)))&lt;=1,2*ASIN(($C$7*Coefficients!$C$16)/( $A1253*($C$4/100)))*180/PI(),180),IF(AND(C$9="C",C$10="IB"),IF((($C$7*Coefficients!$D$16)/($A1253*($C$4/100)))&lt;=1,2*ASIN(($C$7*Coefficients!$D$16)/( $A1253*($C$4/100)))*180/PI(),180),IF(AND(C$9="L",C$10="D"),IF((($C$7*Coefficients!$E$16)/($A1253*($C$4/100)))&lt;=1,2*ASIN(($C$7*Coefficients!$E$16)/( $A1253*($C$4/100)))*180/PI(),180),IF(AND(C$9="C",C$10="D"),IF((($C$7*Coefficients!$F$16)/($A1253*($C$4/100)))&lt;=1,2*ASIN(($C$7*Coefficients!$F$16)/( $A1253*($C$4/100)))*180/PI(),180),FALSE))))</f>
        <v>180</v>
      </c>
      <c r="H1253" s="50">
        <f>IF(AND(C$9="L",C$10="IB"),(($C$7*Coefficients!$C$16)/($A1253*SIN(C$5*PI()/180))*100/2)^2*PI(),IF(AND(C$9="C",C$10="IB"),(($C$7*Coefficients!$D$16)/($A1253*SIN(C$5*PI()/180))*100/2)^2*PI(),IF(AND(C$9="L",C$10="D"),(($C$7*Coefficients!$E$16)/($A1253*SIN(C$5*PI()/180))*100/2)^2*PI(),IF(AND(C$9="C",C$10="D"),(($C$7* Coefficients!$F$16)/($A1253*SIN(C$5*PI()/180))*100/2)^2*PI(),FALSE))))</f>
        <v>93965.32821972073</v>
      </c>
      <c r="I1253" s="42">
        <f t="shared" si="142"/>
        <v>4.8427269980316252</v>
      </c>
      <c r="L1253" s="44"/>
    </row>
    <row r="1254" spans="1:12" x14ac:dyDescent="0.25">
      <c r="A1254" s="51">
        <f t="shared" si="143"/>
        <v>165.57699634694197</v>
      </c>
      <c r="B1254" s="5">
        <f t="shared" si="137"/>
        <v>0.99357914233277245</v>
      </c>
      <c r="C1254" s="49">
        <f t="shared" si="140"/>
        <v>-5.5950679599102535E-2</v>
      </c>
      <c r="D1254" s="5">
        <f t="shared" si="138"/>
        <v>1.592736734491083</v>
      </c>
      <c r="E1254" s="5">
        <f t="shared" si="139"/>
        <v>0.28821596205154837</v>
      </c>
      <c r="F1254" s="5" t="str">
        <f t="shared" si="141"/>
        <v>neg.</v>
      </c>
      <c r="G1254" s="16">
        <f>IF(AND(C$9="L",C$10="IB"),IF((($C$7*Coefficients!$C$16)/($A1254*($C$4/100)))&lt;=1,2*ASIN(($C$7*Coefficients!$C$16)/( $A1254*($C$4/100)))*180/PI(),180),IF(AND(C$9="C",C$10="IB"),IF((($C$7*Coefficients!$D$16)/($A1254*($C$4/100)))&lt;=1,2*ASIN(($C$7*Coefficients!$D$16)/( $A1254*($C$4/100)))*180/PI(),180),IF(AND(C$9="L",C$10="D"),IF((($C$7*Coefficients!$E$16)/($A1254*($C$4/100)))&lt;=1,2*ASIN(($C$7*Coefficients!$E$16)/( $A1254*($C$4/100)))*180/PI(),180),IF(AND(C$9="C",C$10="D"),IF((($C$7*Coefficients!$F$16)/($A1254*($C$4/100)))&lt;=1,2*ASIN(($C$7*Coefficients!$F$16)/( $A1254*($C$4/100)))*180/PI(),180),FALSE))))</f>
        <v>180</v>
      </c>
      <c r="H1254" s="50">
        <f>IF(AND(C$9="L",C$10="IB"),(($C$7*Coefficients!$C$16)/($A1254*SIN(C$5*PI()/180))*100/2)^2*PI(),IF(AND(C$9="C",C$10="IB"),(($C$7*Coefficients!$D$16)/($A1254*SIN(C$5*PI()/180))*100/2)^2*PI(),IF(AND(C$9="L",C$10="D"),(($C$7*Coefficients!$E$16)/($A1254*SIN(C$5*PI()/180))*100/2)^2*PI(),IF(AND(C$9="C",C$10="D"),(($C$7* Coefficients!$F$16)/($A1254*SIN(C$5*PI()/180))*100/2)^2*PI(),FALSE))))</f>
        <v>93533.596753124322</v>
      </c>
      <c r="I1254" s="42">
        <f t="shared" si="142"/>
        <v>4.8315890350113557</v>
      </c>
      <c r="L1254" s="44"/>
    </row>
    <row r="1255" spans="1:12" x14ac:dyDescent="0.25">
      <c r="A1255" s="51">
        <f t="shared" si="143"/>
        <v>165.95869074374519</v>
      </c>
      <c r="B1255" s="5">
        <f t="shared" si="137"/>
        <v>0.99354956886133283</v>
      </c>
      <c r="C1255" s="49">
        <f t="shared" si="140"/>
        <v>-5.6209215352434345E-2</v>
      </c>
      <c r="D1255" s="5">
        <f t="shared" si="138"/>
        <v>1.5964083718595012</v>
      </c>
      <c r="E1255" s="5">
        <f t="shared" si="139"/>
        <v>0.28954630648726409</v>
      </c>
      <c r="F1255" s="5" t="str">
        <f t="shared" si="141"/>
        <v>neg.</v>
      </c>
      <c r="G1255" s="16">
        <f>IF(AND(C$9="L",C$10="IB"),IF((($C$7*Coefficients!$C$16)/($A1255*($C$4/100)))&lt;=1,2*ASIN(($C$7*Coefficients!$C$16)/( $A1255*($C$4/100)))*180/PI(),180),IF(AND(C$9="C",C$10="IB"),IF((($C$7*Coefficients!$D$16)/($A1255*($C$4/100)))&lt;=1,2*ASIN(($C$7*Coefficients!$D$16)/( $A1255*($C$4/100)))*180/PI(),180),IF(AND(C$9="L",C$10="D"),IF((($C$7*Coefficients!$E$16)/($A1255*($C$4/100)))&lt;=1,2*ASIN(($C$7*Coefficients!$E$16)/( $A1255*($C$4/100)))*180/PI(),180),IF(AND(C$9="C",C$10="D"),IF((($C$7*Coefficients!$F$16)/($A1255*($C$4/100)))&lt;=1,2*ASIN(($C$7*Coefficients!$F$16)/( $A1255*($C$4/100)))*180/PI(),180),FALSE))))</f>
        <v>180</v>
      </c>
      <c r="H1255" s="50">
        <f>IF(AND(C$9="L",C$10="IB"),(($C$7*Coefficients!$C$16)/($A1255*SIN(C$5*PI()/180))*100/2)^2*PI(),IF(AND(C$9="C",C$10="IB"),(($C$7*Coefficients!$D$16)/($A1255*SIN(C$5*PI()/180))*100/2)^2*PI(),IF(AND(C$9="L",C$10="D"),(($C$7*Coefficients!$E$16)/($A1255*SIN(C$5*PI()/180))*100/2)^2*PI(),IF(AND(C$9="C",C$10="D"),(($C$7* Coefficients!$F$16)/($A1255*SIN(C$5*PI()/180))*100/2)^2*PI(),FALSE))))</f>
        <v>93103.848912433139</v>
      </c>
      <c r="I1255" s="42">
        <f t="shared" si="142"/>
        <v>4.8204766885951784</v>
      </c>
      <c r="L1255" s="44"/>
    </row>
    <row r="1256" spans="1:12" x14ac:dyDescent="0.25">
      <c r="A1256" s="51">
        <f t="shared" si="143"/>
        <v>166.34126503700605</v>
      </c>
      <c r="B1256" s="5">
        <f t="shared" si="137"/>
        <v>0.9935198594752167</v>
      </c>
      <c r="C1256" s="49">
        <f t="shared" si="140"/>
        <v>-5.6468947041079576E-2</v>
      </c>
      <c r="D1256" s="5">
        <f t="shared" si="138"/>
        <v>1.6000884732261897</v>
      </c>
      <c r="E1256" s="5">
        <f t="shared" si="139"/>
        <v>0.29088279151389329</v>
      </c>
      <c r="F1256" s="5" t="str">
        <f t="shared" si="141"/>
        <v>neg.</v>
      </c>
      <c r="G1256" s="16">
        <f>IF(AND(C$9="L",C$10="IB"),IF((($C$7*Coefficients!$C$16)/($A1256*($C$4/100)))&lt;=1,2*ASIN(($C$7*Coefficients!$C$16)/( $A1256*($C$4/100)))*180/PI(),180),IF(AND(C$9="C",C$10="IB"),IF((($C$7*Coefficients!$D$16)/($A1256*($C$4/100)))&lt;=1,2*ASIN(($C$7*Coefficients!$D$16)/( $A1256*($C$4/100)))*180/PI(),180),IF(AND(C$9="L",C$10="D"),IF((($C$7*Coefficients!$E$16)/($A1256*($C$4/100)))&lt;=1,2*ASIN(($C$7*Coefficients!$E$16)/( $A1256*($C$4/100)))*180/PI(),180),IF(AND(C$9="C",C$10="D"),IF((($C$7*Coefficients!$F$16)/($A1256*($C$4/100)))&lt;=1,2*ASIN(($C$7*Coefficients!$F$16)/( $A1256*($C$4/100)))*180/PI(),180),FALSE))))</f>
        <v>180</v>
      </c>
      <c r="H1256" s="50">
        <f>IF(AND(C$9="L",C$10="IB"),(($C$7*Coefficients!$C$16)/($A1256*SIN(C$5*PI()/180))*100/2)^2*PI(),IF(AND(C$9="C",C$10="IB"),(($C$7*Coefficients!$D$16)/($A1256*SIN(C$5*PI()/180))*100/2)^2*PI(),IF(AND(C$9="L",C$10="D"),(($C$7*Coefficients!$E$16)/($A1256*SIN(C$5*PI()/180))*100/2)^2*PI(),IF(AND(C$9="C",C$10="D"),(($C$7* Coefficients!$F$16)/($A1256*SIN(C$5*PI()/180))*100/2)^2*PI(),FALSE))))</f>
        <v>92676.075583714002</v>
      </c>
      <c r="I1256" s="42">
        <f t="shared" si="142"/>
        <v>4.8093898998665399</v>
      </c>
      <c r="L1256" s="44"/>
    </row>
    <row r="1257" spans="1:12" x14ac:dyDescent="0.25">
      <c r="A1257" s="51">
        <f t="shared" si="143"/>
        <v>166.72472125509535</v>
      </c>
      <c r="B1257" s="5">
        <f t="shared" si="137"/>
        <v>0.9934900135525222</v>
      </c>
      <c r="C1257" s="49">
        <f t="shared" si="140"/>
        <v>-5.6729880209262742E-2</v>
      </c>
      <c r="D1257" s="5">
        <f t="shared" si="138"/>
        <v>1.6037770581026789</v>
      </c>
      <c r="E1257" s="5">
        <f t="shared" si="139"/>
        <v>0.29222544547511548</v>
      </c>
      <c r="F1257" s="5" t="str">
        <f t="shared" si="141"/>
        <v>neg.</v>
      </c>
      <c r="G1257" s="16">
        <f>IF(AND(C$9="L",C$10="IB"),IF((($C$7*Coefficients!$C$16)/($A1257*($C$4/100)))&lt;=1,2*ASIN(($C$7*Coefficients!$C$16)/( $A1257*($C$4/100)))*180/PI(),180),IF(AND(C$9="C",C$10="IB"),IF((($C$7*Coefficients!$D$16)/($A1257*($C$4/100)))&lt;=1,2*ASIN(($C$7*Coefficients!$D$16)/( $A1257*($C$4/100)))*180/PI(),180),IF(AND(C$9="L",C$10="D"),IF((($C$7*Coefficients!$E$16)/($A1257*($C$4/100)))&lt;=1,2*ASIN(($C$7*Coefficients!$E$16)/( $A1257*($C$4/100)))*180/PI(),180),IF(AND(C$9="C",C$10="D"),IF((($C$7*Coefficients!$F$16)/($A1257*($C$4/100)))&lt;=1,2*ASIN(($C$7*Coefficients!$F$16)/( $A1257*($C$4/100)))*180/PI(),180),FALSE))))</f>
        <v>180</v>
      </c>
      <c r="H1257" s="50">
        <f>IF(AND(C$9="L",C$10="IB"),(($C$7*Coefficients!$C$16)/($A1257*SIN(C$5*PI()/180))*100/2)^2*PI(),IF(AND(C$9="C",C$10="IB"),(($C$7*Coefficients!$D$16)/($A1257*SIN(C$5*PI()/180))*100/2)^2*PI(),IF(AND(C$9="L",C$10="D"),(($C$7*Coefficients!$E$16)/($A1257*SIN(C$5*PI()/180))*100/2)^2*PI(),IF(AND(C$9="C",C$10="D"),(($C$7* Coefficients!$F$16)/($A1257*SIN(C$5*PI()/180))*100/2)^2*PI(),FALSE))))</f>
        <v>92250.267694908543</v>
      </c>
      <c r="I1257" s="42">
        <f t="shared" si="142"/>
        <v>4.7983286100443898</v>
      </c>
      <c r="L1257" s="44"/>
    </row>
    <row r="1258" spans="1:12" x14ac:dyDescent="0.25">
      <c r="A1258" s="51">
        <f t="shared" si="143"/>
        <v>167.10906143105979</v>
      </c>
      <c r="B1258" s="5">
        <f t="shared" si="137"/>
        <v>0.99346003046852893</v>
      </c>
      <c r="C1258" s="49">
        <f t="shared" si="140"/>
        <v>-5.6992020427007815E-2</v>
      </c>
      <c r="D1258" s="5">
        <f t="shared" si="138"/>
        <v>1.6074741460454789</v>
      </c>
      <c r="E1258" s="5">
        <f t="shared" si="139"/>
        <v>0.29357429684543912</v>
      </c>
      <c r="F1258" s="5" t="str">
        <f t="shared" si="141"/>
        <v>neg.</v>
      </c>
      <c r="G1258" s="16">
        <f>IF(AND(C$9="L",C$10="IB"),IF((($C$7*Coefficients!$C$16)/($A1258*($C$4/100)))&lt;=1,2*ASIN(($C$7*Coefficients!$C$16)/( $A1258*($C$4/100)))*180/PI(),180),IF(AND(C$9="C",C$10="IB"),IF((($C$7*Coefficients!$D$16)/($A1258*($C$4/100)))&lt;=1,2*ASIN(($C$7*Coefficients!$D$16)/( $A1258*($C$4/100)))*180/PI(),180),IF(AND(C$9="L",C$10="D"),IF((($C$7*Coefficients!$E$16)/($A1258*($C$4/100)))&lt;=1,2*ASIN(($C$7*Coefficients!$E$16)/( $A1258*($C$4/100)))*180/PI(),180),IF(AND(C$9="C",C$10="D"),IF((($C$7*Coefficients!$F$16)/($A1258*($C$4/100)))&lt;=1,2*ASIN(($C$7*Coefficients!$F$16)/( $A1258*($C$4/100)))*180/PI(),180),FALSE))))</f>
        <v>180</v>
      </c>
      <c r="H1258" s="50">
        <f>IF(AND(C$9="L",C$10="IB"),(($C$7*Coefficients!$C$16)/($A1258*SIN(C$5*PI()/180))*100/2)^2*PI(),IF(AND(C$9="C",C$10="IB"),(($C$7*Coefficients!$D$16)/($A1258*SIN(C$5*PI()/180))*100/2)^2*PI(),IF(AND(C$9="L",C$10="D"),(($C$7*Coefficients!$E$16)/($A1258*SIN(C$5*PI()/180))*100/2)^2*PI(),IF(AND(C$9="C",C$10="D"),(($C$7* Coefficients!$F$16)/($A1258*SIN(C$5*PI()/180))*100/2)^2*PI(),FALSE))))</f>
        <v>91826.416215640493</v>
      </c>
      <c r="I1258" s="42">
        <f t="shared" si="142"/>
        <v>4.7872927604828721</v>
      </c>
      <c r="L1258" s="44"/>
    </row>
    <row r="1259" spans="1:12" x14ac:dyDescent="0.25">
      <c r="A1259" s="51">
        <f t="shared" si="143"/>
        <v>167.49428760263274</v>
      </c>
      <c r="B1259" s="5">
        <f t="shared" si="137"/>
        <v>0.99342990959568278</v>
      </c>
      <c r="C1259" s="49">
        <f t="shared" si="140"/>
        <v>-5.7255373290282616E-2</v>
      </c>
      <c r="D1259" s="5">
        <f t="shared" si="138"/>
        <v>1.6111797566561823</v>
      </c>
      <c r="E1259" s="5">
        <f t="shared" si="139"/>
        <v>0.29492937423080506</v>
      </c>
      <c r="F1259" s="5" t="str">
        <f t="shared" si="141"/>
        <v>neg.</v>
      </c>
      <c r="G1259" s="16">
        <f>IF(AND(C$9="L",C$10="IB"),IF((($C$7*Coefficients!$C$16)/($A1259*($C$4/100)))&lt;=1,2*ASIN(($C$7*Coefficients!$C$16)/( $A1259*($C$4/100)))*180/PI(),180),IF(AND(C$9="C",C$10="IB"),IF((($C$7*Coefficients!$D$16)/($A1259*($C$4/100)))&lt;=1,2*ASIN(($C$7*Coefficients!$D$16)/( $A1259*($C$4/100)))*180/PI(),180),IF(AND(C$9="L",C$10="D"),IF((($C$7*Coefficients!$E$16)/($A1259*($C$4/100)))&lt;=1,2*ASIN(($C$7*Coefficients!$E$16)/( $A1259*($C$4/100)))*180/PI(),180),IF(AND(C$9="C",C$10="D"),IF((($C$7*Coefficients!$F$16)/($A1259*($C$4/100)))&lt;=1,2*ASIN(($C$7*Coefficients!$F$16)/( $A1259*($C$4/100)))*180/PI(),180),FALSE))))</f>
        <v>180</v>
      </c>
      <c r="H1259" s="50">
        <f>IF(AND(C$9="L",C$10="IB"),(($C$7*Coefficients!$C$16)/($A1259*SIN(C$5*PI()/180))*100/2)^2*PI(),IF(AND(C$9="C",C$10="IB"),(($C$7*Coefficients!$D$16)/($A1259*SIN(C$5*PI()/180))*100/2)^2*PI(),IF(AND(C$9="L",C$10="D"),(($C$7*Coefficients!$E$16)/($A1259*SIN(C$5*PI()/180))*100/2)^2*PI(),IF(AND(C$9="C",C$10="D"),(($C$7* Coefficients!$F$16)/($A1259*SIN(C$5*PI()/180))*100/2)^2*PI(),FALSE))))</f>
        <v>91404.512157024699</v>
      </c>
      <c r="I1259" s="42">
        <f t="shared" si="142"/>
        <v>4.7762822926710085</v>
      </c>
      <c r="L1259" s="44"/>
    </row>
    <row r="1260" spans="1:12" x14ac:dyDescent="0.25">
      <c r="A1260" s="51">
        <f t="shared" si="143"/>
        <v>167.880401812245</v>
      </c>
      <c r="B1260" s="5">
        <f t="shared" si="137"/>
        <v>0.99339965030358424</v>
      </c>
      <c r="C1260" s="49">
        <f t="shared" si="140"/>
        <v>-5.7519944421112357E-2</v>
      </c>
      <c r="D1260" s="5">
        <f t="shared" si="138"/>
        <v>1.6148939095815671</v>
      </c>
      <c r="E1260" s="5">
        <f t="shared" si="139"/>
        <v>0.29629070636919269</v>
      </c>
      <c r="F1260" s="5" t="str">
        <f t="shared" si="141"/>
        <v>neg.</v>
      </c>
      <c r="G1260" s="16">
        <f>IF(AND(C$9="L",C$10="IB"),IF((($C$7*Coefficients!$C$16)/($A1260*($C$4/100)))&lt;=1,2*ASIN(($C$7*Coefficients!$C$16)/( $A1260*($C$4/100)))*180/PI(),180),IF(AND(C$9="C",C$10="IB"),IF((($C$7*Coefficients!$D$16)/($A1260*($C$4/100)))&lt;=1,2*ASIN(($C$7*Coefficients!$D$16)/( $A1260*($C$4/100)))*180/PI(),180),IF(AND(C$9="L",C$10="D"),IF((($C$7*Coefficients!$E$16)/($A1260*($C$4/100)))&lt;=1,2*ASIN(($C$7*Coefficients!$E$16)/( $A1260*($C$4/100)))*180/PI(),180),IF(AND(C$9="C",C$10="D"),IF((($C$7*Coefficients!$F$16)/($A1260*($C$4/100)))&lt;=1,2*ASIN(($C$7*Coefficients!$F$16)/( $A1260*($C$4/100)))*180/PI(),180),FALSE))))</f>
        <v>180</v>
      </c>
      <c r="H1260" s="50">
        <f>IF(AND(C$9="L",C$10="IB"),(($C$7*Coefficients!$C$16)/($A1260*SIN(C$5*PI()/180))*100/2)^2*PI(),IF(AND(C$9="C",C$10="IB"),(($C$7*Coefficients!$D$16)/($A1260*SIN(C$5*PI()/180))*100/2)^2*PI(),IF(AND(C$9="L",C$10="D"),(($C$7*Coefficients!$E$16)/($A1260*SIN(C$5*PI()/180))*100/2)^2*PI(),IF(AND(C$9="C",C$10="D"),(($C$7* Coefficients!$F$16)/($A1260*SIN(C$5*PI()/180))*100/2)^2*PI(),FALSE))))</f>
        <v>90984.546571475861</v>
      </c>
      <c r="I1260" s="42">
        <f t="shared" si="142"/>
        <v>4.7652971482323965</v>
      </c>
      <c r="L1260" s="44"/>
    </row>
    <row r="1261" spans="1:12" x14ac:dyDescent="0.25">
      <c r="A1261" s="51">
        <f t="shared" si="143"/>
        <v>168.26740610703567</v>
      </c>
      <c r="B1261" s="5">
        <f t="shared" si="137"/>
        <v>0.99336925195897618</v>
      </c>
      <c r="C1261" s="49">
        <f t="shared" si="140"/>
        <v>-5.7785739467698112E-2</v>
      </c>
      <c r="D1261" s="5">
        <f t="shared" si="138"/>
        <v>1.6186166245137026</v>
      </c>
      <c r="E1261" s="5">
        <f t="shared" si="139"/>
        <v>0.29765832213123028</v>
      </c>
      <c r="F1261" s="5" t="str">
        <f t="shared" si="141"/>
        <v>neg.</v>
      </c>
      <c r="G1261" s="16">
        <f>IF(AND(C$9="L",C$10="IB"),IF((($C$7*Coefficients!$C$16)/($A1261*($C$4/100)))&lt;=1,2*ASIN(($C$7*Coefficients!$C$16)/( $A1261*($C$4/100)))*180/PI(),180),IF(AND(C$9="C",C$10="IB"),IF((($C$7*Coefficients!$D$16)/($A1261*($C$4/100)))&lt;=1,2*ASIN(($C$7*Coefficients!$D$16)/( $A1261*($C$4/100)))*180/PI(),180),IF(AND(C$9="L",C$10="D"),IF((($C$7*Coefficients!$E$16)/($A1261*($C$4/100)))&lt;=1,2*ASIN(($C$7*Coefficients!$E$16)/( $A1261*($C$4/100)))*180/PI(),180),IF(AND(C$9="C",C$10="D"),IF((($C$7*Coefficients!$F$16)/($A1261*($C$4/100)))&lt;=1,2*ASIN(($C$7*Coefficients!$F$16)/( $A1261*($C$4/100)))*180/PI(),180),FALSE))))</f>
        <v>180</v>
      </c>
      <c r="H1261" s="50">
        <f>IF(AND(C$9="L",C$10="IB"),(($C$7*Coefficients!$C$16)/($A1261*SIN(C$5*PI()/180))*100/2)^2*PI(),IF(AND(C$9="C",C$10="IB"),(($C$7*Coefficients!$D$16)/($A1261*SIN(C$5*PI()/180))*100/2)^2*PI(),IF(AND(C$9="L",C$10="D"),(($C$7*Coefficients!$E$16)/($A1261*SIN(C$5*PI()/180))*100/2)^2*PI(),IF(AND(C$9="C",C$10="D"),(($C$7* Coefficients!$F$16)/($A1261*SIN(C$5*PI()/180))*100/2)^2*PI(),FALSE))))</f>
        <v>90566.510552519409</v>
      </c>
      <c r="I1261" s="42">
        <f t="shared" si="142"/>
        <v>4.7543372689248944</v>
      </c>
      <c r="L1261" s="44"/>
    </row>
    <row r="1262" spans="1:12" x14ac:dyDescent="0.25">
      <c r="A1262" s="51">
        <f t="shared" si="143"/>
        <v>168.655302538863</v>
      </c>
      <c r="B1262" s="5">
        <f t="shared" si="137"/>
        <v>0.99333871392573059</v>
      </c>
      <c r="C1262" s="49">
        <f t="shared" si="140"/>
        <v>-5.8052764104545115E-2</v>
      </c>
      <c r="D1262" s="5">
        <f t="shared" si="138"/>
        <v>1.6223479211900529</v>
      </c>
      <c r="E1262" s="5">
        <f t="shared" si="139"/>
        <v>0.29903225052080712</v>
      </c>
      <c r="F1262" s="5" t="str">
        <f t="shared" si="141"/>
        <v>neg.</v>
      </c>
      <c r="G1262" s="16">
        <f>IF(AND(C$9="L",C$10="IB"),IF((($C$7*Coefficients!$C$16)/($A1262*($C$4/100)))&lt;=1,2*ASIN(($C$7*Coefficients!$C$16)/( $A1262*($C$4/100)))*180/PI(),180),IF(AND(C$9="C",C$10="IB"),IF((($C$7*Coefficients!$D$16)/($A1262*($C$4/100)))&lt;=1,2*ASIN(($C$7*Coefficients!$D$16)/( $A1262*($C$4/100)))*180/PI(),180),IF(AND(C$9="L",C$10="D"),IF((($C$7*Coefficients!$E$16)/($A1262*($C$4/100)))&lt;=1,2*ASIN(($C$7*Coefficients!$E$16)/( $A1262*($C$4/100)))*180/PI(),180),IF(AND(C$9="C",C$10="D"),IF((($C$7*Coefficients!$F$16)/($A1262*($C$4/100)))&lt;=1,2*ASIN(($C$7*Coefficients!$F$16)/( $A1262*($C$4/100)))*180/PI(),180),FALSE))))</f>
        <v>180</v>
      </c>
      <c r="H1262" s="50">
        <f>IF(AND(C$9="L",C$10="IB"),(($C$7*Coefficients!$C$16)/($A1262*SIN(C$5*PI()/180))*100/2)^2*PI(),IF(AND(C$9="C",C$10="IB"),(($C$7*Coefficients!$D$16)/($A1262*SIN(C$5*PI()/180))*100/2)^2*PI(),IF(AND(C$9="L",C$10="D"),(($C$7*Coefficients!$E$16)/($A1262*SIN(C$5*PI()/180))*100/2)^2*PI(),IF(AND(C$9="C",C$10="D"),(($C$7* Coefficients!$F$16)/($A1262*SIN(C$5*PI()/180))*100/2)^2*PI(),FALSE))))</f>
        <v>90150.395234602067</v>
      </c>
      <c r="I1262" s="42">
        <f t="shared" si="142"/>
        <v>4.7434025966403119</v>
      </c>
      <c r="L1262" s="44"/>
    </row>
    <row r="1263" spans="1:12" x14ac:dyDescent="0.25">
      <c r="A1263" s="51">
        <f t="shared" si="143"/>
        <v>169.04409316431526</v>
      </c>
      <c r="B1263" s="5">
        <f t="shared" si="137"/>
        <v>0.99330803556483538</v>
      </c>
      <c r="C1263" s="49">
        <f t="shared" si="140"/>
        <v>-5.8321024032589222E-2</v>
      </c>
      <c r="D1263" s="5">
        <f t="shared" si="138"/>
        <v>1.6260878193935817</v>
      </c>
      <c r="E1263" s="5">
        <f t="shared" si="139"/>
        <v>0.30041252067568763</v>
      </c>
      <c r="F1263" s="5" t="str">
        <f t="shared" si="141"/>
        <v>neg.</v>
      </c>
      <c r="G1263" s="16">
        <f>IF(AND(C$9="L",C$10="IB"),IF((($C$7*Coefficients!$C$16)/($A1263*($C$4/100)))&lt;=1,2*ASIN(($C$7*Coefficients!$C$16)/( $A1263*($C$4/100)))*180/PI(),180),IF(AND(C$9="C",C$10="IB"),IF((($C$7*Coefficients!$D$16)/($A1263*($C$4/100)))&lt;=1,2*ASIN(($C$7*Coefficients!$D$16)/( $A1263*($C$4/100)))*180/PI(),180),IF(AND(C$9="L",C$10="D"),IF((($C$7*Coefficients!$E$16)/($A1263*($C$4/100)))&lt;=1,2*ASIN(($C$7*Coefficients!$E$16)/( $A1263*($C$4/100)))*180/PI(),180),IF(AND(C$9="C",C$10="D"),IF((($C$7*Coefficients!$F$16)/($A1263*($C$4/100)))&lt;=1,2*ASIN(($C$7*Coefficients!$F$16)/( $A1263*($C$4/100)))*180/PI(),180),FALSE))))</f>
        <v>180</v>
      </c>
      <c r="H1263" s="50">
        <f>IF(AND(C$9="L",C$10="IB"),(($C$7*Coefficients!$C$16)/($A1263*SIN(C$5*PI()/180))*100/2)^2*PI(),IF(AND(C$9="C",C$10="IB"),(($C$7*Coefficients!$D$16)/($A1263*SIN(C$5*PI()/180))*100/2)^2*PI(),IF(AND(C$9="L",C$10="D"),(($C$7*Coefficients!$E$16)/($A1263*SIN(C$5*PI()/180))*100/2)^2*PI(),IF(AND(C$9="C",C$10="D"),(($C$7* Coefficients!$F$16)/($A1263*SIN(C$5*PI()/180))*100/2)^2*PI(),FALSE))))</f>
        <v>89736.191792904196</v>
      </c>
      <c r="I1263" s="42">
        <f t="shared" si="142"/>
        <v>4.732493073404104</v>
      </c>
      <c r="L1263" s="44"/>
    </row>
    <row r="1264" spans="1:12" x14ac:dyDescent="0.25">
      <c r="A1264" s="51">
        <f t="shared" si="143"/>
        <v>169.43378004472166</v>
      </c>
      <c r="B1264" s="5">
        <f t="shared" si="137"/>
        <v>0.99327721623438303</v>
      </c>
      <c r="C1264" s="49">
        <f t="shared" si="140"/>
        <v>-5.8590524979308903E-2</v>
      </c>
      <c r="D1264" s="5">
        <f t="shared" si="138"/>
        <v>1.6298363389528565</v>
      </c>
      <c r="E1264" s="5">
        <f t="shared" si="139"/>
        <v>0.30179916186813061</v>
      </c>
      <c r="F1264" s="5" t="str">
        <f t="shared" si="141"/>
        <v>neg.</v>
      </c>
      <c r="G1264" s="16">
        <f>IF(AND(C$9="L",C$10="IB"),IF((($C$7*Coefficients!$C$16)/($A1264*($C$4/100)))&lt;=1,2*ASIN(($C$7*Coefficients!$C$16)/( $A1264*($C$4/100)))*180/PI(),180),IF(AND(C$9="C",C$10="IB"),IF((($C$7*Coefficients!$D$16)/($A1264*($C$4/100)))&lt;=1,2*ASIN(($C$7*Coefficients!$D$16)/( $A1264*($C$4/100)))*180/PI(),180),IF(AND(C$9="L",C$10="D"),IF((($C$7*Coefficients!$E$16)/($A1264*($C$4/100)))&lt;=1,2*ASIN(($C$7*Coefficients!$E$16)/( $A1264*($C$4/100)))*180/PI(),180),IF(AND(C$9="C",C$10="D"),IF((($C$7*Coefficients!$F$16)/($A1264*($C$4/100)))&lt;=1,2*ASIN(($C$7*Coefficients!$F$16)/( $A1264*($C$4/100)))*180/PI(),180),FALSE))))</f>
        <v>180</v>
      </c>
      <c r="H1264" s="50">
        <f>IF(AND(C$9="L",C$10="IB"),(($C$7*Coefficients!$C$16)/($A1264*SIN(C$5*PI()/180))*100/2)^2*PI(),IF(AND(C$9="C",C$10="IB"),(($C$7*Coefficients!$D$16)/($A1264*SIN(C$5*PI()/180))*100/2)^2*PI(),IF(AND(C$9="L",C$10="D"),(($C$7*Coefficients!$E$16)/($A1264*SIN(C$5*PI()/180))*100/2)^2*PI(),IF(AND(C$9="C",C$10="D"),(($C$7* Coefficients!$F$16)/($A1264*SIN(C$5*PI()/180))*100/2)^2*PI(),FALSE))))</f>
        <v>89323.891443152461</v>
      </c>
      <c r="I1264" s="42">
        <f t="shared" si="142"/>
        <v>4.7216086413750666</v>
      </c>
      <c r="L1264" s="44"/>
    </row>
    <row r="1265" spans="1:12" x14ac:dyDescent="0.25">
      <c r="A1265" s="51">
        <f t="shared" si="143"/>
        <v>169.82436524616321</v>
      </c>
      <c r="B1265" s="5">
        <f t="shared" si="137"/>
        <v>0.99324625528955601</v>
      </c>
      <c r="C1265" s="49">
        <f t="shared" si="140"/>
        <v>-5.886127269886459E-2</v>
      </c>
      <c r="D1265" s="5">
        <f t="shared" si="138"/>
        <v>1.6335934997421551</v>
      </c>
      <c r="E1265" s="5">
        <f t="shared" si="139"/>
        <v>0.30319220350550924</v>
      </c>
      <c r="F1265" s="5" t="str">
        <f t="shared" si="141"/>
        <v>neg.</v>
      </c>
      <c r="G1265" s="16">
        <f>IF(AND(C$9="L",C$10="IB"),IF((($C$7*Coefficients!$C$16)/($A1265*($C$4/100)))&lt;=1,2*ASIN(($C$7*Coefficients!$C$16)/( $A1265*($C$4/100)))*180/PI(),180),IF(AND(C$9="C",C$10="IB"),IF((($C$7*Coefficients!$D$16)/($A1265*($C$4/100)))&lt;=1,2*ASIN(($C$7*Coefficients!$D$16)/( $A1265*($C$4/100)))*180/PI(),180),IF(AND(C$9="L",C$10="D"),IF((($C$7*Coefficients!$E$16)/($A1265*($C$4/100)))&lt;=1,2*ASIN(($C$7*Coefficients!$E$16)/( $A1265*($C$4/100)))*180/PI(),180),IF(AND(C$9="C",C$10="D"),IF((($C$7*Coefficients!$F$16)/($A1265*($C$4/100)))&lt;=1,2*ASIN(($C$7*Coefficients!$F$16)/( $A1265*($C$4/100)))*180/PI(),180),FALSE))))</f>
        <v>180</v>
      </c>
      <c r="H1265" s="50">
        <f>IF(AND(C$9="L",C$10="IB"),(($C$7*Coefficients!$C$16)/($A1265*SIN(C$5*PI()/180))*100/2)^2*PI(),IF(AND(C$9="C",C$10="IB"),(($C$7*Coefficients!$D$16)/($A1265*SIN(C$5*PI()/180))*100/2)^2*PI(),IF(AND(C$9="L",C$10="D"),(($C$7*Coefficients!$E$16)/($A1265*SIN(C$5*PI()/180))*100/2)^2*PI(),IF(AND(C$9="C",C$10="D"),(($C$7* Coefficients!$F$16)/($A1265*SIN(C$5*PI()/180))*100/2)^2*PI(),FALSE))))</f>
        <v>88913.485441433702</v>
      </c>
      <c r="I1265" s="42">
        <f t="shared" si="142"/>
        <v>4.7107492428450231</v>
      </c>
      <c r="L1265" s="44"/>
    </row>
    <row r="1266" spans="1:12" x14ac:dyDescent="0.25">
      <c r="A1266" s="51">
        <f t="shared" si="143"/>
        <v>170.21585083948381</v>
      </c>
      <c r="B1266" s="5">
        <f t="shared" si="137"/>
        <v>0.99321515208261479</v>
      </c>
      <c r="C1266" s="49">
        <f t="shared" si="140"/>
        <v>-5.9133272972215774E-2</v>
      </c>
      <c r="D1266" s="5">
        <f t="shared" si="138"/>
        <v>1.6373593216815701</v>
      </c>
      <c r="E1266" s="5">
        <f t="shared" si="139"/>
        <v>0.30459167513093516</v>
      </c>
      <c r="F1266" s="5" t="str">
        <f t="shared" si="141"/>
        <v>neg.</v>
      </c>
      <c r="G1266" s="16">
        <f>IF(AND(C$9="L",C$10="IB"),IF((($C$7*Coefficients!$C$16)/($A1266*($C$4/100)))&lt;=1,2*ASIN(($C$7*Coefficients!$C$16)/( $A1266*($C$4/100)))*180/PI(),180),IF(AND(C$9="C",C$10="IB"),IF((($C$7*Coefficients!$D$16)/($A1266*($C$4/100)))&lt;=1,2*ASIN(($C$7*Coefficients!$D$16)/( $A1266*($C$4/100)))*180/PI(),180),IF(AND(C$9="L",C$10="D"),IF((($C$7*Coefficients!$E$16)/($A1266*($C$4/100)))&lt;=1,2*ASIN(($C$7*Coefficients!$E$16)/( $A1266*($C$4/100)))*180/PI(),180),IF(AND(C$9="C",C$10="D"),IF((($C$7*Coefficients!$F$16)/($A1266*($C$4/100)))&lt;=1,2*ASIN(($C$7*Coefficients!$F$16)/( $A1266*($C$4/100)))*180/PI(),180),FALSE))))</f>
        <v>180</v>
      </c>
      <c r="H1266" s="50">
        <f>IF(AND(C$9="L",C$10="IB"),(($C$7*Coefficients!$C$16)/($A1266*SIN(C$5*PI()/180))*100/2)^2*PI(),IF(AND(C$9="C",C$10="IB"),(($C$7*Coefficients!$D$16)/($A1266*SIN(C$5*PI()/180))*100/2)^2*PI(),IF(AND(C$9="L",C$10="D"),(($C$7*Coefficients!$E$16)/($A1266*SIN(C$5*PI()/180))*100/2)^2*PI(),IF(AND(C$9="C",C$10="D"),(($C$7* Coefficients!$F$16)/($A1266*SIN(C$5*PI()/180))*100/2)^2*PI(),FALSE))))</f>
        <v>88504.965084009222</v>
      </c>
      <c r="I1266" s="42">
        <f t="shared" si="142"/>
        <v>4.6999148202385239</v>
      </c>
      <c r="L1266" s="44"/>
    </row>
    <row r="1267" spans="1:12" x14ac:dyDescent="0.25">
      <c r="A1267" s="51">
        <f t="shared" si="143"/>
        <v>170.60823890030107</v>
      </c>
      <c r="B1267" s="5">
        <f t="shared" si="137"/>
        <v>0.99318390596288464</v>
      </c>
      <c r="C1267" s="49">
        <f t="shared" si="140"/>
        <v>-5.9406531607248875E-2</v>
      </c>
      <c r="D1267" s="5">
        <f t="shared" si="138"/>
        <v>1.6411338247371143</v>
      </c>
      <c r="E1267" s="5">
        <f t="shared" si="139"/>
        <v>0.30599760642388463</v>
      </c>
      <c r="F1267" s="5" t="str">
        <f t="shared" si="141"/>
        <v>neg.</v>
      </c>
      <c r="G1267" s="16">
        <f>IF(AND(C$9="L",C$10="IB"),IF((($C$7*Coefficients!$C$16)/($A1267*($C$4/100)))&lt;=1,2*ASIN(($C$7*Coefficients!$C$16)/( $A1267*($C$4/100)))*180/PI(),180),IF(AND(C$9="C",C$10="IB"),IF((($C$7*Coefficients!$D$16)/($A1267*($C$4/100)))&lt;=1,2*ASIN(($C$7*Coefficients!$D$16)/( $A1267*($C$4/100)))*180/PI(),180),IF(AND(C$9="L",C$10="D"),IF((($C$7*Coefficients!$E$16)/($A1267*($C$4/100)))&lt;=1,2*ASIN(($C$7*Coefficients!$E$16)/( $A1267*($C$4/100)))*180/PI(),180),IF(AND(C$9="C",C$10="D"),IF((($C$7*Coefficients!$F$16)/($A1267*($C$4/100)))&lt;=1,2*ASIN(($C$7*Coefficients!$F$16)/( $A1267*($C$4/100)))*180/PI(),180),FALSE))))</f>
        <v>180</v>
      </c>
      <c r="H1267" s="50">
        <f>IF(AND(C$9="L",C$10="IB"),(($C$7*Coefficients!$C$16)/($A1267*SIN(C$5*PI()/180))*100/2)^2*PI(),IF(AND(C$9="C",C$10="IB"),(($C$7*Coefficients!$D$16)/($A1267*SIN(C$5*PI()/180))*100/2)^2*PI(),IF(AND(C$9="L",C$10="D"),(($C$7*Coefficients!$E$16)/($A1267*SIN(C$5*PI()/180))*100/2)^2*PI(),IF(AND(C$9="C",C$10="D"),(($C$7* Coefficients!$F$16)/($A1267*SIN(C$5*PI()/180))*100/2)^2*PI(),FALSE))))</f>
        <v>88098.321707130512</v>
      </c>
      <c r="I1267" s="42">
        <f t="shared" si="142"/>
        <v>4.6891053161125402</v>
      </c>
      <c r="L1267" s="44"/>
    </row>
    <row r="1268" spans="1:12" x14ac:dyDescent="0.25">
      <c r="A1268" s="51">
        <f t="shared" si="143"/>
        <v>171.00153150901744</v>
      </c>
      <c r="B1268" s="5">
        <f t="shared" si="137"/>
        <v>0.99315251627674328</v>
      </c>
      <c r="C1268" s="49">
        <f t="shared" si="140"/>
        <v>-5.9681054438897527E-2</v>
      </c>
      <c r="D1268" s="5">
        <f t="shared" si="138"/>
        <v>1.6449170289208273</v>
      </c>
      <c r="E1268" s="5">
        <f t="shared" si="139"/>
        <v>0.30741002720082811</v>
      </c>
      <c r="F1268" s="5" t="str">
        <f t="shared" si="141"/>
        <v>neg.</v>
      </c>
      <c r="G1268" s="16">
        <f>IF(AND(C$9="L",C$10="IB"),IF((($C$7*Coefficients!$C$16)/($A1268*($C$4/100)))&lt;=1,2*ASIN(($C$7*Coefficients!$C$16)/( $A1268*($C$4/100)))*180/PI(),180),IF(AND(C$9="C",C$10="IB"),IF((($C$7*Coefficients!$D$16)/($A1268*($C$4/100)))&lt;=1,2*ASIN(($C$7*Coefficients!$D$16)/( $A1268*($C$4/100)))*180/PI(),180),IF(AND(C$9="L",C$10="D"),IF((($C$7*Coefficients!$E$16)/($A1268*($C$4/100)))&lt;=1,2*ASIN(($C$7*Coefficients!$E$16)/( $A1268*($C$4/100)))*180/PI(),180),IF(AND(C$9="C",C$10="D"),IF((($C$7*Coefficients!$F$16)/($A1268*($C$4/100)))&lt;=1,2*ASIN(($C$7*Coefficients!$F$16)/( $A1268*($C$4/100)))*180/PI(),180),FALSE))))</f>
        <v>180</v>
      </c>
      <c r="H1268" s="50">
        <f>IF(AND(C$9="L",C$10="IB"),(($C$7*Coefficients!$C$16)/($A1268*SIN(C$5*PI()/180))*100/2)^2*PI(),IF(AND(C$9="C",C$10="IB"),(($C$7*Coefficients!$D$16)/($A1268*SIN(C$5*PI()/180))*100/2)^2*PI(),IF(AND(C$9="L",C$10="D"),(($C$7*Coefficients!$E$16)/($A1268*SIN(C$5*PI()/180))*100/2)^2*PI(),IF(AND(C$9="C",C$10="D"),(($C$7* Coefficients!$F$16)/($A1268*SIN(C$5*PI()/180))*100/2)^2*PI(),FALSE))))</f>
        <v>87693.546686855363</v>
      </c>
      <c r="I1268" s="42">
        <f t="shared" si="142"/>
        <v>4.678320673156156</v>
      </c>
      <c r="L1268" s="44"/>
    </row>
    <row r="1269" spans="1:12" x14ac:dyDescent="0.25">
      <c r="A1269" s="51">
        <f t="shared" si="143"/>
        <v>171.39573075083118</v>
      </c>
      <c r="B1269" s="5">
        <f t="shared" si="137"/>
        <v>0.99312098236760604</v>
      </c>
      <c r="C1269" s="49">
        <f t="shared" si="140"/>
        <v>-5.9956847329285252E-2</v>
      </c>
      <c r="D1269" s="5">
        <f t="shared" si="138"/>
        <v>1.648708954290881</v>
      </c>
      <c r="E1269" s="5">
        <f t="shared" si="139"/>
        <v>0.30882896741586291</v>
      </c>
      <c r="F1269" s="5" t="str">
        <f t="shared" si="141"/>
        <v>neg.</v>
      </c>
      <c r="G1269" s="16">
        <f>IF(AND(C$9="L",C$10="IB"),IF((($C$7*Coefficients!$C$16)/($A1269*($C$4/100)))&lt;=1,2*ASIN(($C$7*Coefficients!$C$16)/( $A1269*($C$4/100)))*180/PI(),180),IF(AND(C$9="C",C$10="IB"),IF((($C$7*Coefficients!$D$16)/($A1269*($C$4/100)))&lt;=1,2*ASIN(($C$7*Coefficients!$D$16)/( $A1269*($C$4/100)))*180/PI(),180),IF(AND(C$9="L",C$10="D"),IF((($C$7*Coefficients!$E$16)/($A1269*($C$4/100)))&lt;=1,2*ASIN(($C$7*Coefficients!$E$16)/( $A1269*($C$4/100)))*180/PI(),180),IF(AND(C$9="C",C$10="D"),IF((($C$7*Coefficients!$F$16)/($A1269*($C$4/100)))&lt;=1,2*ASIN(($C$7*Coefficients!$F$16)/( $A1269*($C$4/100)))*180/PI(),180),FALSE))))</f>
        <v>180</v>
      </c>
      <c r="H1269" s="50">
        <f>IF(AND(C$9="L",C$10="IB"),(($C$7*Coefficients!$C$16)/($A1269*SIN(C$5*PI()/180))*100/2)^2*PI(),IF(AND(C$9="C",C$10="IB"),(($C$7*Coefficients!$D$16)/($A1269*SIN(C$5*PI()/180))*100/2)^2*PI(),IF(AND(C$9="L",C$10="D"),(($C$7*Coefficients!$E$16)/($A1269*SIN(C$5*PI()/180))*100/2)^2*PI(),IF(AND(C$9="C",C$10="D"),(($C$7* Coefficients!$F$16)/($A1269*SIN(C$5*PI()/180))*100/2)^2*PI(),FALSE))))</f>
        <v>87290.63143886489</v>
      </c>
      <c r="I1269" s="42">
        <f t="shared" si="142"/>
        <v>4.6675608341902679</v>
      </c>
      <c r="L1269" s="44"/>
    </row>
    <row r="1270" spans="1:12" x14ac:dyDescent="0.25">
      <c r="A1270" s="51">
        <f t="shared" si="143"/>
        <v>171.79083871574741</v>
      </c>
      <c r="B1270" s="5">
        <f t="shared" si="137"/>
        <v>0.9930893035759143</v>
      </c>
      <c r="C1270" s="49">
        <f t="shared" si="140"/>
        <v>-6.0233916167839158E-2</v>
      </c>
      <c r="D1270" s="5">
        <f t="shared" si="138"/>
        <v>1.6525096209516863</v>
      </c>
      <c r="E1270" s="5">
        <f t="shared" si="139"/>
        <v>0.31025445716134775</v>
      </c>
      <c r="F1270" s="5" t="str">
        <f t="shared" si="141"/>
        <v>neg.</v>
      </c>
      <c r="G1270" s="16">
        <f>IF(AND(C$9="L",C$10="IB"),IF((($C$7*Coefficients!$C$16)/($A1270*($C$4/100)))&lt;=1,2*ASIN(($C$7*Coefficients!$C$16)/( $A1270*($C$4/100)))*180/PI(),180),IF(AND(C$9="C",C$10="IB"),IF((($C$7*Coefficients!$D$16)/($A1270*($C$4/100)))&lt;=1,2*ASIN(($C$7*Coefficients!$D$16)/( $A1270*($C$4/100)))*180/PI(),180),IF(AND(C$9="L",C$10="D"),IF((($C$7*Coefficients!$E$16)/($A1270*($C$4/100)))&lt;=1,2*ASIN(($C$7*Coefficients!$E$16)/( $A1270*($C$4/100)))*180/PI(),180),IF(AND(C$9="C",C$10="D"),IF((($C$7*Coefficients!$F$16)/($A1270*($C$4/100)))&lt;=1,2*ASIN(($C$7*Coefficients!$F$16)/( $A1270*($C$4/100)))*180/PI(),180),FALSE))))</f>
        <v>180</v>
      </c>
      <c r="H1270" s="50">
        <f>IF(AND(C$9="L",C$10="IB"),(($C$7*Coefficients!$C$16)/($A1270*SIN(C$5*PI()/180))*100/2)^2*PI(),IF(AND(C$9="C",C$10="IB"),(($C$7*Coefficients!$D$16)/($A1270*SIN(C$5*PI()/180))*100/2)^2*PI(),IF(AND(C$9="L",C$10="D"),(($C$7*Coefficients!$E$16)/($A1270*SIN(C$5*PI()/180))*100/2)^2*PI(),IF(AND(C$9="C",C$10="D"),(($C$7* Coefficients!$F$16)/($A1270*SIN(C$5*PI()/180))*100/2)^2*PI(),FALSE))))</f>
        <v>86889.567418281658</v>
      </c>
      <c r="I1270" s="42">
        <f t="shared" si="142"/>
        <v>4.656825742167281</v>
      </c>
      <c r="L1270" s="44"/>
    </row>
    <row r="1271" spans="1:12" x14ac:dyDescent="0.25">
      <c r="A1271" s="51">
        <f t="shared" si="143"/>
        <v>172.18685749858926</v>
      </c>
      <c r="B1271" s="5">
        <f t="shared" si="137"/>
        <v>0.99305747923912224</v>
      </c>
      <c r="C1271" s="49">
        <f t="shared" si="140"/>
        <v>-6.0512266871418328E-2</v>
      </c>
      <c r="D1271" s="5">
        <f t="shared" si="138"/>
        <v>1.6563190490539994</v>
      </c>
      <c r="E1271" s="5">
        <f t="shared" si="139"/>
        <v>0.31168652666854185</v>
      </c>
      <c r="F1271" s="5" t="str">
        <f t="shared" si="141"/>
        <v>neg.</v>
      </c>
      <c r="G1271" s="16">
        <f>IF(AND(C$9="L",C$10="IB"),IF((($C$7*Coefficients!$C$16)/($A1271*($C$4/100)))&lt;=1,2*ASIN(($C$7*Coefficients!$C$16)/( $A1271*($C$4/100)))*180/PI(),180),IF(AND(C$9="C",C$10="IB"),IF((($C$7*Coefficients!$D$16)/($A1271*($C$4/100)))&lt;=1,2*ASIN(($C$7*Coefficients!$D$16)/( $A1271*($C$4/100)))*180/PI(),180),IF(AND(C$9="L",C$10="D"),IF((($C$7*Coefficients!$E$16)/($A1271*($C$4/100)))&lt;=1,2*ASIN(($C$7*Coefficients!$E$16)/( $A1271*($C$4/100)))*180/PI(),180),IF(AND(C$9="C",C$10="D"),IF((($C$7*Coefficients!$F$16)/($A1271*($C$4/100)))&lt;=1,2*ASIN(($C$7*Coefficients!$F$16)/( $A1271*($C$4/100)))*180/PI(),180),FALSE))))</f>
        <v>180</v>
      </c>
      <c r="H1271" s="50">
        <f>IF(AND(C$9="L",C$10="IB"),(($C$7*Coefficients!$C$16)/($A1271*SIN(C$5*PI()/180))*100/2)^2*PI(),IF(AND(C$9="C",C$10="IB"),(($C$7*Coefficients!$D$16)/($A1271*SIN(C$5*PI()/180))*100/2)^2*PI(),IF(AND(C$9="L",C$10="D"),(($C$7*Coefficients!$E$16)/($A1271*SIN(C$5*PI()/180))*100/2)^2*PI(),IF(AND(C$9="C",C$10="D"),(($C$7* Coefficients!$F$16)/($A1271*SIN(C$5*PI()/180))*100/2)^2*PI(),FALSE))))</f>
        <v>86490.346119488298</v>
      </c>
      <c r="I1271" s="42">
        <f t="shared" si="142"/>
        <v>4.6461153401708053</v>
      </c>
      <c r="L1271" s="44"/>
    </row>
    <row r="1272" spans="1:12" x14ac:dyDescent="0.25">
      <c r="A1272" s="51">
        <f t="shared" si="143"/>
        <v>172.58378919900889</v>
      </c>
      <c r="B1272" s="5">
        <f t="shared" si="137"/>
        <v>0.99302550869168216</v>
      </c>
      <c r="C1272" s="49">
        <f t="shared" si="140"/>
        <v>-6.0791905384455905E-2</v>
      </c>
      <c r="D1272" s="5">
        <f t="shared" si="138"/>
        <v>1.6601372587950294</v>
      </c>
      <c r="E1272" s="5">
        <f t="shared" si="139"/>
        <v>0.31312520630824525</v>
      </c>
      <c r="F1272" s="5" t="str">
        <f t="shared" si="141"/>
        <v>neg.</v>
      </c>
      <c r="G1272" s="16">
        <f>IF(AND(C$9="L",C$10="IB"),IF((($C$7*Coefficients!$C$16)/($A1272*($C$4/100)))&lt;=1,2*ASIN(($C$7*Coefficients!$C$16)/( $A1272*($C$4/100)))*180/PI(),180),IF(AND(C$9="C",C$10="IB"),IF((($C$7*Coefficients!$D$16)/($A1272*($C$4/100)))&lt;=1,2*ASIN(($C$7*Coefficients!$D$16)/( $A1272*($C$4/100)))*180/PI(),180),IF(AND(C$9="L",C$10="D"),IF((($C$7*Coefficients!$E$16)/($A1272*($C$4/100)))&lt;=1,2*ASIN(($C$7*Coefficients!$E$16)/( $A1272*($C$4/100)))*180/PI(),180),IF(AND(C$9="C",C$10="D"),IF((($C$7*Coefficients!$F$16)/($A1272*($C$4/100)))&lt;=1,2*ASIN(($C$7*Coefficients!$F$16)/( $A1272*($C$4/100)))*180/PI(),180),FALSE))))</f>
        <v>180</v>
      </c>
      <c r="H1272" s="50">
        <f>IF(AND(C$9="L",C$10="IB"),(($C$7*Coefficients!$C$16)/($A1272*SIN(C$5*PI()/180))*100/2)^2*PI(),IF(AND(C$9="C",C$10="IB"),(($C$7*Coefficients!$D$16)/($A1272*SIN(C$5*PI()/180))*100/2)^2*PI(),IF(AND(C$9="L",C$10="D"),(($C$7*Coefficients!$E$16)/($A1272*SIN(C$5*PI()/180))*100/2)^2*PI(),IF(AND(C$9="C",C$10="D"),(($C$7* Coefficients!$F$16)/($A1272*SIN(C$5*PI()/180))*100/2)^2*PI(),FALSE))))</f>
        <v>86092.959075947263</v>
      </c>
      <c r="I1272" s="42">
        <f t="shared" si="142"/>
        <v>4.6354295714153571</v>
      </c>
      <c r="L1272" s="44"/>
    </row>
    <row r="1273" spans="1:12" x14ac:dyDescent="0.25">
      <c r="A1273" s="51">
        <f t="shared" si="143"/>
        <v>172.98163592149865</v>
      </c>
      <c r="B1273" s="5">
        <f t="shared" si="137"/>
        <v>0.99299339126503272</v>
      </c>
      <c r="C1273" s="49">
        <f t="shared" si="140"/>
        <v>-6.1072837679074093E-2</v>
      </c>
      <c r="D1273" s="5">
        <f t="shared" si="138"/>
        <v>1.6639642704185436</v>
      </c>
      <c r="E1273" s="5">
        <f t="shared" si="139"/>
        <v>0.31457052659144324</v>
      </c>
      <c r="F1273" s="5" t="str">
        <f t="shared" si="141"/>
        <v>neg.</v>
      </c>
      <c r="G1273" s="16">
        <f>IF(AND(C$9="L",C$10="IB"),IF((($C$7*Coefficients!$C$16)/($A1273*($C$4/100)))&lt;=1,2*ASIN(($C$7*Coefficients!$C$16)/( $A1273*($C$4/100)))*180/PI(),180),IF(AND(C$9="C",C$10="IB"),IF((($C$7*Coefficients!$D$16)/($A1273*($C$4/100)))&lt;=1,2*ASIN(($C$7*Coefficients!$D$16)/( $A1273*($C$4/100)))*180/PI(),180),IF(AND(C$9="L",C$10="D"),IF((($C$7*Coefficients!$E$16)/($A1273*($C$4/100)))&lt;=1,2*ASIN(($C$7*Coefficients!$E$16)/( $A1273*($C$4/100)))*180/PI(),180),IF(AND(C$9="C",C$10="D"),IF((($C$7*Coefficients!$F$16)/($A1273*($C$4/100)))&lt;=1,2*ASIN(($C$7*Coefficients!$F$16)/( $A1273*($C$4/100)))*180/PI(),180),FALSE))))</f>
        <v>180</v>
      </c>
      <c r="H1273" s="50">
        <f>IF(AND(C$9="L",C$10="IB"),(($C$7*Coefficients!$C$16)/($A1273*SIN(C$5*PI()/180))*100/2)^2*PI(),IF(AND(C$9="C",C$10="IB"),(($C$7*Coefficients!$D$16)/($A1273*SIN(C$5*PI()/180))*100/2)^2*PI(),IF(AND(C$9="L",C$10="D"),(($C$7*Coefficients!$E$16)/($A1273*SIN(C$5*PI()/180))*100/2)^2*PI(),IF(AND(C$9="C",C$10="D"),(($C$7* Coefficients!$F$16)/($A1273*SIN(C$5*PI()/180))*100/2)^2*PI(),FALSE))))</f>
        <v>85697.397860021229</v>
      </c>
      <c r="I1273" s="42">
        <f t="shared" si="142"/>
        <v>4.6247683792460528</v>
      </c>
      <c r="L1273" s="44"/>
    </row>
    <row r="1274" spans="1:12" x14ac:dyDescent="0.25">
      <c r="A1274" s="51">
        <f t="shared" si="143"/>
        <v>173.38039977540225</v>
      </c>
      <c r="B1274" s="5">
        <f t="shared" si="137"/>
        <v>0.99296112628758493</v>
      </c>
      <c r="C1274" s="49">
        <f t="shared" si="140"/>
        <v>-6.1355069755220745E-2</v>
      </c>
      <c r="D1274" s="5">
        <f t="shared" si="138"/>
        <v>1.6678001042149768</v>
      </c>
      <c r="E1274" s="5">
        <f t="shared" si="139"/>
        <v>0.31602251816995358</v>
      </c>
      <c r="F1274" s="5" t="str">
        <f t="shared" si="141"/>
        <v>neg.</v>
      </c>
      <c r="G1274" s="16">
        <f>IF(AND(C$9="L",C$10="IB"),IF((($C$7*Coefficients!$C$16)/($A1274*($C$4/100)))&lt;=1,2*ASIN(($C$7*Coefficients!$C$16)/( $A1274*($C$4/100)))*180/PI(),180),IF(AND(C$9="C",C$10="IB"),IF((($C$7*Coefficients!$D$16)/($A1274*($C$4/100)))&lt;=1,2*ASIN(($C$7*Coefficients!$D$16)/( $A1274*($C$4/100)))*180/PI(),180),IF(AND(C$9="L",C$10="D"),IF((($C$7*Coefficients!$E$16)/($A1274*($C$4/100)))&lt;=1,2*ASIN(($C$7*Coefficients!$E$16)/( $A1274*($C$4/100)))*180/PI(),180),IF(AND(C$9="C",C$10="D"),IF((($C$7*Coefficients!$F$16)/($A1274*($C$4/100)))&lt;=1,2*ASIN(($C$7*Coefficients!$F$16)/( $A1274*($C$4/100)))*180/PI(),180),FALSE))))</f>
        <v>180</v>
      </c>
      <c r="H1274" s="50">
        <f>IF(AND(C$9="L",C$10="IB"),(($C$7*Coefficients!$C$16)/($A1274*SIN(C$5*PI()/180))*100/2)^2*PI(),IF(AND(C$9="C",C$10="IB"),(($C$7*Coefficients!$D$16)/($A1274*SIN(C$5*PI()/180))*100/2)^2*PI(),IF(AND(C$9="L",C$10="D"),(($C$7*Coefficients!$E$16)/($A1274*SIN(C$5*PI()/180))*100/2)^2*PI(),IF(AND(C$9="C",C$10="D"),(($C$7* Coefficients!$F$16)/($A1274*SIN(C$5*PI()/180))*100/2)^2*PI(),FALSE))))</f>
        <v>85303.654082794295</v>
      </c>
      <c r="I1274" s="42">
        <f t="shared" si="142"/>
        <v>4.6141317071383137</v>
      </c>
      <c r="L1274" s="44"/>
    </row>
    <row r="1275" spans="1:12" x14ac:dyDescent="0.25">
      <c r="A1275" s="51">
        <f t="shared" si="143"/>
        <v>173.78008287492597</v>
      </c>
      <c r="B1275" s="5">
        <f t="shared" si="137"/>
        <v>0.99292871308470854</v>
      </c>
      <c r="C1275" s="49">
        <f t="shared" si="140"/>
        <v>-6.1638607640801084E-2</v>
      </c>
      <c r="D1275" s="5">
        <f t="shared" si="138"/>
        <v>1.6716447805215382</v>
      </c>
      <c r="E1275" s="5">
        <f t="shared" si="139"/>
        <v>0.31748121183707645</v>
      </c>
      <c r="F1275" s="5" t="str">
        <f t="shared" si="141"/>
        <v>neg.</v>
      </c>
      <c r="G1275" s="16">
        <f>IF(AND(C$9="L",C$10="IB"),IF((($C$7*Coefficients!$C$16)/($A1275*($C$4/100)))&lt;=1,2*ASIN(($C$7*Coefficients!$C$16)/( $A1275*($C$4/100)))*180/PI(),180),IF(AND(C$9="C",C$10="IB"),IF((($C$7*Coefficients!$D$16)/($A1275*($C$4/100)))&lt;=1,2*ASIN(($C$7*Coefficients!$D$16)/( $A1275*($C$4/100)))*180/PI(),180),IF(AND(C$9="L",C$10="D"),IF((($C$7*Coefficients!$E$16)/($A1275*($C$4/100)))&lt;=1,2*ASIN(($C$7*Coefficients!$E$16)/( $A1275*($C$4/100)))*180/PI(),180),IF(AND(C$9="C",C$10="D"),IF((($C$7*Coefficients!$F$16)/($A1275*($C$4/100)))&lt;=1,2*ASIN(($C$7*Coefficients!$F$16)/( $A1275*($C$4/100)))*180/PI(),180),FALSE))))</f>
        <v>180</v>
      </c>
      <c r="H1275" s="50">
        <f>IF(AND(C$9="L",C$10="IB"),(($C$7*Coefficients!$C$16)/($A1275*SIN(C$5*PI()/180))*100/2)^2*PI(),IF(AND(C$9="C",C$10="IB"),(($C$7*Coefficients!$D$16)/($A1275*SIN(C$5*PI()/180))*100/2)^2*PI(),IF(AND(C$9="L",C$10="D"),(($C$7*Coefficients!$E$16)/($A1275*SIN(C$5*PI()/180))*100/2)^2*PI(),IF(AND(C$9="C",C$10="D"),(($C$7* Coefficients!$F$16)/($A1275*SIN(C$5*PI()/180))*100/2)^2*PI(),FALSE))))</f>
        <v>84911.719393894164</v>
      </c>
      <c r="I1275" s="42">
        <f t="shared" si="142"/>
        <v>4.6035194986975627</v>
      </c>
      <c r="L1275" s="44"/>
    </row>
    <row r="1276" spans="1:12" x14ac:dyDescent="0.25">
      <c r="A1276" s="51">
        <f t="shared" si="143"/>
        <v>174.18068733914978</v>
      </c>
      <c r="B1276" s="5">
        <f t="shared" si="137"/>
        <v>0.99289615097871808</v>
      </c>
      <c r="C1276" s="49">
        <f t="shared" si="140"/>
        <v>-6.1923457391813527E-2</v>
      </c>
      <c r="D1276" s="5">
        <f t="shared" si="138"/>
        <v>1.6754983197223183</v>
      </c>
      <c r="E1276" s="5">
        <f t="shared" si="139"/>
        <v>0.31894663852824701</v>
      </c>
      <c r="F1276" s="5" t="str">
        <f t="shared" si="141"/>
        <v>neg.</v>
      </c>
      <c r="G1276" s="16">
        <f>IF(AND(C$9="L",C$10="IB"),IF((($C$7*Coefficients!$C$16)/($A1276*($C$4/100)))&lt;=1,2*ASIN(($C$7*Coefficients!$C$16)/( $A1276*($C$4/100)))*180/PI(),180),IF(AND(C$9="C",C$10="IB"),IF((($C$7*Coefficients!$D$16)/($A1276*($C$4/100)))&lt;=1,2*ASIN(($C$7*Coefficients!$D$16)/( $A1276*($C$4/100)))*180/PI(),180),IF(AND(C$9="L",C$10="D"),IF((($C$7*Coefficients!$E$16)/($A1276*($C$4/100)))&lt;=1,2*ASIN(($C$7*Coefficients!$E$16)/( $A1276*($C$4/100)))*180/PI(),180),IF(AND(C$9="C",C$10="D"),IF((($C$7*Coefficients!$F$16)/($A1276*($C$4/100)))&lt;=1,2*ASIN(($C$7*Coefficients!$F$16)/( $A1276*($C$4/100)))*180/PI(),180),FALSE))))</f>
        <v>180</v>
      </c>
      <c r="H1276" s="50">
        <f>IF(AND(C$9="L",C$10="IB"),(($C$7*Coefficients!$C$16)/($A1276*SIN(C$5*PI()/180))*100/2)^2*PI(),IF(AND(C$9="C",C$10="IB"),(($C$7*Coefficients!$D$16)/($A1276*SIN(C$5*PI()/180))*100/2)^2*PI(),IF(AND(C$9="L",C$10="D"),(($C$7*Coefficients!$E$16)/($A1276*SIN(C$5*PI()/180))*100/2)^2*PI(),IF(AND(C$9="C",C$10="D"),(($C$7* Coefficients!$F$16)/($A1276*SIN(C$5*PI()/180))*100/2)^2*PI(),FALSE))))</f>
        <v>84521.585481314993</v>
      </c>
      <c r="I1276" s="42">
        <f t="shared" si="142"/>
        <v>4.5929316976589272</v>
      </c>
      <c r="L1276" s="44"/>
    </row>
    <row r="1277" spans="1:12" x14ac:dyDescent="0.25">
      <c r="A1277" s="51">
        <f t="shared" si="143"/>
        <v>174.58221529203871</v>
      </c>
      <c r="B1277" s="5">
        <f t="shared" si="137"/>
        <v>0.99286343928886145</v>
      </c>
      <c r="C1277" s="49">
        <f t="shared" si="140"/>
        <v>-6.2209625092463292E-2</v>
      </c>
      <c r="D1277" s="5">
        <f t="shared" si="138"/>
        <v>1.6793607422483992</v>
      </c>
      <c r="E1277" s="5">
        <f t="shared" si="139"/>
        <v>0.32041882932169241</v>
      </c>
      <c r="F1277" s="5" t="str">
        <f t="shared" si="141"/>
        <v>neg.</v>
      </c>
      <c r="G1277" s="16">
        <f>IF(AND(C$9="L",C$10="IB"),IF((($C$7*Coefficients!$C$16)/($A1277*($C$4/100)))&lt;=1,2*ASIN(($C$7*Coefficients!$C$16)/( $A1277*($C$4/100)))*180/PI(),180),IF(AND(C$9="C",C$10="IB"),IF((($C$7*Coefficients!$D$16)/($A1277*($C$4/100)))&lt;=1,2*ASIN(($C$7*Coefficients!$D$16)/( $A1277*($C$4/100)))*180/PI(),180),IF(AND(C$9="L",C$10="D"),IF((($C$7*Coefficients!$E$16)/($A1277*($C$4/100)))&lt;=1,2*ASIN(($C$7*Coefficients!$E$16)/( $A1277*($C$4/100)))*180/PI(),180),IF(AND(C$9="C",C$10="D"),IF((($C$7*Coefficients!$F$16)/($A1277*($C$4/100)))&lt;=1,2*ASIN(($C$7*Coefficients!$F$16)/( $A1277*($C$4/100)))*180/PI(),180),FALSE))))</f>
        <v>180</v>
      </c>
      <c r="H1277" s="50">
        <f>IF(AND(C$9="L",C$10="IB"),(($C$7*Coefficients!$C$16)/($A1277*SIN(C$5*PI()/180))*100/2)^2*PI(),IF(AND(C$9="C",C$10="IB"),(($C$7*Coefficients!$D$16)/($A1277*SIN(C$5*PI()/180))*100/2)^2*PI(),IF(AND(C$9="L",C$10="D"),(($C$7*Coefficients!$E$16)/($A1277*SIN(C$5*PI()/180))*100/2)^2*PI(),IF(AND(C$9="C",C$10="D"),(($C$7* Coefficients!$F$16)/($A1277*SIN(C$5*PI()/180))*100/2)^2*PI(),FALSE))))</f>
        <v>84133.244071241119</v>
      </c>
      <c r="I1277" s="42">
        <f t="shared" si="142"/>
        <v>4.5823682478869401</v>
      </c>
      <c r="L1277" s="44"/>
    </row>
    <row r="1278" spans="1:12" x14ac:dyDescent="0.25">
      <c r="A1278" s="51">
        <f t="shared" si="143"/>
        <v>174.98466886245399</v>
      </c>
      <c r="B1278" s="5">
        <f t="shared" si="137"/>
        <v>0.99283057733130375</v>
      </c>
      <c r="C1278" s="49">
        <f t="shared" si="140"/>
        <v>-6.2497116855316878E-2</v>
      </c>
      <c r="D1278" s="5">
        <f t="shared" si="138"/>
        <v>1.6832320685779598</v>
      </c>
      <c r="E1278" s="5">
        <f t="shared" si="139"/>
        <v>0.32189781543909024</v>
      </c>
      <c r="F1278" s="5" t="str">
        <f t="shared" si="141"/>
        <v>neg.</v>
      </c>
      <c r="G1278" s="16">
        <f>IF(AND(C$9="L",C$10="IB"),IF((($C$7*Coefficients!$C$16)/($A1278*($C$4/100)))&lt;=1,2*ASIN(($C$7*Coefficients!$C$16)/( $A1278*($C$4/100)))*180/PI(),180),IF(AND(C$9="C",C$10="IB"),IF((($C$7*Coefficients!$D$16)/($A1278*($C$4/100)))&lt;=1,2*ASIN(($C$7*Coefficients!$D$16)/( $A1278*($C$4/100)))*180/PI(),180),IF(AND(C$9="L",C$10="D"),IF((($C$7*Coefficients!$E$16)/($A1278*($C$4/100)))&lt;=1,2*ASIN(($C$7*Coefficients!$E$16)/( $A1278*($C$4/100)))*180/PI(),180),IF(AND(C$9="C",C$10="D"),IF((($C$7*Coefficients!$F$16)/($A1278*($C$4/100)))&lt;=1,2*ASIN(($C$7*Coefficients!$F$16)/( $A1278*($C$4/100)))*180/PI(),180),FALSE))))</f>
        <v>180</v>
      </c>
      <c r="H1278" s="50">
        <f>IF(AND(C$9="L",C$10="IB"),(($C$7*Coefficients!$C$16)/($A1278*SIN(C$5*PI()/180))*100/2)^2*PI(),IF(AND(C$9="C",C$10="IB"),(($C$7*Coefficients!$D$16)/($A1278*SIN(C$5*PI()/180))*100/2)^2*PI(),IF(AND(C$9="L",C$10="D"),(($C$7*Coefficients!$E$16)/($A1278*SIN(C$5*PI()/180))*100/2)^2*PI(),IF(AND(C$9="C",C$10="D"),(($C$7* Coefficients!$F$16)/($A1278*SIN(C$5*PI()/180))*100/2)^2*PI(),FALSE))))</f>
        <v>83746.686927871677</v>
      </c>
      <c r="I1278" s="42">
        <f t="shared" si="142"/>
        <v>4.5718290933752428</v>
      </c>
      <c r="L1278" s="44"/>
    </row>
    <row r="1279" spans="1:12" x14ac:dyDescent="0.25">
      <c r="A1279" s="51">
        <f t="shared" si="143"/>
        <v>175.38805018416437</v>
      </c>
      <c r="B1279" s="5">
        <f t="shared" si="137"/>
        <v>0.99279756441911426</v>
      </c>
      <c r="C1279" s="49">
        <f t="shared" si="140"/>
        <v>-6.2785938821430506E-2</v>
      </c>
      <c r="D1279" s="5">
        <f t="shared" si="138"/>
        <v>1.6871123192363875</v>
      </c>
      <c r="E1279" s="5">
        <f t="shared" si="139"/>
        <v>0.32338362824623051</v>
      </c>
      <c r="F1279" s="5" t="str">
        <f t="shared" si="141"/>
        <v>neg.</v>
      </c>
      <c r="G1279" s="16">
        <f>IF(AND(C$9="L",C$10="IB"),IF((($C$7*Coefficients!$C$16)/($A1279*($C$4/100)))&lt;=1,2*ASIN(($C$7*Coefficients!$C$16)/( $A1279*($C$4/100)))*180/PI(),180),IF(AND(C$9="C",C$10="IB"),IF((($C$7*Coefficients!$D$16)/($A1279*($C$4/100)))&lt;=1,2*ASIN(($C$7*Coefficients!$D$16)/( $A1279*($C$4/100)))*180/PI(),180),IF(AND(C$9="L",C$10="D"),IF((($C$7*Coefficients!$E$16)/($A1279*($C$4/100)))&lt;=1,2*ASIN(($C$7*Coefficients!$E$16)/( $A1279*($C$4/100)))*180/PI(),180),IF(AND(C$9="C",C$10="D"),IF((($C$7*Coefficients!$F$16)/($A1279*($C$4/100)))&lt;=1,2*ASIN(($C$7*Coefficients!$F$16)/( $A1279*($C$4/100)))*180/PI(),180),FALSE))))</f>
        <v>180</v>
      </c>
      <c r="H1279" s="50">
        <f>IF(AND(C$9="L",C$10="IB"),(($C$7*Coefficients!$C$16)/($A1279*SIN(C$5*PI()/180))*100/2)^2*PI(),IF(AND(C$9="C",C$10="IB"),(($C$7*Coefficients!$D$16)/($A1279*SIN(C$5*PI()/180))*100/2)^2*PI(),IF(AND(C$9="L",C$10="D"),(($C$7*Coefficients!$E$16)/($A1279*SIN(C$5*PI()/180))*100/2)^2*PI(),IF(AND(C$9="C",C$10="D"),(($C$7* Coefficients!$F$16)/($A1279*SIN(C$5*PI()/180))*100/2)^2*PI(),FALSE))))</f>
        <v>83361.905853245757</v>
      </c>
      <c r="I1279" s="42">
        <f t="shared" si="142"/>
        <v>4.5613141782462865</v>
      </c>
      <c r="L1279" s="44"/>
    </row>
    <row r="1280" spans="1:12" x14ac:dyDescent="0.25">
      <c r="A1280" s="51">
        <f t="shared" si="143"/>
        <v>175.79236139585748</v>
      </c>
      <c r="B1280" s="5">
        <f t="shared" si="137"/>
        <v>0.9927643998622544</v>
      </c>
      <c r="C1280" s="49">
        <f t="shared" si="140"/>
        <v>-6.3076097160468969E-2</v>
      </c>
      <c r="D1280" s="5">
        <f t="shared" si="138"/>
        <v>1.6910015147963848</v>
      </c>
      <c r="E1280" s="5">
        <f t="shared" si="139"/>
        <v>0.32487629925368167</v>
      </c>
      <c r="F1280" s="5" t="str">
        <f t="shared" si="141"/>
        <v>neg.</v>
      </c>
      <c r="G1280" s="16">
        <f>IF(AND(C$9="L",C$10="IB"),IF((($C$7*Coefficients!$C$16)/($A1280*($C$4/100)))&lt;=1,2*ASIN(($C$7*Coefficients!$C$16)/( $A1280*($C$4/100)))*180/PI(),180),IF(AND(C$9="C",C$10="IB"),IF((($C$7*Coefficients!$D$16)/($A1280*($C$4/100)))&lt;=1,2*ASIN(($C$7*Coefficients!$D$16)/( $A1280*($C$4/100)))*180/PI(),180),IF(AND(C$9="L",C$10="D"),IF((($C$7*Coefficients!$E$16)/($A1280*($C$4/100)))&lt;=1,2*ASIN(($C$7*Coefficients!$E$16)/( $A1280*($C$4/100)))*180/PI(),180),IF(AND(C$9="C",C$10="D"),IF((($C$7*Coefficients!$F$16)/($A1280*($C$4/100)))&lt;=1,2*ASIN(($C$7*Coefficients!$F$16)/( $A1280*($C$4/100)))*180/PI(),180),FALSE))))</f>
        <v>180</v>
      </c>
      <c r="H1280" s="50">
        <f>IF(AND(C$9="L",C$10="IB"),(($C$7*Coefficients!$C$16)/($A1280*SIN(C$5*PI()/180))*100/2)^2*PI(),IF(AND(C$9="C",C$10="IB"),(($C$7*Coefficients!$D$16)/($A1280*SIN(C$5*PI()/180))*100/2)^2*PI(),IF(AND(C$9="L",C$10="D"),(($C$7*Coefficients!$E$16)/($A1280*SIN(C$5*PI()/180))*100/2)^2*PI(),IF(AND(C$9="C",C$10="D"),(($C$7* Coefficients!$F$16)/($A1280*SIN(C$5*PI()/180))*100/2)^2*PI(),FALSE))))</f>
        <v>82978.892687068816</v>
      </c>
      <c r="I1280" s="42">
        <f t="shared" si="142"/>
        <v>4.5508234467510373</v>
      </c>
      <c r="L1280" s="44"/>
    </row>
    <row r="1281" spans="1:12" x14ac:dyDescent="0.25">
      <c r="A1281" s="51">
        <f t="shared" si="143"/>
        <v>176.19760464115112</v>
      </c>
      <c r="B1281" s="5">
        <f t="shared" si="137"/>
        <v>0.99273108296756174</v>
      </c>
      <c r="C1281" s="49">
        <f t="shared" si="140"/>
        <v>-6.3367598070859538E-2</v>
      </c>
      <c r="D1281" s="5">
        <f t="shared" si="138"/>
        <v>1.6948996758780794</v>
      </c>
      <c r="E1281" s="5">
        <f t="shared" si="139"/>
        <v>0.32637586011745784</v>
      </c>
      <c r="F1281" s="5" t="str">
        <f t="shared" si="141"/>
        <v>neg.</v>
      </c>
      <c r="G1281" s="16">
        <f>IF(AND(C$9="L",C$10="IB"),IF((($C$7*Coefficients!$C$16)/($A1281*($C$4/100)))&lt;=1,2*ASIN(($C$7*Coefficients!$C$16)/( $A1281*($C$4/100)))*180/PI(),180),IF(AND(C$9="C",C$10="IB"),IF((($C$7*Coefficients!$D$16)/($A1281*($C$4/100)))&lt;=1,2*ASIN(($C$7*Coefficients!$D$16)/( $A1281*($C$4/100)))*180/PI(),180),IF(AND(C$9="L",C$10="D"),IF((($C$7*Coefficients!$E$16)/($A1281*($C$4/100)))&lt;=1,2*ASIN(($C$7*Coefficients!$E$16)/( $A1281*($C$4/100)))*180/PI(),180),IF(AND(C$9="C",C$10="D"),IF((($C$7*Coefficients!$F$16)/($A1281*($C$4/100)))&lt;=1,2*ASIN(($C$7*Coefficients!$F$16)/( $A1281*($C$4/100)))*180/PI(),180),FALSE))))</f>
        <v>180</v>
      </c>
      <c r="H1281" s="50">
        <f>IF(AND(C$9="L",C$10="IB"),(($C$7*Coefficients!$C$16)/($A1281*SIN(C$5*PI()/180))*100/2)^2*PI(),IF(AND(C$9="C",C$10="IB"),(($C$7*Coefficients!$D$16)/($A1281*SIN(C$5*PI()/180))*100/2)^2*PI(),IF(AND(C$9="L",C$10="D"),(($C$7*Coefficients!$E$16)/($A1281*SIN(C$5*PI()/180))*100/2)^2*PI(),IF(AND(C$9="C",C$10="D"),(($C$7* Coefficients!$F$16)/($A1281*SIN(C$5*PI()/180))*100/2)^2*PI(),FALSE))))</f>
        <v>82597.639306539277</v>
      </c>
      <c r="I1281" s="42">
        <f t="shared" si="142"/>
        <v>4.5403568432686816</v>
      </c>
      <c r="L1281" s="44"/>
    </row>
    <row r="1282" spans="1:12" x14ac:dyDescent="0.25">
      <c r="A1282" s="51">
        <f t="shared" si="143"/>
        <v>176.6037820686046</v>
      </c>
      <c r="B1282" s="5">
        <f t="shared" si="137"/>
        <v>0.99269761303873738</v>
      </c>
      <c r="C1282" s="49">
        <f t="shared" si="140"/>
        <v>-6.3660447779916932E-2</v>
      </c>
      <c r="D1282" s="5">
        <f t="shared" si="138"/>
        <v>1.6988068231491333</v>
      </c>
      <c r="E1282" s="5">
        <f t="shared" si="139"/>
        <v>0.32788234263969085</v>
      </c>
      <c r="F1282" s="5" t="str">
        <f t="shared" si="141"/>
        <v>neg.</v>
      </c>
      <c r="G1282" s="16">
        <f>IF(AND(C$9="L",C$10="IB"),IF((($C$7*Coefficients!$C$16)/($A1282*($C$4/100)))&lt;=1,2*ASIN(($C$7*Coefficients!$C$16)/( $A1282*($C$4/100)))*180/PI(),180),IF(AND(C$9="C",C$10="IB"),IF((($C$7*Coefficients!$D$16)/($A1282*($C$4/100)))&lt;=1,2*ASIN(($C$7*Coefficients!$D$16)/( $A1282*($C$4/100)))*180/PI(),180),IF(AND(C$9="L",C$10="D"),IF((($C$7*Coefficients!$E$16)/($A1282*($C$4/100)))&lt;=1,2*ASIN(($C$7*Coefficients!$E$16)/( $A1282*($C$4/100)))*180/PI(),180),IF(AND(C$9="C",C$10="D"),IF((($C$7*Coefficients!$F$16)/($A1282*($C$4/100)))&lt;=1,2*ASIN(($C$7*Coefficients!$F$16)/( $A1282*($C$4/100)))*180/PI(),180),FALSE))))</f>
        <v>180</v>
      </c>
      <c r="H1282" s="50">
        <f>IF(AND(C$9="L",C$10="IB"),(($C$7*Coefficients!$C$16)/($A1282*SIN(C$5*PI()/180))*100/2)^2*PI(),IF(AND(C$9="C",C$10="IB"),(($C$7*Coefficients!$D$16)/($A1282*SIN(C$5*PI()/180))*100/2)^2*PI(),IF(AND(C$9="L",C$10="D"),(($C$7*Coefficients!$E$16)/($A1282*SIN(C$5*PI()/180))*100/2)^2*PI(),IF(AND(C$9="C",C$10="D"),(($C$7* Coefficients!$F$16)/($A1282*SIN(C$5*PI()/180))*100/2)^2*PI(),FALSE))))</f>
        <v>82218.137626176642</v>
      </c>
      <c r="I1282" s="42">
        <f t="shared" si="142"/>
        <v>4.5299143123063308</v>
      </c>
      <c r="L1282" s="44"/>
    </row>
    <row r="1283" spans="1:12" x14ac:dyDescent="0.25">
      <c r="A1283" s="51">
        <f t="shared" si="143"/>
        <v>177.01089583173024</v>
      </c>
      <c r="B1283" s="5">
        <f t="shared" si="137"/>
        <v>0.99266398937633171</v>
      </c>
      <c r="C1283" s="49">
        <f t="shared" si="140"/>
        <v>-6.395465254398193E-2</v>
      </c>
      <c r="D1283" s="5">
        <f t="shared" si="138"/>
        <v>1.7027229773248524</v>
      </c>
      <c r="E1283" s="5">
        <f t="shared" si="139"/>
        <v>0.32939577876930443</v>
      </c>
      <c r="F1283" s="5" t="str">
        <f t="shared" si="141"/>
        <v>neg.</v>
      </c>
      <c r="G1283" s="16">
        <f>IF(AND(C$9="L",C$10="IB"),IF((($C$7*Coefficients!$C$16)/($A1283*($C$4/100)))&lt;=1,2*ASIN(($C$7*Coefficients!$C$16)/( $A1283*($C$4/100)))*180/PI(),180),IF(AND(C$9="C",C$10="IB"),IF((($C$7*Coefficients!$D$16)/($A1283*($C$4/100)))&lt;=1,2*ASIN(($C$7*Coefficients!$D$16)/( $A1283*($C$4/100)))*180/PI(),180),IF(AND(C$9="L",C$10="D"),IF((($C$7*Coefficients!$E$16)/($A1283*($C$4/100)))&lt;=1,2*ASIN(($C$7*Coefficients!$E$16)/( $A1283*($C$4/100)))*180/PI(),180),IF(AND(C$9="C",C$10="D"),IF((($C$7*Coefficients!$F$16)/($A1283*($C$4/100)))&lt;=1,2*ASIN(($C$7*Coefficients!$F$16)/( $A1283*($C$4/100)))*180/PI(),180),FALSE))))</f>
        <v>180</v>
      </c>
      <c r="H1283" s="50">
        <f>IF(AND(C$9="L",C$10="IB"),(($C$7*Coefficients!$C$16)/($A1283*SIN(C$5*PI()/180))*100/2)^2*PI(),IF(AND(C$9="C",C$10="IB"),(($C$7*Coefficients!$D$16)/($A1283*SIN(C$5*PI()/180))*100/2)^2*PI(),IF(AND(C$9="L",C$10="D"),(($C$7*Coefficients!$E$16)/($A1283*SIN(C$5*PI()/180))*100/2)^2*PI(),IF(AND(C$9="C",C$10="D"),(($C$7* Coefficients!$F$16)/($A1283*SIN(C$5*PI()/180))*100/2)^2*PI(),FALSE))))</f>
        <v>81840.379597649633</v>
      </c>
      <c r="I1283" s="42">
        <f t="shared" si="142"/>
        <v>4.5194957984987241</v>
      </c>
      <c r="L1283" s="44"/>
    </row>
    <row r="1284" spans="1:12" x14ac:dyDescent="0.25">
      <c r="A1284" s="51">
        <f t="shared" si="143"/>
        <v>177.41894808900466</v>
      </c>
      <c r="B1284" s="5">
        <f t="shared" si="137"/>
        <v>0.99263021127773043</v>
      </c>
      <c r="C1284" s="49">
        <f t="shared" si="140"/>
        <v>-6.4250218648558302E-2</v>
      </c>
      <c r="D1284" s="5">
        <f t="shared" si="138"/>
        <v>1.7066481591682963</v>
      </c>
      <c r="E1284" s="5">
        <f t="shared" si="139"/>
        <v>0.33091620060269222</v>
      </c>
      <c r="F1284" s="5" t="str">
        <f t="shared" si="141"/>
        <v>neg.</v>
      </c>
      <c r="G1284" s="16">
        <f>IF(AND(C$9="L",C$10="IB"),IF((($C$7*Coefficients!$C$16)/($A1284*($C$4/100)))&lt;=1,2*ASIN(($C$7*Coefficients!$C$16)/( $A1284*($C$4/100)))*180/PI(),180),IF(AND(C$9="C",C$10="IB"),IF((($C$7*Coefficients!$D$16)/($A1284*($C$4/100)))&lt;=1,2*ASIN(($C$7*Coefficients!$D$16)/( $A1284*($C$4/100)))*180/PI(),180),IF(AND(C$9="L",C$10="D"),IF((($C$7*Coefficients!$E$16)/($A1284*($C$4/100)))&lt;=1,2*ASIN(($C$7*Coefficients!$E$16)/( $A1284*($C$4/100)))*180/PI(),180),IF(AND(C$9="C",C$10="D"),IF((($C$7*Coefficients!$F$16)/($A1284*($C$4/100)))&lt;=1,2*ASIN(($C$7*Coefficients!$F$16)/( $A1284*($C$4/100)))*180/PI(),180),FALSE))))</f>
        <v>180</v>
      </c>
      <c r="H1284" s="50">
        <f>IF(AND(C$9="L",C$10="IB"),(($C$7*Coefficients!$C$16)/($A1284*SIN(C$5*PI()/180))*100/2)^2*PI(),IF(AND(C$9="C",C$10="IB"),(($C$7*Coefficients!$D$16)/($A1284*SIN(C$5*PI()/180))*100/2)^2*PI(),IF(AND(C$9="L",C$10="D"),(($C$7*Coefficients!$E$16)/($A1284*SIN(C$5*PI()/180))*100/2)^2*PI(),IF(AND(C$9="C",C$10="D"),(($C$7* Coefficients!$F$16)/($A1284*SIN(C$5*PI()/180))*100/2)^2*PI(),FALSE))))</f>
        <v>81464.357209605834</v>
      </c>
      <c r="I1284" s="42">
        <f t="shared" si="142"/>
        <v>4.5091012466079388</v>
      </c>
      <c r="L1284" s="44"/>
    </row>
    <row r="1285" spans="1:12" x14ac:dyDescent="0.25">
      <c r="A1285" s="51">
        <f t="shared" si="143"/>
        <v>177.82794100388034</v>
      </c>
      <c r="B1285" s="5">
        <f t="shared" si="137"/>
        <v>0.99259627803714068</v>
      </c>
      <c r="C1285" s="49">
        <f t="shared" si="140"/>
        <v>-6.4547152408448799E-2</v>
      </c>
      <c r="D1285" s="5">
        <f t="shared" si="138"/>
        <v>1.7105823894903884</v>
      </c>
      <c r="E1285" s="5">
        <f t="shared" si="139"/>
        <v>0.33244364038439755</v>
      </c>
      <c r="F1285" s="5" t="str">
        <f t="shared" si="141"/>
        <v>neg.</v>
      </c>
      <c r="G1285" s="16">
        <f>IF(AND(C$9="L",C$10="IB"),IF((($C$7*Coefficients!$C$16)/($A1285*($C$4/100)))&lt;=1,2*ASIN(($C$7*Coefficients!$C$16)/( $A1285*($C$4/100)))*180/PI(),180),IF(AND(C$9="C",C$10="IB"),IF((($C$7*Coefficients!$D$16)/($A1285*($C$4/100)))&lt;=1,2*ASIN(($C$7*Coefficients!$D$16)/( $A1285*($C$4/100)))*180/PI(),180),IF(AND(C$9="L",C$10="D"),IF((($C$7*Coefficients!$E$16)/($A1285*($C$4/100)))&lt;=1,2*ASIN(($C$7*Coefficients!$E$16)/( $A1285*($C$4/100)))*180/PI(),180),IF(AND(C$9="C",C$10="D"),IF((($C$7*Coefficients!$F$16)/($A1285*($C$4/100)))&lt;=1,2*ASIN(($C$7*Coefficients!$F$16)/( $A1285*($C$4/100)))*180/PI(),180),FALSE))))</f>
        <v>180</v>
      </c>
      <c r="H1285" s="50">
        <f>IF(AND(C$9="L",C$10="IB"),(($C$7*Coefficients!$C$16)/($A1285*SIN(C$5*PI()/180))*100/2)^2*PI(),IF(AND(C$9="C",C$10="IB"),(($C$7*Coefficients!$D$16)/($A1285*SIN(C$5*PI()/180))*100/2)^2*PI(),IF(AND(C$9="L",C$10="D"),(($C$7*Coefficients!$E$16)/($A1285*SIN(C$5*PI()/180))*100/2)^2*PI(),IF(AND(C$9="C",C$10="D"),(($C$7* Coefficients!$F$16)/($A1285*SIN(C$5*PI()/180))*100/2)^2*PI(),FALSE))))</f>
        <v>81090.062487501593</v>
      </c>
      <c r="I1285" s="42">
        <f t="shared" si="142"/>
        <v>4.4987306015230946</v>
      </c>
      <c r="L1285" s="44"/>
    </row>
    <row r="1286" spans="1:12" x14ac:dyDescent="0.25">
      <c r="A1286" s="51">
        <f t="shared" si="143"/>
        <v>178.23787674479698</v>
      </c>
      <c r="B1286" s="5">
        <f t="shared" si="137"/>
        <v>0.99256218894557691</v>
      </c>
      <c r="C1286" s="49">
        <f t="shared" si="140"/>
        <v>-6.4845460167893262E-2</v>
      </c>
      <c r="D1286" s="5">
        <f t="shared" si="138"/>
        <v>1.7145256891500265</v>
      </c>
      <c r="E1286" s="5">
        <f t="shared" si="139"/>
        <v>0.33397813050779812</v>
      </c>
      <c r="F1286" s="5" t="str">
        <f t="shared" si="141"/>
        <v>neg.</v>
      </c>
      <c r="G1286" s="16">
        <f>IF(AND(C$9="L",C$10="IB"),IF((($C$7*Coefficients!$C$16)/($A1286*($C$4/100)))&lt;=1,2*ASIN(($C$7*Coefficients!$C$16)/( $A1286*($C$4/100)))*180/PI(),180),IF(AND(C$9="C",C$10="IB"),IF((($C$7*Coefficients!$D$16)/($A1286*($C$4/100)))&lt;=1,2*ASIN(($C$7*Coefficients!$D$16)/( $A1286*($C$4/100)))*180/PI(),180),IF(AND(C$9="L",C$10="D"),IF((($C$7*Coefficients!$E$16)/($A1286*($C$4/100)))&lt;=1,2*ASIN(($C$7*Coefficients!$E$16)/( $A1286*($C$4/100)))*180/PI(),180),IF(AND(C$9="C",C$10="D"),IF((($C$7*Coefficients!$F$16)/($A1286*($C$4/100)))&lt;=1,2*ASIN(($C$7*Coefficients!$F$16)/( $A1286*($C$4/100)))*180/PI(),180),FALSE))))</f>
        <v>180</v>
      </c>
      <c r="H1286" s="50">
        <f>IF(AND(C$9="L",C$10="IB"),(($C$7*Coefficients!$C$16)/($A1286*SIN(C$5*PI()/180))*100/2)^2*PI(),IF(AND(C$9="C",C$10="IB"),(($C$7*Coefficients!$D$16)/($A1286*SIN(C$5*PI()/180))*100/2)^2*PI(),IF(AND(C$9="L",C$10="D"),(($C$7*Coefficients!$E$16)/($A1286*SIN(C$5*PI()/180))*100/2)^2*PI(),IF(AND(C$9="C",C$10="D"),(($C$7* Coefficients!$F$16)/($A1286*SIN(C$5*PI()/180))*100/2)^2*PI(),FALSE))))</f>
        <v>80717.487493432913</v>
      </c>
      <c r="I1286" s="42">
        <f t="shared" si="142"/>
        <v>4.4883838082600658</v>
      </c>
      <c r="L1286" s="44"/>
    </row>
    <row r="1287" spans="1:12" x14ac:dyDescent="0.25">
      <c r="A1287" s="51">
        <f t="shared" si="143"/>
        <v>178.64875748519307</v>
      </c>
      <c r="B1287" s="5">
        <f t="shared" si="137"/>
        <v>0.99252794329084681</v>
      </c>
      <c r="C1287" s="49">
        <f t="shared" si="140"/>
        <v>-6.5145148300706904E-2</v>
      </c>
      <c r="D1287" s="5">
        <f t="shared" si="138"/>
        <v>1.718478079054192</v>
      </c>
      <c r="E1287" s="5">
        <f t="shared" si="139"/>
        <v>0.33551970351579263</v>
      </c>
      <c r="F1287" s="5" t="str">
        <f t="shared" si="141"/>
        <v>neg.</v>
      </c>
      <c r="G1287" s="16">
        <f>IF(AND(C$9="L",C$10="IB"),IF((($C$7*Coefficients!$C$16)/($A1287*($C$4/100)))&lt;=1,2*ASIN(($C$7*Coefficients!$C$16)/( $A1287*($C$4/100)))*180/PI(),180),IF(AND(C$9="C",C$10="IB"),IF((($C$7*Coefficients!$D$16)/($A1287*($C$4/100)))&lt;=1,2*ASIN(($C$7*Coefficients!$D$16)/( $A1287*($C$4/100)))*180/PI(),180),IF(AND(C$9="L",C$10="D"),IF((($C$7*Coefficients!$E$16)/($A1287*($C$4/100)))&lt;=1,2*ASIN(($C$7*Coefficients!$E$16)/( $A1287*($C$4/100)))*180/PI(),180),IF(AND(C$9="C",C$10="D"),IF((($C$7*Coefficients!$F$16)/($A1287*($C$4/100)))&lt;=1,2*ASIN(($C$7*Coefficients!$F$16)/( $A1287*($C$4/100)))*180/PI(),180),FALSE))))</f>
        <v>180</v>
      </c>
      <c r="H1287" s="50">
        <f>IF(AND(C$9="L",C$10="IB"),(($C$7*Coefficients!$C$16)/($A1287*SIN(C$5*PI()/180))*100/2)^2*PI(),IF(AND(C$9="C",C$10="IB"),(($C$7*Coefficients!$D$16)/($A1287*SIN(C$5*PI()/180))*100/2)^2*PI(),IF(AND(C$9="L",C$10="D"),(($C$7*Coefficients!$E$16)/($A1287*SIN(C$5*PI()/180))*100/2)^2*PI(),IF(AND(C$9="C",C$10="D"),(($C$7* Coefficients!$F$16)/($A1287*SIN(C$5*PI()/180))*100/2)^2*PI(),FALSE))))</f>
        <v>80346.624325967234</v>
      </c>
      <c r="I1287" s="42">
        <f t="shared" si="142"/>
        <v>4.478060811961182</v>
      </c>
      <c r="L1287" s="44"/>
    </row>
    <row r="1288" spans="1:12" x14ac:dyDescent="0.25">
      <c r="A1288" s="51">
        <f t="shared" si="143"/>
        <v>179.06058540351739</v>
      </c>
      <c r="B1288" s="5">
        <f t="shared" si="137"/>
        <v>0.99249354035753667</v>
      </c>
      <c r="C1288" s="49">
        <f t="shared" si="140"/>
        <v>-6.5446223210423551E-2</v>
      </c>
      <c r="D1288" s="5">
        <f t="shared" si="138"/>
        <v>1.7224395801580634</v>
      </c>
      <c r="E1288" s="5">
        <f t="shared" si="139"/>
        <v>0.33706839210149075</v>
      </c>
      <c r="F1288" s="5" t="str">
        <f t="shared" si="141"/>
        <v>neg.</v>
      </c>
      <c r="G1288" s="16">
        <f>IF(AND(C$9="L",C$10="IB"),IF((($C$7*Coefficients!$C$16)/($A1288*($C$4/100)))&lt;=1,2*ASIN(($C$7*Coefficients!$C$16)/( $A1288*($C$4/100)))*180/PI(),180),IF(AND(C$9="C",C$10="IB"),IF((($C$7*Coefficients!$D$16)/($A1288*($C$4/100)))&lt;=1,2*ASIN(($C$7*Coefficients!$D$16)/( $A1288*($C$4/100)))*180/PI(),180),IF(AND(C$9="L",C$10="D"),IF((($C$7*Coefficients!$E$16)/($A1288*($C$4/100)))&lt;=1,2*ASIN(($C$7*Coefficients!$E$16)/( $A1288*($C$4/100)))*180/PI(),180),IF(AND(C$9="C",C$10="D"),IF((($C$7*Coefficients!$F$16)/($A1288*($C$4/100)))&lt;=1,2*ASIN(($C$7*Coefficients!$F$16)/( $A1288*($C$4/100)))*180/PI(),180),FALSE))))</f>
        <v>180</v>
      </c>
      <c r="H1288" s="50">
        <f>IF(AND(C$9="L",C$10="IB"),(($C$7*Coefficients!$C$16)/($A1288*SIN(C$5*PI()/180))*100/2)^2*PI(),IF(AND(C$9="C",C$10="IB"),(($C$7*Coefficients!$D$16)/($A1288*SIN(C$5*PI()/180))*100/2)^2*PI(),IF(AND(C$9="L",C$10="D"),(($C$7*Coefficients!$E$16)/($A1288*SIN(C$5*PI()/180))*100/2)^2*PI(),IF(AND(C$9="C",C$10="D"),(($C$7* Coefficients!$F$16)/($A1288*SIN(C$5*PI()/180))*100/2)^2*PI(),FALSE))))</f>
        <v>79977.465119975779</v>
      </c>
      <c r="I1288" s="42">
        <f t="shared" si="142"/>
        <v>4.4677615578949474</v>
      </c>
      <c r="L1288" s="44"/>
    </row>
    <row r="1289" spans="1:12" x14ac:dyDescent="0.25">
      <c r="A1289" s="51">
        <f t="shared" si="143"/>
        <v>179.47336268324057</v>
      </c>
      <c r="B1289" s="5">
        <f t="shared" si="137"/>
        <v>0.99245897942699746</v>
      </c>
      <c r="C1289" s="49">
        <f t="shared" si="140"/>
        <v>-6.574869133043218E-2</v>
      </c>
      <c r="D1289" s="5">
        <f t="shared" si="138"/>
        <v>1.7264102134651254</v>
      </c>
      <c r="E1289" s="5">
        <f t="shared" si="139"/>
        <v>0.33862422910890705</v>
      </c>
      <c r="F1289" s="5" t="str">
        <f t="shared" si="141"/>
        <v>neg.</v>
      </c>
      <c r="G1289" s="16">
        <f>IF(AND(C$9="L",C$10="IB"),IF((($C$7*Coefficients!$C$16)/($A1289*($C$4/100)))&lt;=1,2*ASIN(($C$7*Coefficients!$C$16)/( $A1289*($C$4/100)))*180/PI(),180),IF(AND(C$9="C",C$10="IB"),IF((($C$7*Coefficients!$D$16)/($A1289*($C$4/100)))&lt;=1,2*ASIN(($C$7*Coefficients!$D$16)/( $A1289*($C$4/100)))*180/PI(),180),IF(AND(C$9="L",C$10="D"),IF((($C$7*Coefficients!$E$16)/($A1289*($C$4/100)))&lt;=1,2*ASIN(($C$7*Coefficients!$E$16)/( $A1289*($C$4/100)))*180/PI(),180),IF(AND(C$9="C",C$10="D"),IF((($C$7*Coefficients!$F$16)/($A1289*($C$4/100)))&lt;=1,2*ASIN(($C$7*Coefficients!$F$16)/( $A1289*($C$4/100)))*180/PI(),180),FALSE))))</f>
        <v>180</v>
      </c>
      <c r="H1289" s="50">
        <f>IF(AND(C$9="L",C$10="IB"),(($C$7*Coefficients!$C$16)/($A1289*SIN(C$5*PI()/180))*100/2)^2*PI(),IF(AND(C$9="C",C$10="IB"),(($C$7*Coefficients!$D$16)/($A1289*SIN(C$5*PI()/180))*100/2)^2*PI(),IF(AND(C$9="L",C$10="D"),(($C$7*Coefficients!$E$16)/($A1289*SIN(C$5*PI()/180))*100/2)^2*PI(),IF(AND(C$9="C",C$10="D"),(($C$7* Coefficients!$F$16)/($A1289*SIN(C$5*PI()/180))*100/2)^2*PI(),FALSE))))</f>
        <v>79610.002046466732</v>
      </c>
      <c r="I1289" s="42">
        <f t="shared" si="142"/>
        <v>4.457485991455739</v>
      </c>
      <c r="L1289" s="44"/>
    </row>
    <row r="1290" spans="1:12" x14ac:dyDescent="0.25">
      <c r="A1290" s="51">
        <f t="shared" si="143"/>
        <v>179.88709151286665</v>
      </c>
      <c r="B1290" s="5">
        <f t="shared" si="137"/>
        <v>0.99242425977733106</v>
      </c>
      <c r="C1290" s="49">
        <f t="shared" si="140"/>
        <v>-6.6052559124112786E-2</v>
      </c>
      <c r="D1290" s="5">
        <f t="shared" si="138"/>
        <v>1.7303900000272796</v>
      </c>
      <c r="E1290" s="5">
        <f t="shared" si="139"/>
        <v>0.34018724753365692</v>
      </c>
      <c r="F1290" s="5" t="str">
        <f t="shared" si="141"/>
        <v>neg.</v>
      </c>
      <c r="G1290" s="16">
        <f>IF(AND(C$9="L",C$10="IB"),IF((($C$7*Coefficients!$C$16)/($A1290*($C$4/100)))&lt;=1,2*ASIN(($C$7*Coefficients!$C$16)/( $A1290*($C$4/100)))*180/PI(),180),IF(AND(C$9="C",C$10="IB"),IF((($C$7*Coefficients!$D$16)/($A1290*($C$4/100)))&lt;=1,2*ASIN(($C$7*Coefficients!$D$16)/( $A1290*($C$4/100)))*180/PI(),180),IF(AND(C$9="L",C$10="D"),IF((($C$7*Coefficients!$E$16)/($A1290*($C$4/100)))&lt;=1,2*ASIN(($C$7*Coefficients!$E$16)/( $A1290*($C$4/100)))*180/PI(),180),IF(AND(C$9="C",C$10="D"),IF((($C$7*Coefficients!$F$16)/($A1290*($C$4/100)))&lt;=1,2*ASIN(($C$7*Coefficients!$F$16)/( $A1290*($C$4/100)))*180/PI(),180),FALSE))))</f>
        <v>180</v>
      </c>
      <c r="H1290" s="50">
        <f>IF(AND(C$9="L",C$10="IB"),(($C$7*Coefficients!$C$16)/($A1290*SIN(C$5*PI()/180))*100/2)^2*PI(),IF(AND(C$9="C",C$10="IB"),(($C$7*Coefficients!$D$16)/($A1290*SIN(C$5*PI()/180))*100/2)^2*PI(),IF(AND(C$9="L",C$10="D"),(($C$7*Coefficients!$E$16)/($A1290*SIN(C$5*PI()/180))*100/2)^2*PI(),IF(AND(C$9="C",C$10="D"),(($C$7* Coefficients!$F$16)/($A1290*SIN(C$5*PI()/180))*100/2)^2*PI(),FALSE))))</f>
        <v>79244.227312419142</v>
      </c>
      <c r="I1290" s="42">
        <f t="shared" si="142"/>
        <v>4.447234058163529</v>
      </c>
      <c r="L1290" s="44"/>
    </row>
    <row r="1291" spans="1:12" x14ac:dyDescent="0.25">
      <c r="A1291" s="51">
        <f t="shared" si="143"/>
        <v>180.30177408594471</v>
      </c>
      <c r="B1291" s="5">
        <f t="shared" si="137"/>
        <v>0.99238938068337512</v>
      </c>
      <c r="C1291" s="49">
        <f t="shared" si="140"/>
        <v>-6.6357833084984885E-2</v>
      </c>
      <c r="D1291" s="5">
        <f t="shared" si="138"/>
        <v>1.7343789609449591</v>
      </c>
      <c r="E1291" s="5">
        <f t="shared" si="139"/>
        <v>0.34175748052365662</v>
      </c>
      <c r="F1291" s="5" t="str">
        <f t="shared" si="141"/>
        <v>neg.</v>
      </c>
      <c r="G1291" s="16">
        <f>IF(AND(C$9="L",C$10="IB"),IF((($C$7*Coefficients!$C$16)/($A1291*($C$4/100)))&lt;=1,2*ASIN(($C$7*Coefficients!$C$16)/( $A1291*($C$4/100)))*180/PI(),180),IF(AND(C$9="C",C$10="IB"),IF((($C$7*Coefficients!$D$16)/($A1291*($C$4/100)))&lt;=1,2*ASIN(($C$7*Coefficients!$D$16)/( $A1291*($C$4/100)))*180/PI(),180),IF(AND(C$9="L",C$10="D"),IF((($C$7*Coefficients!$E$16)/($A1291*($C$4/100)))&lt;=1,2*ASIN(($C$7*Coefficients!$E$16)/( $A1291*($C$4/100)))*180/PI(),180),IF(AND(C$9="C",C$10="D"),IF((($C$7*Coefficients!$F$16)/($A1291*($C$4/100)))&lt;=1,2*ASIN(($C$7*Coefficients!$F$16)/( $A1291*($C$4/100)))*180/PI(),180),FALSE))))</f>
        <v>180</v>
      </c>
      <c r="H1291" s="50">
        <f>IF(AND(C$9="L",C$10="IB"),(($C$7*Coefficients!$C$16)/($A1291*SIN(C$5*PI()/180))*100/2)^2*PI(),IF(AND(C$9="C",C$10="IB"),(($C$7*Coefficients!$D$16)/($A1291*SIN(C$5*PI()/180))*100/2)^2*PI(),IF(AND(C$9="L",C$10="D"),(($C$7*Coefficients!$E$16)/($A1291*SIN(C$5*PI()/180))*100/2)^2*PI(),IF(AND(C$9="C",C$10="D"),(($C$7* Coefficients!$F$16)/($A1291*SIN(C$5*PI()/180))*100/2)^2*PI(),FALSE))))</f>
        <v>78880.133160617843</v>
      </c>
      <c r="I1291" s="42">
        <f t="shared" si="142"/>
        <v>4.4370057036635853</v>
      </c>
      <c r="L1291" s="44"/>
    </row>
    <row r="1292" spans="1:12" x14ac:dyDescent="0.25">
      <c r="A1292" s="51">
        <f t="shared" si="143"/>
        <v>180.7174126010805</v>
      </c>
      <c r="B1292" s="5">
        <f t="shared" si="137"/>
        <v>0.99235434141668855</v>
      </c>
      <c r="C1292" s="49">
        <f t="shared" si="140"/>
        <v>-6.6664519736849365E-2</v>
      </c>
      <c r="D1292" s="5">
        <f t="shared" si="138"/>
        <v>1.7383771173672375</v>
      </c>
      <c r="E1292" s="5">
        <f t="shared" si="139"/>
        <v>0.34333496137982661</v>
      </c>
      <c r="F1292" s="5" t="str">
        <f t="shared" si="141"/>
        <v>neg.</v>
      </c>
      <c r="G1292" s="16">
        <f>IF(AND(C$9="L",C$10="IB"),IF((($C$7*Coefficients!$C$16)/($A1292*($C$4/100)))&lt;=1,2*ASIN(($C$7*Coefficients!$C$16)/( $A1292*($C$4/100)))*180/PI(),180),IF(AND(C$9="C",C$10="IB"),IF((($C$7*Coefficients!$D$16)/($A1292*($C$4/100)))&lt;=1,2*ASIN(($C$7*Coefficients!$D$16)/( $A1292*($C$4/100)))*180/PI(),180),IF(AND(C$9="L",C$10="D"),IF((($C$7*Coefficients!$E$16)/($A1292*($C$4/100)))&lt;=1,2*ASIN(($C$7*Coefficients!$E$16)/( $A1292*($C$4/100)))*180/PI(),180),IF(AND(C$9="C",C$10="D"),IF((($C$7*Coefficients!$F$16)/($A1292*($C$4/100)))&lt;=1,2*ASIN(($C$7*Coefficients!$F$16)/( $A1292*($C$4/100)))*180/PI(),180),FALSE))))</f>
        <v>180</v>
      </c>
      <c r="H1292" s="50">
        <f>IF(AND(C$9="L",C$10="IB"),(($C$7*Coefficients!$C$16)/($A1292*SIN(C$5*PI()/180))*100/2)^2*PI(),IF(AND(C$9="C",C$10="IB"),(($C$7*Coefficients!$D$16)/($A1292*SIN(C$5*PI()/180))*100/2)^2*PI(),IF(AND(C$9="L",C$10="D"),(($C$7*Coefficients!$E$16)/($A1292*SIN(C$5*PI()/180))*100/2)^2*PI(),IF(AND(C$9="C",C$10="D"),(($C$7* Coefficients!$F$16)/($A1292*SIN(C$5*PI()/180))*100/2)^2*PI(),FALSE))))</f>
        <v>78517.711869488834</v>
      </c>
      <c r="I1292" s="42">
        <f t="shared" si="142"/>
        <v>4.4268008737261928</v>
      </c>
      <c r="L1292" s="44"/>
    </row>
    <row r="1293" spans="1:12" x14ac:dyDescent="0.25">
      <c r="A1293" s="51">
        <f t="shared" si="143"/>
        <v>181.13400926194799</v>
      </c>
      <c r="B1293" s="5">
        <f t="shared" si="137"/>
        <v>0.99231914124553722</v>
      </c>
      <c r="C1293" s="49">
        <f t="shared" si="140"/>
        <v>-6.6972625633929583E-2</v>
      </c>
      <c r="D1293" s="5">
        <f t="shared" si="138"/>
        <v>1.7423844904919421</v>
      </c>
      <c r="E1293" s="5">
        <f t="shared" si="139"/>
        <v>0.34491972355679673</v>
      </c>
      <c r="F1293" s="5" t="str">
        <f t="shared" si="141"/>
        <v>neg.</v>
      </c>
      <c r="G1293" s="16">
        <f>IF(AND(C$9="L",C$10="IB"),IF((($C$7*Coefficients!$C$16)/($A1293*($C$4/100)))&lt;=1,2*ASIN(($C$7*Coefficients!$C$16)/( $A1293*($C$4/100)))*180/PI(),180),IF(AND(C$9="C",C$10="IB"),IF((($C$7*Coefficients!$D$16)/($A1293*($C$4/100)))&lt;=1,2*ASIN(($C$7*Coefficients!$D$16)/( $A1293*($C$4/100)))*180/PI(),180),IF(AND(C$9="L",C$10="D"),IF((($C$7*Coefficients!$E$16)/($A1293*($C$4/100)))&lt;=1,2*ASIN(($C$7*Coefficients!$E$16)/( $A1293*($C$4/100)))*180/PI(),180),IF(AND(C$9="C",C$10="D"),IF((($C$7*Coefficients!$F$16)/($A1293*($C$4/100)))&lt;=1,2*ASIN(($C$7*Coefficients!$F$16)/( $A1293*($C$4/100)))*180/PI(),180),FALSE))))</f>
        <v>180</v>
      </c>
      <c r="H1293" s="50">
        <f>IF(AND(C$9="L",C$10="IB"),(($C$7*Coefficients!$C$16)/($A1293*SIN(C$5*PI()/180))*100/2)^2*PI(),IF(AND(C$9="C",C$10="IB"),(($C$7*Coefficients!$D$16)/($A1293*SIN(C$5*PI()/180))*100/2)^2*PI(),IF(AND(C$9="L",C$10="D"),(($C$7*Coefficients!$E$16)/($A1293*SIN(C$5*PI()/180))*100/2)^2*PI(),IF(AND(C$9="C",C$10="D"),(($C$7* Coefficients!$F$16)/($A1293*SIN(C$5*PI()/180))*100/2)^2*PI(),FALSE))))</f>
        <v>78156.955752935493</v>
      </c>
      <c r="I1293" s="42">
        <f t="shared" si="142"/>
        <v>4.4166195142463582</v>
      </c>
      <c r="L1293" s="44"/>
    </row>
    <row r="1294" spans="1:12" x14ac:dyDescent="0.25">
      <c r="A1294" s="51">
        <f t="shared" si="143"/>
        <v>181.55156627730125</v>
      </c>
      <c r="B1294" s="5">
        <f t="shared" si="137"/>
        <v>0.99228377943488022</v>
      </c>
      <c r="C1294" s="49">
        <f t="shared" si="140"/>
        <v>-6.7282157361007802E-2</v>
      </c>
      <c r="D1294" s="5">
        <f t="shared" si="138"/>
        <v>1.7464011015657654</v>
      </c>
      <c r="E1294" s="5">
        <f t="shared" si="139"/>
        <v>0.34651180066361681</v>
      </c>
      <c r="F1294" s="5" t="str">
        <f t="shared" si="141"/>
        <v>neg.</v>
      </c>
      <c r="G1294" s="16">
        <f>IF(AND(C$9="L",C$10="IB"),IF((($C$7*Coefficients!$C$16)/($A1294*($C$4/100)))&lt;=1,2*ASIN(($C$7*Coefficients!$C$16)/( $A1294*($C$4/100)))*180/PI(),180),IF(AND(C$9="C",C$10="IB"),IF((($C$7*Coefficients!$D$16)/($A1294*($C$4/100)))&lt;=1,2*ASIN(($C$7*Coefficients!$D$16)/( $A1294*($C$4/100)))*180/PI(),180),IF(AND(C$9="L",C$10="D"),IF((($C$7*Coefficients!$E$16)/($A1294*($C$4/100)))&lt;=1,2*ASIN(($C$7*Coefficients!$E$16)/( $A1294*($C$4/100)))*180/PI(),180),IF(AND(C$9="C",C$10="D"),IF((($C$7*Coefficients!$F$16)/($A1294*($C$4/100)))&lt;=1,2*ASIN(($C$7*Coefficients!$F$16)/( $A1294*($C$4/100)))*180/PI(),180),FALSE))))</f>
        <v>180</v>
      </c>
      <c r="H1294" s="50">
        <f>IF(AND(C$9="L",C$10="IB"),(($C$7*Coefficients!$C$16)/($A1294*SIN(C$5*PI()/180))*100/2)^2*PI(),IF(AND(C$9="C",C$10="IB"),(($C$7*Coefficients!$D$16)/($A1294*SIN(C$5*PI()/180))*100/2)^2*PI(),IF(AND(C$9="L",C$10="D"),(($C$7*Coefficients!$E$16)/($A1294*SIN(C$5*PI()/180))*100/2)^2*PI(),IF(AND(C$9="C",C$10="D"),(($C$7* Coefficients!$F$16)/($A1294*SIN(C$5*PI()/180))*100/2)^2*PI(),FALSE))))</f>
        <v>77797.857160175583</v>
      </c>
      <c r="I1294" s="42">
        <f t="shared" si="142"/>
        <v>4.4064615712435256</v>
      </c>
      <c r="L1294" s="44"/>
    </row>
    <row r="1295" spans="1:12" x14ac:dyDescent="0.25">
      <c r="A1295" s="51">
        <f t="shared" si="143"/>
        <v>181.97008586098599</v>
      </c>
      <c r="B1295" s="5">
        <f t="shared" si="137"/>
        <v>0.99224825524635396</v>
      </c>
      <c r="C1295" s="49">
        <f t="shared" si="140"/>
        <v>-6.759312153358002E-2</v>
      </c>
      <c r="D1295" s="5">
        <f t="shared" si="138"/>
        <v>1.7504269718843806</v>
      </c>
      <c r="E1295" s="5">
        <f t="shared" si="139"/>
        <v>0.34811122646446907</v>
      </c>
      <c r="F1295" s="5" t="str">
        <f t="shared" si="141"/>
        <v>neg.</v>
      </c>
      <c r="G1295" s="16">
        <f>IF(AND(C$9="L",C$10="IB"),IF((($C$7*Coefficients!$C$16)/($A1295*($C$4/100)))&lt;=1,2*ASIN(($C$7*Coefficients!$C$16)/( $A1295*($C$4/100)))*180/PI(),180),IF(AND(C$9="C",C$10="IB"),IF((($C$7*Coefficients!$D$16)/($A1295*($C$4/100)))&lt;=1,2*ASIN(($C$7*Coefficients!$D$16)/( $A1295*($C$4/100)))*180/PI(),180),IF(AND(C$9="L",C$10="D"),IF((($C$7*Coefficients!$E$16)/($A1295*($C$4/100)))&lt;=1,2*ASIN(($C$7*Coefficients!$E$16)/( $A1295*($C$4/100)))*180/PI(),180),IF(AND(C$9="C",C$10="D"),IF((($C$7*Coefficients!$F$16)/($A1295*($C$4/100)))&lt;=1,2*ASIN(($C$7*Coefficients!$F$16)/( $A1295*($C$4/100)))*180/PI(),180),FALSE))))</f>
        <v>180</v>
      </c>
      <c r="H1295" s="50">
        <f>IF(AND(C$9="L",C$10="IB"),(($C$7*Coefficients!$C$16)/($A1295*SIN(C$5*PI()/180))*100/2)^2*PI(),IF(AND(C$9="C",C$10="IB"),(($C$7*Coefficients!$D$16)/($A1295*SIN(C$5*PI()/180))*100/2)^2*PI(),IF(AND(C$9="L",C$10="D"),(($C$7*Coefficients!$E$16)/($A1295*SIN(C$5*PI()/180))*100/2)^2*PI(),IF(AND(C$9="C",C$10="D"),(($C$7* Coefficients!$F$16)/($A1295*SIN(C$5*PI()/180))*100/2)^2*PI(),FALSE))))</f>
        <v>77440.408475579068</v>
      </c>
      <c r="I1295" s="42">
        <f t="shared" si="142"/>
        <v>4.3963269908612945</v>
      </c>
      <c r="L1295" s="44"/>
    </row>
    <row r="1296" spans="1:12" x14ac:dyDescent="0.25">
      <c r="A1296" s="51">
        <f t="shared" si="143"/>
        <v>182.38957023195141</v>
      </c>
      <c r="B1296" s="5">
        <f t="shared" si="137"/>
        <v>0.99221256793825829</v>
      </c>
      <c r="C1296" s="49">
        <f t="shared" si="140"/>
        <v>-6.7905524797993735E-2</v>
      </c>
      <c r="D1296" s="5">
        <f t="shared" si="138"/>
        <v>1.7544621227925512</v>
      </c>
      <c r="E1296" s="5">
        <f t="shared" si="139"/>
        <v>0.34971803487938402</v>
      </c>
      <c r="F1296" s="5" t="str">
        <f t="shared" si="141"/>
        <v>neg.</v>
      </c>
      <c r="G1296" s="16">
        <f>IF(AND(C$9="L",C$10="IB"),IF((($C$7*Coefficients!$C$16)/($A1296*($C$4/100)))&lt;=1,2*ASIN(($C$7*Coefficients!$C$16)/( $A1296*($C$4/100)))*180/PI(),180),IF(AND(C$9="C",C$10="IB"),IF((($C$7*Coefficients!$D$16)/($A1296*($C$4/100)))&lt;=1,2*ASIN(($C$7*Coefficients!$D$16)/( $A1296*($C$4/100)))*180/PI(),180),IF(AND(C$9="L",C$10="D"),IF((($C$7*Coefficients!$E$16)/($A1296*($C$4/100)))&lt;=1,2*ASIN(($C$7*Coefficients!$E$16)/( $A1296*($C$4/100)))*180/PI(),180),IF(AND(C$9="C",C$10="D"),IF((($C$7*Coefficients!$F$16)/($A1296*($C$4/100)))&lt;=1,2*ASIN(($C$7*Coefficients!$F$16)/( $A1296*($C$4/100)))*180/PI(),180),FALSE))))</f>
        <v>180</v>
      </c>
      <c r="H1296" s="50">
        <f>IF(AND(C$9="L",C$10="IB"),(($C$7*Coefficients!$C$16)/($A1296*SIN(C$5*PI()/180))*100/2)^2*PI(),IF(AND(C$9="C",C$10="IB"),(($C$7*Coefficients!$D$16)/($A1296*SIN(C$5*PI()/180))*100/2)^2*PI(),IF(AND(C$9="L",C$10="D"),(($C$7*Coefficients!$E$16)/($A1296*SIN(C$5*PI()/180))*100/2)^2*PI(),IF(AND(C$9="C",C$10="D"),(($C$7* Coefficients!$F$16)/($A1296*SIN(C$5*PI()/180))*100/2)^2*PI(),FALSE))))</f>
        <v>77084.602118506518</v>
      </c>
      <c r="I1296" s="42">
        <f t="shared" si="142"/>
        <v>4.3862157193671285</v>
      </c>
      <c r="L1296" s="44"/>
    </row>
    <row r="1297" spans="1:12" x14ac:dyDescent="0.25">
      <c r="A1297" s="51">
        <f t="shared" si="143"/>
        <v>182.81002161426184</v>
      </c>
      <c r="B1297" s="5">
        <f t="shared" si="137"/>
        <v>0.99217671676554087</v>
      </c>
      <c r="C1297" s="49">
        <f t="shared" si="140"/>
        <v>-6.8219373831601218E-2</v>
      </c>
      <c r="D1297" s="5">
        <f t="shared" si="138"/>
        <v>1.7585065756842451</v>
      </c>
      <c r="E1297" s="5">
        <f t="shared" si="139"/>
        <v>0.35133225998495965</v>
      </c>
      <c r="F1297" s="5" t="str">
        <f t="shared" si="141"/>
        <v>neg.</v>
      </c>
      <c r="G1297" s="16">
        <f>IF(AND(C$9="L",C$10="IB"),IF((($C$7*Coefficients!$C$16)/($A1297*($C$4/100)))&lt;=1,2*ASIN(($C$7*Coefficients!$C$16)/( $A1297*($C$4/100)))*180/PI(),180),IF(AND(C$9="C",C$10="IB"),IF((($C$7*Coefficients!$D$16)/($A1297*($C$4/100)))&lt;=1,2*ASIN(($C$7*Coefficients!$D$16)/( $A1297*($C$4/100)))*180/PI(),180),IF(AND(C$9="L",C$10="D"),IF((($C$7*Coefficients!$E$16)/($A1297*($C$4/100)))&lt;=1,2*ASIN(($C$7*Coefficients!$E$16)/( $A1297*($C$4/100)))*180/PI(),180),IF(AND(C$9="C",C$10="D"),IF((($C$7*Coefficients!$F$16)/($A1297*($C$4/100)))&lt;=1,2*ASIN(($C$7*Coefficients!$F$16)/( $A1297*($C$4/100)))*180/PI(),180),FALSE))))</f>
        <v>180</v>
      </c>
      <c r="H1297" s="50">
        <f>IF(AND(C$9="L",C$10="IB"),(($C$7*Coefficients!$C$16)/($A1297*SIN(C$5*PI()/180))*100/2)^2*PI(),IF(AND(C$9="C",C$10="IB"),(($C$7*Coefficients!$D$16)/($A1297*SIN(C$5*PI()/180))*100/2)^2*PI(),IF(AND(C$9="L",C$10="D"),(($C$7*Coefficients!$E$16)/($A1297*SIN(C$5*PI()/180))*100/2)^2*PI(),IF(AND(C$9="C",C$10="D"),(($C$7* Coefficients!$F$16)/($A1297*SIN(C$5*PI()/180))*100/2)^2*PI(),FALSE))))</f>
        <v>76730.43054314841</v>
      </c>
      <c r="I1297" s="42">
        <f t="shared" si="142"/>
        <v>4.3761277031520711</v>
      </c>
      <c r="L1297" s="44"/>
    </row>
    <row r="1298" spans="1:12" x14ac:dyDescent="0.25">
      <c r="A1298" s="51">
        <f t="shared" si="143"/>
        <v>183.23144223710869</v>
      </c>
      <c r="B1298" s="5">
        <f t="shared" si="137"/>
        <v>0.99214070097978402</v>
      </c>
      <c r="C1298" s="49">
        <f t="shared" si="140"/>
        <v>-6.8534675342890664E-2</v>
      </c>
      <c r="D1298" s="5">
        <f t="shared" si="138"/>
        <v>1.7625603520027493</v>
      </c>
      <c r="E1298" s="5">
        <f t="shared" si="139"/>
        <v>0.35295393601508473</v>
      </c>
      <c r="F1298" s="5" t="str">
        <f t="shared" si="141"/>
        <v>neg.</v>
      </c>
      <c r="G1298" s="16">
        <f>IF(AND(C$9="L",C$10="IB"),IF((($C$7*Coefficients!$C$16)/($A1298*($C$4/100)))&lt;=1,2*ASIN(($C$7*Coefficients!$C$16)/( $A1298*($C$4/100)))*180/PI(),180),IF(AND(C$9="C",C$10="IB"),IF((($C$7*Coefficients!$D$16)/($A1298*($C$4/100)))&lt;=1,2*ASIN(($C$7*Coefficients!$D$16)/( $A1298*($C$4/100)))*180/PI(),180),IF(AND(C$9="L",C$10="D"),IF((($C$7*Coefficients!$E$16)/($A1298*($C$4/100)))&lt;=1,2*ASIN(($C$7*Coefficients!$E$16)/( $A1298*($C$4/100)))*180/PI(),180),IF(AND(C$9="C",C$10="D"),IF((($C$7*Coefficients!$F$16)/($A1298*($C$4/100)))&lt;=1,2*ASIN(($C$7*Coefficients!$F$16)/( $A1298*($C$4/100)))*180/PI(),180),FALSE))))</f>
        <v>180</v>
      </c>
      <c r="H1298" s="50">
        <f>IF(AND(C$9="L",C$10="IB"),(($C$7*Coefficients!$C$16)/($A1298*SIN(C$5*PI()/180))*100/2)^2*PI(),IF(AND(C$9="C",C$10="IB"),(($C$7*Coefficients!$D$16)/($A1298*SIN(C$5*PI()/180))*100/2)^2*PI(),IF(AND(C$9="L",C$10="D"),(($C$7*Coefficients!$E$16)/($A1298*SIN(C$5*PI()/180))*100/2)^2*PI(),IF(AND(C$9="C",C$10="D"),(($C$7* Coefficients!$F$16)/($A1298*SIN(C$5*PI()/180))*100/2)^2*PI(),FALSE))))</f>
        <v>76377.886238364968</v>
      </c>
      <c r="I1298" s="42">
        <f t="shared" si="142"/>
        <v>4.3660628887304647</v>
      </c>
      <c r="L1298" s="44"/>
    </row>
    <row r="1299" spans="1:12" x14ac:dyDescent="0.25">
      <c r="A1299" s="51">
        <f t="shared" si="143"/>
        <v>183.65383433482214</v>
      </c>
      <c r="B1299" s="5">
        <f t="shared" si="137"/>
        <v>0.99210451982918813</v>
      </c>
      <c r="C1299" s="49">
        <f t="shared" si="140"/>
        <v>-6.885143607164862E-2</v>
      </c>
      <c r="D1299" s="5">
        <f t="shared" si="138"/>
        <v>1.7666234732407822</v>
      </c>
      <c r="E1299" s="5">
        <f t="shared" si="139"/>
        <v>0.35458309736166438</v>
      </c>
      <c r="F1299" s="5" t="str">
        <f t="shared" si="141"/>
        <v>neg.</v>
      </c>
      <c r="G1299" s="16">
        <f>IF(AND(C$9="L",C$10="IB"),IF((($C$7*Coefficients!$C$16)/($A1299*($C$4/100)))&lt;=1,2*ASIN(($C$7*Coefficients!$C$16)/( $A1299*($C$4/100)))*180/PI(),180),IF(AND(C$9="C",C$10="IB"),IF((($C$7*Coefficients!$D$16)/($A1299*($C$4/100)))&lt;=1,2*ASIN(($C$7*Coefficients!$D$16)/( $A1299*($C$4/100)))*180/PI(),180),IF(AND(C$9="L",C$10="D"),IF((($C$7*Coefficients!$E$16)/($A1299*($C$4/100)))&lt;=1,2*ASIN(($C$7*Coefficients!$E$16)/( $A1299*($C$4/100)))*180/PI(),180),IF(AND(C$9="C",C$10="D"),IF((($C$7*Coefficients!$F$16)/($A1299*($C$4/100)))&lt;=1,2*ASIN(($C$7*Coefficients!$F$16)/( $A1299*($C$4/100)))*180/PI(),180),FALSE))))</f>
        <v>180</v>
      </c>
      <c r="H1299" s="50">
        <f>IF(AND(C$9="L",C$10="IB"),(($C$7*Coefficients!$C$16)/($A1299*SIN(C$5*PI()/180))*100/2)^2*PI(),IF(AND(C$9="C",C$10="IB"),(($C$7*Coefficients!$D$16)/($A1299*SIN(C$5*PI()/180))*100/2)^2*PI(),IF(AND(C$9="L",C$10="D"),(($C$7*Coefficients!$E$16)/($A1299*SIN(C$5*PI()/180))*100/2)^2*PI(),IF(AND(C$9="C",C$10="D"),(($C$7* Coefficients!$F$16)/($A1299*SIN(C$5*PI()/180))*100/2)^2*PI(),FALSE))))</f>
        <v>76026.961727527174</v>
      </c>
      <c r="I1299" s="42">
        <f t="shared" si="142"/>
        <v>4.356021222739666</v>
      </c>
      <c r="L1299" s="44"/>
    </row>
    <row r="1300" spans="1:12" x14ac:dyDescent="0.25">
      <c r="A1300" s="51">
        <f t="shared" si="143"/>
        <v>184.07720014688303</v>
      </c>
      <c r="B1300" s="5">
        <f t="shared" si="137"/>
        <v>0.99206817255855739</v>
      </c>
      <c r="C1300" s="49">
        <f t="shared" si="140"/>
        <v>-6.9169662789101125E-2</v>
      </c>
      <c r="D1300" s="5">
        <f t="shared" si="138"/>
        <v>1.7706959609406081</v>
      </c>
      <c r="E1300" s="5">
        <f t="shared" si="139"/>
        <v>0.35621977857534964</v>
      </c>
      <c r="F1300" s="5" t="str">
        <f t="shared" si="141"/>
        <v>neg.</v>
      </c>
      <c r="G1300" s="16">
        <f>IF(AND(C$9="L",C$10="IB"),IF((($C$7*Coefficients!$C$16)/($A1300*($C$4/100)))&lt;=1,2*ASIN(($C$7*Coefficients!$C$16)/( $A1300*($C$4/100)))*180/PI(),180),IF(AND(C$9="C",C$10="IB"),IF((($C$7*Coefficients!$D$16)/($A1300*($C$4/100)))&lt;=1,2*ASIN(($C$7*Coefficients!$D$16)/( $A1300*($C$4/100)))*180/PI(),180),IF(AND(C$9="L",C$10="D"),IF((($C$7*Coefficients!$E$16)/($A1300*($C$4/100)))&lt;=1,2*ASIN(($C$7*Coefficients!$E$16)/( $A1300*($C$4/100)))*180/PI(),180),IF(AND(C$9="C",C$10="D"),IF((($C$7*Coefficients!$F$16)/($A1300*($C$4/100)))&lt;=1,2*ASIN(($C$7*Coefficients!$F$16)/( $A1300*($C$4/100)))*180/PI(),180),FALSE))))</f>
        <v>180</v>
      </c>
      <c r="H1300" s="50">
        <f>IF(AND(C$9="L",C$10="IB"),(($C$7*Coefficients!$C$16)/($A1300*SIN(C$5*PI()/180))*100/2)^2*PI(),IF(AND(C$9="C",C$10="IB"),(($C$7*Coefficients!$D$16)/($A1300*SIN(C$5*PI()/180))*100/2)^2*PI(),IF(AND(C$9="L",C$10="D"),(($C$7*Coefficients!$E$16)/($A1300*SIN(C$5*PI()/180))*100/2)^2*PI(),IF(AND(C$9="C",C$10="D"),(($C$7* Coefficients!$F$16)/($A1300*SIN(C$5*PI()/180))*100/2)^2*PI(),FALSE))))</f>
        <v>75677.649568357738</v>
      </c>
      <c r="I1300" s="42">
        <f t="shared" si="142"/>
        <v>4.3460026519397621</v>
      </c>
      <c r="L1300" s="44"/>
    </row>
    <row r="1301" spans="1:12" x14ac:dyDescent="0.25">
      <c r="A1301" s="51">
        <f t="shared" si="143"/>
        <v>184.50154191793479</v>
      </c>
      <c r="B1301" s="5">
        <f t="shared" si="137"/>
        <v>0.99203165840928553</v>
      </c>
      <c r="C1301" s="49">
        <f t="shared" si="140"/>
        <v>-6.9489362298056093E-2</v>
      </c>
      <c r="D1301" s="5">
        <f t="shared" si="138"/>
        <v>1.7747778366941513</v>
      </c>
      <c r="E1301" s="5">
        <f t="shared" si="139"/>
        <v>0.35786401436626974</v>
      </c>
      <c r="F1301" s="5" t="str">
        <f t="shared" si="141"/>
        <v>neg.</v>
      </c>
      <c r="G1301" s="16">
        <f>IF(AND(C$9="L",C$10="IB"),IF((($C$7*Coefficients!$C$16)/($A1301*($C$4/100)))&lt;=1,2*ASIN(($C$7*Coefficients!$C$16)/( $A1301*($C$4/100)))*180/PI(),180),IF(AND(C$9="C",C$10="IB"),IF((($C$7*Coefficients!$D$16)/($A1301*($C$4/100)))&lt;=1,2*ASIN(($C$7*Coefficients!$D$16)/( $A1301*($C$4/100)))*180/PI(),180),IF(AND(C$9="L",C$10="D"),IF((($C$7*Coefficients!$E$16)/($A1301*($C$4/100)))&lt;=1,2*ASIN(($C$7*Coefficients!$E$16)/( $A1301*($C$4/100)))*180/PI(),180),IF(AND(C$9="C",C$10="D"),IF((($C$7*Coefficients!$F$16)/($A1301*($C$4/100)))&lt;=1,2*ASIN(($C$7*Coefficients!$F$16)/( $A1301*($C$4/100)))*180/PI(),180),FALSE))))</f>
        <v>180</v>
      </c>
      <c r="H1301" s="50">
        <f>IF(AND(C$9="L",C$10="IB"),(($C$7*Coefficients!$C$16)/($A1301*SIN(C$5*PI()/180))*100/2)^2*PI(),IF(AND(C$9="C",C$10="IB"),(($C$7*Coefficients!$D$16)/($A1301*SIN(C$5*PI()/180))*100/2)^2*PI(),IF(AND(C$9="L",C$10="D"),(($C$7*Coefficients!$E$16)/($A1301*SIN(C$5*PI()/180))*100/2)^2*PI(),IF(AND(C$9="C",C$10="D"),(($C$7* Coefficients!$F$16)/($A1301*SIN(C$5*PI()/180))*100/2)^2*PI(),FALSE))))</f>
        <v>75329.942352773738</v>
      </c>
      <c r="I1301" s="42">
        <f t="shared" si="142"/>
        <v>4.3360071232132871</v>
      </c>
      <c r="L1301" s="44"/>
    </row>
    <row r="1302" spans="1:12" x14ac:dyDescent="0.25">
      <c r="A1302" s="51">
        <f t="shared" si="143"/>
        <v>184.92686189779519</v>
      </c>
      <c r="B1302" s="5">
        <f t="shared" si="137"/>
        <v>0.99199497661933911</v>
      </c>
      <c r="C1302" s="49">
        <f t="shared" si="140"/>
        <v>-6.9810541433066073E-2</v>
      </c>
      <c r="D1302" s="5">
        <f t="shared" si="138"/>
        <v>1.778869122143111</v>
      </c>
      <c r="E1302" s="5">
        <f t="shared" si="139"/>
        <v>0.35951583960476891</v>
      </c>
      <c r="F1302" s="5" t="str">
        <f t="shared" si="141"/>
        <v>neg.</v>
      </c>
      <c r="G1302" s="16">
        <f>IF(AND(C$9="L",C$10="IB"),IF((($C$7*Coefficients!$C$16)/($A1302*($C$4/100)))&lt;=1,2*ASIN(($C$7*Coefficients!$C$16)/( $A1302*($C$4/100)))*180/PI(),180),IF(AND(C$9="C",C$10="IB"),IF((($C$7*Coefficients!$D$16)/($A1302*($C$4/100)))&lt;=1,2*ASIN(($C$7*Coefficients!$D$16)/( $A1302*($C$4/100)))*180/PI(),180),IF(AND(C$9="L",C$10="D"),IF((($C$7*Coefficients!$E$16)/($A1302*($C$4/100)))&lt;=1,2*ASIN(($C$7*Coefficients!$E$16)/( $A1302*($C$4/100)))*180/PI(),180),IF(AND(C$9="C",C$10="D"),IF((($C$7*Coefficients!$F$16)/($A1302*($C$4/100)))&lt;=1,2*ASIN(($C$7*Coefficients!$F$16)/( $A1302*($C$4/100)))*180/PI(),180),FALSE))))</f>
        <v>180</v>
      </c>
      <c r="H1302" s="50">
        <f>IF(AND(C$9="L",C$10="IB"),(($C$7*Coefficients!$C$16)/($A1302*SIN(C$5*PI()/180))*100/2)^2*PI(),IF(AND(C$9="C",C$10="IB"),(($C$7*Coefficients!$D$16)/($A1302*SIN(C$5*PI()/180))*100/2)^2*PI(),IF(AND(C$9="L",C$10="D"),(($C$7*Coefficients!$E$16)/($A1302*SIN(C$5*PI()/180))*100/2)^2*PI(),IF(AND(C$9="C",C$10="D"),(($C$7* Coefficients!$F$16)/($A1302*SIN(C$5*PI()/180))*100/2)^2*PI(),FALSE))))</f>
        <v>74983.832706729227</v>
      </c>
      <c r="I1302" s="42">
        <f t="shared" si="142"/>
        <v>4.3260345835649421</v>
      </c>
      <c r="L1302" s="44"/>
    </row>
    <row r="1303" spans="1:12" x14ac:dyDescent="0.25">
      <c r="A1303" s="51">
        <f t="shared" si="143"/>
        <v>185.35316234146848</v>
      </c>
      <c r="B1303" s="5">
        <f t="shared" si="137"/>
        <v>0.9919581264232441</v>
      </c>
      <c r="C1303" s="49">
        <f t="shared" si="140"/>
        <v>-7.0133207060563238E-2</v>
      </c>
      <c r="D1303" s="5">
        <f t="shared" si="138"/>
        <v>1.7829698389790751</v>
      </c>
      <c r="E1303" s="5">
        <f t="shared" si="139"/>
        <v>0.36117528932214571</v>
      </c>
      <c r="F1303" s="5" t="str">
        <f t="shared" si="141"/>
        <v>neg.</v>
      </c>
      <c r="G1303" s="16">
        <f>IF(AND(C$9="L",C$10="IB"),IF((($C$7*Coefficients!$C$16)/($A1303*($C$4/100)))&lt;=1,2*ASIN(($C$7*Coefficients!$C$16)/( $A1303*($C$4/100)))*180/PI(),180),IF(AND(C$9="C",C$10="IB"),IF((($C$7*Coefficients!$D$16)/($A1303*($C$4/100)))&lt;=1,2*ASIN(($C$7*Coefficients!$D$16)/( $A1303*($C$4/100)))*180/PI(),180),IF(AND(C$9="L",C$10="D"),IF((($C$7*Coefficients!$E$16)/($A1303*($C$4/100)))&lt;=1,2*ASIN(($C$7*Coefficients!$E$16)/( $A1303*($C$4/100)))*180/PI(),180),IF(AND(C$9="C",C$10="D"),IF((($C$7*Coefficients!$F$16)/($A1303*($C$4/100)))&lt;=1,2*ASIN(($C$7*Coefficients!$F$16)/( $A1303*($C$4/100)))*180/PI(),180),FALSE))))</f>
        <v>180</v>
      </c>
      <c r="H1303" s="50">
        <f>IF(AND(C$9="L",C$10="IB"),(($C$7*Coefficients!$C$16)/($A1303*SIN(C$5*PI()/180))*100/2)^2*PI(),IF(AND(C$9="C",C$10="IB"),(($C$7*Coefficients!$D$16)/($A1303*SIN(C$5*PI()/180))*100/2)^2*PI(),IF(AND(C$9="L",C$10="D"),(($C$7*Coefficients!$E$16)/($A1303*SIN(C$5*PI()/180))*100/2)^2*PI(),IF(AND(C$9="C",C$10="D"),(($C$7* Coefficients!$F$16)/($A1303*SIN(C$5*PI()/180))*100/2)^2*PI(),FALSE))))</f>
        <v>74639.313290058926</v>
      </c>
      <c r="I1303" s="42">
        <f t="shared" si="142"/>
        <v>4.3160849801213157</v>
      </c>
      <c r="L1303" s="44"/>
    </row>
    <row r="1304" spans="1:12" x14ac:dyDescent="0.25">
      <c r="A1304" s="51">
        <f t="shared" si="143"/>
        <v>185.78044550915715</v>
      </c>
      <c r="B1304" s="5">
        <f t="shared" si="137"/>
        <v>0.99192110705206971</v>
      </c>
      <c r="C1304" s="49">
        <f t="shared" si="140"/>
        <v>-7.0457366079018618E-2</v>
      </c>
      <c r="D1304" s="5">
        <f t="shared" si="138"/>
        <v>1.7870800089436365</v>
      </c>
      <c r="E1304" s="5">
        <f t="shared" si="139"/>
        <v>0.3628423987113954</v>
      </c>
      <c r="F1304" s="5" t="str">
        <f t="shared" si="141"/>
        <v>neg.</v>
      </c>
      <c r="G1304" s="16">
        <f>IF(AND(C$9="L",C$10="IB"),IF((($C$7*Coefficients!$C$16)/($A1304*($C$4/100)))&lt;=1,2*ASIN(($C$7*Coefficients!$C$16)/( $A1304*($C$4/100)))*180/PI(),180),IF(AND(C$9="C",C$10="IB"),IF((($C$7*Coefficients!$D$16)/($A1304*($C$4/100)))&lt;=1,2*ASIN(($C$7*Coefficients!$D$16)/( $A1304*($C$4/100)))*180/PI(),180),IF(AND(C$9="L",C$10="D"),IF((($C$7*Coefficients!$E$16)/($A1304*($C$4/100)))&lt;=1,2*ASIN(($C$7*Coefficients!$E$16)/( $A1304*($C$4/100)))*180/PI(),180),IF(AND(C$9="C",C$10="D"),IF((($C$7*Coefficients!$F$16)/($A1304*($C$4/100)))&lt;=1,2*ASIN(($C$7*Coefficients!$F$16)/( $A1304*($C$4/100)))*180/PI(),180),FALSE))))</f>
        <v>180</v>
      </c>
      <c r="H1304" s="50">
        <f>IF(AND(C$9="L",C$10="IB"),(($C$7*Coefficients!$C$16)/($A1304*SIN(C$5*PI()/180))*100/2)^2*PI(),IF(AND(C$9="C",C$10="IB"),(($C$7*Coefficients!$D$16)/($A1304*SIN(C$5*PI()/180))*100/2)^2*PI(),IF(AND(C$9="L",C$10="D"),(($C$7*Coefficients!$E$16)/($A1304*SIN(C$5*PI()/180))*100/2)^2*PI(),IF(AND(C$9="C",C$10="D"),(($C$7* Coefficients!$F$16)/($A1304*SIN(C$5*PI()/180))*100/2)^2*PI(),FALSE))))</f>
        <v>74296.376796322424</v>
      </c>
      <c r="I1304" s="42">
        <f t="shared" si="142"/>
        <v>4.3061582601306014</v>
      </c>
      <c r="L1304" s="44"/>
    </row>
    <row r="1305" spans="1:12" x14ac:dyDescent="0.25">
      <c r="A1305" s="51">
        <f t="shared" si="143"/>
        <v>186.20871366627401</v>
      </c>
      <c r="B1305" s="5">
        <f t="shared" si="137"/>
        <v>0.99188391773341278</v>
      </c>
      <c r="C1305" s="49">
        <f t="shared" si="140"/>
        <v>-7.0783025419095827E-2</v>
      </c>
      <c r="D1305" s="5">
        <f t="shared" si="138"/>
        <v>1.7911996538285064</v>
      </c>
      <c r="E1305" s="5">
        <f t="shared" si="139"/>
        <v>0.36451720312795705</v>
      </c>
      <c r="F1305" s="5" t="str">
        <f t="shared" si="141"/>
        <v>neg.</v>
      </c>
      <c r="G1305" s="16">
        <f>IF(AND(C$9="L",C$10="IB"),IF((($C$7*Coefficients!$C$16)/($A1305*($C$4/100)))&lt;=1,2*ASIN(($C$7*Coefficients!$C$16)/( $A1305*($C$4/100)))*180/PI(),180),IF(AND(C$9="C",C$10="IB"),IF((($C$7*Coefficients!$D$16)/($A1305*($C$4/100)))&lt;=1,2*ASIN(($C$7*Coefficients!$D$16)/( $A1305*($C$4/100)))*180/PI(),180),IF(AND(C$9="L",C$10="D"),IF((($C$7*Coefficients!$E$16)/($A1305*($C$4/100)))&lt;=1,2*ASIN(($C$7*Coefficients!$E$16)/( $A1305*($C$4/100)))*180/PI(),180),IF(AND(C$9="C",C$10="D"),IF((($C$7*Coefficients!$F$16)/($A1305*($C$4/100)))&lt;=1,2*ASIN(($C$7*Coefficients!$F$16)/( $A1305*($C$4/100)))*180/PI(),180),FALSE))))</f>
        <v>180</v>
      </c>
      <c r="H1305" s="50">
        <f>IF(AND(C$9="L",C$10="IB"),(($C$7*Coefficients!$C$16)/($A1305*SIN(C$5*PI()/180))*100/2)^2*PI(),IF(AND(C$9="C",C$10="IB"),(($C$7*Coefficients!$D$16)/($A1305*SIN(C$5*PI()/180))*100/2)^2*PI(),IF(AND(C$9="L",C$10="D"),(($C$7*Coefficients!$E$16)/($A1305*SIN(C$5*PI()/180))*100/2)^2*PI(),IF(AND(C$9="C",C$10="D"),(($C$7* Coefficients!$F$16)/($A1305*SIN(C$5*PI()/180))*100/2)^2*PI(),FALSE))))</f>
        <v>73955.015952649672</v>
      </c>
      <c r="I1305" s="42">
        <f t="shared" si="142"/>
        <v>4.2962543709623162</v>
      </c>
      <c r="L1305" s="44"/>
    </row>
    <row r="1306" spans="1:12" x14ac:dyDescent="0.25">
      <c r="A1306" s="51">
        <f t="shared" si="143"/>
        <v>186.63796908345421</v>
      </c>
      <c r="B1306" s="5">
        <f t="shared" si="137"/>
        <v>0.99184655769138441</v>
      </c>
      <c r="C1306" s="49">
        <f t="shared" si="140"/>
        <v>-7.1110192043786352E-2</v>
      </c>
      <c r="D1306" s="5">
        <f t="shared" si="138"/>
        <v>1.7953287954756327</v>
      </c>
      <c r="E1306" s="5">
        <f t="shared" si="139"/>
        <v>0.36619973809046286</v>
      </c>
      <c r="F1306" s="5" t="str">
        <f t="shared" si="141"/>
        <v>neg.</v>
      </c>
      <c r="G1306" s="16">
        <f>IF(AND(C$9="L",C$10="IB"),IF((($C$7*Coefficients!$C$16)/($A1306*($C$4/100)))&lt;=1,2*ASIN(($C$7*Coefficients!$C$16)/( $A1306*($C$4/100)))*180/PI(),180),IF(AND(C$9="C",C$10="IB"),IF((($C$7*Coefficients!$D$16)/($A1306*($C$4/100)))&lt;=1,2*ASIN(($C$7*Coefficients!$D$16)/( $A1306*($C$4/100)))*180/PI(),180),IF(AND(C$9="L",C$10="D"),IF((($C$7*Coefficients!$E$16)/($A1306*($C$4/100)))&lt;=1,2*ASIN(($C$7*Coefficients!$E$16)/( $A1306*($C$4/100)))*180/PI(),180),IF(AND(C$9="C",C$10="D"),IF((($C$7*Coefficients!$F$16)/($A1306*($C$4/100)))&lt;=1,2*ASIN(($C$7*Coefficients!$F$16)/( $A1306*($C$4/100)))*180/PI(),180),FALSE))))</f>
        <v>180</v>
      </c>
      <c r="H1306" s="50">
        <f>IF(AND(C$9="L",C$10="IB"),(($C$7*Coefficients!$C$16)/($A1306*SIN(C$5*PI()/180))*100/2)^2*PI(),IF(AND(C$9="C",C$10="IB"),(($C$7*Coefficients!$D$16)/($A1306*SIN(C$5*PI()/180))*100/2)^2*PI(),IF(AND(C$9="L",C$10="D"),(($C$7*Coefficients!$E$16)/($A1306*SIN(C$5*PI()/180))*100/2)^2*PI(),IF(AND(C$9="C",C$10="D"),(($C$7* Coefficients!$F$16)/($A1306*SIN(C$5*PI()/180))*100/2)^2*PI(),FALSE))))</f>
        <v>73615.223519586085</v>
      </c>
      <c r="I1306" s="42">
        <f t="shared" si="142"/>
        <v>4.2863732601070268</v>
      </c>
      <c r="L1306" s="44"/>
    </row>
    <row r="1307" spans="1:12" x14ac:dyDescent="0.25">
      <c r="A1307" s="51">
        <f t="shared" si="143"/>
        <v>187.06821403656724</v>
      </c>
      <c r="B1307" s="5">
        <f t="shared" si="137"/>
        <v>0.99180902614659205</v>
      </c>
      <c r="C1307" s="49">
        <f t="shared" si="140"/>
        <v>-7.1438872948584031E-2</v>
      </c>
      <c r="D1307" s="5">
        <f t="shared" si="138"/>
        <v>1.7994674557773129</v>
      </c>
      <c r="E1307" s="5">
        <f t="shared" si="139"/>
        <v>0.36789003928149161</v>
      </c>
      <c r="F1307" s="5" t="str">
        <f t="shared" si="141"/>
        <v>neg.</v>
      </c>
      <c r="G1307" s="16">
        <f>IF(AND(C$9="L",C$10="IB"),IF((($C$7*Coefficients!$C$16)/($A1307*($C$4/100)))&lt;=1,2*ASIN(($C$7*Coefficients!$C$16)/( $A1307*($C$4/100)))*180/PI(),180),IF(AND(C$9="C",C$10="IB"),IF((($C$7*Coefficients!$D$16)/($A1307*($C$4/100)))&lt;=1,2*ASIN(($C$7*Coefficients!$D$16)/( $A1307*($C$4/100)))*180/PI(),180),IF(AND(C$9="L",C$10="D"),IF((($C$7*Coefficients!$E$16)/($A1307*($C$4/100)))&lt;=1,2*ASIN(($C$7*Coefficients!$E$16)/( $A1307*($C$4/100)))*180/PI(),180),IF(AND(C$9="C",C$10="D"),IF((($C$7*Coefficients!$F$16)/($A1307*($C$4/100)))&lt;=1,2*ASIN(($C$7*Coefficients!$F$16)/( $A1307*($C$4/100)))*180/PI(),180),FALSE))))</f>
        <v>180</v>
      </c>
      <c r="H1307" s="50">
        <f>IF(AND(C$9="L",C$10="IB"),(($C$7*Coefficients!$C$16)/($A1307*SIN(C$5*PI()/180))*100/2)^2*PI(),IF(AND(C$9="C",C$10="IB"),(($C$7*Coefficients!$D$16)/($A1307*SIN(C$5*PI()/180))*100/2)^2*PI(),IF(AND(C$9="L",C$10="D"),(($C$7*Coefficients!$E$16)/($A1307*SIN(C$5*PI()/180))*100/2)^2*PI(),IF(AND(C$9="C",C$10="D"),(($C$7* Coefficients!$F$16)/($A1307*SIN(C$5*PI()/180))*100/2)^2*PI(),FALSE))))</f>
        <v>73276.992290939554</v>
      </c>
      <c r="I1307" s="42">
        <f t="shared" si="142"/>
        <v>4.2765148751760664</v>
      </c>
      <c r="L1307" s="44"/>
    </row>
    <row r="1308" spans="1:12" x14ac:dyDescent="0.25">
      <c r="A1308" s="51">
        <f t="shared" si="143"/>
        <v>187.49945080672902</v>
      </c>
      <c r="B1308" s="5">
        <f t="shared" si="137"/>
        <v>0.99177132231612619</v>
      </c>
      <c r="C1308" s="49">
        <f t="shared" si="140"/>
        <v>-7.1769075161619719E-2</v>
      </c>
      <c r="D1308" s="5">
        <f t="shared" si="138"/>
        <v>1.8036156566763115</v>
      </c>
      <c r="E1308" s="5">
        <f t="shared" si="139"/>
        <v>0.36958814254832539</v>
      </c>
      <c r="F1308" s="5" t="str">
        <f t="shared" si="141"/>
        <v>neg.</v>
      </c>
      <c r="G1308" s="16">
        <f>IF(AND(C$9="L",C$10="IB"),IF((($C$7*Coefficients!$C$16)/($A1308*($C$4/100)))&lt;=1,2*ASIN(($C$7*Coefficients!$C$16)/( $A1308*($C$4/100)))*180/PI(),180),IF(AND(C$9="C",C$10="IB"),IF((($C$7*Coefficients!$D$16)/($A1308*($C$4/100)))&lt;=1,2*ASIN(($C$7*Coefficients!$D$16)/( $A1308*($C$4/100)))*180/PI(),180),IF(AND(C$9="L",C$10="D"),IF((($C$7*Coefficients!$E$16)/($A1308*($C$4/100)))&lt;=1,2*ASIN(($C$7*Coefficients!$E$16)/( $A1308*($C$4/100)))*180/PI(),180),IF(AND(C$9="C",C$10="D"),IF((($C$7*Coefficients!$F$16)/($A1308*($C$4/100)))&lt;=1,2*ASIN(($C$7*Coefficients!$F$16)/( $A1308*($C$4/100)))*180/PI(),180),FALSE))))</f>
        <v>180</v>
      </c>
      <c r="H1308" s="50">
        <f>IF(AND(C$9="L",C$10="IB"),(($C$7*Coefficients!$C$16)/($A1308*SIN(C$5*PI()/180))*100/2)^2*PI(),IF(AND(C$9="C",C$10="IB"),(($C$7*Coefficients!$D$16)/($A1308*SIN(C$5*PI()/180))*100/2)^2*PI(),IF(AND(C$9="L",C$10="D"),(($C$7*Coefficients!$E$16)/($A1308*SIN(C$5*PI()/180))*100/2)^2*PI(),IF(AND(C$9="C",C$10="D"),(($C$7* Coefficients!$F$16)/($A1308*SIN(C$5*PI()/180))*100/2)^2*PI(),FALSE))))</f>
        <v>72940.315093627287</v>
      </c>
      <c r="I1308" s="42">
        <f t="shared" si="142"/>
        <v>4.2666791639012605</v>
      </c>
      <c r="L1308" s="44"/>
    </row>
    <row r="1309" spans="1:12" x14ac:dyDescent="0.25">
      <c r="A1309" s="51">
        <f t="shared" si="143"/>
        <v>187.93168168031394</v>
      </c>
      <c r="B1309" s="5">
        <f t="shared" si="137"/>
        <v>0.99173344541354269</v>
      </c>
      <c r="C1309" s="49">
        <f t="shared" si="140"/>
        <v>-7.2100805743834123E-2</v>
      </c>
      <c r="D1309" s="5">
        <f t="shared" si="138"/>
        <v>1.8077734201659776</v>
      </c>
      <c r="E1309" s="5">
        <f t="shared" si="139"/>
        <v>0.37129408390370999</v>
      </c>
      <c r="F1309" s="5" t="str">
        <f t="shared" si="141"/>
        <v>neg.</v>
      </c>
      <c r="G1309" s="16">
        <f>IF(AND(C$9="L",C$10="IB"),IF((($C$7*Coefficients!$C$16)/($A1309*($C$4/100)))&lt;=1,2*ASIN(($C$7*Coefficients!$C$16)/( $A1309*($C$4/100)))*180/PI(),180),IF(AND(C$9="C",C$10="IB"),IF((($C$7*Coefficients!$D$16)/($A1309*($C$4/100)))&lt;=1,2*ASIN(($C$7*Coefficients!$D$16)/( $A1309*($C$4/100)))*180/PI(),180),IF(AND(C$9="L",C$10="D"),IF((($C$7*Coefficients!$E$16)/($A1309*($C$4/100)))&lt;=1,2*ASIN(($C$7*Coefficients!$E$16)/( $A1309*($C$4/100)))*180/PI(),180),IF(AND(C$9="C",C$10="D"),IF((($C$7*Coefficients!$F$16)/($A1309*($C$4/100)))&lt;=1,2*ASIN(($C$7*Coefficients!$F$16)/( $A1309*($C$4/100)))*180/PI(),180),FALSE))))</f>
        <v>180</v>
      </c>
      <c r="H1309" s="50">
        <f>IF(AND(C$9="L",C$10="IB"),(($C$7*Coefficients!$C$16)/($A1309*SIN(C$5*PI()/180))*100/2)^2*PI(),IF(AND(C$9="C",C$10="IB"),(($C$7*Coefficients!$D$16)/($A1309*SIN(C$5*PI()/180))*100/2)^2*PI(),IF(AND(C$9="L",C$10="D"),(($C$7*Coefficients!$E$16)/($A1309*SIN(C$5*PI()/180))*100/2)^2*PI(),IF(AND(C$9="C",C$10="D"),(($C$7* Coefficients!$F$16)/($A1309*SIN(C$5*PI()/180))*100/2)^2*PI(),FALSE))))</f>
        <v>72605.184787523991</v>
      </c>
      <c r="I1309" s="42">
        <f t="shared" si="142"/>
        <v>4.2568660741346465</v>
      </c>
      <c r="L1309" s="44"/>
    </row>
    <row r="1310" spans="1:12" x14ac:dyDescent="0.25">
      <c r="A1310" s="51">
        <f t="shared" si="143"/>
        <v>188.36490894896713</v>
      </c>
      <c r="B1310" s="5">
        <f t="shared" si="137"/>
        <v>0.99169539464884959</v>
      </c>
      <c r="C1310" s="49">
        <f t="shared" si="140"/>
        <v>-7.2434071789111931E-2</v>
      </c>
      <c r="D1310" s="5">
        <f t="shared" si="138"/>
        <v>1.8119407682903592</v>
      </c>
      <c r="E1310" s="5">
        <f t="shared" si="139"/>
        <v>0.37300789952661839</v>
      </c>
      <c r="F1310" s="5" t="str">
        <f t="shared" si="141"/>
        <v>neg.</v>
      </c>
      <c r="G1310" s="16">
        <f>IF(AND(C$9="L",C$10="IB"),IF((($C$7*Coefficients!$C$16)/($A1310*($C$4/100)))&lt;=1,2*ASIN(($C$7*Coefficients!$C$16)/( $A1310*($C$4/100)))*180/PI(),180),IF(AND(C$9="C",C$10="IB"),IF((($C$7*Coefficients!$D$16)/($A1310*($C$4/100)))&lt;=1,2*ASIN(($C$7*Coefficients!$D$16)/( $A1310*($C$4/100)))*180/PI(),180),IF(AND(C$9="L",C$10="D"),IF((($C$7*Coefficients!$E$16)/($A1310*($C$4/100)))&lt;=1,2*ASIN(($C$7*Coefficients!$E$16)/( $A1310*($C$4/100)))*180/PI(),180),IF(AND(C$9="C",C$10="D"),IF((($C$7*Coefficients!$F$16)/($A1310*($C$4/100)))&lt;=1,2*ASIN(($C$7*Coefficients!$F$16)/( $A1310*($C$4/100)))*180/PI(),180),FALSE))))</f>
        <v>180</v>
      </c>
      <c r="H1310" s="50">
        <f>IF(AND(C$9="L",C$10="IB"),(($C$7*Coefficients!$C$16)/($A1310*SIN(C$5*PI()/180))*100/2)^2*PI(),IF(AND(C$9="C",C$10="IB"),(($C$7*Coefficients!$D$16)/($A1310*SIN(C$5*PI()/180))*100/2)^2*PI(),IF(AND(C$9="L",C$10="D"),(($C$7*Coefficients!$E$16)/($A1310*SIN(C$5*PI()/180))*100/2)^2*PI(),IF(AND(C$9="C",C$10="D"),(($C$7* Coefficients!$F$16)/($A1310*SIN(C$5*PI()/180))*100/2)^2*PI(),FALSE))))</f>
        <v>72271.594265310036</v>
      </c>
      <c r="I1310" s="42">
        <f t="shared" si="142"/>
        <v>4.2470755538481981</v>
      </c>
      <c r="L1310" s="44"/>
    </row>
    <row r="1311" spans="1:12" x14ac:dyDescent="0.25">
      <c r="A1311" s="51">
        <f t="shared" si="143"/>
        <v>188.79913490961638</v>
      </c>
      <c r="B1311" s="5">
        <f t="shared" si="137"/>
        <v>0.99165716922848957</v>
      </c>
      <c r="C1311" s="49">
        <f t="shared" si="140"/>
        <v>-7.276888042445398E-2</v>
      </c>
      <c r="D1311" s="5">
        <f t="shared" si="138"/>
        <v>1.8161177231443211</v>
      </c>
      <c r="E1311" s="5">
        <f t="shared" si="139"/>
        <v>0.37472962576301799</v>
      </c>
      <c r="F1311" s="5" t="str">
        <f t="shared" si="141"/>
        <v>neg.</v>
      </c>
      <c r="G1311" s="16">
        <f>IF(AND(C$9="L",C$10="IB"),IF((($C$7*Coefficients!$C$16)/($A1311*($C$4/100)))&lt;=1,2*ASIN(($C$7*Coefficients!$C$16)/( $A1311*($C$4/100)))*180/PI(),180),IF(AND(C$9="C",C$10="IB"),IF((($C$7*Coefficients!$D$16)/($A1311*($C$4/100)))&lt;=1,2*ASIN(($C$7*Coefficients!$D$16)/( $A1311*($C$4/100)))*180/PI(),180),IF(AND(C$9="L",C$10="D"),IF((($C$7*Coefficients!$E$16)/($A1311*($C$4/100)))&lt;=1,2*ASIN(($C$7*Coefficients!$E$16)/( $A1311*($C$4/100)))*180/PI(),180),IF(AND(C$9="C",C$10="D"),IF((($C$7*Coefficients!$F$16)/($A1311*($C$4/100)))&lt;=1,2*ASIN(($C$7*Coefficients!$F$16)/( $A1311*($C$4/100)))*180/PI(),180),FALSE))))</f>
        <v>180</v>
      </c>
      <c r="H1311" s="50">
        <f>IF(AND(C$9="L",C$10="IB"),(($C$7*Coefficients!$C$16)/($A1311*SIN(C$5*PI()/180))*100/2)^2*PI(),IF(AND(C$9="C",C$10="IB"),(($C$7*Coefficients!$D$16)/($A1311*SIN(C$5*PI()/180))*100/2)^2*PI(),IF(AND(C$9="L",C$10="D"),(($C$7*Coefficients!$E$16)/($A1311*SIN(C$5*PI()/180))*100/2)^2*PI(),IF(AND(C$9="C",C$10="D"),(($C$7* Coefficients!$F$16)/($A1311*SIN(C$5*PI()/180))*100/2)^2*PI(),FALSE))))</f>
        <v>71939.536452321176</v>
      </c>
      <c r="I1311" s="42">
        <f t="shared" si="142"/>
        <v>4.2373075511335534</v>
      </c>
      <c r="L1311" s="44"/>
    </row>
    <row r="1312" spans="1:12" x14ac:dyDescent="0.25">
      <c r="A1312" s="51">
        <f t="shared" si="143"/>
        <v>189.23436186448453</v>
      </c>
      <c r="B1312" s="5">
        <f t="shared" si="137"/>
        <v>0.99161876835532614</v>
      </c>
      <c r="C1312" s="49">
        <f t="shared" si="140"/>
        <v>-7.3105238810116505E-2</v>
      </c>
      <c r="D1312" s="5">
        <f t="shared" si="138"/>
        <v>1.8203043068736615</v>
      </c>
      <c r="E1312" s="5">
        <f t="shared" si="139"/>
        <v>0.37645929912664144</v>
      </c>
      <c r="F1312" s="5" t="str">
        <f t="shared" si="141"/>
        <v>neg.</v>
      </c>
      <c r="G1312" s="16">
        <f>IF(AND(C$9="L",C$10="IB"),IF((($C$7*Coefficients!$C$16)/($A1312*($C$4/100)))&lt;=1,2*ASIN(($C$7*Coefficients!$C$16)/( $A1312*($C$4/100)))*180/PI(),180),IF(AND(C$9="C",C$10="IB"),IF((($C$7*Coefficients!$D$16)/($A1312*($C$4/100)))&lt;=1,2*ASIN(($C$7*Coefficients!$D$16)/( $A1312*($C$4/100)))*180/PI(),180),IF(AND(C$9="L",C$10="D"),IF((($C$7*Coefficients!$E$16)/($A1312*($C$4/100)))&lt;=1,2*ASIN(($C$7*Coefficients!$E$16)/( $A1312*($C$4/100)))*180/PI(),180),IF(AND(C$9="C",C$10="D"),IF((($C$7*Coefficients!$F$16)/($A1312*($C$4/100)))&lt;=1,2*ASIN(($C$7*Coefficients!$F$16)/( $A1312*($C$4/100)))*180/PI(),180),FALSE))))</f>
        <v>180</v>
      </c>
      <c r="H1312" s="50">
        <f>IF(AND(C$9="L",C$10="IB"),(($C$7*Coefficients!$C$16)/($A1312*SIN(C$5*PI()/180))*100/2)^2*PI(),IF(AND(C$9="C",C$10="IB"),(($C$7*Coefficients!$D$16)/($A1312*SIN(C$5*PI()/180))*100/2)^2*PI(),IF(AND(C$9="L",C$10="D"),(($C$7*Coefficients!$E$16)/($A1312*SIN(C$5*PI()/180))*100/2)^2*PI(),IF(AND(C$9="C",C$10="D"),(($C$7* Coefficients!$F$16)/($A1312*SIN(C$5*PI()/180))*100/2)^2*PI(),FALSE))))</f>
        <v>71609.004306398157</v>
      </c>
      <c r="I1312" s="42">
        <f t="shared" si="142"/>
        <v>4.2275620142017338</v>
      </c>
      <c r="L1312" s="44"/>
    </row>
    <row r="1313" spans="1:12" x14ac:dyDescent="0.25">
      <c r="A1313" s="51">
        <f t="shared" si="143"/>
        <v>189.67059212110158</v>
      </c>
      <c r="B1313" s="5">
        <f t="shared" si="137"/>
        <v>0.99158019122862473</v>
      </c>
      <c r="C1313" s="49">
        <f t="shared" si="140"/>
        <v>-7.3443154139796463E-2</v>
      </c>
      <c r="D1313" s="5">
        <f t="shared" si="138"/>
        <v>1.8245005416752313</v>
      </c>
      <c r="E1313" s="5">
        <f t="shared" si="139"/>
        <v>0.37819695629976169</v>
      </c>
      <c r="F1313" s="5" t="str">
        <f t="shared" si="141"/>
        <v>neg.</v>
      </c>
      <c r="G1313" s="16">
        <f>IF(AND(C$9="L",C$10="IB"),IF((($C$7*Coefficients!$C$16)/($A1313*($C$4/100)))&lt;=1,2*ASIN(($C$7*Coefficients!$C$16)/( $A1313*($C$4/100)))*180/PI(),180),IF(AND(C$9="C",C$10="IB"),IF((($C$7*Coefficients!$D$16)/($A1313*($C$4/100)))&lt;=1,2*ASIN(($C$7*Coefficients!$D$16)/( $A1313*($C$4/100)))*180/PI(),180),IF(AND(C$9="L",C$10="D"),IF((($C$7*Coefficients!$E$16)/($A1313*($C$4/100)))&lt;=1,2*ASIN(($C$7*Coefficients!$E$16)/( $A1313*($C$4/100)))*180/PI(),180),IF(AND(C$9="C",C$10="D"),IF((($C$7*Coefficients!$F$16)/($A1313*($C$4/100)))&lt;=1,2*ASIN(($C$7*Coefficients!$F$16)/( $A1313*($C$4/100)))*180/PI(),180),FALSE))))</f>
        <v>180</v>
      </c>
      <c r="H1313" s="50">
        <f>IF(AND(C$9="L",C$10="IB"),(($C$7*Coefficients!$C$16)/($A1313*SIN(C$5*PI()/180))*100/2)^2*PI(),IF(AND(C$9="C",C$10="IB"),(($C$7*Coefficients!$D$16)/($A1313*SIN(C$5*PI()/180))*100/2)^2*PI(),IF(AND(C$9="L",C$10="D"),(($C$7*Coefficients!$E$16)/($A1313*SIN(C$5*PI()/180))*100/2)^2*PI(),IF(AND(C$9="C",C$10="D"),(($C$7* Coefficients!$F$16)/($A1313*SIN(C$5*PI()/180))*100/2)^2*PI(),FALSE))))</f>
        <v>71279.990817737547</v>
      </c>
      <c r="I1313" s="42">
        <f t="shared" si="142"/>
        <v>4.2178388913828728</v>
      </c>
      <c r="L1313" s="44"/>
    </row>
    <row r="1314" spans="1:12" x14ac:dyDescent="0.25">
      <c r="A1314" s="51">
        <f t="shared" si="143"/>
        <v>190.10782799231691</v>
      </c>
      <c r="B1314" s="5">
        <f t="shared" si="137"/>
        <v>0.99154143704404141</v>
      </c>
      <c r="C1314" s="49">
        <f t="shared" si="140"/>
        <v>-7.378263364074869E-2</v>
      </c>
      <c r="D1314" s="5">
        <f t="shared" si="138"/>
        <v>1.8287064497970498</v>
      </c>
      <c r="E1314" s="5">
        <f t="shared" si="139"/>
        <v>0.37994263413396873</v>
      </c>
      <c r="F1314" s="5" t="str">
        <f t="shared" si="141"/>
        <v>neg.</v>
      </c>
      <c r="G1314" s="16">
        <f>IF(AND(C$9="L",C$10="IB"),IF((($C$7*Coefficients!$C$16)/($A1314*($C$4/100)))&lt;=1,2*ASIN(($C$7*Coefficients!$C$16)/( $A1314*($C$4/100)))*180/PI(),180),IF(AND(C$9="C",C$10="IB"),IF((($C$7*Coefficients!$D$16)/($A1314*($C$4/100)))&lt;=1,2*ASIN(($C$7*Coefficients!$D$16)/( $A1314*($C$4/100)))*180/PI(),180),IF(AND(C$9="L",C$10="D"),IF((($C$7*Coefficients!$E$16)/($A1314*($C$4/100)))&lt;=1,2*ASIN(($C$7*Coefficients!$E$16)/( $A1314*($C$4/100)))*180/PI(),180),IF(AND(C$9="C",C$10="D"),IF((($C$7*Coefficients!$F$16)/($A1314*($C$4/100)))&lt;=1,2*ASIN(($C$7*Coefficients!$F$16)/( $A1314*($C$4/100)))*180/PI(),180),FALSE))))</f>
        <v>180</v>
      </c>
      <c r="H1314" s="50">
        <f>IF(AND(C$9="L",C$10="IB"),(($C$7*Coefficients!$C$16)/($A1314*SIN(C$5*PI()/180))*100/2)^2*PI(),IF(AND(C$9="C",C$10="IB"),(($C$7*Coefficients!$D$16)/($A1314*SIN(C$5*PI()/180))*100/2)^2*PI(),IF(AND(C$9="L",C$10="D"),(($C$7*Coefficients!$E$16)/($A1314*SIN(C$5*PI()/180))*100/2)^2*PI(),IF(AND(C$9="C",C$10="D"),(($C$7* Coefficients!$F$16)/($A1314*SIN(C$5*PI()/180))*100/2)^2*PI(),FALSE))))</f>
        <v>70952.489008743069</v>
      </c>
      <c r="I1314" s="42">
        <f t="shared" si="142"/>
        <v>4.2081381311259394</v>
      </c>
      <c r="L1314" s="44"/>
    </row>
    <row r="1315" spans="1:12" x14ac:dyDescent="0.25">
      <c r="A1315" s="51">
        <f t="shared" si="143"/>
        <v>190.54607179631159</v>
      </c>
      <c r="B1315" s="5">
        <f t="shared" ref="B1315:B1378" si="144">IF(AND(C$9="L",C$10="IB"),SQRT((SIN(PI()*$A1315*($C$4/100)/$C$7*SIN($C$5*PI()/180))/(PI()*$A1315*($C$4/100)/$C$7*SIN($C$5*PI()/180)))^2),IF(AND(C$9="C",C$10="IB"),IMABS(2*BESSELJ((2*PI()*$A1315/$C$7)*(($C$4/100)/2)*SIN($C$5*PI()/180),1)/( (2*PI()*$A1315/$C$7)*(($C$4/100)/2)*SIN($C$5*PI()/180))),IF(AND(C$9="L",C$10="D"),SQRT((SIN(PI()*$A1315*($C$4/100)/$C$7*SIN($C$5*PI()/180))/(PI()*$A1315*($C$4/100)/$C$7*SIN($C$5*PI()/180)))^2)*COS(C$5*PI()/180),IF(AND(C$9="C",C$10="D"),IMABS(2*BESSELJ((2*PI()*$A1315/$C$7)*(($C$4/100)/2)*SIN($C$5*PI()/180),1)/( (2*PI()*$A1315/$C$7)*(($C$4/100)/2)*SIN($C$5*PI()/180)))* COS(C$5*PI()/180),FALSE))))</f>
        <v>0.99150250499360215</v>
      </c>
      <c r="C1315" s="49">
        <f t="shared" si="140"/>
        <v>-7.4123684573987159E-2</v>
      </c>
      <c r="D1315" s="5">
        <f t="shared" ref="D1315:D1378" si="145">IF(C$9="C",C$14/(C$7/A1315*100),"n/a")</f>
        <v>1.8329220535384225</v>
      </c>
      <c r="E1315" s="5">
        <f t="shared" ref="E1315:E1378" si="146">IF($C$9="C",(((PI()*(C$4/100)/(C$7/A1315)))^2),IF($C$9="L",(2*(C$4/100)/(C$7/A1315)),FALSE))</f>
        <v>0.38169636965095205</v>
      </c>
      <c r="F1315" s="5" t="str">
        <f t="shared" si="141"/>
        <v>neg.</v>
      </c>
      <c r="G1315" s="16">
        <f>IF(AND(C$9="L",C$10="IB"),IF((($C$7*Coefficients!$C$16)/($A1315*($C$4/100)))&lt;=1,2*ASIN(($C$7*Coefficients!$C$16)/( $A1315*($C$4/100)))*180/PI(),180),IF(AND(C$9="C",C$10="IB"),IF((($C$7*Coefficients!$D$16)/($A1315*($C$4/100)))&lt;=1,2*ASIN(($C$7*Coefficients!$D$16)/( $A1315*($C$4/100)))*180/PI(),180),IF(AND(C$9="L",C$10="D"),IF((($C$7*Coefficients!$E$16)/($A1315*($C$4/100)))&lt;=1,2*ASIN(($C$7*Coefficients!$E$16)/( $A1315*($C$4/100)))*180/PI(),180),IF(AND(C$9="C",C$10="D"),IF((($C$7*Coefficients!$F$16)/($A1315*($C$4/100)))&lt;=1,2*ASIN(($C$7*Coefficients!$F$16)/( $A1315*($C$4/100)))*180/PI(),180),FALSE))))</f>
        <v>180</v>
      </c>
      <c r="H1315" s="50">
        <f>IF(AND(C$9="L",C$10="IB"),(($C$7*Coefficients!$C$16)/($A1315*SIN(C$5*PI()/180))*100/2)^2*PI(),IF(AND(C$9="C",C$10="IB"),(($C$7*Coefficients!$D$16)/($A1315*SIN(C$5*PI()/180))*100/2)^2*PI(),IF(AND(C$9="L",C$10="D"),(($C$7*Coefficients!$E$16)/($A1315*SIN(C$5*PI()/180))*100/2)^2*PI(),IF(AND(C$9="C",C$10="D"),(($C$7* Coefficients!$F$16)/($A1315*SIN(C$5*PI()/180))*100/2)^2*PI(),FALSE))))</f>
        <v>70626.491933877551</v>
      </c>
      <c r="I1315" s="42">
        <f t="shared" si="142"/>
        <v>4.1984596819984707</v>
      </c>
      <c r="L1315" s="44"/>
    </row>
    <row r="1316" spans="1:12" x14ac:dyDescent="0.25">
      <c r="A1316" s="51">
        <f t="shared" si="143"/>
        <v>190.98532585661064</v>
      </c>
      <c r="B1316" s="5">
        <f t="shared" si="144"/>
        <v>0.99146339426569086</v>
      </c>
      <c r="C1316" s="49">
        <f t="shared" ref="C1316:C1379" si="147">20*LOG(B1316)</f>
        <v>-7.4466314234409289E-2</v>
      </c>
      <c r="D1316" s="5">
        <f t="shared" si="145"/>
        <v>1.8371473752500613</v>
      </c>
      <c r="E1316" s="5">
        <f t="shared" si="146"/>
        <v>0.38345820004328557</v>
      </c>
      <c r="F1316" s="5" t="str">
        <f t="shared" ref="F1316:F1379" si="148">IF(E1316&gt;=1,10*LOG(E1316),"neg.")</f>
        <v>neg.</v>
      </c>
      <c r="G1316" s="16">
        <f>IF(AND(C$9="L",C$10="IB"),IF((($C$7*Coefficients!$C$16)/($A1316*($C$4/100)))&lt;=1,2*ASIN(($C$7*Coefficients!$C$16)/( $A1316*($C$4/100)))*180/PI(),180),IF(AND(C$9="C",C$10="IB"),IF((($C$7*Coefficients!$D$16)/($A1316*($C$4/100)))&lt;=1,2*ASIN(($C$7*Coefficients!$D$16)/( $A1316*($C$4/100)))*180/PI(),180),IF(AND(C$9="L",C$10="D"),IF((($C$7*Coefficients!$E$16)/($A1316*($C$4/100)))&lt;=1,2*ASIN(($C$7*Coefficients!$E$16)/( $A1316*($C$4/100)))*180/PI(),180),IF(AND(C$9="C",C$10="D"),IF((($C$7*Coefficients!$F$16)/($A1316*($C$4/100)))&lt;=1,2*ASIN(($C$7*Coefficients!$F$16)/( $A1316*($C$4/100)))*180/PI(),180),FALSE))))</f>
        <v>180</v>
      </c>
      <c r="H1316" s="50">
        <f>IF(AND(C$9="L",C$10="IB"),(($C$7*Coefficients!$C$16)/($A1316*SIN(C$5*PI()/180))*100/2)^2*PI(),IF(AND(C$9="C",C$10="IB"),(($C$7*Coefficients!$D$16)/($A1316*SIN(C$5*PI()/180))*100/2)^2*PI(),IF(AND(C$9="L",C$10="D"),(($C$7*Coefficients!$E$16)/($A1316*SIN(C$5*PI()/180))*100/2)^2*PI(),IF(AND(C$9="C",C$10="D"),(($C$7* Coefficients!$F$16)/($A1316*SIN(C$5*PI()/180))*100/2)^2*PI(),FALSE))))</f>
        <v>70301.992679515606</v>
      </c>
      <c r="I1316" s="42">
        <f t="shared" ref="I1316:I1379" si="149">(0.8/A1316)*1000</f>
        <v>4.1888034926862909</v>
      </c>
      <c r="L1316" s="44"/>
    </row>
    <row r="1317" spans="1:12" x14ac:dyDescent="0.25">
      <c r="A1317" s="51">
        <f t="shared" ref="A1317:A1380" si="150">A1316*10^(1/1000)</f>
        <v>191.42559250209536</v>
      </c>
      <c r="B1317" s="5">
        <f t="shared" si="144"/>
        <v>0.99142410404503001</v>
      </c>
      <c r="C1317" s="49">
        <f t="shared" si="147"/>
        <v>-7.4810529950985E-2</v>
      </c>
      <c r="D1317" s="5">
        <f t="shared" si="145"/>
        <v>1.8413824373342009</v>
      </c>
      <c r="E1317" s="5">
        <f t="shared" si="146"/>
        <v>0.38522816267521626</v>
      </c>
      <c r="F1317" s="5" t="str">
        <f t="shared" si="148"/>
        <v>neg.</v>
      </c>
      <c r="G1317" s="16">
        <f>IF(AND(C$9="L",C$10="IB"),IF((($C$7*Coefficients!$C$16)/($A1317*($C$4/100)))&lt;=1,2*ASIN(($C$7*Coefficients!$C$16)/( $A1317*($C$4/100)))*180/PI(),180),IF(AND(C$9="C",C$10="IB"),IF((($C$7*Coefficients!$D$16)/($A1317*($C$4/100)))&lt;=1,2*ASIN(($C$7*Coefficients!$D$16)/( $A1317*($C$4/100)))*180/PI(),180),IF(AND(C$9="L",C$10="D"),IF((($C$7*Coefficients!$E$16)/($A1317*($C$4/100)))&lt;=1,2*ASIN(($C$7*Coefficients!$E$16)/( $A1317*($C$4/100)))*180/PI(),180),IF(AND(C$9="C",C$10="D"),IF((($C$7*Coefficients!$F$16)/($A1317*($C$4/100)))&lt;=1,2*ASIN(($C$7*Coefficients!$F$16)/( $A1317*($C$4/100)))*180/PI(),180),FALSE))))</f>
        <v>180</v>
      </c>
      <c r="H1317" s="50">
        <f>IF(AND(C$9="L",C$10="IB"),(($C$7*Coefficients!$C$16)/($A1317*SIN(C$5*PI()/180))*100/2)^2*PI(),IF(AND(C$9="C",C$10="IB"),(($C$7*Coefficients!$D$16)/($A1317*SIN(C$5*PI()/180))*100/2)^2*PI(),IF(AND(C$9="L",C$10="D"),(($C$7*Coefficients!$E$16)/($A1317*SIN(C$5*PI()/180))*100/2)^2*PI(),IF(AND(C$9="C",C$10="D"),(($C$7* Coefficients!$F$16)/($A1317*SIN(C$5*PI()/180))*100/2)^2*PI(),FALSE))))</f>
        <v>69978.984363797237</v>
      </c>
      <c r="I1317" s="42">
        <f t="shared" si="149"/>
        <v>4.1791695119932468</v>
      </c>
      <c r="L1317" s="44"/>
    </row>
    <row r="1318" spans="1:12" x14ac:dyDescent="0.25">
      <c r="A1318" s="51">
        <f t="shared" si="150"/>
        <v>191.86687406701569</v>
      </c>
      <c r="B1318" s="5">
        <f t="shared" si="144"/>
        <v>0.99138463351266803</v>
      </c>
      <c r="C1318" s="49">
        <f t="shared" si="147"/>
        <v>-7.5156339086887181E-2</v>
      </c>
      <c r="D1318" s="5">
        <f t="shared" si="145"/>
        <v>1.8456272622447192</v>
      </c>
      <c r="E1318" s="5">
        <f t="shared" si="146"/>
        <v>0.38700629508345641</v>
      </c>
      <c r="F1318" s="5" t="str">
        <f t="shared" si="148"/>
        <v>neg.</v>
      </c>
      <c r="G1318" s="16">
        <f>IF(AND(C$9="L",C$10="IB"),IF((($C$7*Coefficients!$C$16)/($A1318*($C$4/100)))&lt;=1,2*ASIN(($C$7*Coefficients!$C$16)/( $A1318*($C$4/100)))*180/PI(),180),IF(AND(C$9="C",C$10="IB"),IF((($C$7*Coefficients!$D$16)/($A1318*($C$4/100)))&lt;=1,2*ASIN(($C$7*Coefficients!$D$16)/( $A1318*($C$4/100)))*180/PI(),180),IF(AND(C$9="L",C$10="D"),IF((($C$7*Coefficients!$E$16)/($A1318*($C$4/100)))&lt;=1,2*ASIN(($C$7*Coefficients!$E$16)/( $A1318*($C$4/100)))*180/PI(),180),IF(AND(C$9="C",C$10="D"),IF((($C$7*Coefficients!$F$16)/($A1318*($C$4/100)))&lt;=1,2*ASIN(($C$7*Coefficients!$F$16)/( $A1318*($C$4/100)))*180/PI(),180),FALSE))))</f>
        <v>180</v>
      </c>
      <c r="H1318" s="50">
        <f>IF(AND(C$9="L",C$10="IB"),(($C$7*Coefficients!$C$16)/($A1318*SIN(C$5*PI()/180))*100/2)^2*PI(),IF(AND(C$9="C",C$10="IB"),(($C$7*Coefficients!$D$16)/($A1318*SIN(C$5*PI()/180))*100/2)^2*PI(),IF(AND(C$9="L",C$10="D"),(($C$7*Coefficients!$E$16)/($A1318*SIN(C$5*PI()/180))*100/2)^2*PI(),IF(AND(C$9="C",C$10="D"),(($C$7* Coefficients!$F$16)/($A1318*SIN(C$5*PI()/180))*100/2)^2*PI(),FALSE))))</f>
        <v>69657.460136481604</v>
      </c>
      <c r="I1318" s="42">
        <f t="shared" si="149"/>
        <v>4.169557688840932</v>
      </c>
      <c r="L1318" s="44"/>
    </row>
    <row r="1319" spans="1:12" x14ac:dyDescent="0.25">
      <c r="A1319" s="51">
        <f t="shared" si="150"/>
        <v>192.30917289100253</v>
      </c>
      <c r="B1319" s="5">
        <f t="shared" si="144"/>
        <v>0.9913449818459602</v>
      </c>
      <c r="C1319" s="49">
        <f t="shared" si="147"/>
        <v>-7.5503749039679116E-2</v>
      </c>
      <c r="D1319" s="5">
        <f t="shared" si="145"/>
        <v>1.8498818724872552</v>
      </c>
      <c r="E1319" s="5">
        <f t="shared" si="146"/>
        <v>0.38879263497798028</v>
      </c>
      <c r="F1319" s="5" t="str">
        <f t="shared" si="148"/>
        <v>neg.</v>
      </c>
      <c r="G1319" s="16">
        <f>IF(AND(C$9="L",C$10="IB"),IF((($C$7*Coefficients!$C$16)/($A1319*($C$4/100)))&lt;=1,2*ASIN(($C$7*Coefficients!$C$16)/( $A1319*($C$4/100)))*180/PI(),180),IF(AND(C$9="C",C$10="IB"),IF((($C$7*Coefficients!$D$16)/($A1319*($C$4/100)))&lt;=1,2*ASIN(($C$7*Coefficients!$D$16)/( $A1319*($C$4/100)))*180/PI(),180),IF(AND(C$9="L",C$10="D"),IF((($C$7*Coefficients!$E$16)/($A1319*($C$4/100)))&lt;=1,2*ASIN(($C$7*Coefficients!$E$16)/( $A1319*($C$4/100)))*180/PI(),180),IF(AND(C$9="C",C$10="D"),IF((($C$7*Coefficients!$F$16)/($A1319*($C$4/100)))&lt;=1,2*ASIN(($C$7*Coefficients!$F$16)/( $A1319*($C$4/100)))*180/PI(),180),FALSE))))</f>
        <v>180</v>
      </c>
      <c r="H1319" s="50">
        <f>IF(AND(C$9="L",C$10="IB"),(($C$7*Coefficients!$C$16)/($A1319*SIN(C$5*PI()/180))*100/2)^2*PI(),IF(AND(C$9="C",C$10="IB"),(($C$7*Coefficients!$D$16)/($A1319*SIN(C$5*PI()/180))*100/2)^2*PI(),IF(AND(C$9="L",C$10="D"),(($C$7*Coefficients!$E$16)/($A1319*SIN(C$5*PI()/180))*100/2)^2*PI(),IF(AND(C$9="C",C$10="D"),(($C$7* Coefficients!$F$16)/($A1319*SIN(C$5*PI()/180))*100/2)^2*PI(),FALSE))))</f>
        <v>69337.413178801828</v>
      </c>
      <c r="I1319" s="42">
        <f t="shared" si="149"/>
        <v>4.159967972268416</v>
      </c>
      <c r="L1319" s="44"/>
    </row>
    <row r="1320" spans="1:12" x14ac:dyDescent="0.25">
      <c r="A1320" s="51">
        <f t="shared" si="150"/>
        <v>192.75249131908026</v>
      </c>
      <c r="B1320" s="5">
        <f t="shared" si="144"/>
        <v>0.99130514821855298</v>
      </c>
      <c r="C1320" s="49">
        <f t="shared" si="147"/>
        <v>-7.5852767241471761E-2</v>
      </c>
      <c r="D1320" s="5">
        <f t="shared" si="145"/>
        <v>1.8541462906193293</v>
      </c>
      <c r="E1320" s="5">
        <f t="shared" si="146"/>
        <v>0.39058722024282333</v>
      </c>
      <c r="F1320" s="5" t="str">
        <f t="shared" si="148"/>
        <v>neg.</v>
      </c>
      <c r="G1320" s="16">
        <f>IF(AND(C$9="L",C$10="IB"),IF((($C$7*Coefficients!$C$16)/($A1320*($C$4/100)))&lt;=1,2*ASIN(($C$7*Coefficients!$C$16)/( $A1320*($C$4/100)))*180/PI(),180),IF(AND(C$9="C",C$10="IB"),IF((($C$7*Coefficients!$D$16)/($A1320*($C$4/100)))&lt;=1,2*ASIN(($C$7*Coefficients!$D$16)/( $A1320*($C$4/100)))*180/PI(),180),IF(AND(C$9="L",C$10="D"),IF((($C$7*Coefficients!$E$16)/($A1320*($C$4/100)))&lt;=1,2*ASIN(($C$7*Coefficients!$E$16)/( $A1320*($C$4/100)))*180/PI(),180),IF(AND(C$9="C",C$10="D"),IF((($C$7*Coefficients!$F$16)/($A1320*($C$4/100)))&lt;=1,2*ASIN(($C$7*Coefficients!$F$16)/( $A1320*($C$4/100)))*180/PI(),180),FALSE))))</f>
        <v>180</v>
      </c>
      <c r="H1320" s="50">
        <f>IF(AND(C$9="L",C$10="IB"),(($C$7*Coefficients!$C$16)/($A1320*SIN(C$5*PI()/180))*100/2)^2*PI(),IF(AND(C$9="C",C$10="IB"),(($C$7*Coefficients!$D$16)/($A1320*SIN(C$5*PI()/180))*100/2)^2*PI(),IF(AND(C$9="L",C$10="D"),(($C$7*Coefficients!$E$16)/($A1320*SIN(C$5*PI()/180))*100/2)^2*PI(),IF(AND(C$9="C",C$10="D"),(($C$7* Coefficients!$F$16)/($A1320*SIN(C$5*PI()/180))*100/2)^2*PI(),FALSE))))</f>
        <v>69018.83670332047</v>
      </c>
      <c r="I1320" s="42">
        <f t="shared" si="149"/>
        <v>4.1504003114319756</v>
      </c>
      <c r="L1320" s="44"/>
    </row>
    <row r="1321" spans="1:12" x14ac:dyDescent="0.25">
      <c r="A1321" s="51">
        <f t="shared" si="150"/>
        <v>193.19683170167903</v>
      </c>
      <c r="B1321" s="5">
        <f t="shared" si="144"/>
        <v>0.99126513180036979</v>
      </c>
      <c r="C1321" s="49">
        <f t="shared" si="147"/>
        <v>-7.6203401159068554E-2</v>
      </c>
      <c r="D1321" s="5">
        <f t="shared" si="145"/>
        <v>1.8584205392504614</v>
      </c>
      <c r="E1321" s="5">
        <f t="shared" si="146"/>
        <v>0.39239008893688548</v>
      </c>
      <c r="F1321" s="5" t="str">
        <f t="shared" si="148"/>
        <v>neg.</v>
      </c>
      <c r="G1321" s="16">
        <f>IF(AND(C$9="L",C$10="IB"),IF((($C$7*Coefficients!$C$16)/($A1321*($C$4/100)))&lt;=1,2*ASIN(($C$7*Coefficients!$C$16)/( $A1321*($C$4/100)))*180/PI(),180),IF(AND(C$9="C",C$10="IB"),IF((($C$7*Coefficients!$D$16)/($A1321*($C$4/100)))&lt;=1,2*ASIN(($C$7*Coefficients!$D$16)/( $A1321*($C$4/100)))*180/PI(),180),IF(AND(C$9="L",C$10="D"),IF((($C$7*Coefficients!$E$16)/($A1321*($C$4/100)))&lt;=1,2*ASIN(($C$7*Coefficients!$E$16)/( $A1321*($C$4/100)))*180/PI(),180),IF(AND(C$9="C",C$10="D"),IF((($C$7*Coefficients!$F$16)/($A1321*($C$4/100)))&lt;=1,2*ASIN(($C$7*Coefficients!$F$16)/( $A1321*($C$4/100)))*180/PI(),180),FALSE))))</f>
        <v>180</v>
      </c>
      <c r="H1321" s="50">
        <f>IF(AND(C$9="L",C$10="IB"),(($C$7*Coefficients!$C$16)/($A1321*SIN(C$5*PI()/180))*100/2)^2*PI(),IF(AND(C$9="C",C$10="IB"),(($C$7*Coefficients!$D$16)/($A1321*SIN(C$5*PI()/180))*100/2)^2*PI(),IF(AND(C$9="L",C$10="D"),(($C$7*Coefficients!$E$16)/($A1321*SIN(C$5*PI()/180))*100/2)^2*PI(),IF(AND(C$9="C",C$10="D"),(($C$7* Coefficients!$F$16)/($A1321*SIN(C$5*PI()/180))*100/2)^2*PI(),FALSE))))</f>
        <v>68701.723953785622</v>
      </c>
      <c r="I1321" s="42">
        <f t="shared" si="149"/>
        <v>4.1408546556048274</v>
      </c>
      <c r="L1321" s="44"/>
    </row>
    <row r="1322" spans="1:12" x14ac:dyDescent="0.25">
      <c r="A1322" s="51">
        <f t="shared" si="150"/>
        <v>193.6421963946473</v>
      </c>
      <c r="B1322" s="5">
        <f t="shared" si="144"/>
        <v>0.99122493175759252</v>
      </c>
      <c r="C1322" s="49">
        <f t="shared" si="147"/>
        <v>-7.6555658294148551E-2</v>
      </c>
      <c r="D1322" s="5">
        <f t="shared" si="145"/>
        <v>1.8627046410422923</v>
      </c>
      <c r="E1322" s="5">
        <f t="shared" si="146"/>
        <v>0.39420127929473892</v>
      </c>
      <c r="F1322" s="5" t="str">
        <f t="shared" si="148"/>
        <v>neg.</v>
      </c>
      <c r="G1322" s="16">
        <f>IF(AND(C$9="L",C$10="IB"),IF((($C$7*Coefficients!$C$16)/($A1322*($C$4/100)))&lt;=1,2*ASIN(($C$7*Coefficients!$C$16)/( $A1322*($C$4/100)))*180/PI(),180),IF(AND(C$9="C",C$10="IB"),IF((($C$7*Coefficients!$D$16)/($A1322*($C$4/100)))&lt;=1,2*ASIN(($C$7*Coefficients!$D$16)/( $A1322*($C$4/100)))*180/PI(),180),IF(AND(C$9="L",C$10="D"),IF((($C$7*Coefficients!$E$16)/($A1322*($C$4/100)))&lt;=1,2*ASIN(($C$7*Coefficients!$E$16)/( $A1322*($C$4/100)))*180/PI(),180),IF(AND(C$9="C",C$10="D"),IF((($C$7*Coefficients!$F$16)/($A1322*($C$4/100)))&lt;=1,2*ASIN(($C$7*Coefficients!$F$16)/( $A1322*($C$4/100)))*180/PI(),180),FALSE))))</f>
        <v>180</v>
      </c>
      <c r="H1322" s="50">
        <f>IF(AND(C$9="L",C$10="IB"),(($C$7*Coefficients!$C$16)/($A1322*SIN(C$5*PI()/180))*100/2)^2*PI(),IF(AND(C$9="C",C$10="IB"),(($C$7*Coefficients!$D$16)/($A1322*SIN(C$5*PI()/180))*100/2)^2*PI(),IF(AND(C$9="L",C$10="D"),(($C$7*Coefficients!$E$16)/($A1322*SIN(C$5*PI()/180))*100/2)^2*PI(),IF(AND(C$9="C",C$10="D"),(($C$7* Coefficients!$F$16)/($A1322*SIN(C$5*PI()/180))*100/2)^2*PI(),FALSE))))</f>
        <v>68386.068204987416</v>
      </c>
      <c r="I1322" s="42">
        <f t="shared" si="149"/>
        <v>4.131330954176855</v>
      </c>
      <c r="L1322" s="44"/>
    </row>
    <row r="1323" spans="1:12" x14ac:dyDescent="0.25">
      <c r="A1323" s="51">
        <f t="shared" si="150"/>
        <v>194.08858775926436</v>
      </c>
      <c r="B1323" s="5">
        <f t="shared" si="144"/>
        <v>0.99118454725264449</v>
      </c>
      <c r="C1323" s="49">
        <f t="shared" si="147"/>
        <v>-7.6909546183435831E-2</v>
      </c>
      <c r="D1323" s="5">
        <f t="shared" si="145"/>
        <v>1.8669986187087033</v>
      </c>
      <c r="E1323" s="5">
        <f t="shared" si="146"/>
        <v>0.39602082972743846</v>
      </c>
      <c r="F1323" s="5" t="str">
        <f t="shared" si="148"/>
        <v>neg.</v>
      </c>
      <c r="G1323" s="16">
        <f>IF(AND(C$9="L",C$10="IB"),IF((($C$7*Coefficients!$C$16)/($A1323*($C$4/100)))&lt;=1,2*ASIN(($C$7*Coefficients!$C$16)/( $A1323*($C$4/100)))*180/PI(),180),IF(AND(C$9="C",C$10="IB"),IF((($C$7*Coefficients!$D$16)/($A1323*($C$4/100)))&lt;=1,2*ASIN(($C$7*Coefficients!$D$16)/( $A1323*($C$4/100)))*180/PI(),180),IF(AND(C$9="L",C$10="D"),IF((($C$7*Coefficients!$E$16)/($A1323*($C$4/100)))&lt;=1,2*ASIN(($C$7*Coefficients!$E$16)/( $A1323*($C$4/100)))*180/PI(),180),IF(AND(C$9="C",C$10="D"),IF((($C$7*Coefficients!$F$16)/($A1323*($C$4/100)))&lt;=1,2*ASIN(($C$7*Coefficients!$F$16)/( $A1323*($C$4/100)))*180/PI(),180),FALSE))))</f>
        <v>180</v>
      </c>
      <c r="H1323" s="50">
        <f>IF(AND(C$9="L",C$10="IB"),(($C$7*Coefficients!$C$16)/($A1323*SIN(C$5*PI()/180))*100/2)^2*PI(),IF(AND(C$9="C",C$10="IB"),(($C$7*Coefficients!$D$16)/($A1323*SIN(C$5*PI()/180))*100/2)^2*PI(),IF(AND(C$9="L",C$10="D"),(($C$7*Coefficients!$E$16)/($A1323*SIN(C$5*PI()/180))*100/2)^2*PI(),IF(AND(C$9="C",C$10="D"),(($C$7* Coefficients!$F$16)/($A1323*SIN(C$5*PI()/180))*100/2)^2*PI(),FALSE))))</f>
        <v>68071.862762615478</v>
      </c>
      <c r="I1323" s="42">
        <f t="shared" si="149"/>
        <v>4.1218291566543375</v>
      </c>
      <c r="L1323" s="44"/>
    </row>
    <row r="1324" spans="1:12" x14ac:dyDescent="0.25">
      <c r="A1324" s="51">
        <f t="shared" si="150"/>
        <v>194.53600816225278</v>
      </c>
      <c r="B1324" s="5">
        <f t="shared" si="144"/>
        <v>0.99114397744417693</v>
      </c>
      <c r="C1324" s="49">
        <f t="shared" si="147"/>
        <v>-7.7265072398839271E-2</v>
      </c>
      <c r="D1324" s="5">
        <f t="shared" si="145"/>
        <v>1.8713024950159367</v>
      </c>
      <c r="E1324" s="5">
        <f t="shared" si="146"/>
        <v>0.39784877882333641</v>
      </c>
      <c r="F1324" s="5" t="str">
        <f t="shared" si="148"/>
        <v>neg.</v>
      </c>
      <c r="G1324" s="16">
        <f>IF(AND(C$9="L",C$10="IB"),IF((($C$7*Coefficients!$C$16)/($A1324*($C$4/100)))&lt;=1,2*ASIN(($C$7*Coefficients!$C$16)/( $A1324*($C$4/100)))*180/PI(),180),IF(AND(C$9="C",C$10="IB"),IF((($C$7*Coefficients!$D$16)/($A1324*($C$4/100)))&lt;=1,2*ASIN(($C$7*Coefficients!$D$16)/( $A1324*($C$4/100)))*180/PI(),180),IF(AND(C$9="L",C$10="D"),IF((($C$7*Coefficients!$E$16)/($A1324*($C$4/100)))&lt;=1,2*ASIN(($C$7*Coefficients!$E$16)/( $A1324*($C$4/100)))*180/PI(),180),IF(AND(C$9="C",C$10="D"),IF((($C$7*Coefficients!$F$16)/($A1324*($C$4/100)))&lt;=1,2*ASIN(($C$7*Coefficients!$F$16)/( $A1324*($C$4/100)))*180/PI(),180),FALSE))))</f>
        <v>180</v>
      </c>
      <c r="H1324" s="50">
        <f>IF(AND(C$9="L",C$10="IB"),(($C$7*Coefficients!$C$16)/($A1324*SIN(C$5*PI()/180))*100/2)^2*PI(),IF(AND(C$9="C",C$10="IB"),(($C$7*Coefficients!$D$16)/($A1324*SIN(C$5*PI()/180))*100/2)^2*PI(),IF(AND(C$9="L",C$10="D"),(($C$7*Coefficients!$E$16)/($A1324*SIN(C$5*PI()/180))*100/2)^2*PI(),IF(AND(C$9="C",C$10="D"),(($C$7* Coefficients!$F$16)/($A1324*SIN(C$5*PI()/180))*100/2)^2*PI(),FALSE))))</f>
        <v>67759.100963117104</v>
      </c>
      <c r="I1324" s="42">
        <f t="shared" si="149"/>
        <v>4.1123492126596943</v>
      </c>
      <c r="L1324" s="44"/>
    </row>
    <row r="1325" spans="1:12" x14ac:dyDescent="0.25">
      <c r="A1325" s="51">
        <f t="shared" si="150"/>
        <v>194.984459975791</v>
      </c>
      <c r="B1325" s="5">
        <f t="shared" si="144"/>
        <v>0.9911032214870491</v>
      </c>
      <c r="C1325" s="49">
        <f t="shared" si="147"/>
        <v>-7.7622244547647698E-2</v>
      </c>
      <c r="D1325" s="5">
        <f t="shared" si="145"/>
        <v>1.875616292782716</v>
      </c>
      <c r="E1325" s="5">
        <f t="shared" si="146"/>
        <v>0.39968516534890036</v>
      </c>
      <c r="F1325" s="5" t="str">
        <f t="shared" si="148"/>
        <v>neg.</v>
      </c>
      <c r="G1325" s="16">
        <f>IF(AND(C$9="L",C$10="IB"),IF((($C$7*Coefficients!$C$16)/($A1325*($C$4/100)))&lt;=1,2*ASIN(($C$7*Coefficients!$C$16)/( $A1325*($C$4/100)))*180/PI(),180),IF(AND(C$9="C",C$10="IB"),IF((($C$7*Coefficients!$D$16)/($A1325*($C$4/100)))&lt;=1,2*ASIN(($C$7*Coefficients!$D$16)/( $A1325*($C$4/100)))*180/PI(),180),IF(AND(C$9="L",C$10="D"),IF((($C$7*Coefficients!$E$16)/($A1325*($C$4/100)))&lt;=1,2*ASIN(($C$7*Coefficients!$E$16)/( $A1325*($C$4/100)))*180/PI(),180),IF(AND(C$9="C",C$10="D"),IF((($C$7*Coefficients!$F$16)/($A1325*($C$4/100)))&lt;=1,2*ASIN(($C$7*Coefficients!$F$16)/( $A1325*($C$4/100)))*180/PI(),180),FALSE))))</f>
        <v>180</v>
      </c>
      <c r="H1325" s="50">
        <f>IF(AND(C$9="L",C$10="IB"),(($C$7*Coefficients!$C$16)/($A1325*SIN(C$5*PI()/180))*100/2)^2*PI(),IF(AND(C$9="C",C$10="IB"),(($C$7*Coefficients!$D$16)/($A1325*SIN(C$5*PI()/180))*100/2)^2*PI(),IF(AND(C$9="L",C$10="D"),(($C$7*Coefficients!$E$16)/($A1325*SIN(C$5*PI()/180))*100/2)^2*PI(),IF(AND(C$9="C",C$10="D"),(($C$7* Coefficients!$F$16)/($A1325*SIN(C$5*PI()/180))*100/2)^2*PI(),FALSE))))</f>
        <v>67447.77617355586</v>
      </c>
      <c r="I1325" s="42">
        <f t="shared" si="149"/>
        <v>4.1028910719312037</v>
      </c>
      <c r="L1325" s="44"/>
    </row>
    <row r="1326" spans="1:12" x14ac:dyDescent="0.25">
      <c r="A1326" s="51">
        <f t="shared" si="150"/>
        <v>195.43394557752589</v>
      </c>
      <c r="B1326" s="5">
        <f t="shared" si="144"/>
        <v>0.99106227853231477</v>
      </c>
      <c r="C1326" s="49">
        <f t="shared" si="147"/>
        <v>-7.7981070272669983E-2</v>
      </c>
      <c r="D1326" s="5">
        <f t="shared" si="145"/>
        <v>1.8799400348803676</v>
      </c>
      <c r="E1326" s="5">
        <f t="shared" si="146"/>
        <v>0.4015300282495366</v>
      </c>
      <c r="F1326" s="5" t="str">
        <f t="shared" si="148"/>
        <v>neg.</v>
      </c>
      <c r="G1326" s="16">
        <f>IF(AND(C$9="L",C$10="IB"),IF((($C$7*Coefficients!$C$16)/($A1326*($C$4/100)))&lt;=1,2*ASIN(($C$7*Coefficients!$C$16)/( $A1326*($C$4/100)))*180/PI(),180),IF(AND(C$9="C",C$10="IB"),IF((($C$7*Coefficients!$D$16)/($A1326*($C$4/100)))&lt;=1,2*ASIN(($C$7*Coefficients!$D$16)/( $A1326*($C$4/100)))*180/PI(),180),IF(AND(C$9="L",C$10="D"),IF((($C$7*Coefficients!$E$16)/($A1326*($C$4/100)))&lt;=1,2*ASIN(($C$7*Coefficients!$E$16)/( $A1326*($C$4/100)))*180/PI(),180),IF(AND(C$9="C",C$10="D"),IF((($C$7*Coefficients!$F$16)/($A1326*($C$4/100)))&lt;=1,2*ASIN(($C$7*Coefficients!$F$16)/( $A1326*($C$4/100)))*180/PI(),180),FALSE))))</f>
        <v>180</v>
      </c>
      <c r="H1326" s="50">
        <f>IF(AND(C$9="L",C$10="IB"),(($C$7*Coefficients!$C$16)/($A1326*SIN(C$5*PI()/180))*100/2)^2*PI(),IF(AND(C$9="C",C$10="IB"),(($C$7*Coefficients!$D$16)/($A1326*SIN(C$5*PI()/180))*100/2)^2*PI(),IF(AND(C$9="L",C$10="D"),(($C$7*Coefficients!$E$16)/($A1326*SIN(C$5*PI()/180))*100/2)^2*PI(),IF(AND(C$9="C",C$10="D"),(($C$7* Coefficients!$F$16)/($A1326*SIN(C$5*PI()/180))*100/2)^2*PI(),FALSE))))</f>
        <v>67137.881791470747</v>
      </c>
      <c r="I1326" s="42">
        <f t="shared" si="149"/>
        <v>4.0934546843227464</v>
      </c>
      <c r="L1326" s="44"/>
    </row>
    <row r="1327" spans="1:12" x14ac:dyDescent="0.25">
      <c r="A1327" s="51">
        <f t="shared" si="150"/>
        <v>195.88446735058537</v>
      </c>
      <c r="B1327" s="5">
        <f t="shared" si="144"/>
        <v>0.99102114772720207</v>
      </c>
      <c r="C1327" s="49">
        <f t="shared" si="147"/>
        <v>-7.8341557252432636E-2</v>
      </c>
      <c r="D1327" s="5">
        <f t="shared" si="145"/>
        <v>1.884273744232942</v>
      </c>
      <c r="E1327" s="5">
        <f t="shared" si="146"/>
        <v>0.40338340665041456</v>
      </c>
      <c r="F1327" s="5" t="str">
        <f t="shared" si="148"/>
        <v>neg.</v>
      </c>
      <c r="G1327" s="16">
        <f>IF(AND(C$9="L",C$10="IB"),IF((($C$7*Coefficients!$C$16)/($A1327*($C$4/100)))&lt;=1,2*ASIN(($C$7*Coefficients!$C$16)/( $A1327*($C$4/100)))*180/PI(),180),IF(AND(C$9="C",C$10="IB"),IF((($C$7*Coefficients!$D$16)/($A1327*($C$4/100)))&lt;=1,2*ASIN(($C$7*Coefficients!$D$16)/( $A1327*($C$4/100)))*180/PI(),180),IF(AND(C$9="L",C$10="D"),IF((($C$7*Coefficients!$E$16)/($A1327*($C$4/100)))&lt;=1,2*ASIN(($C$7*Coefficients!$E$16)/( $A1327*($C$4/100)))*180/PI(),180),IF(AND(C$9="C",C$10="D"),IF((($C$7*Coefficients!$F$16)/($A1327*($C$4/100)))&lt;=1,2*ASIN(($C$7*Coefficients!$F$16)/( $A1327*($C$4/100)))*180/PI(),180),FALSE))))</f>
        <v>180</v>
      </c>
      <c r="H1327" s="50">
        <f>IF(AND(C$9="L",C$10="IB"),(($C$7*Coefficients!$C$16)/($A1327*SIN(C$5*PI()/180))*100/2)^2*PI(),IF(AND(C$9="C",C$10="IB"),(($C$7*Coefficients!$D$16)/($A1327*SIN(C$5*PI()/180))*100/2)^2*PI(),IF(AND(C$9="L",C$10="D"),(($C$7*Coefficients!$E$16)/($A1327*SIN(C$5*PI()/180))*100/2)^2*PI(),IF(AND(C$9="C",C$10="D"),(($C$7* Coefficients!$F$16)/($A1327*SIN(C$5*PI()/180))*100/2)^2*PI(),FALSE))))</f>
        <v>66829.411244736446</v>
      </c>
      <c r="I1327" s="42">
        <f t="shared" si="149"/>
        <v>4.0840399998035348</v>
      </c>
      <c r="L1327" s="44"/>
    </row>
    <row r="1328" spans="1:12" x14ac:dyDescent="0.25">
      <c r="A1328" s="51">
        <f t="shared" si="150"/>
        <v>196.33602768359103</v>
      </c>
      <c r="B1328" s="5">
        <f t="shared" si="144"/>
        <v>0.99097982821509989</v>
      </c>
      <c r="C1328" s="49">
        <f t="shared" si="147"/>
        <v>-7.8703713201321177E-2</v>
      </c>
      <c r="D1328" s="5">
        <f t="shared" si="145"/>
        <v>1.8886174438173342</v>
      </c>
      <c r="E1328" s="5">
        <f t="shared" si="146"/>
        <v>0.40524533985729749</v>
      </c>
      <c r="F1328" s="5" t="str">
        <f t="shared" si="148"/>
        <v>neg.</v>
      </c>
      <c r="G1328" s="16">
        <f>IF(AND(C$9="L",C$10="IB"),IF((($C$7*Coefficients!$C$16)/($A1328*($C$4/100)))&lt;=1,2*ASIN(($C$7*Coefficients!$C$16)/( $A1328*($C$4/100)))*180/PI(),180),IF(AND(C$9="C",C$10="IB"),IF((($C$7*Coefficients!$D$16)/($A1328*($C$4/100)))&lt;=1,2*ASIN(($C$7*Coefficients!$D$16)/( $A1328*($C$4/100)))*180/PI(),180),IF(AND(C$9="L",C$10="D"),IF((($C$7*Coefficients!$E$16)/($A1328*($C$4/100)))&lt;=1,2*ASIN(($C$7*Coefficients!$E$16)/( $A1328*($C$4/100)))*180/PI(),180),IF(AND(C$9="C",C$10="D"),IF((($C$7*Coefficients!$F$16)/($A1328*($C$4/100)))&lt;=1,2*ASIN(($C$7*Coefficients!$F$16)/( $A1328*($C$4/100)))*180/PI(),180),FALSE))))</f>
        <v>180</v>
      </c>
      <c r="H1328" s="50">
        <f>IF(AND(C$9="L",C$10="IB"),(($C$7*Coefficients!$C$16)/($A1328*SIN(C$5*PI()/180))*100/2)^2*PI(),IF(AND(C$9="C",C$10="IB"),(($C$7*Coefficients!$D$16)/($A1328*SIN(C$5*PI()/180))*100/2)^2*PI(),IF(AND(C$9="L",C$10="D"),(($C$7*Coefficients!$E$16)/($A1328*SIN(C$5*PI()/180))*100/2)^2*PI(),IF(AND(C$9="C",C$10="D"),(($C$7* Coefficients!$F$16)/($A1328*SIN(C$5*PI()/180))*100/2)^2*PI(),FALSE))))</f>
        <v>66522.357991423691</v>
      </c>
      <c r="I1328" s="42">
        <f t="shared" si="149"/>
        <v>4.0746469684578468</v>
      </c>
      <c r="L1328" s="44"/>
    </row>
    <row r="1329" spans="1:12" x14ac:dyDescent="0.25">
      <c r="A1329" s="51">
        <f t="shared" si="150"/>
        <v>196.7886289706708</v>
      </c>
      <c r="B1329" s="5">
        <f t="shared" si="144"/>
        <v>0.99093831913553998</v>
      </c>
      <c r="C1329" s="49">
        <f t="shared" si="147"/>
        <v>-7.9067545869758796E-2</v>
      </c>
      <c r="D1329" s="5">
        <f t="shared" si="145"/>
        <v>1.8929711566634073</v>
      </c>
      <c r="E1329" s="5">
        <f t="shared" si="146"/>
        <v>0.40711586735737565</v>
      </c>
      <c r="F1329" s="5" t="str">
        <f t="shared" si="148"/>
        <v>neg.</v>
      </c>
      <c r="G1329" s="16">
        <f>IF(AND(C$9="L",C$10="IB"),IF((($C$7*Coefficients!$C$16)/($A1329*($C$4/100)))&lt;=1,2*ASIN(($C$7*Coefficients!$C$16)/( $A1329*($C$4/100)))*180/PI(),180),IF(AND(C$9="C",C$10="IB"),IF((($C$7*Coefficients!$D$16)/($A1329*($C$4/100)))&lt;=1,2*ASIN(($C$7*Coefficients!$D$16)/( $A1329*($C$4/100)))*180/PI(),180),IF(AND(C$9="L",C$10="D"),IF((($C$7*Coefficients!$E$16)/($A1329*($C$4/100)))&lt;=1,2*ASIN(($C$7*Coefficients!$E$16)/( $A1329*($C$4/100)))*180/PI(),180),IF(AND(C$9="C",C$10="D"),IF((($C$7*Coefficients!$F$16)/($A1329*($C$4/100)))&lt;=1,2*ASIN(($C$7*Coefficients!$F$16)/( $A1329*($C$4/100)))*180/PI(),180),FALSE))))</f>
        <v>180</v>
      </c>
      <c r="H1329" s="50">
        <f>IF(AND(C$9="L",C$10="IB"),(($C$7*Coefficients!$C$16)/($A1329*SIN(C$5*PI()/180))*100/2)^2*PI(),IF(AND(C$9="C",C$10="IB"),(($C$7*Coefficients!$D$16)/($A1329*SIN(C$5*PI()/180))*100/2)^2*PI(),IF(AND(C$9="L",C$10="D"),(($C$7*Coefficients!$E$16)/($A1329*SIN(C$5*PI()/180))*100/2)^2*PI(),IF(AND(C$9="C",C$10="D"),(($C$7* Coefficients!$F$16)/($A1329*SIN(C$5*PI()/180))*100/2)^2*PI(),FALSE))))</f>
        <v>66216.715519660793</v>
      </c>
      <c r="I1329" s="42">
        <f t="shared" si="149"/>
        <v>4.0652755404847669</v>
      </c>
      <c r="L1329" s="44"/>
    </row>
    <row r="1330" spans="1:12" x14ac:dyDescent="0.25">
      <c r="A1330" s="51">
        <f t="shared" si="150"/>
        <v>197.24227361147166</v>
      </c>
      <c r="B1330" s="5">
        <f t="shared" si="144"/>
        <v>0.99089661962417752</v>
      </c>
      <c r="C1330" s="49">
        <f t="shared" si="147"/>
        <v>-7.943306304439865E-2</v>
      </c>
      <c r="D1330" s="5">
        <f t="shared" si="145"/>
        <v>1.8973349058541136</v>
      </c>
      <c r="E1330" s="5">
        <f t="shared" si="146"/>
        <v>0.40899502882010413</v>
      </c>
      <c r="F1330" s="5" t="str">
        <f t="shared" si="148"/>
        <v>neg.</v>
      </c>
      <c r="G1330" s="16">
        <f>IF(AND(C$9="L",C$10="IB"),IF((($C$7*Coefficients!$C$16)/($A1330*($C$4/100)))&lt;=1,2*ASIN(($C$7*Coefficients!$C$16)/( $A1330*($C$4/100)))*180/PI(),180),IF(AND(C$9="C",C$10="IB"),IF((($C$7*Coefficients!$D$16)/($A1330*($C$4/100)))&lt;=1,2*ASIN(($C$7*Coefficients!$D$16)/( $A1330*($C$4/100)))*180/PI(),180),IF(AND(C$9="L",C$10="D"),IF((($C$7*Coefficients!$E$16)/($A1330*($C$4/100)))&lt;=1,2*ASIN(($C$7*Coefficients!$E$16)/( $A1330*($C$4/100)))*180/PI(),180),IF(AND(C$9="C",C$10="D"),IF((($C$7*Coefficients!$F$16)/($A1330*($C$4/100)))&lt;=1,2*ASIN(($C$7*Coefficients!$F$16)/( $A1330*($C$4/100)))*180/PI(),180),FALSE))))</f>
        <v>180</v>
      </c>
      <c r="H1330" s="50">
        <f>IF(AND(C$9="L",C$10="IB"),(($C$7*Coefficients!$C$16)/($A1330*SIN(C$5*PI()/180))*100/2)^2*PI(),IF(AND(C$9="C",C$10="IB"),(($C$7*Coefficients!$D$16)/($A1330*SIN(C$5*PI()/180))*100/2)^2*PI(),IF(AND(C$9="L",C$10="D"),(($C$7*Coefficients!$E$16)/($A1330*SIN(C$5*PI()/180))*100/2)^2*PI(),IF(AND(C$9="C",C$10="D"),(($C$7* Coefficients!$F$16)/($A1330*SIN(C$5*PI()/180))*100/2)^2*PI(),FALSE))))</f>
        <v>65912.477347495296</v>
      </c>
      <c r="I1330" s="42">
        <f t="shared" si="149"/>
        <v>4.0559256661979175</v>
      </c>
      <c r="L1330" s="44"/>
    </row>
    <row r="1331" spans="1:12" x14ac:dyDescent="0.25">
      <c r="A1331" s="51">
        <f t="shared" si="150"/>
        <v>197.69696401117233</v>
      </c>
      <c r="B1331" s="5">
        <f t="shared" si="144"/>
        <v>0.99085472881277881</v>
      </c>
      <c r="C1331" s="49">
        <f t="shared" si="147"/>
        <v>-7.9800272548254322E-2</v>
      </c>
      <c r="D1331" s="5">
        <f t="shared" si="145"/>
        <v>1.9017087145256166</v>
      </c>
      <c r="E1331" s="5">
        <f t="shared" si="146"/>
        <v>0.41088286409804392</v>
      </c>
      <c r="F1331" s="5" t="str">
        <f t="shared" si="148"/>
        <v>neg.</v>
      </c>
      <c r="G1331" s="16">
        <f>IF(AND(C$9="L",C$10="IB"),IF((($C$7*Coefficients!$C$16)/($A1331*($C$4/100)))&lt;=1,2*ASIN(($C$7*Coefficients!$C$16)/( $A1331*($C$4/100)))*180/PI(),180),IF(AND(C$9="C",C$10="IB"),IF((($C$7*Coefficients!$D$16)/($A1331*($C$4/100)))&lt;=1,2*ASIN(($C$7*Coefficients!$D$16)/( $A1331*($C$4/100)))*180/PI(),180),IF(AND(C$9="L",C$10="D"),IF((($C$7*Coefficients!$E$16)/($A1331*($C$4/100)))&lt;=1,2*ASIN(($C$7*Coefficients!$E$16)/( $A1331*($C$4/100)))*180/PI(),180),IF(AND(C$9="C",C$10="D"),IF((($C$7*Coefficients!$F$16)/($A1331*($C$4/100)))&lt;=1,2*ASIN(($C$7*Coefficients!$F$16)/( $A1331*($C$4/100)))*180/PI(),180),FALSE))))</f>
        <v>180</v>
      </c>
      <c r="H1331" s="50">
        <f>IF(AND(C$9="L",C$10="IB"),(($C$7*Coefficients!$C$16)/($A1331*SIN(C$5*PI()/180))*100/2)^2*PI(),IF(AND(C$9="C",C$10="IB"),(($C$7*Coefficients!$D$16)/($A1331*SIN(C$5*PI()/180))*100/2)^2*PI(),IF(AND(C$9="L",C$10="D"),(($C$7*Coefficients!$E$16)/($A1331*SIN(C$5*PI()/180))*100/2)^2*PI(),IF(AND(C$9="C",C$10="D"),(($C$7* Coefficients!$F$16)/($A1331*SIN(C$5*PI()/180))*100/2)^2*PI(),FALSE))))</f>
        <v>65609.637022756622</v>
      </c>
      <c r="I1331" s="42">
        <f t="shared" si="149"/>
        <v>4.0465972960251939</v>
      </c>
      <c r="L1331" s="44"/>
    </row>
    <row r="1332" spans="1:12" x14ac:dyDescent="0.25">
      <c r="A1332" s="51">
        <f t="shared" si="150"/>
        <v>198.15270258049603</v>
      </c>
      <c r="B1332" s="5">
        <f t="shared" si="144"/>
        <v>0.99081264582920148</v>
      </c>
      <c r="C1332" s="49">
        <f t="shared" si="147"/>
        <v>-8.0169182240895517E-2</v>
      </c>
      <c r="D1332" s="5">
        <f t="shared" si="145"/>
        <v>1.9060926058674146</v>
      </c>
      <c r="E1332" s="5">
        <f t="shared" si="146"/>
        <v>0.41277941322770684</v>
      </c>
      <c r="F1332" s="5" t="str">
        <f t="shared" si="148"/>
        <v>neg.</v>
      </c>
      <c r="G1332" s="16">
        <f>IF(AND(C$9="L",C$10="IB"),IF((($C$7*Coefficients!$C$16)/($A1332*($C$4/100)))&lt;=1,2*ASIN(($C$7*Coefficients!$C$16)/( $A1332*($C$4/100)))*180/PI(),180),IF(AND(C$9="C",C$10="IB"),IF((($C$7*Coefficients!$D$16)/($A1332*($C$4/100)))&lt;=1,2*ASIN(($C$7*Coefficients!$D$16)/( $A1332*($C$4/100)))*180/PI(),180),IF(AND(C$9="L",C$10="D"),IF((($C$7*Coefficients!$E$16)/($A1332*($C$4/100)))&lt;=1,2*ASIN(($C$7*Coefficients!$E$16)/( $A1332*($C$4/100)))*180/PI(),180),IF(AND(C$9="C",C$10="D"),IF((($C$7*Coefficients!$F$16)/($A1332*($C$4/100)))&lt;=1,2*ASIN(($C$7*Coefficients!$F$16)/( $A1332*($C$4/100)))*180/PI(),180),FALSE))))</f>
        <v>180</v>
      </c>
      <c r="H1332" s="50">
        <f>IF(AND(C$9="L",C$10="IB"),(($C$7*Coefficients!$C$16)/($A1332*SIN(C$5*PI()/180))*100/2)^2*PI(),IF(AND(C$9="C",C$10="IB"),(($C$7*Coefficients!$D$16)/($A1332*SIN(C$5*PI()/180))*100/2)^2*PI(),IF(AND(C$9="L",C$10="D"),(($C$7*Coefficients!$E$16)/($A1332*SIN(C$5*PI()/180))*100/2)^2*PI(),IF(AND(C$9="C",C$10="D"),(($C$7* Coefficients!$F$16)/($A1332*SIN(C$5*PI()/180))*100/2)^2*PI(),FALSE))))</f>
        <v>65308.188122919251</v>
      </c>
      <c r="I1332" s="42">
        <f t="shared" si="149"/>
        <v>4.0372903805085079</v>
      </c>
      <c r="L1332" s="44"/>
    </row>
    <row r="1333" spans="1:12" x14ac:dyDescent="0.25">
      <c r="A1333" s="51">
        <f t="shared" si="150"/>
        <v>198.60949173572331</v>
      </c>
      <c r="B1333" s="5">
        <f t="shared" si="144"/>
        <v>0.99077036979737598</v>
      </c>
      <c r="C1333" s="49">
        <f t="shared" si="147"/>
        <v>-8.0539800018633367E-2</v>
      </c>
      <c r="D1333" s="5">
        <f t="shared" si="145"/>
        <v>1.9104866031224632</v>
      </c>
      <c r="E1333" s="5">
        <f t="shared" si="146"/>
        <v>0.41468471643040483</v>
      </c>
      <c r="F1333" s="5" t="str">
        <f t="shared" si="148"/>
        <v>neg.</v>
      </c>
      <c r="G1333" s="16">
        <f>IF(AND(C$9="L",C$10="IB"),IF((($C$7*Coefficients!$C$16)/($A1333*($C$4/100)))&lt;=1,2*ASIN(($C$7*Coefficients!$C$16)/( $A1333*($C$4/100)))*180/PI(),180),IF(AND(C$9="C",C$10="IB"),IF((($C$7*Coefficients!$D$16)/($A1333*($C$4/100)))&lt;=1,2*ASIN(($C$7*Coefficients!$D$16)/( $A1333*($C$4/100)))*180/PI(),180),IF(AND(C$9="L",C$10="D"),IF((($C$7*Coefficients!$E$16)/($A1333*($C$4/100)))&lt;=1,2*ASIN(($C$7*Coefficients!$E$16)/( $A1333*($C$4/100)))*180/PI(),180),IF(AND(C$9="C",C$10="D"),IF((($C$7*Coefficients!$F$16)/($A1333*($C$4/100)))&lt;=1,2*ASIN(($C$7*Coefficients!$F$16)/( $A1333*($C$4/100)))*180/PI(),180),FALSE))))</f>
        <v>180</v>
      </c>
      <c r="H1333" s="50">
        <f>IF(AND(C$9="L",C$10="IB"),(($C$7*Coefficients!$C$16)/($A1333*SIN(C$5*PI()/180))*100/2)^2*PI(),IF(AND(C$9="C",C$10="IB"),(($C$7*Coefficients!$D$16)/($A1333*SIN(C$5*PI()/180))*100/2)^2*PI(),IF(AND(C$9="L",C$10="D"),(($C$7*Coefficients!$E$16)/($A1333*SIN(C$5*PI()/180))*100/2)^2*PI(),IF(AND(C$9="C",C$10="D"),(($C$7* Coefficients!$F$16)/($A1333*SIN(C$5*PI()/180))*100/2)^2*PI(),FALSE))))</f>
        <v>65008.124254966468</v>
      </c>
      <c r="I1333" s="42">
        <f t="shared" si="149"/>
        <v>4.0280048703035192</v>
      </c>
      <c r="L1333" s="44"/>
    </row>
    <row r="1334" spans="1:12" x14ac:dyDescent="0.25">
      <c r="A1334" s="51">
        <f t="shared" si="150"/>
        <v>199.06733389870479</v>
      </c>
      <c r="B1334" s="5">
        <f t="shared" si="144"/>
        <v>0.99072789983729137</v>
      </c>
      <c r="C1334" s="49">
        <f t="shared" si="147"/>
        <v>-8.0912133814667886E-2</v>
      </c>
      <c r="D1334" s="5">
        <f t="shared" si="145"/>
        <v>1.9148907295872983</v>
      </c>
      <c r="E1334" s="5">
        <f t="shared" si="146"/>
        <v>0.41659881411310329</v>
      </c>
      <c r="F1334" s="5" t="str">
        <f t="shared" si="148"/>
        <v>neg.</v>
      </c>
      <c r="G1334" s="16">
        <f>IF(AND(C$9="L",C$10="IB"),IF((($C$7*Coefficients!$C$16)/($A1334*($C$4/100)))&lt;=1,2*ASIN(($C$7*Coefficients!$C$16)/( $A1334*($C$4/100)))*180/PI(),180),IF(AND(C$9="C",C$10="IB"),IF((($C$7*Coefficients!$D$16)/($A1334*($C$4/100)))&lt;=1,2*ASIN(($C$7*Coefficients!$D$16)/( $A1334*($C$4/100)))*180/PI(),180),IF(AND(C$9="L",C$10="D"),IF((($C$7*Coefficients!$E$16)/($A1334*($C$4/100)))&lt;=1,2*ASIN(($C$7*Coefficients!$E$16)/( $A1334*($C$4/100)))*180/PI(),180),IF(AND(C$9="C",C$10="D"),IF((($C$7*Coefficients!$F$16)/($A1334*($C$4/100)))&lt;=1,2*ASIN(($C$7*Coefficients!$F$16)/( $A1334*($C$4/100)))*180/PI(),180),FALSE))))</f>
        <v>180</v>
      </c>
      <c r="H1334" s="50">
        <f>IF(AND(C$9="L",C$10="IB"),(($C$7*Coefficients!$C$16)/($A1334*SIN(C$5*PI()/180))*100/2)^2*PI(),IF(AND(C$9="C",C$10="IB"),(($C$7*Coefficients!$D$16)/($A1334*SIN(C$5*PI()/180))*100/2)^2*PI(),IF(AND(C$9="L",C$10="D"),(($C$7*Coefficients!$E$16)/($A1334*SIN(C$5*PI()/180))*100/2)^2*PI(),IF(AND(C$9="C",C$10="D"),(($C$7* Coefficients!$F$16)/($A1334*SIN(C$5*PI()/180))*100/2)^2*PI(),FALSE))))</f>
        <v>64709.439055254814</v>
      </c>
      <c r="I1334" s="42">
        <f t="shared" si="149"/>
        <v>4.0187407161793773</v>
      </c>
      <c r="L1334" s="44"/>
    </row>
    <row r="1335" spans="1:12" x14ac:dyDescent="0.25">
      <c r="A1335" s="51">
        <f t="shared" si="150"/>
        <v>199.52623149687403</v>
      </c>
      <c r="B1335" s="5">
        <f t="shared" si="144"/>
        <v>0.99068523506497685</v>
      </c>
      <c r="C1335" s="49">
        <f t="shared" si="147"/>
        <v>-8.128619159927282E-2</v>
      </c>
      <c r="D1335" s="5">
        <f t="shared" si="145"/>
        <v>1.9193050086121599</v>
      </c>
      <c r="E1335" s="5">
        <f t="shared" si="146"/>
        <v>0.41852174686927757</v>
      </c>
      <c r="F1335" s="5" t="str">
        <f t="shared" si="148"/>
        <v>neg.</v>
      </c>
      <c r="G1335" s="16">
        <f>IF(AND(C$9="L",C$10="IB"),IF((($C$7*Coefficients!$C$16)/($A1335*($C$4/100)))&lt;=1,2*ASIN(($C$7*Coefficients!$C$16)/( $A1335*($C$4/100)))*180/PI(),180),IF(AND(C$9="C",C$10="IB"),IF((($C$7*Coefficients!$D$16)/($A1335*($C$4/100)))&lt;=1,2*ASIN(($C$7*Coefficients!$D$16)/( $A1335*($C$4/100)))*180/PI(),180),IF(AND(C$9="L",C$10="D"),IF((($C$7*Coefficients!$E$16)/($A1335*($C$4/100)))&lt;=1,2*ASIN(($C$7*Coefficients!$E$16)/( $A1335*($C$4/100)))*180/PI(),180),IF(AND(C$9="C",C$10="D"),IF((($C$7*Coefficients!$F$16)/($A1335*($C$4/100)))&lt;=1,2*ASIN(($C$7*Coefficients!$F$16)/( $A1335*($C$4/100)))*180/PI(),180),FALSE))))</f>
        <v>180</v>
      </c>
      <c r="H1335" s="50">
        <f>IF(AND(C$9="L",C$10="IB"),(($C$7*Coefficients!$C$16)/($A1335*SIN(C$5*PI()/180))*100/2)^2*PI(),IF(AND(C$9="C",C$10="IB"),(($C$7*Coefficients!$D$16)/($A1335*SIN(C$5*PI()/180))*100/2)^2*PI(),IF(AND(C$9="L",C$10="D"),(($C$7*Coefficients!$E$16)/($A1335*SIN(C$5*PI()/180))*100/2)^2*PI(),IF(AND(C$9="C",C$10="D"),(($C$7* Coefficients!$F$16)/($A1335*SIN(C$5*PI()/180))*100/2)^2*PI(),FALSE))))</f>
        <v>64412.12618937916</v>
      </c>
      <c r="I1335" s="42">
        <f t="shared" si="149"/>
        <v>4.0094978690184586</v>
      </c>
      <c r="L1335" s="44"/>
    </row>
    <row r="1336" spans="1:12" x14ac:dyDescent="0.25">
      <c r="A1336" s="51">
        <f t="shared" si="150"/>
        <v>199.98618696326045</v>
      </c>
      <c r="B1336" s="5">
        <f t="shared" si="144"/>
        <v>0.99064237459248372</v>
      </c>
      <c r="C1336" s="49">
        <f t="shared" si="147"/>
        <v>-8.16619813799776E-2</v>
      </c>
      <c r="D1336" s="5">
        <f t="shared" si="145"/>
        <v>1.9237294636011162</v>
      </c>
      <c r="E1336" s="5">
        <f t="shared" si="146"/>
        <v>0.42045355547977364</v>
      </c>
      <c r="F1336" s="5" t="str">
        <f t="shared" si="148"/>
        <v>neg.</v>
      </c>
      <c r="G1336" s="16">
        <f>IF(AND(C$9="L",C$10="IB"),IF((($C$7*Coefficients!$C$16)/($A1336*($C$4/100)))&lt;=1,2*ASIN(($C$7*Coefficients!$C$16)/( $A1336*($C$4/100)))*180/PI(),180),IF(AND(C$9="C",C$10="IB"),IF((($C$7*Coefficients!$D$16)/($A1336*($C$4/100)))&lt;=1,2*ASIN(($C$7*Coefficients!$D$16)/( $A1336*($C$4/100)))*180/PI(),180),IF(AND(C$9="L",C$10="D"),IF((($C$7*Coefficients!$E$16)/($A1336*($C$4/100)))&lt;=1,2*ASIN(($C$7*Coefficients!$E$16)/( $A1336*($C$4/100)))*180/PI(),180),IF(AND(C$9="C",C$10="D"),IF((($C$7*Coefficients!$F$16)/($A1336*($C$4/100)))&lt;=1,2*ASIN(($C$7*Coefficients!$F$16)/( $A1336*($C$4/100)))*180/PI(),180),FALSE))))</f>
        <v>180</v>
      </c>
      <c r="H1336" s="50">
        <f>IF(AND(C$9="L",C$10="IB"),(($C$7*Coefficients!$C$16)/($A1336*SIN(C$5*PI()/180))*100/2)^2*PI(),IF(AND(C$9="C",C$10="IB"),(($C$7*Coefficients!$D$16)/($A1336*SIN(C$5*PI()/180))*100/2)^2*PI(),IF(AND(C$9="L",C$10="D"),(($C$7*Coefficients!$E$16)/($A1336*SIN(C$5*PI()/180))*100/2)^2*PI(),IF(AND(C$9="C",C$10="D"),(($C$7* Coefficients!$F$16)/($A1336*SIN(C$5*PI()/180))*100/2)^2*PI(),FALSE))))</f>
        <v>64116.179352038191</v>
      </c>
      <c r="I1336" s="42">
        <f t="shared" si="149"/>
        <v>4.0002762798161076</v>
      </c>
      <c r="L1336" s="44"/>
    </row>
    <row r="1337" spans="1:12" x14ac:dyDescent="0.25">
      <c r="A1337" s="51">
        <f t="shared" si="150"/>
        <v>200.44720273650211</v>
      </c>
      <c r="B1337" s="5">
        <f t="shared" si="144"/>
        <v>0.99059931752786878</v>
      </c>
      <c r="C1337" s="49">
        <f t="shared" si="147"/>
        <v>-8.2039511201736012E-2</v>
      </c>
      <c r="D1337" s="5">
        <f t="shared" si="145"/>
        <v>1.9281641180121867</v>
      </c>
      <c r="E1337" s="5">
        <f t="shared" si="146"/>
        <v>0.42239428091367376</v>
      </c>
      <c r="F1337" s="5" t="str">
        <f t="shared" si="148"/>
        <v>neg.</v>
      </c>
      <c r="G1337" s="16">
        <f>IF(AND(C$9="L",C$10="IB"),IF((($C$7*Coefficients!$C$16)/($A1337*($C$4/100)))&lt;=1,2*ASIN(($C$7*Coefficients!$C$16)/( $A1337*($C$4/100)))*180/PI(),180),IF(AND(C$9="C",C$10="IB"),IF((($C$7*Coefficients!$D$16)/($A1337*($C$4/100)))&lt;=1,2*ASIN(($C$7*Coefficients!$D$16)/( $A1337*($C$4/100)))*180/PI(),180),IF(AND(C$9="L",C$10="D"),IF((($C$7*Coefficients!$E$16)/($A1337*($C$4/100)))&lt;=1,2*ASIN(($C$7*Coefficients!$E$16)/( $A1337*($C$4/100)))*180/PI(),180),IF(AND(C$9="C",C$10="D"),IF((($C$7*Coefficients!$F$16)/($A1337*($C$4/100)))&lt;=1,2*ASIN(($C$7*Coefficients!$F$16)/( $A1337*($C$4/100)))*180/PI(),180),FALSE))))</f>
        <v>180</v>
      </c>
      <c r="H1337" s="50">
        <f>IF(AND(C$9="L",C$10="IB"),(($C$7*Coefficients!$C$16)/($A1337*SIN(C$5*PI()/180))*100/2)^2*PI(),IF(AND(C$9="C",C$10="IB"),(($C$7*Coefficients!$D$16)/($A1337*SIN(C$5*PI()/180))*100/2)^2*PI(),IF(AND(C$9="L",C$10="D"),(($C$7*Coefficients!$E$16)/($A1337*SIN(C$5*PI()/180))*100/2)^2*PI(),IF(AND(C$9="C",C$10="D"),(($C$7* Coefficients!$F$16)/($A1337*SIN(C$5*PI()/180))*100/2)^2*PI(),FALSE))))</f>
        <v>63821.592266900923</v>
      </c>
      <c r="I1337" s="42">
        <f t="shared" si="149"/>
        <v>3.9910758996803772</v>
      </c>
      <c r="L1337" s="44"/>
    </row>
    <row r="1338" spans="1:12" x14ac:dyDescent="0.25">
      <c r="A1338" s="51">
        <f t="shared" si="150"/>
        <v>200.90928126085876</v>
      </c>
      <c r="B1338" s="5">
        <f t="shared" si="144"/>
        <v>0.99055606297517618</v>
      </c>
      <c r="C1338" s="49">
        <f t="shared" si="147"/>
        <v>-8.2418789147109622E-2</v>
      </c>
      <c r="D1338" s="5">
        <f t="shared" si="145"/>
        <v>1.9326089953574683</v>
      </c>
      <c r="E1338" s="5">
        <f t="shared" si="146"/>
        <v>0.42434396432916482</v>
      </c>
      <c r="F1338" s="5" t="str">
        <f t="shared" si="148"/>
        <v>neg.</v>
      </c>
      <c r="G1338" s="16">
        <f>IF(AND(C$9="L",C$10="IB"),IF((($C$7*Coefficients!$C$16)/($A1338*($C$4/100)))&lt;=1,2*ASIN(($C$7*Coefficients!$C$16)/( $A1338*($C$4/100)))*180/PI(),180),IF(AND(C$9="C",C$10="IB"),IF((($C$7*Coefficients!$D$16)/($A1338*($C$4/100)))&lt;=1,2*ASIN(($C$7*Coefficients!$D$16)/( $A1338*($C$4/100)))*180/PI(),180),IF(AND(C$9="L",C$10="D"),IF((($C$7*Coefficients!$E$16)/($A1338*($C$4/100)))&lt;=1,2*ASIN(($C$7*Coefficients!$E$16)/( $A1338*($C$4/100)))*180/PI(),180),IF(AND(C$9="C",C$10="D"),IF((($C$7*Coefficients!$F$16)/($A1338*($C$4/100)))&lt;=1,2*ASIN(($C$7*Coefficients!$F$16)/( $A1338*($C$4/100)))*180/PI(),180),FALSE))))</f>
        <v>180</v>
      </c>
      <c r="H1338" s="50">
        <f>IF(AND(C$9="L",C$10="IB"),(($C$7*Coefficients!$C$16)/($A1338*SIN(C$5*PI()/180))*100/2)^2*PI(),IF(AND(C$9="C",C$10="IB"),(($C$7*Coefficients!$D$16)/($A1338*SIN(C$5*PI()/180))*100/2)^2*PI(),IF(AND(C$9="L",C$10="D"),(($C$7*Coefficients!$E$16)/($A1338*SIN(C$5*PI()/180))*100/2)^2*PI(),IF(AND(C$9="C",C$10="D"),(($C$7* Coefficients!$F$16)/($A1338*SIN(C$5*PI()/180))*100/2)^2*PI(),FALSE))))</f>
        <v>63528.358686473504</v>
      </c>
      <c r="I1338" s="42">
        <f t="shared" si="149"/>
        <v>3.9818966798317668</v>
      </c>
      <c r="L1338" s="44"/>
    </row>
    <row r="1339" spans="1:12" x14ac:dyDescent="0.25">
      <c r="A1339" s="51">
        <f t="shared" si="150"/>
        <v>201.37242498622473</v>
      </c>
      <c r="B1339" s="5">
        <f t="shared" si="144"/>
        <v>0.99051261003442137</v>
      </c>
      <c r="C1339" s="49">
        <f t="shared" si="147"/>
        <v>-8.2799823336432085E-2</v>
      </c>
      <c r="D1339" s="5">
        <f t="shared" si="145"/>
        <v>1.9370641192032574</v>
      </c>
      <c r="E1339" s="5">
        <f t="shared" si="146"/>
        <v>0.42630264707441096</v>
      </c>
      <c r="F1339" s="5" t="str">
        <f t="shared" si="148"/>
        <v>neg.</v>
      </c>
      <c r="G1339" s="16">
        <f>IF(AND(C$9="L",C$10="IB"),IF((($C$7*Coefficients!$C$16)/($A1339*($C$4/100)))&lt;=1,2*ASIN(($C$7*Coefficients!$C$16)/( $A1339*($C$4/100)))*180/PI(),180),IF(AND(C$9="C",C$10="IB"),IF((($C$7*Coefficients!$D$16)/($A1339*($C$4/100)))&lt;=1,2*ASIN(($C$7*Coefficients!$D$16)/( $A1339*($C$4/100)))*180/PI(),180),IF(AND(C$9="L",C$10="D"),IF((($C$7*Coefficients!$E$16)/($A1339*($C$4/100)))&lt;=1,2*ASIN(($C$7*Coefficients!$E$16)/( $A1339*($C$4/100)))*180/PI(),180),IF(AND(C$9="C",C$10="D"),IF((($C$7*Coefficients!$F$16)/($A1339*($C$4/100)))&lt;=1,2*ASIN(($C$7*Coefficients!$F$16)/( $A1339*($C$4/100)))*180/PI(),180),FALSE))))</f>
        <v>180</v>
      </c>
      <c r="H1339" s="50">
        <f>IF(AND(C$9="L",C$10="IB"),(($C$7*Coefficients!$C$16)/($A1339*SIN(C$5*PI()/180))*100/2)^2*PI(),IF(AND(C$9="C",C$10="IB"),(($C$7*Coefficients!$D$16)/($A1339*SIN(C$5*PI()/180))*100/2)^2*PI(),IF(AND(C$9="L",C$10="D"),(($C$7*Coefficients!$E$16)/($A1339*SIN(C$5*PI()/180))*100/2)^2*PI(),IF(AND(C$9="C",C$10="D"),(($C$7* Coefficients!$F$16)/($A1339*SIN(C$5*PI()/180))*100/2)^2*PI(),FALSE))))</f>
        <v>63236.472391966665</v>
      </c>
      <c r="I1339" s="42">
        <f t="shared" si="149"/>
        <v>3.9727385716029673</v>
      </c>
      <c r="L1339" s="44"/>
    </row>
    <row r="1340" spans="1:12" x14ac:dyDescent="0.25">
      <c r="A1340" s="51">
        <f t="shared" si="150"/>
        <v>201.83663636814197</v>
      </c>
      <c r="B1340" s="5">
        <f t="shared" si="144"/>
        <v>0.99046895780157163</v>
      </c>
      <c r="C1340" s="49">
        <f t="shared" si="147"/>
        <v>-8.3182621928004602E-2</v>
      </c>
      <c r="D1340" s="5">
        <f t="shared" si="145"/>
        <v>1.9415295131701777</v>
      </c>
      <c r="E1340" s="5">
        <f t="shared" si="146"/>
        <v>0.42827037068843116</v>
      </c>
      <c r="F1340" s="5" t="str">
        <f t="shared" si="148"/>
        <v>neg.</v>
      </c>
      <c r="G1340" s="16">
        <f>IF(AND(C$9="L",C$10="IB"),IF((($C$7*Coefficients!$C$16)/($A1340*($C$4/100)))&lt;=1,2*ASIN(($C$7*Coefficients!$C$16)/( $A1340*($C$4/100)))*180/PI(),180),IF(AND(C$9="C",C$10="IB"),IF((($C$7*Coefficients!$D$16)/($A1340*($C$4/100)))&lt;=1,2*ASIN(($C$7*Coefficients!$D$16)/( $A1340*($C$4/100)))*180/PI(),180),IF(AND(C$9="L",C$10="D"),IF((($C$7*Coefficients!$E$16)/($A1340*($C$4/100)))&lt;=1,2*ASIN(($C$7*Coefficients!$E$16)/( $A1340*($C$4/100)))*180/PI(),180),IF(AND(C$9="C",C$10="D"),IF((($C$7*Coefficients!$F$16)/($A1340*($C$4/100)))&lt;=1,2*ASIN(($C$7*Coefficients!$F$16)/( $A1340*($C$4/100)))*180/PI(),180),FALSE))))</f>
        <v>180</v>
      </c>
      <c r="H1340" s="50">
        <f>IF(AND(C$9="L",C$10="IB"),(($C$7*Coefficients!$C$16)/($A1340*SIN(C$5*PI()/180))*100/2)^2*PI(),IF(AND(C$9="C",C$10="IB"),(($C$7*Coefficients!$D$16)/($A1340*SIN(C$5*PI()/180))*100/2)^2*PI(),IF(AND(C$9="L",C$10="D"),(($C$7*Coefficients!$E$16)/($A1340*SIN(C$5*PI()/180))*100/2)^2*PI(),IF(AND(C$9="C",C$10="D"),(($C$7* Coefficients!$F$16)/($A1340*SIN(C$5*PI()/180))*100/2)^2*PI(),FALSE))))</f>
        <v>62945.927193163909</v>
      </c>
      <c r="I1340" s="42">
        <f t="shared" si="149"/>
        <v>3.9636015264385991</v>
      </c>
      <c r="L1340" s="44"/>
    </row>
    <row r="1341" spans="1:12" x14ac:dyDescent="0.25">
      <c r="A1341" s="51">
        <f t="shared" si="150"/>
        <v>202.30191786781299</v>
      </c>
      <c r="B1341" s="5">
        <f t="shared" si="144"/>
        <v>0.99042510536852868</v>
      </c>
      <c r="C1341" s="49">
        <f t="shared" si="147"/>
        <v>-8.3567193118272418E-2</v>
      </c>
      <c r="D1341" s="5">
        <f t="shared" si="145"/>
        <v>1.9460052009333038</v>
      </c>
      <c r="E1341" s="5">
        <f t="shared" si="146"/>
        <v>0.43024717690197939</v>
      </c>
      <c r="F1341" s="5" t="str">
        <f t="shared" si="148"/>
        <v>neg.</v>
      </c>
      <c r="G1341" s="16">
        <f>IF(AND(C$9="L",C$10="IB"),IF((($C$7*Coefficients!$C$16)/($A1341*($C$4/100)))&lt;=1,2*ASIN(($C$7*Coefficients!$C$16)/( $A1341*($C$4/100)))*180/PI(),180),IF(AND(C$9="C",C$10="IB"),IF((($C$7*Coefficients!$D$16)/($A1341*($C$4/100)))&lt;=1,2*ASIN(($C$7*Coefficients!$D$16)/( $A1341*($C$4/100)))*180/PI(),180),IF(AND(C$9="L",C$10="D"),IF((($C$7*Coefficients!$E$16)/($A1341*($C$4/100)))&lt;=1,2*ASIN(($C$7*Coefficients!$E$16)/( $A1341*($C$4/100)))*180/PI(),180),IF(AND(C$9="C",C$10="D"),IF((($C$7*Coefficients!$F$16)/($A1341*($C$4/100)))&lt;=1,2*ASIN(($C$7*Coefficients!$F$16)/( $A1341*($C$4/100)))*180/PI(),180),FALSE))))</f>
        <v>180</v>
      </c>
      <c r="H1341" s="50">
        <f>IF(AND(C$9="L",C$10="IB"),(($C$7*Coefficients!$C$16)/($A1341*SIN(C$5*PI()/180))*100/2)^2*PI(),IF(AND(C$9="C",C$10="IB"),(($C$7*Coefficients!$D$16)/($A1341*SIN(C$5*PI()/180))*100/2)^2*PI(),IF(AND(C$9="L",C$10="D"),(($C$7*Coefficients!$E$16)/($A1341*SIN(C$5*PI()/180))*100/2)^2*PI(),IF(AND(C$9="C",C$10="D"),(($C$7* Coefficients!$F$16)/($A1341*SIN(C$5*PI()/180))*100/2)^2*PI(),FALSE))))</f>
        <v>62656.716928290138</v>
      </c>
      <c r="I1341" s="42">
        <f t="shared" si="149"/>
        <v>3.9544854958949602</v>
      </c>
      <c r="L1341" s="44"/>
    </row>
    <row r="1342" spans="1:12" x14ac:dyDescent="0.25">
      <c r="A1342" s="51">
        <f t="shared" si="150"/>
        <v>202.76827195211399</v>
      </c>
      <c r="B1342" s="5">
        <f t="shared" si="144"/>
        <v>0.99038105182311287</v>
      </c>
      <c r="C1342" s="49">
        <f t="shared" si="147"/>
        <v>-8.3953545141988689E-2</v>
      </c>
      <c r="D1342" s="5">
        <f t="shared" si="145"/>
        <v>1.9504912062222859</v>
      </c>
      <c r="E1342" s="5">
        <f t="shared" si="146"/>
        <v>0.43223310763843048</v>
      </c>
      <c r="F1342" s="5" t="str">
        <f t="shared" si="148"/>
        <v>neg.</v>
      </c>
      <c r="G1342" s="16">
        <f>IF(AND(C$9="L",C$10="IB"),IF((($C$7*Coefficients!$C$16)/($A1342*($C$4/100)))&lt;=1,2*ASIN(($C$7*Coefficients!$C$16)/( $A1342*($C$4/100)))*180/PI(),180),IF(AND(C$9="C",C$10="IB"),IF((($C$7*Coefficients!$D$16)/($A1342*($C$4/100)))&lt;=1,2*ASIN(($C$7*Coefficients!$D$16)/( $A1342*($C$4/100)))*180/PI(),180),IF(AND(C$9="L",C$10="D"),IF((($C$7*Coefficients!$E$16)/($A1342*($C$4/100)))&lt;=1,2*ASIN(($C$7*Coefficients!$E$16)/( $A1342*($C$4/100)))*180/PI(),180),IF(AND(C$9="C",C$10="D"),IF((($C$7*Coefficients!$F$16)/($A1342*($C$4/100)))&lt;=1,2*ASIN(($C$7*Coefficients!$F$16)/( $A1342*($C$4/100)))*180/PI(),180),FALSE))))</f>
        <v>180</v>
      </c>
      <c r="H1342" s="50">
        <f>IF(AND(C$9="L",C$10="IB"),(($C$7*Coefficients!$C$16)/($A1342*SIN(C$5*PI()/180))*100/2)^2*PI(),IF(AND(C$9="C",C$10="IB"),(($C$7*Coefficients!$D$16)/($A1342*SIN(C$5*PI()/180))*100/2)^2*PI(),IF(AND(C$9="L",C$10="D"),(($C$7*Coefficients!$E$16)/($A1342*SIN(C$5*PI()/180))*100/2)^2*PI(),IF(AND(C$9="C",C$10="D"),(($C$7* Coefficients!$F$16)/($A1342*SIN(C$5*PI()/180))*100/2)^2*PI(),FALSE))))</f>
        <v>62368.835463881151</v>
      </c>
      <c r="I1342" s="42">
        <f t="shared" si="149"/>
        <v>3.9453904316397637</v>
      </c>
      <c r="L1342" s="44"/>
    </row>
    <row r="1343" spans="1:12" x14ac:dyDescent="0.25">
      <c r="A1343" s="51">
        <f t="shared" si="150"/>
        <v>203.2357010936079</v>
      </c>
      <c r="B1343" s="5">
        <f t="shared" si="144"/>
        <v>0.99033679624904192</v>
      </c>
      <c r="C1343" s="49">
        <f t="shared" si="147"/>
        <v>-8.4341686272425401E-2</v>
      </c>
      <c r="D1343" s="5">
        <f t="shared" si="145"/>
        <v>1.954987552821478</v>
      </c>
      <c r="E1343" s="5">
        <f t="shared" si="146"/>
        <v>0.43422820501466836</v>
      </c>
      <c r="F1343" s="5" t="str">
        <f t="shared" si="148"/>
        <v>neg.</v>
      </c>
      <c r="G1343" s="16">
        <f>IF(AND(C$9="L",C$10="IB"),IF((($C$7*Coefficients!$C$16)/($A1343*($C$4/100)))&lt;=1,2*ASIN(($C$7*Coefficients!$C$16)/( $A1343*($C$4/100)))*180/PI(),180),IF(AND(C$9="C",C$10="IB"),IF((($C$7*Coefficients!$D$16)/($A1343*($C$4/100)))&lt;=1,2*ASIN(($C$7*Coefficients!$D$16)/( $A1343*($C$4/100)))*180/PI(),180),IF(AND(C$9="L",C$10="D"),IF((($C$7*Coefficients!$E$16)/($A1343*($C$4/100)))&lt;=1,2*ASIN(($C$7*Coefficients!$E$16)/( $A1343*($C$4/100)))*180/PI(),180),IF(AND(C$9="C",C$10="D"),IF((($C$7*Coefficients!$F$16)/($A1343*($C$4/100)))&lt;=1,2*ASIN(($C$7*Coefficients!$F$16)/( $A1343*($C$4/100)))*180/PI(),180),FALSE))))</f>
        <v>180</v>
      </c>
      <c r="H1343" s="50">
        <f>IF(AND(C$9="L",C$10="IB"),(($C$7*Coefficients!$C$16)/($A1343*SIN(C$5*PI()/180))*100/2)^2*PI(),IF(AND(C$9="C",C$10="IB"),(($C$7*Coefficients!$D$16)/($A1343*SIN(C$5*PI()/180))*100/2)^2*PI(),IF(AND(C$9="L",C$10="D"),(($C$7*Coefficients!$E$16)/($A1343*SIN(C$5*PI()/180))*100/2)^2*PI(),IF(AND(C$9="C",C$10="D"),(($C$7* Coefficients!$F$16)/($A1343*SIN(C$5*PI()/180))*100/2)^2*PI(),FALSE))))</f>
        <v>62082.276694653345</v>
      </c>
      <c r="I1343" s="42">
        <f t="shared" si="149"/>
        <v>3.9363162854518841</v>
      </c>
      <c r="L1343" s="44"/>
    </row>
    <row r="1344" spans="1:12" x14ac:dyDescent="0.25">
      <c r="A1344" s="51">
        <f t="shared" si="150"/>
        <v>203.7042077705575</v>
      </c>
      <c r="B1344" s="5">
        <f t="shared" si="144"/>
        <v>0.99029233772591674</v>
      </c>
      <c r="C1344" s="49">
        <f t="shared" si="147"/>
        <v>-8.4731624821523216E-2</v>
      </c>
      <c r="D1344" s="5">
        <f t="shared" si="145"/>
        <v>1.9594942645700615</v>
      </c>
      <c r="E1344" s="5">
        <f t="shared" si="146"/>
        <v>0.43623251134197993</v>
      </c>
      <c r="F1344" s="5" t="str">
        <f t="shared" si="148"/>
        <v>neg.</v>
      </c>
      <c r="G1344" s="16">
        <f>IF(AND(C$9="L",C$10="IB"),IF((($C$7*Coefficients!$C$16)/($A1344*($C$4/100)))&lt;=1,2*ASIN(($C$7*Coefficients!$C$16)/( $A1344*($C$4/100)))*180/PI(),180),IF(AND(C$9="C",C$10="IB"),IF((($C$7*Coefficients!$D$16)/($A1344*($C$4/100)))&lt;=1,2*ASIN(($C$7*Coefficients!$D$16)/( $A1344*($C$4/100)))*180/PI(),180),IF(AND(C$9="L",C$10="D"),IF((($C$7*Coefficients!$E$16)/($A1344*($C$4/100)))&lt;=1,2*ASIN(($C$7*Coefficients!$E$16)/( $A1344*($C$4/100)))*180/PI(),180),IF(AND(C$9="C",C$10="D"),IF((($C$7*Coefficients!$F$16)/($A1344*($C$4/100)))&lt;=1,2*ASIN(($C$7*Coefficients!$F$16)/( $A1344*($C$4/100)))*180/PI(),180),FALSE))))</f>
        <v>180</v>
      </c>
      <c r="H1344" s="50">
        <f>IF(AND(C$9="L",C$10="IB"),(($C$7*Coefficients!$C$16)/($A1344*SIN(C$5*PI()/180))*100/2)^2*PI(),IF(AND(C$9="C",C$10="IB"),(($C$7*Coefficients!$D$16)/($A1344*SIN(C$5*PI()/180))*100/2)^2*PI(),IF(AND(C$9="L",C$10="D"),(($C$7*Coefficients!$E$16)/($A1344*SIN(C$5*PI()/180))*100/2)^2*PI(),IF(AND(C$9="C",C$10="D"),(($C$7* Coefficients!$F$16)/($A1344*SIN(C$5*PI()/180))*100/2)^2*PI(),FALSE))))</f>
        <v>61797.034543374386</v>
      </c>
      <c r="I1344" s="42">
        <f t="shared" si="149"/>
        <v>3.9272630092211007</v>
      </c>
      <c r="L1344" s="44"/>
    </row>
    <row r="1345" spans="1:12" x14ac:dyDescent="0.25">
      <c r="A1345" s="51">
        <f t="shared" si="150"/>
        <v>204.17379446693857</v>
      </c>
      <c r="B1345" s="5">
        <f t="shared" si="144"/>
        <v>0.99024767532920055</v>
      </c>
      <c r="C1345" s="49">
        <f t="shared" si="147"/>
        <v>-8.512336914009988E-2</v>
      </c>
      <c r="D1345" s="5">
        <f t="shared" si="145"/>
        <v>1.9640113653621745</v>
      </c>
      <c r="E1345" s="5">
        <f t="shared" si="146"/>
        <v>0.43824606912695208</v>
      </c>
      <c r="F1345" s="5" t="str">
        <f t="shared" si="148"/>
        <v>neg.</v>
      </c>
      <c r="G1345" s="16">
        <f>IF(AND(C$9="L",C$10="IB"),IF((($C$7*Coefficients!$C$16)/($A1345*($C$4/100)))&lt;=1,2*ASIN(($C$7*Coefficients!$C$16)/( $A1345*($C$4/100)))*180/PI(),180),IF(AND(C$9="C",C$10="IB"),IF((($C$7*Coefficients!$D$16)/($A1345*($C$4/100)))&lt;=1,2*ASIN(($C$7*Coefficients!$D$16)/( $A1345*($C$4/100)))*180/PI(),180),IF(AND(C$9="L",C$10="D"),IF((($C$7*Coefficients!$E$16)/($A1345*($C$4/100)))&lt;=1,2*ASIN(($C$7*Coefficients!$E$16)/( $A1345*($C$4/100)))*180/PI(),180),IF(AND(C$9="C",C$10="D"),IF((($C$7*Coefficients!$F$16)/($A1345*($C$4/100)))&lt;=1,2*ASIN(($C$7*Coefficients!$F$16)/( $A1345*($C$4/100)))*180/PI(),180),FALSE))))</f>
        <v>180</v>
      </c>
      <c r="H1345" s="50">
        <f>IF(AND(C$9="L",C$10="IB"),(($C$7*Coefficients!$C$16)/($A1345*SIN(C$5*PI()/180))*100/2)^2*PI(),IF(AND(C$9="C",C$10="IB"),(($C$7*Coefficients!$D$16)/($A1345*SIN(C$5*PI()/180))*100/2)^2*PI(),IF(AND(C$9="L",C$10="D"),(($C$7*Coefficients!$E$16)/($A1345*SIN(C$5*PI()/180))*100/2)^2*PI(),IF(AND(C$9="C",C$10="D"),(($C$7* Coefficients!$F$16)/($A1345*SIN(C$5*PI()/180))*100/2)^2*PI(),FALSE))))</f>
        <v>61513.10296073433</v>
      </c>
      <c r="I1345" s="42">
        <f t="shared" si="149"/>
        <v>3.9182305549478453</v>
      </c>
      <c r="L1345" s="44"/>
    </row>
    <row r="1346" spans="1:12" x14ac:dyDescent="0.25">
      <c r="A1346" s="51">
        <f t="shared" si="150"/>
        <v>204.64446367245301</v>
      </c>
      <c r="B1346" s="5">
        <f t="shared" si="144"/>
        <v>0.99020280813020212</v>
      </c>
      <c r="C1346" s="49">
        <f t="shared" si="147"/>
        <v>-8.5516927618022959E-2</v>
      </c>
      <c r="D1346" s="5">
        <f t="shared" si="145"/>
        <v>1.9685388791470351</v>
      </c>
      <c r="E1346" s="5">
        <f t="shared" si="146"/>
        <v>0.44026892107237325</v>
      </c>
      <c r="F1346" s="5" t="str">
        <f t="shared" si="148"/>
        <v>neg.</v>
      </c>
      <c r="G1346" s="16">
        <f>IF(AND(C$9="L",C$10="IB"),IF((($C$7*Coefficients!$C$16)/($A1346*($C$4/100)))&lt;=1,2*ASIN(($C$7*Coefficients!$C$16)/( $A1346*($C$4/100)))*180/PI(),180),IF(AND(C$9="C",C$10="IB"),IF((($C$7*Coefficients!$D$16)/($A1346*($C$4/100)))&lt;=1,2*ASIN(($C$7*Coefficients!$D$16)/( $A1346*($C$4/100)))*180/PI(),180),IF(AND(C$9="L",C$10="D"),IF((($C$7*Coefficients!$E$16)/($A1346*($C$4/100)))&lt;=1,2*ASIN(($C$7*Coefficients!$E$16)/( $A1346*($C$4/100)))*180/PI(),180),IF(AND(C$9="C",C$10="D"),IF((($C$7*Coefficients!$F$16)/($A1346*($C$4/100)))&lt;=1,2*ASIN(($C$7*Coefficients!$F$16)/( $A1346*($C$4/100)))*180/PI(),180),FALSE))))</f>
        <v>180</v>
      </c>
      <c r="H1346" s="50">
        <f>IF(AND(C$9="L",C$10="IB"),(($C$7*Coefficients!$C$16)/($A1346*SIN(C$5*PI()/180))*100/2)^2*PI(),IF(AND(C$9="C",C$10="IB"),(($C$7*Coefficients!$D$16)/($A1346*SIN(C$5*PI()/180))*100/2)^2*PI(),IF(AND(C$9="L",C$10="D"),(($C$7*Coefficients!$E$16)/($A1346*SIN(C$5*PI()/180))*100/2)^2*PI(),IF(AND(C$9="C",C$10="D"),(($C$7* Coefficients!$F$16)/($A1346*SIN(C$5*PI()/180))*100/2)^2*PI(),FALSE))))</f>
        <v>61230.475925217201</v>
      </c>
      <c r="I1346" s="42">
        <f t="shared" si="149"/>
        <v>3.9092188747429439</v>
      </c>
      <c r="L1346" s="44"/>
    </row>
    <row r="1347" spans="1:12" x14ac:dyDescent="0.25">
      <c r="A1347" s="51">
        <f t="shared" si="150"/>
        <v>205.11621788254209</v>
      </c>
      <c r="B1347" s="5">
        <f t="shared" si="144"/>
        <v>0.99015773519605732</v>
      </c>
      <c r="C1347" s="49">
        <f t="shared" si="147"/>
        <v>-8.5912308684397393E-2</v>
      </c>
      <c r="D1347" s="5">
        <f t="shared" si="145"/>
        <v>1.9730768299290706</v>
      </c>
      <c r="E1347" s="5">
        <f t="shared" si="146"/>
        <v>0.44230111007813849</v>
      </c>
      <c r="F1347" s="5" t="str">
        <f t="shared" si="148"/>
        <v>neg.</v>
      </c>
      <c r="G1347" s="16">
        <f>IF(AND(C$9="L",C$10="IB"),IF((($C$7*Coefficients!$C$16)/($A1347*($C$4/100)))&lt;=1,2*ASIN(($C$7*Coefficients!$C$16)/( $A1347*($C$4/100)))*180/PI(),180),IF(AND(C$9="C",C$10="IB"),IF((($C$7*Coefficients!$D$16)/($A1347*($C$4/100)))&lt;=1,2*ASIN(($C$7*Coefficients!$D$16)/( $A1347*($C$4/100)))*180/PI(),180),IF(AND(C$9="L",C$10="D"),IF((($C$7*Coefficients!$E$16)/($A1347*($C$4/100)))&lt;=1,2*ASIN(($C$7*Coefficients!$E$16)/( $A1347*($C$4/100)))*180/PI(),180),IF(AND(C$9="C",C$10="D"),IF((($C$7*Coefficients!$F$16)/($A1347*($C$4/100)))&lt;=1,2*ASIN(($C$7*Coefficients!$F$16)/( $A1347*($C$4/100)))*180/PI(),180),FALSE))))</f>
        <v>180</v>
      </c>
      <c r="H1347" s="50">
        <f>IF(AND(C$9="L",C$10="IB"),(($C$7*Coefficients!$C$16)/($A1347*SIN(C$5*PI()/180))*100/2)^2*PI(),IF(AND(C$9="C",C$10="IB"),(($C$7*Coefficients!$D$16)/($A1347*SIN(C$5*PI()/180))*100/2)^2*PI(),IF(AND(C$9="L",C$10="D"),(($C$7*Coefficients!$E$16)/($A1347*SIN(C$5*PI()/180))*100/2)^2*PI(),IF(AND(C$9="C",C$10="D"),(($C$7* Coefficients!$F$16)/($A1347*SIN(C$5*PI()/180))*100/2)^2*PI(),FALSE))))</f>
        <v>60949.147442973452</v>
      </c>
      <c r="I1347" s="42">
        <f t="shared" si="149"/>
        <v>3.9002279208273656</v>
      </c>
      <c r="L1347" s="44"/>
    </row>
    <row r="1348" spans="1:12" x14ac:dyDescent="0.25">
      <c r="A1348" s="51">
        <f t="shared" si="150"/>
        <v>205.58905959839967</v>
      </c>
      <c r="B1348" s="5">
        <f t="shared" si="144"/>
        <v>0.99011245558971173</v>
      </c>
      <c r="C1348" s="49">
        <f t="shared" si="147"/>
        <v>-8.6309520807744386E-2</v>
      </c>
      <c r="D1348" s="5">
        <f t="shared" si="145"/>
        <v>1.9776252417680442</v>
      </c>
      <c r="E1348" s="5">
        <f t="shared" si="146"/>
        <v>0.44434267924216042</v>
      </c>
      <c r="F1348" s="5" t="str">
        <f t="shared" si="148"/>
        <v>neg.</v>
      </c>
      <c r="G1348" s="16">
        <f>IF(AND(C$9="L",C$10="IB"),IF((($C$7*Coefficients!$C$16)/($A1348*($C$4/100)))&lt;=1,2*ASIN(($C$7*Coefficients!$C$16)/( $A1348*($C$4/100)))*180/PI(),180),IF(AND(C$9="C",C$10="IB"),IF((($C$7*Coefficients!$D$16)/($A1348*($C$4/100)))&lt;=1,2*ASIN(($C$7*Coefficients!$D$16)/( $A1348*($C$4/100)))*180/PI(),180),IF(AND(C$9="L",C$10="D"),IF((($C$7*Coefficients!$E$16)/($A1348*($C$4/100)))&lt;=1,2*ASIN(($C$7*Coefficients!$E$16)/( $A1348*($C$4/100)))*180/PI(),180),IF(AND(C$9="C",C$10="D"),IF((($C$7*Coefficients!$F$16)/($A1348*($C$4/100)))&lt;=1,2*ASIN(($C$7*Coefficients!$F$16)/( $A1348*($C$4/100)))*180/PI(),180),FALSE))))</f>
        <v>180</v>
      </c>
      <c r="H1348" s="50">
        <f>IF(AND(C$9="L",C$10="IB"),(($C$7*Coefficients!$C$16)/($A1348*SIN(C$5*PI()/180))*100/2)^2*PI(),IF(AND(C$9="C",C$10="IB"),(($C$7*Coefficients!$D$16)/($A1348*SIN(C$5*PI()/180))*100/2)^2*PI(),IF(AND(C$9="L",C$10="D"),(($C$7*Coefficients!$E$16)/($A1348*SIN(C$5*PI()/180))*100/2)^2*PI(),IF(AND(C$9="C",C$10="D"),(($C$7* Coefficients!$F$16)/($A1348*SIN(C$5*PI()/180))*100/2)^2*PI(),FALSE))))</f>
        <v>60669.111547692744</v>
      </c>
      <c r="I1348" s="42">
        <f t="shared" si="149"/>
        <v>3.8912576455319674</v>
      </c>
      <c r="L1348" s="44"/>
    </row>
    <row r="1349" spans="1:12" x14ac:dyDescent="0.25">
      <c r="A1349" s="51">
        <f t="shared" si="150"/>
        <v>206.06299132698547</v>
      </c>
      <c r="B1349" s="5">
        <f t="shared" si="144"/>
        <v>0.99006696836989994</v>
      </c>
      <c r="C1349" s="49">
        <f t="shared" si="147"/>
        <v>-8.6708572496209127E-2</v>
      </c>
      <c r="D1349" s="5">
        <f t="shared" si="145"/>
        <v>1.9821841387791834</v>
      </c>
      <c r="E1349" s="5">
        <f t="shared" si="146"/>
        <v>0.44639367186128237</v>
      </c>
      <c r="F1349" s="5" t="str">
        <f t="shared" si="148"/>
        <v>neg.</v>
      </c>
      <c r="G1349" s="16">
        <f>IF(AND(C$9="L",C$10="IB"),IF((($C$7*Coefficients!$C$16)/($A1349*($C$4/100)))&lt;=1,2*ASIN(($C$7*Coefficients!$C$16)/( $A1349*($C$4/100)))*180/PI(),180),IF(AND(C$9="C",C$10="IB"),IF((($C$7*Coefficients!$D$16)/($A1349*($C$4/100)))&lt;=1,2*ASIN(($C$7*Coefficients!$D$16)/( $A1349*($C$4/100)))*180/PI(),180),IF(AND(C$9="L",C$10="D"),IF((($C$7*Coefficients!$E$16)/($A1349*($C$4/100)))&lt;=1,2*ASIN(($C$7*Coefficients!$E$16)/( $A1349*($C$4/100)))*180/PI(),180),IF(AND(C$9="C",C$10="D"),IF((($C$7*Coefficients!$F$16)/($A1349*($C$4/100)))&lt;=1,2*ASIN(($C$7*Coefficients!$F$16)/( $A1349*($C$4/100)))*180/PI(),180),FALSE))))</f>
        <v>180</v>
      </c>
      <c r="H1349" s="50">
        <f>IF(AND(C$9="L",C$10="IB"),(($C$7*Coefficients!$C$16)/($A1349*SIN(C$5*PI()/180))*100/2)^2*PI(),IF(AND(C$9="C",C$10="IB"),(($C$7*Coefficients!$D$16)/($A1349*SIN(C$5*PI()/180))*100/2)^2*PI(),IF(AND(C$9="L",C$10="D"),(($C$7*Coefficients!$E$16)/($A1349*SIN(C$5*PI()/180))*100/2)^2*PI(),IF(AND(C$9="C",C$10="D"),(($C$7* Coefficients!$F$16)/($A1349*SIN(C$5*PI()/180))*100/2)^2*PI(),FALSE))))</f>
        <v>60390.362300477464</v>
      </c>
      <c r="I1349" s="42">
        <f t="shared" si="149"/>
        <v>3.8823080012972428</v>
      </c>
      <c r="L1349" s="44"/>
    </row>
    <row r="1350" spans="1:12" x14ac:dyDescent="0.25">
      <c r="A1350" s="51">
        <f t="shared" si="150"/>
        <v>206.53801558103834</v>
      </c>
      <c r="B1350" s="5">
        <f t="shared" si="144"/>
        <v>0.99002127259113071</v>
      </c>
      <c r="C1350" s="49">
        <f t="shared" si="147"/>
        <v>-8.7109472297717747E-2</v>
      </c>
      <c r="D1350" s="5">
        <f t="shared" si="145"/>
        <v>1.9867535451333058</v>
      </c>
      <c r="E1350" s="5">
        <f t="shared" si="146"/>
        <v>0.44845413143219681</v>
      </c>
      <c r="F1350" s="5" t="str">
        <f t="shared" si="148"/>
        <v>neg.</v>
      </c>
      <c r="G1350" s="16">
        <f>IF(AND(C$9="L",C$10="IB"),IF((($C$7*Coefficients!$C$16)/($A1350*($C$4/100)))&lt;=1,2*ASIN(($C$7*Coefficients!$C$16)/( $A1350*($C$4/100)))*180/PI(),180),IF(AND(C$9="C",C$10="IB"),IF((($C$7*Coefficients!$D$16)/($A1350*($C$4/100)))&lt;=1,2*ASIN(($C$7*Coefficients!$D$16)/( $A1350*($C$4/100)))*180/PI(),180),IF(AND(C$9="L",C$10="D"),IF((($C$7*Coefficients!$E$16)/($A1350*($C$4/100)))&lt;=1,2*ASIN(($C$7*Coefficients!$E$16)/( $A1350*($C$4/100)))*180/PI(),180),IF(AND(C$9="C",C$10="D"),IF((($C$7*Coefficients!$F$16)/($A1350*($C$4/100)))&lt;=1,2*ASIN(($C$7*Coefficients!$F$16)/( $A1350*($C$4/100)))*180/PI(),180),FALSE))))</f>
        <v>180</v>
      </c>
      <c r="H1350" s="50">
        <f>IF(AND(C$9="L",C$10="IB"),(($C$7*Coefficients!$C$16)/($A1350*SIN(C$5*PI()/180))*100/2)^2*PI(),IF(AND(C$9="C",C$10="IB"),(($C$7*Coefficients!$D$16)/($A1350*SIN(C$5*PI()/180))*100/2)^2*PI(),IF(AND(C$9="L",C$10="D"),(($C$7*Coefficients!$E$16)/($A1350*SIN(C$5*PI()/180))*100/2)^2*PI(),IF(AND(C$9="C",C$10="D"),(($C$7* Coefficients!$F$16)/($A1350*SIN(C$5*PI()/180))*100/2)^2*PI(),FALSE))))</f>
        <v>60112.89378971672</v>
      </c>
      <c r="I1350" s="42">
        <f t="shared" si="149"/>
        <v>3.8733789406730685</v>
      </c>
      <c r="L1350" s="44"/>
    </row>
    <row r="1351" spans="1:12" x14ac:dyDescent="0.25">
      <c r="A1351" s="51">
        <f t="shared" si="150"/>
        <v>207.01413487908957</v>
      </c>
      <c r="B1351" s="5">
        <f t="shared" si="144"/>
        <v>0.98997536730366542</v>
      </c>
      <c r="C1351" s="49">
        <f t="shared" si="147"/>
        <v>-8.7512228800193187E-2</v>
      </c>
      <c r="D1351" s="5">
        <f t="shared" si="145"/>
        <v>1.9913334850569491</v>
      </c>
      <c r="E1351" s="5">
        <f t="shared" si="146"/>
        <v>0.45052410165236761</v>
      </c>
      <c r="F1351" s="5" t="str">
        <f t="shared" si="148"/>
        <v>neg.</v>
      </c>
      <c r="G1351" s="16">
        <f>IF(AND(C$9="L",C$10="IB"),IF((($C$7*Coefficients!$C$16)/($A1351*($C$4/100)))&lt;=1,2*ASIN(($C$7*Coefficients!$C$16)/( $A1351*($C$4/100)))*180/PI(),180),IF(AND(C$9="C",C$10="IB"),IF((($C$7*Coefficients!$D$16)/($A1351*($C$4/100)))&lt;=1,2*ASIN(($C$7*Coefficients!$D$16)/( $A1351*($C$4/100)))*180/PI(),180),IF(AND(C$9="L",C$10="D"),IF((($C$7*Coefficients!$E$16)/($A1351*($C$4/100)))&lt;=1,2*ASIN(($C$7*Coefficients!$E$16)/( $A1351*($C$4/100)))*180/PI(),180),IF(AND(C$9="C",C$10="D"),IF((($C$7*Coefficients!$F$16)/($A1351*($C$4/100)))&lt;=1,2*ASIN(($C$7*Coefficients!$F$16)/( $A1351*($C$4/100)))*180/PI(),180),FALSE))))</f>
        <v>180</v>
      </c>
      <c r="H1351" s="50">
        <f>IF(AND(C$9="L",C$10="IB"),(($C$7*Coefficients!$C$16)/($A1351*SIN(C$5*PI()/180))*100/2)^2*PI(),IF(AND(C$9="C",C$10="IB"),(($C$7*Coefficients!$D$16)/($A1351*SIN(C$5*PI()/180))*100/2)^2*PI(),IF(AND(C$9="L",C$10="D"),(($C$7*Coefficients!$E$16)/($A1351*SIN(C$5*PI()/180))*100/2)^2*PI(),IF(AND(C$9="C",C$10="D"),(($C$7* Coefficients!$F$16)/($A1351*SIN(C$5*PI()/180))*100/2)^2*PI(),FALSE))))</f>
        <v>59836.700130960977</v>
      </c>
      <c r="I1351" s="42">
        <f t="shared" si="149"/>
        <v>3.8644704163184551</v>
      </c>
      <c r="L1351" s="44"/>
    </row>
    <row r="1352" spans="1:12" x14ac:dyDescent="0.25">
      <c r="A1352" s="51">
        <f t="shared" si="150"/>
        <v>207.49135174547629</v>
      </c>
      <c r="B1352" s="5">
        <f t="shared" si="144"/>
        <v>0.98992925155350131</v>
      </c>
      <c r="C1352" s="49">
        <f t="shared" si="147"/>
        <v>-8.7916850631729382E-2</v>
      </c>
      <c r="D1352" s="5">
        <f t="shared" si="145"/>
        <v>1.9959239828324991</v>
      </c>
      <c r="E1352" s="5">
        <f t="shared" si="146"/>
        <v>0.45260362642095725</v>
      </c>
      <c r="F1352" s="5" t="str">
        <f t="shared" si="148"/>
        <v>neg.</v>
      </c>
      <c r="G1352" s="16">
        <f>IF(AND(C$9="L",C$10="IB"),IF((($C$7*Coefficients!$C$16)/($A1352*($C$4/100)))&lt;=1,2*ASIN(($C$7*Coefficients!$C$16)/( $A1352*($C$4/100)))*180/PI(),180),IF(AND(C$9="C",C$10="IB"),IF((($C$7*Coefficients!$D$16)/($A1352*($C$4/100)))&lt;=1,2*ASIN(($C$7*Coefficients!$D$16)/( $A1352*($C$4/100)))*180/PI(),180),IF(AND(C$9="L",C$10="D"),IF((($C$7*Coefficients!$E$16)/($A1352*($C$4/100)))&lt;=1,2*ASIN(($C$7*Coefficients!$E$16)/( $A1352*($C$4/100)))*180/PI(),180),IF(AND(C$9="C",C$10="D"),IF((($C$7*Coefficients!$F$16)/($A1352*($C$4/100)))&lt;=1,2*ASIN(($C$7*Coefficients!$F$16)/( $A1352*($C$4/100)))*180/PI(),180),FALSE))))</f>
        <v>180</v>
      </c>
      <c r="H1352" s="50">
        <f>IF(AND(C$9="L",C$10="IB"),(($C$7*Coefficients!$C$16)/($A1352*SIN(C$5*PI()/180))*100/2)^2*PI(),IF(AND(C$9="C",C$10="IB"),(($C$7*Coefficients!$D$16)/($A1352*SIN(C$5*PI()/180))*100/2)^2*PI(),IF(AND(C$9="L",C$10="D"),(($C$7*Coefficients!$E$16)/($A1352*SIN(C$5*PI()/180))*100/2)^2*PI(),IF(AND(C$9="C",C$10="D"),(($C$7* Coefficients!$F$16)/($A1352*SIN(C$5*PI()/180))*100/2)^2*PI(),FALSE))))</f>
        <v>59561.775466797371</v>
      </c>
      <c r="I1352" s="42">
        <f t="shared" si="149"/>
        <v>3.8555823810012919</v>
      </c>
      <c r="L1352" s="44"/>
    </row>
    <row r="1353" spans="1:12" x14ac:dyDescent="0.25">
      <c r="A1353" s="51">
        <f t="shared" si="150"/>
        <v>207.96966871035482</v>
      </c>
      <c r="B1353" s="5">
        <f t="shared" si="144"/>
        <v>0.9898829243823527</v>
      </c>
      <c r="C1353" s="49">
        <f t="shared" si="147"/>
        <v>-8.8323346460783256E-2</v>
      </c>
      <c r="D1353" s="5">
        <f t="shared" si="145"/>
        <v>2.0005250627983178</v>
      </c>
      <c r="E1353" s="5">
        <f t="shared" si="146"/>
        <v>0.45469274983975744</v>
      </c>
      <c r="F1353" s="5" t="str">
        <f t="shared" si="148"/>
        <v>neg.</v>
      </c>
      <c r="G1353" s="16">
        <f>IF(AND(C$9="L",C$10="IB"),IF((($C$7*Coefficients!$C$16)/($A1353*($C$4/100)))&lt;=1,2*ASIN(($C$7*Coefficients!$C$16)/( $A1353*($C$4/100)))*180/PI(),180),IF(AND(C$9="C",C$10="IB"),IF((($C$7*Coefficients!$D$16)/($A1353*($C$4/100)))&lt;=1,2*ASIN(($C$7*Coefficients!$D$16)/( $A1353*($C$4/100)))*180/PI(),180),IF(AND(C$9="L",C$10="D"),IF((($C$7*Coefficients!$E$16)/($A1353*($C$4/100)))&lt;=1,2*ASIN(($C$7*Coefficients!$E$16)/( $A1353*($C$4/100)))*180/PI(),180),IF(AND(C$9="C",C$10="D"),IF((($C$7*Coefficients!$F$16)/($A1353*($C$4/100)))&lt;=1,2*ASIN(($C$7*Coefficients!$F$16)/( $A1353*($C$4/100)))*180/PI(),180),FALSE))))</f>
        <v>180</v>
      </c>
      <c r="H1353" s="50">
        <f>IF(AND(C$9="L",C$10="IB"),(($C$7*Coefficients!$C$16)/($A1353*SIN(C$5*PI()/180))*100/2)^2*PI(),IF(AND(C$9="C",C$10="IB"),(($C$7*Coefficients!$D$16)/($A1353*SIN(C$5*PI()/180))*100/2)^2*PI(),IF(AND(C$9="L",C$10="D"),(($C$7*Coefficients!$E$16)/($A1353*SIN(C$5*PI()/180))*100/2)^2*PI(),IF(AND(C$9="C",C$10="D"),(($C$7* Coefficients!$F$16)/($A1353*SIN(C$5*PI()/180))*100/2)^2*PI(),FALSE))))</f>
        <v>59288.11396672541</v>
      </c>
      <c r="I1353" s="42">
        <f t="shared" si="149"/>
        <v>3.8467147875981009</v>
      </c>
      <c r="L1353" s="44"/>
    </row>
    <row r="1354" spans="1:12" x14ac:dyDescent="0.25">
      <c r="A1354" s="51">
        <f t="shared" si="150"/>
        <v>208.44908830971411</v>
      </c>
      <c r="B1354" s="5">
        <f t="shared" si="144"/>
        <v>0.98983638482763081</v>
      </c>
      <c r="C1354" s="49">
        <f t="shared" si="147"/>
        <v>-8.8731724996379616E-2</v>
      </c>
      <c r="D1354" s="5">
        <f t="shared" si="145"/>
        <v>2.005136749348873</v>
      </c>
      <c r="E1354" s="5">
        <f t="shared" si="146"/>
        <v>0.45679151621412445</v>
      </c>
      <c r="F1354" s="5" t="str">
        <f t="shared" si="148"/>
        <v>neg.</v>
      </c>
      <c r="G1354" s="16">
        <f>IF(AND(C$9="L",C$10="IB"),IF((($C$7*Coefficients!$C$16)/($A1354*($C$4/100)))&lt;=1,2*ASIN(($C$7*Coefficients!$C$16)/( $A1354*($C$4/100)))*180/PI(),180),IF(AND(C$9="C",C$10="IB"),IF((($C$7*Coefficients!$D$16)/($A1354*($C$4/100)))&lt;=1,2*ASIN(($C$7*Coefficients!$D$16)/( $A1354*($C$4/100)))*180/PI(),180),IF(AND(C$9="L",C$10="D"),IF((($C$7*Coefficients!$E$16)/($A1354*($C$4/100)))&lt;=1,2*ASIN(($C$7*Coefficients!$E$16)/( $A1354*($C$4/100)))*180/PI(),180),IF(AND(C$9="C",C$10="D"),IF((($C$7*Coefficients!$F$16)/($A1354*($C$4/100)))&lt;=1,2*ASIN(($C$7*Coefficients!$F$16)/( $A1354*($C$4/100)))*180/PI(),180),FALSE))))</f>
        <v>180</v>
      </c>
      <c r="H1354" s="50">
        <f>IF(AND(C$9="L",C$10="IB"),(($C$7*Coefficients!$C$16)/($A1354*SIN(C$5*PI()/180))*100/2)^2*PI(),IF(AND(C$9="C",C$10="IB"),(($C$7*Coefficients!$D$16)/($A1354*SIN(C$5*PI()/180))*100/2)^2*PI(),IF(AND(C$9="L",C$10="D"),(($C$7*Coefficients!$E$16)/($A1354*SIN(C$5*PI()/180))*100/2)^2*PI(),IF(AND(C$9="C",C$10="D"),(($C$7* Coefficients!$F$16)/($A1354*SIN(C$5*PI()/180))*100/2)^2*PI(),FALSE))))</f>
        <v>59015.709827033199</v>
      </c>
      <c r="I1354" s="42">
        <f t="shared" si="149"/>
        <v>3.8378675890937854</v>
      </c>
      <c r="L1354" s="44"/>
    </row>
    <row r="1355" spans="1:12" x14ac:dyDescent="0.25">
      <c r="A1355" s="51">
        <f t="shared" si="150"/>
        <v>208.92961308538912</v>
      </c>
      <c r="B1355" s="5">
        <f t="shared" si="144"/>
        <v>0.98978963192242797</v>
      </c>
      <c r="C1355" s="49">
        <f t="shared" si="147"/>
        <v>-8.9141994988277351E-2</v>
      </c>
      <c r="D1355" s="5">
        <f t="shared" si="145"/>
        <v>2.0097590669348677</v>
      </c>
      <c r="E1355" s="5">
        <f t="shared" si="146"/>
        <v>0.45889997005391897</v>
      </c>
      <c r="F1355" s="5" t="str">
        <f t="shared" si="148"/>
        <v>neg.</v>
      </c>
      <c r="G1355" s="16">
        <f>IF(AND(C$9="L",C$10="IB"),IF((($C$7*Coefficients!$C$16)/($A1355*($C$4/100)))&lt;=1,2*ASIN(($C$7*Coefficients!$C$16)/( $A1355*($C$4/100)))*180/PI(),180),IF(AND(C$9="C",C$10="IB"),IF((($C$7*Coefficients!$D$16)/($A1355*($C$4/100)))&lt;=1,2*ASIN(($C$7*Coefficients!$D$16)/( $A1355*($C$4/100)))*180/PI(),180),IF(AND(C$9="L",C$10="D"),IF((($C$7*Coefficients!$E$16)/($A1355*($C$4/100)))&lt;=1,2*ASIN(($C$7*Coefficients!$E$16)/( $A1355*($C$4/100)))*180/PI(),180),IF(AND(C$9="C",C$10="D"),IF((($C$7*Coefficients!$F$16)/($A1355*($C$4/100)))&lt;=1,2*ASIN(($C$7*Coefficients!$F$16)/( $A1355*($C$4/100)))*180/PI(),180),FALSE))))</f>
        <v>180</v>
      </c>
      <c r="H1355" s="50">
        <f>IF(AND(C$9="L",C$10="IB"),(($C$7*Coefficients!$C$16)/($A1355*SIN(C$5*PI()/180))*100/2)^2*PI(),IF(AND(C$9="C",C$10="IB"),(($C$7*Coefficients!$D$16)/($A1355*SIN(C$5*PI()/180))*100/2)^2*PI(),IF(AND(C$9="L",C$10="D"),(($C$7*Coefficients!$E$16)/($A1355*SIN(C$5*PI()/180))*100/2)^2*PI(),IF(AND(C$9="C",C$10="D"),(($C$7* Coefficients!$F$16)/($A1355*SIN(C$5*PI()/180))*100/2)^2*PI(),FALSE))))</f>
        <v>58744.557270674602</v>
      </c>
      <c r="I1355" s="42">
        <f t="shared" si="149"/>
        <v>3.8290407385813783</v>
      </c>
      <c r="L1355" s="44"/>
    </row>
    <row r="1356" spans="1:12" x14ac:dyDescent="0.25">
      <c r="A1356" s="51">
        <f t="shared" si="150"/>
        <v>209.4112455850744</v>
      </c>
      <c r="B1356" s="5">
        <f t="shared" si="144"/>
        <v>0.98974266469549532</v>
      </c>
      <c r="C1356" s="49">
        <f t="shared" si="147"/>
        <v>-8.9554165227193352E-2</v>
      </c>
      <c r="D1356" s="5">
        <f t="shared" si="145"/>
        <v>2.0143920400633699</v>
      </c>
      <c r="E1356" s="5">
        <f t="shared" si="146"/>
        <v>0.46101815607444963</v>
      </c>
      <c r="F1356" s="5" t="str">
        <f t="shared" si="148"/>
        <v>neg.</v>
      </c>
      <c r="G1356" s="16">
        <f>IF(AND(C$9="L",C$10="IB"),IF((($C$7*Coefficients!$C$16)/($A1356*($C$4/100)))&lt;=1,2*ASIN(($C$7*Coefficients!$C$16)/( $A1356*($C$4/100)))*180/PI(),180),IF(AND(C$9="C",C$10="IB"),IF((($C$7*Coefficients!$D$16)/($A1356*($C$4/100)))&lt;=1,2*ASIN(($C$7*Coefficients!$D$16)/( $A1356*($C$4/100)))*180/PI(),180),IF(AND(C$9="L",C$10="D"),IF((($C$7*Coefficients!$E$16)/($A1356*($C$4/100)))&lt;=1,2*ASIN(($C$7*Coefficients!$E$16)/( $A1356*($C$4/100)))*180/PI(),180),IF(AND(C$9="C",C$10="D"),IF((($C$7*Coefficients!$F$16)/($A1356*($C$4/100)))&lt;=1,2*ASIN(($C$7*Coefficients!$F$16)/( $A1356*($C$4/100)))*180/PI(),180),FALSE))))</f>
        <v>180</v>
      </c>
      <c r="H1356" s="50">
        <f>IF(AND(C$9="L",C$10="IB"),(($C$7*Coefficients!$C$16)/($A1356*SIN(C$5*PI()/180))*100/2)^2*PI(),IF(AND(C$9="C",C$10="IB"),(($C$7*Coefficients!$D$16)/($A1356*SIN(C$5*PI()/180))*100/2)^2*PI(),IF(AND(C$9="L",C$10="D"),(($C$7*Coefficients!$E$16)/($A1356*SIN(C$5*PI()/180))*100/2)^2*PI(),IF(AND(C$9="C",C$10="D"),(($C$7* Coefficients!$F$16)/($A1356*SIN(C$5*PI()/180))*100/2)^2*PI(),FALSE))))</f>
        <v>58474.650547146521</v>
      </c>
      <c r="I1356" s="42">
        <f t="shared" si="149"/>
        <v>3.8202341892617984</v>
      </c>
      <c r="L1356" s="44"/>
    </row>
    <row r="1357" spans="1:12" x14ac:dyDescent="0.25">
      <c r="A1357" s="51">
        <f t="shared" si="150"/>
        <v>209.8939883623375</v>
      </c>
      <c r="B1357" s="5">
        <f t="shared" si="144"/>
        <v>0.98969548217122705</v>
      </c>
      <c r="C1357" s="49">
        <f t="shared" si="147"/>
        <v>-8.996824454496935E-2</v>
      </c>
      <c r="D1357" s="5">
        <f t="shared" si="145"/>
        <v>2.0190356932979419</v>
      </c>
      <c r="E1357" s="5">
        <f t="shared" si="146"/>
        <v>0.4631461191974216</v>
      </c>
      <c r="F1357" s="5" t="str">
        <f t="shared" si="148"/>
        <v>neg.</v>
      </c>
      <c r="G1357" s="16">
        <f>IF(AND(C$9="L",C$10="IB"),IF((($C$7*Coefficients!$C$16)/($A1357*($C$4/100)))&lt;=1,2*ASIN(($C$7*Coefficients!$C$16)/( $A1357*($C$4/100)))*180/PI(),180),IF(AND(C$9="C",C$10="IB"),IF((($C$7*Coefficients!$D$16)/($A1357*($C$4/100)))&lt;=1,2*ASIN(($C$7*Coefficients!$D$16)/( $A1357*($C$4/100)))*180/PI(),180),IF(AND(C$9="L",C$10="D"),IF((($C$7*Coefficients!$E$16)/($A1357*($C$4/100)))&lt;=1,2*ASIN(($C$7*Coefficients!$E$16)/( $A1357*($C$4/100)))*180/PI(),180),IF(AND(C$9="C",C$10="D"),IF((($C$7*Coefficients!$F$16)/($A1357*($C$4/100)))&lt;=1,2*ASIN(($C$7*Coefficients!$F$16)/( $A1357*($C$4/100)))*180/PI(),180),FALSE))))</f>
        <v>180</v>
      </c>
      <c r="H1357" s="50">
        <f>IF(AND(C$9="L",C$10="IB"),(($C$7*Coefficients!$C$16)/($A1357*SIN(C$5*PI()/180))*100/2)^2*PI(),IF(AND(C$9="C",C$10="IB"),(($C$7*Coefficients!$D$16)/($A1357*SIN(C$5*PI()/180))*100/2)^2*PI(),IF(AND(C$9="L",C$10="D"),(($C$7*Coefficients!$E$16)/($A1357*SIN(C$5*PI()/180))*100/2)^2*PI(),IF(AND(C$9="C",C$10="D"),(($C$7* Coefficients!$F$16)/($A1357*SIN(C$5*PI()/180))*100/2)^2*PI(),FALSE))))</f>
        <v>58205.983932367097</v>
      </c>
      <c r="I1357" s="42">
        <f t="shared" si="149"/>
        <v>3.8114478944435968</v>
      </c>
      <c r="L1357" s="44"/>
    </row>
    <row r="1358" spans="1:12" x14ac:dyDescent="0.25">
      <c r="A1358" s="51">
        <f t="shared" si="150"/>
        <v>210.37784397663256</v>
      </c>
      <c r="B1358" s="5">
        <f t="shared" si="144"/>
        <v>0.98964808336963916</v>
      </c>
      <c r="C1358" s="49">
        <f t="shared" si="147"/>
        <v>-9.0384241814786534E-2</v>
      </c>
      <c r="D1358" s="5">
        <f t="shared" si="145"/>
        <v>2.0236900512587708</v>
      </c>
      <c r="E1358" s="5">
        <f t="shared" si="146"/>
        <v>0.46528390455188945</v>
      </c>
      <c r="F1358" s="5" t="str">
        <f t="shared" si="148"/>
        <v>neg.</v>
      </c>
      <c r="G1358" s="16">
        <f>IF(AND(C$9="L",C$10="IB"),IF((($C$7*Coefficients!$C$16)/($A1358*($C$4/100)))&lt;=1,2*ASIN(($C$7*Coefficients!$C$16)/( $A1358*($C$4/100)))*180/PI(),180),IF(AND(C$9="C",C$10="IB"),IF((($C$7*Coefficients!$D$16)/($A1358*($C$4/100)))&lt;=1,2*ASIN(($C$7*Coefficients!$D$16)/( $A1358*($C$4/100)))*180/PI(),180),IF(AND(C$9="L",C$10="D"),IF((($C$7*Coefficients!$E$16)/($A1358*($C$4/100)))&lt;=1,2*ASIN(($C$7*Coefficients!$E$16)/( $A1358*($C$4/100)))*180/PI(),180),IF(AND(C$9="C",C$10="D"),IF((($C$7*Coefficients!$F$16)/($A1358*($C$4/100)))&lt;=1,2*ASIN(($C$7*Coefficients!$F$16)/( $A1358*($C$4/100)))*180/PI(),180),FALSE))))</f>
        <v>180</v>
      </c>
      <c r="H1358" s="50">
        <f>IF(AND(C$9="L",C$10="IB"),(($C$7*Coefficients!$C$16)/($A1358*SIN(C$5*PI()/180))*100/2)^2*PI(),IF(AND(C$9="C",C$10="IB"),(($C$7*Coefficients!$D$16)/($A1358*SIN(C$5*PI()/180))*100/2)^2*PI(),IF(AND(C$9="L",C$10="D"),(($C$7*Coefficients!$E$16)/($A1358*SIN(C$5*PI()/180))*100/2)^2*PI(),IF(AND(C$9="C",C$10="D"),(($C$7* Coefficients!$F$16)/($A1358*SIN(C$5*PI()/180))*100/2)^2*PI(),FALSE))))</f>
        <v>57938.551728554172</v>
      </c>
      <c r="I1358" s="42">
        <f t="shared" si="149"/>
        <v>3.8026818075427133</v>
      </c>
      <c r="L1358" s="44"/>
    </row>
    <row r="1359" spans="1:12" x14ac:dyDescent="0.25">
      <c r="A1359" s="51">
        <f t="shared" si="150"/>
        <v>210.86281499331392</v>
      </c>
      <c r="B1359" s="5">
        <f t="shared" si="144"/>
        <v>0.98960046730635187</v>
      </c>
      <c r="C1359" s="49">
        <f t="shared" si="147"/>
        <v>-9.0802165951349434E-2</v>
      </c>
      <c r="D1359" s="5">
        <f t="shared" si="145"/>
        <v>2.0283551386227989</v>
      </c>
      <c r="E1359" s="5">
        <f t="shared" si="146"/>
        <v>0.46743155747521364</v>
      </c>
      <c r="F1359" s="5" t="str">
        <f t="shared" si="148"/>
        <v>neg.</v>
      </c>
      <c r="G1359" s="16">
        <f>IF(AND(C$9="L",C$10="IB"),IF((($C$7*Coefficients!$C$16)/($A1359*($C$4/100)))&lt;=1,2*ASIN(($C$7*Coefficients!$C$16)/( $A1359*($C$4/100)))*180/PI(),180),IF(AND(C$9="C",C$10="IB"),IF((($C$7*Coefficients!$D$16)/($A1359*($C$4/100)))&lt;=1,2*ASIN(($C$7*Coefficients!$D$16)/( $A1359*($C$4/100)))*180/PI(),180),IF(AND(C$9="L",C$10="D"),IF((($C$7*Coefficients!$E$16)/($A1359*($C$4/100)))&lt;=1,2*ASIN(($C$7*Coefficients!$E$16)/( $A1359*($C$4/100)))*180/PI(),180),IF(AND(C$9="C",C$10="D"),IF((($C$7*Coefficients!$F$16)/($A1359*($C$4/100)))&lt;=1,2*ASIN(($C$7*Coefficients!$F$16)/( $A1359*($C$4/100)))*180/PI(),180),FALSE))))</f>
        <v>180</v>
      </c>
      <c r="H1359" s="50">
        <f>IF(AND(C$9="L",C$10="IB"),(($C$7*Coefficients!$C$16)/($A1359*SIN(C$5*PI()/180))*100/2)^2*PI(),IF(AND(C$9="C",C$10="IB"),(($C$7*Coefficients!$D$16)/($A1359*SIN(C$5*PI()/180))*100/2)^2*PI(),IF(AND(C$9="L",C$10="D"),(($C$7*Coefficients!$E$16)/($A1359*SIN(C$5*PI()/180))*100/2)^2*PI(),IF(AND(C$9="C",C$10="D"),(($C$7* Coefficients!$F$16)/($A1359*SIN(C$5*PI()/180))*100/2)^2*PI(),FALSE))))</f>
        <v>57672.348264104505</v>
      </c>
      <c r="I1359" s="42">
        <f t="shared" si="149"/>
        <v>3.7939358820822275</v>
      </c>
      <c r="L1359" s="44"/>
    </row>
    <row r="1360" spans="1:12" x14ac:dyDescent="0.25">
      <c r="A1360" s="51">
        <f t="shared" si="150"/>
        <v>211.34890398364962</v>
      </c>
      <c r="B1360" s="5">
        <f t="shared" si="144"/>
        <v>0.98955263299256957</v>
      </c>
      <c r="C1360" s="49">
        <f t="shared" si="147"/>
        <v>-9.1222025911090604E-2</v>
      </c>
      <c r="D1360" s="5">
        <f t="shared" si="145"/>
        <v>2.033030980123856</v>
      </c>
      <c r="E1360" s="5">
        <f t="shared" si="146"/>
        <v>0.46958912351402304</v>
      </c>
      <c r="F1360" s="5" t="str">
        <f t="shared" si="148"/>
        <v>neg.</v>
      </c>
      <c r="G1360" s="16">
        <f>IF(AND(C$9="L",C$10="IB"),IF((($C$7*Coefficients!$C$16)/($A1360*($C$4/100)))&lt;=1,2*ASIN(($C$7*Coefficients!$C$16)/( $A1360*($C$4/100)))*180/PI(),180),IF(AND(C$9="C",C$10="IB"),IF((($C$7*Coefficients!$D$16)/($A1360*($C$4/100)))&lt;=1,2*ASIN(($C$7*Coefficients!$D$16)/( $A1360*($C$4/100)))*180/PI(),180),IF(AND(C$9="L",C$10="D"),IF((($C$7*Coefficients!$E$16)/($A1360*($C$4/100)))&lt;=1,2*ASIN(($C$7*Coefficients!$E$16)/( $A1360*($C$4/100)))*180/PI(),180),IF(AND(C$9="C",C$10="D"),IF((($C$7*Coefficients!$F$16)/($A1360*($C$4/100)))&lt;=1,2*ASIN(($C$7*Coefficients!$F$16)/( $A1360*($C$4/100)))*180/PI(),180),FALSE))))</f>
        <v>180</v>
      </c>
      <c r="H1360" s="50">
        <f>IF(AND(C$9="L",C$10="IB"),(($C$7*Coefficients!$C$16)/($A1360*SIN(C$5*PI()/180))*100/2)^2*PI(),IF(AND(C$9="C",C$10="IB"),(($C$7*Coefficients!$D$16)/($A1360*SIN(C$5*PI()/180))*100/2)^2*PI(),IF(AND(C$9="L",C$10="D"),(($C$7*Coefficients!$E$16)/($A1360*SIN(C$5*PI()/180))*100/2)^2*PI(),IF(AND(C$9="C",C$10="D"),(($C$7* Coefficients!$F$16)/($A1360*SIN(C$5*PI()/180))*100/2)^2*PI(),FALSE))))</f>
        <v>57407.367893473536</v>
      </c>
      <c r="I1360" s="42">
        <f t="shared" si="149"/>
        <v>3.7852100716921138</v>
      </c>
      <c r="L1360" s="44"/>
    </row>
    <row r="1361" spans="1:12" x14ac:dyDescent="0.25">
      <c r="A1361" s="51">
        <f t="shared" si="150"/>
        <v>211.83611352483507</v>
      </c>
      <c r="B1361" s="5">
        <f t="shared" si="144"/>
        <v>0.98950457943506132</v>
      </c>
      <c r="C1361" s="49">
        <f t="shared" si="147"/>
        <v>-9.164383069237142E-2</v>
      </c>
      <c r="D1361" s="5">
        <f t="shared" si="145"/>
        <v>2.0377176005527868</v>
      </c>
      <c r="E1361" s="5">
        <f t="shared" si="146"/>
        <v>0.47175664842517906</v>
      </c>
      <c r="F1361" s="5" t="str">
        <f t="shared" si="148"/>
        <v>neg.</v>
      </c>
      <c r="G1361" s="16">
        <f>IF(AND(C$9="L",C$10="IB"),IF((($C$7*Coefficients!$C$16)/($A1361*($C$4/100)))&lt;=1,2*ASIN(($C$7*Coefficients!$C$16)/( $A1361*($C$4/100)))*180/PI(),180),IF(AND(C$9="C",C$10="IB"),IF((($C$7*Coefficients!$D$16)/($A1361*($C$4/100)))&lt;=1,2*ASIN(($C$7*Coefficients!$D$16)/( $A1361*($C$4/100)))*180/PI(),180),IF(AND(C$9="L",C$10="D"),IF((($C$7*Coefficients!$E$16)/($A1361*($C$4/100)))&lt;=1,2*ASIN(($C$7*Coefficients!$E$16)/( $A1361*($C$4/100)))*180/PI(),180),IF(AND(C$9="C",C$10="D"),IF((($C$7*Coefficients!$F$16)/($A1361*($C$4/100)))&lt;=1,2*ASIN(($C$7*Coefficients!$F$16)/( $A1361*($C$4/100)))*180/PI(),180),FALSE))))</f>
        <v>180</v>
      </c>
      <c r="H1361" s="50">
        <f>IF(AND(C$9="L",C$10="IB"),(($C$7*Coefficients!$C$16)/($A1361*SIN(C$5*PI()/180))*100/2)^2*PI(),IF(AND(C$9="C",C$10="IB"),(($C$7*Coefficients!$D$16)/($A1361*SIN(C$5*PI()/180))*100/2)^2*PI(),IF(AND(C$9="L",C$10="D"),(($C$7*Coefficients!$E$16)/($A1361*SIN(C$5*PI()/180))*100/2)^2*PI(),IF(AND(C$9="C",C$10="D"),(($C$7* Coefficients!$F$16)/($A1361*SIN(C$5*PI()/180))*100/2)^2*PI(),FALSE))))</f>
        <v>57143.604997055678</v>
      </c>
      <c r="I1361" s="42">
        <f t="shared" si="149"/>
        <v>3.776504330108994</v>
      </c>
      <c r="L1361" s="44"/>
    </row>
    <row r="1362" spans="1:12" x14ac:dyDescent="0.25">
      <c r="A1362" s="51">
        <f t="shared" si="150"/>
        <v>212.32444620000678</v>
      </c>
      <c r="B1362" s="5">
        <f t="shared" si="144"/>
        <v>0.98945630563614395</v>
      </c>
      <c r="C1362" s="49">
        <f t="shared" si="147"/>
        <v>-9.2067589335660061E-2</v>
      </c>
      <c r="D1362" s="5">
        <f t="shared" si="145"/>
        <v>2.0424150247575872</v>
      </c>
      <c r="E1362" s="5">
        <f t="shared" si="146"/>
        <v>0.47393417817674816</v>
      </c>
      <c r="F1362" s="5" t="str">
        <f t="shared" si="148"/>
        <v>neg.</v>
      </c>
      <c r="G1362" s="16">
        <f>IF(AND(C$9="L",C$10="IB"),IF((($C$7*Coefficients!$C$16)/($A1362*($C$4/100)))&lt;=1,2*ASIN(($C$7*Coefficients!$C$16)/( $A1362*($C$4/100)))*180/PI(),180),IF(AND(C$9="C",C$10="IB"),IF((($C$7*Coefficients!$D$16)/($A1362*($C$4/100)))&lt;=1,2*ASIN(($C$7*Coefficients!$D$16)/( $A1362*($C$4/100)))*180/PI(),180),IF(AND(C$9="L",C$10="D"),IF((($C$7*Coefficients!$E$16)/($A1362*($C$4/100)))&lt;=1,2*ASIN(($C$7*Coefficients!$E$16)/( $A1362*($C$4/100)))*180/PI(),180),IF(AND(C$9="C",C$10="D"),IF((($C$7*Coefficients!$F$16)/($A1362*($C$4/100)))&lt;=1,2*ASIN(($C$7*Coefficients!$F$16)/( $A1362*($C$4/100)))*180/PI(),180),FALSE))))</f>
        <v>180</v>
      </c>
      <c r="H1362" s="50">
        <f>IF(AND(C$9="L",C$10="IB"),(($C$7*Coefficients!$C$16)/($A1362*SIN(C$5*PI()/180))*100/2)^2*PI(),IF(AND(C$9="C",C$10="IB"),(($C$7*Coefficients!$D$16)/($A1362*SIN(C$5*PI()/180))*100/2)^2*PI(),IF(AND(C$9="L",C$10="D"),(($C$7*Coefficients!$E$16)/($A1362*SIN(C$5*PI()/180))*100/2)^2*PI(),IF(AND(C$9="C",C$10="D"),(($C$7* Coefficients!$F$16)/($A1362*SIN(C$5*PI()/180))*100/2)^2*PI(),FALSE))))</f>
        <v>56881.05398106503</v>
      </c>
      <c r="I1362" s="42">
        <f t="shared" si="149"/>
        <v>3.7678186111758927</v>
      </c>
      <c r="L1362" s="44"/>
    </row>
    <row r="1363" spans="1:12" x14ac:dyDescent="0.25">
      <c r="A1363" s="51">
        <f t="shared" si="150"/>
        <v>212.81390459825599</v>
      </c>
      <c r="B1363" s="5">
        <f t="shared" si="144"/>
        <v>0.98940781059365968</v>
      </c>
      <c r="C1363" s="49">
        <f t="shared" si="147"/>
        <v>-9.2493310923758343E-2</v>
      </c>
      <c r="D1363" s="5">
        <f t="shared" si="145"/>
        <v>2.0471232776435331</v>
      </c>
      <c r="E1363" s="5">
        <f t="shared" si="146"/>
        <v>0.47612175894897557</v>
      </c>
      <c r="F1363" s="5" t="str">
        <f t="shared" si="148"/>
        <v>neg.</v>
      </c>
      <c r="G1363" s="16">
        <f>IF(AND(C$9="L",C$10="IB"),IF((($C$7*Coefficients!$C$16)/($A1363*($C$4/100)))&lt;=1,2*ASIN(($C$7*Coefficients!$C$16)/( $A1363*($C$4/100)))*180/PI(),180),IF(AND(C$9="C",C$10="IB"),IF((($C$7*Coefficients!$D$16)/($A1363*($C$4/100)))&lt;=1,2*ASIN(($C$7*Coefficients!$D$16)/( $A1363*($C$4/100)))*180/PI(),180),IF(AND(C$9="L",C$10="D"),IF((($C$7*Coefficients!$E$16)/($A1363*($C$4/100)))&lt;=1,2*ASIN(($C$7*Coefficients!$E$16)/( $A1363*($C$4/100)))*180/PI(),180),IF(AND(C$9="C",C$10="D"),IF((($C$7*Coefficients!$F$16)/($A1363*($C$4/100)))&lt;=1,2*ASIN(($C$7*Coefficients!$F$16)/( $A1363*($C$4/100)))*180/PI(),180),FALSE))))</f>
        <v>180</v>
      </c>
      <c r="H1363" s="50">
        <f>IF(AND(C$9="L",C$10="IB"),(($C$7*Coefficients!$C$16)/($A1363*SIN(C$5*PI()/180))*100/2)^2*PI(),IF(AND(C$9="C",C$10="IB"),(($C$7*Coefficients!$D$16)/($A1363*SIN(C$5*PI()/180))*100/2)^2*PI(),IF(AND(C$9="L",C$10="D"),(($C$7*Coefficients!$E$16)/($A1363*SIN(C$5*PI()/180))*100/2)^2*PI(),IF(AND(C$9="C",C$10="D"),(($C$7* Coefficients!$F$16)/($A1363*SIN(C$5*PI()/180))*100/2)^2*PI(),FALSE))))</f>
        <v>56619.709277416783</v>
      </c>
      <c r="I1363" s="42">
        <f t="shared" si="149"/>
        <v>3.7591528688419924</v>
      </c>
      <c r="L1363" s="44"/>
    </row>
    <row r="1364" spans="1:12" x14ac:dyDescent="0.25">
      <c r="A1364" s="51">
        <f t="shared" si="150"/>
        <v>213.30449131464238</v>
      </c>
      <c r="B1364" s="5">
        <f t="shared" si="144"/>
        <v>0.98935909330095806</v>
      </c>
      <c r="C1364" s="49">
        <f t="shared" si="147"/>
        <v>-9.2921004581989833E-2</v>
      </c>
      <c r="D1364" s="5">
        <f t="shared" si="145"/>
        <v>2.0518423841733111</v>
      </c>
      <c r="E1364" s="5">
        <f t="shared" si="146"/>
        <v>0.47831943713526465</v>
      </c>
      <c r="F1364" s="5" t="str">
        <f t="shared" si="148"/>
        <v>neg.</v>
      </c>
      <c r="G1364" s="16">
        <f>IF(AND(C$9="L",C$10="IB"),IF((($C$7*Coefficients!$C$16)/($A1364*($C$4/100)))&lt;=1,2*ASIN(($C$7*Coefficients!$C$16)/( $A1364*($C$4/100)))*180/PI(),180),IF(AND(C$9="C",C$10="IB"),IF((($C$7*Coefficients!$D$16)/($A1364*($C$4/100)))&lt;=1,2*ASIN(($C$7*Coefficients!$D$16)/( $A1364*($C$4/100)))*180/PI(),180),IF(AND(C$9="L",C$10="D"),IF((($C$7*Coefficients!$E$16)/($A1364*($C$4/100)))&lt;=1,2*ASIN(($C$7*Coefficients!$E$16)/( $A1364*($C$4/100)))*180/PI(),180),IF(AND(C$9="C",C$10="D"),IF((($C$7*Coefficients!$F$16)/($A1364*($C$4/100)))&lt;=1,2*ASIN(($C$7*Coefficients!$F$16)/( $A1364*($C$4/100)))*180/PI(),180),FALSE))))</f>
        <v>180</v>
      </c>
      <c r="H1364" s="50">
        <f>IF(AND(C$9="L",C$10="IB"),(($C$7*Coefficients!$C$16)/($A1364*SIN(C$5*PI()/180))*100/2)^2*PI(),IF(AND(C$9="C",C$10="IB"),(($C$7*Coefficients!$D$16)/($A1364*SIN(C$5*PI()/180))*100/2)^2*PI(),IF(AND(C$9="L",C$10="D"),(($C$7*Coefficients!$E$16)/($A1364*SIN(C$5*PI()/180))*100/2)^2*PI(),IF(AND(C$9="C",C$10="D"),(($C$7* Coefficients!$F$16)/($A1364*SIN(C$5*PI()/180))*100/2)^2*PI(),FALSE))))</f>
        <v>56359.565343609174</v>
      </c>
      <c r="I1364" s="42">
        <f t="shared" si="149"/>
        <v>3.7505070571623906</v>
      </c>
      <c r="L1364" s="44"/>
    </row>
    <row r="1365" spans="1:12" x14ac:dyDescent="0.25">
      <c r="A1365" s="51">
        <f t="shared" si="150"/>
        <v>213.7962089502079</v>
      </c>
      <c r="B1365" s="5">
        <f t="shared" si="144"/>
        <v>0.98931015274687639</v>
      </c>
      <c r="C1365" s="49">
        <f t="shared" si="147"/>
        <v>-9.3350679478403059E-2</v>
      </c>
      <c r="D1365" s="5">
        <f t="shared" si="145"/>
        <v>2.0565723693671556</v>
      </c>
      <c r="E1365" s="5">
        <f t="shared" si="146"/>
        <v>0.48052725934316087</v>
      </c>
      <c r="F1365" s="5" t="str">
        <f t="shared" si="148"/>
        <v>neg.</v>
      </c>
      <c r="G1365" s="16">
        <f>IF(AND(C$9="L",C$10="IB"),IF((($C$7*Coefficients!$C$16)/($A1365*($C$4/100)))&lt;=1,2*ASIN(($C$7*Coefficients!$C$16)/( $A1365*($C$4/100)))*180/PI(),180),IF(AND(C$9="C",C$10="IB"),IF((($C$7*Coefficients!$D$16)/($A1365*($C$4/100)))&lt;=1,2*ASIN(($C$7*Coefficients!$D$16)/( $A1365*($C$4/100)))*180/PI(),180),IF(AND(C$9="L",C$10="D"),IF((($C$7*Coefficients!$E$16)/($A1365*($C$4/100)))&lt;=1,2*ASIN(($C$7*Coefficients!$E$16)/( $A1365*($C$4/100)))*180/PI(),180),IF(AND(C$9="C",C$10="D"),IF((($C$7*Coefficients!$F$16)/($A1365*($C$4/100)))&lt;=1,2*ASIN(($C$7*Coefficients!$F$16)/( $A1365*($C$4/100)))*180/PI(),180),FALSE))))</f>
        <v>180</v>
      </c>
      <c r="H1365" s="50">
        <f>IF(AND(C$9="L",C$10="IB"),(($C$7*Coefficients!$C$16)/($A1365*SIN(C$5*PI()/180))*100/2)^2*PI(),IF(AND(C$9="C",C$10="IB"),(($C$7*Coefficients!$D$16)/($A1365*SIN(C$5*PI()/180))*100/2)^2*PI(),IF(AND(C$9="L",C$10="D"),(($C$7*Coefficients!$E$16)/($A1365*SIN(C$5*PI()/180))*100/2)^2*PI(),IF(AND(C$9="C",C$10="D"),(($C$7* Coefficients!$F$16)/($A1365*SIN(C$5*PI()/180))*100/2)^2*PI(),FALSE))))</f>
        <v>56100.616662605971</v>
      </c>
      <c r="I1365" s="42">
        <f t="shared" si="149"/>
        <v>3.7418811302978541</v>
      </c>
      <c r="L1365" s="44"/>
    </row>
    <row r="1366" spans="1:12" x14ac:dyDescent="0.25">
      <c r="A1366" s="51">
        <f t="shared" si="150"/>
        <v>214.28906011199049</v>
      </c>
      <c r="B1366" s="5">
        <f t="shared" si="144"/>
        <v>0.9892609879157207</v>
      </c>
      <c r="C1366" s="49">
        <f t="shared" si="147"/>
        <v>-9.3782344823968841E-2</v>
      </c>
      <c r="D1366" s="5">
        <f t="shared" si="145"/>
        <v>2.061313258302977</v>
      </c>
      <c r="E1366" s="5">
        <f t="shared" si="146"/>
        <v>0.48274527239534093</v>
      </c>
      <c r="F1366" s="5" t="str">
        <f t="shared" si="148"/>
        <v>neg.</v>
      </c>
      <c r="G1366" s="16">
        <f>IF(AND(C$9="L",C$10="IB"),IF((($C$7*Coefficients!$C$16)/($A1366*($C$4/100)))&lt;=1,2*ASIN(($C$7*Coefficients!$C$16)/( $A1366*($C$4/100)))*180/PI(),180),IF(AND(C$9="C",C$10="IB"),IF((($C$7*Coefficients!$D$16)/($A1366*($C$4/100)))&lt;=1,2*ASIN(($C$7*Coefficients!$D$16)/( $A1366*($C$4/100)))*180/PI(),180),IF(AND(C$9="L",C$10="D"),IF((($C$7*Coefficients!$E$16)/($A1366*($C$4/100)))&lt;=1,2*ASIN(($C$7*Coefficients!$E$16)/( $A1366*($C$4/100)))*180/PI(),180),IF(AND(C$9="C",C$10="D"),IF((($C$7*Coefficients!$F$16)/($A1366*($C$4/100)))&lt;=1,2*ASIN(($C$7*Coefficients!$F$16)/( $A1366*($C$4/100)))*180/PI(),180),FALSE))))</f>
        <v>180</v>
      </c>
      <c r="H1366" s="50">
        <f>IF(AND(C$9="L",C$10="IB"),(($C$7*Coefficients!$C$16)/($A1366*SIN(C$5*PI()/180))*100/2)^2*PI(),IF(AND(C$9="C",C$10="IB"),(($C$7*Coefficients!$D$16)/($A1366*SIN(C$5*PI()/180))*100/2)^2*PI(),IF(AND(C$9="L",C$10="D"),(($C$7*Coefficients!$E$16)/($A1366*SIN(C$5*PI()/180))*100/2)^2*PI(),IF(AND(C$9="C",C$10="D"),(($C$7* Coefficients!$F$16)/($A1366*SIN(C$5*PI()/180))*100/2)^2*PI(),FALSE))))</f>
        <v>55842.857742719316</v>
      </c>
      <c r="I1366" s="42">
        <f t="shared" si="149"/>
        <v>3.7332750425145766</v>
      </c>
      <c r="L1366" s="44"/>
    </row>
    <row r="1367" spans="1:12" x14ac:dyDescent="0.25">
      <c r="A1367" s="51">
        <f t="shared" si="150"/>
        <v>214.78304741303796</v>
      </c>
      <c r="B1367" s="5">
        <f t="shared" si="144"/>
        <v>0.98921159778724477</v>
      </c>
      <c r="C1367" s="49">
        <f t="shared" si="147"/>
        <v>-9.4216009872795908E-2</v>
      </c>
      <c r="D1367" s="5">
        <f t="shared" si="145"/>
        <v>2.0660650761164963</v>
      </c>
      <c r="E1367" s="5">
        <f t="shared" si="146"/>
        <v>0.48497352333060434</v>
      </c>
      <c r="F1367" s="5" t="str">
        <f t="shared" si="148"/>
        <v>neg.</v>
      </c>
      <c r="G1367" s="16">
        <f>IF(AND(C$9="L",C$10="IB"),IF((($C$7*Coefficients!$C$16)/($A1367*($C$4/100)))&lt;=1,2*ASIN(($C$7*Coefficients!$C$16)/( $A1367*($C$4/100)))*180/PI(),180),IF(AND(C$9="C",C$10="IB"),IF((($C$7*Coefficients!$D$16)/($A1367*($C$4/100)))&lt;=1,2*ASIN(($C$7*Coefficients!$D$16)/( $A1367*($C$4/100)))*180/PI(),180),IF(AND(C$9="L",C$10="D"),IF((($C$7*Coefficients!$E$16)/($A1367*($C$4/100)))&lt;=1,2*ASIN(($C$7*Coefficients!$E$16)/( $A1367*($C$4/100)))*180/PI(),180),IF(AND(C$9="C",C$10="D"),IF((($C$7*Coefficients!$F$16)/($A1367*($C$4/100)))&lt;=1,2*ASIN(($C$7*Coefficients!$F$16)/( $A1367*($C$4/100)))*180/PI(),180),FALSE))))</f>
        <v>180</v>
      </c>
      <c r="H1367" s="50">
        <f>IF(AND(C$9="L",C$10="IB"),(($C$7*Coefficients!$C$16)/($A1367*SIN(C$5*PI()/180))*100/2)^2*PI(),IF(AND(C$9="C",C$10="IB"),(($C$7*Coefficients!$D$16)/($A1367*SIN(C$5*PI()/180))*100/2)^2*PI(),IF(AND(C$9="L",C$10="D"),(($C$7*Coefficients!$E$16)/($A1367*SIN(C$5*PI()/180))*100/2)^2*PI(),IF(AND(C$9="C",C$10="D"),(($C$7* Coefficients!$F$16)/($A1367*SIN(C$5*PI()/180))*100/2)^2*PI(),FALSE))))</f>
        <v>55586.283117493476</v>
      </c>
      <c r="I1367" s="42">
        <f t="shared" si="149"/>
        <v>3.7246887481839392</v>
      </c>
      <c r="L1367" s="44"/>
    </row>
    <row r="1368" spans="1:12" x14ac:dyDescent="0.25">
      <c r="A1368" s="51">
        <f t="shared" si="150"/>
        <v>215.27817347242183</v>
      </c>
      <c r="B1368" s="5">
        <f t="shared" si="144"/>
        <v>0.98916198133663191</v>
      </c>
      <c r="C1368" s="49">
        <f t="shared" si="147"/>
        <v>-9.4651683922321941E-2</v>
      </c>
      <c r="D1368" s="5">
        <f t="shared" si="145"/>
        <v>2.0708278480013789</v>
      </c>
      <c r="E1368" s="5">
        <f t="shared" si="146"/>
        <v>0.48721205940487278</v>
      </c>
      <c r="F1368" s="5" t="str">
        <f t="shared" si="148"/>
        <v>neg.</v>
      </c>
      <c r="G1368" s="16">
        <f>IF(AND(C$9="L",C$10="IB"),IF((($C$7*Coefficients!$C$16)/($A1368*($C$4/100)))&lt;=1,2*ASIN(($C$7*Coefficients!$C$16)/( $A1368*($C$4/100)))*180/PI(),180),IF(AND(C$9="C",C$10="IB"),IF((($C$7*Coefficients!$D$16)/($A1368*($C$4/100)))&lt;=1,2*ASIN(($C$7*Coefficients!$D$16)/( $A1368*($C$4/100)))*180/PI(),180),IF(AND(C$9="L",C$10="D"),IF((($C$7*Coefficients!$E$16)/($A1368*($C$4/100)))&lt;=1,2*ASIN(($C$7*Coefficients!$E$16)/( $A1368*($C$4/100)))*180/PI(),180),IF(AND(C$9="C",C$10="D"),IF((($C$7*Coefficients!$F$16)/($A1368*($C$4/100)))&lt;=1,2*ASIN(($C$7*Coefficients!$F$16)/( $A1368*($C$4/100)))*180/PI(),180),FALSE))))</f>
        <v>180</v>
      </c>
      <c r="H1368" s="50">
        <f>IF(AND(C$9="L",C$10="IB"),(($C$7*Coefficients!$C$16)/($A1368*SIN(C$5*PI()/180))*100/2)^2*PI(),IF(AND(C$9="C",C$10="IB"),(($C$7*Coefficients!$D$16)/($A1368*SIN(C$5*PI()/180))*100/2)^2*PI(),IF(AND(C$9="L",C$10="D"),(($C$7*Coefficients!$E$16)/($A1368*SIN(C$5*PI()/180))*100/2)^2*PI(),IF(AND(C$9="C",C$10="D"),(($C$7* Coefficients!$F$16)/($A1368*SIN(C$5*PI()/180))*100/2)^2*PI(),FALSE))))</f>
        <v>55330.887345588737</v>
      </c>
      <c r="I1368" s="42">
        <f t="shared" si="149"/>
        <v>3.7161222017822624</v>
      </c>
      <c r="L1368" s="44"/>
    </row>
    <row r="1369" spans="1:12" x14ac:dyDescent="0.25">
      <c r="A1369" s="51">
        <f t="shared" si="150"/>
        <v>215.77444091525112</v>
      </c>
      <c r="B1369" s="5">
        <f t="shared" si="144"/>
        <v>0.98911213753447269</v>
      </c>
      <c r="C1369" s="49">
        <f t="shared" si="147"/>
        <v>-9.5089376313541446E-2</v>
      </c>
      <c r="D1369" s="5">
        <f t="shared" si="145"/>
        <v>2.0756015992093668</v>
      </c>
      <c r="E1369" s="5">
        <f t="shared" si="146"/>
        <v>0.48946092809219055</v>
      </c>
      <c r="F1369" s="5" t="str">
        <f t="shared" si="148"/>
        <v>neg.</v>
      </c>
      <c r="G1369" s="16">
        <f>IF(AND(C$9="L",C$10="IB"),IF((($C$7*Coefficients!$C$16)/($A1369*($C$4/100)))&lt;=1,2*ASIN(($C$7*Coefficients!$C$16)/( $A1369*($C$4/100)))*180/PI(),180),IF(AND(C$9="C",C$10="IB"),IF((($C$7*Coefficients!$D$16)/($A1369*($C$4/100)))&lt;=1,2*ASIN(($C$7*Coefficients!$D$16)/( $A1369*($C$4/100)))*180/PI(),180),IF(AND(C$9="L",C$10="D"),IF((($C$7*Coefficients!$E$16)/($A1369*($C$4/100)))&lt;=1,2*ASIN(($C$7*Coefficients!$E$16)/( $A1369*($C$4/100)))*180/PI(),180),IF(AND(C$9="C",C$10="D"),IF((($C$7*Coefficients!$F$16)/($A1369*($C$4/100)))&lt;=1,2*ASIN(($C$7*Coefficients!$F$16)/( $A1369*($C$4/100)))*180/PI(),180),FALSE))))</f>
        <v>180</v>
      </c>
      <c r="H1369" s="50">
        <f>IF(AND(C$9="L",C$10="IB"),(($C$7*Coefficients!$C$16)/($A1369*SIN(C$5*PI()/180))*100/2)^2*PI(),IF(AND(C$9="C",C$10="IB"),(($C$7*Coefficients!$D$16)/($A1369*SIN(C$5*PI()/180))*100/2)^2*PI(),IF(AND(C$9="L",C$10="D"),(($C$7*Coefficients!$E$16)/($A1369*SIN(C$5*PI()/180))*100/2)^2*PI(),IF(AND(C$9="C",C$10="D"),(($C$7* Coefficients!$F$16)/($A1369*SIN(C$5*PI()/180))*100/2)^2*PI(),FALSE))))</f>
        <v>55076.665010666096</v>
      </c>
      <c r="I1369" s="42">
        <f t="shared" si="149"/>
        <v>3.7075753578905712</v>
      </c>
      <c r="L1369" s="44"/>
    </row>
    <row r="1370" spans="1:12" x14ac:dyDescent="0.25">
      <c r="A1370" s="51">
        <f t="shared" si="150"/>
        <v>216.27185237268645</v>
      </c>
      <c r="B1370" s="5">
        <f t="shared" si="144"/>
        <v>0.98906206534674856</v>
      </c>
      <c r="C1370" s="49">
        <f t="shared" si="147"/>
        <v>-9.5529096431180877E-2</v>
      </c>
      <c r="D1370" s="5">
        <f t="shared" si="145"/>
        <v>2.0803863550504129</v>
      </c>
      <c r="E1370" s="5">
        <f t="shared" si="146"/>
        <v>0.49172017708573268</v>
      </c>
      <c r="F1370" s="5" t="str">
        <f t="shared" si="148"/>
        <v>neg.</v>
      </c>
      <c r="G1370" s="16">
        <f>IF(AND(C$9="L",C$10="IB"),IF((($C$7*Coefficients!$C$16)/($A1370*($C$4/100)))&lt;=1,2*ASIN(($C$7*Coefficients!$C$16)/( $A1370*($C$4/100)))*180/PI(),180),IF(AND(C$9="C",C$10="IB"),IF((($C$7*Coefficients!$D$16)/($A1370*($C$4/100)))&lt;=1,2*ASIN(($C$7*Coefficients!$D$16)/( $A1370*($C$4/100)))*180/PI(),180),IF(AND(C$9="L",C$10="D"),IF((($C$7*Coefficients!$E$16)/($A1370*($C$4/100)))&lt;=1,2*ASIN(($C$7*Coefficients!$E$16)/( $A1370*($C$4/100)))*180/PI(),180),IF(AND(C$9="C",C$10="D"),IF((($C$7*Coefficients!$F$16)/($A1370*($C$4/100)))&lt;=1,2*ASIN(($C$7*Coefficients!$F$16)/( $A1370*($C$4/100)))*180/PI(),180),FALSE))))</f>
        <v>180</v>
      </c>
      <c r="H1370" s="50">
        <f>IF(AND(C$9="L",C$10="IB"),(($C$7*Coefficients!$C$16)/($A1370*SIN(C$5*PI()/180))*100/2)^2*PI(),IF(AND(C$9="C",C$10="IB"),(($C$7*Coefficients!$D$16)/($A1370*SIN(C$5*PI()/180))*100/2)^2*PI(),IF(AND(C$9="L",C$10="D"),(($C$7*Coefficients!$E$16)/($A1370*SIN(C$5*PI()/180))*100/2)^2*PI(),IF(AND(C$9="C",C$10="D"),(($C$7* Coefficients!$F$16)/($A1370*SIN(C$5*PI()/180))*100/2)^2*PI(),FALSE))))</f>
        <v>54823.610721272329</v>
      </c>
      <c r="I1370" s="42">
        <f t="shared" si="149"/>
        <v>3.6990481711943488</v>
      </c>
      <c r="L1370" s="44"/>
    </row>
    <row r="1371" spans="1:12" x14ac:dyDescent="0.25">
      <c r="A1371" s="51">
        <f t="shared" si="150"/>
        <v>216.77041048195386</v>
      </c>
      <c r="B1371" s="5">
        <f t="shared" si="144"/>
        <v>0.98901176373480892</v>
      </c>
      <c r="C1371" s="49">
        <f t="shared" si="147"/>
        <v>-9.5970853703932962E-2</v>
      </c>
      <c r="D1371" s="5">
        <f t="shared" si="145"/>
        <v>2.0851821408928184</v>
      </c>
      <c r="E1371" s="5">
        <f t="shared" si="146"/>
        <v>0.4939898542988157</v>
      </c>
      <c r="F1371" s="5" t="str">
        <f t="shared" si="148"/>
        <v>neg.</v>
      </c>
      <c r="G1371" s="16">
        <f>IF(AND(C$9="L",C$10="IB"),IF((($C$7*Coefficients!$C$16)/($A1371*($C$4/100)))&lt;=1,2*ASIN(($C$7*Coefficients!$C$16)/( $A1371*($C$4/100)))*180/PI(),180),IF(AND(C$9="C",C$10="IB"),IF((($C$7*Coefficients!$D$16)/($A1371*($C$4/100)))&lt;=1,2*ASIN(($C$7*Coefficients!$D$16)/( $A1371*($C$4/100)))*180/PI(),180),IF(AND(C$9="L",C$10="D"),IF((($C$7*Coefficients!$E$16)/($A1371*($C$4/100)))&lt;=1,2*ASIN(($C$7*Coefficients!$E$16)/( $A1371*($C$4/100)))*180/PI(),180),IF(AND(C$9="C",C$10="D"),IF((($C$7*Coefficients!$F$16)/($A1371*($C$4/100)))&lt;=1,2*ASIN(($C$7*Coefficients!$F$16)/( $A1371*($C$4/100)))*180/PI(),180),FALSE))))</f>
        <v>180</v>
      </c>
      <c r="H1371" s="50">
        <f>IF(AND(C$9="L",C$10="IB"),(($C$7*Coefficients!$C$16)/($A1371*SIN(C$5*PI()/180))*100/2)^2*PI(),IF(AND(C$9="C",C$10="IB"),(($C$7*Coefficients!$D$16)/($A1371*SIN(C$5*PI()/180))*100/2)^2*PI(),IF(AND(C$9="L",C$10="D"),(($C$7*Coefficients!$E$16)/($A1371*SIN(C$5*PI()/180))*100/2)^2*PI(),IF(AND(C$9="C",C$10="D"),(($C$7* Coefficients!$F$16)/($A1371*SIN(C$5*PI()/180))*100/2)^2*PI(),FALSE))))</f>
        <v>54571.719110725724</v>
      </c>
      <c r="I1371" s="42">
        <f t="shared" si="149"/>
        <v>3.6905405964833009</v>
      </c>
      <c r="L1371" s="44"/>
    </row>
    <row r="1372" spans="1:12" x14ac:dyDescent="0.25">
      <c r="A1372" s="51">
        <f t="shared" si="150"/>
        <v>217.2701178863588</v>
      </c>
      <c r="B1372" s="5">
        <f t="shared" si="144"/>
        <v>0.98896123165535244</v>
      </c>
      <c r="C1372" s="49">
        <f t="shared" si="147"/>
        <v>-9.6414657604652967E-2</v>
      </c>
      <c r="D1372" s="5">
        <f t="shared" si="145"/>
        <v>2.0899889821633608</v>
      </c>
      <c r="E1372" s="5">
        <f t="shared" si="146"/>
        <v>0.49627000786591391</v>
      </c>
      <c r="F1372" s="5" t="str">
        <f t="shared" si="148"/>
        <v>neg.</v>
      </c>
      <c r="G1372" s="16">
        <f>IF(AND(C$9="L",C$10="IB"),IF((($C$7*Coefficients!$C$16)/($A1372*($C$4/100)))&lt;=1,2*ASIN(($C$7*Coefficients!$C$16)/( $A1372*($C$4/100)))*180/PI(),180),IF(AND(C$9="C",C$10="IB"),IF((($C$7*Coefficients!$D$16)/($A1372*($C$4/100)))&lt;=1,2*ASIN(($C$7*Coefficients!$D$16)/( $A1372*($C$4/100)))*180/PI(),180),IF(AND(C$9="L",C$10="D"),IF((($C$7*Coefficients!$E$16)/($A1372*($C$4/100)))&lt;=1,2*ASIN(($C$7*Coefficients!$E$16)/( $A1372*($C$4/100)))*180/PI(),180),IF(AND(C$9="C",C$10="D"),IF((($C$7*Coefficients!$F$16)/($A1372*($C$4/100)))&lt;=1,2*ASIN(($C$7*Coefficients!$F$16)/( $A1372*($C$4/100)))*180/PI(),180),FALSE))))</f>
        <v>180</v>
      </c>
      <c r="H1372" s="50">
        <f>IF(AND(C$9="L",C$10="IB"),(($C$7*Coefficients!$C$16)/($A1372*SIN(C$5*PI()/180))*100/2)^2*PI(),IF(AND(C$9="C",C$10="IB"),(($C$7*Coefficients!$D$16)/($A1372*SIN(C$5*PI()/180))*100/2)^2*PI(),IF(AND(C$9="L",C$10="D"),(($C$7*Coefficients!$E$16)/($A1372*SIN(C$5*PI()/180))*100/2)^2*PI(),IF(AND(C$9="C",C$10="D"),(($C$7* Coefficients!$F$16)/($A1372*SIN(C$5*PI()/180))*100/2)^2*PI(),FALSE))))</f>
        <v>54320.984837002252</v>
      </c>
      <c r="I1372" s="42">
        <f t="shared" si="149"/>
        <v>3.6820525886511133</v>
      </c>
      <c r="L1372" s="44"/>
    </row>
    <row r="1373" spans="1:12" x14ac:dyDescent="0.25">
      <c r="A1373" s="51">
        <f t="shared" si="150"/>
        <v>217.77097723530017</v>
      </c>
      <c r="B1373" s="5">
        <f t="shared" si="144"/>
        <v>0.98891046806040594</v>
      </c>
      <c r="C1373" s="49">
        <f t="shared" si="147"/>
        <v>-9.6860517650576905E-2</v>
      </c>
      <c r="D1373" s="5">
        <f t="shared" si="145"/>
        <v>2.094806904347434</v>
      </c>
      <c r="E1373" s="5">
        <f t="shared" si="146"/>
        <v>0.49856068614368054</v>
      </c>
      <c r="F1373" s="5" t="str">
        <f t="shared" si="148"/>
        <v>neg.</v>
      </c>
      <c r="G1373" s="16">
        <f>IF(AND(C$9="L",C$10="IB"),IF((($C$7*Coefficients!$C$16)/($A1373*($C$4/100)))&lt;=1,2*ASIN(($C$7*Coefficients!$C$16)/( $A1373*($C$4/100)))*180/PI(),180),IF(AND(C$9="C",C$10="IB"),IF((($C$7*Coefficients!$D$16)/($A1373*($C$4/100)))&lt;=1,2*ASIN(($C$7*Coefficients!$D$16)/( $A1373*($C$4/100)))*180/PI(),180),IF(AND(C$9="L",C$10="D"),IF((($C$7*Coefficients!$E$16)/($A1373*($C$4/100)))&lt;=1,2*ASIN(($C$7*Coefficients!$E$16)/( $A1373*($C$4/100)))*180/PI(),180),IF(AND(C$9="C",C$10="D"),IF((($C$7*Coefficients!$F$16)/($A1373*($C$4/100)))&lt;=1,2*ASIN(($C$7*Coefficients!$F$16)/( $A1373*($C$4/100)))*180/PI(),180),FALSE))))</f>
        <v>180</v>
      </c>
      <c r="H1373" s="50">
        <f>IF(AND(C$9="L",C$10="IB"),(($C$7*Coefficients!$C$16)/($A1373*SIN(C$5*PI()/180))*100/2)^2*PI(),IF(AND(C$9="C",C$10="IB"),(($C$7*Coefficients!$D$16)/($A1373*SIN(C$5*PI()/180))*100/2)^2*PI(),IF(AND(C$9="L",C$10="D"),(($C$7*Coefficients!$E$16)/($A1373*SIN(C$5*PI()/180))*100/2)^2*PI(),IF(AND(C$9="C",C$10="D"),(($C$7* Coefficients!$F$16)/($A1373*SIN(C$5*PI()/180))*100/2)^2*PI(),FALSE))))</f>
        <v>54071.402582622191</v>
      </c>
      <c r="I1373" s="42">
        <f t="shared" si="149"/>
        <v>3.6735841026952141</v>
      </c>
      <c r="L1373" s="44"/>
    </row>
    <row r="1374" spans="1:12" x14ac:dyDescent="0.25">
      <c r="A1374" s="51">
        <f t="shared" si="150"/>
        <v>218.27299118428439</v>
      </c>
      <c r="B1374" s="5">
        <f t="shared" si="144"/>
        <v>0.9888594718973055</v>
      </c>
      <c r="C1374" s="49">
        <f t="shared" si="147"/>
        <v>-9.7308443403521544E-2</v>
      </c>
      <c r="D1374" s="5">
        <f t="shared" si="145"/>
        <v>2.0996359329891829</v>
      </c>
      <c r="E1374" s="5">
        <f t="shared" si="146"/>
        <v>0.5008619377119724</v>
      </c>
      <c r="F1374" s="5" t="str">
        <f t="shared" si="148"/>
        <v>neg.</v>
      </c>
      <c r="G1374" s="16">
        <f>IF(AND(C$9="L",C$10="IB"),IF((($C$7*Coefficients!$C$16)/($A1374*($C$4/100)))&lt;=1,2*ASIN(($C$7*Coefficients!$C$16)/( $A1374*($C$4/100)))*180/PI(),180),IF(AND(C$9="C",C$10="IB"),IF((($C$7*Coefficients!$D$16)/($A1374*($C$4/100)))&lt;=1,2*ASIN(($C$7*Coefficients!$D$16)/( $A1374*($C$4/100)))*180/PI(),180),IF(AND(C$9="L",C$10="D"),IF((($C$7*Coefficients!$E$16)/($A1374*($C$4/100)))&lt;=1,2*ASIN(($C$7*Coefficients!$E$16)/( $A1374*($C$4/100)))*180/PI(),180),IF(AND(C$9="C",C$10="D"),IF((($C$7*Coefficients!$F$16)/($A1374*($C$4/100)))&lt;=1,2*ASIN(($C$7*Coefficients!$F$16)/( $A1374*($C$4/100)))*180/PI(),180),FALSE))))</f>
        <v>180</v>
      </c>
      <c r="H1374" s="50">
        <f>IF(AND(C$9="L",C$10="IB"),(($C$7*Coefficients!$C$16)/($A1374*SIN(C$5*PI()/180))*100/2)^2*PI(),IF(AND(C$9="C",C$10="IB"),(($C$7*Coefficients!$D$16)/($A1374*SIN(C$5*PI()/180))*100/2)^2*PI(),IF(AND(C$9="L",C$10="D"),(($C$7*Coefficients!$E$16)/($A1374*SIN(C$5*PI()/180))*100/2)^2*PI(),IF(AND(C$9="C",C$10="D"),(($C$7* Coefficients!$F$16)/($A1374*SIN(C$5*PI()/180))*100/2)^2*PI(),FALSE))))</f>
        <v>53822.96705453749</v>
      </c>
      <c r="I1374" s="42">
        <f t="shared" si="149"/>
        <v>3.6651350937165321</v>
      </c>
      <c r="L1374" s="44"/>
    </row>
    <row r="1375" spans="1:12" x14ac:dyDescent="0.25">
      <c r="A1375" s="51">
        <f t="shared" si="150"/>
        <v>218.77616239493946</v>
      </c>
      <c r="B1375" s="5">
        <f t="shared" si="144"/>
        <v>0.98880824210867513</v>
      </c>
      <c r="C1375" s="49">
        <f t="shared" si="147"/>
        <v>-9.7758444470104136E-2</v>
      </c>
      <c r="D1375" s="5">
        <f t="shared" si="145"/>
        <v>2.1044760936916362</v>
      </c>
      <c r="E1375" s="5">
        <f t="shared" si="146"/>
        <v>0.50317381137488149</v>
      </c>
      <c r="F1375" s="5" t="str">
        <f t="shared" si="148"/>
        <v>neg.</v>
      </c>
      <c r="G1375" s="16">
        <f>IF(AND(C$9="L",C$10="IB"),IF((($C$7*Coefficients!$C$16)/($A1375*($C$4/100)))&lt;=1,2*ASIN(($C$7*Coefficients!$C$16)/( $A1375*($C$4/100)))*180/PI(),180),IF(AND(C$9="C",C$10="IB"),IF((($C$7*Coefficients!$D$16)/($A1375*($C$4/100)))&lt;=1,2*ASIN(($C$7*Coefficients!$D$16)/( $A1375*($C$4/100)))*180/PI(),180),IF(AND(C$9="L",C$10="D"),IF((($C$7*Coefficients!$E$16)/($A1375*($C$4/100)))&lt;=1,2*ASIN(($C$7*Coefficients!$E$16)/( $A1375*($C$4/100)))*180/PI(),180),IF(AND(C$9="C",C$10="D"),IF((($C$7*Coefficients!$F$16)/($A1375*($C$4/100)))&lt;=1,2*ASIN(($C$7*Coefficients!$F$16)/( $A1375*($C$4/100)))*180/PI(),180),FALSE))))</f>
        <v>180</v>
      </c>
      <c r="H1375" s="50">
        <f>IF(AND(C$9="L",C$10="IB"),(($C$7*Coefficients!$C$16)/($A1375*SIN(C$5*PI()/180))*100/2)^2*PI(),IF(AND(C$9="C",C$10="IB"),(($C$7*Coefficients!$D$16)/($A1375*SIN(C$5*PI()/180))*100/2)^2*PI(),IF(AND(C$9="L",C$10="D"),(($C$7*Coefficients!$E$16)/($A1375*SIN(C$5*PI()/180))*100/2)^2*PI(),IF(AND(C$9="C",C$10="D"),(($C$7* Coefficients!$F$16)/($A1375*SIN(C$5*PI()/180))*100/2)^2*PI(),FALSE))))</f>
        <v>53575.672984019358</v>
      </c>
      <c r="I1375" s="42">
        <f t="shared" si="149"/>
        <v>3.6567055169192644</v>
      </c>
      <c r="L1375" s="44"/>
    </row>
    <row r="1376" spans="1:12" x14ac:dyDescent="0.25">
      <c r="A1376" s="51">
        <f t="shared" si="150"/>
        <v>219.28049353502902</v>
      </c>
      <c r="B1376" s="5">
        <f t="shared" si="144"/>
        <v>0.98875677763240666</v>
      </c>
      <c r="C1376" s="49">
        <f t="shared" si="147"/>
        <v>-9.8210530501953733E-2</v>
      </c>
      <c r="D1376" s="5">
        <f t="shared" si="145"/>
        <v>2.1093274121168437</v>
      </c>
      <c r="E1376" s="5">
        <f t="shared" si="146"/>
        <v>0.50549635616176858</v>
      </c>
      <c r="F1376" s="5" t="str">
        <f t="shared" si="148"/>
        <v>neg.</v>
      </c>
      <c r="G1376" s="16">
        <f>IF(AND(C$9="L",C$10="IB"),IF((($C$7*Coefficients!$C$16)/($A1376*($C$4/100)))&lt;=1,2*ASIN(($C$7*Coefficients!$C$16)/( $A1376*($C$4/100)))*180/PI(),180),IF(AND(C$9="C",C$10="IB"),IF((($C$7*Coefficients!$D$16)/($A1376*($C$4/100)))&lt;=1,2*ASIN(($C$7*Coefficients!$D$16)/( $A1376*($C$4/100)))*180/PI(),180),IF(AND(C$9="L",C$10="D"),IF((($C$7*Coefficients!$E$16)/($A1376*($C$4/100)))&lt;=1,2*ASIN(($C$7*Coefficients!$E$16)/( $A1376*($C$4/100)))*180/PI(),180),IF(AND(C$9="C",C$10="D"),IF((($C$7*Coefficients!$F$16)/($A1376*($C$4/100)))&lt;=1,2*ASIN(($C$7*Coefficients!$F$16)/( $A1376*($C$4/100)))*180/PI(),180),FALSE))))</f>
        <v>180</v>
      </c>
      <c r="H1376" s="50">
        <f>IF(AND(C$9="L",C$10="IB"),(($C$7*Coefficients!$C$16)/($A1376*SIN(C$5*PI()/180))*100/2)^2*PI(),IF(AND(C$9="C",C$10="IB"),(($C$7*Coefficients!$D$16)/($A1376*SIN(C$5*PI()/180))*100/2)^2*PI(),IF(AND(C$9="L",C$10="D"),(($C$7*Coefficients!$E$16)/($A1376*SIN(C$5*PI()/180))*100/2)^2*PI(),IF(AND(C$9="C",C$10="D"),(($C$7* Coefficients!$F$16)/($A1376*SIN(C$5*PI()/180))*100/2)^2*PI(),FALSE))))</f>
        <v>53329.515126546736</v>
      </c>
      <c r="I1376" s="42">
        <f t="shared" si="149"/>
        <v>3.6482953276106334</v>
      </c>
      <c r="L1376" s="44"/>
    </row>
    <row r="1377" spans="1:12" x14ac:dyDescent="0.25">
      <c r="A1377" s="51">
        <f t="shared" si="150"/>
        <v>219.78598727846659</v>
      </c>
      <c r="B1377" s="5">
        <f t="shared" si="144"/>
        <v>0.98870507740163871</v>
      </c>
      <c r="C1377" s="49">
        <f t="shared" si="147"/>
        <v>-9.8664711195929733E-2</v>
      </c>
      <c r="D1377" s="5">
        <f t="shared" si="145"/>
        <v>2.1141899139860127</v>
      </c>
      <c r="E1377" s="5">
        <f t="shared" si="146"/>
        <v>0.50782962132830423</v>
      </c>
      <c r="F1377" s="5" t="str">
        <f t="shared" si="148"/>
        <v>neg.</v>
      </c>
      <c r="G1377" s="16">
        <f>IF(AND(C$9="L",C$10="IB"),IF((($C$7*Coefficients!$C$16)/($A1377*($C$4/100)))&lt;=1,2*ASIN(($C$7*Coefficients!$C$16)/( $A1377*($C$4/100)))*180/PI(),180),IF(AND(C$9="C",C$10="IB"),IF((($C$7*Coefficients!$D$16)/($A1377*($C$4/100)))&lt;=1,2*ASIN(($C$7*Coefficients!$D$16)/( $A1377*($C$4/100)))*180/PI(),180),IF(AND(C$9="L",C$10="D"),IF((($C$7*Coefficients!$E$16)/($A1377*($C$4/100)))&lt;=1,2*ASIN(($C$7*Coefficients!$E$16)/( $A1377*($C$4/100)))*180/PI(),180),IF(AND(C$9="C",C$10="D"),IF((($C$7*Coefficients!$F$16)/($A1377*($C$4/100)))&lt;=1,2*ASIN(($C$7*Coefficients!$F$16)/( $A1377*($C$4/100)))*180/PI(),180),FALSE))))</f>
        <v>180</v>
      </c>
      <c r="H1377" s="50">
        <f>IF(AND(C$9="L",C$10="IB"),(($C$7*Coefficients!$C$16)/($A1377*SIN(C$5*PI()/180))*100/2)^2*PI(),IF(AND(C$9="C",C$10="IB"),(($C$7*Coefficients!$D$16)/($A1377*SIN(C$5*PI()/180))*100/2)^2*PI(),IF(AND(C$9="L",C$10="D"),(($C$7*Coefficients!$E$16)/($A1377*SIN(C$5*PI()/180))*100/2)^2*PI(),IF(AND(C$9="C",C$10="D"),(($C$7* Coefficients!$F$16)/($A1377*SIN(C$5*PI()/180))*100/2)^2*PI(),FALSE))))</f>
        <v>53084.488261694823</v>
      </c>
      <c r="I1377" s="42">
        <f t="shared" si="149"/>
        <v>3.6399044812006522</v>
      </c>
      <c r="L1377" s="44"/>
    </row>
    <row r="1378" spans="1:12" x14ac:dyDescent="0.25">
      <c r="A1378" s="51">
        <f t="shared" si="150"/>
        <v>220.29264630532967</v>
      </c>
      <c r="B1378" s="5">
        <f t="shared" si="144"/>
        <v>0.98865314034473772</v>
      </c>
      <c r="C1378" s="49">
        <f t="shared" si="147"/>
        <v>-9.9120996294323041E-2</v>
      </c>
      <c r="D1378" s="5">
        <f t="shared" si="145"/>
        <v>2.1190636250796446</v>
      </c>
      <c r="E1378" s="5">
        <f t="shared" si="146"/>
        <v>0.51017365635751255</v>
      </c>
      <c r="F1378" s="5" t="str">
        <f t="shared" si="148"/>
        <v>neg.</v>
      </c>
      <c r="G1378" s="16">
        <f>IF(AND(C$9="L",C$10="IB"),IF((($C$7*Coefficients!$C$16)/($A1378*($C$4/100)))&lt;=1,2*ASIN(($C$7*Coefficients!$C$16)/( $A1378*($C$4/100)))*180/PI(),180),IF(AND(C$9="C",C$10="IB"),IF((($C$7*Coefficients!$D$16)/($A1378*($C$4/100)))&lt;=1,2*ASIN(($C$7*Coefficients!$D$16)/( $A1378*($C$4/100)))*180/PI(),180),IF(AND(C$9="L",C$10="D"),IF((($C$7*Coefficients!$E$16)/($A1378*($C$4/100)))&lt;=1,2*ASIN(($C$7*Coefficients!$E$16)/( $A1378*($C$4/100)))*180/PI(),180),IF(AND(C$9="C",C$10="D"),IF((($C$7*Coefficients!$F$16)/($A1378*($C$4/100)))&lt;=1,2*ASIN(($C$7*Coefficients!$F$16)/( $A1378*($C$4/100)))*180/PI(),180),FALSE))))</f>
        <v>180</v>
      </c>
      <c r="H1378" s="50">
        <f>IF(AND(C$9="L",C$10="IB"),(($C$7*Coefficients!$C$16)/($A1378*SIN(C$5*PI()/180))*100/2)^2*PI(),IF(AND(C$9="C",C$10="IB"),(($C$7*Coefficients!$D$16)/($A1378*SIN(C$5*PI()/180))*100/2)^2*PI(),IF(AND(C$9="L",C$10="D"),(($C$7*Coefficients!$E$16)/($A1378*SIN(C$5*PI()/180))*100/2)^2*PI(),IF(AND(C$9="C",C$10="D"),(($C$7* Coefficients!$F$16)/($A1378*SIN(C$5*PI()/180))*100/2)^2*PI(),FALSE))))</f>
        <v>52840.587193024585</v>
      </c>
      <c r="I1378" s="42">
        <f t="shared" si="149"/>
        <v>3.6315329332018882</v>
      </c>
      <c r="L1378" s="44"/>
    </row>
    <row r="1379" spans="1:12" x14ac:dyDescent="0.25">
      <c r="A1379" s="51">
        <f t="shared" si="150"/>
        <v>220.80047330187398</v>
      </c>
      <c r="B1379" s="5">
        <f t="shared" ref="B1379:B1442" si="151">IF(AND(C$9="L",C$10="IB"),SQRT((SIN(PI()*$A1379*($C$4/100)/$C$7*SIN($C$5*PI()/180))/(PI()*$A1379*($C$4/100)/$C$7*SIN($C$5*PI()/180)))^2),IF(AND(C$9="C",C$10="IB"),IMABS(2*BESSELJ((2*PI()*$A1379/$C$7)*(($C$4/100)/2)*SIN($C$5*PI()/180),1)/( (2*PI()*$A1379/$C$7)*(($C$4/100)/2)*SIN($C$5*PI()/180))),IF(AND(C$9="L",C$10="D"),SQRT((SIN(PI()*$A1379*($C$4/100)/$C$7*SIN($C$5*PI()/180))/(PI()*$A1379*($C$4/100)/$C$7*SIN($C$5*PI()/180)))^2)*COS(C$5*PI()/180),IF(AND(C$9="C",C$10="D"),IMABS(2*BESSELJ((2*PI()*$A1379/$C$7)*(($C$4/100)/2)*SIN($C$5*PI()/180),1)/( (2*PI()*$A1379/$C$7)*(($C$4/100)/2)*SIN($C$5*PI()/180)))* COS(C$5*PI()/180),FALSE))))</f>
        <v>0.98860096538527531</v>
      </c>
      <c r="C1379" s="49">
        <f t="shared" si="147"/>
        <v>-9.957939558508988E-2</v>
      </c>
      <c r="D1379" s="5">
        <f t="shared" ref="D1379:D1442" si="152">IF(C$9="C",C$14/(C$7/A1379*100),"n/a")</f>
        <v>2.12394857123767</v>
      </c>
      <c r="E1379" s="5">
        <f t="shared" ref="E1379:E1442" si="153">IF($C$9="C",(((PI()*(C$4/100)/(C$7/A1379)))^2),IF($C$9="L",(2*(C$4/100)/(C$7/A1379)),FALSE))</f>
        <v>0.51252851096082075</v>
      </c>
      <c r="F1379" s="5" t="str">
        <f t="shared" si="148"/>
        <v>neg.</v>
      </c>
      <c r="G1379" s="16">
        <f>IF(AND(C$9="L",C$10="IB"),IF((($C$7*Coefficients!$C$16)/($A1379*($C$4/100)))&lt;=1,2*ASIN(($C$7*Coefficients!$C$16)/( $A1379*($C$4/100)))*180/PI(),180),IF(AND(C$9="C",C$10="IB"),IF((($C$7*Coefficients!$D$16)/($A1379*($C$4/100)))&lt;=1,2*ASIN(($C$7*Coefficients!$D$16)/( $A1379*($C$4/100)))*180/PI(),180),IF(AND(C$9="L",C$10="D"),IF((($C$7*Coefficients!$E$16)/($A1379*($C$4/100)))&lt;=1,2*ASIN(($C$7*Coefficients!$E$16)/( $A1379*($C$4/100)))*180/PI(),180),IF(AND(C$9="C",C$10="D"),IF((($C$7*Coefficients!$F$16)/($A1379*($C$4/100)))&lt;=1,2*ASIN(($C$7*Coefficients!$F$16)/( $A1379*($C$4/100)))*180/PI(),180),FALSE))))</f>
        <v>180</v>
      </c>
      <c r="H1379" s="50">
        <f>IF(AND(C$9="L",C$10="IB"),(($C$7*Coefficients!$C$16)/($A1379*SIN(C$5*PI()/180))*100/2)^2*PI(),IF(AND(C$9="C",C$10="IB"),(($C$7*Coefficients!$D$16)/($A1379*SIN(C$5*PI()/180))*100/2)^2*PI(),IF(AND(C$9="L",C$10="D"),(($C$7*Coefficients!$E$16)/($A1379*SIN(C$5*PI()/180))*100/2)^2*PI(),IF(AND(C$9="C",C$10="D"),(($C$7* Coefficients!$F$16)/($A1379*SIN(C$5*PI()/180))*100/2)^2*PI(),FALSE))))</f>
        <v>52597.806747972412</v>
      </c>
      <c r="I1379" s="42">
        <f t="shared" si="149"/>
        <v>3.6231806392292287</v>
      </c>
      <c r="L1379" s="44"/>
    </row>
    <row r="1380" spans="1:12" x14ac:dyDescent="0.25">
      <c r="A1380" s="51">
        <f t="shared" si="150"/>
        <v>221.30947096054771</v>
      </c>
      <c r="B1380" s="5">
        <f t="shared" si="151"/>
        <v>0.98854855144200926</v>
      </c>
      <c r="C1380" s="49">
        <f t="shared" ref="C1380:C1443" si="154">20*LOG(B1380)</f>
        <v>-0.1000399189020537</v>
      </c>
      <c r="D1380" s="5">
        <f t="shared" si="152"/>
        <v>2.1288447783595874</v>
      </c>
      <c r="E1380" s="5">
        <f t="shared" si="153"/>
        <v>0.51489423507911392</v>
      </c>
      <c r="F1380" s="5" t="str">
        <f t="shared" ref="F1380:F1443" si="155">IF(E1380&gt;=1,10*LOG(E1380),"neg.")</f>
        <v>neg.</v>
      </c>
      <c r="G1380" s="16">
        <f>IF(AND(C$9="L",C$10="IB"),IF((($C$7*Coefficients!$C$16)/($A1380*($C$4/100)))&lt;=1,2*ASIN(($C$7*Coefficients!$C$16)/( $A1380*($C$4/100)))*180/PI(),180),IF(AND(C$9="C",C$10="IB"),IF((($C$7*Coefficients!$D$16)/($A1380*($C$4/100)))&lt;=1,2*ASIN(($C$7*Coefficients!$D$16)/( $A1380*($C$4/100)))*180/PI(),180),IF(AND(C$9="L",C$10="D"),IF((($C$7*Coefficients!$E$16)/($A1380*($C$4/100)))&lt;=1,2*ASIN(($C$7*Coefficients!$E$16)/( $A1380*($C$4/100)))*180/PI(),180),IF(AND(C$9="C",C$10="D"),IF((($C$7*Coefficients!$F$16)/($A1380*($C$4/100)))&lt;=1,2*ASIN(($C$7*Coefficients!$F$16)/( $A1380*($C$4/100)))*180/PI(),180),FALSE))))</f>
        <v>180</v>
      </c>
      <c r="H1380" s="50">
        <f>IF(AND(C$9="L",C$10="IB"),(($C$7*Coefficients!$C$16)/($A1380*SIN(C$5*PI()/180))*100/2)^2*PI(),IF(AND(C$9="C",C$10="IB"),(($C$7*Coefficients!$D$16)/($A1380*SIN(C$5*PI()/180))*100/2)^2*PI(),IF(AND(C$9="L",C$10="D"),(($C$7*Coefficients!$E$16)/($A1380*SIN(C$5*PI()/180))*100/2)^2*PI(),IF(AND(C$9="C",C$10="D"),(($C$7* Coefficients!$F$16)/($A1380*SIN(C$5*PI()/180))*100/2)^2*PI(),FALSE))))</f>
        <v>52356.141777740428</v>
      </c>
      <c r="I1380" s="42">
        <f t="shared" ref="I1380:I1443" si="156">(0.8/A1380)*1000</f>
        <v>3.6148475549996415</v>
      </c>
      <c r="L1380" s="44"/>
    </row>
    <row r="1381" spans="1:12" x14ac:dyDescent="0.25">
      <c r="A1381" s="51">
        <f t="shared" ref="A1381:A1444" si="157">A1380*10^(1/1000)</f>
        <v>221.8196419800058</v>
      </c>
      <c r="B1381" s="5">
        <f t="shared" si="151"/>
        <v>0.98849589742886113</v>
      </c>
      <c r="C1381" s="49">
        <f t="shared" si="154"/>
        <v>-0.10050257612513763</v>
      </c>
      <c r="D1381" s="5">
        <f t="shared" si="152"/>
        <v>2.1337522724046001</v>
      </c>
      <c r="E1381" s="5">
        <f t="shared" si="153"/>
        <v>0.51727087888379386</v>
      </c>
      <c r="F1381" s="5" t="str">
        <f t="shared" si="155"/>
        <v>neg.</v>
      </c>
      <c r="G1381" s="16">
        <f>IF(AND(C$9="L",C$10="IB"),IF((($C$7*Coefficients!$C$16)/($A1381*($C$4/100)))&lt;=1,2*ASIN(($C$7*Coefficients!$C$16)/( $A1381*($C$4/100)))*180/PI(),180),IF(AND(C$9="C",C$10="IB"),IF((($C$7*Coefficients!$D$16)/($A1381*($C$4/100)))&lt;=1,2*ASIN(($C$7*Coefficients!$D$16)/( $A1381*($C$4/100)))*180/PI(),180),IF(AND(C$9="L",C$10="D"),IF((($C$7*Coefficients!$E$16)/($A1381*($C$4/100)))&lt;=1,2*ASIN(($C$7*Coefficients!$E$16)/( $A1381*($C$4/100)))*180/PI(),180),IF(AND(C$9="C",C$10="D"),IF((($C$7*Coefficients!$F$16)/($A1381*($C$4/100)))&lt;=1,2*ASIN(($C$7*Coefficients!$F$16)/( $A1381*($C$4/100)))*180/PI(),180),FALSE))))</f>
        <v>180</v>
      </c>
      <c r="H1381" s="50">
        <f>IF(AND(C$9="L",C$10="IB"),(($C$7*Coefficients!$C$16)/($A1381*SIN(C$5*PI()/180))*100/2)^2*PI(),IF(AND(C$9="C",C$10="IB"),(($C$7*Coefficients!$D$16)/($A1381*SIN(C$5*PI()/180))*100/2)^2*PI(),IF(AND(C$9="L",C$10="D"),(($C$7*Coefficients!$E$16)/($A1381*SIN(C$5*PI()/180))*100/2)^2*PI(),IF(AND(C$9="C",C$10="D"),(($C$7* Coefficients!$F$16)/($A1381*SIN(C$5*PI()/180))*100/2)^2*PI(),FALSE))))</f>
        <v>52115.587157187445</v>
      </c>
      <c r="I1381" s="42">
        <f t="shared" si="156"/>
        <v>3.6065336363319433</v>
      </c>
      <c r="L1381" s="44"/>
    </row>
    <row r="1382" spans="1:12" x14ac:dyDescent="0.25">
      <c r="A1382" s="51">
        <f t="shared" si="157"/>
        <v>222.33098906512416</v>
      </c>
      <c r="B1382" s="5">
        <f t="shared" si="151"/>
        <v>0.98844300225489712</v>
      </c>
      <c r="C1382" s="49">
        <f t="shared" si="154"/>
        <v>-0.10096737718056809</v>
      </c>
      <c r="D1382" s="5">
        <f t="shared" si="152"/>
        <v>2.1386710793917518</v>
      </c>
      <c r="E1382" s="5">
        <f t="shared" si="153"/>
        <v>0.51965849277784237</v>
      </c>
      <c r="F1382" s="5" t="str">
        <f t="shared" si="155"/>
        <v>neg.</v>
      </c>
      <c r="G1382" s="16">
        <f>IF(AND(C$9="L",C$10="IB"),IF((($C$7*Coefficients!$C$16)/($A1382*($C$4/100)))&lt;=1,2*ASIN(($C$7*Coefficients!$C$16)/( $A1382*($C$4/100)))*180/PI(),180),IF(AND(C$9="C",C$10="IB"),IF((($C$7*Coefficients!$D$16)/($A1382*($C$4/100)))&lt;=1,2*ASIN(($C$7*Coefficients!$D$16)/( $A1382*($C$4/100)))*180/PI(),180),IF(AND(C$9="L",C$10="D"),IF((($C$7*Coefficients!$E$16)/($A1382*($C$4/100)))&lt;=1,2*ASIN(($C$7*Coefficients!$E$16)/( $A1382*($C$4/100)))*180/PI(),180),IF(AND(C$9="C",C$10="D"),IF((($C$7*Coefficients!$F$16)/($A1382*($C$4/100)))&lt;=1,2*ASIN(($C$7*Coefficients!$F$16)/( $A1382*($C$4/100)))*180/PI(),180),FALSE))))</f>
        <v>180</v>
      </c>
      <c r="H1382" s="50">
        <f>IF(AND(C$9="L",C$10="IB"),(($C$7*Coefficients!$C$16)/($A1382*SIN(C$5*PI()/180))*100/2)^2*PI(),IF(AND(C$9="C",C$10="IB"),(($C$7*Coefficients!$D$16)/($A1382*SIN(C$5*PI()/180))*100/2)^2*PI(),IF(AND(C$9="L",C$10="D"),(($C$7*Coefficients!$E$16)/($A1382*SIN(C$5*PI()/180))*100/2)^2*PI(),IF(AND(C$9="C",C$10="D"),(($C$7* Coefficients!$F$16)/($A1382*SIN(C$5*PI()/180))*100/2)^2*PI(),FALSE))))</f>
        <v>51876.137784720042</v>
      </c>
      <c r="I1382" s="42">
        <f t="shared" si="156"/>
        <v>3.5982388391465654</v>
      </c>
      <c r="L1382" s="44"/>
    </row>
    <row r="1383" spans="1:12" x14ac:dyDescent="0.25">
      <c r="A1383" s="51">
        <f t="shared" si="157"/>
        <v>222.84351492701416</v>
      </c>
      <c r="B1383" s="5">
        <f t="shared" si="151"/>
        <v>0.98838986482430524</v>
      </c>
      <c r="C1383" s="49">
        <f t="shared" si="154"/>
        <v>-0.10143433204111173</v>
      </c>
      <c r="D1383" s="5">
        <f t="shared" si="152"/>
        <v>2.1436012254000683</v>
      </c>
      <c r="E1383" s="5">
        <f t="shared" si="153"/>
        <v>0.52205712739689181</v>
      </c>
      <c r="F1383" s="5" t="str">
        <f t="shared" si="155"/>
        <v>neg.</v>
      </c>
      <c r="G1383" s="16">
        <f>IF(AND(C$9="L",C$10="IB"),IF((($C$7*Coefficients!$C$16)/($A1383*($C$4/100)))&lt;=1,2*ASIN(($C$7*Coefficients!$C$16)/( $A1383*($C$4/100)))*180/PI(),180),IF(AND(C$9="C",C$10="IB"),IF((($C$7*Coefficients!$D$16)/($A1383*($C$4/100)))&lt;=1,2*ASIN(($C$7*Coefficients!$D$16)/( $A1383*($C$4/100)))*180/PI(),180),IF(AND(C$9="L",C$10="D"),IF((($C$7*Coefficients!$E$16)/($A1383*($C$4/100)))&lt;=1,2*ASIN(($C$7*Coefficients!$E$16)/( $A1383*($C$4/100)))*180/PI(),180),IF(AND(C$9="C",C$10="D"),IF((($C$7*Coefficients!$F$16)/($A1383*($C$4/100)))&lt;=1,2*ASIN(($C$7*Coefficients!$F$16)/( $A1383*($C$4/100)))*180/PI(),180),FALSE))))</f>
        <v>180</v>
      </c>
      <c r="H1383" s="50">
        <f>IF(AND(C$9="L",C$10="IB"),(($C$7*Coefficients!$C$16)/($A1383*SIN(C$5*PI()/180))*100/2)^2*PI(),IF(AND(C$9="C",C$10="IB"),(($C$7*Coefficients!$D$16)/($A1383*SIN(C$5*PI()/180))*100/2)^2*PI(),IF(AND(C$9="L",C$10="D"),(($C$7*Coefficients!$E$16)/($A1383*SIN(C$5*PI()/180))*100/2)^2*PI(),IF(AND(C$9="C",C$10="D"),(($C$7* Coefficients!$F$16)/($A1383*SIN(C$5*PI()/180))*100/2)^2*PI(),FALSE))))</f>
        <v>51637.788582184578</v>
      </c>
      <c r="I1383" s="42">
        <f t="shared" si="156"/>
        <v>3.5899631194653185</v>
      </c>
      <c r="L1383" s="44"/>
    </row>
    <row r="1384" spans="1:12" x14ac:dyDescent="0.25">
      <c r="A1384" s="51">
        <f t="shared" si="157"/>
        <v>223.35722228303689</v>
      </c>
      <c r="B1384" s="5">
        <f t="shared" si="151"/>
        <v>0.98833648403637564</v>
      </c>
      <c r="C1384" s="49">
        <f t="shared" si="154"/>
        <v>-0.10190345072628475</v>
      </c>
      <c r="D1384" s="5">
        <f t="shared" si="152"/>
        <v>2.1485427365686927</v>
      </c>
      <c r="E1384" s="5">
        <f t="shared" si="153"/>
        <v>0.524466833610297</v>
      </c>
      <c r="F1384" s="5" t="str">
        <f t="shared" si="155"/>
        <v>neg.</v>
      </c>
      <c r="G1384" s="16">
        <f>IF(AND(C$9="L",C$10="IB"),IF((($C$7*Coefficients!$C$16)/($A1384*($C$4/100)))&lt;=1,2*ASIN(($C$7*Coefficients!$C$16)/( $A1384*($C$4/100)))*180/PI(),180),IF(AND(C$9="C",C$10="IB"),IF((($C$7*Coefficients!$D$16)/($A1384*($C$4/100)))&lt;=1,2*ASIN(($C$7*Coefficients!$D$16)/( $A1384*($C$4/100)))*180/PI(),180),IF(AND(C$9="L",C$10="D"),IF((($C$7*Coefficients!$E$16)/($A1384*($C$4/100)))&lt;=1,2*ASIN(($C$7*Coefficients!$E$16)/( $A1384*($C$4/100)))*180/PI(),180),IF(AND(C$9="C",C$10="D"),IF((($C$7*Coefficients!$F$16)/($A1384*($C$4/100)))&lt;=1,2*ASIN(($C$7*Coefficients!$F$16)/( $A1384*($C$4/100)))*180/PI(),180),FALSE))))</f>
        <v>180</v>
      </c>
      <c r="H1384" s="50">
        <f>IF(AND(C$9="L",C$10="IB"),(($C$7*Coefficients!$C$16)/($A1384*SIN(C$5*PI()/180))*100/2)^2*PI(),IF(AND(C$9="C",C$10="IB"),(($C$7*Coefficients!$D$16)/($A1384*SIN(C$5*PI()/180))*100/2)^2*PI(),IF(AND(C$9="L",C$10="D"),(($C$7*Coefficients!$E$16)/($A1384*SIN(C$5*PI()/180))*100/2)^2*PI(),IF(AND(C$9="C",C$10="D"),(($C$7* Coefficients!$F$16)/($A1384*SIN(C$5*PI()/180))*100/2)^2*PI(),FALSE))))</f>
        <v>51400.534494759377</v>
      </c>
      <c r="I1384" s="42">
        <f t="shared" si="156"/>
        <v>3.5817064334111617</v>
      </c>
      <c r="L1384" s="44"/>
    </row>
    <row r="1385" spans="1:12" x14ac:dyDescent="0.25">
      <c r="A1385" s="51">
        <f t="shared" si="157"/>
        <v>223.87211385681763</v>
      </c>
      <c r="B1385" s="5">
        <f t="shared" si="151"/>
        <v>0.98828285878547906</v>
      </c>
      <c r="C1385" s="49">
        <f t="shared" si="154"/>
        <v>-0.10237474330257874</v>
      </c>
      <c r="D1385" s="5">
        <f t="shared" si="152"/>
        <v>2.1534956390970255</v>
      </c>
      <c r="E1385" s="5">
        <f t="shared" si="153"/>
        <v>0.52688766252221619</v>
      </c>
      <c r="F1385" s="5" t="str">
        <f t="shared" si="155"/>
        <v>neg.</v>
      </c>
      <c r="G1385" s="16">
        <f>IF(AND(C$9="L",C$10="IB"),IF((($C$7*Coefficients!$C$16)/($A1385*($C$4/100)))&lt;=1,2*ASIN(($C$7*Coefficients!$C$16)/( $A1385*($C$4/100)))*180/PI(),180),IF(AND(C$9="C",C$10="IB"),IF((($C$7*Coefficients!$D$16)/($A1385*($C$4/100)))&lt;=1,2*ASIN(($C$7*Coefficients!$D$16)/( $A1385*($C$4/100)))*180/PI(),180),IF(AND(C$9="L",C$10="D"),IF((($C$7*Coefficients!$E$16)/($A1385*($C$4/100)))&lt;=1,2*ASIN(($C$7*Coefficients!$E$16)/( $A1385*($C$4/100)))*180/PI(),180),IF(AND(C$9="C",C$10="D"),IF((($C$7*Coefficients!$F$16)/($A1385*($C$4/100)))&lt;=1,2*ASIN(($C$7*Coefficients!$F$16)/( $A1385*($C$4/100)))*180/PI(),180),FALSE))))</f>
        <v>180</v>
      </c>
      <c r="H1385" s="50">
        <f>IF(AND(C$9="L",C$10="IB"),(($C$7*Coefficients!$C$16)/($A1385*SIN(C$5*PI()/180))*100/2)^2*PI(),IF(AND(C$9="C",C$10="IB"),(($C$7*Coefficients!$D$16)/($A1385*SIN(C$5*PI()/180))*100/2)^2*PI(),IF(AND(C$9="L",C$10="D"),(($C$7*Coefficients!$E$16)/($A1385*SIN(C$5*PI()/180))*100/2)^2*PI(),IF(AND(C$9="C",C$10="D"),(($C$7* Coefficients!$F$16)/($A1385*SIN(C$5*PI()/180))*100/2)^2*PI(),FALSE))))</f>
        <v>51164.370490847519</v>
      </c>
      <c r="I1385" s="42">
        <f t="shared" si="156"/>
        <v>3.5734687372079659</v>
      </c>
      <c r="L1385" s="44"/>
    </row>
    <row r="1386" spans="1:12" x14ac:dyDescent="0.25">
      <c r="A1386" s="51">
        <f t="shared" si="157"/>
        <v>224.38819237826024</v>
      </c>
      <c r="B1386" s="5">
        <f t="shared" si="151"/>
        <v>0.98822898796104575</v>
      </c>
      <c r="C1386" s="49">
        <f t="shared" si="154"/>
        <v>-0.10284821988368339</v>
      </c>
      <c r="D1386" s="5">
        <f t="shared" si="152"/>
        <v>2.1584599592448623</v>
      </c>
      <c r="E1386" s="5">
        <f t="shared" si="153"/>
        <v>0.52931966547269238</v>
      </c>
      <c r="F1386" s="5" t="str">
        <f t="shared" si="155"/>
        <v>neg.</v>
      </c>
      <c r="G1386" s="16">
        <f>IF(AND(C$9="L",C$10="IB"),IF((($C$7*Coefficients!$C$16)/($A1386*($C$4/100)))&lt;=1,2*ASIN(($C$7*Coefficients!$C$16)/( $A1386*($C$4/100)))*180/PI(),180),IF(AND(C$9="C",C$10="IB"),IF((($C$7*Coefficients!$D$16)/($A1386*($C$4/100)))&lt;=1,2*ASIN(($C$7*Coefficients!$D$16)/( $A1386*($C$4/100)))*180/PI(),180),IF(AND(C$9="L",C$10="D"),IF((($C$7*Coefficients!$E$16)/($A1386*($C$4/100)))&lt;=1,2*ASIN(($C$7*Coefficients!$E$16)/( $A1386*($C$4/100)))*180/PI(),180),IF(AND(C$9="C",C$10="D"),IF((($C$7*Coefficients!$F$16)/($A1386*($C$4/100)))&lt;=1,2*ASIN(($C$7*Coefficients!$F$16)/( $A1386*($C$4/100)))*180/PI(),180),FALSE))))</f>
        <v>180</v>
      </c>
      <c r="H1386" s="50">
        <f>IF(AND(C$9="L",C$10="IB"),(($C$7*Coefficients!$C$16)/($A1386*SIN(C$5*PI()/180))*100/2)^2*PI(),IF(AND(C$9="C",C$10="IB"),(($C$7*Coefficients!$D$16)/($A1386*SIN(C$5*PI()/180))*100/2)^2*PI(),IF(AND(C$9="L",C$10="D"),(($C$7*Coefficients!$E$16)/($A1386*SIN(C$5*PI()/180))*100/2)^2*PI(),IF(AND(C$9="C",C$10="D"),(($C$7* Coefficients!$F$16)/($A1386*SIN(C$5*PI()/180))*100/2)^2*PI(),FALSE))))</f>
        <v>50929.291561970233</v>
      </c>
      <c r="I1386" s="42">
        <f t="shared" si="156"/>
        <v>3.5652499871802865</v>
      </c>
      <c r="L1386" s="44"/>
    </row>
    <row r="1387" spans="1:12" x14ac:dyDescent="0.25">
      <c r="A1387" s="51">
        <f t="shared" si="157"/>
        <v>224.90546058356168</v>
      </c>
      <c r="B1387" s="5">
        <f t="shared" si="151"/>
        <v>0.98817487044754304</v>
      </c>
      <c r="C1387" s="49">
        <f t="shared" si="154"/>
        <v>-0.10332389063072085</v>
      </c>
      <c r="D1387" s="5">
        <f t="shared" si="152"/>
        <v>2.1634357233325354</v>
      </c>
      <c r="E1387" s="5">
        <f t="shared" si="153"/>
        <v>0.53176289403874455</v>
      </c>
      <c r="F1387" s="5" t="str">
        <f t="shared" si="155"/>
        <v>neg.</v>
      </c>
      <c r="G1387" s="16">
        <f>IF(AND(C$9="L",C$10="IB"),IF((($C$7*Coefficients!$C$16)/($A1387*($C$4/100)))&lt;=1,2*ASIN(($C$7*Coefficients!$C$16)/( $A1387*($C$4/100)))*180/PI(),180),IF(AND(C$9="C",C$10="IB"),IF((($C$7*Coefficients!$D$16)/($A1387*($C$4/100)))&lt;=1,2*ASIN(($C$7*Coefficients!$D$16)/( $A1387*($C$4/100)))*180/PI(),180),IF(AND(C$9="L",C$10="D"),IF((($C$7*Coefficients!$E$16)/($A1387*($C$4/100)))&lt;=1,2*ASIN(($C$7*Coefficients!$E$16)/( $A1387*($C$4/100)))*180/PI(),180),IF(AND(C$9="C",C$10="D"),IF((($C$7*Coefficients!$F$16)/($A1387*($C$4/100)))&lt;=1,2*ASIN(($C$7*Coefficients!$F$16)/( $A1387*($C$4/100)))*180/PI(),180),FALSE))))</f>
        <v>180</v>
      </c>
      <c r="H1387" s="50">
        <f>IF(AND(C$9="L",C$10="IB"),(($C$7*Coefficients!$C$16)/($A1387*SIN(C$5*PI()/180))*100/2)^2*PI(),IF(AND(C$9="C",C$10="IB"),(($C$7*Coefficients!$D$16)/($A1387*SIN(C$5*PI()/180))*100/2)^2*PI(),IF(AND(C$9="L",C$10="D"),(($C$7*Coefficients!$E$16)/($A1387*SIN(C$5*PI()/180))*100/2)^2*PI(),IF(AND(C$9="C",C$10="D"),(($C$7* Coefficients!$F$16)/($A1387*SIN(C$5*PI()/180))*100/2)^2*PI(),FALSE))))</f>
        <v>50695.292722660583</v>
      </c>
      <c r="I1387" s="42">
        <f t="shared" si="156"/>
        <v>3.5570501397531298</v>
      </c>
      <c r="L1387" s="44"/>
    </row>
    <row r="1388" spans="1:12" x14ac:dyDescent="0.25">
      <c r="A1388" s="51">
        <f t="shared" si="157"/>
        <v>225.42392121522644</v>
      </c>
      <c r="B1388" s="5">
        <f t="shared" si="151"/>
        <v>0.98812050512445559</v>
      </c>
      <c r="C1388" s="49">
        <f t="shared" si="154"/>
        <v>-0.10380176575245739</v>
      </c>
      <c r="D1388" s="5">
        <f t="shared" si="152"/>
        <v>2.1684229577410501</v>
      </c>
      <c r="E1388" s="5">
        <f t="shared" si="153"/>
        <v>0.5342174000354597</v>
      </c>
      <c r="F1388" s="5" t="str">
        <f t="shared" si="155"/>
        <v>neg.</v>
      </c>
      <c r="G1388" s="16">
        <f>IF(AND(C$9="L",C$10="IB"),IF((($C$7*Coefficients!$C$16)/($A1388*($C$4/100)))&lt;=1,2*ASIN(($C$7*Coefficients!$C$16)/( $A1388*($C$4/100)))*180/PI(),180),IF(AND(C$9="C",C$10="IB"),IF((($C$7*Coefficients!$D$16)/($A1388*($C$4/100)))&lt;=1,2*ASIN(($C$7*Coefficients!$D$16)/( $A1388*($C$4/100)))*180/PI(),180),IF(AND(C$9="L",C$10="D"),IF((($C$7*Coefficients!$E$16)/($A1388*($C$4/100)))&lt;=1,2*ASIN(($C$7*Coefficients!$E$16)/( $A1388*($C$4/100)))*180/PI(),180),IF(AND(C$9="C",C$10="D"),IF((($C$7*Coefficients!$F$16)/($A1388*($C$4/100)))&lt;=1,2*ASIN(($C$7*Coefficients!$F$16)/( $A1388*($C$4/100)))*180/PI(),180),FALSE))))</f>
        <v>180</v>
      </c>
      <c r="H1388" s="50">
        <f>IF(AND(C$9="L",C$10="IB"),(($C$7*Coefficients!$C$16)/($A1388*SIN(C$5*PI()/180))*100/2)^2*PI(),IF(AND(C$9="C",C$10="IB"),(($C$7*Coefficients!$D$16)/($A1388*SIN(C$5*PI()/180))*100/2)^2*PI(),IF(AND(C$9="L",C$10="D"),(($C$7*Coefficients!$E$16)/($A1388*SIN(C$5*PI()/180))*100/2)^2*PI(),IF(AND(C$9="C",C$10="D"),(($C$7* Coefficients!$F$16)/($A1388*SIN(C$5*PI()/180))*100/2)^2*PI(),FALSE))))</f>
        <v>50462.36901035779</v>
      </c>
      <c r="I1388" s="42">
        <f t="shared" si="156"/>
        <v>3.5488691514517203</v>
      </c>
      <c r="L1388" s="44"/>
    </row>
    <row r="1389" spans="1:12" x14ac:dyDescent="0.25">
      <c r="A1389" s="51">
        <f t="shared" si="157"/>
        <v>225.94357702208123</v>
      </c>
      <c r="B1389" s="5">
        <f t="shared" si="151"/>
        <v>0.98806589086626317</v>
      </c>
      <c r="C1389" s="49">
        <f t="shared" si="154"/>
        <v>-0.1042818555055367</v>
      </c>
      <c r="D1389" s="5">
        <f t="shared" si="152"/>
        <v>2.1734216889122262</v>
      </c>
      <c r="E1389" s="5">
        <f t="shared" si="153"/>
        <v>0.53668323551709296</v>
      </c>
      <c r="F1389" s="5" t="str">
        <f t="shared" si="155"/>
        <v>neg.</v>
      </c>
      <c r="G1389" s="16">
        <f>IF(AND(C$9="L",C$10="IB"),IF((($C$7*Coefficients!$C$16)/($A1389*($C$4/100)))&lt;=1,2*ASIN(($C$7*Coefficients!$C$16)/( $A1389*($C$4/100)))*180/PI(),180),IF(AND(C$9="C",C$10="IB"),IF((($C$7*Coefficients!$D$16)/($A1389*($C$4/100)))&lt;=1,2*ASIN(($C$7*Coefficients!$D$16)/( $A1389*($C$4/100)))*180/PI(),180),IF(AND(C$9="L",C$10="D"),IF((($C$7*Coefficients!$E$16)/($A1389*($C$4/100)))&lt;=1,2*ASIN(($C$7*Coefficients!$E$16)/( $A1389*($C$4/100)))*180/PI(),180),IF(AND(C$9="C",C$10="D"),IF((($C$7*Coefficients!$F$16)/($A1389*($C$4/100)))&lt;=1,2*ASIN(($C$7*Coefficients!$F$16)/( $A1389*($C$4/100)))*180/PI(),180),FALSE))))</f>
        <v>180</v>
      </c>
      <c r="H1389" s="50">
        <f>IF(AND(C$9="L",C$10="IB"),(($C$7*Coefficients!$C$16)/($A1389*SIN(C$5*PI()/180))*100/2)^2*PI(),IF(AND(C$9="C",C$10="IB"),(($C$7*Coefficients!$D$16)/($A1389*SIN(C$5*PI()/180))*100/2)^2*PI(),IF(AND(C$9="L",C$10="D"),(($C$7*Coefficients!$E$16)/($A1389*SIN(C$5*PI()/180))*100/2)^2*PI(),IF(AND(C$9="C",C$10="D"),(($C$7* Coefficients!$F$16)/($A1389*SIN(C$5*PI()/180))*100/2)^2*PI(),FALSE))))</f>
        <v>50230.51548530197</v>
      </c>
      <c r="I1389" s="42">
        <f t="shared" si="156"/>
        <v>3.5407069789012717</v>
      </c>
      <c r="L1389" s="44"/>
    </row>
    <row r="1390" spans="1:12" x14ac:dyDescent="0.25">
      <c r="A1390" s="51">
        <f t="shared" si="157"/>
        <v>226.46443075928937</v>
      </c>
      <c r="B1390" s="5">
        <f t="shared" si="151"/>
        <v>0.9880110265424189</v>
      </c>
      <c r="C1390" s="49">
        <f t="shared" si="154"/>
        <v>-0.1047641701947096</v>
      </c>
      <c r="D1390" s="5">
        <f t="shared" si="152"/>
        <v>2.1784319433488393</v>
      </c>
      <c r="E1390" s="5">
        <f t="shared" si="153"/>
        <v>0.53916045277817015</v>
      </c>
      <c r="F1390" s="5" t="str">
        <f t="shared" si="155"/>
        <v>neg.</v>
      </c>
      <c r="G1390" s="16">
        <f>IF(AND(C$9="L",C$10="IB"),IF((($C$7*Coefficients!$C$16)/($A1390*($C$4/100)))&lt;=1,2*ASIN(($C$7*Coefficients!$C$16)/( $A1390*($C$4/100)))*180/PI(),180),IF(AND(C$9="C",C$10="IB"),IF((($C$7*Coefficients!$D$16)/($A1390*($C$4/100)))&lt;=1,2*ASIN(($C$7*Coefficients!$D$16)/( $A1390*($C$4/100)))*180/PI(),180),IF(AND(C$9="L",C$10="D"),IF((($C$7*Coefficients!$E$16)/($A1390*($C$4/100)))&lt;=1,2*ASIN(($C$7*Coefficients!$E$16)/( $A1390*($C$4/100)))*180/PI(),180),IF(AND(C$9="C",C$10="D"),IF((($C$7*Coefficients!$F$16)/($A1390*($C$4/100)))&lt;=1,2*ASIN(($C$7*Coefficients!$F$16)/( $A1390*($C$4/100)))*180/PI(),180),FALSE))))</f>
        <v>180</v>
      </c>
      <c r="H1390" s="50">
        <f>IF(AND(C$9="L",C$10="IB"),(($C$7*Coefficients!$C$16)/($A1390*SIN(C$5*PI()/180))*100/2)^2*PI(),IF(AND(C$9="C",C$10="IB"),(($C$7*Coefficients!$D$16)/($A1390*SIN(C$5*PI()/180))*100/2)^2*PI(),IF(AND(C$9="L",C$10="D"),(($C$7*Coefficients!$E$16)/($A1390*SIN(C$5*PI()/180))*100/2)^2*PI(),IF(AND(C$9="C",C$10="D"),(($C$7* Coefficients!$F$16)/($A1390*SIN(C$5*PI()/180))*100/2)^2*PI(),FALSE))))</f>
        <v>49999.727230429358</v>
      </c>
      <c r="I1390" s="42">
        <f t="shared" si="156"/>
        <v>3.5325635788267591</v>
      </c>
      <c r="L1390" s="44"/>
    </row>
    <row r="1391" spans="1:12" x14ac:dyDescent="0.25">
      <c r="A1391" s="51">
        <f t="shared" si="157"/>
        <v>226.98648518836555</v>
      </c>
      <c r="B1391" s="5">
        <f t="shared" si="151"/>
        <v>0.98795591101732827</v>
      </c>
      <c r="C1391" s="49">
        <f t="shared" si="154"/>
        <v>-0.10524872017305752</v>
      </c>
      <c r="D1391" s="5">
        <f t="shared" si="152"/>
        <v>2.18345374761476</v>
      </c>
      <c r="E1391" s="5">
        <f t="shared" si="153"/>
        <v>0.54164910435459879</v>
      </c>
      <c r="F1391" s="5" t="str">
        <f t="shared" si="155"/>
        <v>neg.</v>
      </c>
      <c r="G1391" s="16">
        <f>IF(AND(C$9="L",C$10="IB"),IF((($C$7*Coefficients!$C$16)/($A1391*($C$4/100)))&lt;=1,2*ASIN(($C$7*Coefficients!$C$16)/( $A1391*($C$4/100)))*180/PI(),180),IF(AND(C$9="C",C$10="IB"),IF((($C$7*Coefficients!$D$16)/($A1391*($C$4/100)))&lt;=1,2*ASIN(($C$7*Coefficients!$D$16)/( $A1391*($C$4/100)))*180/PI(),180),IF(AND(C$9="L",C$10="D"),IF((($C$7*Coefficients!$E$16)/($A1391*($C$4/100)))&lt;=1,2*ASIN(($C$7*Coefficients!$E$16)/( $A1391*($C$4/100)))*180/PI(),180),IF(AND(C$9="C",C$10="D"),IF((($C$7*Coefficients!$F$16)/($A1391*($C$4/100)))&lt;=1,2*ASIN(($C$7*Coefficients!$F$16)/( $A1391*($C$4/100)))*180/PI(),180),FALSE))))</f>
        <v>180</v>
      </c>
      <c r="H1391" s="50">
        <f>IF(AND(C$9="L",C$10="IB"),(($C$7*Coefficients!$C$16)/($A1391*SIN(C$5*PI()/180))*100/2)^2*PI(),IF(AND(C$9="C",C$10="IB"),(($C$7*Coefficients!$D$16)/($A1391*SIN(C$5*PI()/180))*100/2)^2*PI(),IF(AND(C$9="L",C$10="D"),(($C$7*Coefficients!$E$16)/($A1391*SIN(C$5*PI()/180))*100/2)^2*PI(),IF(AND(C$9="C",C$10="D"),(($C$7* Coefficients!$F$16)/($A1391*SIN(C$5*PI()/180))*100/2)^2*PI(),FALSE))))</f>
        <v>49769.999351268038</v>
      </c>
      <c r="I1391" s="42">
        <f t="shared" si="156"/>
        <v>3.524438908052685</v>
      </c>
      <c r="L1391" s="44"/>
    </row>
    <row r="1392" spans="1:12" x14ac:dyDescent="0.25">
      <c r="A1392" s="51">
        <f t="shared" si="157"/>
        <v>227.50974307719036</v>
      </c>
      <c r="B1392" s="5">
        <f t="shared" si="151"/>
        <v>0.98790054315032605</v>
      </c>
      <c r="C1392" s="49">
        <f t="shared" si="154"/>
        <v>-0.10573551584223463</v>
      </c>
      <c r="D1392" s="5">
        <f t="shared" si="152"/>
        <v>2.1884871283350944</v>
      </c>
      <c r="E1392" s="5">
        <f t="shared" si="153"/>
        <v>0.54414924302478018</v>
      </c>
      <c r="F1392" s="5" t="str">
        <f t="shared" si="155"/>
        <v>neg.</v>
      </c>
      <c r="G1392" s="16">
        <f>IF(AND(C$9="L",C$10="IB"),IF((($C$7*Coefficients!$C$16)/($A1392*($C$4/100)))&lt;=1,2*ASIN(($C$7*Coefficients!$C$16)/( $A1392*($C$4/100)))*180/PI(),180),IF(AND(C$9="C",C$10="IB"),IF((($C$7*Coefficients!$D$16)/($A1392*($C$4/100)))&lt;=1,2*ASIN(($C$7*Coefficients!$D$16)/( $A1392*($C$4/100)))*180/PI(),180),IF(AND(C$9="L",C$10="D"),IF((($C$7*Coefficients!$E$16)/($A1392*($C$4/100)))&lt;=1,2*ASIN(($C$7*Coefficients!$E$16)/( $A1392*($C$4/100)))*180/PI(),180),IF(AND(C$9="C",C$10="D"),IF((($C$7*Coefficients!$F$16)/($A1392*($C$4/100)))&lt;=1,2*ASIN(($C$7*Coefficients!$F$16)/( $A1392*($C$4/100)))*180/PI(),180),FALSE))))</f>
        <v>180</v>
      </c>
      <c r="H1392" s="50">
        <f>IF(AND(C$9="L",C$10="IB"),(($C$7*Coefficients!$C$16)/($A1392*SIN(C$5*PI()/180))*100/2)^2*PI(),IF(AND(C$9="C",C$10="IB"),(($C$7*Coefficients!$D$16)/($A1392*SIN(C$5*PI()/180))*100/2)^2*PI(),IF(AND(C$9="L",C$10="D"),(($C$7*Coefficients!$E$16)/($A1392*SIN(C$5*PI()/180))*100/2)^2*PI(),IF(AND(C$9="C",C$10="D"),(($C$7* Coefficients!$F$16)/($A1392*SIN(C$5*PI()/180))*100/2)^2*PI(),FALSE))))</f>
        <v>49541.326975834192</v>
      </c>
      <c r="I1392" s="42">
        <f t="shared" si="156"/>
        <v>3.516332923502854</v>
      </c>
      <c r="L1392" s="44"/>
    </row>
    <row r="1393" spans="1:12" x14ac:dyDescent="0.25">
      <c r="A1393" s="51">
        <f t="shared" si="157"/>
        <v>228.03420720002507</v>
      </c>
      <c r="B1393" s="5">
        <f t="shared" si="151"/>
        <v>0.98784492179565575</v>
      </c>
      <c r="C1393" s="49">
        <f t="shared" si="154"/>
        <v>-0.10622456765268809</v>
      </c>
      <c r="D1393" s="5">
        <f t="shared" si="152"/>
        <v>2.1935321121963254</v>
      </c>
      <c r="E1393" s="5">
        <f t="shared" si="153"/>
        <v>0.54666092181073</v>
      </c>
      <c r="F1393" s="5" t="str">
        <f t="shared" si="155"/>
        <v>neg.</v>
      </c>
      <c r="G1393" s="16">
        <f>IF(AND(C$9="L",C$10="IB"),IF((($C$7*Coefficients!$C$16)/($A1393*($C$4/100)))&lt;=1,2*ASIN(($C$7*Coefficients!$C$16)/( $A1393*($C$4/100)))*180/PI(),180),IF(AND(C$9="C",C$10="IB"),IF((($C$7*Coefficients!$D$16)/($A1393*($C$4/100)))&lt;=1,2*ASIN(($C$7*Coefficients!$D$16)/( $A1393*($C$4/100)))*180/PI(),180),IF(AND(C$9="L",C$10="D"),IF((($C$7*Coefficients!$E$16)/($A1393*($C$4/100)))&lt;=1,2*ASIN(($C$7*Coefficients!$E$16)/( $A1393*($C$4/100)))*180/PI(),180),IF(AND(C$9="C",C$10="D"),IF((($C$7*Coefficients!$F$16)/($A1393*($C$4/100)))&lt;=1,2*ASIN(($C$7*Coefficients!$F$16)/( $A1393*($C$4/100)))*180/PI(),180),FALSE))))</f>
        <v>180</v>
      </c>
      <c r="H1393" s="50">
        <f>IF(AND(C$9="L",C$10="IB"),(($C$7*Coefficients!$C$16)/($A1393*SIN(C$5*PI()/180))*100/2)^2*PI(),IF(AND(C$9="C",C$10="IB"),(($C$7*Coefficients!$D$16)/($A1393*SIN(C$5*PI()/180))*100/2)^2*PI(),IF(AND(C$9="L",C$10="D"),(($C$7*Coefficients!$E$16)/($A1393*SIN(C$5*PI()/180))*100/2)^2*PI(),IF(AND(C$9="C",C$10="D"),(($C$7* Coefficients!$F$16)/($A1393*SIN(C$5*PI()/180))*100/2)^2*PI(),FALSE))))</f>
        <v>49313.705254528708</v>
      </c>
      <c r="I1393" s="42">
        <f t="shared" si="156"/>
        <v>3.5082455822001433</v>
      </c>
      <c r="L1393" s="44"/>
    </row>
    <row r="1394" spans="1:12" x14ac:dyDescent="0.25">
      <c r="A1394" s="51">
        <f t="shared" si="157"/>
        <v>228.55988033752621</v>
      </c>
      <c r="B1394" s="5">
        <f t="shared" si="151"/>
        <v>0.98778904580244786</v>
      </c>
      <c r="C1394" s="49">
        <f t="shared" si="154"/>
        <v>-0.10671588610388928</v>
      </c>
      <c r="D1394" s="5">
        <f t="shared" si="152"/>
        <v>2.1985887259464563</v>
      </c>
      <c r="E1394" s="5">
        <f t="shared" si="153"/>
        <v>0.54918419397920226</v>
      </c>
      <c r="F1394" s="5" t="str">
        <f t="shared" si="155"/>
        <v>neg.</v>
      </c>
      <c r="G1394" s="16">
        <f>IF(AND(C$9="L",C$10="IB"),IF((($C$7*Coefficients!$C$16)/($A1394*($C$4/100)))&lt;=1,2*ASIN(($C$7*Coefficients!$C$16)/( $A1394*($C$4/100)))*180/PI(),180),IF(AND(C$9="C",C$10="IB"),IF((($C$7*Coefficients!$D$16)/($A1394*($C$4/100)))&lt;=1,2*ASIN(($C$7*Coefficients!$D$16)/( $A1394*($C$4/100)))*180/PI(),180),IF(AND(C$9="L",C$10="D"),IF((($C$7*Coefficients!$E$16)/($A1394*($C$4/100)))&lt;=1,2*ASIN(($C$7*Coefficients!$E$16)/( $A1394*($C$4/100)))*180/PI(),180),IF(AND(C$9="C",C$10="D"),IF((($C$7*Coefficients!$F$16)/($A1394*($C$4/100)))&lt;=1,2*ASIN(($C$7*Coefficients!$F$16)/( $A1394*($C$4/100)))*180/PI(),180),FALSE))))</f>
        <v>180</v>
      </c>
      <c r="H1394" s="50">
        <f>IF(AND(C$9="L",C$10="IB"),(($C$7*Coefficients!$C$16)/($A1394*SIN(C$5*PI()/180))*100/2)^2*PI(),IF(AND(C$9="C",C$10="IB"),(($C$7*Coefficients!$D$16)/($A1394*SIN(C$5*PI()/180))*100/2)^2*PI(),IF(AND(C$9="L",C$10="D"),(($C$7*Coefficients!$E$16)/($A1394*SIN(C$5*PI()/180))*100/2)^2*PI(),IF(AND(C$9="C",C$10="D"),(($C$7* Coefficients!$F$16)/($A1394*SIN(C$5*PI()/180))*100/2)^2*PI(),FALSE))))</f>
        <v>49087.129360034349</v>
      </c>
      <c r="I1394" s="42">
        <f t="shared" si="156"/>
        <v>3.5001768412662737</v>
      </c>
      <c r="L1394" s="44"/>
    </row>
    <row r="1395" spans="1:12" x14ac:dyDescent="0.25">
      <c r="A1395" s="51">
        <f t="shared" si="157"/>
        <v>229.08676527676045</v>
      </c>
      <c r="B1395" s="5">
        <f t="shared" si="151"/>
        <v>0.98773291401469654</v>
      </c>
      <c r="C1395" s="49">
        <f t="shared" si="154"/>
        <v>-0.10720948174457923</v>
      </c>
      <c r="D1395" s="5">
        <f t="shared" si="152"/>
        <v>2.2036569963951487</v>
      </c>
      <c r="E1395" s="5">
        <f t="shared" si="153"/>
        <v>0.55171911304281973</v>
      </c>
      <c r="F1395" s="5" t="str">
        <f t="shared" si="155"/>
        <v>neg.</v>
      </c>
      <c r="G1395" s="16">
        <f>IF(AND(C$9="L",C$10="IB"),IF((($C$7*Coefficients!$C$16)/($A1395*($C$4/100)))&lt;=1,2*ASIN(($C$7*Coefficients!$C$16)/( $A1395*($C$4/100)))*180/PI(),180),IF(AND(C$9="C",C$10="IB"),IF((($C$7*Coefficients!$D$16)/($A1395*($C$4/100)))&lt;=1,2*ASIN(($C$7*Coefficients!$D$16)/( $A1395*($C$4/100)))*180/PI(),180),IF(AND(C$9="L",C$10="D"),IF((($C$7*Coefficients!$E$16)/($A1395*($C$4/100)))&lt;=1,2*ASIN(($C$7*Coefficients!$E$16)/( $A1395*($C$4/100)))*180/PI(),180),IF(AND(C$9="C",C$10="D"),IF((($C$7*Coefficients!$F$16)/($A1395*($C$4/100)))&lt;=1,2*ASIN(($C$7*Coefficients!$F$16)/( $A1395*($C$4/100)))*180/PI(),180),FALSE))))</f>
        <v>180</v>
      </c>
      <c r="H1395" s="50">
        <f>IF(AND(C$9="L",C$10="IB"),(($C$7*Coefficients!$C$16)/($A1395*SIN(C$5*PI()/180))*100/2)^2*PI(),IF(AND(C$9="C",C$10="IB"),(($C$7*Coefficients!$D$16)/($A1395*SIN(C$5*PI()/180))*100/2)^2*PI(),IF(AND(C$9="L",C$10="D"),(($C$7*Coefficients!$E$16)/($A1395*SIN(C$5*PI()/180))*100/2)^2*PI(),IF(AND(C$9="C",C$10="D"),(($C$7* Coefficients!$F$16)/($A1395*SIN(C$5*PI()/180))*100/2)^2*PI(),FALSE))))</f>
        <v>48861.594487213391</v>
      </c>
      <c r="I1395" s="42">
        <f t="shared" si="156"/>
        <v>3.4921266579215846</v>
      </c>
      <c r="L1395" s="44"/>
    </row>
    <row r="1396" spans="1:12" x14ac:dyDescent="0.25">
      <c r="A1396" s="51">
        <f t="shared" si="157"/>
        <v>229.61486481121929</v>
      </c>
      <c r="B1396" s="5">
        <f t="shared" si="151"/>
        <v>0.98767652527123895</v>
      </c>
      <c r="C1396" s="49">
        <f t="shared" si="154"/>
        <v>-0.10770536517299077</v>
      </c>
      <c r="D1396" s="5">
        <f t="shared" si="152"/>
        <v>2.2087369504138685</v>
      </c>
      <c r="E1396" s="5">
        <f t="shared" si="153"/>
        <v>0.55426573276120761</v>
      </c>
      <c r="F1396" s="5" t="str">
        <f t="shared" si="155"/>
        <v>neg.</v>
      </c>
      <c r="G1396" s="16">
        <f>IF(AND(C$9="L",C$10="IB"),IF((($C$7*Coefficients!$C$16)/($A1396*($C$4/100)))&lt;=1,2*ASIN(($C$7*Coefficients!$C$16)/( $A1396*($C$4/100)))*180/PI(),180),IF(AND(C$9="C",C$10="IB"),IF((($C$7*Coefficients!$D$16)/($A1396*($C$4/100)))&lt;=1,2*ASIN(($C$7*Coefficients!$D$16)/( $A1396*($C$4/100)))*180/PI(),180),IF(AND(C$9="L",C$10="D"),IF((($C$7*Coefficients!$E$16)/($A1396*($C$4/100)))&lt;=1,2*ASIN(($C$7*Coefficients!$E$16)/( $A1396*($C$4/100)))*180/PI(),180),IF(AND(C$9="C",C$10="D"),IF((($C$7*Coefficients!$F$16)/($A1396*($C$4/100)))&lt;=1,2*ASIN(($C$7*Coefficients!$F$16)/( $A1396*($C$4/100)))*180/PI(),180),FALSE))))</f>
        <v>180</v>
      </c>
      <c r="H1396" s="50">
        <f>IF(AND(C$9="L",C$10="IB"),(($C$7*Coefficients!$C$16)/($A1396*SIN(C$5*PI()/180))*100/2)^2*PI(),IF(AND(C$9="C",C$10="IB"),(($C$7*Coefficients!$D$16)/($A1396*SIN(C$5*PI()/180))*100/2)^2*PI(),IF(AND(C$9="L",C$10="D"),(($C$7*Coefficients!$E$16)/($A1396*SIN(C$5*PI()/180))*100/2)^2*PI(),IF(AND(C$9="C",C$10="D"),(($C$7* Coefficients!$F$16)/($A1396*SIN(C$5*PI()/180))*100/2)^2*PI(),FALSE))))</f>
        <v>48637.095853005718</v>
      </c>
      <c r="I1396" s="42">
        <f t="shared" si="156"/>
        <v>3.4840949894848054</v>
      </c>
      <c r="L1396" s="44"/>
    </row>
    <row r="1397" spans="1:12" x14ac:dyDescent="0.25">
      <c r="A1397" s="51">
        <f t="shared" si="157"/>
        <v>230.14418174083389</v>
      </c>
      <c r="B1397" s="5">
        <f t="shared" si="151"/>
        <v>0.98761987840573184</v>
      </c>
      <c r="C1397" s="49">
        <f t="shared" si="154"/>
        <v>-0.10820354703709584</v>
      </c>
      <c r="D1397" s="5">
        <f t="shared" si="152"/>
        <v>2.2138286149360265</v>
      </c>
      <c r="E1397" s="5">
        <f t="shared" si="153"/>
        <v>0.55682410714213415</v>
      </c>
      <c r="F1397" s="5" t="str">
        <f t="shared" si="155"/>
        <v>neg.</v>
      </c>
      <c r="G1397" s="16">
        <f>IF(AND(C$9="L",C$10="IB"),IF((($C$7*Coefficients!$C$16)/($A1397*($C$4/100)))&lt;=1,2*ASIN(($C$7*Coefficients!$C$16)/( $A1397*($C$4/100)))*180/PI(),180),IF(AND(C$9="C",C$10="IB"),IF((($C$7*Coefficients!$D$16)/($A1397*($C$4/100)))&lt;=1,2*ASIN(($C$7*Coefficients!$D$16)/( $A1397*($C$4/100)))*180/PI(),180),IF(AND(C$9="L",C$10="D"),IF((($C$7*Coefficients!$E$16)/($A1397*($C$4/100)))&lt;=1,2*ASIN(($C$7*Coefficients!$E$16)/( $A1397*($C$4/100)))*180/PI(),180),IF(AND(C$9="C",C$10="D"),IF((($C$7*Coefficients!$F$16)/($A1397*($C$4/100)))&lt;=1,2*ASIN(($C$7*Coefficients!$F$16)/( $A1397*($C$4/100)))*180/PI(),180),FALSE))))</f>
        <v>180</v>
      </c>
      <c r="H1397" s="50">
        <f>IF(AND(C$9="L",C$10="IB"),(($C$7*Coefficients!$C$16)/($A1397*SIN(C$5*PI()/180))*100/2)^2*PI(),IF(AND(C$9="C",C$10="IB"),(($C$7*Coefficients!$D$16)/($A1397*SIN(C$5*PI()/180))*100/2)^2*PI(),IF(AND(C$9="L",C$10="D"),(($C$7*Coefficients!$E$16)/($A1397*SIN(C$5*PI()/180))*100/2)^2*PI(),IF(AND(C$9="C",C$10="D"),(($C$7* Coefficients!$F$16)/($A1397*SIN(C$5*PI()/180))*100/2)^2*PI(),FALSE))))</f>
        <v>48413.628696327367</v>
      </c>
      <c r="I1397" s="42">
        <f t="shared" si="156"/>
        <v>3.4760817933728285</v>
      </c>
      <c r="L1397" s="44"/>
    </row>
    <row r="1398" spans="1:12" x14ac:dyDescent="0.25">
      <c r="A1398" s="51">
        <f t="shared" si="157"/>
        <v>230.67471887198991</v>
      </c>
      <c r="B1398" s="5">
        <f t="shared" si="151"/>
        <v>0.98756297224663014</v>
      </c>
      <c r="C1398" s="49">
        <f t="shared" si="154"/>
        <v>-0.10870403803483515</v>
      </c>
      <c r="D1398" s="5">
        <f t="shared" si="152"/>
        <v>2.2189320169571207</v>
      </c>
      <c r="E1398" s="5">
        <f t="shared" si="153"/>
        <v>0.55939429044265709</v>
      </c>
      <c r="F1398" s="5" t="str">
        <f t="shared" si="155"/>
        <v>neg.</v>
      </c>
      <c r="G1398" s="16">
        <f>IF(AND(C$9="L",C$10="IB"),IF((($C$7*Coefficients!$C$16)/($A1398*($C$4/100)))&lt;=1,2*ASIN(($C$7*Coefficients!$C$16)/( $A1398*($C$4/100)))*180/PI(),180),IF(AND(C$9="C",C$10="IB"),IF((($C$7*Coefficients!$D$16)/($A1398*($C$4/100)))&lt;=1,2*ASIN(($C$7*Coefficients!$D$16)/( $A1398*($C$4/100)))*180/PI(),180),IF(AND(C$9="L",C$10="D"),IF((($C$7*Coefficients!$E$16)/($A1398*($C$4/100)))&lt;=1,2*ASIN(($C$7*Coefficients!$E$16)/( $A1398*($C$4/100)))*180/PI(),180),IF(AND(C$9="C",C$10="D"),IF((($C$7*Coefficients!$F$16)/($A1398*($C$4/100)))&lt;=1,2*ASIN(($C$7*Coefficients!$F$16)/( $A1398*($C$4/100)))*180/PI(),180),FALSE))))</f>
        <v>180</v>
      </c>
      <c r="H1398" s="50">
        <f>IF(AND(C$9="L",C$10="IB"),(($C$7*Coefficients!$C$16)/($A1398*SIN(C$5*PI()/180))*100/2)^2*PI(),IF(AND(C$9="C",C$10="IB"),(($C$7*Coefficients!$D$16)/($A1398*SIN(C$5*PI()/180))*100/2)^2*PI(),IF(AND(C$9="L",C$10="D"),(($C$7*Coefficients!$E$16)/($A1398*SIN(C$5*PI()/180))*100/2)^2*PI(),IF(AND(C$9="C",C$10="D"),(($C$7* Coefficients!$F$16)/($A1398*SIN(C$5*PI()/180))*100/2)^2*PI(),FALSE))))</f>
        <v>48191.188277969617</v>
      </c>
      <c r="I1398" s="42">
        <f t="shared" si="156"/>
        <v>3.4680870271004869</v>
      </c>
      <c r="L1398" s="44"/>
    </row>
    <row r="1399" spans="1:12" x14ac:dyDescent="0.25">
      <c r="A1399" s="51">
        <f t="shared" si="157"/>
        <v>231.20647901754242</v>
      </c>
      <c r="B1399" s="5">
        <f t="shared" si="151"/>
        <v>0.9875058056171645</v>
      </c>
      <c r="C1399" s="49">
        <f t="shared" si="154"/>
        <v>-0.10920684891435747</v>
      </c>
      <c r="D1399" s="5">
        <f t="shared" si="152"/>
        <v>2.2240471835348812</v>
      </c>
      <c r="E1399" s="5">
        <f t="shared" si="153"/>
        <v>0.56197633717027184</v>
      </c>
      <c r="F1399" s="5" t="str">
        <f t="shared" si="155"/>
        <v>neg.</v>
      </c>
      <c r="G1399" s="16">
        <f>IF(AND(C$9="L",C$10="IB"),IF((($C$7*Coefficients!$C$16)/($A1399*($C$4/100)))&lt;=1,2*ASIN(($C$7*Coefficients!$C$16)/( $A1399*($C$4/100)))*180/PI(),180),IF(AND(C$9="C",C$10="IB"),IF((($C$7*Coefficients!$D$16)/($A1399*($C$4/100)))&lt;=1,2*ASIN(($C$7*Coefficients!$D$16)/( $A1399*($C$4/100)))*180/PI(),180),IF(AND(C$9="L",C$10="D"),IF((($C$7*Coefficients!$E$16)/($A1399*($C$4/100)))&lt;=1,2*ASIN(($C$7*Coefficients!$E$16)/( $A1399*($C$4/100)))*180/PI(),180),IF(AND(C$9="C",C$10="D"),IF((($C$7*Coefficients!$F$16)/($A1399*($C$4/100)))&lt;=1,2*ASIN(($C$7*Coefficients!$F$16)/( $A1399*($C$4/100)))*180/PI(),180),FALSE))))</f>
        <v>180</v>
      </c>
      <c r="H1399" s="50">
        <f>IF(AND(C$9="L",C$10="IB"),(($C$7*Coefficients!$C$16)/($A1399*SIN(C$5*PI()/180))*100/2)^2*PI(),IF(AND(C$9="C",C$10="IB"),(($C$7*Coefficients!$D$16)/($A1399*SIN(C$5*PI()/180))*100/2)^2*PI(),IF(AND(C$9="L",C$10="D"),(($C$7*Coefficients!$E$16)/($A1399*SIN(C$5*PI()/180))*100/2)^2*PI(),IF(AND(C$9="C",C$10="D"),(($C$7* Coefficients!$F$16)/($A1399*SIN(C$5*PI()/180))*100/2)^2*PI(),FALSE))))</f>
        <v>47969.769880498367</v>
      </c>
      <c r="I1399" s="42">
        <f t="shared" si="156"/>
        <v>3.4601106482803252</v>
      </c>
      <c r="L1399" s="44"/>
    </row>
    <row r="1400" spans="1:12" x14ac:dyDescent="0.25">
      <c r="A1400" s="51">
        <f t="shared" si="157"/>
        <v>231.73946499683075</v>
      </c>
      <c r="B1400" s="5">
        <f t="shared" si="151"/>
        <v>0.98744837733531887</v>
      </c>
      <c r="C1400" s="49">
        <f t="shared" si="154"/>
        <v>-0.1097119904742591</v>
      </c>
      <c r="D1400" s="5">
        <f t="shared" si="152"/>
        <v>2.2291741417894109</v>
      </c>
      <c r="E1400" s="5">
        <f t="shared" si="153"/>
        <v>0.56457030208407033</v>
      </c>
      <c r="F1400" s="5" t="str">
        <f t="shared" si="155"/>
        <v>neg.</v>
      </c>
      <c r="G1400" s="16">
        <f>IF(AND(C$9="L",C$10="IB"),IF((($C$7*Coefficients!$C$16)/($A1400*($C$4/100)))&lt;=1,2*ASIN(($C$7*Coefficients!$C$16)/( $A1400*($C$4/100)))*180/PI(),180),IF(AND(C$9="C",C$10="IB"),IF((($C$7*Coefficients!$D$16)/($A1400*($C$4/100)))&lt;=1,2*ASIN(($C$7*Coefficients!$D$16)/( $A1400*($C$4/100)))*180/PI(),180),IF(AND(C$9="L",C$10="D"),IF((($C$7*Coefficients!$E$16)/($A1400*($C$4/100)))&lt;=1,2*ASIN(($C$7*Coefficients!$E$16)/( $A1400*($C$4/100)))*180/PI(),180),IF(AND(C$9="C",C$10="D"),IF((($C$7*Coefficients!$F$16)/($A1400*($C$4/100)))&lt;=1,2*ASIN(($C$7*Coefficients!$F$16)/( $A1400*($C$4/100)))*180/PI(),180),FALSE))))</f>
        <v>180</v>
      </c>
      <c r="H1400" s="50">
        <f>IF(AND(C$9="L",C$10="IB"),(($C$7*Coefficients!$C$16)/($A1400*SIN(C$5*PI()/180))*100/2)^2*PI(),IF(AND(C$9="C",C$10="IB"),(($C$7*Coefficients!$D$16)/($A1400*SIN(C$5*PI()/180))*100/2)^2*PI(),IF(AND(C$9="L",C$10="D"),(($C$7*Coefficients!$E$16)/($A1400*SIN(C$5*PI()/180))*100/2)^2*PI(),IF(AND(C$9="C",C$10="D"),(($C$7* Coefficients!$F$16)/($A1400*SIN(C$5*PI()/180))*100/2)^2*PI(),FALSE))))</f>
        <v>47749.368808154206</v>
      </c>
      <c r="I1400" s="42">
        <f t="shared" si="156"/>
        <v>3.4521526146223769</v>
      </c>
      <c r="L1400" s="44"/>
    </row>
    <row r="1401" spans="1:12" x14ac:dyDescent="0.25">
      <c r="A1401" s="51">
        <f t="shared" si="157"/>
        <v>232.27367963569353</v>
      </c>
      <c r="B1401" s="5">
        <f t="shared" si="151"/>
        <v>0.98739068621380688</v>
      </c>
      <c r="C1401" s="49">
        <f t="shared" si="154"/>
        <v>-0.11021947356383438</v>
      </c>
      <c r="D1401" s="5">
        <f t="shared" si="152"/>
        <v>2.2343129189033331</v>
      </c>
      <c r="E1401" s="5">
        <f t="shared" si="153"/>
        <v>0.56717624019590052</v>
      </c>
      <c r="F1401" s="5" t="str">
        <f t="shared" si="155"/>
        <v>neg.</v>
      </c>
      <c r="G1401" s="16">
        <f>IF(AND(C$9="L",C$10="IB"),IF((($C$7*Coefficients!$C$16)/($A1401*($C$4/100)))&lt;=1,2*ASIN(($C$7*Coefficients!$C$16)/( $A1401*($C$4/100)))*180/PI(),180),IF(AND(C$9="C",C$10="IB"),IF((($C$7*Coefficients!$D$16)/($A1401*($C$4/100)))&lt;=1,2*ASIN(($C$7*Coefficients!$D$16)/( $A1401*($C$4/100)))*180/PI(),180),IF(AND(C$9="L",C$10="D"),IF((($C$7*Coefficients!$E$16)/($A1401*($C$4/100)))&lt;=1,2*ASIN(($C$7*Coefficients!$E$16)/( $A1401*($C$4/100)))*180/PI(),180),IF(AND(C$9="C",C$10="D"),IF((($C$7*Coefficients!$F$16)/($A1401*($C$4/100)))&lt;=1,2*ASIN(($C$7*Coefficients!$F$16)/( $A1401*($C$4/100)))*180/PI(),180),FALSE))))</f>
        <v>180</v>
      </c>
      <c r="H1401" s="50">
        <f>IF(AND(C$9="L",C$10="IB"),(($C$7*Coefficients!$C$16)/($A1401*SIN(C$5*PI()/180))*100/2)^2*PI(),IF(AND(C$9="C",C$10="IB"),(($C$7*Coefficients!$D$16)/($A1401*SIN(C$5*PI()/180))*100/2)^2*PI(),IF(AND(C$9="L",C$10="D"),(($C$7*Coefficients!$E$16)/($A1401*SIN(C$5*PI()/180))*100/2)^2*PI(),IF(AND(C$9="C",C$10="D"),(($C$7* Coefficients!$F$16)/($A1401*SIN(C$5*PI()/180))*100/2)^2*PI(),FALSE))))</f>
        <v>47529.980386752715</v>
      </c>
      <c r="I1401" s="42">
        <f t="shared" si="156"/>
        <v>3.4442128839339397</v>
      </c>
      <c r="L1401" s="44"/>
    </row>
    <row r="1402" spans="1:12" x14ac:dyDescent="0.25">
      <c r="A1402" s="51">
        <f t="shared" si="157"/>
        <v>232.80912576648359</v>
      </c>
      <c r="B1402" s="5">
        <f t="shared" si="151"/>
        <v>0.98733273106005204</v>
      </c>
      <c r="C1402" s="49">
        <f t="shared" si="154"/>
        <v>-0.11072930908329269</v>
      </c>
      <c r="D1402" s="5">
        <f t="shared" si="152"/>
        <v>2.239463542121932</v>
      </c>
      <c r="E1402" s="5">
        <f t="shared" si="153"/>
        <v>0.56979420677153347</v>
      </c>
      <c r="F1402" s="5" t="str">
        <f t="shared" si="155"/>
        <v>neg.</v>
      </c>
      <c r="G1402" s="16">
        <f>IF(AND(C$9="L",C$10="IB"),IF((($C$7*Coefficients!$C$16)/($A1402*($C$4/100)))&lt;=1,2*ASIN(($C$7*Coefficients!$C$16)/( $A1402*($C$4/100)))*180/PI(),180),IF(AND(C$9="C",C$10="IB"),IF((($C$7*Coefficients!$D$16)/($A1402*($C$4/100)))&lt;=1,2*ASIN(($C$7*Coefficients!$D$16)/( $A1402*($C$4/100)))*180/PI(),180),IF(AND(C$9="L",C$10="D"),IF((($C$7*Coefficients!$E$16)/($A1402*($C$4/100)))&lt;=1,2*ASIN(($C$7*Coefficients!$E$16)/( $A1402*($C$4/100)))*180/PI(),180),IF(AND(C$9="C",C$10="D"),IF((($C$7*Coefficients!$F$16)/($A1402*($C$4/100)))&lt;=1,2*ASIN(($C$7*Coefficients!$F$16)/( $A1402*($C$4/100)))*180/PI(),180),FALSE))))</f>
        <v>180</v>
      </c>
      <c r="H1402" s="50">
        <f>IF(AND(C$9="L",C$10="IB"),(($C$7*Coefficients!$C$16)/($A1402*SIN(C$5*PI()/180))*100/2)^2*PI(),IF(AND(C$9="C",C$10="IB"),(($C$7*Coefficients!$D$16)/($A1402*SIN(C$5*PI()/180))*100/2)^2*PI(),IF(AND(C$9="L",C$10="D"),(($C$7*Coefficients!$E$16)/($A1402*SIN(C$5*PI()/180))*100/2)^2*PI(),IF(AND(C$9="C",C$10="D"),(($C$7* Coefficients!$F$16)/($A1402*SIN(C$5*PI()/180))*100/2)^2*PI(),FALSE))))</f>
        <v>47311.599963585482</v>
      </c>
      <c r="I1402" s="42">
        <f t="shared" si="156"/>
        <v>3.4362914141193523</v>
      </c>
      <c r="L1402" s="44"/>
    </row>
    <row r="1403" spans="1:12" x14ac:dyDescent="0.25">
      <c r="A1403" s="51">
        <f t="shared" si="157"/>
        <v>233.34580622808301</v>
      </c>
      <c r="B1403" s="5">
        <f t="shared" si="151"/>
        <v>0.9872745106761609</v>
      </c>
      <c r="C1403" s="49">
        <f t="shared" si="154"/>
        <v>-0.11124150798403826</v>
      </c>
      <c r="D1403" s="5">
        <f t="shared" si="152"/>
        <v>2.2446260387532995</v>
      </c>
      <c r="E1403" s="5">
        <f t="shared" si="153"/>
        <v>0.57242425733183533</v>
      </c>
      <c r="F1403" s="5" t="str">
        <f t="shared" si="155"/>
        <v>neg.</v>
      </c>
      <c r="G1403" s="16">
        <f>IF(AND(C$9="L",C$10="IB"),IF((($C$7*Coefficients!$C$16)/($A1403*($C$4/100)))&lt;=1,2*ASIN(($C$7*Coefficients!$C$16)/( $A1403*($C$4/100)))*180/PI(),180),IF(AND(C$9="C",C$10="IB"),IF((($C$7*Coefficients!$D$16)/($A1403*($C$4/100)))&lt;=1,2*ASIN(($C$7*Coefficients!$D$16)/( $A1403*($C$4/100)))*180/PI(),180),IF(AND(C$9="L",C$10="D"),IF((($C$7*Coefficients!$E$16)/($A1403*($C$4/100)))&lt;=1,2*ASIN(($C$7*Coefficients!$E$16)/( $A1403*($C$4/100)))*180/PI(),180),IF(AND(C$9="C",C$10="D"),IF((($C$7*Coefficients!$F$16)/($A1403*($C$4/100)))&lt;=1,2*ASIN(($C$7*Coefficients!$F$16)/( $A1403*($C$4/100)))*180/PI(),180),FALSE))))</f>
        <v>180</v>
      </c>
      <c r="H1403" s="50">
        <f>IF(AND(C$9="L",C$10="IB"),(($C$7*Coefficients!$C$16)/($A1403*SIN(C$5*PI()/180))*100/2)^2*PI(),IF(AND(C$9="C",C$10="IB"),(($C$7*Coefficients!$D$16)/($A1403*SIN(C$5*PI()/180))*100/2)^2*PI(),IF(AND(C$9="L",C$10="D"),(($C$7*Coefficients!$E$16)/($A1403*SIN(C$5*PI()/180))*100/2)^2*PI(),IF(AND(C$9="C",C$10="D"),(($C$7* Coefficients!$F$16)/($A1403*SIN(C$5*PI()/180))*100/2)^2*PI(),FALSE))))</f>
        <v>47094.222907321287</v>
      </c>
      <c r="I1403" s="42">
        <f t="shared" si="156"/>
        <v>3.4283881631797701</v>
      </c>
      <c r="L1403" s="44"/>
    </row>
    <row r="1404" spans="1:12" x14ac:dyDescent="0.25">
      <c r="A1404" s="51">
        <f t="shared" si="157"/>
        <v>233.88372386591817</v>
      </c>
      <c r="B1404" s="5">
        <f t="shared" si="151"/>
        <v>0.9872160238589045</v>
      </c>
      <c r="C1404" s="49">
        <f t="shared" si="154"/>
        <v>-0.11175608126887697</v>
      </c>
      <c r="D1404" s="5">
        <f t="shared" si="152"/>
        <v>2.2498004361684787</v>
      </c>
      <c r="E1404" s="5">
        <f t="shared" si="153"/>
        <v>0.5750664476539451</v>
      </c>
      <c r="F1404" s="5" t="str">
        <f t="shared" si="155"/>
        <v>neg.</v>
      </c>
      <c r="G1404" s="16">
        <f>IF(AND(C$9="L",C$10="IB"),IF((($C$7*Coefficients!$C$16)/($A1404*($C$4/100)))&lt;=1,2*ASIN(($C$7*Coefficients!$C$16)/( $A1404*($C$4/100)))*180/PI(),180),IF(AND(C$9="C",C$10="IB"),IF((($C$7*Coefficients!$D$16)/($A1404*($C$4/100)))&lt;=1,2*ASIN(($C$7*Coefficients!$D$16)/( $A1404*($C$4/100)))*180/PI(),180),IF(AND(C$9="L",C$10="D"),IF((($C$7*Coefficients!$E$16)/($A1404*($C$4/100)))&lt;=1,2*ASIN(($C$7*Coefficients!$E$16)/( $A1404*($C$4/100)))*180/PI(),180),IF(AND(C$9="C",C$10="D"),IF((($C$7*Coefficients!$F$16)/($A1404*($C$4/100)))&lt;=1,2*ASIN(($C$7*Coefficients!$F$16)/( $A1404*($C$4/100)))*180/PI(),180),FALSE))))</f>
        <v>180</v>
      </c>
      <c r="H1404" s="50">
        <f>IF(AND(C$9="L",C$10="IB"),(($C$7*Coefficients!$C$16)/($A1404*SIN(C$5*PI()/180))*100/2)^2*PI(),IF(AND(C$9="C",C$10="IB"),(($C$7*Coefficients!$D$16)/($A1404*SIN(C$5*PI()/180))*100/2)^2*PI(),IF(AND(C$9="L",C$10="D"),(($C$7*Coefficients!$E$16)/($A1404*SIN(C$5*PI()/180))*100/2)^2*PI(),IF(AND(C$9="C",C$10="D"),(($C$7* Coefficients!$F$16)/($A1404*SIN(C$5*PI()/180))*100/2)^2*PI(),FALSE))))</f>
        <v>46877.844607907988</v>
      </c>
      <c r="I1404" s="42">
        <f t="shared" si="156"/>
        <v>3.4205030892129433</v>
      </c>
      <c r="L1404" s="44"/>
    </row>
    <row r="1405" spans="1:12" x14ac:dyDescent="0.25">
      <c r="A1405" s="51">
        <f t="shared" si="157"/>
        <v>234.42288153197484</v>
      </c>
      <c r="B1405" s="5">
        <f t="shared" si="151"/>
        <v>0.98715726939969217</v>
      </c>
      <c r="C1405" s="49">
        <f t="shared" si="154"/>
        <v>-0.11227303999229125</v>
      </c>
      <c r="D1405" s="5">
        <f t="shared" si="152"/>
        <v>2.2549867618016095</v>
      </c>
      <c r="E1405" s="5">
        <f t="shared" si="153"/>
        <v>0.57772083377245753</v>
      </c>
      <c r="F1405" s="5" t="str">
        <f t="shared" si="155"/>
        <v>neg.</v>
      </c>
      <c r="G1405" s="16">
        <f>IF(AND(C$9="L",C$10="IB"),IF((($C$7*Coefficients!$C$16)/($A1405*($C$4/100)))&lt;=1,2*ASIN(($C$7*Coefficients!$C$16)/( $A1405*($C$4/100)))*180/PI(),180),IF(AND(C$9="C",C$10="IB"),IF((($C$7*Coefficients!$D$16)/($A1405*($C$4/100)))&lt;=1,2*ASIN(($C$7*Coefficients!$D$16)/( $A1405*($C$4/100)))*180/PI(),180),IF(AND(C$9="L",C$10="D"),IF((($C$7*Coefficients!$E$16)/($A1405*($C$4/100)))&lt;=1,2*ASIN(($C$7*Coefficients!$E$16)/( $A1405*($C$4/100)))*180/PI(),180),IF(AND(C$9="C",C$10="D"),IF((($C$7*Coefficients!$F$16)/($A1405*($C$4/100)))&lt;=1,2*ASIN(($C$7*Coefficients!$F$16)/( $A1405*($C$4/100)))*180/PI(),180),FALSE))))</f>
        <v>180</v>
      </c>
      <c r="H1405" s="50">
        <f>IF(AND(C$9="L",C$10="IB"),(($C$7*Coefficients!$C$16)/($A1405*SIN(C$5*PI()/180))*100/2)^2*PI(),IF(AND(C$9="C",C$10="IB"),(($C$7*Coefficients!$D$16)/($A1405*SIN(C$5*PI()/180))*100/2)^2*PI(),IF(AND(C$9="L",C$10="D"),(($C$7*Coefficients!$E$16)/($A1405*SIN(C$5*PI()/180))*100/2)^2*PI(),IF(AND(C$9="C",C$10="D"),(($C$7* Coefficients!$F$16)/($A1405*SIN(C$5*PI()/180))*100/2)^2*PI(),FALSE))))</f>
        <v>46662.460476474698</v>
      </c>
      <c r="I1405" s="42">
        <f t="shared" si="156"/>
        <v>3.4126361504129941</v>
      </c>
      <c r="L1405" s="44"/>
    </row>
    <row r="1406" spans="1:12" x14ac:dyDescent="0.25">
      <c r="A1406" s="51">
        <f t="shared" si="157"/>
        <v>234.9632820848133</v>
      </c>
      <c r="B1406" s="5">
        <f t="shared" si="151"/>
        <v>0.98709824608455121</v>
      </c>
      <c r="C1406" s="49">
        <f t="shared" si="154"/>
        <v>-0.11279239526066352</v>
      </c>
      <c r="D1406" s="5">
        <f t="shared" si="152"/>
        <v>2.2601850431500741</v>
      </c>
      <c r="E1406" s="5">
        <f t="shared" si="153"/>
        <v>0.58038747198061047</v>
      </c>
      <c r="F1406" s="5" t="str">
        <f t="shared" si="155"/>
        <v>neg.</v>
      </c>
      <c r="G1406" s="16">
        <f>IF(AND(C$9="L",C$10="IB"),IF((($C$7*Coefficients!$C$16)/($A1406*($C$4/100)))&lt;=1,2*ASIN(($C$7*Coefficients!$C$16)/( $A1406*($C$4/100)))*180/PI(),180),IF(AND(C$9="C",C$10="IB"),IF((($C$7*Coefficients!$D$16)/($A1406*($C$4/100)))&lt;=1,2*ASIN(($C$7*Coefficients!$D$16)/( $A1406*($C$4/100)))*180/PI(),180),IF(AND(C$9="L",C$10="D"),IF((($C$7*Coefficients!$E$16)/($A1406*($C$4/100)))&lt;=1,2*ASIN(($C$7*Coefficients!$E$16)/( $A1406*($C$4/100)))*180/PI(),180),IF(AND(C$9="C",C$10="D"),IF((($C$7*Coefficients!$F$16)/($A1406*($C$4/100)))&lt;=1,2*ASIN(($C$7*Coefficients!$F$16)/( $A1406*($C$4/100)))*180/PI(),180),FALSE))))</f>
        <v>180</v>
      </c>
      <c r="H1406" s="50">
        <f>IF(AND(C$9="L",C$10="IB"),(($C$7*Coefficients!$C$16)/($A1406*SIN(C$5*PI()/180))*100/2)^2*PI(),IF(AND(C$9="C",C$10="IB"),(($C$7*Coefficients!$D$16)/($A1406*SIN(C$5*PI()/180))*100/2)^2*PI(),IF(AND(C$9="L",C$10="D"),(($C$7*Coefficients!$E$16)/($A1406*SIN(C$5*PI()/180))*100/2)^2*PI(),IF(AND(C$9="C",C$10="D"),(($C$7* Coefficients!$F$16)/($A1406*SIN(C$5*PI()/180))*100/2)^2*PI(),FALSE))))</f>
        <v>46448.065945234441</v>
      </c>
      <c r="I1406" s="42">
        <f t="shared" si="156"/>
        <v>3.4047873050701973</v>
      </c>
      <c r="L1406" s="44"/>
    </row>
    <row r="1407" spans="1:12" x14ac:dyDescent="0.25">
      <c r="A1407" s="51">
        <f t="shared" si="157"/>
        <v>235.50492838958348</v>
      </c>
      <c r="B1407" s="5">
        <f t="shared" si="151"/>
        <v>0.98703895269410136</v>
      </c>
      <c r="C1407" s="49">
        <f t="shared" si="154"/>
        <v>-0.11331415823254574</v>
      </c>
      <c r="D1407" s="5">
        <f t="shared" si="152"/>
        <v>2.2653953077746429</v>
      </c>
      <c r="E1407" s="5">
        <f t="shared" si="153"/>
        <v>0.58306641883148091</v>
      </c>
      <c r="F1407" s="5" t="str">
        <f t="shared" si="155"/>
        <v>neg.</v>
      </c>
      <c r="G1407" s="16">
        <f>IF(AND(C$9="L",C$10="IB"),IF((($C$7*Coefficients!$C$16)/($A1407*($C$4/100)))&lt;=1,2*ASIN(($C$7*Coefficients!$C$16)/( $A1407*($C$4/100)))*180/PI(),180),IF(AND(C$9="C",C$10="IB"),IF((($C$7*Coefficients!$D$16)/($A1407*($C$4/100)))&lt;=1,2*ASIN(($C$7*Coefficients!$D$16)/( $A1407*($C$4/100)))*180/PI(),180),IF(AND(C$9="L",C$10="D"),IF((($C$7*Coefficients!$E$16)/($A1407*($C$4/100)))&lt;=1,2*ASIN(($C$7*Coefficients!$E$16)/( $A1407*($C$4/100)))*180/PI(),180),IF(AND(C$9="C",C$10="D"),IF((($C$7*Coefficients!$F$16)/($A1407*($C$4/100)))&lt;=1,2*ASIN(($C$7*Coefficients!$F$16)/( $A1407*($C$4/100)))*180/PI(),180),FALSE))))</f>
        <v>180</v>
      </c>
      <c r="H1407" s="50">
        <f>IF(AND(C$9="L",C$10="IB"),(($C$7*Coefficients!$C$16)/($A1407*SIN(C$5*PI()/180))*100/2)^2*PI(),IF(AND(C$9="C",C$10="IB"),(($C$7*Coefficients!$D$16)/($A1407*SIN(C$5*PI()/180))*100/2)^2*PI(),IF(AND(C$9="L",C$10="D"),(($C$7*Coefficients!$E$16)/($A1407*SIN(C$5*PI()/180))*100/2)^2*PI(),IF(AND(C$9="C",C$10="D"),(($C$7* Coefficients!$F$16)/($A1407*SIN(C$5*PI()/180))*100/2)^2*PI(),FALSE))))</f>
        <v>46234.656467387344</v>
      </c>
      <c r="I1407" s="42">
        <f t="shared" si="156"/>
        <v>3.3969565115707554</v>
      </c>
      <c r="L1407" s="44"/>
    </row>
    <row r="1408" spans="1:12" x14ac:dyDescent="0.25">
      <c r="A1408" s="51">
        <f t="shared" si="157"/>
        <v>236.04782331804017</v>
      </c>
      <c r="B1408" s="5">
        <f t="shared" si="151"/>
        <v>0.98697938800353391</v>
      </c>
      <c r="C1408" s="49">
        <f t="shared" si="154"/>
        <v>-0.11383834011888883</v>
      </c>
      <c r="D1408" s="5">
        <f t="shared" si="152"/>
        <v>2.2706175832996198</v>
      </c>
      <c r="E1408" s="5">
        <f t="shared" si="153"/>
        <v>0.58575773113918184</v>
      </c>
      <c r="F1408" s="5" t="str">
        <f t="shared" si="155"/>
        <v>neg.</v>
      </c>
      <c r="G1408" s="16">
        <f>IF(AND(C$9="L",C$10="IB"),IF((($C$7*Coefficients!$C$16)/($A1408*($C$4/100)))&lt;=1,2*ASIN(($C$7*Coefficients!$C$16)/( $A1408*($C$4/100)))*180/PI(),180),IF(AND(C$9="C",C$10="IB"),IF((($C$7*Coefficients!$D$16)/($A1408*($C$4/100)))&lt;=1,2*ASIN(($C$7*Coefficients!$D$16)/( $A1408*($C$4/100)))*180/PI(),180),IF(AND(C$9="L",C$10="D"),IF((($C$7*Coefficients!$E$16)/($A1408*($C$4/100)))&lt;=1,2*ASIN(($C$7*Coefficients!$E$16)/( $A1408*($C$4/100)))*180/PI(),180),IF(AND(C$9="C",C$10="D"),IF((($C$7*Coefficients!$F$16)/($A1408*($C$4/100)))&lt;=1,2*ASIN(($C$7*Coefficients!$F$16)/( $A1408*($C$4/100)))*180/PI(),180),FALSE))))</f>
        <v>180</v>
      </c>
      <c r="H1408" s="50">
        <f>IF(AND(C$9="L",C$10="IB"),(($C$7*Coefficients!$C$16)/($A1408*SIN(C$5*PI()/180))*100/2)^2*PI(),IF(AND(C$9="C",C$10="IB"),(($C$7*Coefficients!$D$16)/($A1408*SIN(C$5*PI()/180))*100/2)^2*PI(),IF(AND(C$9="L",C$10="D"),(($C$7*Coefficients!$E$16)/($A1408*SIN(C$5*PI()/180))*100/2)^2*PI(),IF(AND(C$9="C",C$10="D"),(($C$7* Coefficients!$F$16)/($A1408*SIN(C$5*PI()/180))*100/2)^2*PI(),FALSE))))</f>
        <v>46022.227517024156</v>
      </c>
      <c r="I1408" s="42">
        <f t="shared" si="156"/>
        <v>3.3891437283965806</v>
      </c>
      <c r="L1408" s="44"/>
    </row>
    <row r="1409" spans="1:12" x14ac:dyDescent="0.25">
      <c r="A1409" s="51">
        <f t="shared" si="157"/>
        <v>236.59196974855823</v>
      </c>
      <c r="B1409" s="5">
        <f t="shared" si="151"/>
        <v>0.98691955078258675</v>
      </c>
      <c r="C1409" s="49">
        <f t="shared" si="154"/>
        <v>-0.11436495218330824</v>
      </c>
      <c r="D1409" s="5">
        <f t="shared" si="152"/>
        <v>2.2758518974129909</v>
      </c>
      <c r="E1409" s="5">
        <f t="shared" si="153"/>
        <v>0.58846146598006877</v>
      </c>
      <c r="F1409" s="5" t="str">
        <f t="shared" si="155"/>
        <v>neg.</v>
      </c>
      <c r="G1409" s="16">
        <f>IF(AND(C$9="L",C$10="IB"),IF((($C$7*Coefficients!$C$16)/($A1409*($C$4/100)))&lt;=1,2*ASIN(($C$7*Coefficients!$C$16)/( $A1409*($C$4/100)))*180/PI(),180),IF(AND(C$9="C",C$10="IB"),IF((($C$7*Coefficients!$D$16)/($A1409*($C$4/100)))&lt;=1,2*ASIN(($C$7*Coefficients!$D$16)/( $A1409*($C$4/100)))*180/PI(),180),IF(AND(C$9="L",C$10="D"),IF((($C$7*Coefficients!$E$16)/($A1409*($C$4/100)))&lt;=1,2*ASIN(($C$7*Coefficients!$E$16)/( $A1409*($C$4/100)))*180/PI(),180),IF(AND(C$9="C",C$10="D"),IF((($C$7*Coefficients!$F$16)/($A1409*($C$4/100)))&lt;=1,2*ASIN(($C$7*Coefficients!$F$16)/( $A1409*($C$4/100)))*180/PI(),180),FALSE))))</f>
        <v>180</v>
      </c>
      <c r="H1409" s="50">
        <f>IF(AND(C$9="L",C$10="IB"),(($C$7*Coefficients!$C$16)/($A1409*SIN(C$5*PI()/180))*100/2)^2*PI(),IF(AND(C$9="C",C$10="IB"),(($C$7*Coefficients!$D$16)/($A1409*SIN(C$5*PI()/180))*100/2)^2*PI(),IF(AND(C$9="L",C$10="D"),(($C$7*Coefficients!$E$16)/($A1409*SIN(C$5*PI()/180))*100/2)^2*PI(),IF(AND(C$9="C",C$10="D"),(($C$7* Coefficients!$F$16)/($A1409*SIN(C$5*PI()/180))*100/2)^2*PI(),FALSE))))</f>
        <v>45810.774589030385</v>
      </c>
      <c r="I1409" s="42">
        <f t="shared" si="156"/>
        <v>3.3813489141250752</v>
      </c>
      <c r="L1409" s="44"/>
    </row>
    <row r="1410" spans="1:12" x14ac:dyDescent="0.25">
      <c r="A1410" s="51">
        <f t="shared" si="157"/>
        <v>237.13737056614787</v>
      </c>
      <c r="B1410" s="5">
        <f t="shared" si="151"/>
        <v>0.98685943979552138</v>
      </c>
      <c r="C1410" s="49">
        <f t="shared" si="154"/>
        <v>-0.11489400574233261</v>
      </c>
      <c r="D1410" s="5">
        <f t="shared" si="152"/>
        <v>2.2810982778665672</v>
      </c>
      <c r="E1410" s="5">
        <f t="shared" si="153"/>
        <v>0.5911776806939496</v>
      </c>
      <c r="F1410" s="5" t="str">
        <f t="shared" si="155"/>
        <v>neg.</v>
      </c>
      <c r="G1410" s="16">
        <f>IF(AND(C$9="L",C$10="IB"),IF((($C$7*Coefficients!$C$16)/($A1410*($C$4/100)))&lt;=1,2*ASIN(($C$7*Coefficients!$C$16)/( $A1410*($C$4/100)))*180/PI(),180),IF(AND(C$9="C",C$10="IB"),IF((($C$7*Coefficients!$D$16)/($A1410*($C$4/100)))&lt;=1,2*ASIN(($C$7*Coefficients!$D$16)/( $A1410*($C$4/100)))*180/PI(),180),IF(AND(C$9="L",C$10="D"),IF((($C$7*Coefficients!$E$16)/($A1410*($C$4/100)))&lt;=1,2*ASIN(($C$7*Coefficients!$E$16)/( $A1410*($C$4/100)))*180/PI(),180),IF(AND(C$9="C",C$10="D"),IF((($C$7*Coefficients!$F$16)/($A1410*($C$4/100)))&lt;=1,2*ASIN(($C$7*Coefficients!$F$16)/( $A1410*($C$4/100)))*180/PI(),180),FALSE))))</f>
        <v>180</v>
      </c>
      <c r="H1410" s="50">
        <f>IF(AND(C$9="L",C$10="IB"),(($C$7*Coefficients!$C$16)/($A1410*SIN(C$5*PI()/180))*100/2)^2*PI(),IF(AND(C$9="C",C$10="IB"),(($C$7*Coefficients!$D$16)/($A1410*SIN(C$5*PI()/180))*100/2)^2*PI(),IF(AND(C$9="L",C$10="D"),(($C$7*Coefficients!$E$16)/($A1410*SIN(C$5*PI()/180))*100/2)^2*PI(),IF(AND(C$9="C",C$10="D"),(($C$7* Coefficients!$F$16)/($A1410*SIN(C$5*PI()/180))*100/2)^2*PI(),FALSE))))</f>
        <v>45600.293198990526</v>
      </c>
      <c r="I1410" s="42">
        <f t="shared" si="156"/>
        <v>3.3735720274289096</v>
      </c>
      <c r="L1410" s="44"/>
    </row>
    <row r="1411" spans="1:12" x14ac:dyDescent="0.25">
      <c r="A1411" s="51">
        <f t="shared" si="157"/>
        <v>237.68402866246993</v>
      </c>
      <c r="B1411" s="5">
        <f t="shared" si="151"/>
        <v>0.98679905380110122</v>
      </c>
      <c r="C1411" s="49">
        <f t="shared" si="154"/>
        <v>-0.11542551216564104</v>
      </c>
      <c r="D1411" s="5">
        <f t="shared" si="152"/>
        <v>2.2863567524761361</v>
      </c>
      <c r="E1411" s="5">
        <f t="shared" si="153"/>
        <v>0.59390643288530087</v>
      </c>
      <c r="F1411" s="5" t="str">
        <f t="shared" si="155"/>
        <v>neg.</v>
      </c>
      <c r="G1411" s="16">
        <f>IF(AND(C$9="L",C$10="IB"),IF((($C$7*Coefficients!$C$16)/($A1411*($C$4/100)))&lt;=1,2*ASIN(($C$7*Coefficients!$C$16)/( $A1411*($C$4/100)))*180/PI(),180),IF(AND(C$9="C",C$10="IB"),IF((($C$7*Coefficients!$D$16)/($A1411*($C$4/100)))&lt;=1,2*ASIN(($C$7*Coefficients!$D$16)/( $A1411*($C$4/100)))*180/PI(),180),IF(AND(C$9="L",C$10="D"),IF((($C$7*Coefficients!$E$16)/($A1411*($C$4/100)))&lt;=1,2*ASIN(($C$7*Coefficients!$E$16)/( $A1411*($C$4/100)))*180/PI(),180),IF(AND(C$9="C",C$10="D"),IF((($C$7*Coefficients!$F$16)/($A1411*($C$4/100)))&lt;=1,2*ASIN(($C$7*Coefficients!$F$16)/( $A1411*($C$4/100)))*180/PI(),180),FALSE))))</f>
        <v>180</v>
      </c>
      <c r="H1411" s="50">
        <f>IF(AND(C$9="L",C$10="IB"),(($C$7*Coefficients!$C$16)/($A1411*SIN(C$5*PI()/180))*100/2)^2*PI(),IF(AND(C$9="C",C$10="IB"),(($C$7*Coefficients!$D$16)/($A1411*SIN(C$5*PI()/180))*100/2)^2*PI(),IF(AND(C$9="L",C$10="D"),(($C$7*Coefficients!$E$16)/($A1411*SIN(C$5*PI()/180))*100/2)^2*PI(),IF(AND(C$9="C",C$10="D"),(($C$7* Coefficients!$F$16)/($A1411*SIN(C$5*PI()/180))*100/2)^2*PI(),FALSE))))</f>
        <v>45390.778883093175</v>
      </c>
      <c r="I1411" s="42">
        <f t="shared" si="156"/>
        <v>3.365813027075804</v>
      </c>
      <c r="L1411" s="44"/>
    </row>
    <row r="1412" spans="1:12" x14ac:dyDescent="0.25">
      <c r="A1412" s="51">
        <f t="shared" si="157"/>
        <v>238.23194693585123</v>
      </c>
      <c r="B1412" s="5">
        <f t="shared" si="151"/>
        <v>0.98673839155256526</v>
      </c>
      <c r="C1412" s="49">
        <f t="shared" si="154"/>
        <v>-0.11595948287634293</v>
      </c>
      <c r="D1412" s="5">
        <f t="shared" si="152"/>
        <v>2.2916273491216068</v>
      </c>
      <c r="E1412" s="5">
        <f t="shared" si="153"/>
        <v>0.59664778042448896</v>
      </c>
      <c r="F1412" s="5" t="str">
        <f t="shared" si="155"/>
        <v>neg.</v>
      </c>
      <c r="G1412" s="16">
        <f>IF(AND(C$9="L",C$10="IB"),IF((($C$7*Coefficients!$C$16)/($A1412*($C$4/100)))&lt;=1,2*ASIN(($C$7*Coefficients!$C$16)/( $A1412*($C$4/100)))*180/PI(),180),IF(AND(C$9="C",C$10="IB"),IF((($C$7*Coefficients!$D$16)/($A1412*($C$4/100)))&lt;=1,2*ASIN(($C$7*Coefficients!$D$16)/( $A1412*($C$4/100)))*180/PI(),180),IF(AND(C$9="L",C$10="D"),IF((($C$7*Coefficients!$E$16)/($A1412*($C$4/100)))&lt;=1,2*ASIN(($C$7*Coefficients!$E$16)/( $A1412*($C$4/100)))*180/PI(),180),IF(AND(C$9="C",C$10="D"),IF((($C$7*Coefficients!$F$16)/($A1412*($C$4/100)))&lt;=1,2*ASIN(($C$7*Coefficients!$F$16)/( $A1412*($C$4/100)))*180/PI(),180),FALSE))))</f>
        <v>180</v>
      </c>
      <c r="H1412" s="50">
        <f>IF(AND(C$9="L",C$10="IB"),(($C$7*Coefficients!$C$16)/($A1412*SIN(C$5*PI()/180))*100/2)^2*PI(),IF(AND(C$9="C",C$10="IB"),(($C$7*Coefficients!$D$16)/($A1412*SIN(C$5*PI()/180))*100/2)^2*PI(),IF(AND(C$9="L",C$10="D"),(($C$7*Coefficients!$E$16)/($A1412*SIN(C$5*PI()/180))*100/2)^2*PI(),IF(AND(C$9="C",C$10="D"),(($C$7* Coefficients!$F$16)/($A1412*SIN(C$5*PI()/180))*100/2)^2*PI(),FALSE))))</f>
        <v>45182.227198036227</v>
      </c>
      <c r="I1412" s="42">
        <f t="shared" si="156"/>
        <v>3.3580718719283116</v>
      </c>
      <c r="L1412" s="44"/>
    </row>
    <row r="1413" spans="1:12" x14ac:dyDescent="0.25">
      <c r="A1413" s="51">
        <f t="shared" si="157"/>
        <v>238.78112829129992</v>
      </c>
      <c r="B1413" s="5">
        <f t="shared" si="151"/>
        <v>0.98667745179760669</v>
      </c>
      <c r="C1413" s="49">
        <f t="shared" si="154"/>
        <v>-0.11649592935121322</v>
      </c>
      <c r="D1413" s="5">
        <f t="shared" si="152"/>
        <v>2.2969100957471582</v>
      </c>
      <c r="E1413" s="5">
        <f t="shared" si="153"/>
        <v>0.59940178144899847</v>
      </c>
      <c r="F1413" s="5" t="str">
        <f t="shared" si="155"/>
        <v>neg.</v>
      </c>
      <c r="G1413" s="16">
        <f>IF(AND(C$9="L",C$10="IB"),IF((($C$7*Coefficients!$C$16)/($A1413*($C$4/100)))&lt;=1,2*ASIN(($C$7*Coefficients!$C$16)/( $A1413*($C$4/100)))*180/PI(),180),IF(AND(C$9="C",C$10="IB"),IF((($C$7*Coefficients!$D$16)/($A1413*($C$4/100)))&lt;=1,2*ASIN(($C$7*Coefficients!$D$16)/( $A1413*($C$4/100)))*180/PI(),180),IF(AND(C$9="L",C$10="D"),IF((($C$7*Coefficients!$E$16)/($A1413*($C$4/100)))&lt;=1,2*ASIN(($C$7*Coefficients!$E$16)/( $A1413*($C$4/100)))*180/PI(),180),IF(AND(C$9="C",C$10="D"),IF((($C$7*Coefficients!$F$16)/($A1413*($C$4/100)))&lt;=1,2*ASIN(($C$7*Coefficients!$F$16)/( $A1413*($C$4/100)))*180/PI(),180),FALSE))))</f>
        <v>180</v>
      </c>
      <c r="H1413" s="50">
        <f>IF(AND(C$9="L",C$10="IB"),(($C$7*Coefficients!$C$16)/($A1413*SIN(C$5*PI()/180))*100/2)^2*PI(),IF(AND(C$9="C",C$10="IB"),(($C$7*Coefficients!$D$16)/($A1413*SIN(C$5*PI()/180))*100/2)^2*PI(),IF(AND(C$9="L",C$10="D"),(($C$7*Coefficients!$E$16)/($A1413*SIN(C$5*PI()/180))*100/2)^2*PI(),IF(AND(C$9="C",C$10="D"),(($C$7* Coefficients!$F$16)/($A1413*SIN(C$5*PI()/180))*100/2)^2*PI(),FALSE))))</f>
        <v>44974.63372093279</v>
      </c>
      <c r="I1413" s="42">
        <f t="shared" si="156"/>
        <v>3.350348520943597</v>
      </c>
      <c r="L1413" s="44"/>
    </row>
    <row r="1414" spans="1:12" x14ac:dyDescent="0.25">
      <c r="A1414" s="51">
        <f t="shared" si="157"/>
        <v>239.33157564052087</v>
      </c>
      <c r="B1414" s="5">
        <f t="shared" si="151"/>
        <v>0.98661623327834858</v>
      </c>
      <c r="C1414" s="49">
        <f t="shared" si="154"/>
        <v>-0.11703486312095447</v>
      </c>
      <c r="D1414" s="5">
        <f t="shared" si="152"/>
        <v>2.3022050203613866</v>
      </c>
      <c r="E1414" s="5">
        <f t="shared" si="153"/>
        <v>0.60216849436466324</v>
      </c>
      <c r="F1414" s="5" t="str">
        <f t="shared" si="155"/>
        <v>neg.</v>
      </c>
      <c r="G1414" s="16">
        <f>IF(AND(C$9="L",C$10="IB"),IF((($C$7*Coefficients!$C$16)/($A1414*($C$4/100)))&lt;=1,2*ASIN(($C$7*Coefficients!$C$16)/( $A1414*($C$4/100)))*180/PI(),180),IF(AND(C$9="C",C$10="IB"),IF((($C$7*Coefficients!$D$16)/($A1414*($C$4/100)))&lt;=1,2*ASIN(($C$7*Coefficients!$D$16)/( $A1414*($C$4/100)))*180/PI(),180),IF(AND(C$9="L",C$10="D"),IF((($C$7*Coefficients!$E$16)/($A1414*($C$4/100)))&lt;=1,2*ASIN(($C$7*Coefficients!$E$16)/( $A1414*($C$4/100)))*180/PI(),180),IF(AND(C$9="C",C$10="D"),IF((($C$7*Coefficients!$F$16)/($A1414*($C$4/100)))&lt;=1,2*ASIN(($C$7*Coefficients!$F$16)/( $A1414*($C$4/100)))*180/PI(),180),FALSE))))</f>
        <v>180</v>
      </c>
      <c r="H1414" s="50">
        <f>IF(AND(C$9="L",C$10="IB"),(($C$7*Coefficients!$C$16)/($A1414*SIN(C$5*PI()/180))*100/2)^2*PI(),IF(AND(C$9="C",C$10="IB"),(($C$7*Coefficients!$D$16)/($A1414*SIN(C$5*PI()/180))*100/2)^2*PI(),IF(AND(C$9="L",C$10="D"),(($C$7*Coefficients!$E$16)/($A1414*SIN(C$5*PI()/180))*100/2)^2*PI(),IF(AND(C$9="C",C$10="D"),(($C$7* Coefficients!$F$16)/($A1414*SIN(C$5*PI()/180))*100/2)^2*PI(),FALSE))))</f>
        <v>44767.994049217159</v>
      </c>
      <c r="I1414" s="42">
        <f t="shared" si="156"/>
        <v>3.3426429331732241</v>
      </c>
      <c r="L1414" s="44"/>
    </row>
    <row r="1415" spans="1:12" x14ac:dyDescent="0.25">
      <c r="A1415" s="51">
        <f t="shared" si="157"/>
        <v>239.8832919019311</v>
      </c>
      <c r="B1415" s="5">
        <f t="shared" si="151"/>
        <v>0.98655473473131905</v>
      </c>
      <c r="C1415" s="49">
        <f t="shared" si="154"/>
        <v>-0.11757629577046441</v>
      </c>
      <c r="D1415" s="5">
        <f t="shared" si="152"/>
        <v>2.3075121510374554</v>
      </c>
      <c r="E1415" s="5">
        <f t="shared" si="153"/>
        <v>0.60494797784690746</v>
      </c>
      <c r="F1415" s="5" t="str">
        <f t="shared" si="155"/>
        <v>neg.</v>
      </c>
      <c r="G1415" s="16">
        <f>IF(AND(C$9="L",C$10="IB"),IF((($C$7*Coefficients!$C$16)/($A1415*($C$4/100)))&lt;=1,2*ASIN(($C$7*Coefficients!$C$16)/( $A1415*($C$4/100)))*180/PI(),180),IF(AND(C$9="C",C$10="IB"),IF((($C$7*Coefficients!$D$16)/($A1415*($C$4/100)))&lt;=1,2*ASIN(($C$7*Coefficients!$D$16)/( $A1415*($C$4/100)))*180/PI(),180),IF(AND(C$9="L",C$10="D"),IF((($C$7*Coefficients!$E$16)/($A1415*($C$4/100)))&lt;=1,2*ASIN(($C$7*Coefficients!$E$16)/( $A1415*($C$4/100)))*180/PI(),180),IF(AND(C$9="C",C$10="D"),IF((($C$7*Coefficients!$F$16)/($A1415*($C$4/100)))&lt;=1,2*ASIN(($C$7*Coefficients!$F$16)/( $A1415*($C$4/100)))*180/PI(),180),FALSE))))</f>
        <v>180</v>
      </c>
      <c r="H1415" s="50">
        <f>IF(AND(C$9="L",C$10="IB"),(($C$7*Coefficients!$C$16)/($A1415*SIN(C$5*PI()/180))*100/2)^2*PI(),IF(AND(C$9="C",C$10="IB"),(($C$7*Coefficients!$D$16)/($A1415*SIN(C$5*PI()/180))*100/2)^2*PI(),IF(AND(C$9="L",C$10="D"),(($C$7*Coefficients!$E$16)/($A1415*SIN(C$5*PI()/180))*100/2)^2*PI(),IF(AND(C$9="C",C$10="D"),(($C$7* Coefficients!$F$16)/($A1415*SIN(C$5*PI()/180))*100/2)^2*PI(),FALSE))))</f>
        <v>44562.303800551679</v>
      </c>
      <c r="I1415" s="42">
        <f t="shared" si="156"/>
        <v>3.3349550677629329</v>
      </c>
      <c r="L1415" s="44"/>
    </row>
    <row r="1416" spans="1:12" x14ac:dyDescent="0.25">
      <c r="A1416" s="51">
        <f t="shared" si="157"/>
        <v>240.43628000067534</v>
      </c>
      <c r="B1416" s="5">
        <f t="shared" si="151"/>
        <v>0.9864929548874295</v>
      </c>
      <c r="C1416" s="49">
        <f t="shared" si="154"/>
        <v>-0.11812023893907642</v>
      </c>
      <c r="D1416" s="5">
        <f t="shared" si="152"/>
        <v>2.3128315159132429</v>
      </c>
      <c r="E1416" s="5">
        <f t="shared" si="153"/>
        <v>0.607740290841988</v>
      </c>
      <c r="F1416" s="5" t="str">
        <f t="shared" si="155"/>
        <v>neg.</v>
      </c>
      <c r="G1416" s="16">
        <f>IF(AND(C$9="L",C$10="IB"),IF((($C$7*Coefficients!$C$16)/($A1416*($C$4/100)))&lt;=1,2*ASIN(($C$7*Coefficients!$C$16)/( $A1416*($C$4/100)))*180/PI(),180),IF(AND(C$9="C",C$10="IB"),IF((($C$7*Coefficients!$D$16)/($A1416*($C$4/100)))&lt;=1,2*ASIN(($C$7*Coefficients!$D$16)/( $A1416*($C$4/100)))*180/PI(),180),IF(AND(C$9="L",C$10="D"),IF((($C$7*Coefficients!$E$16)/($A1416*($C$4/100)))&lt;=1,2*ASIN(($C$7*Coefficients!$E$16)/( $A1416*($C$4/100)))*180/PI(),180),IF(AND(C$9="C",C$10="D"),IF((($C$7*Coefficients!$F$16)/($A1416*($C$4/100)))&lt;=1,2*ASIN(($C$7*Coefficients!$F$16)/( $A1416*($C$4/100)))*180/PI(),180),FALSE))))</f>
        <v>180</v>
      </c>
      <c r="H1416" s="50">
        <f>IF(AND(C$9="L",C$10="IB"),(($C$7*Coefficients!$C$16)/($A1416*SIN(C$5*PI()/180))*100/2)^2*PI(),IF(AND(C$9="C",C$10="IB"),(($C$7*Coefficients!$D$16)/($A1416*SIN(C$5*PI()/180))*100/2)^2*PI(),IF(AND(C$9="L",C$10="D"),(($C$7*Coefficients!$E$16)/($A1416*SIN(C$5*PI()/180))*100/2)^2*PI(),IF(AND(C$9="C",C$10="D"),(($C$7* Coefficients!$F$16)/($A1416*SIN(C$5*PI()/180))*100/2)^2*PI(),FALSE))))</f>
        <v>44357.558612733694</v>
      </c>
      <c r="I1416" s="42">
        <f t="shared" si="156"/>
        <v>3.3272848839524256</v>
      </c>
      <c r="L1416" s="44"/>
    </row>
    <row r="1417" spans="1:12" x14ac:dyDescent="0.25">
      <c r="A1417" s="51">
        <f t="shared" si="157"/>
        <v>240.99054286864143</v>
      </c>
      <c r="B1417" s="5">
        <f t="shared" si="151"/>
        <v>0.98643089247194815</v>
      </c>
      <c r="C1417" s="49">
        <f t="shared" si="154"/>
        <v>-0.1186667043208417</v>
      </c>
      <c r="D1417" s="5">
        <f t="shared" si="152"/>
        <v>2.3181631431914926</v>
      </c>
      <c r="E1417" s="5">
        <f t="shared" si="153"/>
        <v>0.61054549256824542</v>
      </c>
      <c r="F1417" s="5" t="str">
        <f t="shared" si="155"/>
        <v>neg.</v>
      </c>
      <c r="G1417" s="16">
        <f>IF(AND(C$9="L",C$10="IB"),IF((($C$7*Coefficients!$C$16)/($A1417*($C$4/100)))&lt;=1,2*ASIN(($C$7*Coefficients!$C$16)/( $A1417*($C$4/100)))*180/PI(),180),IF(AND(C$9="C",C$10="IB"),IF((($C$7*Coefficients!$D$16)/($A1417*($C$4/100)))&lt;=1,2*ASIN(($C$7*Coefficients!$D$16)/( $A1417*($C$4/100)))*180/PI(),180),IF(AND(C$9="L",C$10="D"),IF((($C$7*Coefficients!$E$16)/($A1417*($C$4/100)))&lt;=1,2*ASIN(($C$7*Coefficients!$E$16)/( $A1417*($C$4/100)))*180/PI(),180),IF(AND(C$9="C",C$10="D"),IF((($C$7*Coefficients!$F$16)/($A1417*($C$4/100)))&lt;=1,2*ASIN(($C$7*Coefficients!$F$16)/( $A1417*($C$4/100)))*180/PI(),180),FALSE))))</f>
        <v>180</v>
      </c>
      <c r="H1417" s="50">
        <f>IF(AND(C$9="L",C$10="IB"),(($C$7*Coefficients!$C$16)/($A1417*SIN(C$5*PI()/180))*100/2)^2*PI(),IF(AND(C$9="C",C$10="IB"),(($C$7*Coefficients!$D$16)/($A1417*SIN(C$5*PI()/180))*100/2)^2*PI(),IF(AND(C$9="L",C$10="D"),(($C$7*Coefficients!$E$16)/($A1417*SIN(C$5*PI()/180))*100/2)^2*PI(),IF(AND(C$9="C",C$10="D"),(($C$7* Coefficients!$F$16)/($A1417*SIN(C$5*PI()/180))*100/2)^2*PI(),FALSE))))</f>
        <v>44153.754143603015</v>
      </c>
      <c r="I1417" s="42">
        <f t="shared" si="156"/>
        <v>3.3196323410751525</v>
      </c>
      <c r="L1417" s="44"/>
    </row>
    <row r="1418" spans="1:12" x14ac:dyDescent="0.25">
      <c r="A1418" s="51">
        <f t="shared" si="157"/>
        <v>241.54608344447593</v>
      </c>
      <c r="B1418" s="5">
        <f t="shared" si="151"/>
        <v>0.98636854620447878</v>
      </c>
      <c r="C1418" s="49">
        <f t="shared" si="154"/>
        <v>-0.11921570366476673</v>
      </c>
      <c r="D1418" s="5">
        <f t="shared" si="152"/>
        <v>2.3235070611399613</v>
      </c>
      <c r="E1418" s="5">
        <f t="shared" si="153"/>
        <v>0.61336364251735986</v>
      </c>
      <c r="F1418" s="5" t="str">
        <f t="shared" si="155"/>
        <v>neg.</v>
      </c>
      <c r="G1418" s="16">
        <f>IF(AND(C$9="L",C$10="IB"),IF((($C$7*Coefficients!$C$16)/($A1418*($C$4/100)))&lt;=1,2*ASIN(($C$7*Coefficients!$C$16)/( $A1418*($C$4/100)))*180/PI(),180),IF(AND(C$9="C",C$10="IB"),IF((($C$7*Coefficients!$D$16)/($A1418*($C$4/100)))&lt;=1,2*ASIN(($C$7*Coefficients!$D$16)/( $A1418*($C$4/100)))*180/PI(),180),IF(AND(C$9="L",C$10="D"),IF((($C$7*Coefficients!$E$16)/($A1418*($C$4/100)))&lt;=1,2*ASIN(($C$7*Coefficients!$E$16)/( $A1418*($C$4/100)))*180/PI(),180),IF(AND(C$9="C",C$10="D"),IF((($C$7*Coefficients!$F$16)/($A1418*($C$4/100)))&lt;=1,2*ASIN(($C$7*Coefficients!$F$16)/( $A1418*($C$4/100)))*180/PI(),180),FALSE))))</f>
        <v>180</v>
      </c>
      <c r="H1418" s="50">
        <f>IF(AND(C$9="L",C$10="IB"),(($C$7*Coefficients!$C$16)/($A1418*SIN(C$5*PI()/180))*100/2)^2*PI(),IF(AND(C$9="C",C$10="IB"),(($C$7*Coefficients!$D$16)/($A1418*SIN(C$5*PI()/180))*100/2)^2*PI(),IF(AND(C$9="L",C$10="D"),(($C$7*Coefficients!$E$16)/($A1418*SIN(C$5*PI()/180))*100/2)^2*PI(),IF(AND(C$9="C",C$10="D"),(($C$7* Coefficients!$F$16)/($A1418*SIN(C$5*PI()/180))*100/2)^2*PI(),FALSE))))</f>
        <v>43950.886070949862</v>
      </c>
      <c r="I1418" s="42">
        <f t="shared" si="156"/>
        <v>3.3119973985580922</v>
      </c>
      <c r="L1418" s="44"/>
    </row>
    <row r="1419" spans="1:12" x14ac:dyDescent="0.25">
      <c r="A1419" s="51">
        <f t="shared" si="157"/>
        <v>242.10290467359965</v>
      </c>
      <c r="B1419" s="5">
        <f t="shared" si="151"/>
        <v>0.98630591479893359</v>
      </c>
      <c r="C1419" s="49">
        <f t="shared" si="154"/>
        <v>-0.11976724877510236</v>
      </c>
      <c r="D1419" s="5">
        <f t="shared" si="152"/>
        <v>2.3288632980915698</v>
      </c>
      <c r="E1419" s="5">
        <f t="shared" si="153"/>
        <v>0.61619480045561259</v>
      </c>
      <c r="F1419" s="5" t="str">
        <f t="shared" si="155"/>
        <v>neg.</v>
      </c>
      <c r="G1419" s="16">
        <f>IF(AND(C$9="L",C$10="IB"),IF((($C$7*Coefficients!$C$16)/($A1419*($C$4/100)))&lt;=1,2*ASIN(($C$7*Coefficients!$C$16)/( $A1419*($C$4/100)))*180/PI(),180),IF(AND(C$9="C",C$10="IB"),IF((($C$7*Coefficients!$D$16)/($A1419*($C$4/100)))&lt;=1,2*ASIN(($C$7*Coefficients!$D$16)/( $A1419*($C$4/100)))*180/PI(),180),IF(AND(C$9="L",C$10="D"),IF((($C$7*Coefficients!$E$16)/($A1419*($C$4/100)))&lt;=1,2*ASIN(($C$7*Coefficients!$E$16)/( $A1419*($C$4/100)))*180/PI(),180),IF(AND(C$9="C",C$10="D"),IF((($C$7*Coefficients!$F$16)/($A1419*($C$4/100)))&lt;=1,2*ASIN(($C$7*Coefficients!$F$16)/( $A1419*($C$4/100)))*180/PI(),180),FALSE))))</f>
        <v>180</v>
      </c>
      <c r="H1419" s="50">
        <f>IF(AND(C$9="L",C$10="IB"),(($C$7*Coefficients!$C$16)/($A1419*SIN(C$5*PI()/180))*100/2)^2*PI(),IF(AND(C$9="C",C$10="IB"),(($C$7*Coefficients!$D$16)/($A1419*SIN(C$5*PI()/180))*100/2)^2*PI(),IF(AND(C$9="L",C$10="D"),(($C$7*Coefficients!$E$16)/($A1419*SIN(C$5*PI()/180))*100/2)^2*PI(),IF(AND(C$9="C",C$10="D"),(($C$7* Coefficients!$F$16)/($A1419*SIN(C$5*PI()/180))*100/2)^2*PI(),FALSE))))</f>
        <v>43748.950092423256</v>
      </c>
      <c r="I1419" s="42">
        <f t="shared" si="156"/>
        <v>3.3043800159215388</v>
      </c>
      <c r="L1419" s="44"/>
    </row>
    <row r="1420" spans="1:12" x14ac:dyDescent="0.25">
      <c r="A1420" s="51">
        <f t="shared" si="157"/>
        <v>242.66100950822334</v>
      </c>
      <c r="B1420" s="5">
        <f t="shared" si="151"/>
        <v>0.98624299696351159</v>
      </c>
      <c r="C1420" s="49">
        <f t="shared" si="154"/>
        <v>-0.12032135151158509</v>
      </c>
      <c r="D1420" s="5">
        <f t="shared" si="152"/>
        <v>2.3342318824445534</v>
      </c>
      <c r="E1420" s="5">
        <f t="shared" si="153"/>
        <v>0.61903902642515307</v>
      </c>
      <c r="F1420" s="5" t="str">
        <f t="shared" si="155"/>
        <v>neg.</v>
      </c>
      <c r="G1420" s="16">
        <f>IF(AND(C$9="L",C$10="IB"),IF((($C$7*Coefficients!$C$16)/($A1420*($C$4/100)))&lt;=1,2*ASIN(($C$7*Coefficients!$C$16)/( $A1420*($C$4/100)))*180/PI(),180),IF(AND(C$9="C",C$10="IB"),IF((($C$7*Coefficients!$D$16)/($A1420*($C$4/100)))&lt;=1,2*ASIN(($C$7*Coefficients!$D$16)/( $A1420*($C$4/100)))*180/PI(),180),IF(AND(C$9="L",C$10="D"),IF((($C$7*Coefficients!$E$16)/($A1420*($C$4/100)))&lt;=1,2*ASIN(($C$7*Coefficients!$E$16)/( $A1420*($C$4/100)))*180/PI(),180),IF(AND(C$9="C",C$10="D"),IF((($C$7*Coefficients!$F$16)/($A1420*($C$4/100)))&lt;=1,2*ASIN(($C$7*Coefficients!$F$16)/( $A1420*($C$4/100)))*180/PI(),180),FALSE))))</f>
        <v>180</v>
      </c>
      <c r="H1420" s="50">
        <f>IF(AND(C$9="L",C$10="IB"),(($C$7*Coefficients!$C$16)/($A1420*SIN(C$5*PI()/180))*100/2)^2*PI(),IF(AND(C$9="C",C$10="IB"),(($C$7*Coefficients!$D$16)/($A1420*SIN(C$5*PI()/180))*100/2)^2*PI(),IF(AND(C$9="L",C$10="D"),(($C$7*Coefficients!$E$16)/($A1420*SIN(C$5*PI()/180))*100/2)^2*PI(),IF(AND(C$9="C",C$10="D"),(($C$7* Coefficients!$F$16)/($A1420*SIN(C$5*PI()/180))*100/2)^2*PI(),FALSE))))</f>
        <v>43547.941925439714</v>
      </c>
      <c r="I1420" s="42">
        <f t="shared" si="156"/>
        <v>3.2967801527788896</v>
      </c>
      <c r="L1420" s="44"/>
    </row>
    <row r="1421" spans="1:12" x14ac:dyDescent="0.25">
      <c r="A1421" s="51">
        <f t="shared" si="157"/>
        <v>243.22040090736326</v>
      </c>
      <c r="B1421" s="5">
        <f t="shared" si="151"/>
        <v>0.98617979140067247</v>
      </c>
      <c r="C1421" s="49">
        <f t="shared" si="154"/>
        <v>-0.12087802378971832</v>
      </c>
      <c r="D1421" s="5">
        <f t="shared" si="152"/>
        <v>2.3396128426626119</v>
      </c>
      <c r="E1421" s="5">
        <f t="shared" si="153"/>
        <v>0.62189638074527342</v>
      </c>
      <c r="F1421" s="5" t="str">
        <f t="shared" si="155"/>
        <v>neg.</v>
      </c>
      <c r="G1421" s="16">
        <f>IF(AND(C$9="L",C$10="IB"),IF((($C$7*Coefficients!$C$16)/($A1421*($C$4/100)))&lt;=1,2*ASIN(($C$7*Coefficients!$C$16)/( $A1421*($C$4/100)))*180/PI(),180),IF(AND(C$9="C",C$10="IB"),IF((($C$7*Coefficients!$D$16)/($A1421*($C$4/100)))&lt;=1,2*ASIN(($C$7*Coefficients!$D$16)/( $A1421*($C$4/100)))*180/PI(),180),IF(AND(C$9="L",C$10="D"),IF((($C$7*Coefficients!$E$16)/($A1421*($C$4/100)))&lt;=1,2*ASIN(($C$7*Coefficients!$E$16)/( $A1421*($C$4/100)))*180/PI(),180),IF(AND(C$9="C",C$10="D"),IF((($C$7*Coefficients!$F$16)/($A1421*($C$4/100)))&lt;=1,2*ASIN(($C$7*Coefficients!$F$16)/( $A1421*($C$4/100)))*180/PI(),180),FALSE))))</f>
        <v>180</v>
      </c>
      <c r="H1421" s="50">
        <f>IF(AND(C$9="L",C$10="IB"),(($C$7*Coefficients!$C$16)/($A1421*SIN(C$5*PI()/180))*100/2)^2*PI(),IF(AND(C$9="C",C$10="IB"),(($C$7*Coefficients!$D$16)/($A1421*SIN(C$5*PI()/180))*100/2)^2*PI(),IF(AND(C$9="L",C$10="D"),(($C$7*Coefficients!$E$16)/($A1421*SIN(C$5*PI()/180))*100/2)^2*PI(),IF(AND(C$9="C",C$10="D"),(($C$7* Coefficients!$F$16)/($A1421*SIN(C$5*PI()/180))*100/2)^2*PI(),FALSE))))</f>
        <v>43347.857307092367</v>
      </c>
      <c r="I1421" s="42">
        <f t="shared" si="156"/>
        <v>3.2891977688364253</v>
      </c>
      <c r="L1421" s="44"/>
    </row>
    <row r="1422" spans="1:12" x14ac:dyDescent="0.25">
      <c r="A1422" s="51">
        <f t="shared" si="157"/>
        <v>243.78108183685691</v>
      </c>
      <c r="B1422" s="5">
        <f t="shared" si="151"/>
        <v>0.98611629680711299</v>
      </c>
      <c r="C1422" s="49">
        <f t="shared" si="154"/>
        <v>-0.12143727758103226</v>
      </c>
      <c r="D1422" s="5">
        <f t="shared" si="152"/>
        <v>2.3450062072750604</v>
      </c>
      <c r="E1422" s="5">
        <f t="shared" si="153"/>
        <v>0.62476692401368639</v>
      </c>
      <c r="F1422" s="5" t="str">
        <f t="shared" si="155"/>
        <v>neg.</v>
      </c>
      <c r="G1422" s="16">
        <f>IF(AND(C$9="L",C$10="IB"),IF((($C$7*Coefficients!$C$16)/($A1422*($C$4/100)))&lt;=1,2*ASIN(($C$7*Coefficients!$C$16)/( $A1422*($C$4/100)))*180/PI(),180),IF(AND(C$9="C",C$10="IB"),IF((($C$7*Coefficients!$D$16)/($A1422*($C$4/100)))&lt;=1,2*ASIN(($C$7*Coefficients!$D$16)/( $A1422*($C$4/100)))*180/PI(),180),IF(AND(C$9="L",C$10="D"),IF((($C$7*Coefficients!$E$16)/($A1422*($C$4/100)))&lt;=1,2*ASIN(($C$7*Coefficients!$E$16)/( $A1422*($C$4/100)))*180/PI(),180),IF(AND(C$9="C",C$10="D"),IF((($C$7*Coefficients!$F$16)/($A1422*($C$4/100)))&lt;=1,2*ASIN(($C$7*Coefficients!$F$16)/( $A1422*($C$4/100)))*180/PI(),180),FALSE))))</f>
        <v>180</v>
      </c>
      <c r="H1422" s="50">
        <f>IF(AND(C$9="L",C$10="IB"),(($C$7*Coefficients!$C$16)/($A1422*SIN(C$5*PI()/180))*100/2)^2*PI(),IF(AND(C$9="C",C$10="IB"),(($C$7*Coefficients!$D$16)/($A1422*SIN(C$5*PI()/180))*100/2)^2*PI(),IF(AND(C$9="L",C$10="D"),(($C$7*Coefficients!$E$16)/($A1422*SIN(C$5*PI()/180))*100/2)^2*PI(),IF(AND(C$9="C",C$10="D"),(($C$7* Coefficients!$F$16)/($A1422*SIN(C$5*PI()/180))*100/2)^2*PI(),FALSE))))</f>
        <v>43148.691994060733</v>
      </c>
      <c r="I1422" s="42">
        <f t="shared" si="156"/>
        <v>3.2816328238931018</v>
      </c>
      <c r="L1422" s="44"/>
    </row>
    <row r="1423" spans="1:12" x14ac:dyDescent="0.25">
      <c r="A1423" s="51">
        <f t="shared" si="157"/>
        <v>244.34305526937879</v>
      </c>
      <c r="B1423" s="5">
        <f t="shared" si="151"/>
        <v>0.98605251187374232</v>
      </c>
      <c r="C1423" s="49">
        <f t="shared" si="154"/>
        <v>-0.12199912491335341</v>
      </c>
      <c r="D1423" s="5">
        <f t="shared" si="152"/>
        <v>2.3504120048769819</v>
      </c>
      <c r="E1423" s="5">
        <f t="shared" si="153"/>
        <v>0.62765071710781173</v>
      </c>
      <c r="F1423" s="5" t="str">
        <f t="shared" si="155"/>
        <v>neg.</v>
      </c>
      <c r="G1423" s="16">
        <f>IF(AND(C$9="L",C$10="IB"),IF((($C$7*Coefficients!$C$16)/($A1423*($C$4/100)))&lt;=1,2*ASIN(($C$7*Coefficients!$C$16)/( $A1423*($C$4/100)))*180/PI(),180),IF(AND(C$9="C",C$10="IB"),IF((($C$7*Coefficients!$D$16)/($A1423*($C$4/100)))&lt;=1,2*ASIN(($C$7*Coefficients!$D$16)/( $A1423*($C$4/100)))*180/PI(),180),IF(AND(C$9="L",C$10="D"),IF((($C$7*Coefficients!$E$16)/($A1423*($C$4/100)))&lt;=1,2*ASIN(($C$7*Coefficients!$E$16)/( $A1423*($C$4/100)))*180/PI(),180),IF(AND(C$9="C",C$10="D"),IF((($C$7*Coefficients!$F$16)/($A1423*($C$4/100)))&lt;=1,2*ASIN(($C$7*Coefficients!$F$16)/( $A1423*($C$4/100)))*180/PI(),180),FALSE))))</f>
        <v>180</v>
      </c>
      <c r="H1423" s="50">
        <f>IF(AND(C$9="L",C$10="IB"),(($C$7*Coefficients!$C$16)/($A1423*SIN(C$5*PI()/180))*100/2)^2*PI(),IF(AND(C$9="C",C$10="IB"),(($C$7*Coefficients!$D$16)/($A1423*SIN(C$5*PI()/180))*100/2)^2*PI(),IF(AND(C$9="L",C$10="D"),(($C$7*Coefficients!$E$16)/($A1423*SIN(C$5*PI()/180))*100/2)^2*PI(),IF(AND(C$9="C",C$10="D"),(($C$7* Coefficients!$F$16)/($A1423*SIN(C$5*PI()/180))*100/2)^2*PI(),FALSE))))</f>
        <v>42950.441762520517</v>
      </c>
      <c r="I1423" s="42">
        <f t="shared" si="156"/>
        <v>3.2740852778403338</v>
      </c>
      <c r="L1423" s="44"/>
    </row>
    <row r="1424" spans="1:12" x14ac:dyDescent="0.25">
      <c r="A1424" s="51">
        <f t="shared" si="157"/>
        <v>244.90632418445611</v>
      </c>
      <c r="B1424" s="5">
        <f t="shared" si="151"/>
        <v>0.98598843528565694</v>
      </c>
      <c r="C1424" s="49">
        <f t="shared" si="154"/>
        <v>-0.12256357787107817</v>
      </c>
      <c r="D1424" s="5">
        <f t="shared" si="152"/>
        <v>2.3558302641293767</v>
      </c>
      <c r="E1424" s="5">
        <f t="shared" si="153"/>
        <v>0.63054782118606556</v>
      </c>
      <c r="F1424" s="5" t="str">
        <f t="shared" si="155"/>
        <v>neg.</v>
      </c>
      <c r="G1424" s="16">
        <f>IF(AND(C$9="L",C$10="IB"),IF((($C$7*Coefficients!$C$16)/($A1424*($C$4/100)))&lt;=1,2*ASIN(($C$7*Coefficients!$C$16)/( $A1424*($C$4/100)))*180/PI(),180),IF(AND(C$9="C",C$10="IB"),IF((($C$7*Coefficients!$D$16)/($A1424*($C$4/100)))&lt;=1,2*ASIN(($C$7*Coefficients!$D$16)/( $A1424*($C$4/100)))*180/PI(),180),IF(AND(C$9="L",C$10="D"),IF((($C$7*Coefficients!$E$16)/($A1424*($C$4/100)))&lt;=1,2*ASIN(($C$7*Coefficients!$E$16)/( $A1424*($C$4/100)))*180/PI(),180),IF(AND(C$9="C",C$10="D"),IF((($C$7*Coefficients!$F$16)/($A1424*($C$4/100)))&lt;=1,2*ASIN(($C$7*Coefficients!$F$16)/( $A1424*($C$4/100)))*180/PI(),180),FALSE))))</f>
        <v>180</v>
      </c>
      <c r="H1424" s="50">
        <f>IF(AND(C$9="L",C$10="IB"),(($C$7*Coefficients!$C$16)/($A1424*SIN(C$5*PI()/180))*100/2)^2*PI(),IF(AND(C$9="C",C$10="IB"),(($C$7*Coefficients!$D$16)/($A1424*SIN(C$5*PI()/180))*100/2)^2*PI(),IF(AND(C$9="L",C$10="D"),(($C$7*Coefficients!$E$16)/($A1424*SIN(C$5*PI()/180))*100/2)^2*PI(),IF(AND(C$9="C",C$10="D"),(($C$7* Coefficients!$F$16)/($A1424*SIN(C$5*PI()/180))*100/2)^2*PI(),FALSE))))</f>
        <v>42753.102408054197</v>
      </c>
      <c r="I1424" s="42">
        <f t="shared" si="156"/>
        <v>3.2665550906617833</v>
      </c>
      <c r="L1424" s="44"/>
    </row>
    <row r="1425" spans="1:12" x14ac:dyDescent="0.25">
      <c r="A1425" s="51">
        <f t="shared" si="157"/>
        <v>245.47089156848455</v>
      </c>
      <c r="B1425" s="5">
        <f t="shared" si="151"/>
        <v>0.98592406572211755</v>
      </c>
      <c r="C1425" s="49">
        <f t="shared" si="154"/>
        <v>-0.1231306485954297</v>
      </c>
      <c r="D1425" s="5">
        <f t="shared" si="152"/>
        <v>2.3612610137593162</v>
      </c>
      <c r="E1425" s="5">
        <f t="shared" si="153"/>
        <v>0.63345829768915929</v>
      </c>
      <c r="F1425" s="5" t="str">
        <f t="shared" si="155"/>
        <v>neg.</v>
      </c>
      <c r="G1425" s="16">
        <f>IF(AND(C$9="L",C$10="IB"),IF((($C$7*Coefficients!$C$16)/($A1425*($C$4/100)))&lt;=1,2*ASIN(($C$7*Coefficients!$C$16)/( $A1425*($C$4/100)))*180/PI(),180),IF(AND(C$9="C",C$10="IB"),IF((($C$7*Coefficients!$D$16)/($A1425*($C$4/100)))&lt;=1,2*ASIN(($C$7*Coefficients!$D$16)/( $A1425*($C$4/100)))*180/PI(),180),IF(AND(C$9="L",C$10="D"),IF((($C$7*Coefficients!$E$16)/($A1425*($C$4/100)))&lt;=1,2*ASIN(($C$7*Coefficients!$E$16)/( $A1425*($C$4/100)))*180/PI(),180),IF(AND(C$9="C",C$10="D"),IF((($C$7*Coefficients!$F$16)/($A1425*($C$4/100)))&lt;=1,2*ASIN(($C$7*Coefficients!$F$16)/( $A1425*($C$4/100)))*180/PI(),180),FALSE))))</f>
        <v>180</v>
      </c>
      <c r="H1425" s="50">
        <f>IF(AND(C$9="L",C$10="IB"),(($C$7*Coefficients!$C$16)/($A1425*SIN(C$5*PI()/180))*100/2)^2*PI(),IF(AND(C$9="C",C$10="IB"),(($C$7*Coefficients!$D$16)/($A1425*SIN(C$5*PI()/180))*100/2)^2*PI(),IF(AND(C$9="L",C$10="D"),(($C$7*Coefficients!$E$16)/($A1425*SIN(C$5*PI()/180))*100/2)^2*PI(),IF(AND(C$9="C",C$10="D"),(($C$7* Coefficients!$F$16)/($A1425*SIN(C$5*PI()/180))*100/2)^2*PI(),FALSE))))</f>
        <v>42556.669745561754</v>
      </c>
      <c r="I1425" s="42">
        <f t="shared" si="156"/>
        <v>3.2590422224331475</v>
      </c>
      <c r="L1425" s="44"/>
    </row>
    <row r="1426" spans="1:12" x14ac:dyDescent="0.25">
      <c r="A1426" s="51">
        <f t="shared" si="157"/>
        <v>246.03676041474418</v>
      </c>
      <c r="B1426" s="5">
        <f t="shared" si="151"/>
        <v>0.98585940185652154</v>
      </c>
      <c r="C1426" s="49">
        <f t="shared" si="154"/>
        <v>-0.12370034928475401</v>
      </c>
      <c r="D1426" s="5">
        <f t="shared" si="152"/>
        <v>2.3667042825600939</v>
      </c>
      <c r="E1426" s="5">
        <f t="shared" si="153"/>
        <v>0.63638220834140169</v>
      </c>
      <c r="F1426" s="5" t="str">
        <f t="shared" si="155"/>
        <v>neg.</v>
      </c>
      <c r="G1426" s="16">
        <f>IF(AND(C$9="L",C$10="IB"),IF((($C$7*Coefficients!$C$16)/($A1426*($C$4/100)))&lt;=1,2*ASIN(($C$7*Coefficients!$C$16)/( $A1426*($C$4/100)))*180/PI(),180),IF(AND(C$9="C",C$10="IB"),IF((($C$7*Coefficients!$D$16)/($A1426*($C$4/100)))&lt;=1,2*ASIN(($C$7*Coefficients!$D$16)/( $A1426*($C$4/100)))*180/PI(),180),IF(AND(C$9="L",C$10="D"),IF((($C$7*Coefficients!$E$16)/($A1426*($C$4/100)))&lt;=1,2*ASIN(($C$7*Coefficients!$E$16)/( $A1426*($C$4/100)))*180/PI(),180),IF(AND(C$9="C",C$10="D"),IF((($C$7*Coefficients!$F$16)/($A1426*($C$4/100)))&lt;=1,2*ASIN(($C$7*Coefficients!$F$16)/( $A1426*($C$4/100)))*180/PI(),180),FALSE))))</f>
        <v>180</v>
      </c>
      <c r="H1426" s="50">
        <f>IF(AND(C$9="L",C$10="IB"),(($C$7*Coefficients!$C$16)/($A1426*SIN(C$5*PI()/180))*100/2)^2*PI(),IF(AND(C$9="C",C$10="IB"),(($C$7*Coefficients!$D$16)/($A1426*SIN(C$5*PI()/180))*100/2)^2*PI(),IF(AND(C$9="L",C$10="D"),(($C$7*Coefficients!$E$16)/($A1426*SIN(C$5*PI()/180))*100/2)^2*PI(),IF(AND(C$9="C",C$10="D"),(($C$7* Coefficients!$F$16)/($A1426*SIN(C$5*PI()/180))*100/2)^2*PI(),FALSE))))</f>
        <v>42361.139609172016</v>
      </c>
      <c r="I1426" s="42">
        <f t="shared" si="156"/>
        <v>3.2515466333219476</v>
      </c>
      <c r="L1426" s="44"/>
    </row>
    <row r="1427" spans="1:12" x14ac:dyDescent="0.25">
      <c r="A1427" s="51">
        <f t="shared" si="157"/>
        <v>246.60393372341531</v>
      </c>
      <c r="B1427" s="5">
        <f t="shared" si="151"/>
        <v>0.9857944423563807</v>
      </c>
      <c r="C1427" s="49">
        <f t="shared" si="154"/>
        <v>-0.12427269219477094</v>
      </c>
      <c r="D1427" s="5">
        <f t="shared" si="152"/>
        <v>2.3721600993913796</v>
      </c>
      <c r="E1427" s="5">
        <f t="shared" si="153"/>
        <v>0.63931961515200741</v>
      </c>
      <c r="F1427" s="5" t="str">
        <f t="shared" si="155"/>
        <v>neg.</v>
      </c>
      <c r="G1427" s="16">
        <f>IF(AND(C$9="L",C$10="IB"),IF((($C$7*Coefficients!$C$16)/($A1427*($C$4/100)))&lt;=1,2*ASIN(($C$7*Coefficients!$C$16)/( $A1427*($C$4/100)))*180/PI(),180),IF(AND(C$9="C",C$10="IB"),IF((($C$7*Coefficients!$D$16)/($A1427*($C$4/100)))&lt;=1,2*ASIN(($C$7*Coefficients!$D$16)/( $A1427*($C$4/100)))*180/PI(),180),IF(AND(C$9="L",C$10="D"),IF((($C$7*Coefficients!$E$16)/($A1427*($C$4/100)))&lt;=1,2*ASIN(($C$7*Coefficients!$E$16)/( $A1427*($C$4/100)))*180/PI(),180),IF(AND(C$9="C",C$10="D"),IF((($C$7*Coefficients!$F$16)/($A1427*($C$4/100)))&lt;=1,2*ASIN(($C$7*Coefficients!$F$16)/( $A1427*($C$4/100)))*180/PI(),180),FALSE))))</f>
        <v>180</v>
      </c>
      <c r="H1427" s="50">
        <f>IF(AND(C$9="L",C$10="IB"),(($C$7*Coefficients!$C$16)/($A1427*SIN(C$5*PI()/180))*100/2)^2*PI(),IF(AND(C$9="C",C$10="IB"),(($C$7*Coefficients!$D$16)/($A1427*SIN(C$5*PI()/180))*100/2)^2*PI(),IF(AND(C$9="L",C$10="D"),(($C$7*Coefficients!$E$16)/($A1427*SIN(C$5*PI()/180))*100/2)^2*PI(),IF(AND(C$9="C",C$10="D"),(($C$7* Coefficients!$F$16)/($A1427*SIN(C$5*PI()/180))*100/2)^2*PI(),FALSE))))</f>
        <v>42166.507852154165</v>
      </c>
      <c r="I1427" s="42">
        <f t="shared" si="156"/>
        <v>3.2440682835873158</v>
      </c>
      <c r="L1427" s="44"/>
    </row>
    <row r="1428" spans="1:12" x14ac:dyDescent="0.25">
      <c r="A1428" s="51">
        <f t="shared" si="157"/>
        <v>247.17241450159435</v>
      </c>
      <c r="B1428" s="5">
        <f t="shared" si="151"/>
        <v>0.98572918588329472</v>
      </c>
      <c r="C1428" s="49">
        <f t="shared" si="154"/>
        <v>-0.12484768963886164</v>
      </c>
      <c r="D1428" s="5">
        <f t="shared" si="152"/>
        <v>2.3776284931793707</v>
      </c>
      <c r="E1428" s="5">
        <f t="shared" si="153"/>
        <v>0.64227058041641338</v>
      </c>
      <c r="F1428" s="5" t="str">
        <f t="shared" si="155"/>
        <v>neg.</v>
      </c>
      <c r="G1428" s="16">
        <f>IF(AND(C$9="L",C$10="IB"),IF((($C$7*Coefficients!$C$16)/($A1428*($C$4/100)))&lt;=1,2*ASIN(($C$7*Coefficients!$C$16)/( $A1428*($C$4/100)))*180/PI(),180),IF(AND(C$9="C",C$10="IB"),IF((($C$7*Coefficients!$D$16)/($A1428*($C$4/100)))&lt;=1,2*ASIN(($C$7*Coefficients!$D$16)/( $A1428*($C$4/100)))*180/PI(),180),IF(AND(C$9="L",C$10="D"),IF((($C$7*Coefficients!$E$16)/($A1428*($C$4/100)))&lt;=1,2*ASIN(($C$7*Coefficients!$E$16)/( $A1428*($C$4/100)))*180/PI(),180),IF(AND(C$9="C",C$10="D"),IF((($C$7*Coefficients!$F$16)/($A1428*($C$4/100)))&lt;=1,2*ASIN(($C$7*Coefficients!$F$16)/( $A1428*($C$4/100)))*180/PI(),180),FALSE))))</f>
        <v>180</v>
      </c>
      <c r="H1428" s="50">
        <f>IF(AND(C$9="L",C$10="IB"),(($C$7*Coefficients!$C$16)/($A1428*SIN(C$5*PI()/180))*100/2)^2*PI(),IF(AND(C$9="C",C$10="IB"),(($C$7*Coefficients!$D$16)/($A1428*SIN(C$5*PI()/180))*100/2)^2*PI(),IF(AND(C$9="L",C$10="D"),(($C$7*Coefficients!$E$16)/($A1428*SIN(C$5*PI()/180))*100/2)^2*PI(),IF(AND(C$9="C",C$10="D"),(($C$7* Coefficients!$F$16)/($A1428*SIN(C$5*PI()/180))*100/2)^2*PI(),FALSE))))</f>
        <v>41972.770346829966</v>
      </c>
      <c r="I1428" s="42">
        <f t="shared" si="156"/>
        <v>3.2366071335797861</v>
      </c>
      <c r="L1428" s="44"/>
    </row>
    <row r="1429" spans="1:12" x14ac:dyDescent="0.25">
      <c r="A1429" s="51">
        <f t="shared" si="157"/>
        <v>247.74220576330981</v>
      </c>
      <c r="B1429" s="5">
        <f t="shared" si="151"/>
        <v>0.98566363109292687</v>
      </c>
      <c r="C1429" s="49">
        <f t="shared" si="154"/>
        <v>-0.12542535398833907</v>
      </c>
      <c r="D1429" s="5">
        <f t="shared" si="152"/>
        <v>2.3831094929169465</v>
      </c>
      <c r="E1429" s="5">
        <f t="shared" si="153"/>
        <v>0.6452351667175984</v>
      </c>
      <c r="F1429" s="5" t="str">
        <f t="shared" si="155"/>
        <v>neg.</v>
      </c>
      <c r="G1429" s="16">
        <f>IF(AND(C$9="L",C$10="IB"),IF((($C$7*Coefficients!$C$16)/($A1429*($C$4/100)))&lt;=1,2*ASIN(($C$7*Coefficients!$C$16)/( $A1429*($C$4/100)))*180/PI(),180),IF(AND(C$9="C",C$10="IB"),IF((($C$7*Coefficients!$D$16)/($A1429*($C$4/100)))&lt;=1,2*ASIN(($C$7*Coefficients!$D$16)/( $A1429*($C$4/100)))*180/PI(),180),IF(AND(C$9="L",C$10="D"),IF((($C$7*Coefficients!$E$16)/($A1429*($C$4/100)))&lt;=1,2*ASIN(($C$7*Coefficients!$E$16)/( $A1429*($C$4/100)))*180/PI(),180),IF(AND(C$9="C",C$10="D"),IF((($C$7*Coefficients!$F$16)/($A1429*($C$4/100)))&lt;=1,2*ASIN(($C$7*Coefficients!$F$16)/( $A1429*($C$4/100)))*180/PI(),180),FALSE))))</f>
        <v>180</v>
      </c>
      <c r="H1429" s="50">
        <f>IF(AND(C$9="L",C$10="IB"),(($C$7*Coefficients!$C$16)/($A1429*SIN(C$5*PI()/180))*100/2)^2*PI(),IF(AND(C$9="C",C$10="IB"),(($C$7*Coefficients!$D$16)/($A1429*SIN(C$5*PI()/180))*100/2)^2*PI(),IF(AND(C$9="L",C$10="D"),(($C$7*Coefficients!$E$16)/($A1429*SIN(C$5*PI()/180))*100/2)^2*PI(),IF(AND(C$9="C",C$10="D"),(($C$7* Coefficients!$F$16)/($A1429*SIN(C$5*PI()/180))*100/2)^2*PI(),FALSE))))</f>
        <v>41779.922984486075</v>
      </c>
      <c r="I1429" s="42">
        <f t="shared" si="156"/>
        <v>3.2291631437410842</v>
      </c>
      <c r="L1429" s="44"/>
    </row>
    <row r="1430" spans="1:12" x14ac:dyDescent="0.25">
      <c r="A1430" s="51">
        <f t="shared" si="157"/>
        <v>248.31331052953823</v>
      </c>
      <c r="B1430" s="5">
        <f t="shared" si="151"/>
        <v>0.98559777663497783</v>
      </c>
      <c r="C1430" s="49">
        <f t="shared" si="154"/>
        <v>-0.12600569767273359</v>
      </c>
      <c r="D1430" s="5">
        <f t="shared" si="152"/>
        <v>2.3886031276638224</v>
      </c>
      <c r="E1430" s="5">
        <f t="shared" si="153"/>
        <v>0.64821343692741196</v>
      </c>
      <c r="F1430" s="5" t="str">
        <f t="shared" si="155"/>
        <v>neg.</v>
      </c>
      <c r="G1430" s="16">
        <f>IF(AND(C$9="L",C$10="IB"),IF((($C$7*Coefficients!$C$16)/($A1430*($C$4/100)))&lt;=1,2*ASIN(($C$7*Coefficients!$C$16)/( $A1430*($C$4/100)))*180/PI(),180),IF(AND(C$9="C",C$10="IB"),IF((($C$7*Coefficients!$D$16)/($A1430*($C$4/100)))&lt;=1,2*ASIN(($C$7*Coefficients!$D$16)/( $A1430*($C$4/100)))*180/PI(),180),IF(AND(C$9="L",C$10="D"),IF((($C$7*Coefficients!$E$16)/($A1430*($C$4/100)))&lt;=1,2*ASIN(($C$7*Coefficients!$E$16)/( $A1430*($C$4/100)))*180/PI(),180),IF(AND(C$9="C",C$10="D"),IF((($C$7*Coefficients!$F$16)/($A1430*($C$4/100)))&lt;=1,2*ASIN(($C$7*Coefficients!$F$16)/( $A1430*($C$4/100)))*180/PI(),180),FALSE))))</f>
        <v>180</v>
      </c>
      <c r="H1430" s="50">
        <f>IF(AND(C$9="L",C$10="IB"),(($C$7*Coefficients!$C$16)/($A1430*SIN(C$5*PI()/180))*100/2)^2*PI(),IF(AND(C$9="C",C$10="IB"),(($C$7*Coefficients!$D$16)/($A1430*SIN(C$5*PI()/180))*100/2)^2*PI(),IF(AND(C$9="L",C$10="D"),(($C$7*Coefficients!$E$16)/($A1430*SIN(C$5*PI()/180))*100/2)^2*PI(),IF(AND(C$9="C",C$10="D"),(($C$7* Coefficients!$F$16)/($A1430*SIN(C$5*PI()/180))*100/2)^2*PI(),FALSE))))</f>
        <v>41587.961675287021</v>
      </c>
      <c r="I1430" s="42">
        <f t="shared" si="156"/>
        <v>3.2217362746039164</v>
      </c>
      <c r="L1430" s="44"/>
    </row>
    <row r="1431" spans="1:12" x14ac:dyDescent="0.25">
      <c r="A1431" s="51">
        <f t="shared" si="157"/>
        <v>248.88573182822023</v>
      </c>
      <c r="B1431" s="5">
        <f t="shared" si="151"/>
        <v>0.9855316211531614</v>
      </c>
      <c r="C1431" s="49">
        <f t="shared" si="154"/>
        <v>-0.12658873318006364</v>
      </c>
      <c r="D1431" s="5">
        <f t="shared" si="152"/>
        <v>2.3941094265467036</v>
      </c>
      <c r="E1431" s="5">
        <f t="shared" si="153"/>
        <v>0.65120545420790654</v>
      </c>
      <c r="F1431" s="5" t="str">
        <f t="shared" si="155"/>
        <v>neg.</v>
      </c>
      <c r="G1431" s="16">
        <f>IF(AND(C$9="L",C$10="IB"),IF((($C$7*Coefficients!$C$16)/($A1431*($C$4/100)))&lt;=1,2*ASIN(($C$7*Coefficients!$C$16)/( $A1431*($C$4/100)))*180/PI(),180),IF(AND(C$9="C",C$10="IB"),IF((($C$7*Coefficients!$D$16)/($A1431*($C$4/100)))&lt;=1,2*ASIN(($C$7*Coefficients!$D$16)/( $A1431*($C$4/100)))*180/PI(),180),IF(AND(C$9="L",C$10="D"),IF((($C$7*Coefficients!$E$16)/($A1431*($C$4/100)))&lt;=1,2*ASIN(($C$7*Coefficients!$E$16)/( $A1431*($C$4/100)))*180/PI(),180),IF(AND(C$9="C",C$10="D"),IF((($C$7*Coefficients!$F$16)/($A1431*($C$4/100)))&lt;=1,2*ASIN(($C$7*Coefficients!$F$16)/( $A1431*($C$4/100)))*180/PI(),180),FALSE))))</f>
        <v>180</v>
      </c>
      <c r="H1431" s="50">
        <f>IF(AND(C$9="L",C$10="IB"),(($C$7*Coefficients!$C$16)/($A1431*SIN(C$5*PI()/180))*100/2)^2*PI(),IF(AND(C$9="C",C$10="IB"),(($C$7*Coefficients!$D$16)/($A1431*SIN(C$5*PI()/180))*100/2)^2*PI(),IF(AND(C$9="L",C$10="D"),(($C$7*Coefficients!$E$16)/($A1431*SIN(C$5*PI()/180))*100/2)^2*PI(),IF(AND(C$9="C",C$10="D"),(($C$7* Coefficients!$F$16)/($A1431*SIN(C$5*PI()/180))*100/2)^2*PI(),FALSE))))</f>
        <v>41396.88234818841</v>
      </c>
      <c r="I1431" s="42">
        <f t="shared" si="156"/>
        <v>3.2143264867917631</v>
      </c>
      <c r="L1431" s="44"/>
    </row>
    <row r="1432" spans="1:12" x14ac:dyDescent="0.25">
      <c r="A1432" s="51">
        <f t="shared" si="157"/>
        <v>249.45947269427657</v>
      </c>
      <c r="B1432" s="5">
        <f t="shared" si="151"/>
        <v>0.98546516328517852</v>
      </c>
      <c r="C1432" s="49">
        <f t="shared" si="154"/>
        <v>-0.1271744730571214</v>
      </c>
      <c r="D1432" s="5">
        <f t="shared" si="152"/>
        <v>2.3996284187594377</v>
      </c>
      <c r="E1432" s="5">
        <f t="shared" si="153"/>
        <v>0.65421128201267742</v>
      </c>
      <c r="F1432" s="5" t="str">
        <f t="shared" si="155"/>
        <v>neg.</v>
      </c>
      <c r="G1432" s="16">
        <f>IF(AND(C$9="L",C$10="IB"),IF((($C$7*Coefficients!$C$16)/($A1432*($C$4/100)))&lt;=1,2*ASIN(($C$7*Coefficients!$C$16)/( $A1432*($C$4/100)))*180/PI(),180),IF(AND(C$9="C",C$10="IB"),IF((($C$7*Coefficients!$D$16)/($A1432*($C$4/100)))&lt;=1,2*ASIN(($C$7*Coefficients!$D$16)/( $A1432*($C$4/100)))*180/PI(),180),IF(AND(C$9="L",C$10="D"),IF((($C$7*Coefficients!$E$16)/($A1432*($C$4/100)))&lt;=1,2*ASIN(($C$7*Coefficients!$E$16)/( $A1432*($C$4/100)))*180/PI(),180),IF(AND(C$9="C",C$10="D"),IF((($C$7*Coefficients!$F$16)/($A1432*($C$4/100)))&lt;=1,2*ASIN(($C$7*Coefficients!$F$16)/( $A1432*($C$4/100)))*180/PI(),180),FALSE))))</f>
        <v>180</v>
      </c>
      <c r="H1432" s="50">
        <f>IF(AND(C$9="L",C$10="IB"),(($C$7*Coefficients!$C$16)/($A1432*SIN(C$5*PI()/180))*100/2)^2*PI(),IF(AND(C$9="C",C$10="IB"),(($C$7*Coefficients!$D$16)/($A1432*SIN(C$5*PI()/180))*100/2)^2*PI(),IF(AND(C$9="L",C$10="D"),(($C$7*Coefficients!$E$16)/($A1432*SIN(C$5*PI()/180))*100/2)^2*PI(),IF(AND(C$9="C",C$10="D"),(($C$7* Coefficients!$F$16)/($A1432*SIN(C$5*PI()/180))*100/2)^2*PI(),FALSE))))</f>
        <v>41206.680950850532</v>
      </c>
      <c r="I1432" s="42">
        <f t="shared" si="156"/>
        <v>3.2069337410186658</v>
      </c>
      <c r="L1432" s="44"/>
    </row>
    <row r="1433" spans="1:12" x14ac:dyDescent="0.25">
      <c r="A1433" s="51">
        <f t="shared" si="157"/>
        <v>250.03453616962418</v>
      </c>
      <c r="B1433" s="5">
        <f t="shared" si="151"/>
        <v>0.98539840166269255</v>
      </c>
      <c r="C1433" s="49">
        <f t="shared" si="154"/>
        <v>-0.12776292990974836</v>
      </c>
      <c r="D1433" s="5">
        <f t="shared" si="152"/>
        <v>2.405160133563172</v>
      </c>
      <c r="E1433" s="5">
        <f t="shared" si="153"/>
        <v>0.6572309840882079</v>
      </c>
      <c r="F1433" s="5" t="str">
        <f t="shared" si="155"/>
        <v>neg.</v>
      </c>
      <c r="G1433" s="16">
        <f>IF(AND(C$9="L",C$10="IB"),IF((($C$7*Coefficients!$C$16)/($A1433*($C$4/100)))&lt;=1,2*ASIN(($C$7*Coefficients!$C$16)/( $A1433*($C$4/100)))*180/PI(),180),IF(AND(C$9="C",C$10="IB"),IF((($C$7*Coefficients!$D$16)/($A1433*($C$4/100)))&lt;=1,2*ASIN(($C$7*Coefficients!$D$16)/( $A1433*($C$4/100)))*180/PI(),180),IF(AND(C$9="L",C$10="D"),IF((($C$7*Coefficients!$E$16)/($A1433*($C$4/100)))&lt;=1,2*ASIN(($C$7*Coefficients!$E$16)/( $A1433*($C$4/100)))*180/PI(),180),IF(AND(C$9="C",C$10="D"),IF((($C$7*Coefficients!$F$16)/($A1433*($C$4/100)))&lt;=1,2*ASIN(($C$7*Coefficients!$F$16)/( $A1433*($C$4/100)))*180/PI(),180),FALSE))))</f>
        <v>180</v>
      </c>
      <c r="H1433" s="50">
        <f>IF(AND(C$9="L",C$10="IB"),(($C$7*Coefficients!$C$16)/($A1433*SIN(C$5*PI()/180))*100/2)^2*PI(),IF(AND(C$9="C",C$10="IB"),(($C$7*Coefficients!$D$16)/($A1433*SIN(C$5*PI()/180))*100/2)^2*PI(),IF(AND(C$9="L",C$10="D"),(($C$7*Coefficients!$E$16)/($A1433*SIN(C$5*PI()/180))*100/2)^2*PI(),IF(AND(C$9="C",C$10="D"),(($C$7* Coefficients!$F$16)/($A1433*SIN(C$5*PI()/180))*100/2)^2*PI(),FALSE))))</f>
        <v>41017.353449552596</v>
      </c>
      <c r="I1433" s="42">
        <f t="shared" si="156"/>
        <v>3.1995579980890225</v>
      </c>
      <c r="L1433" s="44"/>
    </row>
    <row r="1434" spans="1:12" x14ac:dyDescent="0.25">
      <c r="A1434" s="51">
        <f t="shared" si="157"/>
        <v>250.61092530319237</v>
      </c>
      <c r="B1434" s="5">
        <f t="shared" si="151"/>
        <v>0.98533133491130265</v>
      </c>
      <c r="C1434" s="49">
        <f t="shared" si="154"/>
        <v>-0.12835411640312699</v>
      </c>
      <c r="D1434" s="5">
        <f t="shared" si="152"/>
        <v>2.410704600286508</v>
      </c>
      <c r="E1434" s="5">
        <f t="shared" si="153"/>
        <v>0.66026462447522216</v>
      </c>
      <c r="F1434" s="5" t="str">
        <f t="shared" si="155"/>
        <v>neg.</v>
      </c>
      <c r="G1434" s="16">
        <f>IF(AND(C$9="L",C$10="IB"),IF((($C$7*Coefficients!$C$16)/($A1434*($C$4/100)))&lt;=1,2*ASIN(($C$7*Coefficients!$C$16)/( $A1434*($C$4/100)))*180/PI(),180),IF(AND(C$9="C",C$10="IB"),IF((($C$7*Coefficients!$D$16)/($A1434*($C$4/100)))&lt;=1,2*ASIN(($C$7*Coefficients!$D$16)/( $A1434*($C$4/100)))*180/PI(),180),IF(AND(C$9="L",C$10="D"),IF((($C$7*Coefficients!$E$16)/($A1434*($C$4/100)))&lt;=1,2*ASIN(($C$7*Coefficients!$E$16)/( $A1434*($C$4/100)))*180/PI(),180),IF(AND(C$9="C",C$10="D"),IF((($C$7*Coefficients!$F$16)/($A1434*($C$4/100)))&lt;=1,2*ASIN(($C$7*Coefficients!$F$16)/( $A1434*($C$4/100)))*180/PI(),180),FALSE))))</f>
        <v>180</v>
      </c>
      <c r="H1434" s="50">
        <f>IF(AND(C$9="L",C$10="IB"),(($C$7*Coefficients!$C$16)/($A1434*SIN(C$5*PI()/180))*100/2)^2*PI(),IF(AND(C$9="C",C$10="IB"),(($C$7*Coefficients!$D$16)/($A1434*SIN(C$5*PI()/180))*100/2)^2*PI(),IF(AND(C$9="L",C$10="D"),(($C$7*Coefficients!$E$16)/($A1434*SIN(C$5*PI()/180))*100/2)^2*PI(),IF(AND(C$9="C",C$10="D"),(($C$7* Coefficients!$F$16)/($A1434*SIN(C$5*PI()/180))*100/2)^2*PI(),FALSE))))</f>
        <v>40828.895829107008</v>
      </c>
      <c r="I1434" s="42">
        <f t="shared" si="156"/>
        <v>3.1921992188973789</v>
      </c>
      <c r="L1434" s="44"/>
    </row>
    <row r="1435" spans="1:12" x14ac:dyDescent="0.25">
      <c r="A1435" s="51">
        <f t="shared" si="157"/>
        <v>251.18864315093896</v>
      </c>
      <c r="B1435" s="5">
        <f t="shared" si="151"/>
        <v>0.98526396165051888</v>
      </c>
      <c r="C1435" s="49">
        <f t="shared" si="154"/>
        <v>-0.1289480452620595</v>
      </c>
      <c r="D1435" s="5">
        <f t="shared" si="152"/>
        <v>2.4162618483256564</v>
      </c>
      <c r="E1435" s="5">
        <f t="shared" si="153"/>
        <v>0.66331226751004335</v>
      </c>
      <c r="F1435" s="5" t="str">
        <f t="shared" si="155"/>
        <v>neg.</v>
      </c>
      <c r="G1435" s="16">
        <f>IF(AND(C$9="L",C$10="IB"),IF((($C$7*Coefficients!$C$16)/($A1435*($C$4/100)))&lt;=1,2*ASIN(($C$7*Coefficients!$C$16)/( $A1435*($C$4/100)))*180/PI(),180),IF(AND(C$9="C",C$10="IB"),IF((($C$7*Coefficients!$D$16)/($A1435*($C$4/100)))&lt;=1,2*ASIN(($C$7*Coefficients!$D$16)/( $A1435*($C$4/100)))*180/PI(),180),IF(AND(C$9="L",C$10="D"),IF((($C$7*Coefficients!$E$16)/($A1435*($C$4/100)))&lt;=1,2*ASIN(($C$7*Coefficients!$E$16)/( $A1435*($C$4/100)))*180/PI(),180),IF(AND(C$9="C",C$10="D"),IF((($C$7*Coefficients!$F$16)/($A1435*($C$4/100)))&lt;=1,2*ASIN(($C$7*Coefficients!$F$16)/( $A1435*($C$4/100)))*180/PI(),180),FALSE))))</f>
        <v>180</v>
      </c>
      <c r="H1435" s="50">
        <f>IF(AND(C$9="L",C$10="IB"),(($C$7*Coefficients!$C$16)/($A1435*SIN(C$5*PI()/180))*100/2)^2*PI(),IF(AND(C$9="C",C$10="IB"),(($C$7*Coefficients!$D$16)/($A1435*SIN(C$5*PI()/180))*100/2)^2*PI(),IF(AND(C$9="L",C$10="D"),(($C$7*Coefficients!$E$16)/($A1435*SIN(C$5*PI()/180))*100/2)^2*PI(),IF(AND(C$9="C",C$10="D"),(($C$7* Coefficients!$F$16)/($A1435*SIN(C$5*PI()/180))*100/2)^2*PI(),FALSE))))</f>
        <v>40641.304092774277</v>
      </c>
      <c r="I1435" s="42">
        <f t="shared" si="156"/>
        <v>3.1848573644282201</v>
      </c>
      <c r="L1435" s="44"/>
    </row>
    <row r="1436" spans="1:12" x14ac:dyDescent="0.25">
      <c r="A1436" s="51">
        <f t="shared" si="157"/>
        <v>251.76769277586644</v>
      </c>
      <c r="B1436" s="5">
        <f t="shared" si="151"/>
        <v>0.98519628049373564</v>
      </c>
      <c r="C1436" s="49">
        <f t="shared" si="154"/>
        <v>-0.12954472927126059</v>
      </c>
      <c r="D1436" s="5">
        <f t="shared" si="152"/>
        <v>2.4218319071445928</v>
      </c>
      <c r="E1436" s="5">
        <f t="shared" si="153"/>
        <v>0.6663739778259562</v>
      </c>
      <c r="F1436" s="5" t="str">
        <f t="shared" si="155"/>
        <v>neg.</v>
      </c>
      <c r="G1436" s="16">
        <f>IF(AND(C$9="L",C$10="IB"),IF((($C$7*Coefficients!$C$16)/($A1436*($C$4/100)))&lt;=1,2*ASIN(($C$7*Coefficients!$C$16)/( $A1436*($C$4/100)))*180/PI(),180),IF(AND(C$9="C",C$10="IB"),IF((($C$7*Coefficients!$D$16)/($A1436*($C$4/100)))&lt;=1,2*ASIN(($C$7*Coefficients!$D$16)/( $A1436*($C$4/100)))*180/PI(),180),IF(AND(C$9="L",C$10="D"),IF((($C$7*Coefficients!$E$16)/($A1436*($C$4/100)))&lt;=1,2*ASIN(($C$7*Coefficients!$E$16)/( $A1436*($C$4/100)))*180/PI(),180),IF(AND(C$9="C",C$10="D"),IF((($C$7*Coefficients!$F$16)/($A1436*($C$4/100)))&lt;=1,2*ASIN(($C$7*Coefficients!$F$16)/( $A1436*($C$4/100)))*180/PI(),180),FALSE))))</f>
        <v>180</v>
      </c>
      <c r="H1436" s="50">
        <f>IF(AND(C$9="L",C$10="IB"),(($C$7*Coefficients!$C$16)/($A1436*SIN(C$5*PI()/180))*100/2)^2*PI(),IF(AND(C$9="C",C$10="IB"),(($C$7*Coefficients!$D$16)/($A1436*SIN(C$5*PI()/180))*100/2)^2*PI(),IF(AND(C$9="L",C$10="D"),(($C$7*Coefficients!$E$16)/($A1436*SIN(C$5*PI()/180))*100/2)^2*PI(),IF(AND(C$9="C",C$10="D"),(($C$7* Coefficients!$F$16)/($A1436*SIN(C$5*PI()/180))*100/2)^2*PI(),FALSE))))</f>
        <v>40454.574262178292</v>
      </c>
      <c r="I1436" s="42">
        <f t="shared" si="156"/>
        <v>3.177532395755764</v>
      </c>
      <c r="L1436" s="44"/>
    </row>
    <row r="1437" spans="1:12" x14ac:dyDescent="0.25">
      <c r="A1437" s="51">
        <f t="shared" si="157"/>
        <v>252.34807724803829</v>
      </c>
      <c r="B1437" s="5">
        <f t="shared" si="151"/>
        <v>0.98512829004820701</v>
      </c>
      <c r="C1437" s="49">
        <f t="shared" si="154"/>
        <v>-0.13014418127563421</v>
      </c>
      <c r="D1437" s="5">
        <f t="shared" si="152"/>
        <v>2.4274148062752143</v>
      </c>
      <c r="E1437" s="5">
        <f t="shared" si="153"/>
        <v>0.66944982035458056</v>
      </c>
      <c r="F1437" s="5" t="str">
        <f t="shared" si="155"/>
        <v>neg.</v>
      </c>
      <c r="G1437" s="16">
        <f>IF(AND(C$9="L",C$10="IB"),IF((($C$7*Coefficients!$C$16)/($A1437*($C$4/100)))&lt;=1,2*ASIN(($C$7*Coefficients!$C$16)/( $A1437*($C$4/100)))*180/PI(),180),IF(AND(C$9="C",C$10="IB"),IF((($C$7*Coefficients!$D$16)/($A1437*($C$4/100)))&lt;=1,2*ASIN(($C$7*Coefficients!$D$16)/( $A1437*($C$4/100)))*180/PI(),180),IF(AND(C$9="L",C$10="D"),IF((($C$7*Coefficients!$E$16)/($A1437*($C$4/100)))&lt;=1,2*ASIN(($C$7*Coefficients!$E$16)/( $A1437*($C$4/100)))*180/PI(),180),IF(AND(C$9="C",C$10="D"),IF((($C$7*Coefficients!$F$16)/($A1437*($C$4/100)))&lt;=1,2*ASIN(($C$7*Coefficients!$F$16)/( $A1437*($C$4/100)))*180/PI(),180),FALSE))))</f>
        <v>180</v>
      </c>
      <c r="H1437" s="50">
        <f>IF(AND(C$9="L",C$10="IB"),(($C$7*Coefficients!$C$16)/($A1437*SIN(C$5*PI()/180))*100/2)^2*PI(),IF(AND(C$9="C",C$10="IB"),(($C$7*Coefficients!$D$16)/($A1437*SIN(C$5*PI()/180))*100/2)^2*PI(),IF(AND(C$9="L",C$10="D"),(($C$7*Coefficients!$E$16)/($A1437*SIN(C$5*PI()/180))*100/2)^2*PI(),IF(AND(C$9="C",C$10="D"),(($C$7* Coefficients!$F$16)/($A1437*SIN(C$5*PI()/180))*100/2)^2*PI(),FALSE))))</f>
        <v>40268.702377221933</v>
      </c>
      <c r="I1437" s="42">
        <f t="shared" si="156"/>
        <v>3.1702242740437567</v>
      </c>
      <c r="L1437" s="44"/>
    </row>
    <row r="1438" spans="1:12" x14ac:dyDescent="0.25">
      <c r="A1438" s="51">
        <f t="shared" si="157"/>
        <v>252.92979964459522</v>
      </c>
      <c r="B1438" s="5">
        <f t="shared" si="151"/>
        <v>0.98505998891501967</v>
      </c>
      <c r="C1438" s="49">
        <f t="shared" si="154"/>
        <v>-0.13074641418057248</v>
      </c>
      <c r="D1438" s="5">
        <f t="shared" si="152"/>
        <v>2.4330105753174971</v>
      </c>
      <c r="E1438" s="5">
        <f t="shared" si="153"/>
        <v>0.67253986032724644</v>
      </c>
      <c r="F1438" s="5" t="str">
        <f t="shared" si="155"/>
        <v>neg.</v>
      </c>
      <c r="G1438" s="16">
        <f>IF(AND(C$9="L",C$10="IB"),IF((($C$7*Coefficients!$C$16)/($A1438*($C$4/100)))&lt;=1,2*ASIN(($C$7*Coefficients!$C$16)/( $A1438*($C$4/100)))*180/PI(),180),IF(AND(C$9="C",C$10="IB"),IF((($C$7*Coefficients!$D$16)/($A1438*($C$4/100)))&lt;=1,2*ASIN(($C$7*Coefficients!$D$16)/( $A1438*($C$4/100)))*180/PI(),180),IF(AND(C$9="L",C$10="D"),IF((($C$7*Coefficients!$E$16)/($A1438*($C$4/100)))&lt;=1,2*ASIN(($C$7*Coefficients!$E$16)/( $A1438*($C$4/100)))*180/PI(),180),IF(AND(C$9="C",C$10="D"),IF((($C$7*Coefficients!$F$16)/($A1438*($C$4/100)))&lt;=1,2*ASIN(($C$7*Coefficients!$F$16)/( $A1438*($C$4/100)))*180/PI(),180),FALSE))))</f>
        <v>180</v>
      </c>
      <c r="H1438" s="50">
        <f>IF(AND(C$9="L",C$10="IB"),(($C$7*Coefficients!$C$16)/($A1438*SIN(C$5*PI()/180))*100/2)^2*PI(),IF(AND(C$9="C",C$10="IB"),(($C$7*Coefficients!$D$16)/($A1438*SIN(C$5*PI()/180))*100/2)^2*PI(),IF(AND(C$9="L",C$10="D"),(($C$7*Coefficients!$E$16)/($A1438*SIN(C$5*PI()/180))*100/2)^2*PI(),IF(AND(C$9="C",C$10="D"),(($C$7* Coefficients!$F$16)/($A1438*SIN(C$5*PI()/180))*100/2)^2*PI(),FALSE))))</f>
        <v>40083.684496003028</v>
      </c>
      <c r="I1438" s="42">
        <f t="shared" si="156"/>
        <v>3.1629329605452643</v>
      </c>
      <c r="L1438" s="44"/>
    </row>
    <row r="1439" spans="1:12" x14ac:dyDescent="0.25">
      <c r="A1439" s="51">
        <f t="shared" si="157"/>
        <v>253.51286304977145</v>
      </c>
      <c r="B1439" s="5">
        <f t="shared" si="151"/>
        <v>0.98499137568906747</v>
      </c>
      <c r="C1439" s="49">
        <f t="shared" si="154"/>
        <v>-0.13135144095224058</v>
      </c>
      <c r="D1439" s="5">
        <f t="shared" si="152"/>
        <v>2.4386192439396517</v>
      </c>
      <c r="E1439" s="5">
        <f t="shared" si="153"/>
        <v>0.67564416327637822</v>
      </c>
      <c r="F1439" s="5" t="str">
        <f t="shared" si="155"/>
        <v>neg.</v>
      </c>
      <c r="G1439" s="16">
        <f>IF(AND(C$9="L",C$10="IB"),IF((($C$7*Coefficients!$C$16)/($A1439*($C$4/100)))&lt;=1,2*ASIN(($C$7*Coefficients!$C$16)/( $A1439*($C$4/100)))*180/PI(),180),IF(AND(C$9="C",C$10="IB"),IF((($C$7*Coefficients!$D$16)/($A1439*($C$4/100)))&lt;=1,2*ASIN(($C$7*Coefficients!$D$16)/( $A1439*($C$4/100)))*180/PI(),180),IF(AND(C$9="L",C$10="D"),IF((($C$7*Coefficients!$E$16)/($A1439*($C$4/100)))&lt;=1,2*ASIN(($C$7*Coefficients!$E$16)/( $A1439*($C$4/100)))*180/PI(),180),IF(AND(C$9="C",C$10="D"),IF((($C$7*Coefficients!$F$16)/($A1439*($C$4/100)))&lt;=1,2*ASIN(($C$7*Coefficients!$F$16)/( $A1439*($C$4/100)))*180/PI(),180),FALSE))))</f>
        <v>180</v>
      </c>
      <c r="H1439" s="50">
        <f>IF(AND(C$9="L",C$10="IB"),(($C$7*Coefficients!$C$16)/($A1439*SIN(C$5*PI()/180))*100/2)^2*PI(),IF(AND(C$9="C",C$10="IB"),(($C$7*Coefficients!$D$16)/($A1439*SIN(C$5*PI()/180))*100/2)^2*PI(),IF(AND(C$9="L",C$10="D"),(($C$7*Coefficients!$E$16)/($A1439*SIN(C$5*PI()/180))*100/2)^2*PI(),IF(AND(C$9="C",C$10="D"),(($C$7* Coefficients!$F$16)/($A1439*SIN(C$5*PI()/180))*100/2)^2*PI(),FALSE))))</f>
        <v>39899.516694730832</v>
      </c>
      <c r="I1439" s="42">
        <f t="shared" si="156"/>
        <v>3.1556584166024679</v>
      </c>
      <c r="L1439" s="44"/>
    </row>
    <row r="1440" spans="1:12" x14ac:dyDescent="0.25">
      <c r="A1440" s="51">
        <f t="shared" si="157"/>
        <v>254.09727055491115</v>
      </c>
      <c r="B1440" s="5">
        <f t="shared" si="151"/>
        <v>0.9849224489590247</v>
      </c>
      <c r="C1440" s="49">
        <f t="shared" si="154"/>
        <v>-0.13195927461787366</v>
      </c>
      <c r="D1440" s="5">
        <f t="shared" si="152"/>
        <v>2.4442408418782802</v>
      </c>
      <c r="E1440" s="5">
        <f t="shared" si="153"/>
        <v>0.67876279503688375</v>
      </c>
      <c r="F1440" s="5" t="str">
        <f t="shared" si="155"/>
        <v>neg.</v>
      </c>
      <c r="G1440" s="16">
        <f>IF(AND(C$9="L",C$10="IB"),IF((($C$7*Coefficients!$C$16)/($A1440*($C$4/100)))&lt;=1,2*ASIN(($C$7*Coefficients!$C$16)/( $A1440*($C$4/100)))*180/PI(),180),IF(AND(C$9="C",C$10="IB"),IF((($C$7*Coefficients!$D$16)/($A1440*($C$4/100)))&lt;=1,2*ASIN(($C$7*Coefficients!$D$16)/( $A1440*($C$4/100)))*180/PI(),180),IF(AND(C$9="L",C$10="D"),IF((($C$7*Coefficients!$E$16)/($A1440*($C$4/100)))&lt;=1,2*ASIN(($C$7*Coefficients!$E$16)/( $A1440*($C$4/100)))*180/PI(),180),IF(AND(C$9="C",C$10="D"),IF((($C$7*Coefficients!$F$16)/($A1440*($C$4/100)))&lt;=1,2*ASIN(($C$7*Coefficients!$F$16)/( $A1440*($C$4/100)))*180/PI(),180),FALSE))))</f>
        <v>180</v>
      </c>
      <c r="H1440" s="50">
        <f>IF(AND(C$9="L",C$10="IB"),(($C$7*Coefficients!$C$16)/($A1440*SIN(C$5*PI()/180))*100/2)^2*PI(),IF(AND(C$9="C",C$10="IB"),(($C$7*Coefficients!$D$16)/($A1440*SIN(C$5*PI()/180))*100/2)^2*PI(),IF(AND(C$9="L",C$10="D"),(($C$7*Coefficients!$E$16)/($A1440*SIN(C$5*PI()/180))*100/2)^2*PI(),IF(AND(C$9="C",C$10="D"),(($C$7* Coefficients!$F$16)/($A1440*SIN(C$5*PI()/180))*100/2)^2*PI(),FALSE))))</f>
        <v>39716.195067642766</v>
      </c>
      <c r="I1440" s="42">
        <f t="shared" si="156"/>
        <v>3.1484006036464596</v>
      </c>
      <c r="L1440" s="44"/>
    </row>
    <row r="1441" spans="1:12" x14ac:dyDescent="0.25">
      <c r="A1441" s="51">
        <f t="shared" si="157"/>
        <v>254.68302525848469</v>
      </c>
      <c r="B1441" s="5">
        <f t="shared" si="151"/>
        <v>0.98485320730732095</v>
      </c>
      <c r="C1441" s="49">
        <f t="shared" si="154"/>
        <v>-0.13256992826605993</v>
      </c>
      <c r="D1441" s="5">
        <f t="shared" si="152"/>
        <v>2.4498753989385356</v>
      </c>
      <c r="E1441" s="5">
        <f t="shared" si="153"/>
        <v>0.68189582174755115</v>
      </c>
      <c r="F1441" s="5" t="str">
        <f t="shared" si="155"/>
        <v>neg.</v>
      </c>
      <c r="G1441" s="16">
        <f>IF(AND(C$9="L",C$10="IB"),IF((($C$7*Coefficients!$C$16)/($A1441*($C$4/100)))&lt;=1,2*ASIN(($C$7*Coefficients!$C$16)/( $A1441*($C$4/100)))*180/PI(),180),IF(AND(C$9="C",C$10="IB"),IF((($C$7*Coefficients!$D$16)/($A1441*($C$4/100)))&lt;=1,2*ASIN(($C$7*Coefficients!$D$16)/( $A1441*($C$4/100)))*180/PI(),180),IF(AND(C$9="L",C$10="D"),IF((($C$7*Coefficients!$E$16)/($A1441*($C$4/100)))&lt;=1,2*ASIN(($C$7*Coefficients!$E$16)/( $A1441*($C$4/100)))*180/PI(),180),IF(AND(C$9="C",C$10="D"),IF((($C$7*Coefficients!$F$16)/($A1441*($C$4/100)))&lt;=1,2*ASIN(($C$7*Coefficients!$F$16)/( $A1441*($C$4/100)))*180/PI(),180),FALSE))))</f>
        <v>180</v>
      </c>
      <c r="H1441" s="50">
        <f>IF(AND(C$9="L",C$10="IB"),(($C$7*Coefficients!$C$16)/($A1441*SIN(C$5*PI()/180))*100/2)^2*PI(),IF(AND(C$9="C",C$10="IB"),(($C$7*Coefficients!$D$16)/($A1441*SIN(C$5*PI()/180))*100/2)^2*PI(),IF(AND(C$9="L",C$10="D"),(($C$7*Coefficients!$E$16)/($A1441*SIN(C$5*PI()/180))*100/2)^2*PI(),IF(AND(C$9="C",C$10="D"),(($C$7* Coefficients!$F$16)/($A1441*SIN(C$5*PI()/180))*100/2)^2*PI(),FALSE))))</f>
        <v>39533.715726921626</v>
      </c>
      <c r="I1441" s="42">
        <f t="shared" si="156"/>
        <v>3.1411594831970384</v>
      </c>
      <c r="L1441" s="44"/>
    </row>
    <row r="1442" spans="1:12" x14ac:dyDescent="0.25">
      <c r="A1442" s="51">
        <f t="shared" si="157"/>
        <v>255.27013026610521</v>
      </c>
      <c r="B1442" s="5">
        <f t="shared" si="151"/>
        <v>0.98478364931011297</v>
      </c>
      <c r="C1442" s="49">
        <f t="shared" si="154"/>
        <v>-0.13318341504705172</v>
      </c>
      <c r="D1442" s="5">
        <f t="shared" si="152"/>
        <v>2.4555229449942781</v>
      </c>
      <c r="E1442" s="5">
        <f t="shared" si="153"/>
        <v>0.68504330985245154</v>
      </c>
      <c r="F1442" s="5" t="str">
        <f t="shared" si="155"/>
        <v>neg.</v>
      </c>
      <c r="G1442" s="16">
        <f>IF(AND(C$9="L",C$10="IB"),IF((($C$7*Coefficients!$C$16)/($A1442*($C$4/100)))&lt;=1,2*ASIN(($C$7*Coefficients!$C$16)/( $A1442*($C$4/100)))*180/PI(),180),IF(AND(C$9="C",C$10="IB"),IF((($C$7*Coefficients!$D$16)/($A1442*($C$4/100)))&lt;=1,2*ASIN(($C$7*Coefficients!$D$16)/( $A1442*($C$4/100)))*180/PI(),180),IF(AND(C$9="L",C$10="D"),IF((($C$7*Coefficients!$E$16)/($A1442*($C$4/100)))&lt;=1,2*ASIN(($C$7*Coefficients!$E$16)/( $A1442*($C$4/100)))*180/PI(),180),IF(AND(C$9="C",C$10="D"),IF((($C$7*Coefficients!$F$16)/($A1442*($C$4/100)))&lt;=1,2*ASIN(($C$7*Coefficients!$F$16)/( $A1442*($C$4/100)))*180/PI(),180),FALSE))))</f>
        <v>180</v>
      </c>
      <c r="H1442" s="50">
        <f>IF(AND(C$9="L",C$10="IB"),(($C$7*Coefficients!$C$16)/($A1442*SIN(C$5*PI()/180))*100/2)^2*PI(),IF(AND(C$9="C",C$10="IB"),(($C$7*Coefficients!$D$16)/($A1442*SIN(C$5*PI()/180))*100/2)^2*PI(),IF(AND(C$9="L",C$10="D"),(($C$7*Coefficients!$E$16)/($A1442*SIN(C$5*PI()/180))*100/2)^2*PI(),IF(AND(C$9="C",C$10="D"),(($C$7* Coefficients!$F$16)/($A1442*SIN(C$5*PI()/180))*100/2)^2*PI(),FALSE))))</f>
        <v>39352.074802613046</v>
      </c>
      <c r="I1442" s="42">
        <f t="shared" si="156"/>
        <v>3.133935016862504</v>
      </c>
      <c r="L1442" s="44"/>
    </row>
    <row r="1443" spans="1:12" x14ac:dyDescent="0.25">
      <c r="A1443" s="51">
        <f t="shared" si="157"/>
        <v>255.85858869054505</v>
      </c>
      <c r="B1443" s="5">
        <f t="shared" ref="B1443:B1506" si="158">IF(AND(C$9="L",C$10="IB"),SQRT((SIN(PI()*$A1443*($C$4/100)/$C$7*SIN($C$5*PI()/180))/(PI()*$A1443*($C$4/100)/$C$7*SIN($C$5*PI()/180)))^2),IF(AND(C$9="C",C$10="IB"),IMABS(2*BESSELJ((2*PI()*$A1443/$C$7)*(($C$4/100)/2)*SIN($C$5*PI()/180),1)/( (2*PI()*$A1443/$C$7)*(($C$4/100)/2)*SIN($C$5*PI()/180))),IF(AND(C$9="L",C$10="D"),SQRT((SIN(PI()*$A1443*($C$4/100)/$C$7*SIN($C$5*PI()/180))/(PI()*$A1443*($C$4/100)/$C$7*SIN($C$5*PI()/180)))^2)*COS(C$5*PI()/180),IF(AND(C$9="C",C$10="D"),IMABS(2*BESSELJ((2*PI()*$A1443/$C$7)*(($C$4/100)/2)*SIN($C$5*PI()/180),1)/( (2*PI()*$A1443/$C$7)*(($C$4/100)/2)*SIN($C$5*PI()/180)))* COS(C$5*PI()/180),FALSE))))</f>
        <v>0.9847137735372602</v>
      </c>
      <c r="C1443" s="49">
        <f t="shared" si="154"/>
        <v>-0.13379974817304377</v>
      </c>
      <c r="D1443" s="5">
        <f t="shared" ref="D1443:D1506" si="159">IF(C$9="C",C$14/(C$7/A1443*100),"n/a")</f>
        <v>2.4611835099882353</v>
      </c>
      <c r="E1443" s="5">
        <f t="shared" ref="E1443:E1506" si="160">IF($C$9="C",(((PI()*(C$4/100)/(C$7/A1443)))^2),IF($C$9="L",(2*(C$4/100)/(C$7/A1443)),FALSE))</f>
        <v>0.68820532610234819</v>
      </c>
      <c r="F1443" s="5" t="str">
        <f t="shared" si="155"/>
        <v>neg.</v>
      </c>
      <c r="G1443" s="16">
        <f>IF(AND(C$9="L",C$10="IB"),IF((($C$7*Coefficients!$C$16)/($A1443*($C$4/100)))&lt;=1,2*ASIN(($C$7*Coefficients!$C$16)/( $A1443*($C$4/100)))*180/PI(),180),IF(AND(C$9="C",C$10="IB"),IF((($C$7*Coefficients!$D$16)/($A1443*($C$4/100)))&lt;=1,2*ASIN(($C$7*Coefficients!$D$16)/( $A1443*($C$4/100)))*180/PI(),180),IF(AND(C$9="L",C$10="D"),IF((($C$7*Coefficients!$E$16)/($A1443*($C$4/100)))&lt;=1,2*ASIN(($C$7*Coefficients!$E$16)/( $A1443*($C$4/100)))*180/PI(),180),IF(AND(C$9="C",C$10="D"),IF((($C$7*Coefficients!$F$16)/($A1443*($C$4/100)))&lt;=1,2*ASIN(($C$7*Coefficients!$F$16)/( $A1443*($C$4/100)))*180/PI(),180),FALSE))))</f>
        <v>180</v>
      </c>
      <c r="H1443" s="50">
        <f>IF(AND(C$9="L",C$10="IB"),(($C$7*Coefficients!$C$16)/($A1443*SIN(C$5*PI()/180))*100/2)^2*PI(),IF(AND(C$9="C",C$10="IB"),(($C$7*Coefficients!$D$16)/($A1443*SIN(C$5*PI()/180))*100/2)^2*PI(),IF(AND(C$9="L",C$10="D"),(($C$7*Coefficients!$E$16)/($A1443*SIN(C$5*PI()/180))*100/2)^2*PI(),IF(AND(C$9="C",C$10="D"),(($C$7* Coefficients!$F$16)/($A1443*SIN(C$5*PI()/180))*100/2)^2*PI(),FALSE))))</f>
        <v>39171.268442543544</v>
      </c>
      <c r="I1443" s="42">
        <f t="shared" si="156"/>
        <v>3.1267271663394549</v>
      </c>
      <c r="L1443" s="44"/>
    </row>
    <row r="1444" spans="1:12" x14ac:dyDescent="0.25">
      <c r="A1444" s="51">
        <f t="shared" si="157"/>
        <v>256.44840365175213</v>
      </c>
      <c r="B1444" s="5">
        <f t="shared" si="158"/>
        <v>0.98464357855229612</v>
      </c>
      <c r="C1444" s="49">
        <f t="shared" ref="C1444:C1507" si="161">20*LOG(B1444)</f>
        <v>-0.1344189409184893</v>
      </c>
      <c r="D1444" s="5">
        <f t="shared" si="159"/>
        <v>2.4668571239321588</v>
      </c>
      <c r="E1444" s="5">
        <f t="shared" si="160"/>
        <v>0.69138193755611121</v>
      </c>
      <c r="F1444" s="5" t="str">
        <f t="shared" ref="F1444:F1507" si="162">IF(E1444&gt;=1,10*LOG(E1444),"neg.")</f>
        <v>neg.</v>
      </c>
      <c r="G1444" s="16">
        <f>IF(AND(C$9="L",C$10="IB"),IF((($C$7*Coefficients!$C$16)/($A1444*($C$4/100)))&lt;=1,2*ASIN(($C$7*Coefficients!$C$16)/( $A1444*($C$4/100)))*180/PI(),180),IF(AND(C$9="C",C$10="IB"),IF((($C$7*Coefficients!$D$16)/($A1444*($C$4/100)))&lt;=1,2*ASIN(($C$7*Coefficients!$D$16)/( $A1444*($C$4/100)))*180/PI(),180),IF(AND(C$9="L",C$10="D"),IF((($C$7*Coefficients!$E$16)/($A1444*($C$4/100)))&lt;=1,2*ASIN(($C$7*Coefficients!$E$16)/( $A1444*($C$4/100)))*180/PI(),180),IF(AND(C$9="C",C$10="D"),IF((($C$7*Coefficients!$F$16)/($A1444*($C$4/100)))&lt;=1,2*ASIN(($C$7*Coefficients!$F$16)/( $A1444*($C$4/100)))*180/PI(),180),FALSE))))</f>
        <v>180</v>
      </c>
      <c r="H1444" s="50">
        <f>IF(AND(C$9="L",C$10="IB"),(($C$7*Coefficients!$C$16)/($A1444*SIN(C$5*PI()/180))*100/2)^2*PI(),IF(AND(C$9="C",C$10="IB"),(($C$7*Coefficients!$D$16)/($A1444*SIN(C$5*PI()/180))*100/2)^2*PI(),IF(AND(C$9="L",C$10="D"),(($C$7*Coefficients!$E$16)/($A1444*SIN(C$5*PI()/180))*100/2)^2*PI(),IF(AND(C$9="C",C$10="D"),(($C$7* Coefficients!$F$16)/($A1444*SIN(C$5*PI()/180))*100/2)^2*PI(),FALSE))))</f>
        <v>38991.292812238768</v>
      </c>
      <c r="I1444" s="42">
        <f t="shared" ref="I1444:I1507" si="163">(0.8/A1444)*1000</f>
        <v>3.1195358934125856</v>
      </c>
      <c r="L1444" s="44"/>
    </row>
    <row r="1445" spans="1:12" x14ac:dyDescent="0.25">
      <c r="A1445" s="51">
        <f t="shared" ref="A1445:A1508" si="164">A1444*10^(1/1000)</f>
        <v>257.03957827686673</v>
      </c>
      <c r="B1445" s="5">
        <f t="shared" si="158"/>
        <v>0.98457306291240387</v>
      </c>
      <c r="C1445" s="49">
        <f t="shared" si="161"/>
        <v>-0.13504100662037954</v>
      </c>
      <c r="D1445" s="5">
        <f t="shared" si="159"/>
        <v>2.4725438169069851</v>
      </c>
      <c r="E1445" s="5">
        <f t="shared" si="160"/>
        <v>0.69457321158214058</v>
      </c>
      <c r="F1445" s="5" t="str">
        <f t="shared" si="162"/>
        <v>neg.</v>
      </c>
      <c r="G1445" s="16">
        <f>IF(AND(C$9="L",C$10="IB"),IF((($C$7*Coefficients!$C$16)/($A1445*($C$4/100)))&lt;=1,2*ASIN(($C$7*Coefficients!$C$16)/( $A1445*($C$4/100)))*180/PI(),180),IF(AND(C$9="C",C$10="IB"),IF((($C$7*Coefficients!$D$16)/($A1445*($C$4/100)))&lt;=1,2*ASIN(($C$7*Coefficients!$D$16)/( $A1445*($C$4/100)))*180/PI(),180),IF(AND(C$9="L",C$10="D"),IF((($C$7*Coefficients!$E$16)/($A1445*($C$4/100)))&lt;=1,2*ASIN(($C$7*Coefficients!$E$16)/( $A1445*($C$4/100)))*180/PI(),180),IF(AND(C$9="C",C$10="D"),IF((($C$7*Coefficients!$F$16)/($A1445*($C$4/100)))&lt;=1,2*ASIN(($C$7*Coefficients!$F$16)/( $A1445*($C$4/100)))*180/PI(),180),FALSE))))</f>
        <v>180</v>
      </c>
      <c r="H1445" s="50">
        <f>IF(AND(C$9="L",C$10="IB"),(($C$7*Coefficients!$C$16)/($A1445*SIN(C$5*PI()/180))*100/2)^2*PI(),IF(AND(C$9="C",C$10="IB"),(($C$7*Coefficients!$D$16)/($A1445*SIN(C$5*PI()/180))*100/2)^2*PI(),IF(AND(C$9="L",C$10="D"),(($C$7*Coefficients!$E$16)/($A1445*SIN(C$5*PI()/180))*100/2)^2*PI(),IF(AND(C$9="C",C$10="D"),(($C$7* Coefficients!$F$16)/($A1445*SIN(C$5*PI()/180))*100/2)^2*PI(),FALSE))))</f>
        <v>38812.144094842115</v>
      </c>
      <c r="I1445" s="42">
        <f t="shared" si="163"/>
        <v>3.1123611599544829</v>
      </c>
      <c r="L1445" s="44"/>
    </row>
    <row r="1446" spans="1:12" x14ac:dyDescent="0.25">
      <c r="A1446" s="51">
        <f t="shared" si="164"/>
        <v>257.63211570023782</v>
      </c>
      <c r="B1446" s="5">
        <f t="shared" si="158"/>
        <v>0.98450222516838748</v>
      </c>
      <c r="C1446" s="49">
        <f t="shared" si="161"/>
        <v>-0.13566595867856221</v>
      </c>
      <c r="D1446" s="5">
        <f t="shared" si="159"/>
        <v>2.4782436190629942</v>
      </c>
      <c r="E1446" s="5">
        <f t="shared" si="160"/>
        <v>0.69777921585979497</v>
      </c>
      <c r="F1446" s="5" t="str">
        <f t="shared" si="162"/>
        <v>neg.</v>
      </c>
      <c r="G1446" s="16">
        <f>IF(AND(C$9="L",C$10="IB"),IF((($C$7*Coefficients!$C$16)/($A1446*($C$4/100)))&lt;=1,2*ASIN(($C$7*Coefficients!$C$16)/( $A1446*($C$4/100)))*180/PI(),180),IF(AND(C$9="C",C$10="IB"),IF((($C$7*Coefficients!$D$16)/($A1446*($C$4/100)))&lt;=1,2*ASIN(($C$7*Coefficients!$D$16)/( $A1446*($C$4/100)))*180/PI(),180),IF(AND(C$9="L",C$10="D"),IF((($C$7*Coefficients!$E$16)/($A1446*($C$4/100)))&lt;=1,2*ASIN(($C$7*Coefficients!$E$16)/( $A1446*($C$4/100)))*180/PI(),180),IF(AND(C$9="C",C$10="D"),IF((($C$7*Coefficients!$F$16)/($A1446*($C$4/100)))&lt;=1,2*ASIN(($C$7*Coefficients!$F$16)/( $A1446*($C$4/100)))*180/PI(),180),FALSE))))</f>
        <v>180</v>
      </c>
      <c r="H1446" s="50">
        <f>IF(AND(C$9="L",C$10="IB"),(($C$7*Coefficients!$C$16)/($A1446*SIN(C$5*PI()/180))*100/2)^2*PI(),IF(AND(C$9="C",C$10="IB"),(($C$7*Coefficients!$D$16)/($A1446*SIN(C$5*PI()/180))*100/2)^2*PI(),IF(AND(C$9="L",C$10="D"),(($C$7*Coefficients!$E$16)/($A1446*SIN(C$5*PI()/180))*100/2)^2*PI(),IF(AND(C$9="C",C$10="D"),(($C$7* Coefficients!$F$16)/($A1446*SIN(C$5*PI()/180))*100/2)^2*PI(),FALSE))))</f>
        <v>38633.818491033926</v>
      </c>
      <c r="I1446" s="42">
        <f t="shared" si="163"/>
        <v>3.1052029279254239</v>
      </c>
      <c r="L1446" s="44"/>
    </row>
    <row r="1447" spans="1:12" x14ac:dyDescent="0.25">
      <c r="A1447" s="51">
        <f t="shared" si="164"/>
        <v>258.22601906343982</v>
      </c>
      <c r="B1447" s="5">
        <f t="shared" si="158"/>
        <v>0.98443106386464641</v>
      </c>
      <c r="C1447" s="49">
        <f t="shared" si="161"/>
        <v>-0.13629381055603079</v>
      </c>
      <c r="D1447" s="5">
        <f t="shared" si="159"/>
        <v>2.4839565606199696</v>
      </c>
      <c r="E1447" s="5">
        <f t="shared" si="160"/>
        <v>0.70100001838082682</v>
      </c>
      <c r="F1447" s="5" t="str">
        <f t="shared" si="162"/>
        <v>neg.</v>
      </c>
      <c r="G1447" s="16">
        <f>IF(AND(C$9="L",C$10="IB"),IF((($C$7*Coefficients!$C$16)/($A1447*($C$4/100)))&lt;=1,2*ASIN(($C$7*Coefficients!$C$16)/( $A1447*($C$4/100)))*180/PI(),180),IF(AND(C$9="C",C$10="IB"),IF((($C$7*Coefficients!$D$16)/($A1447*($C$4/100)))&lt;=1,2*ASIN(($C$7*Coefficients!$D$16)/( $A1447*($C$4/100)))*180/PI(),180),IF(AND(C$9="L",C$10="D"),IF((($C$7*Coefficients!$E$16)/($A1447*($C$4/100)))&lt;=1,2*ASIN(($C$7*Coefficients!$E$16)/( $A1447*($C$4/100)))*180/PI(),180),IF(AND(C$9="C",C$10="D"),IF((($C$7*Coefficients!$F$16)/($A1447*($C$4/100)))&lt;=1,2*ASIN(($C$7*Coefficients!$F$16)/( $A1447*($C$4/100)))*180/PI(),180),FALSE))))</f>
        <v>180</v>
      </c>
      <c r="H1447" s="50">
        <f>IF(AND(C$9="L",C$10="IB"),(($C$7*Coefficients!$C$16)/($A1447*SIN(C$5*PI()/180))*100/2)^2*PI(),IF(AND(C$9="C",C$10="IB"),(($C$7*Coefficients!$D$16)/($A1447*SIN(C$5*PI()/180))*100/2)^2*PI(),IF(AND(C$9="L",C$10="D"),(($C$7*Coefficients!$E$16)/($A1447*SIN(C$5*PI()/180))*100/2)^2*PI(),IF(AND(C$9="C",C$10="D"),(($C$7* Coefficients!$F$16)/($A1447*SIN(C$5*PI()/180))*100/2)^2*PI(),FALSE))))</f>
        <v>38456.312218950778</v>
      </c>
      <c r="I1447" s="42">
        <f t="shared" si="163"/>
        <v>3.0980611593731755</v>
      </c>
      <c r="L1447" s="44"/>
    </row>
    <row r="1448" spans="1:12" x14ac:dyDescent="0.25">
      <c r="A1448" s="51">
        <f t="shared" si="164"/>
        <v>258.82129151528932</v>
      </c>
      <c r="B1448" s="5">
        <f t="shared" si="158"/>
        <v>0.98435957753914749</v>
      </c>
      <c r="C1448" s="49">
        <f t="shared" si="161"/>
        <v>-0.13692457577923861</v>
      </c>
      <c r="D1448" s="5">
        <f t="shared" si="159"/>
        <v>2.4896826718673597</v>
      </c>
      <c r="E1448" s="5">
        <f t="shared" si="160"/>
        <v>0.70423568745082366</v>
      </c>
      <c r="F1448" s="5" t="str">
        <f t="shared" si="162"/>
        <v>neg.</v>
      </c>
      <c r="G1448" s="16">
        <f>IF(AND(C$9="L",C$10="IB"),IF((($C$7*Coefficients!$C$16)/($A1448*($C$4/100)))&lt;=1,2*ASIN(($C$7*Coefficients!$C$16)/( $A1448*($C$4/100)))*180/PI(),180),IF(AND(C$9="C",C$10="IB"),IF((($C$7*Coefficients!$D$16)/($A1448*($C$4/100)))&lt;=1,2*ASIN(($C$7*Coefficients!$D$16)/( $A1448*($C$4/100)))*180/PI(),180),IF(AND(C$9="L",C$10="D"),IF((($C$7*Coefficients!$E$16)/($A1448*($C$4/100)))&lt;=1,2*ASIN(($C$7*Coefficients!$E$16)/( $A1448*($C$4/100)))*180/PI(),180),IF(AND(C$9="C",C$10="D"),IF((($C$7*Coefficients!$F$16)/($A1448*($C$4/100)))&lt;=1,2*ASIN(($C$7*Coefficients!$F$16)/( $A1448*($C$4/100)))*180/PI(),180),FALSE))))</f>
        <v>180</v>
      </c>
      <c r="H1448" s="50">
        <f>IF(AND(C$9="L",C$10="IB"),(($C$7*Coefficients!$C$16)/($A1448*SIN(C$5*PI()/180))*100/2)^2*PI(),IF(AND(C$9="C",C$10="IB"),(($C$7*Coefficients!$D$16)/($A1448*SIN(C$5*PI()/180))*100/2)^2*PI(),IF(AND(C$9="L",C$10="D"),(($C$7*Coefficients!$E$16)/($A1448*SIN(C$5*PI()/180))*100/2)^2*PI(),IF(AND(C$9="C",C$10="D"),(($C$7* Coefficients!$F$16)/($A1448*SIN(C$5*PI()/180))*100/2)^2*PI(),FALSE))))</f>
        <v>38279.621514105318</v>
      </c>
      <c r="I1448" s="42">
        <f t="shared" si="163"/>
        <v>3.0909358164327903</v>
      </c>
      <c r="L1448" s="44"/>
    </row>
    <row r="1449" spans="1:12" x14ac:dyDescent="0.25">
      <c r="A1449" s="51">
        <f t="shared" si="164"/>
        <v>259.4179362118615</v>
      </c>
      <c r="B1449" s="5">
        <f t="shared" si="158"/>
        <v>0.98428776472339852</v>
      </c>
      <c r="C1449" s="49">
        <f t="shared" si="161"/>
        <v>-0.13755826793839807</v>
      </c>
      <c r="D1449" s="5">
        <f t="shared" si="159"/>
        <v>2.4954219831644351</v>
      </c>
      <c r="E1449" s="5">
        <f t="shared" si="160"/>
        <v>0.70748629169065791</v>
      </c>
      <c r="F1449" s="5" t="str">
        <f t="shared" si="162"/>
        <v>neg.</v>
      </c>
      <c r="G1449" s="16">
        <f>IF(AND(C$9="L",C$10="IB"),IF((($C$7*Coefficients!$C$16)/($A1449*($C$4/100)))&lt;=1,2*ASIN(($C$7*Coefficients!$C$16)/( $A1449*($C$4/100)))*180/PI(),180),IF(AND(C$9="C",C$10="IB"),IF((($C$7*Coefficients!$D$16)/($A1449*($C$4/100)))&lt;=1,2*ASIN(($C$7*Coefficients!$D$16)/( $A1449*($C$4/100)))*180/PI(),180),IF(AND(C$9="L",C$10="D"),IF((($C$7*Coefficients!$E$16)/($A1449*($C$4/100)))&lt;=1,2*ASIN(($C$7*Coefficients!$E$16)/( $A1449*($C$4/100)))*180/PI(),180),IF(AND(C$9="C",C$10="D"),IF((($C$7*Coefficients!$F$16)/($A1449*($C$4/100)))&lt;=1,2*ASIN(($C$7*Coefficients!$F$16)/( $A1449*($C$4/100)))*180/PI(),180),FALSE))))</f>
        <v>180</v>
      </c>
      <c r="H1449" s="50">
        <f>IF(AND(C$9="L",C$10="IB"),(($C$7*Coefficients!$C$16)/($A1449*SIN(C$5*PI()/180))*100/2)^2*PI(),IF(AND(C$9="C",C$10="IB"),(($C$7*Coefficients!$D$16)/($A1449*SIN(C$5*PI()/180))*100/2)^2*PI(),IF(AND(C$9="L",C$10="D"),(($C$7*Coefficients!$E$16)/($A1449*SIN(C$5*PI()/180))*100/2)^2*PI(),IF(AND(C$9="C",C$10="D"),(($C$7* Coefficients!$F$16)/($A1449*SIN(C$5*PI()/180))*100/2)^2*PI(),FALSE))))</f>
        <v>38103.742629306515</v>
      </c>
      <c r="I1449" s="42">
        <f t="shared" si="163"/>
        <v>3.0838268613264113</v>
      </c>
      <c r="L1449" s="44"/>
    </row>
    <row r="1450" spans="1:12" x14ac:dyDescent="0.25">
      <c r="A1450" s="51">
        <f t="shared" si="164"/>
        <v>260.01595631650724</v>
      </c>
      <c r="B1450" s="5">
        <f t="shared" si="158"/>
        <v>0.98421562394242179</v>
      </c>
      <c r="C1450" s="49">
        <f t="shared" si="161"/>
        <v>-0.13819490068778123</v>
      </c>
      <c r="D1450" s="5">
        <f t="shared" si="159"/>
        <v>2.5011745249404531</v>
      </c>
      <c r="E1450" s="5">
        <f t="shared" si="160"/>
        <v>0.71075190003794164</v>
      </c>
      <c r="F1450" s="5" t="str">
        <f t="shared" si="162"/>
        <v>neg.</v>
      </c>
      <c r="G1450" s="16">
        <f>IF(AND(C$9="L",C$10="IB"),IF((($C$7*Coefficients!$C$16)/($A1450*($C$4/100)))&lt;=1,2*ASIN(($C$7*Coefficients!$C$16)/( $A1450*($C$4/100)))*180/PI(),180),IF(AND(C$9="C",C$10="IB"),IF((($C$7*Coefficients!$D$16)/($A1450*($C$4/100)))&lt;=1,2*ASIN(($C$7*Coefficients!$D$16)/( $A1450*($C$4/100)))*180/PI(),180),IF(AND(C$9="L",C$10="D"),IF((($C$7*Coefficients!$E$16)/($A1450*($C$4/100)))&lt;=1,2*ASIN(($C$7*Coefficients!$E$16)/( $A1450*($C$4/100)))*180/PI(),180),IF(AND(C$9="C",C$10="D"),IF((($C$7*Coefficients!$F$16)/($A1450*($C$4/100)))&lt;=1,2*ASIN(($C$7*Coefficients!$F$16)/( $A1450*($C$4/100)))*180/PI(),180),FALSE))))</f>
        <v>180</v>
      </c>
      <c r="H1450" s="50">
        <f>IF(AND(C$9="L",C$10="IB"),(($C$7*Coefficients!$C$16)/($A1450*SIN(C$5*PI()/180))*100/2)^2*PI(),IF(AND(C$9="C",C$10="IB"),(($C$7*Coefficients!$D$16)/($A1450*SIN(C$5*PI()/180))*100/2)^2*PI(),IF(AND(C$9="L",C$10="D"),(($C$7*Coefficients!$E$16)/($A1450*SIN(C$5*PI()/180))*100/2)^2*PI(),IF(AND(C$9="C",C$10="D"),(($C$7* Coefficients!$F$16)/($A1450*SIN(C$5*PI()/180))*100/2)^2*PI(),FALSE))))</f>
        <v>37928.671834580004</v>
      </c>
      <c r="I1450" s="42">
        <f t="shared" si="163"/>
        <v>3.0767342563630646</v>
      </c>
      <c r="L1450" s="44"/>
    </row>
    <row r="1451" spans="1:12" x14ac:dyDescent="0.25">
      <c r="A1451" s="51">
        <f t="shared" si="164"/>
        <v>260.61535499986957</v>
      </c>
      <c r="B1451" s="5">
        <f t="shared" si="158"/>
        <v>0.98414315371472505</v>
      </c>
      <c r="C1451" s="49">
        <f t="shared" si="161"/>
        <v>-0.13883448774604404</v>
      </c>
      <c r="D1451" s="5">
        <f t="shared" si="159"/>
        <v>2.506940327694819</v>
      </c>
      <c r="E1451" s="5">
        <f t="shared" si="160"/>
        <v>0.7140325817484876</v>
      </c>
      <c r="F1451" s="5" t="str">
        <f t="shared" si="162"/>
        <v>neg.</v>
      </c>
      <c r="G1451" s="16">
        <f>IF(AND(C$9="L",C$10="IB"),IF((($C$7*Coefficients!$C$16)/($A1451*($C$4/100)))&lt;=1,2*ASIN(($C$7*Coefficients!$C$16)/( $A1451*($C$4/100)))*180/PI(),180),IF(AND(C$9="C",C$10="IB"),IF((($C$7*Coefficients!$D$16)/($A1451*($C$4/100)))&lt;=1,2*ASIN(($C$7*Coefficients!$D$16)/( $A1451*($C$4/100)))*180/PI(),180),IF(AND(C$9="L",C$10="D"),IF((($C$7*Coefficients!$E$16)/($A1451*($C$4/100)))&lt;=1,2*ASIN(($C$7*Coefficients!$E$16)/( $A1451*($C$4/100)))*180/PI(),180),IF(AND(C$9="C",C$10="D"),IF((($C$7*Coefficients!$F$16)/($A1451*($C$4/100)))&lt;=1,2*ASIN(($C$7*Coefficients!$F$16)/( $A1451*($C$4/100)))*180/PI(),180),FALSE))))</f>
        <v>180</v>
      </c>
      <c r="H1451" s="50">
        <f>IF(AND(C$9="L",C$10="IB"),(($C$7*Coefficients!$C$16)/($A1451*SIN(C$5*PI()/180))*100/2)^2*PI(),IF(AND(C$9="C",C$10="IB"),(($C$7*Coefficients!$D$16)/($A1451*SIN(C$5*PI()/180))*100/2)^2*PI(),IF(AND(C$9="L",C$10="D"),(($C$7*Coefficients!$E$16)/($A1451*SIN(C$5*PI()/180))*100/2)^2*PI(),IF(AND(C$9="C",C$10="D"),(($C$7* Coefficients!$F$16)/($A1451*SIN(C$5*PI()/180))*100/2)^2*PI(),FALSE))))</f>
        <v>37754.405417089212</v>
      </c>
      <c r="I1451" s="42">
        <f t="shared" si="163"/>
        <v>3.0696579639384658</v>
      </c>
      <c r="L1451" s="44"/>
    </row>
    <row r="1452" spans="1:12" x14ac:dyDescent="0.25">
      <c r="A1452" s="51">
        <f t="shared" si="164"/>
        <v>261.2161354399006</v>
      </c>
      <c r="B1452" s="5">
        <f t="shared" si="158"/>
        <v>0.9840703525522756</v>
      </c>
      <c r="C1452" s="49">
        <f t="shared" si="161"/>
        <v>-0.13947704289652313</v>
      </c>
      <c r="D1452" s="5">
        <f t="shared" si="159"/>
        <v>2.5127194219972435</v>
      </c>
      <c r="E1452" s="5">
        <f t="shared" si="160"/>
        <v>0.71732840639777973</v>
      </c>
      <c r="F1452" s="5" t="str">
        <f t="shared" si="162"/>
        <v>neg.</v>
      </c>
      <c r="G1452" s="16">
        <f>IF(AND(C$9="L",C$10="IB"),IF((($C$7*Coefficients!$C$16)/($A1452*($C$4/100)))&lt;=1,2*ASIN(($C$7*Coefficients!$C$16)/( $A1452*($C$4/100)))*180/PI(),180),IF(AND(C$9="C",C$10="IB"),IF((($C$7*Coefficients!$D$16)/($A1452*($C$4/100)))&lt;=1,2*ASIN(($C$7*Coefficients!$D$16)/( $A1452*($C$4/100)))*180/PI(),180),IF(AND(C$9="L",C$10="D"),IF((($C$7*Coefficients!$E$16)/($A1452*($C$4/100)))&lt;=1,2*ASIN(($C$7*Coefficients!$E$16)/( $A1452*($C$4/100)))*180/PI(),180),IF(AND(C$9="C",C$10="D"),IF((($C$7*Coefficients!$F$16)/($A1452*($C$4/100)))&lt;=1,2*ASIN(($C$7*Coefficients!$F$16)/( $A1452*($C$4/100)))*180/PI(),180),FALSE))))</f>
        <v>180</v>
      </c>
      <c r="H1452" s="50">
        <f>IF(AND(C$9="L",C$10="IB"),(($C$7*Coefficients!$C$16)/($A1452*SIN(C$5*PI()/180))*100/2)^2*PI(),IF(AND(C$9="C",C$10="IB"),(($C$7*Coefficients!$D$16)/($A1452*SIN(C$5*PI()/180))*100/2)^2*PI(),IF(AND(C$9="L",C$10="D"),(($C$7*Coefficients!$E$16)/($A1452*SIN(C$5*PI()/180))*100/2)^2*PI(),IF(AND(C$9="C",C$10="D"),(($C$7* Coefficients!$F$16)/($A1452*SIN(C$5*PI()/180))*100/2)^2*PI(),FALSE))))</f>
        <v>37580.93968105645</v>
      </c>
      <c r="I1452" s="42">
        <f t="shared" si="163"/>
        <v>3.0625979465348165</v>
      </c>
      <c r="L1452" s="44"/>
    </row>
    <row r="1453" spans="1:12" x14ac:dyDescent="0.25">
      <c r="A1453" s="51">
        <f t="shared" si="164"/>
        <v>261.81830082187844</v>
      </c>
      <c r="B1453" s="5">
        <f t="shared" si="158"/>
        <v>0.98399721896047176</v>
      </c>
      <c r="C1453" s="49">
        <f t="shared" si="161"/>
        <v>-0.14012257998755656</v>
      </c>
      <c r="D1453" s="5">
        <f t="shared" si="159"/>
        <v>2.5185118384879095</v>
      </c>
      <c r="E1453" s="5">
        <f t="shared" si="160"/>
        <v>0.72063944388244705</v>
      </c>
      <c r="F1453" s="5" t="str">
        <f t="shared" si="162"/>
        <v>neg.</v>
      </c>
      <c r="G1453" s="16">
        <f>IF(AND(C$9="L",C$10="IB"),IF((($C$7*Coefficients!$C$16)/($A1453*($C$4/100)))&lt;=1,2*ASIN(($C$7*Coefficients!$C$16)/( $A1453*($C$4/100)))*180/PI(),180),IF(AND(C$9="C",C$10="IB"),IF((($C$7*Coefficients!$D$16)/($A1453*($C$4/100)))&lt;=1,2*ASIN(($C$7*Coefficients!$D$16)/( $A1453*($C$4/100)))*180/PI(),180),IF(AND(C$9="L",C$10="D"),IF((($C$7*Coefficients!$E$16)/($A1453*($C$4/100)))&lt;=1,2*ASIN(($C$7*Coefficients!$E$16)/( $A1453*($C$4/100)))*180/PI(),180),IF(AND(C$9="C",C$10="D"),IF((($C$7*Coefficients!$F$16)/($A1453*($C$4/100)))&lt;=1,2*ASIN(($C$7*Coefficients!$F$16)/( $A1453*($C$4/100)))*180/PI(),180),FALSE))))</f>
        <v>180</v>
      </c>
      <c r="H1453" s="50">
        <f>IF(AND(C$9="L",C$10="IB"),(($C$7*Coefficients!$C$16)/($A1453*SIN(C$5*PI()/180))*100/2)^2*PI(),IF(AND(C$9="C",C$10="IB"),(($C$7*Coefficients!$D$16)/($A1453*SIN(C$5*PI()/180))*100/2)^2*PI(),IF(AND(C$9="L",C$10="D"),(($C$7*Coefficients!$E$16)/($A1453*SIN(C$5*PI()/180))*100/2)^2*PI(),IF(AND(C$9="C",C$10="D"),(($C$7* Coefficients!$F$16)/($A1453*SIN(C$5*PI()/180))*100/2)^2*PI(),FALSE))))</f>
        <v>37408.270947684563</v>
      </c>
      <c r="I1453" s="42">
        <f t="shared" si="163"/>
        <v>3.055554166720607</v>
      </c>
      <c r="L1453" s="44"/>
    </row>
    <row r="1454" spans="1:12" x14ac:dyDescent="0.25">
      <c r="A1454" s="51">
        <f t="shared" si="164"/>
        <v>262.421854338424</v>
      </c>
      <c r="B1454" s="5">
        <f t="shared" si="158"/>
        <v>0.98392375143811694</v>
      </c>
      <c r="C1454" s="49">
        <f t="shared" si="161"/>
        <v>-0.14077111293278274</v>
      </c>
      <c r="D1454" s="5">
        <f t="shared" si="159"/>
        <v>2.5243176078776326</v>
      </c>
      <c r="E1454" s="5">
        <f t="shared" si="160"/>
        <v>0.72396576442174765</v>
      </c>
      <c r="F1454" s="5" t="str">
        <f t="shared" si="162"/>
        <v>neg.</v>
      </c>
      <c r="G1454" s="16">
        <f>IF(AND(C$9="L",C$10="IB"),IF((($C$7*Coefficients!$C$16)/($A1454*($C$4/100)))&lt;=1,2*ASIN(($C$7*Coefficients!$C$16)/( $A1454*($C$4/100)))*180/PI(),180),IF(AND(C$9="C",C$10="IB"),IF((($C$7*Coefficients!$D$16)/($A1454*($C$4/100)))&lt;=1,2*ASIN(($C$7*Coefficients!$D$16)/( $A1454*($C$4/100)))*180/PI(),180),IF(AND(C$9="L",C$10="D"),IF((($C$7*Coefficients!$E$16)/($A1454*($C$4/100)))&lt;=1,2*ASIN(($C$7*Coefficients!$E$16)/( $A1454*($C$4/100)))*180/PI(),180),IF(AND(C$9="C",C$10="D"),IF((($C$7*Coefficients!$F$16)/($A1454*($C$4/100)))&lt;=1,2*ASIN(($C$7*Coefficients!$F$16)/( $A1454*($C$4/100)))*180/PI(),180),FALSE))))</f>
        <v>180</v>
      </c>
      <c r="H1454" s="50">
        <f>IF(AND(C$9="L",C$10="IB"),(($C$7*Coefficients!$C$16)/($A1454*SIN(C$5*PI()/180))*100/2)^2*PI(),IF(AND(C$9="C",C$10="IB"),(($C$7*Coefficients!$D$16)/($A1454*SIN(C$5*PI()/180))*100/2)^2*PI(),IF(AND(C$9="L",C$10="D"),(($C$7*Coefficients!$E$16)/($A1454*SIN(C$5*PI()/180))*100/2)^2*PI(),IF(AND(C$9="C",C$10="D"),(($C$7* Coefficients!$F$16)/($A1454*SIN(C$5*PI()/180))*100/2)^2*PI(),FALSE))))</f>
        <v>37236.395555078947</v>
      </c>
      <c r="I1454" s="42">
        <f t="shared" si="163"/>
        <v>3.0485265871504188</v>
      </c>
      <c r="L1454" s="44"/>
    </row>
    <row r="1455" spans="1:12" x14ac:dyDescent="0.25">
      <c r="A1455" s="51">
        <f t="shared" si="164"/>
        <v>263.02679918951799</v>
      </c>
      <c r="B1455" s="5">
        <f t="shared" si="158"/>
        <v>0.98384994847738971</v>
      </c>
      <c r="C1455" s="49">
        <f t="shared" si="161"/>
        <v>-0.14142265571147453</v>
      </c>
      <c r="D1455" s="5">
        <f t="shared" si="159"/>
        <v>2.5301367609480243</v>
      </c>
      <c r="E1455" s="5">
        <f t="shared" si="160"/>
        <v>0.72730743855905655</v>
      </c>
      <c r="F1455" s="5" t="str">
        <f t="shared" si="162"/>
        <v>neg.</v>
      </c>
      <c r="G1455" s="16">
        <f>IF(AND(C$9="L",C$10="IB"),IF((($C$7*Coefficients!$C$16)/($A1455*($C$4/100)))&lt;=1,2*ASIN(($C$7*Coefficients!$C$16)/( $A1455*($C$4/100)))*180/PI(),180),IF(AND(C$9="C",C$10="IB"),IF((($C$7*Coefficients!$D$16)/($A1455*($C$4/100)))&lt;=1,2*ASIN(($C$7*Coefficients!$D$16)/( $A1455*($C$4/100)))*180/PI(),180),IF(AND(C$9="L",C$10="D"),IF((($C$7*Coefficients!$E$16)/($A1455*($C$4/100)))&lt;=1,2*ASIN(($C$7*Coefficients!$E$16)/( $A1455*($C$4/100)))*180/PI(),180),IF(AND(C$9="C",C$10="D"),IF((($C$7*Coefficients!$F$16)/($A1455*($C$4/100)))&lt;=1,2*ASIN(($C$7*Coefficients!$F$16)/( $A1455*($C$4/100)))*180/PI(),180),FALSE))))</f>
        <v>180</v>
      </c>
      <c r="H1455" s="50">
        <f>IF(AND(C$9="L",C$10="IB"),(($C$7*Coefficients!$C$16)/($A1455*SIN(C$5*PI()/180))*100/2)^2*PI(),IF(AND(C$9="C",C$10="IB"),(($C$7*Coefficients!$D$16)/($A1455*SIN(C$5*PI()/180))*100/2)^2*PI(),IF(AND(C$9="L",C$10="D"),(($C$7*Coefficients!$E$16)/($A1455*SIN(C$5*PI()/180))*100/2)^2*PI(),IF(AND(C$9="C",C$10="D"),(($C$7* Coefficients!$F$16)/($A1455*SIN(C$5*PI()/180))*100/2)^2*PI(),FALSE))))</f>
        <v>37065.309858169901</v>
      </c>
      <c r="I1455" s="42">
        <f t="shared" si="163"/>
        <v>3.0415151705647232</v>
      </c>
      <c r="L1455" s="44"/>
    </row>
    <row r="1456" spans="1:12" x14ac:dyDescent="0.25">
      <c r="A1456" s="51">
        <f t="shared" si="164"/>
        <v>263.63313858251774</v>
      </c>
      <c r="B1456" s="5">
        <f t="shared" si="158"/>
        <v>0.98377580856381852</v>
      </c>
      <c r="C1456" s="49">
        <f t="shared" si="161"/>
        <v>-0.14207722236883336</v>
      </c>
      <c r="D1456" s="5">
        <f t="shared" si="159"/>
        <v>2.5359693285516558</v>
      </c>
      <c r="E1456" s="5">
        <f t="shared" si="160"/>
        <v>0.73066453716336199</v>
      </c>
      <c r="F1456" s="5" t="str">
        <f t="shared" si="162"/>
        <v>neg.</v>
      </c>
      <c r="G1456" s="16">
        <f>IF(AND(C$9="L",C$10="IB"),IF((($C$7*Coefficients!$C$16)/($A1456*($C$4/100)))&lt;=1,2*ASIN(($C$7*Coefficients!$C$16)/( $A1456*($C$4/100)))*180/PI(),180),IF(AND(C$9="C",C$10="IB"),IF((($C$7*Coefficients!$D$16)/($A1456*($C$4/100)))&lt;=1,2*ASIN(($C$7*Coefficients!$D$16)/( $A1456*($C$4/100)))*180/PI(),180),IF(AND(C$9="L",C$10="D"),IF((($C$7*Coefficients!$E$16)/($A1456*($C$4/100)))&lt;=1,2*ASIN(($C$7*Coefficients!$E$16)/( $A1456*($C$4/100)))*180/PI(),180),IF(AND(C$9="C",C$10="D"),IF((($C$7*Coefficients!$F$16)/($A1456*($C$4/100)))&lt;=1,2*ASIN(($C$7*Coefficients!$F$16)/( $A1456*($C$4/100)))*180/PI(),180),FALSE))))</f>
        <v>180</v>
      </c>
      <c r="H1456" s="50">
        <f>IF(AND(C$9="L",C$10="IB"),(($C$7*Coefficients!$C$16)/($A1456*SIN(C$5*PI()/180))*100/2)^2*PI(),IF(AND(C$9="C",C$10="IB"),(($C$7*Coefficients!$D$16)/($A1456*SIN(C$5*PI()/180))*100/2)^2*PI(),IF(AND(C$9="L",C$10="D"),(($C$7*Coefficients!$E$16)/($A1456*SIN(C$5*PI()/180))*100/2)^2*PI(),IF(AND(C$9="C",C$10="D"),(($C$7* Coefficients!$F$16)/($A1456*SIN(C$5*PI()/180))*100/2)^2*PI(),FALSE))))</f>
        <v>36895.010228635278</v>
      </c>
      <c r="I1456" s="42">
        <f t="shared" si="163"/>
        <v>3.0345198797896886</v>
      </c>
      <c r="L1456" s="44"/>
    </row>
    <row r="1457" spans="1:12" x14ac:dyDescent="0.25">
      <c r="A1457" s="51">
        <f t="shared" si="164"/>
        <v>264.24087573217435</v>
      </c>
      <c r="B1457" s="5">
        <f t="shared" si="158"/>
        <v>0.98370133017625105</v>
      </c>
      <c r="C1457" s="49">
        <f t="shared" si="161"/>
        <v>-0.14273482701633167</v>
      </c>
      <c r="D1457" s="5">
        <f t="shared" si="159"/>
        <v>2.5418153416122191</v>
      </c>
      <c r="E1457" s="5">
        <f t="shared" si="160"/>
        <v>0.73403713143076854</v>
      </c>
      <c r="F1457" s="5" t="str">
        <f t="shared" si="162"/>
        <v>neg.</v>
      </c>
      <c r="G1457" s="16">
        <f>IF(AND(C$9="L",C$10="IB"),IF((($C$7*Coefficients!$C$16)/($A1457*($C$4/100)))&lt;=1,2*ASIN(($C$7*Coefficients!$C$16)/( $A1457*($C$4/100)))*180/PI(),180),IF(AND(C$9="C",C$10="IB"),IF((($C$7*Coefficients!$D$16)/($A1457*($C$4/100)))&lt;=1,2*ASIN(($C$7*Coefficients!$D$16)/( $A1457*($C$4/100)))*180/PI(),180),IF(AND(C$9="L",C$10="D"),IF((($C$7*Coefficients!$E$16)/($A1457*($C$4/100)))&lt;=1,2*ASIN(($C$7*Coefficients!$E$16)/( $A1457*($C$4/100)))*180/PI(),180),IF(AND(C$9="C",C$10="D"),IF((($C$7*Coefficients!$F$16)/($A1457*($C$4/100)))&lt;=1,2*ASIN(($C$7*Coefficients!$F$16)/( $A1457*($C$4/100)))*180/PI(),180),FALSE))))</f>
        <v>180</v>
      </c>
      <c r="H1457" s="50">
        <f>IF(AND(C$9="L",C$10="IB"),(($C$7*Coefficients!$C$16)/($A1457*SIN(C$5*PI()/180))*100/2)^2*PI(),IF(AND(C$9="C",C$10="IB"),(($C$7*Coefficients!$D$16)/($A1457*SIN(C$5*PI()/180))*100/2)^2*PI(),IF(AND(C$9="L",C$10="D"),(($C$7*Coefficients!$E$16)/($A1457*SIN(C$5*PI()/180))*100/2)^2*PI(),IF(AND(C$9="C",C$10="D"),(($C$7* Coefficients!$F$16)/($A1457*SIN(C$5*PI()/180))*100/2)^2*PI(),FALSE))))</f>
        <v>36725.493054823557</v>
      </c>
      <c r="I1457" s="42">
        <f t="shared" si="163"/>
        <v>3.0275406777369795</v>
      </c>
      <c r="L1457" s="44"/>
    </row>
    <row r="1458" spans="1:12" x14ac:dyDescent="0.25">
      <c r="A1458" s="51">
        <f t="shared" si="164"/>
        <v>264.85001386064971</v>
      </c>
      <c r="B1458" s="5">
        <f t="shared" si="158"/>
        <v>0.98362651178682903</v>
      </c>
      <c r="C1458" s="49">
        <f t="shared" si="161"/>
        <v>-0.1433954838320074</v>
      </c>
      <c r="D1458" s="5">
        <f t="shared" si="159"/>
        <v>2.5476748311246928</v>
      </c>
      <c r="E1458" s="5">
        <f t="shared" si="160"/>
        <v>0.73742529288600767</v>
      </c>
      <c r="F1458" s="5" t="str">
        <f t="shared" si="162"/>
        <v>neg.</v>
      </c>
      <c r="G1458" s="16">
        <f>IF(AND(C$9="L",C$10="IB"),IF((($C$7*Coefficients!$C$16)/($A1458*($C$4/100)))&lt;=1,2*ASIN(($C$7*Coefficients!$C$16)/( $A1458*($C$4/100)))*180/PI(),180),IF(AND(C$9="C",C$10="IB"),IF((($C$7*Coefficients!$D$16)/($A1458*($C$4/100)))&lt;=1,2*ASIN(($C$7*Coefficients!$D$16)/( $A1458*($C$4/100)))*180/PI(),180),IF(AND(C$9="L",C$10="D"),IF((($C$7*Coefficients!$E$16)/($A1458*($C$4/100)))&lt;=1,2*ASIN(($C$7*Coefficients!$E$16)/( $A1458*($C$4/100)))*180/PI(),180),IF(AND(C$9="C",C$10="D"),IF((($C$7*Coefficients!$F$16)/($A1458*($C$4/100)))&lt;=1,2*ASIN(($C$7*Coefficients!$F$16)/( $A1458*($C$4/100)))*180/PI(),180),FALSE))))</f>
        <v>180</v>
      </c>
      <c r="H1458" s="50">
        <f>IF(AND(C$9="L",C$10="IB"),(($C$7*Coefficients!$C$16)/($A1458*SIN(C$5*PI()/180))*100/2)^2*PI(),IF(AND(C$9="C",C$10="IB"),(($C$7*Coefficients!$D$16)/($A1458*SIN(C$5*PI()/180))*100/2)^2*PI(),IF(AND(C$9="L",C$10="D"),(($C$7*Coefficients!$E$16)/($A1458*SIN(C$5*PI()/180))*100/2)^2*PI(),IF(AND(C$9="C",C$10="D"),(($C$7* Coefficients!$F$16)/($A1458*SIN(C$5*PI()/180))*100/2)^2*PI(),FALSE))))</f>
        <v>36556.754741677243</v>
      </c>
      <c r="I1458" s="42">
        <f t="shared" si="163"/>
        <v>3.0205775274035607</v>
      </c>
      <c r="L1458" s="44"/>
    </row>
    <row r="1459" spans="1:12" x14ac:dyDescent="0.25">
      <c r="A1459" s="51">
        <f t="shared" si="164"/>
        <v>265.46055619753355</v>
      </c>
      <c r="B1459" s="5">
        <f t="shared" si="158"/>
        <v>0.98355135186095832</v>
      </c>
      <c r="C1459" s="49">
        <f t="shared" si="161"/>
        <v>-0.14405920706080097</v>
      </c>
      <c r="D1459" s="5">
        <f t="shared" si="159"/>
        <v>2.5535478281555082</v>
      </c>
      <c r="E1459" s="5">
        <f t="shared" si="160"/>
        <v>0.74082909338395364</v>
      </c>
      <c r="F1459" s="5" t="str">
        <f t="shared" si="162"/>
        <v>neg.</v>
      </c>
      <c r="G1459" s="16">
        <f>IF(AND(C$9="L",C$10="IB"),IF((($C$7*Coefficients!$C$16)/($A1459*($C$4/100)))&lt;=1,2*ASIN(($C$7*Coefficients!$C$16)/( $A1459*($C$4/100)))*180/PI(),180),IF(AND(C$9="C",C$10="IB"),IF((($C$7*Coefficients!$D$16)/($A1459*($C$4/100)))&lt;=1,2*ASIN(($C$7*Coefficients!$D$16)/( $A1459*($C$4/100)))*180/PI(),180),IF(AND(C$9="L",C$10="D"),IF((($C$7*Coefficients!$E$16)/($A1459*($C$4/100)))&lt;=1,2*ASIN(($C$7*Coefficients!$E$16)/( $A1459*($C$4/100)))*180/PI(),180),IF(AND(C$9="C",C$10="D"),IF((($C$7*Coefficients!$F$16)/($A1459*($C$4/100)))&lt;=1,2*ASIN(($C$7*Coefficients!$F$16)/( $A1459*($C$4/100)))*180/PI(),180),FALSE))))</f>
        <v>180</v>
      </c>
      <c r="H1459" s="50">
        <f>IF(AND(C$9="L",C$10="IB"),(($C$7*Coefficients!$C$16)/($A1459*SIN(C$5*PI()/180))*100/2)^2*PI(),IF(AND(C$9="C",C$10="IB"),(($C$7*Coefficients!$D$16)/($A1459*SIN(C$5*PI()/180))*100/2)^2*PI(),IF(AND(C$9="L",C$10="D"),(($C$7*Coefficients!$E$16)/($A1459*SIN(C$5*PI()/180))*100/2)^2*PI(),IF(AND(C$9="C",C$10="D"),(($C$7* Coefficients!$F$16)/($A1459*SIN(C$5*PI()/180))*100/2)^2*PI(),FALSE))))</f>
        <v>36388.791710656653</v>
      </c>
      <c r="I1459" s="42">
        <f t="shared" si="163"/>
        <v>3.0136303918715024</v>
      </c>
      <c r="L1459" s="44"/>
    </row>
    <row r="1460" spans="1:12" x14ac:dyDescent="0.25">
      <c r="A1460" s="51">
        <f t="shared" si="164"/>
        <v>266.07250597986052</v>
      </c>
      <c r="B1460" s="5">
        <f t="shared" si="158"/>
        <v>0.9834758488572809</v>
      </c>
      <c r="C1460" s="49">
        <f t="shared" si="161"/>
        <v>-0.14472601101487656</v>
      </c>
      <c r="D1460" s="5">
        <f t="shared" si="159"/>
        <v>2.5594343638427106</v>
      </c>
      <c r="E1460" s="5">
        <f t="shared" si="160"/>
        <v>0.74424860511114777</v>
      </c>
      <c r="F1460" s="5" t="str">
        <f t="shared" si="162"/>
        <v>neg.</v>
      </c>
      <c r="G1460" s="16">
        <f>IF(AND(C$9="L",C$10="IB"),IF((($C$7*Coefficients!$C$16)/($A1460*($C$4/100)))&lt;=1,2*ASIN(($C$7*Coefficients!$C$16)/( $A1460*($C$4/100)))*180/PI(),180),IF(AND(C$9="C",C$10="IB"),IF((($C$7*Coefficients!$D$16)/($A1460*($C$4/100)))&lt;=1,2*ASIN(($C$7*Coefficients!$D$16)/( $A1460*($C$4/100)))*180/PI(),180),IF(AND(C$9="L",C$10="D"),IF((($C$7*Coefficients!$E$16)/($A1460*($C$4/100)))&lt;=1,2*ASIN(($C$7*Coefficients!$E$16)/( $A1460*($C$4/100)))*180/PI(),180),IF(AND(C$9="C",C$10="D"),IF((($C$7*Coefficients!$F$16)/($A1460*($C$4/100)))&lt;=1,2*ASIN(($C$7*Coefficients!$F$16)/( $A1460*($C$4/100)))*180/PI(),180),FALSE))))</f>
        <v>180</v>
      </c>
      <c r="H1460" s="50">
        <f>IF(AND(C$9="L",C$10="IB"),(($C$7*Coefficients!$C$16)/($A1460*SIN(C$5*PI()/180))*100/2)^2*PI(),IF(AND(C$9="C",C$10="IB"),(($C$7*Coefficients!$D$16)/($A1460*SIN(C$5*PI()/180))*100/2)^2*PI(),IF(AND(C$9="L",C$10="D"),(($C$7*Coefficients!$E$16)/($A1460*SIN(C$5*PI()/180))*100/2)^2*PI(),IF(AND(C$9="C",C$10="D"),(($C$7* Coefficients!$F$16)/($A1460*SIN(C$5*PI()/180))*100/2)^2*PI(),FALSE))))</f>
        <v>36221.600399663977</v>
      </c>
      <c r="I1460" s="42">
        <f t="shared" si="163"/>
        <v>3.0066992343077845</v>
      </c>
      <c r="L1460" s="44"/>
    </row>
    <row r="1461" spans="1:12" x14ac:dyDescent="0.25">
      <c r="A1461" s="51">
        <f t="shared" si="164"/>
        <v>266.68586645212747</v>
      </c>
      <c r="B1461" s="5">
        <f t="shared" si="158"/>
        <v>0.9834000012276477</v>
      </c>
      <c r="C1461" s="49">
        <f t="shared" si="161"/>
        <v>-0.14539591007393604</v>
      </c>
      <c r="D1461" s="5">
        <f t="shared" si="159"/>
        <v>2.5653344693961255</v>
      </c>
      <c r="E1461" s="5">
        <f t="shared" si="160"/>
        <v>0.74768390058732892</v>
      </c>
      <c r="F1461" s="5" t="str">
        <f t="shared" si="162"/>
        <v>neg.</v>
      </c>
      <c r="G1461" s="16">
        <f>IF(AND(C$9="L",C$10="IB"),IF((($C$7*Coefficients!$C$16)/($A1461*($C$4/100)))&lt;=1,2*ASIN(($C$7*Coefficients!$C$16)/( $A1461*($C$4/100)))*180/PI(),180),IF(AND(C$9="C",C$10="IB"),IF((($C$7*Coefficients!$D$16)/($A1461*($C$4/100)))&lt;=1,2*ASIN(($C$7*Coefficients!$D$16)/( $A1461*($C$4/100)))*180/PI(),180),IF(AND(C$9="L",C$10="D"),IF((($C$7*Coefficients!$E$16)/($A1461*($C$4/100)))&lt;=1,2*ASIN(($C$7*Coefficients!$E$16)/( $A1461*($C$4/100)))*180/PI(),180),IF(AND(C$9="C",C$10="D"),IF((($C$7*Coefficients!$F$16)/($A1461*($C$4/100)))&lt;=1,2*ASIN(($C$7*Coefficients!$F$16)/( $A1461*($C$4/100)))*180/PI(),180),FALSE))))</f>
        <v>180</v>
      </c>
      <c r="H1461" s="50">
        <f>IF(AND(C$9="L",C$10="IB"),(($C$7*Coefficients!$C$16)/($A1461*SIN(C$5*PI()/180))*100/2)^2*PI(),IF(AND(C$9="C",C$10="IB"),(($C$7*Coefficients!$D$16)/($A1461*SIN(C$5*PI()/180))*100/2)^2*PI(),IF(AND(C$9="L",C$10="D"),(($C$7*Coefficients!$E$16)/($A1461*SIN(C$5*PI()/180))*100/2)^2*PI(),IF(AND(C$9="C",C$10="D"),(($C$7* Coefficients!$F$16)/($A1461*SIN(C$5*PI()/180))*100/2)^2*PI(),FALSE))))</f>
        <v>36055.177262967758</v>
      </c>
      <c r="I1461" s="42">
        <f t="shared" si="163"/>
        <v>2.9997840179640991</v>
      </c>
      <c r="L1461" s="44"/>
    </row>
    <row r="1462" spans="1:12" x14ac:dyDescent="0.25">
      <c r="A1462" s="51">
        <f t="shared" si="164"/>
        <v>267.30064086631057</v>
      </c>
      <c r="B1462" s="5">
        <f t="shared" si="158"/>
        <v>0.9833238074170888</v>
      </c>
      <c r="C1462" s="49">
        <f t="shared" si="161"/>
        <v>-0.14606891868555741</v>
      </c>
      <c r="D1462" s="5">
        <f t="shared" si="159"/>
        <v>2.5712481760975257</v>
      </c>
      <c r="E1462" s="5">
        <f t="shared" si="160"/>
        <v>0.75113505266697234</v>
      </c>
      <c r="F1462" s="5" t="str">
        <f t="shared" si="162"/>
        <v>neg.</v>
      </c>
      <c r="G1462" s="16">
        <f>IF(AND(C$9="L",C$10="IB"),IF((($C$7*Coefficients!$C$16)/($A1462*($C$4/100)))&lt;=1,2*ASIN(($C$7*Coefficients!$C$16)/( $A1462*($C$4/100)))*180/PI(),180),IF(AND(C$9="C",C$10="IB"),IF((($C$7*Coefficients!$D$16)/($A1462*($C$4/100)))&lt;=1,2*ASIN(($C$7*Coefficients!$D$16)/( $A1462*($C$4/100)))*180/PI(),180),IF(AND(C$9="L",C$10="D"),IF((($C$7*Coefficients!$E$16)/($A1462*($C$4/100)))&lt;=1,2*ASIN(($C$7*Coefficients!$E$16)/( $A1462*($C$4/100)))*180/PI(),180),IF(AND(C$9="C",C$10="D"),IF((($C$7*Coefficients!$F$16)/($A1462*($C$4/100)))&lt;=1,2*ASIN(($C$7*Coefficients!$F$16)/( $A1462*($C$4/100)))*180/PI(),180),FALSE))))</f>
        <v>180</v>
      </c>
      <c r="H1462" s="50">
        <f>IF(AND(C$9="L",C$10="IB"),(($C$7*Coefficients!$C$16)/($A1462*SIN(C$5*PI()/180))*100/2)^2*PI(),IF(AND(C$9="C",C$10="IB"),(($C$7*Coefficients!$D$16)/($A1462*SIN(C$5*PI()/180))*100/2)^2*PI(),IF(AND(C$9="L",C$10="D"),(($C$7*Coefficients!$E$16)/($A1462*SIN(C$5*PI()/180))*100/2)^2*PI(),IF(AND(C$9="C",C$10="D"),(($C$7* Coefficients!$F$16)/($A1462*SIN(C$5*PI()/180))*100/2)^2*PI(),FALSE))))</f>
        <v>35889.518771127703</v>
      </c>
      <c r="I1462" s="42">
        <f t="shared" si="163"/>
        <v>2.9928847061766568</v>
      </c>
      <c r="L1462" s="44"/>
    </row>
    <row r="1463" spans="1:12" x14ac:dyDescent="0.25">
      <c r="A1463" s="51">
        <f t="shared" si="164"/>
        <v>267.91683248188258</v>
      </c>
      <c r="B1463" s="5">
        <f t="shared" si="158"/>
        <v>0.98324726586378619</v>
      </c>
      <c r="C1463" s="49">
        <f t="shared" si="161"/>
        <v>-0.14674505136551097</v>
      </c>
      <c r="D1463" s="5">
        <f t="shared" si="159"/>
        <v>2.5771755153007958</v>
      </c>
      <c r="E1463" s="5">
        <f t="shared" si="160"/>
        <v>0.75460213454083425</v>
      </c>
      <c r="F1463" s="5" t="str">
        <f t="shared" si="162"/>
        <v>neg.</v>
      </c>
      <c r="G1463" s="16">
        <f>IF(AND(C$9="L",C$10="IB"),IF((($C$7*Coefficients!$C$16)/($A1463*($C$4/100)))&lt;=1,2*ASIN(($C$7*Coefficients!$C$16)/( $A1463*($C$4/100)))*180/PI(),180),IF(AND(C$9="C",C$10="IB"),IF((($C$7*Coefficients!$D$16)/($A1463*($C$4/100)))&lt;=1,2*ASIN(($C$7*Coefficients!$D$16)/( $A1463*($C$4/100)))*180/PI(),180),IF(AND(C$9="L",C$10="D"),IF((($C$7*Coefficients!$E$16)/($A1463*($C$4/100)))&lt;=1,2*ASIN(($C$7*Coefficients!$E$16)/( $A1463*($C$4/100)))*180/PI(),180),IF(AND(C$9="C",C$10="D"),IF((($C$7*Coefficients!$F$16)/($A1463*($C$4/100)))&lt;=1,2*ASIN(($C$7*Coefficients!$F$16)/( $A1463*($C$4/100)))*180/PI(),180),FALSE))))</f>
        <v>180</v>
      </c>
      <c r="H1463" s="50">
        <f>IF(AND(C$9="L",C$10="IB"),(($C$7*Coefficients!$C$16)/($A1463*SIN(C$5*PI()/180))*100/2)^2*PI(),IF(AND(C$9="C",C$10="IB"),(($C$7*Coefficients!$D$16)/($A1463*SIN(C$5*PI()/180))*100/2)^2*PI(),IF(AND(C$9="L",C$10="D"),(($C$7*Coefficients!$E$16)/($A1463*SIN(C$5*PI()/180))*100/2)^2*PI(),IF(AND(C$9="C",C$10="D"),(($C$7* Coefficients!$F$16)/($A1463*SIN(C$5*PI()/180))*100/2)^2*PI(),FALSE))))</f>
        <v>35724.621410919841</v>
      </c>
      <c r="I1463" s="42">
        <f t="shared" si="163"/>
        <v>2.9860012623659942</v>
      </c>
      <c r="L1463" s="44"/>
    </row>
    <row r="1464" spans="1:12" x14ac:dyDescent="0.25">
      <c r="A1464" s="51">
        <f t="shared" si="164"/>
        <v>268.53444456583009</v>
      </c>
      <c r="B1464" s="5">
        <f t="shared" si="158"/>
        <v>0.98317037499904347</v>
      </c>
      <c r="C1464" s="49">
        <f t="shared" si="161"/>
        <v>-0.14742432269810335</v>
      </c>
      <c r="D1464" s="5">
        <f t="shared" si="159"/>
        <v>2.5831165184320977</v>
      </c>
      <c r="E1464" s="5">
        <f t="shared" si="160"/>
        <v>0.75808521973750409</v>
      </c>
      <c r="F1464" s="5" t="str">
        <f t="shared" si="162"/>
        <v>neg.</v>
      </c>
      <c r="G1464" s="16">
        <f>IF(AND(C$9="L",C$10="IB"),IF((($C$7*Coefficients!$C$16)/($A1464*($C$4/100)))&lt;=1,2*ASIN(($C$7*Coefficients!$C$16)/( $A1464*($C$4/100)))*180/PI(),180),IF(AND(C$9="C",C$10="IB"),IF((($C$7*Coefficients!$D$16)/($A1464*($C$4/100)))&lt;=1,2*ASIN(($C$7*Coefficients!$D$16)/( $A1464*($C$4/100)))*180/PI(),180),IF(AND(C$9="L",C$10="D"),IF((($C$7*Coefficients!$E$16)/($A1464*($C$4/100)))&lt;=1,2*ASIN(($C$7*Coefficients!$E$16)/( $A1464*($C$4/100)))*180/PI(),180),IF(AND(C$9="C",C$10="D"),IF((($C$7*Coefficients!$F$16)/($A1464*($C$4/100)))&lt;=1,2*ASIN(($C$7*Coefficients!$F$16)/( $A1464*($C$4/100)))*180/PI(),180),FALSE))))</f>
        <v>180</v>
      </c>
      <c r="H1464" s="50">
        <f>IF(AND(C$9="L",C$10="IB"),(($C$7*Coefficients!$C$16)/($A1464*SIN(C$5*PI()/180))*100/2)^2*PI(),IF(AND(C$9="C",C$10="IB"),(($C$7*Coefficients!$D$16)/($A1464*SIN(C$5*PI()/180))*100/2)^2*PI(),IF(AND(C$9="L",C$10="D"),(($C$7*Coefficients!$E$16)/($A1464*SIN(C$5*PI()/180))*100/2)^2*PI(),IF(AND(C$9="C",C$10="D"),(($C$7* Coefficients!$F$16)/($A1464*SIN(C$5*PI()/180))*100/2)^2*PI(),FALSE))))</f>
        <v>35560.481685261955</v>
      </c>
      <c r="I1464" s="42">
        <f t="shared" si="163"/>
        <v>2.9791336500367778</v>
      </c>
      <c r="L1464" s="44"/>
    </row>
    <row r="1465" spans="1:12" x14ac:dyDescent="0.25">
      <c r="A1465" s="51">
        <f t="shared" si="164"/>
        <v>269.15348039267087</v>
      </c>
      <c r="B1465" s="5">
        <f t="shared" si="158"/>
        <v>0.98309313324725967</v>
      </c>
      <c r="C1465" s="49">
        <f t="shared" si="161"/>
        <v>-0.14810674733648607</v>
      </c>
      <c r="D1465" s="5">
        <f t="shared" si="159"/>
        <v>2.5890712169900389</v>
      </c>
      <c r="E1465" s="5">
        <f t="shared" si="160"/>
        <v>0.76158438212496349</v>
      </c>
      <c r="F1465" s="5" t="str">
        <f t="shared" si="162"/>
        <v>neg.</v>
      </c>
      <c r="G1465" s="16">
        <f>IF(AND(C$9="L",C$10="IB"),IF((($C$7*Coefficients!$C$16)/($A1465*($C$4/100)))&lt;=1,2*ASIN(($C$7*Coefficients!$C$16)/( $A1465*($C$4/100)))*180/PI(),180),IF(AND(C$9="C",C$10="IB"),IF((($C$7*Coefficients!$D$16)/($A1465*($C$4/100)))&lt;=1,2*ASIN(($C$7*Coefficients!$D$16)/( $A1465*($C$4/100)))*180/PI(),180),IF(AND(C$9="L",C$10="D"),IF((($C$7*Coefficients!$E$16)/($A1465*($C$4/100)))&lt;=1,2*ASIN(($C$7*Coefficients!$E$16)/( $A1465*($C$4/100)))*180/PI(),180),IF(AND(C$9="C",C$10="D"),IF((($C$7*Coefficients!$F$16)/($A1465*($C$4/100)))&lt;=1,2*ASIN(($C$7*Coefficients!$F$16)/( $A1465*($C$4/100)))*180/PI(),180),FALSE))))</f>
        <v>180</v>
      </c>
      <c r="H1465" s="50">
        <f>IF(AND(C$9="L",C$10="IB"),(($C$7*Coefficients!$C$16)/($A1465*SIN(C$5*PI()/180))*100/2)^2*PI(),IF(AND(C$9="C",C$10="IB"),(($C$7*Coefficients!$D$16)/($A1465*SIN(C$5*PI()/180))*100/2)^2*PI(),IF(AND(C$9="L",C$10="D"),(($C$7*Coefficients!$E$16)/($A1465*SIN(C$5*PI()/180))*100/2)^2*PI(),IF(AND(C$9="C",C$10="D"),(($C$7* Coefficients!$F$16)/($A1465*SIN(C$5*PI()/180))*100/2)^2*PI(),FALSE))))</f>
        <v>35397.096113139509</v>
      </c>
      <c r="I1465" s="42">
        <f t="shared" si="163"/>
        <v>2.9722818327776093</v>
      </c>
      <c r="L1465" s="44"/>
    </row>
    <row r="1466" spans="1:12" x14ac:dyDescent="0.25">
      <c r="A1466" s="51">
        <f t="shared" si="164"/>
        <v>269.77394324447124</v>
      </c>
      <c r="B1466" s="5">
        <f t="shared" si="158"/>
        <v>0.98301553902589811</v>
      </c>
      <c r="C1466" s="49">
        <f t="shared" si="161"/>
        <v>-0.14879234000300814</v>
      </c>
      <c r="D1466" s="5">
        <f t="shared" si="159"/>
        <v>2.5950396425458382</v>
      </c>
      <c r="E1466" s="5">
        <f t="shared" si="160"/>
        <v>0.76509969591215332</v>
      </c>
      <c r="F1466" s="5" t="str">
        <f t="shared" si="162"/>
        <v>neg.</v>
      </c>
      <c r="G1466" s="16">
        <f>IF(AND(C$9="L",C$10="IB"),IF((($C$7*Coefficients!$C$16)/($A1466*($C$4/100)))&lt;=1,2*ASIN(($C$7*Coefficients!$C$16)/( $A1466*($C$4/100)))*180/PI(),180),IF(AND(C$9="C",C$10="IB"),IF((($C$7*Coefficients!$D$16)/($A1466*($C$4/100)))&lt;=1,2*ASIN(($C$7*Coefficients!$D$16)/( $A1466*($C$4/100)))*180/PI(),180),IF(AND(C$9="L",C$10="D"),IF((($C$7*Coefficients!$E$16)/($A1466*($C$4/100)))&lt;=1,2*ASIN(($C$7*Coefficients!$E$16)/( $A1466*($C$4/100)))*180/PI(),180),IF(AND(C$9="C",C$10="D"),IF((($C$7*Coefficients!$F$16)/($A1466*($C$4/100)))&lt;=1,2*ASIN(($C$7*Coefficients!$F$16)/( $A1466*($C$4/100)))*180/PI(),180),FALSE))))</f>
        <v>180</v>
      </c>
      <c r="H1466" s="50">
        <f>IF(AND(C$9="L",C$10="IB"),(($C$7*Coefficients!$C$16)/($A1466*SIN(C$5*PI()/180))*100/2)^2*PI(),IF(AND(C$9="C",C$10="IB"),(($C$7*Coefficients!$D$16)/($A1466*SIN(C$5*PI()/180))*100/2)^2*PI(),IF(AND(C$9="L",C$10="D"),(($C$7*Coefficients!$E$16)/($A1466*SIN(C$5*PI()/180))*100/2)^2*PI(),IF(AND(C$9="C",C$10="D"),(($C$7* Coefficients!$F$16)/($A1466*SIN(C$5*PI()/180))*100/2)^2*PI(),FALSE))))</f>
        <v>35234.461229531757</v>
      </c>
      <c r="I1466" s="42">
        <f t="shared" si="163"/>
        <v>2.9654457742608367</v>
      </c>
      <c r="L1466" s="44"/>
    </row>
    <row r="1467" spans="1:12" x14ac:dyDescent="0.25">
      <c r="A1467" s="51">
        <f t="shared" si="164"/>
        <v>270.39583641086352</v>
      </c>
      <c r="B1467" s="5">
        <f t="shared" si="158"/>
        <v>0.98293759074545839</v>
      </c>
      <c r="C1467" s="49">
        <f t="shared" si="161"/>
        <v>-0.14948111548954265</v>
      </c>
      <c r="D1467" s="5">
        <f t="shared" si="159"/>
        <v>2.6010218267434939</v>
      </c>
      <c r="E1467" s="5">
        <f t="shared" si="160"/>
        <v>0.7686312356505477</v>
      </c>
      <c r="F1467" s="5" t="str">
        <f t="shared" si="162"/>
        <v>neg.</v>
      </c>
      <c r="G1467" s="16">
        <f>IF(AND(C$9="L",C$10="IB"),IF((($C$7*Coefficients!$C$16)/($A1467*($C$4/100)))&lt;=1,2*ASIN(($C$7*Coefficients!$C$16)/( $A1467*($C$4/100)))*180/PI(),180),IF(AND(C$9="C",C$10="IB"),IF((($C$7*Coefficients!$D$16)/($A1467*($C$4/100)))&lt;=1,2*ASIN(($C$7*Coefficients!$D$16)/( $A1467*($C$4/100)))*180/PI(),180),IF(AND(C$9="L",C$10="D"),IF((($C$7*Coefficients!$E$16)/($A1467*($C$4/100)))&lt;=1,2*ASIN(($C$7*Coefficients!$E$16)/( $A1467*($C$4/100)))*180/PI(),180),IF(AND(C$9="C",C$10="D"),IF((($C$7*Coefficients!$F$16)/($A1467*($C$4/100)))&lt;=1,2*ASIN(($C$7*Coefficients!$F$16)/( $A1467*($C$4/100)))*180/PI(),180),FALSE))))</f>
        <v>180</v>
      </c>
      <c r="H1467" s="50">
        <f>IF(AND(C$9="L",C$10="IB"),(($C$7*Coefficients!$C$16)/($A1467*SIN(C$5*PI()/180))*100/2)^2*PI(),IF(AND(C$9="C",C$10="IB"),(($C$7*Coefficients!$D$16)/($A1467*SIN(C$5*PI()/180))*100/2)^2*PI(),IF(AND(C$9="L",C$10="D"),(($C$7*Coefficients!$E$16)/($A1467*SIN(C$5*PI()/180))*100/2)^2*PI(),IF(AND(C$9="C",C$10="D"),(($C$7* Coefficients!$F$16)/($A1467*SIN(C$5*PI()/180))*100/2)^2*PI(),FALSE))))</f>
        <v>35072.573585338265</v>
      </c>
      <c r="I1467" s="42">
        <f t="shared" si="163"/>
        <v>2.958625438242358</v>
      </c>
      <c r="L1467" s="44"/>
    </row>
    <row r="1468" spans="1:12" x14ac:dyDescent="0.25">
      <c r="A1468" s="51">
        <f t="shared" si="164"/>
        <v>271.01916318906336</v>
      </c>
      <c r="B1468" s="5">
        <f t="shared" si="158"/>
        <v>0.98285928680944779</v>
      </c>
      <c r="C1468" s="49">
        <f t="shared" si="161"/>
        <v>-0.1501730886578182</v>
      </c>
      <c r="D1468" s="5">
        <f t="shared" si="159"/>
        <v>2.6070178012999512</v>
      </c>
      <c r="E1468" s="5">
        <f t="shared" si="160"/>
        <v>0.77217907623573412</v>
      </c>
      <c r="F1468" s="5" t="str">
        <f t="shared" si="162"/>
        <v>neg.</v>
      </c>
      <c r="G1468" s="16">
        <f>IF(AND(C$9="L",C$10="IB"),IF((($C$7*Coefficients!$C$16)/($A1468*($C$4/100)))&lt;=1,2*ASIN(($C$7*Coefficients!$C$16)/( $A1468*($C$4/100)))*180/PI(),180),IF(AND(C$9="C",C$10="IB"),IF((($C$7*Coefficients!$D$16)/($A1468*($C$4/100)))&lt;=1,2*ASIN(($C$7*Coefficients!$D$16)/( $A1468*($C$4/100)))*180/PI(),180),IF(AND(C$9="L",C$10="D"),IF((($C$7*Coefficients!$E$16)/($A1468*($C$4/100)))&lt;=1,2*ASIN(($C$7*Coefficients!$E$16)/( $A1468*($C$4/100)))*180/PI(),180),IF(AND(C$9="C",C$10="D"),IF((($C$7*Coefficients!$F$16)/($A1468*($C$4/100)))&lt;=1,2*ASIN(($C$7*Coefficients!$F$16)/( $A1468*($C$4/100)))*180/PI(),180),FALSE))))</f>
        <v>180</v>
      </c>
      <c r="H1468" s="50">
        <f>IF(AND(C$9="L",C$10="IB"),(($C$7*Coefficients!$C$16)/($A1468*SIN(C$5*PI()/180))*100/2)^2*PI(),IF(AND(C$9="C",C$10="IB"),(($C$7*Coefficients!$D$16)/($A1468*SIN(C$5*PI()/180))*100/2)^2*PI(),IF(AND(C$9="L",C$10="D"),(($C$7*Coefficients!$E$16)/($A1468*SIN(C$5*PI()/180))*100/2)^2*PI(),IF(AND(C$9="C",C$10="D"),(($C$7* Coefficients!$F$16)/($A1468*SIN(C$5*PI()/180))*100/2)^2*PI(),FALSE))))</f>
        <v>34911.429747305774</v>
      </c>
      <c r="I1468" s="42">
        <f t="shared" si="163"/>
        <v>2.9518207885614305</v>
      </c>
      <c r="L1468" s="44"/>
    </row>
    <row r="1469" spans="1:12" x14ac:dyDescent="0.25">
      <c r="A1469" s="51">
        <f t="shared" si="164"/>
        <v>271.64392688388727</v>
      </c>
      <c r="B1469" s="5">
        <f t="shared" si="158"/>
        <v>0.98278062561435175</v>
      </c>
      <c r="C1469" s="49">
        <f t="shared" si="161"/>
        <v>-0.15086827443975998</v>
      </c>
      <c r="D1469" s="5">
        <f t="shared" si="159"/>
        <v>2.61302759800527</v>
      </c>
      <c r="E1469" s="5">
        <f t="shared" si="160"/>
        <v>0.77574329290900323</v>
      </c>
      <c r="F1469" s="5" t="str">
        <f t="shared" si="162"/>
        <v>neg.</v>
      </c>
      <c r="G1469" s="16">
        <f>IF(AND(C$9="L",C$10="IB"),IF((($C$7*Coefficients!$C$16)/($A1469*($C$4/100)))&lt;=1,2*ASIN(($C$7*Coefficients!$C$16)/( $A1469*($C$4/100)))*180/PI(),180),IF(AND(C$9="C",C$10="IB"),IF((($C$7*Coefficients!$D$16)/($A1469*($C$4/100)))&lt;=1,2*ASIN(($C$7*Coefficients!$D$16)/( $A1469*($C$4/100)))*180/PI(),180),IF(AND(C$9="L",C$10="D"),IF((($C$7*Coefficients!$E$16)/($A1469*($C$4/100)))&lt;=1,2*ASIN(($C$7*Coefficients!$E$16)/( $A1469*($C$4/100)))*180/PI(),180),IF(AND(C$9="C",C$10="D"),IF((($C$7*Coefficients!$F$16)/($A1469*($C$4/100)))&lt;=1,2*ASIN(($C$7*Coefficients!$F$16)/( $A1469*($C$4/100)))*180/PI(),180),FALSE))))</f>
        <v>180</v>
      </c>
      <c r="H1469" s="50">
        <f>IF(AND(C$9="L",C$10="IB"),(($C$7*Coefficients!$C$16)/($A1469*SIN(C$5*PI()/180))*100/2)^2*PI(),IF(AND(C$9="C",C$10="IB"),(($C$7*Coefficients!$D$16)/($A1469*SIN(C$5*PI()/180))*100/2)^2*PI(),IF(AND(C$9="L",C$10="D"),(($C$7*Coefficients!$E$16)/($A1469*SIN(C$5*PI()/180))*100/2)^2*PI(),IF(AND(C$9="C",C$10="D"),(($C$7* Coefficients!$F$16)/($A1469*SIN(C$5*PI()/180))*100/2)^2*PI(),FALSE))))</f>
        <v>34751.026297955417</v>
      </c>
      <c r="I1469" s="42">
        <f t="shared" si="163"/>
        <v>2.9450317891404789</v>
      </c>
      <c r="L1469" s="44"/>
    </row>
    <row r="1470" spans="1:12" x14ac:dyDescent="0.25">
      <c r="A1470" s="51">
        <f t="shared" si="164"/>
        <v>272.27013080777022</v>
      </c>
      <c r="B1470" s="5">
        <f t="shared" si="158"/>
        <v>0.98270160554960373</v>
      </c>
      <c r="C1470" s="49">
        <f t="shared" si="161"/>
        <v>-0.15156668783783731</v>
      </c>
      <c r="D1470" s="5">
        <f t="shared" si="159"/>
        <v>2.6190512487227942</v>
      </c>
      <c r="E1470" s="5">
        <f t="shared" si="160"/>
        <v>0.77932396125894254</v>
      </c>
      <c r="F1470" s="5" t="str">
        <f t="shared" si="162"/>
        <v>neg.</v>
      </c>
      <c r="G1470" s="16">
        <f>IF(AND(C$9="L",C$10="IB"),IF((($C$7*Coefficients!$C$16)/($A1470*($C$4/100)))&lt;=1,2*ASIN(($C$7*Coefficients!$C$16)/( $A1470*($C$4/100)))*180/PI(),180),IF(AND(C$9="C",C$10="IB"),IF((($C$7*Coefficients!$D$16)/($A1470*($C$4/100)))&lt;=1,2*ASIN(($C$7*Coefficients!$D$16)/( $A1470*($C$4/100)))*180/PI(),180),IF(AND(C$9="L",C$10="D"),IF((($C$7*Coefficients!$E$16)/($A1470*($C$4/100)))&lt;=1,2*ASIN(($C$7*Coefficients!$E$16)/( $A1470*($C$4/100)))*180/PI(),180),IF(AND(C$9="C",C$10="D"),IF((($C$7*Coefficients!$F$16)/($A1470*($C$4/100)))&lt;=1,2*ASIN(($C$7*Coefficients!$F$16)/( $A1470*($C$4/100)))*180/PI(),180),FALSE))))</f>
        <v>180</v>
      </c>
      <c r="H1470" s="50">
        <f>IF(AND(C$9="L",C$10="IB"),(($C$7*Coefficients!$C$16)/($A1470*SIN(C$5*PI()/180))*100/2)^2*PI(),IF(AND(C$9="C",C$10="IB"),(($C$7*Coefficients!$D$16)/($A1470*SIN(C$5*PI()/180))*100/2)^2*PI(),IF(AND(C$9="L",C$10="D"),(($C$7*Coefficients!$E$16)/($A1470*SIN(C$5*PI()/180))*100/2)^2*PI(),IF(AND(C$9="C",C$10="D"),(($C$7* Coefficients!$F$16)/($A1470*SIN(C$5*PI()/180))*100/2)^2*PI(),FALSE))))</f>
        <v>34591.359835510193</v>
      </c>
      <c r="I1470" s="42">
        <f t="shared" si="163"/>
        <v>2.938258403984904</v>
      </c>
      <c r="L1470" s="44"/>
    </row>
    <row r="1471" spans="1:12" x14ac:dyDescent="0.25">
      <c r="A1471" s="51">
        <f t="shared" si="164"/>
        <v>272.89777828078297</v>
      </c>
      <c r="B1471" s="5">
        <f t="shared" si="158"/>
        <v>0.98262222499755814</v>
      </c>
      <c r="C1471" s="49">
        <f t="shared" si="161"/>
        <v>-0.15226834392538363</v>
      </c>
      <c r="D1471" s="5">
        <f t="shared" si="159"/>
        <v>2.6250887853893201</v>
      </c>
      <c r="E1471" s="5">
        <f t="shared" si="160"/>
        <v>0.7829211572230419</v>
      </c>
      <c r="F1471" s="5" t="str">
        <f t="shared" si="162"/>
        <v>neg.</v>
      </c>
      <c r="G1471" s="16">
        <f>IF(AND(C$9="L",C$10="IB"),IF((($C$7*Coefficients!$C$16)/($A1471*($C$4/100)))&lt;=1,2*ASIN(($C$7*Coefficients!$C$16)/( $A1471*($C$4/100)))*180/PI(),180),IF(AND(C$9="C",C$10="IB"),IF((($C$7*Coefficients!$D$16)/($A1471*($C$4/100)))&lt;=1,2*ASIN(($C$7*Coefficients!$D$16)/( $A1471*($C$4/100)))*180/PI(),180),IF(AND(C$9="L",C$10="D"),IF((($C$7*Coefficients!$E$16)/($A1471*($C$4/100)))&lt;=1,2*ASIN(($C$7*Coefficients!$E$16)/( $A1471*($C$4/100)))*180/PI(),180),IF(AND(C$9="C",C$10="D"),IF((($C$7*Coefficients!$F$16)/($A1471*($C$4/100)))&lt;=1,2*ASIN(($C$7*Coefficients!$F$16)/( $A1471*($C$4/100)))*180/PI(),180),FALSE))))</f>
        <v>180</v>
      </c>
      <c r="H1471" s="50">
        <f>IF(AND(C$9="L",C$10="IB"),(($C$7*Coefficients!$C$16)/($A1471*SIN(C$5*PI()/180))*100/2)^2*PI(),IF(AND(C$9="C",C$10="IB"),(($C$7*Coefficients!$D$16)/($A1471*SIN(C$5*PI()/180))*100/2)^2*PI(),IF(AND(C$9="L",C$10="D"),(($C$7*Coefficients!$E$16)/($A1471*SIN(C$5*PI()/180))*100/2)^2*PI(),IF(AND(C$9="C",C$10="D"),(($C$7* Coefficients!$F$16)/($A1471*SIN(C$5*PI()/180))*100/2)^2*PI(),FALSE))))</f>
        <v>34432.426973822876</v>
      </c>
      <c r="I1471" s="42">
        <f t="shared" si="163"/>
        <v>2.9315005971828931</v>
      </c>
      <c r="L1471" s="44"/>
    </row>
    <row r="1472" spans="1:12" x14ac:dyDescent="0.25">
      <c r="A1472" s="51">
        <f t="shared" si="164"/>
        <v>273.52687263065002</v>
      </c>
      <c r="B1472" s="5">
        <f t="shared" si="158"/>
        <v>0.98254248233345787</v>
      </c>
      <c r="C1472" s="49">
        <f t="shared" si="161"/>
        <v>-0.15297325784696642</v>
      </c>
      <c r="D1472" s="5">
        <f t="shared" si="159"/>
        <v>2.631140240015267</v>
      </c>
      <c r="E1472" s="5">
        <f t="shared" si="160"/>
        <v>0.78653495708930177</v>
      </c>
      <c r="F1472" s="5" t="str">
        <f t="shared" si="162"/>
        <v>neg.</v>
      </c>
      <c r="G1472" s="16">
        <f>IF(AND(C$9="L",C$10="IB"),IF((($C$7*Coefficients!$C$16)/($A1472*($C$4/100)))&lt;=1,2*ASIN(($C$7*Coefficients!$C$16)/( $A1472*($C$4/100)))*180/PI(),180),IF(AND(C$9="C",C$10="IB"),IF((($C$7*Coefficients!$D$16)/($A1472*($C$4/100)))&lt;=1,2*ASIN(($C$7*Coefficients!$D$16)/( $A1472*($C$4/100)))*180/PI(),180),IF(AND(C$9="L",C$10="D"),IF((($C$7*Coefficients!$E$16)/($A1472*($C$4/100)))&lt;=1,2*ASIN(($C$7*Coefficients!$E$16)/( $A1472*($C$4/100)))*180/PI(),180),IF(AND(C$9="C",C$10="D"),IF((($C$7*Coefficients!$F$16)/($A1472*($C$4/100)))&lt;=1,2*ASIN(($C$7*Coefficients!$F$16)/( $A1472*($C$4/100)))*180/PI(),180),FALSE))))</f>
        <v>180</v>
      </c>
      <c r="H1472" s="50">
        <f>IF(AND(C$9="L",C$10="IB"),(($C$7*Coefficients!$C$16)/($A1472*SIN(C$5*PI()/180))*100/2)^2*PI(),IF(AND(C$9="C",C$10="IB"),(($C$7*Coefficients!$D$16)/($A1472*SIN(C$5*PI()/180))*100/2)^2*PI(),IF(AND(C$9="L",C$10="D"),(($C$7*Coefficients!$E$16)/($A1472*SIN(C$5*PI()/180))*100/2)^2*PI(),IF(AND(C$9="C",C$10="D"),(($C$7* Coefficients!$F$16)/($A1472*SIN(C$5*PI()/180))*100/2)^2*PI(),FALSE))))</f>
        <v>34274.224342304158</v>
      </c>
      <c r="I1472" s="42">
        <f t="shared" si="163"/>
        <v>2.9247583329052258</v>
      </c>
      <c r="L1472" s="44"/>
    </row>
    <row r="1473" spans="1:12" x14ac:dyDescent="0.25">
      <c r="A1473" s="51">
        <f t="shared" si="164"/>
        <v>274.15741719276701</v>
      </c>
      <c r="B1473" s="5">
        <f t="shared" si="158"/>
        <v>0.98246237592540808</v>
      </c>
      <c r="C1473" s="49">
        <f t="shared" si="161"/>
        <v>-0.15368144481870166</v>
      </c>
      <c r="D1473" s="5">
        <f t="shared" si="159"/>
        <v>2.637205644684844</v>
      </c>
      <c r="E1473" s="5">
        <f t="shared" si="160"/>
        <v>0.79016543749785262</v>
      </c>
      <c r="F1473" s="5" t="str">
        <f t="shared" si="162"/>
        <v>neg.</v>
      </c>
      <c r="G1473" s="16">
        <f>IF(AND(C$9="L",C$10="IB"),IF((($C$7*Coefficients!$C$16)/($A1473*($C$4/100)))&lt;=1,2*ASIN(($C$7*Coefficients!$C$16)/( $A1473*($C$4/100)))*180/PI(),180),IF(AND(C$9="C",C$10="IB"),IF((($C$7*Coefficients!$D$16)/($A1473*($C$4/100)))&lt;=1,2*ASIN(($C$7*Coefficients!$D$16)/( $A1473*($C$4/100)))*180/PI(),180),IF(AND(C$9="L",C$10="D"),IF((($C$7*Coefficients!$E$16)/($A1473*($C$4/100)))&lt;=1,2*ASIN(($C$7*Coefficients!$E$16)/( $A1473*($C$4/100)))*180/PI(),180),IF(AND(C$9="C",C$10="D"),IF((($C$7*Coefficients!$F$16)/($A1473*($C$4/100)))&lt;=1,2*ASIN(($C$7*Coefficients!$F$16)/( $A1473*($C$4/100)))*180/PI(),180),FALSE))))</f>
        <v>180</v>
      </c>
      <c r="H1473" s="50">
        <f>IF(AND(C$9="L",C$10="IB"),(($C$7*Coefficients!$C$16)/($A1473*SIN(C$5*PI()/180))*100/2)^2*PI(),IF(AND(C$9="C",C$10="IB"),(($C$7*Coefficients!$D$16)/($A1473*SIN(C$5*PI()/180))*100/2)^2*PI(),IF(AND(C$9="L",C$10="D"),(($C$7*Coefficients!$E$16)/($A1473*SIN(C$5*PI()/180))*100/2)^2*PI(),IF(AND(C$9="C",C$10="D"),(($C$7* Coefficients!$F$16)/($A1473*SIN(C$5*PI()/180))*100/2)^2*PI(),FALSE))))</f>
        <v>34116.748585851135</v>
      </c>
      <c r="I1473" s="42">
        <f t="shared" si="163"/>
        <v>2.918031575405089</v>
      </c>
      <c r="L1473" s="44"/>
    </row>
    <row r="1474" spans="1:12" x14ac:dyDescent="0.25">
      <c r="A1474" s="51">
        <f t="shared" si="164"/>
        <v>274.78941531021837</v>
      </c>
      <c r="B1474" s="5">
        <f t="shared" si="158"/>
        <v>0.98238190413434356</v>
      </c>
      <c r="C1474" s="49">
        <f t="shared" si="161"/>
        <v>-0.15439292012862635</v>
      </c>
      <c r="D1474" s="5">
        <f t="shared" si="159"/>
        <v>2.6432850315562235</v>
      </c>
      <c r="E1474" s="5">
        <f t="shared" si="160"/>
        <v>0.79381267544257894</v>
      </c>
      <c r="F1474" s="5" t="str">
        <f t="shared" si="162"/>
        <v>neg.</v>
      </c>
      <c r="G1474" s="16">
        <f>IF(AND(C$9="L",C$10="IB"),IF((($C$7*Coefficients!$C$16)/($A1474*($C$4/100)))&lt;=1,2*ASIN(($C$7*Coefficients!$C$16)/( $A1474*($C$4/100)))*180/PI(),180),IF(AND(C$9="C",C$10="IB"),IF((($C$7*Coefficients!$D$16)/($A1474*($C$4/100)))&lt;=1,2*ASIN(($C$7*Coefficients!$D$16)/( $A1474*($C$4/100)))*180/PI(),180),IF(AND(C$9="L",C$10="D"),IF((($C$7*Coefficients!$E$16)/($A1474*($C$4/100)))&lt;=1,2*ASIN(($C$7*Coefficients!$E$16)/( $A1474*($C$4/100)))*180/PI(),180),IF(AND(C$9="C",C$10="D"),IF((($C$7*Coefficients!$F$16)/($A1474*($C$4/100)))&lt;=1,2*ASIN(($C$7*Coefficients!$F$16)/( $A1474*($C$4/100)))*180/PI(),180),FALSE))))</f>
        <v>180</v>
      </c>
      <c r="H1474" s="50">
        <f>IF(AND(C$9="L",C$10="IB"),(($C$7*Coefficients!$C$16)/($A1474*SIN(C$5*PI()/180))*100/2)^2*PI(),IF(AND(C$9="C",C$10="IB"),(($C$7*Coefficients!$D$16)/($A1474*SIN(C$5*PI()/180))*100/2)^2*PI(),IF(AND(C$9="L",C$10="D"),(($C$7*Coefficients!$E$16)/($A1474*SIN(C$5*PI()/180))*100/2)^2*PI(),IF(AND(C$9="C",C$10="D"),(($C$7* Coefficients!$F$16)/($A1474*SIN(C$5*PI()/180))*100/2)^2*PI(),FALSE))))</f>
        <v>33959.996364776271</v>
      </c>
      <c r="I1474" s="42">
        <f t="shared" si="163"/>
        <v>2.9113202890178833</v>
      </c>
      <c r="L1474" s="44"/>
    </row>
    <row r="1475" spans="1:12" x14ac:dyDescent="0.25">
      <c r="A1475" s="51">
        <f t="shared" si="164"/>
        <v>275.42287033379529</v>
      </c>
      <c r="B1475" s="5">
        <f t="shared" si="158"/>
        <v>0.98230106531400097</v>
      </c>
      <c r="C1475" s="49">
        <f t="shared" si="161"/>
        <v>-0.15510769913702849</v>
      </c>
      <c r="D1475" s="5">
        <f t="shared" si="159"/>
        <v>2.6493784328617092</v>
      </c>
      <c r="E1475" s="5">
        <f t="shared" si="160"/>
        <v>0.7974767482727535</v>
      </c>
      <c r="F1475" s="5" t="str">
        <f t="shared" si="162"/>
        <v>neg.</v>
      </c>
      <c r="G1475" s="16">
        <f>IF(AND(C$9="L",C$10="IB"),IF((($C$7*Coefficients!$C$16)/($A1475*($C$4/100)))&lt;=1,2*ASIN(($C$7*Coefficients!$C$16)/( $A1475*($C$4/100)))*180/PI(),180),IF(AND(C$9="C",C$10="IB"),IF((($C$7*Coefficients!$D$16)/($A1475*($C$4/100)))&lt;=1,2*ASIN(($C$7*Coefficients!$D$16)/( $A1475*($C$4/100)))*180/PI(),180),IF(AND(C$9="L",C$10="D"),IF((($C$7*Coefficients!$E$16)/($A1475*($C$4/100)))&lt;=1,2*ASIN(($C$7*Coefficients!$E$16)/( $A1475*($C$4/100)))*180/PI(),180),IF(AND(C$9="C",C$10="D"),IF((($C$7*Coefficients!$F$16)/($A1475*($C$4/100)))&lt;=1,2*ASIN(($C$7*Coefficients!$F$16)/( $A1475*($C$4/100)))*180/PI(),180),FALSE))))</f>
        <v>180</v>
      </c>
      <c r="H1475" s="50">
        <f>IF(AND(C$9="L",C$10="IB"),(($C$7*Coefficients!$C$16)/($A1475*SIN(C$5*PI()/180))*100/2)^2*PI(),IF(AND(C$9="C",C$10="IB"),(($C$7*Coefficients!$D$16)/($A1475*SIN(C$5*PI()/180))*100/2)^2*PI(),IF(AND(C$9="L",C$10="D"),(($C$7*Coefficients!$E$16)/($A1475*SIN(C$5*PI()/180))*100/2)^2*PI(),IF(AND(C$9="C",C$10="D"),(($C$7* Coefficients!$F$16)/($A1475*SIN(C$5*PI()/180))*100/2)^2*PI(),FALSE))))</f>
        <v>33803.964354736447</v>
      </c>
      <c r="I1475" s="42">
        <f t="shared" si="163"/>
        <v>2.9046244381610364</v>
      </c>
      <c r="L1475" s="44"/>
    </row>
    <row r="1476" spans="1:12" x14ac:dyDescent="0.25">
      <c r="A1476" s="51">
        <f t="shared" si="164"/>
        <v>276.05778562201317</v>
      </c>
      <c r="B1476" s="5">
        <f t="shared" si="158"/>
        <v>0.98221985781088827</v>
      </c>
      <c r="C1476" s="49">
        <f t="shared" si="161"/>
        <v>-0.15582579727680237</v>
      </c>
      <c r="D1476" s="5">
        <f t="shared" si="159"/>
        <v>2.655485880907908</v>
      </c>
      <c r="E1476" s="5">
        <f t="shared" si="160"/>
        <v>0.80115773369467702</v>
      </c>
      <c r="F1476" s="5" t="str">
        <f t="shared" si="162"/>
        <v>neg.</v>
      </c>
      <c r="G1476" s="16">
        <f>IF(AND(C$9="L",C$10="IB"),IF((($C$7*Coefficients!$C$16)/($A1476*($C$4/100)))&lt;=1,2*ASIN(($C$7*Coefficients!$C$16)/( $A1476*($C$4/100)))*180/PI(),180),IF(AND(C$9="C",C$10="IB"),IF((($C$7*Coefficients!$D$16)/($A1476*($C$4/100)))&lt;=1,2*ASIN(($C$7*Coefficients!$D$16)/( $A1476*($C$4/100)))*180/PI(),180),IF(AND(C$9="L",C$10="D"),IF((($C$7*Coefficients!$E$16)/($A1476*($C$4/100)))&lt;=1,2*ASIN(($C$7*Coefficients!$E$16)/( $A1476*($C$4/100)))*180/PI(),180),IF(AND(C$9="C",C$10="D"),IF((($C$7*Coefficients!$F$16)/($A1476*($C$4/100)))&lt;=1,2*ASIN(($C$7*Coefficients!$F$16)/( $A1476*($C$4/100)))*180/PI(),180),FALSE))))</f>
        <v>180</v>
      </c>
      <c r="H1476" s="50">
        <f>IF(AND(C$9="L",C$10="IB"),(($C$7*Coefficients!$C$16)/($A1476*SIN(C$5*PI()/180))*100/2)^2*PI(),IF(AND(C$9="C",C$10="IB"),(($C$7*Coefficients!$D$16)/($A1476*SIN(C$5*PI()/180))*100/2)^2*PI(),IF(AND(C$9="L",C$10="D"),(($C$7*Coefficients!$E$16)/($A1476*SIN(C$5*PI()/180))*100/2)^2*PI(),IF(AND(C$9="C",C$10="D"),(($C$7* Coefficients!$F$16)/($A1476*SIN(C$5*PI()/180))*100/2)^2*PI(),FALSE))))</f>
        <v>33648.649246662593</v>
      </c>
      <c r="I1476" s="42">
        <f t="shared" si="163"/>
        <v>2.8979439873338135</v>
      </c>
      <c r="L1476" s="44"/>
    </row>
    <row r="1477" spans="1:12" x14ac:dyDescent="0.25">
      <c r="A1477" s="51">
        <f t="shared" si="164"/>
        <v>276.69416454112968</v>
      </c>
      <c r="B1477" s="5">
        <f t="shared" si="158"/>
        <v>0.98213827996425374</v>
      </c>
      <c r="C1477" s="49">
        <f t="shared" si="161"/>
        <v>-0.15654723005380961</v>
      </c>
      <c r="D1477" s="5">
        <f t="shared" si="159"/>
        <v>2.661607408075902</v>
      </c>
      <c r="E1477" s="5">
        <f t="shared" si="160"/>
        <v>0.8048557097733261</v>
      </c>
      <c r="F1477" s="5" t="str">
        <f t="shared" si="162"/>
        <v>neg.</v>
      </c>
      <c r="G1477" s="16">
        <f>IF(AND(C$9="L",C$10="IB"),IF((($C$7*Coefficients!$C$16)/($A1477*($C$4/100)))&lt;=1,2*ASIN(($C$7*Coefficients!$C$16)/( $A1477*($C$4/100)))*180/PI(),180),IF(AND(C$9="C",C$10="IB"),IF((($C$7*Coefficients!$D$16)/($A1477*($C$4/100)))&lt;=1,2*ASIN(($C$7*Coefficients!$D$16)/( $A1477*($C$4/100)))*180/PI(),180),IF(AND(C$9="L",C$10="D"),IF((($C$7*Coefficients!$E$16)/($A1477*($C$4/100)))&lt;=1,2*ASIN(($C$7*Coefficients!$E$16)/( $A1477*($C$4/100)))*180/PI(),180),IF(AND(C$9="C",C$10="D"),IF((($C$7*Coefficients!$F$16)/($A1477*($C$4/100)))&lt;=1,2*ASIN(($C$7*Coefficients!$F$16)/( $A1477*($C$4/100)))*180/PI(),180),FALSE))))</f>
        <v>180</v>
      </c>
      <c r="H1477" s="50">
        <f>IF(AND(C$9="L",C$10="IB"),(($C$7*Coefficients!$C$16)/($A1477*SIN(C$5*PI()/180))*100/2)^2*PI(),IF(AND(C$9="C",C$10="IB"),(($C$7*Coefficients!$D$16)/($A1477*SIN(C$5*PI()/180))*100/2)^2*PI(),IF(AND(C$9="L",C$10="D"),(($C$7*Coefficients!$E$16)/($A1477*SIN(C$5*PI()/180))*100/2)^2*PI(),IF(AND(C$9="C",C$10="D"),(($C$7* Coefficients!$F$16)/($A1477*SIN(C$5*PI()/180))*100/2)^2*PI(),FALSE))))</f>
        <v>33494.047746689328</v>
      </c>
      <c r="I1477" s="42">
        <f t="shared" si="163"/>
        <v>2.8912789011171314</v>
      </c>
      <c r="L1477" s="44"/>
    </row>
    <row r="1478" spans="1:12" x14ac:dyDescent="0.25">
      <c r="A1478" s="51">
        <f t="shared" si="164"/>
        <v>277.33201046516251</v>
      </c>
      <c r="B1478" s="5">
        <f t="shared" si="158"/>
        <v>0.98205633010605853</v>
      </c>
      <c r="C1478" s="49">
        <f t="shared" si="161"/>
        <v>-0.15727201304720778</v>
      </c>
      <c r="D1478" s="5">
        <f t="shared" si="159"/>
        <v>2.6677430468214181</v>
      </c>
      <c r="E1478" s="5">
        <f t="shared" si="160"/>
        <v>0.80857075493400854</v>
      </c>
      <c r="F1478" s="5" t="str">
        <f t="shared" si="162"/>
        <v>neg.</v>
      </c>
      <c r="G1478" s="16">
        <f>IF(AND(C$9="L",C$10="IB"),IF((($C$7*Coefficients!$C$16)/($A1478*($C$4/100)))&lt;=1,2*ASIN(($C$7*Coefficients!$C$16)/( $A1478*($C$4/100)))*180/PI(),180),IF(AND(C$9="C",C$10="IB"),IF((($C$7*Coefficients!$D$16)/($A1478*($C$4/100)))&lt;=1,2*ASIN(($C$7*Coefficients!$D$16)/( $A1478*($C$4/100)))*180/PI(),180),IF(AND(C$9="L",C$10="D"),IF((($C$7*Coefficients!$E$16)/($A1478*($C$4/100)))&lt;=1,2*ASIN(($C$7*Coefficients!$E$16)/( $A1478*($C$4/100)))*180/PI(),180),IF(AND(C$9="C",C$10="D"),IF((($C$7*Coefficients!$F$16)/($A1478*($C$4/100)))&lt;=1,2*ASIN(($C$7*Coefficients!$F$16)/( $A1478*($C$4/100)))*180/PI(),180),FALSE))))</f>
        <v>180</v>
      </c>
      <c r="H1478" s="50">
        <f>IF(AND(C$9="L",C$10="IB"),(($C$7*Coefficients!$C$16)/($A1478*SIN(C$5*PI()/180))*100/2)^2*PI(),IF(AND(C$9="C",C$10="IB"),(($C$7*Coefficients!$D$16)/($A1478*SIN(C$5*PI()/180))*100/2)^2*PI(),IF(AND(C$9="L",C$10="D"),(($C$7*Coefficients!$E$16)/($A1478*SIN(C$5*PI()/180))*100/2)^2*PI(),IF(AND(C$9="C",C$10="D"),(($C$7* Coefficients!$F$16)/($A1478*SIN(C$5*PI()/180))*100/2)^2*PI(),FALSE))))</f>
        <v>33340.156576085261</v>
      </c>
      <c r="I1478" s="42">
        <f t="shared" si="163"/>
        <v>2.8846291441733634</v>
      </c>
      <c r="L1478" s="44"/>
    </row>
    <row r="1479" spans="1:12" x14ac:dyDescent="0.25">
      <c r="A1479" s="51">
        <f t="shared" si="164"/>
        <v>277.97132677590724</v>
      </c>
      <c r="B1479" s="5">
        <f t="shared" si="158"/>
        <v>0.98197400656094347</v>
      </c>
      <c r="C1479" s="49">
        <f t="shared" si="161"/>
        <v>-0.15800016190983268</v>
      </c>
      <c r="D1479" s="5">
        <f t="shared" si="159"/>
        <v>2.6738928296750024</v>
      </c>
      <c r="E1479" s="5">
        <f t="shared" si="160"/>
        <v>0.81230294796402713</v>
      </c>
      <c r="F1479" s="5" t="str">
        <f t="shared" si="162"/>
        <v>neg.</v>
      </c>
      <c r="G1479" s="16">
        <f>IF(AND(C$9="L",C$10="IB"),IF((($C$7*Coefficients!$C$16)/($A1479*($C$4/100)))&lt;=1,2*ASIN(($C$7*Coefficients!$C$16)/( $A1479*($C$4/100)))*180/PI(),180),IF(AND(C$9="C",C$10="IB"),IF((($C$7*Coefficients!$D$16)/($A1479*($C$4/100)))&lt;=1,2*ASIN(($C$7*Coefficients!$D$16)/( $A1479*($C$4/100)))*180/PI(),180),IF(AND(C$9="L",C$10="D"),IF((($C$7*Coefficients!$E$16)/($A1479*($C$4/100)))&lt;=1,2*ASIN(($C$7*Coefficients!$E$16)/( $A1479*($C$4/100)))*180/PI(),180),IF(AND(C$9="C",C$10="D"),IF((($C$7*Coefficients!$F$16)/($A1479*($C$4/100)))&lt;=1,2*ASIN(($C$7*Coefficients!$F$16)/( $A1479*($C$4/100)))*180/PI(),180),FALSE))))</f>
        <v>180</v>
      </c>
      <c r="H1479" s="50">
        <f>IF(AND(C$9="L",C$10="IB"),(($C$7*Coefficients!$C$16)/($A1479*SIN(C$5*PI()/180))*100/2)^2*PI(),IF(AND(C$9="C",C$10="IB"),(($C$7*Coefficients!$D$16)/($A1479*SIN(C$5*PI()/180))*100/2)^2*PI(),IF(AND(C$9="L",C$10="D"),(($C$7*Coefficients!$E$16)/($A1479*SIN(C$5*PI()/180))*100/2)^2*PI(),IF(AND(C$9="C",C$10="D"),(($C$7* Coefficients!$F$16)/($A1479*SIN(C$5*PI()/180))*100/2)^2*PI(),FALSE))))</f>
        <v>33186.972471183413</v>
      </c>
      <c r="I1479" s="42">
        <f t="shared" si="163"/>
        <v>2.8779946812461623</v>
      </c>
      <c r="L1479" s="44"/>
    </row>
    <row r="1480" spans="1:12" x14ac:dyDescent="0.25">
      <c r="A1480" s="51">
        <f t="shared" si="164"/>
        <v>278.61211686295536</v>
      </c>
      <c r="B1480" s="5">
        <f t="shared" si="158"/>
        <v>0.98189130764620058</v>
      </c>
      <c r="C1480" s="49">
        <f t="shared" si="161"/>
        <v>-0.15873169236853835</v>
      </c>
      <c r="D1480" s="5">
        <f t="shared" si="159"/>
        <v>2.6800567892421925</v>
      </c>
      <c r="E1480" s="5">
        <f t="shared" si="160"/>
        <v>0.81605236801435121</v>
      </c>
      <c r="F1480" s="5" t="str">
        <f t="shared" si="162"/>
        <v>neg.</v>
      </c>
      <c r="G1480" s="16">
        <f>IF(AND(C$9="L",C$10="IB"),IF((($C$7*Coefficients!$C$16)/($A1480*($C$4/100)))&lt;=1,2*ASIN(($C$7*Coefficients!$C$16)/( $A1480*($C$4/100)))*180/PI(),180),IF(AND(C$9="C",C$10="IB"),IF((($C$7*Coefficients!$D$16)/($A1480*($C$4/100)))&lt;=1,2*ASIN(($C$7*Coefficients!$D$16)/( $A1480*($C$4/100)))*180/PI(),180),IF(AND(C$9="L",C$10="D"),IF((($C$7*Coefficients!$E$16)/($A1480*($C$4/100)))&lt;=1,2*ASIN(($C$7*Coefficients!$E$16)/( $A1480*($C$4/100)))*180/PI(),180),IF(AND(C$9="C",C$10="D"),IF((($C$7*Coefficients!$F$16)/($A1480*($C$4/100)))&lt;=1,2*ASIN(($C$7*Coefficients!$F$16)/( $A1480*($C$4/100)))*180/PI(),180),FALSE))))</f>
        <v>180</v>
      </c>
      <c r="H1480" s="50">
        <f>IF(AND(C$9="L",C$10="IB"),(($C$7*Coefficients!$C$16)/($A1480*SIN(C$5*PI()/180))*100/2)^2*PI(),IF(AND(C$9="C",C$10="IB"),(($C$7*Coefficients!$D$16)/($A1480*SIN(C$5*PI()/180))*100/2)^2*PI(),IF(AND(C$9="L",C$10="D"),(($C$7*Coefficients!$E$16)/($A1480*SIN(C$5*PI()/180))*100/2)^2*PI(),IF(AND(C$9="C",C$10="D"),(($C$7* Coefficients!$F$16)/($A1480*SIN(C$5*PI()/180))*100/2)^2*PI(),FALSE))))</f>
        <v>33034.492183311959</v>
      </c>
      <c r="I1480" s="42">
        <f t="shared" si="163"/>
        <v>2.8713754771602651</v>
      </c>
      <c r="L1480" s="44"/>
    </row>
    <row r="1481" spans="1:12" x14ac:dyDescent="0.25">
      <c r="A1481" s="51">
        <f t="shared" si="164"/>
        <v>279.25438412371204</v>
      </c>
      <c r="B1481" s="5">
        <f t="shared" si="158"/>
        <v>0.98180823167174236</v>
      </c>
      <c r="C1481" s="49">
        <f t="shared" si="161"/>
        <v>-0.15946662022455849</v>
      </c>
      <c r="D1481" s="5">
        <f t="shared" si="159"/>
        <v>2.6862349582036869</v>
      </c>
      <c r="E1481" s="5">
        <f t="shared" si="160"/>
        <v>0.81981909460129299</v>
      </c>
      <c r="F1481" s="5" t="str">
        <f t="shared" si="162"/>
        <v>neg.</v>
      </c>
      <c r="G1481" s="16">
        <f>IF(AND(C$9="L",C$10="IB"),IF((($C$7*Coefficients!$C$16)/($A1481*($C$4/100)))&lt;=1,2*ASIN(($C$7*Coefficients!$C$16)/( $A1481*($C$4/100)))*180/PI(),180),IF(AND(C$9="C",C$10="IB"),IF((($C$7*Coefficients!$D$16)/($A1481*($C$4/100)))&lt;=1,2*ASIN(($C$7*Coefficients!$D$16)/( $A1481*($C$4/100)))*180/PI(),180),IF(AND(C$9="L",C$10="D"),IF((($C$7*Coefficients!$E$16)/($A1481*($C$4/100)))&lt;=1,2*ASIN(($C$7*Coefficients!$E$16)/( $A1481*($C$4/100)))*180/PI(),180),IF(AND(C$9="C",C$10="D"),IF((($C$7*Coefficients!$F$16)/($A1481*($C$4/100)))&lt;=1,2*ASIN(($C$7*Coefficients!$F$16)/( $A1481*($C$4/100)))*180/PI(),180),FALSE))))</f>
        <v>180</v>
      </c>
      <c r="H1481" s="50">
        <f>IF(AND(C$9="L",C$10="IB"),(($C$7*Coefficients!$C$16)/($A1481*SIN(C$5*PI()/180))*100/2)^2*PI(),IF(AND(C$9="C",C$10="IB"),(($C$7*Coefficients!$D$16)/($A1481*SIN(C$5*PI()/180))*100/2)^2*PI(),IF(AND(C$9="L",C$10="D"),(($C$7*Coefficients!$E$16)/($A1481*SIN(C$5*PI()/180))*100/2)^2*PI(),IF(AND(C$9="C",C$10="D"),(($C$7* Coefficients!$F$16)/($A1481*SIN(C$5*PI()/180))*100/2)^2*PI(),FALSE))))</f>
        <v>32882.7124787254</v>
      </c>
      <c r="I1481" s="42">
        <f t="shared" si="163"/>
        <v>2.8647714968213114</v>
      </c>
      <c r="L1481" s="44"/>
    </row>
    <row r="1482" spans="1:12" x14ac:dyDescent="0.25">
      <c r="A1482" s="51">
        <f t="shared" si="164"/>
        <v>279.89813196341441</v>
      </c>
      <c r="B1482" s="5">
        <f t="shared" si="158"/>
        <v>0.98172477694007099</v>
      </c>
      <c r="C1482" s="49">
        <f t="shared" si="161"/>
        <v>-0.16020496135386891</v>
      </c>
      <c r="D1482" s="5">
        <f t="shared" si="159"/>
        <v>2.6924273693155225</v>
      </c>
      <c r="E1482" s="5">
        <f t="shared" si="160"/>
        <v>0.82360320760819605</v>
      </c>
      <c r="F1482" s="5" t="str">
        <f t="shared" si="162"/>
        <v>neg.</v>
      </c>
      <c r="G1482" s="16">
        <f>IF(AND(C$9="L",C$10="IB"),IF((($C$7*Coefficients!$C$16)/($A1482*($C$4/100)))&lt;=1,2*ASIN(($C$7*Coefficients!$C$16)/( $A1482*($C$4/100)))*180/PI(),180),IF(AND(C$9="C",C$10="IB"),IF((($C$7*Coefficients!$D$16)/($A1482*($C$4/100)))&lt;=1,2*ASIN(($C$7*Coefficients!$D$16)/( $A1482*($C$4/100)))*180/PI(),180),IF(AND(C$9="L",C$10="D"),IF((($C$7*Coefficients!$E$16)/($A1482*($C$4/100)))&lt;=1,2*ASIN(($C$7*Coefficients!$E$16)/( $A1482*($C$4/100)))*180/PI(),180),IF(AND(C$9="C",C$10="D"),IF((($C$7*Coefficients!$F$16)/($A1482*($C$4/100)))&lt;=1,2*ASIN(($C$7*Coefficients!$F$16)/( $A1482*($C$4/100)))*180/PI(),180),FALSE))))</f>
        <v>180</v>
      </c>
      <c r="H1482" s="50">
        <f>IF(AND(C$9="L",C$10="IB"),(($C$7*Coefficients!$C$16)/($A1482*SIN(C$5*PI()/180))*100/2)^2*PI(),IF(AND(C$9="C",C$10="IB"),(($C$7*Coefficients!$D$16)/($A1482*SIN(C$5*PI()/180))*100/2)^2*PI(),IF(AND(C$9="L",C$10="D"),(($C$7*Coefficients!$E$16)/($A1482*SIN(C$5*PI()/180))*100/2)^2*PI(),IF(AND(C$9="C",C$10="D"),(($C$7* Coefficients!$F$16)/($A1482*SIN(C$5*PI()/180))*100/2)^2*PI(),FALSE))))</f>
        <v>32731.630138535933</v>
      </c>
      <c r="I1482" s="42">
        <f t="shared" si="163"/>
        <v>2.8581827052156545</v>
      </c>
      <c r="L1482" s="44"/>
    </row>
    <row r="1483" spans="1:12" x14ac:dyDescent="0.25">
      <c r="A1483" s="51">
        <f t="shared" si="164"/>
        <v>280.54336379514945</v>
      </c>
      <c r="B1483" s="5">
        <f t="shared" si="158"/>
        <v>0.98164094174624772</v>
      </c>
      <c r="C1483" s="49">
        <f t="shared" si="161"/>
        <v>-0.16094673170754958</v>
      </c>
      <c r="D1483" s="5">
        <f t="shared" si="159"/>
        <v>2.6986340554092476</v>
      </c>
      <c r="E1483" s="5">
        <f t="shared" si="160"/>
        <v>0.82740478728712907</v>
      </c>
      <c r="F1483" s="5" t="str">
        <f t="shared" si="162"/>
        <v>neg.</v>
      </c>
      <c r="G1483" s="16">
        <f>IF(AND(C$9="L",C$10="IB"),IF((($C$7*Coefficients!$C$16)/($A1483*($C$4/100)))&lt;=1,2*ASIN(($C$7*Coefficients!$C$16)/( $A1483*($C$4/100)))*180/PI(),180),IF(AND(C$9="C",C$10="IB"),IF((($C$7*Coefficients!$D$16)/($A1483*($C$4/100)))&lt;=1,2*ASIN(($C$7*Coefficients!$D$16)/( $A1483*($C$4/100)))*180/PI(),180),IF(AND(C$9="L",C$10="D"),IF((($C$7*Coefficients!$E$16)/($A1483*($C$4/100)))&lt;=1,2*ASIN(($C$7*Coefficients!$E$16)/( $A1483*($C$4/100)))*180/PI(),180),IF(AND(C$9="C",C$10="D"),IF((($C$7*Coefficients!$F$16)/($A1483*($C$4/100)))&lt;=1,2*ASIN(($C$7*Coefficients!$F$16)/( $A1483*($C$4/100)))*180/PI(),180),FALSE))))</f>
        <v>180</v>
      </c>
      <c r="H1483" s="50">
        <f>IF(AND(C$9="L",C$10="IB"),(($C$7*Coefficients!$C$16)/($A1483*SIN(C$5*PI()/180))*100/2)^2*PI(),IF(AND(C$9="C",C$10="IB"),(($C$7*Coefficients!$D$16)/($A1483*SIN(C$5*PI()/180))*100/2)^2*PI(),IF(AND(C$9="L",C$10="D"),(($C$7*Coefficients!$E$16)/($A1483*SIN(C$5*PI()/180))*100/2)^2*PI(),IF(AND(C$9="C",C$10="D"),(($C$7* Coefficients!$F$16)/($A1483*SIN(C$5*PI()/180))*100/2)^2*PI(),FALSE))))</f>
        <v>32581.241958645183</v>
      </c>
      <c r="I1483" s="42">
        <f t="shared" si="163"/>
        <v>2.8516090674101764</v>
      </c>
      <c r="L1483" s="44"/>
    </row>
    <row r="1484" spans="1:12" x14ac:dyDescent="0.25">
      <c r="A1484" s="51">
        <f t="shared" si="164"/>
        <v>281.19008303987209</v>
      </c>
      <c r="B1484" s="5">
        <f t="shared" si="158"/>
        <v>0.98155672437786268</v>
      </c>
      <c r="C1484" s="49">
        <f t="shared" si="161"/>
        <v>-0.16169194731214395</v>
      </c>
      <c r="D1484" s="5">
        <f t="shared" si="159"/>
        <v>2.7048550493920942</v>
      </c>
      <c r="E1484" s="5">
        <f t="shared" si="160"/>
        <v>0.83122391426058673</v>
      </c>
      <c r="F1484" s="5" t="str">
        <f t="shared" si="162"/>
        <v>neg.</v>
      </c>
      <c r="G1484" s="16">
        <f>IF(AND(C$9="L",C$10="IB"),IF((($C$7*Coefficients!$C$16)/($A1484*($C$4/100)))&lt;=1,2*ASIN(($C$7*Coefficients!$C$16)/( $A1484*($C$4/100)))*180/PI(),180),IF(AND(C$9="C",C$10="IB"),IF((($C$7*Coefficients!$D$16)/($A1484*($C$4/100)))&lt;=1,2*ASIN(($C$7*Coefficients!$D$16)/( $A1484*($C$4/100)))*180/PI(),180),IF(AND(C$9="L",C$10="D"),IF((($C$7*Coefficients!$E$16)/($A1484*($C$4/100)))&lt;=1,2*ASIN(($C$7*Coefficients!$E$16)/( $A1484*($C$4/100)))*180/PI(),180),IF(AND(C$9="C",C$10="D"),IF((($C$7*Coefficients!$F$16)/($A1484*($C$4/100)))&lt;=1,2*ASIN(($C$7*Coefficients!$F$16)/( $A1484*($C$4/100)))*180/PI(),180),FALSE))))</f>
        <v>180</v>
      </c>
      <c r="H1484" s="50">
        <f>IF(AND(C$9="L",C$10="IB"),(($C$7*Coefficients!$C$16)/($A1484*SIN(C$5*PI()/180))*100/2)^2*PI(),IF(AND(C$9="C",C$10="IB"),(($C$7*Coefficients!$D$16)/($A1484*SIN(C$5*PI()/180))*100/2)^2*PI(),IF(AND(C$9="L",C$10="D"),(($C$7*Coefficients!$E$16)/($A1484*SIN(C$5*PI()/180))*100/2)^2*PI(),IF(AND(C$9="C",C$10="D"),(($C$7* Coefficients!$F$16)/($A1484*SIN(C$5*PI()/180))*100/2)^2*PI(),FALSE))))</f>
        <v>32431.54474967629</v>
      </c>
      <c r="I1484" s="42">
        <f t="shared" si="163"/>
        <v>2.8450505485521047</v>
      </c>
      <c r="L1484" s="44"/>
    </row>
    <row r="1485" spans="1:12" x14ac:dyDescent="0.25">
      <c r="A1485" s="51">
        <f t="shared" si="164"/>
        <v>281.83829312642337</v>
      </c>
      <c r="B1485" s="5">
        <f t="shared" si="158"/>
        <v>0.98147212311500298</v>
      </c>
      <c r="C1485" s="49">
        <f t="shared" si="161"/>
        <v>-0.16244062427003353</v>
      </c>
      <c r="D1485" s="5">
        <f t="shared" si="159"/>
        <v>2.7110903842471519</v>
      </c>
      <c r="E1485" s="5">
        <f t="shared" si="160"/>
        <v>0.83506066952320002</v>
      </c>
      <c r="F1485" s="5" t="str">
        <f t="shared" si="162"/>
        <v>neg.</v>
      </c>
      <c r="G1485" s="16">
        <f>IF(AND(C$9="L",C$10="IB"),IF((($C$7*Coefficients!$C$16)/($A1485*($C$4/100)))&lt;=1,2*ASIN(($C$7*Coefficients!$C$16)/( $A1485*($C$4/100)))*180/PI(),180),IF(AND(C$9="C",C$10="IB"),IF((($C$7*Coefficients!$D$16)/($A1485*($C$4/100)))&lt;=1,2*ASIN(($C$7*Coefficients!$D$16)/( $A1485*($C$4/100)))*180/PI(),180),IF(AND(C$9="L",C$10="D"),IF((($C$7*Coefficients!$E$16)/($A1485*($C$4/100)))&lt;=1,2*ASIN(($C$7*Coefficients!$E$16)/( $A1485*($C$4/100)))*180/PI(),180),IF(AND(C$9="C",C$10="D"),IF((($C$7*Coefficients!$F$16)/($A1485*($C$4/100)))&lt;=1,2*ASIN(($C$7*Coefficients!$F$16)/( $A1485*($C$4/100)))*180/PI(),180),FALSE))))</f>
        <v>180</v>
      </c>
      <c r="H1485" s="50">
        <f>IF(AND(C$9="L",C$10="IB"),(($C$7*Coefficients!$C$16)/($A1485*SIN(C$5*PI()/180))*100/2)^2*PI(),IF(AND(C$9="C",C$10="IB"),(($C$7*Coefficients!$D$16)/($A1485*SIN(C$5*PI()/180))*100/2)^2*PI(),IF(AND(C$9="L",C$10="D"),(($C$7*Coefficients!$E$16)/($A1485*SIN(C$5*PI()/180))*100/2)^2*PI(),IF(AND(C$9="C",C$10="D"),(($C$7* Coefficients!$F$16)/($A1485*SIN(C$5*PI()/180))*100/2)^2*PI(),FALSE))))</f>
        <v>32282.535336906247</v>
      </c>
      <c r="I1485" s="42">
        <f t="shared" si="163"/>
        <v>2.8385071138688254</v>
      </c>
      <c r="L1485" s="44"/>
    </row>
    <row r="1486" spans="1:12" x14ac:dyDescent="0.25">
      <c r="A1486" s="51">
        <f t="shared" si="164"/>
        <v>282.48799749154864</v>
      </c>
      <c r="B1486" s="5">
        <f t="shared" si="158"/>
        <v>0.981387136230223</v>
      </c>
      <c r="C1486" s="49">
        <f t="shared" si="161"/>
        <v>-0.16319277875979493</v>
      </c>
      <c r="D1486" s="5">
        <f t="shared" si="159"/>
        <v>2.7173400930335458</v>
      </c>
      <c r="E1486" s="5">
        <f t="shared" si="160"/>
        <v>0.83891513444345556</v>
      </c>
      <c r="F1486" s="5" t="str">
        <f t="shared" si="162"/>
        <v>neg.</v>
      </c>
      <c r="G1486" s="16">
        <f>IF(AND(C$9="L",C$10="IB"),IF((($C$7*Coefficients!$C$16)/($A1486*($C$4/100)))&lt;=1,2*ASIN(($C$7*Coefficients!$C$16)/( $A1486*($C$4/100)))*180/PI(),180),IF(AND(C$9="C",C$10="IB"),IF((($C$7*Coefficients!$D$16)/($A1486*($C$4/100)))&lt;=1,2*ASIN(($C$7*Coefficients!$D$16)/( $A1486*($C$4/100)))*180/PI(),180),IF(AND(C$9="L",C$10="D"),IF((($C$7*Coefficients!$E$16)/($A1486*($C$4/100)))&lt;=1,2*ASIN(($C$7*Coefficients!$E$16)/( $A1486*($C$4/100)))*180/PI(),180),IF(AND(C$9="C",C$10="D"),IF((($C$7*Coefficients!$F$16)/($A1486*($C$4/100)))&lt;=1,2*ASIN(($C$7*Coefficients!$F$16)/( $A1486*($C$4/100)))*180/PI(),180),FALSE))))</f>
        <v>180</v>
      </c>
      <c r="H1486" s="50">
        <f>IF(AND(C$9="L",C$10="IB"),(($C$7*Coefficients!$C$16)/($A1486*SIN(C$5*PI()/180))*100/2)^2*PI(),IF(AND(C$9="C",C$10="IB"),(($C$7*Coefficients!$D$16)/($A1486*SIN(C$5*PI()/180))*100/2)^2*PI(),IF(AND(C$9="L",C$10="D"),(($C$7*Coefficients!$E$16)/($A1486*SIN(C$5*PI()/180))*100/2)^2*PI(),IF(AND(C$9="C",C$10="D"),(($C$7* Coefficients!$F$16)/($A1486*SIN(C$5*PI()/180))*100/2)^2*PI(),FALSE))))</f>
        <v>32134.210560198582</v>
      </c>
      <c r="I1486" s="42">
        <f t="shared" si="163"/>
        <v>2.831978728667699</v>
      </c>
      <c r="L1486" s="44"/>
    </row>
    <row r="1487" spans="1:12" x14ac:dyDescent="0.25">
      <c r="A1487" s="51">
        <f t="shared" si="164"/>
        <v>283.13919957991578</v>
      </c>
      <c r="B1487" s="5">
        <f t="shared" si="158"/>
        <v>0.98130176198851204</v>
      </c>
      <c r="C1487" s="49">
        <f t="shared" si="161"/>
        <v>-0.16394842703658047</v>
      </c>
      <c r="D1487" s="5">
        <f t="shared" si="159"/>
        <v>2.7236042088866101</v>
      </c>
      <c r="E1487" s="5">
        <f t="shared" si="160"/>
        <v>0.84278739076541809</v>
      </c>
      <c r="F1487" s="5" t="str">
        <f t="shared" si="162"/>
        <v>neg.</v>
      </c>
      <c r="G1487" s="16">
        <f>IF(AND(C$9="L",C$10="IB"),IF((($C$7*Coefficients!$C$16)/($A1487*($C$4/100)))&lt;=1,2*ASIN(($C$7*Coefficients!$C$16)/( $A1487*($C$4/100)))*180/PI(),180),IF(AND(C$9="C",C$10="IB"),IF((($C$7*Coefficients!$D$16)/($A1487*($C$4/100)))&lt;=1,2*ASIN(($C$7*Coefficients!$D$16)/( $A1487*($C$4/100)))*180/PI(),180),IF(AND(C$9="L",C$10="D"),IF((($C$7*Coefficients!$E$16)/($A1487*($C$4/100)))&lt;=1,2*ASIN(($C$7*Coefficients!$E$16)/( $A1487*($C$4/100)))*180/PI(),180),IF(AND(C$9="C",C$10="D"),IF((($C$7*Coefficients!$F$16)/($A1487*($C$4/100)))&lt;=1,2*ASIN(($C$7*Coefficients!$F$16)/( $A1487*($C$4/100)))*180/PI(),180),FALSE))))</f>
        <v>180</v>
      </c>
      <c r="H1487" s="50">
        <f>IF(AND(C$9="L",C$10="IB"),(($C$7*Coefficients!$C$16)/($A1487*SIN(C$5*PI()/180))*100/2)^2*PI(),IF(AND(C$9="C",C$10="IB"),(($C$7*Coefficients!$D$16)/($A1487*SIN(C$5*PI()/180))*100/2)^2*PI(),IF(AND(C$9="L",C$10="D"),(($C$7*Coefficients!$E$16)/($A1487*SIN(C$5*PI()/180))*100/2)^2*PI(),IF(AND(C$9="C",C$10="D"),(($C$7* Coefficients!$F$16)/($A1487*SIN(C$5*PI()/180))*100/2)^2*PI(),FALSE))))</f>
        <v>31986.567273936311</v>
      </c>
      <c r="I1487" s="42">
        <f t="shared" si="163"/>
        <v>2.8254653583358769</v>
      </c>
      <c r="L1487" s="44"/>
    </row>
    <row r="1488" spans="1:12" x14ac:dyDescent="0.25">
      <c r="A1488" s="51">
        <f t="shared" si="164"/>
        <v>283.7919028441334</v>
      </c>
      <c r="B1488" s="5">
        <f t="shared" si="158"/>
        <v>0.98121599864726483</v>
      </c>
      <c r="C1488" s="49">
        <f t="shared" si="161"/>
        <v>-0.16470758543247482</v>
      </c>
      <c r="D1488" s="5">
        <f t="shared" si="159"/>
        <v>2.7298827650180635</v>
      </c>
      <c r="E1488" s="5">
        <f t="shared" si="160"/>
        <v>0.84667752061046697</v>
      </c>
      <c r="F1488" s="5" t="str">
        <f t="shared" si="162"/>
        <v>neg.</v>
      </c>
      <c r="G1488" s="16">
        <f>IF(AND(C$9="L",C$10="IB"),IF((($C$7*Coefficients!$C$16)/($A1488*($C$4/100)))&lt;=1,2*ASIN(($C$7*Coefficients!$C$16)/( $A1488*($C$4/100)))*180/PI(),180),IF(AND(C$9="C",C$10="IB"),IF((($C$7*Coefficients!$D$16)/($A1488*($C$4/100)))&lt;=1,2*ASIN(($C$7*Coefficients!$D$16)/( $A1488*($C$4/100)))*180/PI(),180),IF(AND(C$9="L",C$10="D"),IF((($C$7*Coefficients!$E$16)/($A1488*($C$4/100)))&lt;=1,2*ASIN(($C$7*Coefficients!$E$16)/( $A1488*($C$4/100)))*180/PI(),180),IF(AND(C$9="C",C$10="D"),IF((($C$7*Coefficients!$F$16)/($A1488*($C$4/100)))&lt;=1,2*ASIN(($C$7*Coefficients!$F$16)/( $A1488*($C$4/100)))*180/PI(),180),FALSE))))</f>
        <v>180</v>
      </c>
      <c r="H1488" s="50">
        <f>IF(AND(C$9="L",C$10="IB"),(($C$7*Coefficients!$C$16)/($A1488*SIN(C$5*PI()/180))*100/2)^2*PI(),IF(AND(C$9="C",C$10="IB"),(($C$7*Coefficients!$D$16)/($A1488*SIN(C$5*PI()/180))*100/2)^2*PI(),IF(AND(C$9="L",C$10="D"),(($C$7*Coefficients!$E$16)/($A1488*SIN(C$5*PI()/180))*100/2)^2*PI(),IF(AND(C$9="C",C$10="D"),(($C$7* Coefficients!$F$16)/($A1488*SIN(C$5*PI()/180))*100/2)^2*PI(),FALSE))))</f>
        <v>31839.602346955278</v>
      </c>
      <c r="I1488" s="42">
        <f t="shared" si="163"/>
        <v>2.818966968340118</v>
      </c>
      <c r="L1488" s="44"/>
    </row>
    <row r="1489" spans="1:12" x14ac:dyDescent="0.25">
      <c r="A1489" s="51">
        <f t="shared" si="164"/>
        <v>284.44611074476927</v>
      </c>
      <c r="B1489" s="5">
        <f t="shared" si="158"/>
        <v>0.98112984445624829</v>
      </c>
      <c r="C1489" s="49">
        <f t="shared" si="161"/>
        <v>-0.16547027035688527</v>
      </c>
      <c r="D1489" s="5">
        <f t="shared" si="159"/>
        <v>2.7361757947161847</v>
      </c>
      <c r="E1489" s="5">
        <f t="shared" si="160"/>
        <v>0.85058560647903625</v>
      </c>
      <c r="F1489" s="5" t="str">
        <f t="shared" si="162"/>
        <v>neg.</v>
      </c>
      <c r="G1489" s="16">
        <f>IF(AND(C$9="L",C$10="IB"),IF((($C$7*Coefficients!$C$16)/($A1489*($C$4/100)))&lt;=1,2*ASIN(($C$7*Coefficients!$C$16)/( $A1489*($C$4/100)))*180/PI(),180),IF(AND(C$9="C",C$10="IB"),IF((($C$7*Coefficients!$D$16)/($A1489*($C$4/100)))&lt;=1,2*ASIN(($C$7*Coefficients!$D$16)/( $A1489*($C$4/100)))*180/PI(),180),IF(AND(C$9="L",C$10="D"),IF((($C$7*Coefficients!$E$16)/($A1489*($C$4/100)))&lt;=1,2*ASIN(($C$7*Coefficients!$E$16)/( $A1489*($C$4/100)))*180/PI(),180),IF(AND(C$9="C",C$10="D"),IF((($C$7*Coefficients!$F$16)/($A1489*($C$4/100)))&lt;=1,2*ASIN(($C$7*Coefficients!$F$16)/( $A1489*($C$4/100)))*180/PI(),180),FALSE))))</f>
        <v>180</v>
      </c>
      <c r="H1489" s="50">
        <f>IF(AND(C$9="L",C$10="IB"),(($C$7*Coefficients!$C$16)/($A1489*SIN(C$5*PI()/180))*100/2)^2*PI(),IF(AND(C$9="C",C$10="IB"),(($C$7*Coefficients!$D$16)/($A1489*SIN(C$5*PI()/180))*100/2)^2*PI(),IF(AND(C$9="L",C$10="D"),(($C$7*Coefficients!$E$16)/($A1489*SIN(C$5*PI()/180))*100/2)^2*PI(),IF(AND(C$9="C",C$10="D"),(($C$7* Coefficients!$F$16)/($A1489*SIN(C$5*PI()/180))*100/2)^2*PI(),FALSE))))</f>
        <v>31693.312662477689</v>
      </c>
      <c r="I1489" s="42">
        <f t="shared" si="163"/>
        <v>2.812483524226606</v>
      </c>
      <c r="L1489" s="44"/>
    </row>
    <row r="1490" spans="1:12" x14ac:dyDescent="0.25">
      <c r="A1490" s="51">
        <f t="shared" si="164"/>
        <v>285.10182675036856</v>
      </c>
      <c r="B1490" s="5">
        <f t="shared" si="158"/>
        <v>0.98104329765757137</v>
      </c>
      <c r="C1490" s="49">
        <f t="shared" si="161"/>
        <v>-0.16623649829690615</v>
      </c>
      <c r="D1490" s="5">
        <f t="shared" si="159"/>
        <v>2.742483331345992</v>
      </c>
      <c r="E1490" s="5">
        <f t="shared" si="160"/>
        <v>0.85451173125236501</v>
      </c>
      <c r="F1490" s="5" t="str">
        <f t="shared" si="162"/>
        <v>neg.</v>
      </c>
      <c r="G1490" s="16">
        <f>IF(AND(C$9="L",C$10="IB"),IF((($C$7*Coefficients!$C$16)/($A1490*($C$4/100)))&lt;=1,2*ASIN(($C$7*Coefficients!$C$16)/( $A1490*($C$4/100)))*180/PI(),180),IF(AND(C$9="C",C$10="IB"),IF((($C$7*Coefficients!$D$16)/($A1490*($C$4/100)))&lt;=1,2*ASIN(($C$7*Coefficients!$D$16)/( $A1490*($C$4/100)))*180/PI(),180),IF(AND(C$9="L",C$10="D"),IF((($C$7*Coefficients!$E$16)/($A1490*($C$4/100)))&lt;=1,2*ASIN(($C$7*Coefficients!$E$16)/( $A1490*($C$4/100)))*180/PI(),180),IF(AND(C$9="C",C$10="D"),IF((($C$7*Coefficients!$F$16)/($A1490*($C$4/100)))&lt;=1,2*ASIN(($C$7*Coefficients!$F$16)/( $A1490*($C$4/100)))*180/PI(),180),FALSE))))</f>
        <v>180</v>
      </c>
      <c r="H1490" s="50">
        <f>IF(AND(C$9="L",C$10="IB"),(($C$7*Coefficients!$C$16)/($A1490*SIN(C$5*PI()/180))*100/2)^2*PI(),IF(AND(C$9="C",C$10="IB"),(($C$7*Coefficients!$D$16)/($A1490*SIN(C$5*PI()/180))*100/2)^2*PI(),IF(AND(C$9="L",C$10="D"),(($C$7*Coefficients!$E$16)/($A1490*SIN(C$5*PI()/180))*100/2)^2*PI(),IF(AND(C$9="C",C$10="D"),(($C$7* Coefficients!$F$16)/($A1490*SIN(C$5*PI()/180))*100/2)^2*PI(),FALSE))))</f>
        <v>31547.695118046038</v>
      </c>
      <c r="I1490" s="42">
        <f t="shared" si="163"/>
        <v>2.8060149916207644</v>
      </c>
      <c r="L1490" s="44"/>
    </row>
    <row r="1491" spans="1:12" x14ac:dyDescent="0.25">
      <c r="A1491" s="51">
        <f t="shared" si="164"/>
        <v>285.75905433747226</v>
      </c>
      <c r="B1491" s="5">
        <f t="shared" si="158"/>
        <v>0.9809563564856536</v>
      </c>
      <c r="C1491" s="49">
        <f t="shared" si="161"/>
        <v>-0.16700628581769528</v>
      </c>
      <c r="D1491" s="5">
        <f t="shared" si="159"/>
        <v>2.7488054083494156</v>
      </c>
      <c r="E1491" s="5">
        <f t="shared" si="160"/>
        <v>0.85845597819425423</v>
      </c>
      <c r="F1491" s="5" t="str">
        <f t="shared" si="162"/>
        <v>neg.</v>
      </c>
      <c r="G1491" s="16">
        <f>IF(AND(C$9="L",C$10="IB"),IF((($C$7*Coefficients!$C$16)/($A1491*($C$4/100)))&lt;=1,2*ASIN(($C$7*Coefficients!$C$16)/( $A1491*($C$4/100)))*180/PI(),180),IF(AND(C$9="C",C$10="IB"),IF((($C$7*Coefficients!$D$16)/($A1491*($C$4/100)))&lt;=1,2*ASIN(($C$7*Coefficients!$D$16)/( $A1491*($C$4/100)))*180/PI(),180),IF(AND(C$9="L",C$10="D"),IF((($C$7*Coefficients!$E$16)/($A1491*($C$4/100)))&lt;=1,2*ASIN(($C$7*Coefficients!$E$16)/( $A1491*($C$4/100)))*180/PI(),180),IF(AND(C$9="C",C$10="D"),IF((($C$7*Coefficients!$F$16)/($A1491*($C$4/100)))&lt;=1,2*ASIN(($C$7*Coefficients!$F$16)/( $A1491*($C$4/100)))*180/PI(),180),FALSE))))</f>
        <v>180</v>
      </c>
      <c r="H1491" s="50">
        <f>IF(AND(C$9="L",C$10="IB"),(($C$7*Coefficients!$C$16)/($A1491*SIN(C$5*PI()/180))*100/2)^2*PI(),IF(AND(C$9="C",C$10="IB"),(($C$7*Coefficients!$D$16)/($A1491*SIN(C$5*PI()/180))*100/2)^2*PI(),IF(AND(C$9="L",C$10="D"),(($C$7*Coefficients!$E$16)/($A1491*SIN(C$5*PI()/180))*100/2)^2*PI(),IF(AND(C$9="C",C$10="D"),(($C$7* Coefficients!$F$16)/($A1491*SIN(C$5*PI()/180))*100/2)^2*PI(),FALSE))))</f>
        <v>31402.746625457352</v>
      </c>
      <c r="I1491" s="42">
        <f t="shared" si="163"/>
        <v>2.7995613362270784</v>
      </c>
      <c r="L1491" s="44"/>
    </row>
    <row r="1492" spans="1:12" x14ac:dyDescent="0.25">
      <c r="A1492" s="51">
        <f t="shared" si="164"/>
        <v>286.41779699063557</v>
      </c>
      <c r="B1492" s="5">
        <f t="shared" si="158"/>
        <v>0.98086901916719316</v>
      </c>
      <c r="C1492" s="49">
        <f t="shared" si="161"/>
        <v>-0.16777964956285601</v>
      </c>
      <c r="D1492" s="5">
        <f t="shared" si="159"/>
        <v>2.7551420592454789</v>
      </c>
      <c r="E1492" s="5">
        <f t="shared" si="160"/>
        <v>0.86241843095283321</v>
      </c>
      <c r="F1492" s="5" t="str">
        <f t="shared" si="162"/>
        <v>neg.</v>
      </c>
      <c r="G1492" s="16">
        <f>IF(AND(C$9="L",C$10="IB"),IF((($C$7*Coefficients!$C$16)/($A1492*($C$4/100)))&lt;=1,2*ASIN(($C$7*Coefficients!$C$16)/( $A1492*($C$4/100)))*180/PI(),180),IF(AND(C$9="C",C$10="IB"),IF((($C$7*Coefficients!$D$16)/($A1492*($C$4/100)))&lt;=1,2*ASIN(($C$7*Coefficients!$D$16)/( $A1492*($C$4/100)))*180/PI(),180),IF(AND(C$9="L",C$10="D"),IF((($C$7*Coefficients!$E$16)/($A1492*($C$4/100)))&lt;=1,2*ASIN(($C$7*Coefficients!$E$16)/( $A1492*($C$4/100)))*180/PI(),180),IF(AND(C$9="C",C$10="D"),IF((($C$7*Coefficients!$F$16)/($A1492*($C$4/100)))&lt;=1,2*ASIN(($C$7*Coefficients!$F$16)/( $A1492*($C$4/100)))*180/PI(),180),FALSE))))</f>
        <v>180</v>
      </c>
      <c r="H1492" s="50">
        <f>IF(AND(C$9="L",C$10="IB"),(($C$7*Coefficients!$C$16)/($A1492*SIN(C$5*PI()/180))*100/2)^2*PI(),IF(AND(C$9="C",C$10="IB"),(($C$7*Coefficients!$D$16)/($A1492*SIN(C$5*PI()/180))*100/2)^2*PI(),IF(AND(C$9="L",C$10="D"),(($C$7*Coefficients!$E$16)/($A1492*SIN(C$5*PI()/180))*100/2)^2*PI(),IF(AND(C$9="C",C$10="D"),(($C$7* Coefficients!$F$16)/($A1492*SIN(C$5*PI()/180))*100/2)^2*PI(),FALSE))))</f>
        <v>31258.464110697638</v>
      </c>
      <c r="I1492" s="42">
        <f t="shared" si="163"/>
        <v>2.793122523828909</v>
      </c>
      <c r="L1492" s="44"/>
    </row>
    <row r="1493" spans="1:12" x14ac:dyDescent="0.25">
      <c r="A1493" s="51">
        <f t="shared" si="164"/>
        <v>287.07805820244653</v>
      </c>
      <c r="B1493" s="5">
        <f t="shared" si="158"/>
        <v>0.98078128392113428</v>
      </c>
      <c r="C1493" s="49">
        <f t="shared" si="161"/>
        <v>-0.16855660625482524</v>
      </c>
      <c r="D1493" s="5">
        <f t="shared" si="159"/>
        <v>2.7614933176304746</v>
      </c>
      <c r="E1493" s="5">
        <f t="shared" si="160"/>
        <v>0.86639917356233431</v>
      </c>
      <c r="F1493" s="5" t="str">
        <f t="shared" si="162"/>
        <v>neg.</v>
      </c>
      <c r="G1493" s="16">
        <f>IF(AND(C$9="L",C$10="IB"),IF((($C$7*Coefficients!$C$16)/($A1493*($C$4/100)))&lt;=1,2*ASIN(($C$7*Coefficients!$C$16)/( $A1493*($C$4/100)))*180/PI(),180),IF(AND(C$9="C",C$10="IB"),IF((($C$7*Coefficients!$D$16)/($A1493*($C$4/100)))&lt;=1,2*ASIN(($C$7*Coefficients!$D$16)/( $A1493*($C$4/100)))*180/PI(),180),IF(AND(C$9="L",C$10="D"),IF((($C$7*Coefficients!$E$16)/($A1493*($C$4/100)))&lt;=1,2*ASIN(($C$7*Coefficients!$E$16)/( $A1493*($C$4/100)))*180/PI(),180),IF(AND(C$9="C",C$10="D"),IF((($C$7*Coefficients!$F$16)/($A1493*($C$4/100)))&lt;=1,2*ASIN(($C$7*Coefficients!$F$16)/( $A1493*($C$4/100)))*180/PI(),180),FALSE))))</f>
        <v>180</v>
      </c>
      <c r="H1493" s="50">
        <f>IF(AND(C$9="L",C$10="IB"),(($C$7*Coefficients!$C$16)/($A1493*SIN(C$5*PI()/180))*100/2)^2*PI(),IF(AND(C$9="C",C$10="IB"),(($C$7*Coefficients!$D$16)/($A1493*SIN(C$5*PI()/180))*100/2)^2*PI(),IF(AND(C$9="L",C$10="D"),(($C$7*Coefficients!$E$16)/($A1493*SIN(C$5*PI()/180))*100/2)^2*PI(),IF(AND(C$9="C",C$10="D"),(($C$7* Coefficients!$F$16)/($A1493*SIN(C$5*PI()/180))*100/2)^2*PI(),FALSE))))</f>
        <v>31114.844513876709</v>
      </c>
      <c r="I1493" s="42">
        <f t="shared" si="163"/>
        <v>2.7866985202883137</v>
      </c>
      <c r="L1493" s="44"/>
    </row>
    <row r="1494" spans="1:12" x14ac:dyDescent="0.25">
      <c r="A1494" s="51">
        <f t="shared" si="164"/>
        <v>287.73984147354429</v>
      </c>
      <c r="B1494" s="5">
        <f t="shared" si="158"/>
        <v>0.98069314895863791</v>
      </c>
      <c r="C1494" s="49">
        <f t="shared" si="161"/>
        <v>-0.16933717269523488</v>
      </c>
      <c r="D1494" s="5">
        <f t="shared" si="159"/>
        <v>2.7678592171781418</v>
      </c>
      <c r="E1494" s="5">
        <f t="shared" si="160"/>
        <v>0.8703982904448726</v>
      </c>
      <c r="F1494" s="5" t="str">
        <f t="shared" si="162"/>
        <v>neg.</v>
      </c>
      <c r="G1494" s="16">
        <f>IF(AND(C$9="L",C$10="IB"),IF((($C$7*Coefficients!$C$16)/($A1494*($C$4/100)))&lt;=1,2*ASIN(($C$7*Coefficients!$C$16)/( $A1494*($C$4/100)))*180/PI(),180),IF(AND(C$9="C",C$10="IB"),IF((($C$7*Coefficients!$D$16)/($A1494*($C$4/100)))&lt;=1,2*ASIN(($C$7*Coefficients!$D$16)/( $A1494*($C$4/100)))*180/PI(),180),IF(AND(C$9="L",C$10="D"),IF((($C$7*Coefficients!$E$16)/($A1494*($C$4/100)))&lt;=1,2*ASIN(($C$7*Coefficients!$E$16)/( $A1494*($C$4/100)))*180/PI(),180),IF(AND(C$9="C",C$10="D"),IF((($C$7*Coefficients!$F$16)/($A1494*($C$4/100)))&lt;=1,2*ASIN(($C$7*Coefficients!$F$16)/( $A1494*($C$4/100)))*180/PI(),180),FALSE))))</f>
        <v>180</v>
      </c>
      <c r="H1494" s="50">
        <f>IF(AND(C$9="L",C$10="IB"),(($C$7*Coefficients!$C$16)/($A1494*SIN(C$5*PI()/180))*100/2)^2*PI(),IF(AND(C$9="C",C$10="IB"),(($C$7*Coefficients!$D$16)/($A1494*SIN(C$5*PI()/180))*100/2)^2*PI(),IF(AND(C$9="L",C$10="D"),(($C$7*Coefficients!$E$16)/($A1494*SIN(C$5*PI()/180))*100/2)^2*PI(),IF(AND(C$9="C",C$10="D"),(($C$7* Coefficients!$F$16)/($A1494*SIN(C$5*PI()/180))*100/2)^2*PI(),FALSE))))</f>
        <v>30971.884789163312</v>
      </c>
      <c r="I1494" s="42">
        <f t="shared" si="163"/>
        <v>2.780289291545865</v>
      </c>
      <c r="L1494" s="44"/>
    </row>
    <row r="1495" spans="1:12" x14ac:dyDescent="0.25">
      <c r="A1495" s="51">
        <f t="shared" si="164"/>
        <v>288.40315031263788</v>
      </c>
      <c r="B1495" s="5">
        <f t="shared" si="158"/>
        <v>0.98060461248304631</v>
      </c>
      <c r="C1495" s="49">
        <f t="shared" si="161"/>
        <v>-0.17012136576532633</v>
      </c>
      <c r="D1495" s="5">
        <f t="shared" si="159"/>
        <v>2.7742397916398458</v>
      </c>
      <c r="E1495" s="5">
        <f t="shared" si="160"/>
        <v>0.87441586641223956</v>
      </c>
      <c r="F1495" s="5" t="str">
        <f t="shared" si="162"/>
        <v>neg.</v>
      </c>
      <c r="G1495" s="16">
        <f>IF(AND(C$9="L",C$10="IB"),IF((($C$7*Coefficients!$C$16)/($A1495*($C$4/100)))&lt;=1,2*ASIN(($C$7*Coefficients!$C$16)/( $A1495*($C$4/100)))*180/PI(),180),IF(AND(C$9="C",C$10="IB"),IF((($C$7*Coefficients!$D$16)/($A1495*($C$4/100)))&lt;=1,2*ASIN(($C$7*Coefficients!$D$16)/( $A1495*($C$4/100)))*180/PI(),180),IF(AND(C$9="L",C$10="D"),IF((($C$7*Coefficients!$E$16)/($A1495*($C$4/100)))&lt;=1,2*ASIN(($C$7*Coefficients!$E$16)/( $A1495*($C$4/100)))*180/PI(),180),IF(AND(C$9="C",C$10="D"),IF((($C$7*Coefficients!$F$16)/($A1495*($C$4/100)))&lt;=1,2*ASIN(($C$7*Coefficients!$F$16)/( $A1495*($C$4/100)))*180/PI(),180),FALSE))))</f>
        <v>180</v>
      </c>
      <c r="H1495" s="50">
        <f>IF(AND(C$9="L",C$10="IB"),(($C$7*Coefficients!$C$16)/($A1495*SIN(C$5*PI()/180))*100/2)^2*PI(),IF(AND(C$9="C",C$10="IB"),(($C$7*Coefficients!$D$16)/($A1495*SIN(C$5*PI()/180))*100/2)^2*PI(),IF(AND(C$9="L",C$10="D"),(($C$7*Coefficients!$E$16)/($A1495*SIN(C$5*PI()/180))*100/2)^2*PI(),IF(AND(C$9="C",C$10="D"),(($C$7* Coefficients!$F$16)/($A1495*SIN(C$5*PI()/180))*100/2)^2*PI(),FALSE))))</f>
        <v>30829.581904720533</v>
      </c>
      <c r="I1495" s="42">
        <f t="shared" si="163"/>
        <v>2.7738948036204718</v>
      </c>
      <c r="L1495" s="44"/>
    </row>
    <row r="1496" spans="1:12" x14ac:dyDescent="0.25">
      <c r="A1496" s="51">
        <f t="shared" si="164"/>
        <v>289.0679882365248</v>
      </c>
      <c r="B1496" s="5">
        <f t="shared" si="158"/>
        <v>0.98051567268985418</v>
      </c>
      <c r="C1496" s="49">
        <f t="shared" si="161"/>
        <v>-0.1709092024263098</v>
      </c>
      <c r="D1496" s="5">
        <f t="shared" si="159"/>
        <v>2.7806350748447581</v>
      </c>
      <c r="E1496" s="5">
        <f t="shared" si="160"/>
        <v>0.87845198666769941</v>
      </c>
      <c r="F1496" s="5" t="str">
        <f t="shared" si="162"/>
        <v>neg.</v>
      </c>
      <c r="G1496" s="16">
        <f>IF(AND(C$9="L",C$10="IB"),IF((($C$7*Coefficients!$C$16)/($A1496*($C$4/100)))&lt;=1,2*ASIN(($C$7*Coefficients!$C$16)/( $A1496*($C$4/100)))*180/PI(),180),IF(AND(C$9="C",C$10="IB"),IF((($C$7*Coefficients!$D$16)/($A1496*($C$4/100)))&lt;=1,2*ASIN(($C$7*Coefficients!$D$16)/( $A1496*($C$4/100)))*180/PI(),180),IF(AND(C$9="L",C$10="D"),IF((($C$7*Coefficients!$E$16)/($A1496*($C$4/100)))&lt;=1,2*ASIN(($C$7*Coefficients!$E$16)/( $A1496*($C$4/100)))*180/PI(),180),IF(AND(C$9="C",C$10="D"),IF((($C$7*Coefficients!$F$16)/($A1496*($C$4/100)))&lt;=1,2*ASIN(($C$7*Coefficients!$F$16)/( $A1496*($C$4/100)))*180/PI(),180),FALSE))))</f>
        <v>180</v>
      </c>
      <c r="H1496" s="50">
        <f>IF(AND(C$9="L",C$10="IB"),(($C$7*Coefficients!$C$16)/($A1496*SIN(C$5*PI()/180))*100/2)^2*PI(),IF(AND(C$9="C",C$10="IB"),(($C$7*Coefficients!$D$16)/($A1496*SIN(C$5*PI()/180))*100/2)^2*PI(),IF(AND(C$9="L",C$10="D"),(($C$7*Coefficients!$E$16)/($A1496*SIN(C$5*PI()/180))*100/2)^2*PI(),IF(AND(C$9="C",C$10="D"),(($C$7* Coefficients!$F$16)/($A1496*SIN(C$5*PI()/180))*100/2)^2*PI(),FALSE))))</f>
        <v>30687.93284264141</v>
      </c>
      <c r="I1496" s="42">
        <f t="shared" si="163"/>
        <v>2.7675150226091936</v>
      </c>
      <c r="L1496" s="44"/>
    </row>
    <row r="1497" spans="1:12" x14ac:dyDescent="0.25">
      <c r="A1497" s="51">
        <f t="shared" si="164"/>
        <v>289.73435877010945</v>
      </c>
      <c r="B1497" s="5">
        <f t="shared" si="158"/>
        <v>0.98042632776667438</v>
      </c>
      <c r="C1497" s="49">
        <f t="shared" si="161"/>
        <v>-0.17170069971977131</v>
      </c>
      <c r="D1497" s="5">
        <f t="shared" si="159"/>
        <v>2.7870451007000336</v>
      </c>
      <c r="E1497" s="5">
        <f t="shared" si="160"/>
        <v>0.88250673680779723</v>
      </c>
      <c r="F1497" s="5" t="str">
        <f t="shared" si="162"/>
        <v>neg.</v>
      </c>
      <c r="G1497" s="16">
        <f>IF(AND(C$9="L",C$10="IB"),IF((($C$7*Coefficients!$C$16)/($A1497*($C$4/100)))&lt;=1,2*ASIN(($C$7*Coefficients!$C$16)/( $A1497*($C$4/100)))*180/PI(),180),IF(AND(C$9="C",C$10="IB"),IF((($C$7*Coefficients!$D$16)/($A1497*($C$4/100)))&lt;=1,2*ASIN(($C$7*Coefficients!$D$16)/( $A1497*($C$4/100)))*180/PI(),180),IF(AND(C$9="L",C$10="D"),IF((($C$7*Coefficients!$E$16)/($A1497*($C$4/100)))&lt;=1,2*ASIN(($C$7*Coefficients!$E$16)/( $A1497*($C$4/100)))*180/PI(),180),IF(AND(C$9="C",C$10="D"),IF((($C$7*Coefficients!$F$16)/($A1497*($C$4/100)))&lt;=1,2*ASIN(($C$7*Coefficients!$F$16)/( $A1497*($C$4/100)))*180/PI(),180),FALSE))))</f>
        <v>180</v>
      </c>
      <c r="H1497" s="50">
        <f>IF(AND(C$9="L",C$10="IB"),(($C$7*Coefficients!$C$16)/($A1497*SIN(C$5*PI()/180))*100/2)^2*PI(),IF(AND(C$9="C",C$10="IB"),(($C$7*Coefficients!$D$16)/($A1497*SIN(C$5*PI()/180))*100/2)^2*PI(),IF(AND(C$9="L",C$10="D"),(($C$7*Coefficients!$E$16)/($A1497*SIN(C$5*PI()/180))*100/2)^2*PI(),IF(AND(C$9="C",C$10="D"),(($C$7* Coefficients!$F$16)/($A1497*SIN(C$5*PI()/180))*100/2)^2*PI(),FALSE))))</f>
        <v>30546.93459888512</v>
      </c>
      <c r="I1497" s="42">
        <f t="shared" si="163"/>
        <v>2.7611499146870679</v>
      </c>
      <c r="L1497" s="44"/>
    </row>
    <row r="1498" spans="1:12" x14ac:dyDescent="0.25">
      <c r="A1498" s="51">
        <f t="shared" si="164"/>
        <v>290.40226544642212</v>
      </c>
      <c r="B1498" s="5">
        <f t="shared" si="158"/>
        <v>0.98033657589320711</v>
      </c>
      <c r="C1498" s="49">
        <f t="shared" si="161"/>
        <v>-0.17249587476805034</v>
      </c>
      <c r="D1498" s="5">
        <f t="shared" si="159"/>
        <v>2.7934699031909904</v>
      </c>
      <c r="E1498" s="5">
        <f t="shared" si="160"/>
        <v>0.88658020282417249</v>
      </c>
      <c r="F1498" s="5" t="str">
        <f t="shared" si="162"/>
        <v>neg.</v>
      </c>
      <c r="G1498" s="16">
        <f>IF(AND(C$9="L",C$10="IB"),IF((($C$7*Coefficients!$C$16)/($A1498*($C$4/100)))&lt;=1,2*ASIN(($C$7*Coefficients!$C$16)/( $A1498*($C$4/100)))*180/PI(),180),IF(AND(C$9="C",C$10="IB"),IF((($C$7*Coefficients!$D$16)/($A1498*($C$4/100)))&lt;=1,2*ASIN(($C$7*Coefficients!$D$16)/( $A1498*($C$4/100)))*180/PI(),180),IF(AND(C$9="L",C$10="D"),IF((($C$7*Coefficients!$E$16)/($A1498*($C$4/100)))&lt;=1,2*ASIN(($C$7*Coefficients!$E$16)/( $A1498*($C$4/100)))*180/PI(),180),IF(AND(C$9="C",C$10="D"),IF((($C$7*Coefficients!$F$16)/($A1498*($C$4/100)))&lt;=1,2*ASIN(($C$7*Coefficients!$F$16)/( $A1498*($C$4/100)))*180/PI(),180),FALSE))))</f>
        <v>180</v>
      </c>
      <c r="H1498" s="50">
        <f>IF(AND(C$9="L",C$10="IB"),(($C$7*Coefficients!$C$16)/($A1498*SIN(C$5*PI()/180))*100/2)^2*PI(),IF(AND(C$9="C",C$10="IB"),(($C$7*Coefficients!$D$16)/($A1498*SIN(C$5*PI()/180))*100/2)^2*PI(),IF(AND(C$9="L",C$10="D"),(($C$7*Coefficients!$E$16)/($A1498*SIN(C$5*PI()/180))*100/2)^2*PI(),IF(AND(C$9="C",C$10="D"),(($C$7* Coefficients!$F$16)/($A1498*SIN(C$5*PI()/180))*100/2)^2*PI(),FALSE))))</f>
        <v>30406.584183213046</v>
      </c>
      <c r="I1498" s="42">
        <f t="shared" si="163"/>
        <v>2.7547994461069258</v>
      </c>
      <c r="L1498" s="44"/>
    </row>
    <row r="1499" spans="1:12" x14ac:dyDescent="0.25">
      <c r="A1499" s="51">
        <f t="shared" si="164"/>
        <v>291.07171180663755</v>
      </c>
      <c r="B1499" s="5">
        <f t="shared" si="158"/>
        <v>0.98024641524120659</v>
      </c>
      <c r="C1499" s="49">
        <f t="shared" si="161"/>
        <v>-0.17329474477464096</v>
      </c>
      <c r="D1499" s="5">
        <f t="shared" si="159"/>
        <v>2.7999095163812933</v>
      </c>
      <c r="E1499" s="5">
        <f t="shared" si="160"/>
        <v>0.89067247110538617</v>
      </c>
      <c r="F1499" s="5" t="str">
        <f t="shared" si="162"/>
        <v>neg.</v>
      </c>
      <c r="G1499" s="16">
        <f>IF(AND(C$9="L",C$10="IB"),IF((($C$7*Coefficients!$C$16)/($A1499*($C$4/100)))&lt;=1,2*ASIN(($C$7*Coefficients!$C$16)/( $A1499*($C$4/100)))*180/PI(),180),IF(AND(C$9="C",C$10="IB"),IF((($C$7*Coefficients!$D$16)/($A1499*($C$4/100)))&lt;=1,2*ASIN(($C$7*Coefficients!$D$16)/( $A1499*($C$4/100)))*180/PI(),180),IF(AND(C$9="L",C$10="D"),IF((($C$7*Coefficients!$E$16)/($A1499*($C$4/100)))&lt;=1,2*ASIN(($C$7*Coefficients!$E$16)/( $A1499*($C$4/100)))*180/PI(),180),IF(AND(C$9="C",C$10="D"),IF((($C$7*Coefficients!$F$16)/($A1499*($C$4/100)))&lt;=1,2*ASIN(($C$7*Coefficients!$F$16)/( $A1499*($C$4/100)))*180/PI(),180),FALSE))))</f>
        <v>180</v>
      </c>
      <c r="H1499" s="50">
        <f>IF(AND(C$9="L",C$10="IB"),(($C$7*Coefficients!$C$16)/($A1499*SIN(C$5*PI()/180))*100/2)^2*PI(),IF(AND(C$9="C",C$10="IB"),(($C$7*Coefficients!$D$16)/($A1499*SIN(C$5*PI()/180))*100/2)^2*PI(),IF(AND(C$9="L",C$10="D"),(($C$7*Coefficients!$E$16)/($A1499*SIN(C$5*PI()/180))*100/2)^2*PI(),IF(AND(C$9="C",C$10="D"),(($C$7* Coefficients!$F$16)/($A1499*SIN(C$5*PI()/180))*100/2)^2*PI(),FALSE))))</f>
        <v>30266.87861912552</v>
      </c>
      <c r="I1499" s="42">
        <f t="shared" si="163"/>
        <v>2.7484635831992144</v>
      </c>
      <c r="L1499" s="44"/>
    </row>
    <row r="1500" spans="1:12" x14ac:dyDescent="0.25">
      <c r="A1500" s="51">
        <f t="shared" si="164"/>
        <v>291.74270140009367</v>
      </c>
      <c r="B1500" s="5">
        <f t="shared" si="158"/>
        <v>0.98015584397444822</v>
      </c>
      <c r="C1500" s="49">
        <f t="shared" si="161"/>
        <v>-0.17409732702458949</v>
      </c>
      <c r="D1500" s="5">
        <f t="shared" si="159"/>
        <v>2.806363974413129</v>
      </c>
      <c r="E1500" s="5">
        <f t="shared" si="160"/>
        <v>0.89478362843874837</v>
      </c>
      <c r="F1500" s="5" t="str">
        <f t="shared" si="162"/>
        <v>neg.</v>
      </c>
      <c r="G1500" s="16">
        <f>IF(AND(C$9="L",C$10="IB"),IF((($C$7*Coefficients!$C$16)/($A1500*($C$4/100)))&lt;=1,2*ASIN(($C$7*Coefficients!$C$16)/( $A1500*($C$4/100)))*180/PI(),180),IF(AND(C$9="C",C$10="IB"),IF((($C$7*Coefficients!$D$16)/($A1500*($C$4/100)))&lt;=1,2*ASIN(($C$7*Coefficients!$D$16)/( $A1500*($C$4/100)))*180/PI(),180),IF(AND(C$9="L",C$10="D"),IF((($C$7*Coefficients!$E$16)/($A1500*($C$4/100)))&lt;=1,2*ASIN(($C$7*Coefficients!$E$16)/( $A1500*($C$4/100)))*180/PI(),180),IF(AND(C$9="C",C$10="D"),IF((($C$7*Coefficients!$F$16)/($A1500*($C$4/100)))&lt;=1,2*ASIN(($C$7*Coefficients!$F$16)/( $A1500*($C$4/100)))*180/PI(),180),FALSE))))</f>
        <v>180</v>
      </c>
      <c r="H1500" s="50">
        <f>IF(AND(C$9="L",C$10="IB"),(($C$7*Coefficients!$C$16)/($A1500*SIN(C$5*PI()/180))*100/2)^2*PI(),IF(AND(C$9="C",C$10="IB"),(($C$7*Coefficients!$D$16)/($A1500*SIN(C$5*PI()/180))*100/2)^2*PI(),IF(AND(C$9="L",C$10="D"),(($C$7*Coefficients!$E$16)/($A1500*SIN(C$5*PI()/180))*100/2)^2*PI(),IF(AND(C$9="C",C$10="D"),(($C$7* Coefficients!$F$16)/($A1500*SIN(C$5*PI()/180))*100/2)^2*PI(),FALSE))))</f>
        <v>30127.814943798647</v>
      </c>
      <c r="I1500" s="42">
        <f t="shared" si="163"/>
        <v>2.7421422923718195</v>
      </c>
      <c r="L1500" s="44"/>
    </row>
    <row r="1501" spans="1:12" x14ac:dyDescent="0.25">
      <c r="A1501" s="51">
        <f t="shared" si="164"/>
        <v>292.41523778431048</v>
      </c>
      <c r="B1501" s="5">
        <f t="shared" si="158"/>
        <v>0.9800648602486971</v>
      </c>
      <c r="C1501" s="49">
        <f t="shared" si="161"/>
        <v>-0.17490363888488064</v>
      </c>
      <c r="D1501" s="5">
        <f t="shared" si="159"/>
        <v>2.8128333115073927</v>
      </c>
      <c r="E1501" s="5">
        <f t="shared" si="160"/>
        <v>0.89891376201216333</v>
      </c>
      <c r="F1501" s="5" t="str">
        <f t="shared" si="162"/>
        <v>neg.</v>
      </c>
      <c r="G1501" s="16">
        <f>IF(AND(C$9="L",C$10="IB"),IF((($C$7*Coefficients!$C$16)/($A1501*($C$4/100)))&lt;=1,2*ASIN(($C$7*Coefficients!$C$16)/( $A1501*($C$4/100)))*180/PI(),180),IF(AND(C$9="C",C$10="IB"),IF((($C$7*Coefficients!$D$16)/($A1501*($C$4/100)))&lt;=1,2*ASIN(($C$7*Coefficients!$D$16)/( $A1501*($C$4/100)))*180/PI(),180),IF(AND(C$9="L",C$10="D"),IF((($C$7*Coefficients!$E$16)/($A1501*($C$4/100)))&lt;=1,2*ASIN(($C$7*Coefficients!$E$16)/( $A1501*($C$4/100)))*180/PI(),180),IF(AND(C$9="C",C$10="D"),IF((($C$7*Coefficients!$F$16)/($A1501*($C$4/100)))&lt;=1,2*ASIN(($C$7*Coefficients!$F$16)/( $A1501*($C$4/100)))*180/PI(),180),FALSE))))</f>
        <v>180</v>
      </c>
      <c r="H1501" s="50">
        <f>IF(AND(C$9="L",C$10="IB"),(($C$7*Coefficients!$C$16)/($A1501*SIN(C$5*PI()/180))*100/2)^2*PI(),IF(AND(C$9="C",C$10="IB"),(($C$7*Coefficients!$D$16)/($A1501*SIN(C$5*PI()/180))*100/2)^2*PI(),IF(AND(C$9="L",C$10="D"),(($C$7*Coefficients!$E$16)/($A1501*SIN(C$5*PI()/180))*100/2)^2*PI(),IF(AND(C$9="C",C$10="D"),(($C$7* Coefficients!$F$16)/($A1501*SIN(C$5*PI()/180))*100/2)^2*PI(),FALSE))))</f>
        <v>29989.390208021458</v>
      </c>
      <c r="I1501" s="42">
        <f t="shared" si="163"/>
        <v>2.7358355401098868</v>
      </c>
      <c r="L1501" s="44"/>
    </row>
    <row r="1502" spans="1:12" x14ac:dyDescent="0.25">
      <c r="A1502" s="51">
        <f t="shared" si="164"/>
        <v>293.08932452500892</v>
      </c>
      <c r="B1502" s="5">
        <f t="shared" si="158"/>
        <v>0.97997346221167525</v>
      </c>
      <c r="C1502" s="49">
        <f t="shared" si="161"/>
        <v>-0.17571369780483731</v>
      </c>
      <c r="D1502" s="5">
        <f t="shared" si="159"/>
        <v>2.8193175619638633</v>
      </c>
      <c r="E1502" s="5">
        <f t="shared" si="160"/>
        <v>0.90306295941597425</v>
      </c>
      <c r="F1502" s="5" t="str">
        <f t="shared" si="162"/>
        <v>neg.</v>
      </c>
      <c r="G1502" s="16">
        <f>IF(AND(C$9="L",C$10="IB"),IF((($C$7*Coefficients!$C$16)/($A1502*($C$4/100)))&lt;=1,2*ASIN(($C$7*Coefficients!$C$16)/( $A1502*($C$4/100)))*180/PI(),180),IF(AND(C$9="C",C$10="IB"),IF((($C$7*Coefficients!$D$16)/($A1502*($C$4/100)))&lt;=1,2*ASIN(($C$7*Coefficients!$D$16)/( $A1502*($C$4/100)))*180/PI(),180),IF(AND(C$9="L",C$10="D"),IF((($C$7*Coefficients!$E$16)/($A1502*($C$4/100)))&lt;=1,2*ASIN(($C$7*Coefficients!$E$16)/( $A1502*($C$4/100)))*180/PI(),180),IF(AND(C$9="C",C$10="D"),IF((($C$7*Coefficients!$F$16)/($A1502*($C$4/100)))&lt;=1,2*ASIN(($C$7*Coefficients!$F$16)/( $A1502*($C$4/100)))*180/PI(),180),FALSE))))</f>
        <v>180</v>
      </c>
      <c r="H1502" s="50">
        <f>IF(AND(C$9="L",C$10="IB"),(($C$7*Coefficients!$C$16)/($A1502*SIN(C$5*PI()/180))*100/2)^2*PI(),IF(AND(C$9="C",C$10="IB"),(($C$7*Coefficients!$D$16)/($A1502*SIN(C$5*PI()/180))*100/2)^2*PI(),IF(AND(C$9="L",C$10="D"),(($C$7*Coefficients!$E$16)/($A1502*SIN(C$5*PI()/180))*100/2)^2*PI(),IF(AND(C$9="C",C$10="D"),(($C$7* Coefficients!$F$16)/($A1502*SIN(C$5*PI()/180))*100/2)^2*PI(),FALSE))))</f>
        <v>29851.601476133401</v>
      </c>
      <c r="I1502" s="42">
        <f t="shared" si="163"/>
        <v>2.7295432929756442</v>
      </c>
      <c r="L1502" s="44"/>
    </row>
    <row r="1503" spans="1:12" x14ac:dyDescent="0.25">
      <c r="A1503" s="51">
        <f t="shared" si="164"/>
        <v>293.76496519612982</v>
      </c>
      <c r="B1503" s="5">
        <f t="shared" si="158"/>
        <v>0.97988164800302735</v>
      </c>
      <c r="C1503" s="49">
        <f t="shared" si="161"/>
        <v>-0.17652752131653351</v>
      </c>
      <c r="D1503" s="5">
        <f t="shared" si="159"/>
        <v>2.8258167601613935</v>
      </c>
      <c r="E1503" s="5">
        <f t="shared" si="160"/>
        <v>0.90723130864482526</v>
      </c>
      <c r="F1503" s="5" t="str">
        <f t="shared" si="162"/>
        <v>neg.</v>
      </c>
      <c r="G1503" s="16">
        <f>IF(AND(C$9="L",C$10="IB"),IF((($C$7*Coefficients!$C$16)/($A1503*($C$4/100)))&lt;=1,2*ASIN(($C$7*Coefficients!$C$16)/( $A1503*($C$4/100)))*180/PI(),180),IF(AND(C$9="C",C$10="IB"),IF((($C$7*Coefficients!$D$16)/($A1503*($C$4/100)))&lt;=1,2*ASIN(($C$7*Coefficients!$D$16)/( $A1503*($C$4/100)))*180/PI(),180),IF(AND(C$9="L",C$10="D"),IF((($C$7*Coefficients!$E$16)/($A1503*($C$4/100)))&lt;=1,2*ASIN(($C$7*Coefficients!$E$16)/( $A1503*($C$4/100)))*180/PI(),180),IF(AND(C$9="C",C$10="D"),IF((($C$7*Coefficients!$F$16)/($A1503*($C$4/100)))&lt;=1,2*ASIN(($C$7*Coefficients!$F$16)/( $A1503*($C$4/100)))*180/PI(),180),FALSE))))</f>
        <v>180</v>
      </c>
      <c r="H1503" s="50">
        <f>IF(AND(C$9="L",C$10="IB"),(($C$7*Coefficients!$C$16)/($A1503*SIN(C$5*PI()/180))*100/2)^2*PI(),IF(AND(C$9="C",C$10="IB"),(($C$7*Coefficients!$D$16)/($A1503*SIN(C$5*PI()/180))*100/2)^2*PI(),IF(AND(C$9="L",C$10="D"),(($C$7*Coefficients!$E$16)/($A1503*SIN(C$5*PI()/180))*100/2)^2*PI(),IF(AND(C$9="C",C$10="D"),(($C$7* Coefficients!$F$16)/($A1503*SIN(C$5*PI()/180))*100/2)^2*PI(),FALSE))))</f>
        <v>29714.445825962041</v>
      </c>
      <c r="I1503" s="42">
        <f t="shared" si="163"/>
        <v>2.7232655176082226</v>
      </c>
      <c r="L1503" s="44"/>
    </row>
    <row r="1504" spans="1:12" x14ac:dyDescent="0.25">
      <c r="A1504" s="51">
        <f t="shared" si="164"/>
        <v>294.44216337985279</v>
      </c>
      <c r="B1504" s="5">
        <f t="shared" si="158"/>
        <v>0.97978941575428913</v>
      </c>
      <c r="C1504" s="49">
        <f t="shared" si="161"/>
        <v>-0.1773451270351854</v>
      </c>
      <c r="D1504" s="5">
        <f t="shared" si="159"/>
        <v>2.8323309405580841</v>
      </c>
      <c r="E1504" s="5">
        <f t="shared" si="160"/>
        <v>0.91141889809952326</v>
      </c>
      <c r="F1504" s="5" t="str">
        <f t="shared" si="162"/>
        <v>neg.</v>
      </c>
      <c r="G1504" s="16">
        <f>IF(AND(C$9="L",C$10="IB"),IF((($C$7*Coefficients!$C$16)/($A1504*($C$4/100)))&lt;=1,2*ASIN(($C$7*Coefficients!$C$16)/( $A1504*($C$4/100)))*180/PI(),180),IF(AND(C$9="C",C$10="IB"),IF((($C$7*Coefficients!$D$16)/($A1504*($C$4/100)))&lt;=1,2*ASIN(($C$7*Coefficients!$D$16)/( $A1504*($C$4/100)))*180/PI(),180),IF(AND(C$9="L",C$10="D"),IF((($C$7*Coefficients!$E$16)/($A1504*($C$4/100)))&lt;=1,2*ASIN(($C$7*Coefficients!$E$16)/( $A1504*($C$4/100)))*180/PI(),180),IF(AND(C$9="C",C$10="D"),IF((($C$7*Coefficients!$F$16)/($A1504*($C$4/100)))&lt;=1,2*ASIN(($C$7*Coefficients!$F$16)/( $A1504*($C$4/100)))*180/PI(),180),FALSE))))</f>
        <v>180</v>
      </c>
      <c r="H1504" s="50">
        <f>IF(AND(C$9="L",C$10="IB"),(($C$7*Coefficients!$C$16)/($A1504*SIN(C$5*PI()/180))*100/2)^2*PI(),IF(AND(C$9="C",C$10="IB"),(($C$7*Coefficients!$D$16)/($A1504*SIN(C$5*PI()/180))*100/2)^2*PI(),IF(AND(C$9="L",C$10="D"),(($C$7*Coefficients!$E$16)/($A1504*SIN(C$5*PI()/180))*100/2)^2*PI(),IF(AND(C$9="C",C$10="D"),(($C$7* Coefficients!$F$16)/($A1504*SIN(C$5*PI()/180))*100/2)^2*PI(),FALSE))))</f>
        <v>29577.920348761087</v>
      </c>
      <c r="I1504" s="42">
        <f t="shared" si="163"/>
        <v>2.7170021807234828</v>
      </c>
      <c r="L1504" s="44"/>
    </row>
    <row r="1505" spans="1:12" x14ac:dyDescent="0.25">
      <c r="A1505" s="51">
        <f t="shared" si="164"/>
        <v>295.12092266661517</v>
      </c>
      <c r="B1505" s="5">
        <f t="shared" si="158"/>
        <v>0.97969676358885349</v>
      </c>
      <c r="C1505" s="49">
        <f t="shared" si="161"/>
        <v>-0.17816653265956311</v>
      </c>
      <c r="D1505" s="5">
        <f t="shared" si="159"/>
        <v>2.8388601376914719</v>
      </c>
      <c r="E1505" s="5">
        <f t="shared" si="160"/>
        <v>0.91562581658891662</v>
      </c>
      <c r="F1505" s="5" t="str">
        <f t="shared" si="162"/>
        <v>neg.</v>
      </c>
      <c r="G1505" s="16">
        <f>IF(AND(C$9="L",C$10="IB"),IF((($C$7*Coefficients!$C$16)/($A1505*($C$4/100)))&lt;=1,2*ASIN(($C$7*Coefficients!$C$16)/( $A1505*($C$4/100)))*180/PI(),180),IF(AND(C$9="C",C$10="IB"),IF((($C$7*Coefficients!$D$16)/($A1505*($C$4/100)))&lt;=1,2*ASIN(($C$7*Coefficients!$D$16)/( $A1505*($C$4/100)))*180/PI(),180),IF(AND(C$9="L",C$10="D"),IF((($C$7*Coefficients!$E$16)/($A1505*($C$4/100)))&lt;=1,2*ASIN(($C$7*Coefficients!$E$16)/( $A1505*($C$4/100)))*180/PI(),180),IF(AND(C$9="C",C$10="D"),IF((($C$7*Coefficients!$F$16)/($A1505*($C$4/100)))&lt;=1,2*ASIN(($C$7*Coefficients!$F$16)/( $A1505*($C$4/100)))*180/PI(),180),FALSE))))</f>
        <v>180</v>
      </c>
      <c r="H1505" s="50">
        <f>IF(AND(C$9="L",C$10="IB"),(($C$7*Coefficients!$C$16)/($A1505*SIN(C$5*PI()/180))*100/2)^2*PI(),IF(AND(C$9="C",C$10="IB"),(($C$7*Coefficients!$D$16)/($A1505*SIN(C$5*PI()/180))*100/2)^2*PI(),IF(AND(C$9="L",C$10="D"),(($C$7*Coefficients!$E$16)/($A1505*SIN(C$5*PI()/180))*100/2)^2*PI(),IF(AND(C$9="C",C$10="D"),(($C$7* Coefficients!$F$16)/($A1505*SIN(C$5*PI()/180))*100/2)^2*PI(),FALSE))))</f>
        <v>29442.02214914875</v>
      </c>
      <c r="I1505" s="42">
        <f t="shared" si="163"/>
        <v>2.7107532491138353</v>
      </c>
      <c r="L1505" s="44"/>
    </row>
    <row r="1506" spans="1:12" x14ac:dyDescent="0.25">
      <c r="A1506" s="51">
        <f t="shared" si="164"/>
        <v>295.80124665513114</v>
      </c>
      <c r="B1506" s="5">
        <f t="shared" si="158"/>
        <v>0.97960368962193878</v>
      </c>
      <c r="C1506" s="49">
        <f t="shared" si="161"/>
        <v>-0.1789917559723852</v>
      </c>
      <c r="D1506" s="5">
        <f t="shared" si="159"/>
        <v>2.8454043861787102</v>
      </c>
      <c r="E1506" s="5">
        <f t="shared" si="160"/>
        <v>0.9198521533317755</v>
      </c>
      <c r="F1506" s="5" t="str">
        <f t="shared" si="162"/>
        <v>neg.</v>
      </c>
      <c r="G1506" s="16">
        <f>IF(AND(C$9="L",C$10="IB"),IF((($C$7*Coefficients!$C$16)/($A1506*($C$4/100)))&lt;=1,2*ASIN(($C$7*Coefficients!$C$16)/( $A1506*($C$4/100)))*180/PI(),180),IF(AND(C$9="C",C$10="IB"),IF((($C$7*Coefficients!$D$16)/($A1506*($C$4/100)))&lt;=1,2*ASIN(($C$7*Coefficients!$D$16)/( $A1506*($C$4/100)))*180/PI(),180),IF(AND(C$9="L",C$10="D"),IF((($C$7*Coefficients!$E$16)/($A1506*($C$4/100)))&lt;=1,2*ASIN(($C$7*Coefficients!$E$16)/( $A1506*($C$4/100)))*180/PI(),180),IF(AND(C$9="C",C$10="D"),IF((($C$7*Coefficients!$F$16)/($A1506*($C$4/100)))&lt;=1,2*ASIN(($C$7*Coefficients!$F$16)/( $A1506*($C$4/100)))*180/PI(),180),FALSE))))</f>
        <v>180</v>
      </c>
      <c r="H1506" s="50">
        <f>IF(AND(C$9="L",C$10="IB"),(($C$7*Coefficients!$C$16)/($A1506*SIN(C$5*PI()/180))*100/2)^2*PI(),IF(AND(C$9="C",C$10="IB"),(($C$7*Coefficients!$D$16)/($A1506*SIN(C$5*PI()/180))*100/2)^2*PI(),IF(AND(C$9="L",C$10="D"),(($C$7*Coefficients!$E$16)/($A1506*SIN(C$5*PI()/180))*100/2)^2*PI(),IF(AND(C$9="C",C$10="D"),(($C$7* Coefficients!$F$16)/($A1506*SIN(C$5*PI()/180))*100/2)^2*PI(),FALSE))))</f>
        <v>29306.748345046319</v>
      </c>
      <c r="I1506" s="42">
        <f t="shared" si="163"/>
        <v>2.7045186896480673</v>
      </c>
      <c r="L1506" s="44"/>
    </row>
    <row r="1507" spans="1:12" x14ac:dyDescent="0.25">
      <c r="A1507" s="51">
        <f t="shared" si="164"/>
        <v>296.48313895241074</v>
      </c>
      <c r="B1507" s="5">
        <f t="shared" ref="B1507:B1570" si="165">IF(AND(C$9="L",C$10="IB"),SQRT((SIN(PI()*$A1507*($C$4/100)/$C$7*SIN($C$5*PI()/180))/(PI()*$A1507*($C$4/100)/$C$7*SIN($C$5*PI()/180)))^2),IF(AND(C$9="C",C$10="IB"),IMABS(2*BESSELJ((2*PI()*$A1507/$C$7)*(($C$4/100)/2)*SIN($C$5*PI()/180),1)/( (2*PI()*$A1507/$C$7)*(($C$4/100)/2)*SIN($C$5*PI()/180))),IF(AND(C$9="L",C$10="D"),SQRT((SIN(PI()*$A1507*($C$4/100)/$C$7*SIN($C$5*PI()/180))/(PI()*$A1507*($C$4/100)/$C$7*SIN($C$5*PI()/180)))^2)*COS(C$5*PI()/180),IF(AND(C$9="C",C$10="D"),IMABS(2*BESSELJ((2*PI()*$A1507/$C$7)*(($C$4/100)/2)*SIN($C$5*PI()/180),1)/( (2*PI()*$A1507/$C$7)*(($C$4/100)/2)*SIN($C$5*PI()/180)))* COS(C$5*PI()/180),FALSE))))</f>
        <v>0.97951019196055367</v>
      </c>
      <c r="C1507" s="49">
        <f t="shared" si="161"/>
        <v>-0.17982081484074341</v>
      </c>
      <c r="D1507" s="5">
        <f t="shared" ref="D1507:D1570" si="166">IF(C$9="C",C$14/(C$7/A1507*100),"n/a")</f>
        <v>2.8519637207167521</v>
      </c>
      <c r="E1507" s="5">
        <f t="shared" ref="E1507:E1570" si="167">IF($C$9="C",(((PI()*(C$4/100)/(C$7/A1507)))^2),IF($C$9="L",(2*(C$4/100)/(C$7/A1507)),FALSE))</f>
        <v>0.92409799795868519</v>
      </c>
      <c r="F1507" s="5" t="str">
        <f t="shared" si="162"/>
        <v>neg.</v>
      </c>
      <c r="G1507" s="16">
        <f>IF(AND(C$9="L",C$10="IB"),IF((($C$7*Coefficients!$C$16)/($A1507*($C$4/100)))&lt;=1,2*ASIN(($C$7*Coefficients!$C$16)/( $A1507*($C$4/100)))*180/PI(),180),IF(AND(C$9="C",C$10="IB"),IF((($C$7*Coefficients!$D$16)/($A1507*($C$4/100)))&lt;=1,2*ASIN(($C$7*Coefficients!$D$16)/( $A1507*($C$4/100)))*180/PI(),180),IF(AND(C$9="L",C$10="D"),IF((($C$7*Coefficients!$E$16)/($A1507*($C$4/100)))&lt;=1,2*ASIN(($C$7*Coefficients!$E$16)/( $A1507*($C$4/100)))*180/PI(),180),IF(AND(C$9="C",C$10="D"),IF((($C$7*Coefficients!$F$16)/($A1507*($C$4/100)))&lt;=1,2*ASIN(($C$7*Coefficients!$F$16)/( $A1507*($C$4/100)))*180/PI(),180),FALSE))))</f>
        <v>180</v>
      </c>
      <c r="H1507" s="50">
        <f>IF(AND(C$9="L",C$10="IB"),(($C$7*Coefficients!$C$16)/($A1507*SIN(C$5*PI()/180))*100/2)^2*PI(),IF(AND(C$9="C",C$10="IB"),(($C$7*Coefficients!$D$16)/($A1507*SIN(C$5*PI()/180))*100/2)^2*PI(),IF(AND(C$9="L",C$10="D"),(($C$7*Coefficients!$E$16)/($A1507*SIN(C$5*PI()/180))*100/2)^2*PI(),IF(AND(C$9="C",C$10="D"),(($C$7* Coefficients!$F$16)/($A1507*SIN(C$5*PI()/180))*100/2)^2*PI(),FALSE))))</f>
        <v>29172.096067617003</v>
      </c>
      <c r="I1507" s="42">
        <f t="shared" si="163"/>
        <v>2.6982984692711649</v>
      </c>
      <c r="L1507" s="44"/>
    </row>
    <row r="1508" spans="1:12" x14ac:dyDescent="0.25">
      <c r="A1508" s="51">
        <f t="shared" si="164"/>
        <v>297.16660317377904</v>
      </c>
      <c r="B1508" s="5">
        <f t="shared" si="165"/>
        <v>0.97941626870346465</v>
      </c>
      <c r="C1508" s="49">
        <f t="shared" ref="C1508:C1571" si="168">20*LOG(B1508)</f>
        <v>-0.18065372721650597</v>
      </c>
      <c r="D1508" s="5">
        <f t="shared" si="166"/>
        <v>2.8585381760825364</v>
      </c>
      <c r="E1508" s="5">
        <f t="shared" si="167"/>
        <v>0.92836344051394704</v>
      </c>
      <c r="F1508" s="5" t="str">
        <f t="shared" ref="F1508:F1571" si="169">IF(E1508&gt;=1,10*LOG(E1508),"neg.")</f>
        <v>neg.</v>
      </c>
      <c r="G1508" s="16">
        <f>IF(AND(C$9="L",C$10="IB"),IF((($C$7*Coefficients!$C$16)/($A1508*($C$4/100)))&lt;=1,2*ASIN(($C$7*Coefficients!$C$16)/( $A1508*($C$4/100)))*180/PI(),180),IF(AND(C$9="C",C$10="IB"),IF((($C$7*Coefficients!$D$16)/($A1508*($C$4/100)))&lt;=1,2*ASIN(($C$7*Coefficients!$D$16)/( $A1508*($C$4/100)))*180/PI(),180),IF(AND(C$9="L",C$10="D"),IF((($C$7*Coefficients!$E$16)/($A1508*($C$4/100)))&lt;=1,2*ASIN(($C$7*Coefficients!$E$16)/( $A1508*($C$4/100)))*180/PI(),180),IF(AND(C$9="C",C$10="D"),IF((($C$7*Coefficients!$F$16)/($A1508*($C$4/100)))&lt;=1,2*ASIN(($C$7*Coefficients!$F$16)/( $A1508*($C$4/100)))*180/PI(),180),FALSE))))</f>
        <v>180</v>
      </c>
      <c r="H1508" s="50">
        <f>IF(AND(C$9="L",C$10="IB"),(($C$7*Coefficients!$C$16)/($A1508*SIN(C$5*PI()/180))*100/2)^2*PI(),IF(AND(C$9="C",C$10="IB"),(($C$7*Coefficients!$D$16)/($A1508*SIN(C$5*PI()/180))*100/2)^2*PI(),IF(AND(C$9="L",C$10="D"),(($C$7*Coefficients!$E$16)/($A1508*SIN(C$5*PI()/180))*100/2)^2*PI(),IF(AND(C$9="C",C$10="D"),(($C$7* Coefficients!$F$16)/($A1508*SIN(C$5*PI()/180))*100/2)^2*PI(),FALSE))))</f>
        <v>29038.062461205151</v>
      </c>
      <c r="I1508" s="42">
        <f t="shared" ref="I1508:I1571" si="170">(0.8/A1508)*1000</f>
        <v>2.6920925550041397</v>
      </c>
      <c r="L1508" s="44"/>
    </row>
    <row r="1509" spans="1:12" x14ac:dyDescent="0.25">
      <c r="A1509" s="51">
        <f t="shared" ref="A1509:A1572" si="171">A1508*10^(1/1000)</f>
        <v>297.8516429428953</v>
      </c>
      <c r="B1509" s="5">
        <f t="shared" si="165"/>
        <v>0.97932191794116219</v>
      </c>
      <c r="C1509" s="49">
        <f t="shared" si="168"/>
        <v>-0.18149051113673392</v>
      </c>
      <c r="D1509" s="5">
        <f t="shared" si="166"/>
        <v>2.8651277871331717</v>
      </c>
      <c r="E1509" s="5">
        <f t="shared" si="167"/>
        <v>0.93264857145748858</v>
      </c>
      <c r="F1509" s="5" t="str">
        <f t="shared" si="169"/>
        <v>neg.</v>
      </c>
      <c r="G1509" s="16">
        <f>IF(AND(C$9="L",C$10="IB"),IF((($C$7*Coefficients!$C$16)/($A1509*($C$4/100)))&lt;=1,2*ASIN(($C$7*Coefficients!$C$16)/( $A1509*($C$4/100)))*180/PI(),180),IF(AND(C$9="C",C$10="IB"),IF((($C$7*Coefficients!$D$16)/($A1509*($C$4/100)))&lt;=1,2*ASIN(($C$7*Coefficients!$D$16)/( $A1509*($C$4/100)))*180/PI(),180),IF(AND(C$9="L",C$10="D"),IF((($C$7*Coefficients!$E$16)/($A1509*($C$4/100)))&lt;=1,2*ASIN(($C$7*Coefficients!$E$16)/( $A1509*($C$4/100)))*180/PI(),180),IF(AND(C$9="C",C$10="D"),IF((($C$7*Coefficients!$F$16)/($A1509*($C$4/100)))&lt;=1,2*ASIN(($C$7*Coefficients!$F$16)/( $A1509*($C$4/100)))*180/PI(),180),FALSE))))</f>
        <v>180</v>
      </c>
      <c r="H1509" s="50">
        <f>IF(AND(C$9="L",C$10="IB"),(($C$7*Coefficients!$C$16)/($A1509*SIN(C$5*PI()/180))*100/2)^2*PI(),IF(AND(C$9="C",C$10="IB"),(($C$7*Coefficients!$D$16)/($A1509*SIN(C$5*PI()/180))*100/2)^2*PI(),IF(AND(C$9="L",C$10="D"),(($C$7*Coefficients!$E$16)/($A1509*SIN(C$5*PI()/180))*100/2)^2*PI(),IF(AND(C$9="C",C$10="D"),(($C$7* Coefficients!$F$16)/($A1509*SIN(C$5*PI()/180))*100/2)^2*PI(),FALSE))))</f>
        <v>28904.644683275623</v>
      </c>
      <c r="I1509" s="42">
        <f t="shared" si="170"/>
        <v>2.685900913943851</v>
      </c>
      <c r="L1509" s="44"/>
    </row>
    <row r="1510" spans="1:12" x14ac:dyDescent="0.25">
      <c r="A1510" s="51">
        <f t="shared" si="171"/>
        <v>298.53826189177221</v>
      </c>
      <c r="B1510" s="5">
        <f t="shared" si="165"/>
        <v>0.97922713775582804</v>
      </c>
      <c r="C1510" s="49">
        <f t="shared" si="168"/>
        <v>-0.1823311847240876</v>
      </c>
      <c r="D1510" s="5">
        <f t="shared" si="166"/>
        <v>2.8717325888061187</v>
      </c>
      <c r="E1510" s="5">
        <f t="shared" si="167"/>
        <v>0.93695348166678083</v>
      </c>
      <c r="F1510" s="5" t="str">
        <f t="shared" si="169"/>
        <v>neg.</v>
      </c>
      <c r="G1510" s="16">
        <f>IF(AND(C$9="L",C$10="IB"),IF((($C$7*Coefficients!$C$16)/($A1510*($C$4/100)))&lt;=1,2*ASIN(($C$7*Coefficients!$C$16)/( $A1510*($C$4/100)))*180/PI(),180),IF(AND(C$9="C",C$10="IB"),IF((($C$7*Coefficients!$D$16)/($A1510*($C$4/100)))&lt;=1,2*ASIN(($C$7*Coefficients!$D$16)/( $A1510*($C$4/100)))*180/PI(),180),IF(AND(C$9="L",C$10="D"),IF((($C$7*Coefficients!$E$16)/($A1510*($C$4/100)))&lt;=1,2*ASIN(($C$7*Coefficients!$E$16)/( $A1510*($C$4/100)))*180/PI(),180),IF(AND(C$9="C",C$10="D"),IF((($C$7*Coefficients!$F$16)/($A1510*($C$4/100)))&lt;=1,2*ASIN(($C$7*Coefficients!$F$16)/( $A1510*($C$4/100)))*180/PI(),180),FALSE))))</f>
        <v>180</v>
      </c>
      <c r="H1510" s="50">
        <f>IF(AND(C$9="L",C$10="IB"),(($C$7*Coefficients!$C$16)/($A1510*SIN(C$5*PI()/180))*100/2)^2*PI(),IF(AND(C$9="C",C$10="IB"),(($C$7*Coefficients!$D$16)/($A1510*SIN(C$5*PI()/180))*100/2)^2*PI(),IF(AND(C$9="L",C$10="D"),(($C$7*Coefficients!$E$16)/($A1510*SIN(C$5*PI()/180))*100/2)^2*PI(),IF(AND(C$9="C",C$10="D"),(($C$7* Coefficients!$F$16)/($A1510*SIN(C$5*PI()/180))*100/2)^2*PI(),FALSE))))</f>
        <v>28771.839904353579</v>
      </c>
      <c r="I1510" s="42">
        <f t="shared" si="170"/>
        <v>2.6797235132628345</v>
      </c>
      <c r="L1510" s="44"/>
    </row>
    <row r="1511" spans="1:12" x14ac:dyDescent="0.25">
      <c r="A1511" s="51">
        <f t="shared" si="171"/>
        <v>299.2264636607951</v>
      </c>
      <c r="B1511" s="5">
        <f t="shared" si="165"/>
        <v>0.9791319262213003</v>
      </c>
      <c r="C1511" s="49">
        <f t="shared" si="168"/>
        <v>-0.18317576618725487</v>
      </c>
      <c r="D1511" s="5">
        <f t="shared" si="166"/>
        <v>2.8783526161193804</v>
      </c>
      <c r="E1511" s="5">
        <f t="shared" si="167"/>
        <v>0.941278262438767</v>
      </c>
      <c r="F1511" s="5" t="str">
        <f t="shared" si="169"/>
        <v>neg.</v>
      </c>
      <c r="G1511" s="16">
        <f>IF(AND(C$9="L",C$10="IB"),IF((($C$7*Coefficients!$C$16)/($A1511*($C$4/100)))&lt;=1,2*ASIN(($C$7*Coefficients!$C$16)/( $A1511*($C$4/100)))*180/PI(),180),IF(AND(C$9="C",C$10="IB"),IF((($C$7*Coefficients!$D$16)/($A1511*($C$4/100)))&lt;=1,2*ASIN(($C$7*Coefficients!$D$16)/( $A1511*($C$4/100)))*180/PI(),180),IF(AND(C$9="L",C$10="D"),IF((($C$7*Coefficients!$E$16)/($A1511*($C$4/100)))&lt;=1,2*ASIN(($C$7*Coefficients!$E$16)/( $A1511*($C$4/100)))*180/PI(),180),IF(AND(C$9="C",C$10="D"),IF((($C$7*Coefficients!$F$16)/($A1511*($C$4/100)))&lt;=1,2*ASIN(($C$7*Coefficients!$F$16)/( $A1511*($C$4/100)))*180/PI(),180),FALSE))))</f>
        <v>180</v>
      </c>
      <c r="H1511" s="50">
        <f>IF(AND(C$9="L",C$10="IB"),(($C$7*Coefficients!$C$16)/($A1511*SIN(C$5*PI()/180))*100/2)^2*PI(),IF(AND(C$9="C",C$10="IB"),(($C$7*Coefficients!$D$16)/($A1511*SIN(C$5*PI()/180))*100/2)^2*PI(),IF(AND(C$9="L",C$10="D"),(($C$7*Coefficients!$E$16)/($A1511*SIN(C$5*PI()/180))*100/2)^2*PI(),IF(AND(C$9="C",C$10="D"),(($C$7* Coefficients!$F$16)/($A1511*SIN(C$5*PI()/180))*100/2)^2*PI(),FALSE))))</f>
        <v>28639.645307964383</v>
      </c>
      <c r="I1511" s="42">
        <f t="shared" si="170"/>
        <v>2.6735603202091269</v>
      </c>
      <c r="L1511" s="44"/>
    </row>
    <row r="1512" spans="1:12" x14ac:dyDescent="0.25">
      <c r="A1512" s="51">
        <f t="shared" si="171"/>
        <v>299.91625189874122</v>
      </c>
      <c r="B1512" s="5">
        <f t="shared" si="165"/>
        <v>0.97903628140303978</v>
      </c>
      <c r="C1512" s="49">
        <f t="shared" si="168"/>
        <v>-0.18402427382136891</v>
      </c>
      <c r="D1512" s="5">
        <f t="shared" si="166"/>
        <v>2.8849879041716808</v>
      </c>
      <c r="E1512" s="5">
        <f t="shared" si="167"/>
        <v>0.94562300549179656</v>
      </c>
      <c r="F1512" s="5" t="str">
        <f t="shared" si="169"/>
        <v>neg.</v>
      </c>
      <c r="G1512" s="16">
        <f>IF(AND(C$9="L",C$10="IB"),IF((($C$7*Coefficients!$C$16)/($A1512*($C$4/100)))&lt;=1,2*ASIN(($C$7*Coefficients!$C$16)/( $A1512*($C$4/100)))*180/PI(),180),IF(AND(C$9="C",C$10="IB"),IF((($C$7*Coefficients!$D$16)/($A1512*($C$4/100)))&lt;=1,2*ASIN(($C$7*Coefficients!$D$16)/( $A1512*($C$4/100)))*180/PI(),180),IF(AND(C$9="L",C$10="D"),IF((($C$7*Coefficients!$E$16)/($A1512*($C$4/100)))&lt;=1,2*ASIN(($C$7*Coefficients!$E$16)/( $A1512*($C$4/100)))*180/PI(),180),IF(AND(C$9="C",C$10="D"),IF((($C$7*Coefficients!$F$16)/($A1512*($C$4/100)))&lt;=1,2*ASIN(($C$7*Coefficients!$F$16)/( $A1512*($C$4/100)))*180/PI(),180),FALSE))))</f>
        <v>180</v>
      </c>
      <c r="H1512" s="50">
        <f>IF(AND(C$9="L",C$10="IB"),(($C$7*Coefficients!$C$16)/($A1512*SIN(C$5*PI()/180))*100/2)^2*PI(),IF(AND(C$9="C",C$10="IB"),(($C$7*Coefficients!$D$16)/($A1512*SIN(C$5*PI()/180))*100/2)^2*PI(),IF(AND(C$9="L",C$10="D"),(($C$7*Coefficients!$E$16)/($A1512*SIN(C$5*PI()/180))*100/2)^2*PI(),IF(AND(C$9="C",C$10="D"),(($C$7* Coefficients!$F$16)/($A1512*SIN(C$5*PI()/180))*100/2)^2*PI(),FALSE))))</f>
        <v>28508.058090573988</v>
      </c>
      <c r="I1512" s="42">
        <f t="shared" si="170"/>
        <v>2.6674113021060921</v>
      </c>
      <c r="L1512" s="44"/>
    </row>
    <row r="1513" spans="1:12" x14ac:dyDescent="0.25">
      <c r="A1513" s="51">
        <f t="shared" si="171"/>
        <v>300.60763026279915</v>
      </c>
      <c r="B1513" s="5">
        <f t="shared" si="165"/>
        <v>0.97894020135809656</v>
      </c>
      <c r="C1513" s="49">
        <f t="shared" si="168"/>
        <v>-0.18487672600842486</v>
      </c>
      <c r="D1513" s="5">
        <f t="shared" si="166"/>
        <v>2.8916384881426569</v>
      </c>
      <c r="E1513" s="5">
        <f t="shared" si="167"/>
        <v>0.94998780296757224</v>
      </c>
      <c r="F1513" s="5" t="str">
        <f t="shared" si="169"/>
        <v>neg.</v>
      </c>
      <c r="G1513" s="16">
        <f>IF(AND(C$9="L",C$10="IB"),IF((($C$7*Coefficients!$C$16)/($A1513*($C$4/100)))&lt;=1,2*ASIN(($C$7*Coefficients!$C$16)/( $A1513*($C$4/100)))*180/PI(),180),IF(AND(C$9="C",C$10="IB"),IF((($C$7*Coefficients!$D$16)/($A1513*($C$4/100)))&lt;=1,2*ASIN(($C$7*Coefficients!$D$16)/( $A1513*($C$4/100)))*180/PI(),180),IF(AND(C$9="L",C$10="D"),IF((($C$7*Coefficients!$E$16)/($A1513*($C$4/100)))&lt;=1,2*ASIN(($C$7*Coefficients!$E$16)/( $A1513*($C$4/100)))*180/PI(),180),IF(AND(C$9="C",C$10="D"),IF((($C$7*Coefficients!$F$16)/($A1513*($C$4/100)))&lt;=1,2*ASIN(($C$7*Coefficients!$F$16)/( $A1513*($C$4/100)))*180/PI(),180),FALSE))))</f>
        <v>180</v>
      </c>
      <c r="H1513" s="50">
        <f>IF(AND(C$9="L",C$10="IB"),(($C$7*Coefficients!$C$16)/($A1513*SIN(C$5*PI()/180))*100/2)^2*PI(),IF(AND(C$9="C",C$10="IB"),(($C$7*Coefficients!$D$16)/($A1513*SIN(C$5*PI()/180))*100/2)^2*PI(),IF(AND(C$9="L",C$10="D"),(($C$7*Coefficients!$E$16)/($A1513*SIN(C$5*PI()/180))*100/2)^2*PI(),IF(AND(C$9="C",C$10="D"),(($C$7* Coefficients!$F$16)/($A1513*SIN(C$5*PI()/180))*100/2)^2*PI(),FALSE))))</f>
        <v>28377.07546152937</v>
      </c>
      <c r="I1513" s="42">
        <f t="shared" si="170"/>
        <v>2.6612764263522481</v>
      </c>
      <c r="L1513" s="44"/>
    </row>
    <row r="1514" spans="1:12" x14ac:dyDescent="0.25">
      <c r="A1514" s="51">
        <f t="shared" si="171"/>
        <v>301.30060241858814</v>
      </c>
      <c r="B1514" s="5">
        <f t="shared" si="165"/>
        <v>0.97884368413507628</v>
      </c>
      <c r="C1514" s="49">
        <f t="shared" si="168"/>
        <v>-0.18573314121770088</v>
      </c>
      <c r="D1514" s="5">
        <f t="shared" si="166"/>
        <v>2.8983044032930438</v>
      </c>
      <c r="E1514" s="5">
        <f t="shared" si="167"/>
        <v>0.95437274743310407</v>
      </c>
      <c r="F1514" s="5" t="str">
        <f t="shared" si="169"/>
        <v>neg.</v>
      </c>
      <c r="G1514" s="16">
        <f>IF(AND(C$9="L",C$10="IB"),IF((($C$7*Coefficients!$C$16)/($A1514*($C$4/100)))&lt;=1,2*ASIN(($C$7*Coefficients!$C$16)/( $A1514*($C$4/100)))*180/PI(),180),IF(AND(C$9="C",C$10="IB"),IF((($C$7*Coefficients!$D$16)/($A1514*($C$4/100)))&lt;=1,2*ASIN(($C$7*Coefficients!$D$16)/( $A1514*($C$4/100)))*180/PI(),180),IF(AND(C$9="L",C$10="D"),IF((($C$7*Coefficients!$E$16)/($A1514*($C$4/100)))&lt;=1,2*ASIN(($C$7*Coefficients!$E$16)/( $A1514*($C$4/100)))*180/PI(),180),IF(AND(C$9="C",C$10="D"),IF((($C$7*Coefficients!$F$16)/($A1514*($C$4/100)))&lt;=1,2*ASIN(($C$7*Coefficients!$F$16)/( $A1514*($C$4/100)))*180/PI(),180),FALSE))))</f>
        <v>180</v>
      </c>
      <c r="H1514" s="50">
        <f>IF(AND(C$9="L",C$10="IB"),(($C$7*Coefficients!$C$16)/($A1514*SIN(C$5*PI()/180))*100/2)^2*PI(),IF(AND(C$9="C",C$10="IB"),(($C$7*Coefficients!$D$16)/($A1514*SIN(C$5*PI()/180))*100/2)^2*PI(),IF(AND(C$9="L",C$10="D"),(($C$7*Coefficients!$E$16)/($A1514*SIN(C$5*PI()/180))*100/2)^2*PI(),IF(AND(C$9="C",C$10="D"),(($C$7* Coefficients!$F$16)/($A1514*SIN(C$5*PI()/180))*100/2)^2*PI(),FALSE))))</f>
        <v>28246.694642999417</v>
      </c>
      <c r="I1514" s="42">
        <f t="shared" si="170"/>
        <v>2.6551556604210949</v>
      </c>
      <c r="L1514" s="44"/>
    </row>
    <row r="1515" spans="1:12" x14ac:dyDescent="0.25">
      <c r="A1515" s="51">
        <f t="shared" si="171"/>
        <v>301.99517204017758</v>
      </c>
      <c r="B1515" s="5">
        <f t="shared" si="165"/>
        <v>0.97874672777410421</v>
      </c>
      <c r="C1515" s="49">
        <f t="shared" si="168"/>
        <v>-0.18659353800619868</v>
      </c>
      <c r="D1515" s="5">
        <f t="shared" si="166"/>
        <v>2.904985684964859</v>
      </c>
      <c r="E1515" s="5">
        <f t="shared" si="167"/>
        <v>0.95877793188267102</v>
      </c>
      <c r="F1515" s="5" t="str">
        <f t="shared" si="169"/>
        <v>neg.</v>
      </c>
      <c r="G1515" s="16">
        <f>IF(AND(C$9="L",C$10="IB"),IF((($C$7*Coefficients!$C$16)/($A1515*($C$4/100)))&lt;=1,2*ASIN(($C$7*Coefficients!$C$16)/( $A1515*($C$4/100)))*180/PI(),180),IF(AND(C$9="C",C$10="IB"),IF((($C$7*Coefficients!$D$16)/($A1515*($C$4/100)))&lt;=1,2*ASIN(($C$7*Coefficients!$D$16)/( $A1515*($C$4/100)))*180/PI(),180),IF(AND(C$9="L",C$10="D"),IF((($C$7*Coefficients!$E$16)/($A1515*($C$4/100)))&lt;=1,2*ASIN(($C$7*Coefficients!$E$16)/( $A1515*($C$4/100)))*180/PI(),180),IF(AND(C$9="C",C$10="D"),IF((($C$7*Coefficients!$F$16)/($A1515*($C$4/100)))&lt;=1,2*ASIN(($C$7*Coefficients!$F$16)/( $A1515*($C$4/100)))*180/PI(),180),FALSE))))</f>
        <v>180</v>
      </c>
      <c r="H1515" s="50">
        <f>IF(AND(C$9="L",C$10="IB"),(($C$7*Coefficients!$C$16)/($A1515*SIN(C$5*PI()/180))*100/2)^2*PI(),IF(AND(C$9="C",C$10="IB"),(($C$7*Coefficients!$D$16)/($A1515*SIN(C$5*PI()/180))*100/2)^2*PI(),IF(AND(C$9="L",C$10="D"),(($C$7*Coefficients!$E$16)/($A1515*SIN(C$5*PI()/180))*100/2)^2*PI(),IF(AND(C$9="C",C$10="D"),(($C$7* Coefficients!$F$16)/($A1515*SIN(C$5*PI()/180))*100/2)^2*PI(),FALSE))))</f>
        <v>28116.912869915977</v>
      </c>
      <c r="I1515" s="42">
        <f t="shared" si="170"/>
        <v>2.6490489718609398</v>
      </c>
      <c r="L1515" s="44"/>
    </row>
    <row r="1516" spans="1:12" x14ac:dyDescent="0.25">
      <c r="A1516" s="51">
        <f t="shared" si="171"/>
        <v>302.69134281010645</v>
      </c>
      <c r="B1516" s="5">
        <f t="shared" si="165"/>
        <v>0.97864933030679313</v>
      </c>
      <c r="C1516" s="49">
        <f t="shared" si="168"/>
        <v>-0.18745793501905331</v>
      </c>
      <c r="D1516" s="5">
        <f t="shared" si="166"/>
        <v>2.911682368581594</v>
      </c>
      <c r="E1516" s="5">
        <f t="shared" si="167"/>
        <v>0.96320344973979477</v>
      </c>
      <c r="F1516" s="5" t="str">
        <f t="shared" si="169"/>
        <v>neg.</v>
      </c>
      <c r="G1516" s="16">
        <f>IF(AND(C$9="L",C$10="IB"),IF((($C$7*Coefficients!$C$16)/($A1516*($C$4/100)))&lt;=1,2*ASIN(($C$7*Coefficients!$C$16)/( $A1516*($C$4/100)))*180/PI(),180),IF(AND(C$9="C",C$10="IB"),IF((($C$7*Coefficients!$D$16)/($A1516*($C$4/100)))&lt;=1,2*ASIN(($C$7*Coefficients!$D$16)/( $A1516*($C$4/100)))*180/PI(),180),IF(AND(C$9="L",C$10="D"),IF((($C$7*Coefficients!$E$16)/($A1516*($C$4/100)))&lt;=1,2*ASIN(($C$7*Coefficients!$E$16)/( $A1516*($C$4/100)))*180/PI(),180),IF(AND(C$9="C",C$10="D"),IF((($C$7*Coefficients!$F$16)/($A1516*($C$4/100)))&lt;=1,2*ASIN(($C$7*Coefficients!$F$16)/( $A1516*($C$4/100)))*180/PI(),180),FALSE))))</f>
        <v>180</v>
      </c>
      <c r="H1516" s="50">
        <f>IF(AND(C$9="L",C$10="IB"),(($C$7*Coefficients!$C$16)/($A1516*SIN(C$5*PI()/180))*100/2)^2*PI(),IF(AND(C$9="C",C$10="IB"),(($C$7*Coefficients!$D$16)/($A1516*SIN(C$5*PI()/180))*100/2)^2*PI(),IF(AND(C$9="L",C$10="D"),(($C$7*Coefficients!$E$16)/($A1516*SIN(C$5*PI()/180))*100/2)^2*PI(),IF(AND(C$9="C",C$10="D"),(($C$7* Coefficients!$F$16)/($A1516*SIN(C$5*PI()/180))*100/2)^2*PI(),FALSE))))</f>
        <v>27987.727389915239</v>
      </c>
      <c r="I1516" s="42">
        <f t="shared" si="170"/>
        <v>2.6429563282947286</v>
      </c>
      <c r="L1516" s="44"/>
    </row>
    <row r="1517" spans="1:12" x14ac:dyDescent="0.25">
      <c r="A1517" s="51">
        <f t="shared" si="171"/>
        <v>303.38911841940285</v>
      </c>
      <c r="B1517" s="5">
        <f t="shared" si="165"/>
        <v>0.97855148975620654</v>
      </c>
      <c r="C1517" s="49">
        <f t="shared" si="168"/>
        <v>-0.1883263509899839</v>
      </c>
      <c r="D1517" s="5">
        <f t="shared" si="166"/>
        <v>2.9183944896483962</v>
      </c>
      <c r="E1517" s="5">
        <f t="shared" si="167"/>
        <v>0.96764939485921997</v>
      </c>
      <c r="F1517" s="5" t="str">
        <f t="shared" si="169"/>
        <v>neg.</v>
      </c>
      <c r="G1517" s="16">
        <f>IF(AND(C$9="L",C$10="IB"),IF((($C$7*Coefficients!$C$16)/($A1517*($C$4/100)))&lt;=1,2*ASIN(($C$7*Coefficients!$C$16)/( $A1517*($C$4/100)))*180/PI(),180),IF(AND(C$9="C",C$10="IB"),IF((($C$7*Coefficients!$D$16)/($A1517*($C$4/100)))&lt;=1,2*ASIN(($C$7*Coefficients!$D$16)/( $A1517*($C$4/100)))*180/PI(),180),IF(AND(C$9="L",C$10="D"),IF((($C$7*Coefficients!$E$16)/($A1517*($C$4/100)))&lt;=1,2*ASIN(($C$7*Coefficients!$E$16)/( $A1517*($C$4/100)))*180/PI(),180),IF(AND(C$9="C",C$10="D"),IF((($C$7*Coefficients!$F$16)/($A1517*($C$4/100)))&lt;=1,2*ASIN(($C$7*Coefficients!$F$16)/( $A1517*($C$4/100)))*180/PI(),180),FALSE))))</f>
        <v>180</v>
      </c>
      <c r="H1517" s="50">
        <f>IF(AND(C$9="L",C$10="IB"),(($C$7*Coefficients!$C$16)/($A1517*SIN(C$5*PI()/180))*100/2)^2*PI(),IF(AND(C$9="C",C$10="IB"),(($C$7*Coefficients!$D$16)/($A1517*SIN(C$5*PI()/180))*100/2)^2*PI(),IF(AND(C$9="L",C$10="D"),(($C$7*Coefficients!$E$16)/($A1517*SIN(C$5*PI()/180))*100/2)^2*PI(),IF(AND(C$9="C",C$10="D"),(($C$7* Coefficients!$F$16)/($A1517*SIN(C$5*PI()/180))*100/2)^2*PI(),FALSE))))</f>
        <v>27859.135463279348</v>
      </c>
      <c r="I1517" s="42">
        <f t="shared" si="170"/>
        <v>2.6368776974198722</v>
      </c>
      <c r="L1517" s="44"/>
    </row>
    <row r="1518" spans="1:12" x14ac:dyDescent="0.25">
      <c r="A1518" s="51">
        <f t="shared" si="171"/>
        <v>304.08850256760365</v>
      </c>
      <c r="B1518" s="5">
        <f t="shared" si="165"/>
        <v>0.97845320413682635</v>
      </c>
      <c r="C1518" s="49">
        <f t="shared" si="168"/>
        <v>-0.18919880474170658</v>
      </c>
      <c r="D1518" s="5">
        <f t="shared" si="166"/>
        <v>2.9251220837522669</v>
      </c>
      <c r="E1518" s="5">
        <f t="shared" si="167"/>
        <v>0.97211586152890628</v>
      </c>
      <c r="F1518" s="5" t="str">
        <f t="shared" si="169"/>
        <v>neg.</v>
      </c>
      <c r="G1518" s="16">
        <f>IF(AND(C$9="L",C$10="IB"),IF((($C$7*Coefficients!$C$16)/($A1518*($C$4/100)))&lt;=1,2*ASIN(($C$7*Coefficients!$C$16)/( $A1518*($C$4/100)))*180/PI(),180),IF(AND(C$9="C",C$10="IB"),IF((($C$7*Coefficients!$D$16)/($A1518*($C$4/100)))&lt;=1,2*ASIN(($C$7*Coefficients!$D$16)/( $A1518*($C$4/100)))*180/PI(),180),IF(AND(C$9="L",C$10="D"),IF((($C$7*Coefficients!$E$16)/($A1518*($C$4/100)))&lt;=1,2*ASIN(($C$7*Coefficients!$E$16)/( $A1518*($C$4/100)))*180/PI(),180),IF(AND(C$9="C",C$10="D"),IF((($C$7*Coefficients!$F$16)/($A1518*($C$4/100)))&lt;=1,2*ASIN(($C$7*Coefficients!$F$16)/( $A1518*($C$4/100)))*180/PI(),180),FALSE))))</f>
        <v>180</v>
      </c>
      <c r="H1518" s="50">
        <f>IF(AND(C$9="L",C$10="IB"),(($C$7*Coefficients!$C$16)/($A1518*SIN(C$5*PI()/180))*100/2)^2*PI(),IF(AND(C$9="C",C$10="IB"),(($C$7*Coefficients!$D$16)/($A1518*SIN(C$5*PI()/180))*100/2)^2*PI(),IF(AND(C$9="L",C$10="D"),(($C$7*Coefficients!$E$16)/($A1518*SIN(C$5*PI()/180))*100/2)^2*PI(),IF(AND(C$9="C",C$10="D"),(($C$7* Coefficients!$F$16)/($A1518*SIN(C$5*PI()/180))*100/2)^2*PI(),FALSE))))</f>
        <v>27731.134362878311</v>
      </c>
      <c r="I1518" s="42">
        <f t="shared" si="170"/>
        <v>2.6308130470080746</v>
      </c>
      <c r="L1518" s="44"/>
    </row>
    <row r="1519" spans="1:12" x14ac:dyDescent="0.25">
      <c r="A1519" s="51">
        <f t="shared" si="171"/>
        <v>304.78949896277396</v>
      </c>
      <c r="B1519" s="5">
        <f t="shared" si="165"/>
        <v>0.97835447145451737</v>
      </c>
      <c r="C1519" s="49">
        <f t="shared" si="168"/>
        <v>-0.19007531518637713</v>
      </c>
      <c r="D1519" s="5">
        <f t="shared" si="166"/>
        <v>2.9318651865622369</v>
      </c>
      <c r="E1519" s="5">
        <f t="shared" si="167"/>
        <v>0.97660294447202467</v>
      </c>
      <c r="F1519" s="5" t="str">
        <f t="shared" si="169"/>
        <v>neg.</v>
      </c>
      <c r="G1519" s="16">
        <f>IF(AND(C$9="L",C$10="IB"),IF((($C$7*Coefficients!$C$16)/($A1519*($C$4/100)))&lt;=1,2*ASIN(($C$7*Coefficients!$C$16)/( $A1519*($C$4/100)))*180/PI(),180),IF(AND(C$9="C",C$10="IB"),IF((($C$7*Coefficients!$D$16)/($A1519*($C$4/100)))&lt;=1,2*ASIN(($C$7*Coefficients!$D$16)/( $A1519*($C$4/100)))*180/PI(),180),IF(AND(C$9="L",C$10="D"),IF((($C$7*Coefficients!$E$16)/($A1519*($C$4/100)))&lt;=1,2*ASIN(($C$7*Coefficients!$E$16)/( $A1519*($C$4/100)))*180/PI(),180),IF(AND(C$9="C",C$10="D"),IF((($C$7*Coefficients!$F$16)/($A1519*($C$4/100)))&lt;=1,2*ASIN(($C$7*Coefficients!$F$16)/( $A1519*($C$4/100)))*180/PI(),180),FALSE))))</f>
        <v>180</v>
      </c>
      <c r="H1519" s="50">
        <f>IF(AND(C$9="L",C$10="IB"),(($C$7*Coefficients!$C$16)/($A1519*SIN(C$5*PI()/180))*100/2)^2*PI(),IF(AND(C$9="C",C$10="IB"),(($C$7*Coefficients!$D$16)/($A1519*SIN(C$5*PI()/180))*100/2)^2*PI(),IF(AND(C$9="L",C$10="D"),(($C$7*Coefficients!$E$16)/($A1519*SIN(C$5*PI()/180))*100/2)^2*PI(),IF(AND(C$9="C",C$10="D"),(($C$7* Coefficients!$F$16)/($A1519*SIN(C$5*PI()/180))*100/2)^2*PI(),FALSE))))</f>
        <v>27603.721374112163</v>
      </c>
      <c r="I1519" s="42">
        <f t="shared" si="170"/>
        <v>2.6247623449051622</v>
      </c>
      <c r="L1519" s="44"/>
    </row>
    <row r="1520" spans="1:12" x14ac:dyDescent="0.25">
      <c r="A1520" s="51">
        <f t="shared" si="171"/>
        <v>305.49211132152692</v>
      </c>
      <c r="B1520" s="5">
        <f t="shared" si="165"/>
        <v>0.97825528970649145</v>
      </c>
      <c r="C1520" s="49">
        <f t="shared" si="168"/>
        <v>-0.19095590132603762</v>
      </c>
      <c r="D1520" s="5">
        <f t="shared" si="166"/>
        <v>2.9386238338295687</v>
      </c>
      <c r="E1520" s="5">
        <f t="shared" si="167"/>
        <v>0.98111073884897082</v>
      </c>
      <c r="F1520" s="5" t="str">
        <f t="shared" si="169"/>
        <v>neg.</v>
      </c>
      <c r="G1520" s="16">
        <f>IF(AND(C$9="L",C$10="IB"),IF((($C$7*Coefficients!$C$16)/($A1520*($C$4/100)))&lt;=1,2*ASIN(($C$7*Coefficients!$C$16)/( $A1520*($C$4/100)))*180/PI(),180),IF(AND(C$9="C",C$10="IB"),IF((($C$7*Coefficients!$D$16)/($A1520*($C$4/100)))&lt;=1,2*ASIN(($C$7*Coefficients!$D$16)/( $A1520*($C$4/100)))*180/PI(),180),IF(AND(C$9="L",C$10="D"),IF((($C$7*Coefficients!$E$16)/($A1520*($C$4/100)))&lt;=1,2*ASIN(($C$7*Coefficients!$E$16)/( $A1520*($C$4/100)))*180/PI(),180),IF(AND(C$9="C",C$10="D"),IF((($C$7*Coefficients!$F$16)/($A1520*($C$4/100)))&lt;=1,2*ASIN(($C$7*Coefficients!$F$16)/( $A1520*($C$4/100)))*180/PI(),180),FALSE))))</f>
        <v>180</v>
      </c>
      <c r="H1520" s="50">
        <f>IF(AND(C$9="L",C$10="IB"),(($C$7*Coefficients!$C$16)/($A1520*SIN(C$5*PI()/180))*100/2)^2*PI(),IF(AND(C$9="C",C$10="IB"),(($C$7*Coefficients!$D$16)/($A1520*SIN(C$5*PI()/180))*100/2)^2*PI(),IF(AND(C$9="L",C$10="D"),(($C$7*Coefficients!$E$16)/($A1520*SIN(C$5*PI()/180))*100/2)^2*PI(),IF(AND(C$9="C",C$10="D"),(($C$7* Coefficients!$F$16)/($A1520*SIN(C$5*PI()/180))*100/2)^2*PI(),FALSE))))</f>
        <v>27476.893794853378</v>
      </c>
      <c r="I1520" s="42">
        <f t="shared" si="170"/>
        <v>2.6187255590309149</v>
      </c>
      <c r="L1520" s="44"/>
    </row>
    <row r="1521" spans="1:12" x14ac:dyDescent="0.25">
      <c r="A1521" s="51">
        <f t="shared" si="171"/>
        <v>306.19634336904323</v>
      </c>
      <c r="B1521" s="5">
        <f t="shared" si="165"/>
        <v>0.97815565688127415</v>
      </c>
      <c r="C1521" s="49">
        <f t="shared" si="168"/>
        <v>-0.19184058225304182</v>
      </c>
      <c r="D1521" s="5">
        <f t="shared" si="166"/>
        <v>2.9453980613879365</v>
      </c>
      <c r="E1521" s="5">
        <f t="shared" si="167"/>
        <v>0.98563934025937894</v>
      </c>
      <c r="F1521" s="5" t="str">
        <f t="shared" si="169"/>
        <v>neg.</v>
      </c>
      <c r="G1521" s="16">
        <f>IF(AND(C$9="L",C$10="IB"),IF((($C$7*Coefficients!$C$16)/($A1521*($C$4/100)))&lt;=1,2*ASIN(($C$7*Coefficients!$C$16)/( $A1521*($C$4/100)))*180/PI(),180),IF(AND(C$9="C",C$10="IB"),IF((($C$7*Coefficients!$D$16)/($A1521*($C$4/100)))&lt;=1,2*ASIN(($C$7*Coefficients!$D$16)/( $A1521*($C$4/100)))*180/PI(),180),IF(AND(C$9="L",C$10="D"),IF((($C$7*Coefficients!$E$16)/($A1521*($C$4/100)))&lt;=1,2*ASIN(($C$7*Coefficients!$E$16)/( $A1521*($C$4/100)))*180/PI(),180),IF(AND(C$9="C",C$10="D"),IF((($C$7*Coefficients!$F$16)/($A1521*($C$4/100)))&lt;=1,2*ASIN(($C$7*Coefficients!$F$16)/( $A1521*($C$4/100)))*180/PI(),180),FALSE))))</f>
        <v>180</v>
      </c>
      <c r="H1521" s="50">
        <f>IF(AND(C$9="L",C$10="IB"),(($C$7*Coefficients!$C$16)/($A1521*SIN(C$5*PI()/180))*100/2)^2*PI(),IF(AND(C$9="C",C$10="IB"),(($C$7*Coefficients!$D$16)/($A1521*SIN(C$5*PI()/180))*100/2)^2*PI(),IF(AND(C$9="L",C$10="D"),(($C$7*Coefficients!$E$16)/($A1521*SIN(C$5*PI()/180))*100/2)^2*PI(),IF(AND(C$9="C",C$10="D"),(($C$7* Coefficients!$F$16)/($A1521*SIN(C$5*PI()/180))*100/2)^2*PI(),FALSE))))</f>
        <v>27350.64893538961</v>
      </c>
      <c r="I1521" s="42">
        <f t="shared" si="170"/>
        <v>2.6127026573788958</v>
      </c>
      <c r="L1521" s="44"/>
    </row>
    <row r="1522" spans="1:12" x14ac:dyDescent="0.25">
      <c r="A1522" s="51">
        <f t="shared" si="171"/>
        <v>306.90219883909117</v>
      </c>
      <c r="B1522" s="5">
        <f t="shared" si="165"/>
        <v>0.97805557095866991</v>
      </c>
      <c r="C1522" s="49">
        <f t="shared" si="168"/>
        <v>-0.19272937715049554</v>
      </c>
      <c r="D1522" s="5">
        <f t="shared" si="166"/>
        <v>2.9521879051536191</v>
      </c>
      <c r="E1522" s="5">
        <f t="shared" si="167"/>
        <v>0.99018884474415181</v>
      </c>
      <c r="F1522" s="5" t="str">
        <f t="shared" si="169"/>
        <v>neg.</v>
      </c>
      <c r="G1522" s="16">
        <f>IF(AND(C$9="L",C$10="IB"),IF((($C$7*Coefficients!$C$16)/($A1522*($C$4/100)))&lt;=1,2*ASIN(($C$7*Coefficients!$C$16)/( $A1522*($C$4/100)))*180/PI(),180),IF(AND(C$9="C",C$10="IB"),IF((($C$7*Coefficients!$D$16)/($A1522*($C$4/100)))&lt;=1,2*ASIN(($C$7*Coefficients!$D$16)/( $A1522*($C$4/100)))*180/PI(),180),IF(AND(C$9="L",C$10="D"),IF((($C$7*Coefficients!$E$16)/($A1522*($C$4/100)))&lt;=1,2*ASIN(($C$7*Coefficients!$E$16)/( $A1522*($C$4/100)))*180/PI(),180),IF(AND(C$9="C",C$10="D"),IF((($C$7*Coefficients!$F$16)/($A1522*($C$4/100)))&lt;=1,2*ASIN(($C$7*Coefficients!$F$16)/( $A1522*($C$4/100)))*180/PI(),180),FALSE))))</f>
        <v>180</v>
      </c>
      <c r="H1522" s="50">
        <f>IF(AND(C$9="L",C$10="IB"),(($C$7*Coefficients!$C$16)/($A1522*SIN(C$5*PI()/180))*100/2)^2*PI(),IF(AND(C$9="C",C$10="IB"),(($C$7*Coefficients!$D$16)/($A1522*SIN(C$5*PI()/180))*100/2)^2*PI(),IF(AND(C$9="L",C$10="D"),(($C$7*Coefficients!$E$16)/($A1522*SIN(C$5*PI()/180))*100/2)^2*PI(),IF(AND(C$9="C",C$10="D"),(($C$7* Coefficients!$F$16)/($A1522*SIN(C$5*PI()/180))*100/2)^2*PI(),FALSE))))</f>
        <v>27224.984118366603</v>
      </c>
      <c r="I1522" s="42">
        <f t="shared" si="170"/>
        <v>2.606693608016279</v>
      </c>
      <c r="L1522" s="44"/>
    </row>
    <row r="1523" spans="1:12" x14ac:dyDescent="0.25">
      <c r="A1523" s="51">
        <f t="shared" si="171"/>
        <v>307.60968147404617</v>
      </c>
      <c r="B1523" s="5">
        <f t="shared" si="165"/>
        <v>0.97795502990972449</v>
      </c>
      <c r="C1523" s="49">
        <f t="shared" si="168"/>
        <v>-0.19362230529272192</v>
      </c>
      <c r="D1523" s="5">
        <f t="shared" si="166"/>
        <v>2.9589934011256944</v>
      </c>
      <c r="E1523" s="5">
        <f t="shared" si="167"/>
        <v>0.99475934878749706</v>
      </c>
      <c r="F1523" s="5" t="str">
        <f t="shared" si="169"/>
        <v>neg.</v>
      </c>
      <c r="G1523" s="16">
        <f>IF(AND(C$9="L",C$10="IB"),IF((($C$7*Coefficients!$C$16)/($A1523*($C$4/100)))&lt;=1,2*ASIN(($C$7*Coefficients!$C$16)/( $A1523*($C$4/100)))*180/PI(),180),IF(AND(C$9="C",C$10="IB"),IF((($C$7*Coefficients!$D$16)/($A1523*($C$4/100)))&lt;=1,2*ASIN(($C$7*Coefficients!$D$16)/( $A1523*($C$4/100)))*180/PI(),180),IF(AND(C$9="L",C$10="D"),IF((($C$7*Coefficients!$E$16)/($A1523*($C$4/100)))&lt;=1,2*ASIN(($C$7*Coefficients!$E$16)/( $A1523*($C$4/100)))*180/PI(),180),IF(AND(C$9="C",C$10="D"),IF((($C$7*Coefficients!$F$16)/($A1523*($C$4/100)))&lt;=1,2*ASIN(($C$7*Coefficients!$F$16)/( $A1523*($C$4/100)))*180/PI(),180),FALSE))))</f>
        <v>180</v>
      </c>
      <c r="H1523" s="50">
        <f>IF(AND(C$9="L",C$10="IB"),(($C$7*Coefficients!$C$16)/($A1523*SIN(C$5*PI()/180))*100/2)^2*PI(),IF(AND(C$9="C",C$10="IB"),(($C$7*Coefficients!$D$16)/($A1523*SIN(C$5*PI()/180))*100/2)^2*PI(),IF(AND(C$9="L",C$10="D"),(($C$7*Coefficients!$E$16)/($A1523*SIN(C$5*PI()/180))*100/2)^2*PI(),IF(AND(C$9="C",C$10="D"),(($C$7* Coefficients!$F$16)/($A1523*SIN(C$5*PI()/180))*100/2)^2*PI(),FALSE))))</f>
        <v>27099.896678731398</v>
      </c>
      <c r="I1523" s="42">
        <f t="shared" si="170"/>
        <v>2.6006983790836835</v>
      </c>
      <c r="L1523" s="44"/>
    </row>
    <row r="1524" spans="1:12" x14ac:dyDescent="0.25">
      <c r="A1524" s="51">
        <f t="shared" si="171"/>
        <v>308.31879502491074</v>
      </c>
      <c r="B1524" s="5">
        <f t="shared" si="165"/>
        <v>0.97785403169669294</v>
      </c>
      <c r="C1524" s="49">
        <f t="shared" si="168"/>
        <v>-0.19451938604567959</v>
      </c>
      <c r="D1524" s="5">
        <f t="shared" si="166"/>
        <v>2.965814585386223</v>
      </c>
      <c r="E1524" s="5">
        <f t="shared" si="167"/>
        <v>0.99935094931897295</v>
      </c>
      <c r="F1524" s="5" t="str">
        <f t="shared" si="169"/>
        <v>neg.</v>
      </c>
      <c r="G1524" s="16">
        <f>IF(AND(C$9="L",C$10="IB"),IF((($C$7*Coefficients!$C$16)/($A1524*($C$4/100)))&lt;=1,2*ASIN(($C$7*Coefficients!$C$16)/( $A1524*($C$4/100)))*180/PI(),180),IF(AND(C$9="C",C$10="IB"),IF((($C$7*Coefficients!$D$16)/($A1524*($C$4/100)))&lt;=1,2*ASIN(($C$7*Coefficients!$D$16)/( $A1524*($C$4/100)))*180/PI(),180),IF(AND(C$9="L",C$10="D"),IF((($C$7*Coefficients!$E$16)/($A1524*($C$4/100)))&lt;=1,2*ASIN(($C$7*Coefficients!$E$16)/( $A1524*($C$4/100)))*180/PI(),180),IF(AND(C$9="C",C$10="D"),IF((($C$7*Coefficients!$F$16)/($A1524*($C$4/100)))&lt;=1,2*ASIN(($C$7*Coefficients!$F$16)/( $A1524*($C$4/100)))*180/PI(),180),FALSE))))</f>
        <v>180</v>
      </c>
      <c r="H1524" s="50">
        <f>IF(AND(C$9="L",C$10="IB"),(($C$7*Coefficients!$C$16)/($A1524*SIN(C$5*PI()/180))*100/2)^2*PI(),IF(AND(C$9="C",C$10="IB"),(($C$7*Coefficients!$D$16)/($A1524*SIN(C$5*PI()/180))*100/2)^2*PI(),IF(AND(C$9="L",C$10="D"),(($C$7*Coefficients!$E$16)/($A1524*SIN(C$5*PI()/180))*100/2)^2*PI(),IF(AND(C$9="C",C$10="D"),(($C$7* Coefficients!$F$16)/($A1524*SIN(C$5*PI()/180))*100/2)^2*PI(),FALSE))))</f>
        <v>26975.383963675889</v>
      </c>
      <c r="I1524" s="42">
        <f t="shared" si="170"/>
        <v>2.5947169387950018</v>
      </c>
      <c r="L1524" s="44"/>
    </row>
    <row r="1525" spans="1:12" x14ac:dyDescent="0.25">
      <c r="A1525" s="51">
        <f t="shared" si="171"/>
        <v>309.0295432513343</v>
      </c>
      <c r="B1525" s="5">
        <f t="shared" si="165"/>
        <v>0.97775257427300211</v>
      </c>
      <c r="C1525" s="49">
        <f t="shared" si="168"/>
        <v>-0.19542063886742966</v>
      </c>
      <c r="D1525" s="5">
        <f t="shared" si="166"/>
        <v>2.9726514941004458</v>
      </c>
      <c r="E1525" s="5">
        <f t="shared" si="167"/>
        <v>1.0039637437155449</v>
      </c>
      <c r="F1525" s="5">
        <f t="shared" si="169"/>
        <v>1.7180293542328112E-2</v>
      </c>
      <c r="G1525" s="16">
        <f>IF(AND(C$9="L",C$10="IB"),IF((($C$7*Coefficients!$C$16)/($A1525*($C$4/100)))&lt;=1,2*ASIN(($C$7*Coefficients!$C$16)/( $A1525*($C$4/100)))*180/PI(),180),IF(AND(C$9="C",C$10="IB"),IF((($C$7*Coefficients!$D$16)/($A1525*($C$4/100)))&lt;=1,2*ASIN(($C$7*Coefficients!$D$16)/( $A1525*($C$4/100)))*180/PI(),180),IF(AND(C$9="L",C$10="D"),IF((($C$7*Coefficients!$E$16)/($A1525*($C$4/100)))&lt;=1,2*ASIN(($C$7*Coefficients!$E$16)/( $A1525*($C$4/100)))*180/PI(),180),IF(AND(C$9="C",C$10="D"),IF((($C$7*Coefficients!$F$16)/($A1525*($C$4/100)))&lt;=1,2*ASIN(($C$7*Coefficients!$F$16)/( $A1525*($C$4/100)))*180/PI(),180),FALSE))))</f>
        <v>180</v>
      </c>
      <c r="H1525" s="50">
        <f>IF(AND(C$9="L",C$10="IB"),(($C$7*Coefficients!$C$16)/($A1525*SIN(C$5*PI()/180))*100/2)^2*PI(),IF(AND(C$9="C",C$10="IB"),(($C$7*Coefficients!$D$16)/($A1525*SIN(C$5*PI()/180))*100/2)^2*PI(),IF(AND(C$9="L",C$10="D"),(($C$7*Coefficients!$E$16)/($A1525*SIN(C$5*PI()/180))*100/2)^2*PI(),IF(AND(C$9="C",C$10="D"),(($C$7* Coefficients!$F$16)/($A1525*SIN(C$5*PI()/180))*100/2)^2*PI(),FALSE))))</f>
        <v>26851.443332580478</v>
      </c>
      <c r="I1525" s="42">
        <f t="shared" si="170"/>
        <v>2.5887492554372336</v>
      </c>
      <c r="L1525" s="44"/>
    </row>
    <row r="1526" spans="1:12" x14ac:dyDescent="0.25">
      <c r="A1526" s="51">
        <f t="shared" si="171"/>
        <v>309.74192992163319</v>
      </c>
      <c r="B1526" s="5">
        <f t="shared" si="165"/>
        <v>0.97765065558321551</v>
      </c>
      <c r="C1526" s="49">
        <f t="shared" si="168"/>
        <v>-0.19632608330858392</v>
      </c>
      <c r="D1526" s="5">
        <f t="shared" si="166"/>
        <v>2.9795041635169714</v>
      </c>
      <c r="E1526" s="5">
        <f t="shared" si="167"/>
        <v>1.008597829803648</v>
      </c>
      <c r="F1526" s="5">
        <f t="shared" si="169"/>
        <v>3.7180293542326881E-2</v>
      </c>
      <c r="G1526" s="16">
        <f>IF(AND(C$9="L",C$10="IB"),IF((($C$7*Coefficients!$C$16)/($A1526*($C$4/100)))&lt;=1,2*ASIN(($C$7*Coefficients!$C$16)/( $A1526*($C$4/100)))*180/PI(),180),IF(AND(C$9="C",C$10="IB"),IF((($C$7*Coefficients!$D$16)/($A1526*($C$4/100)))&lt;=1,2*ASIN(($C$7*Coefficients!$D$16)/( $A1526*($C$4/100)))*180/PI(),180),IF(AND(C$9="L",C$10="D"),IF((($C$7*Coefficients!$E$16)/($A1526*($C$4/100)))&lt;=1,2*ASIN(($C$7*Coefficients!$E$16)/( $A1526*($C$4/100)))*180/PI(),180),IF(AND(C$9="C",C$10="D"),IF((($C$7*Coefficients!$F$16)/($A1526*($C$4/100)))&lt;=1,2*ASIN(($C$7*Coefficients!$F$16)/( $A1526*($C$4/100)))*180/PI(),180),FALSE))))</f>
        <v>180</v>
      </c>
      <c r="H1526" s="50">
        <f>IF(AND(C$9="L",C$10="IB"),(($C$7*Coefficients!$C$16)/($A1526*SIN(C$5*PI()/180))*100/2)^2*PI(),IF(AND(C$9="C",C$10="IB"),(($C$7*Coefficients!$D$16)/($A1526*SIN(C$5*PI()/180))*100/2)^2*PI(),IF(AND(C$9="L",C$10="D"),(($C$7*Coefficients!$E$16)/($A1526*SIN(C$5*PI()/180))*100/2)^2*PI(),IF(AND(C$9="C",C$10="D"),(($C$7* Coefficients!$F$16)/($A1526*SIN(C$5*PI()/180))*100/2)^2*PI(),FALSE))))</f>
        <v>26728.072156958162</v>
      </c>
      <c r="I1526" s="42">
        <f t="shared" si="170"/>
        <v>2.5827952973703154</v>
      </c>
      <c r="L1526" s="44"/>
    </row>
    <row r="1527" spans="1:12" x14ac:dyDescent="0.25">
      <c r="A1527" s="51">
        <f t="shared" si="171"/>
        <v>310.45595881281065</v>
      </c>
      <c r="B1527" s="5">
        <f t="shared" si="165"/>
        <v>0.97754827356299878</v>
      </c>
      <c r="C1527" s="49">
        <f t="shared" si="168"/>
        <v>-0.1972357390127488</v>
      </c>
      <c r="D1527" s="5">
        <f t="shared" si="166"/>
        <v>2.9863726299679705</v>
      </c>
      <c r="E1527" s="5">
        <f t="shared" si="167"/>
        <v>1.0132533058612656</v>
      </c>
      <c r="F1527" s="5">
        <f t="shared" si="169"/>
        <v>5.7180293542324769E-2</v>
      </c>
      <c r="G1527" s="16">
        <f>IF(AND(C$9="L",C$10="IB"),IF((($C$7*Coefficients!$C$16)/($A1527*($C$4/100)))&lt;=1,2*ASIN(($C$7*Coefficients!$C$16)/( $A1527*($C$4/100)))*180/PI(),180),IF(AND(C$9="C",C$10="IB"),IF((($C$7*Coefficients!$D$16)/($A1527*($C$4/100)))&lt;=1,2*ASIN(($C$7*Coefficients!$D$16)/( $A1527*($C$4/100)))*180/PI(),180),IF(AND(C$9="L",C$10="D"),IF((($C$7*Coefficients!$E$16)/($A1527*($C$4/100)))&lt;=1,2*ASIN(($C$7*Coefficients!$E$16)/( $A1527*($C$4/100)))*180/PI(),180),IF(AND(C$9="C",C$10="D"),IF((($C$7*Coefficients!$F$16)/($A1527*($C$4/100)))&lt;=1,2*ASIN(($C$7*Coefficients!$F$16)/( $A1527*($C$4/100)))*180/PI(),180),FALSE))))</f>
        <v>180</v>
      </c>
      <c r="H1527" s="50">
        <f>IF(AND(C$9="L",C$10="IB"),(($C$7*Coefficients!$C$16)/($A1527*SIN(C$5*PI()/180))*100/2)^2*PI(),IF(AND(C$9="C",C$10="IB"),(($C$7*Coefficients!$D$16)/($A1527*SIN(C$5*PI()/180))*100/2)^2*PI(),IF(AND(C$9="L",C$10="D"),(($C$7*Coefficients!$E$16)/($A1527*SIN(C$5*PI()/180))*100/2)^2*PI(),IF(AND(C$9="C",C$10="D"),(($C$7* Coefficients!$F$16)/($A1527*SIN(C$5*PI()/180))*100/2)^2*PI(),FALSE))))</f>
        <v>26605.267820398665</v>
      </c>
      <c r="I1527" s="42">
        <f t="shared" si="170"/>
        <v>2.5768550330269546</v>
      </c>
      <c r="L1527" s="44"/>
    </row>
    <row r="1528" spans="1:12" x14ac:dyDescent="0.25">
      <c r="A1528" s="51">
        <f t="shared" si="171"/>
        <v>311.17163371057677</v>
      </c>
      <c r="B1528" s="5">
        <f t="shared" si="165"/>
        <v>0.97744542613908303</v>
      </c>
      <c r="C1528" s="49">
        <f t="shared" si="168"/>
        <v>-0.19814962571698905</v>
      </c>
      <c r="D1528" s="5">
        <f t="shared" si="166"/>
        <v>2.9932569298693701</v>
      </c>
      <c r="E1528" s="5">
        <f t="shared" si="167"/>
        <v>1.017930270620012</v>
      </c>
      <c r="F1528" s="5">
        <f t="shared" si="169"/>
        <v>7.7180293542325529E-2</v>
      </c>
      <c r="G1528" s="16">
        <f>IF(AND(C$9="L",C$10="IB"),IF((($C$7*Coefficients!$C$16)/($A1528*($C$4/100)))&lt;=1,2*ASIN(($C$7*Coefficients!$C$16)/( $A1528*($C$4/100)))*180/PI(),180),IF(AND(C$9="C",C$10="IB"),IF((($C$7*Coefficients!$D$16)/($A1528*($C$4/100)))&lt;=1,2*ASIN(($C$7*Coefficients!$D$16)/( $A1528*($C$4/100)))*180/PI(),180),IF(AND(C$9="L",C$10="D"),IF((($C$7*Coefficients!$E$16)/($A1528*($C$4/100)))&lt;=1,2*ASIN(($C$7*Coefficients!$E$16)/( $A1528*($C$4/100)))*180/PI(),180),IF(AND(C$9="C",C$10="D"),IF((($C$7*Coefficients!$F$16)/($A1528*($C$4/100)))&lt;=1,2*ASIN(($C$7*Coefficients!$F$16)/( $A1528*($C$4/100)))*180/PI(),180),FALSE))))</f>
        <v>180</v>
      </c>
      <c r="H1528" s="50">
        <f>IF(AND(C$9="L",C$10="IB"),(($C$7*Coefficients!$C$16)/($A1528*SIN(C$5*PI()/180))*100/2)^2*PI(),IF(AND(C$9="C",C$10="IB"),(($C$7*Coefficients!$D$16)/($A1528*SIN(C$5*PI()/180))*100/2)^2*PI(),IF(AND(C$9="L",C$10="D"),(($C$7*Coefficients!$E$16)/($A1528*SIN(C$5*PI()/180))*100/2)^2*PI(),IF(AND(C$9="C",C$10="D"),(($C$7* Coefficients!$F$16)/($A1528*SIN(C$5*PI()/180))*100/2)^2*PI(),FALSE))))</f>
        <v>26483.027718513087</v>
      </c>
      <c r="I1528" s="42">
        <f t="shared" si="170"/>
        <v>2.5709284309124603</v>
      </c>
      <c r="L1528" s="44"/>
    </row>
    <row r="1529" spans="1:12" x14ac:dyDescent="0.25">
      <c r="A1529" s="51">
        <f t="shared" si="171"/>
        <v>311.88895840936863</v>
      </c>
      <c r="B1529" s="5">
        <f t="shared" si="165"/>
        <v>0.97734211122922865</v>
      </c>
      <c r="C1529" s="49">
        <f t="shared" si="168"/>
        <v>-0.19906776325228917</v>
      </c>
      <c r="D1529" s="5">
        <f t="shared" si="166"/>
        <v>3.0001570997210418</v>
      </c>
      <c r="E1529" s="5">
        <f t="shared" si="167"/>
        <v>1.0226288232672234</v>
      </c>
      <c r="F1529" s="5">
        <f t="shared" si="169"/>
        <v>9.7180293542323118E-2</v>
      </c>
      <c r="G1529" s="16">
        <f>IF(AND(C$9="L",C$10="IB"),IF((($C$7*Coefficients!$C$16)/($A1529*($C$4/100)))&lt;=1,2*ASIN(($C$7*Coefficients!$C$16)/( $A1529*($C$4/100)))*180/PI(),180),IF(AND(C$9="C",C$10="IB"),IF((($C$7*Coefficients!$D$16)/($A1529*($C$4/100)))&lt;=1,2*ASIN(($C$7*Coefficients!$D$16)/( $A1529*($C$4/100)))*180/PI(),180),IF(AND(C$9="L",C$10="D"),IF((($C$7*Coefficients!$E$16)/($A1529*($C$4/100)))&lt;=1,2*ASIN(($C$7*Coefficients!$E$16)/( $A1529*($C$4/100)))*180/PI(),180),IF(AND(C$9="C",C$10="D"),IF((($C$7*Coefficients!$F$16)/($A1529*($C$4/100)))&lt;=1,2*ASIN(($C$7*Coefficients!$F$16)/( $A1529*($C$4/100)))*180/PI(),180),FALSE))))</f>
        <v>180</v>
      </c>
      <c r="H1529" s="50">
        <f>IF(AND(C$9="L",C$10="IB"),(($C$7*Coefficients!$C$16)/($A1529*SIN(C$5*PI()/180))*100/2)^2*PI(),IF(AND(C$9="C",C$10="IB"),(($C$7*Coefficients!$D$16)/($A1529*SIN(C$5*PI()/180))*100/2)^2*PI(),IF(AND(C$9="L",C$10="D"),(($C$7*Coefficients!$E$16)/($A1529*SIN(C$5*PI()/180))*100/2)^2*PI(),IF(AND(C$9="C",C$10="D"),(($C$7* Coefficients!$F$16)/($A1529*SIN(C$5*PI()/180))*100/2)^2*PI(),FALSE))))</f>
        <v>26361.349258878581</v>
      </c>
      <c r="I1529" s="42">
        <f t="shared" si="170"/>
        <v>2.5650154596045787</v>
      </c>
      <c r="L1529" s="44"/>
    </row>
    <row r="1530" spans="1:12" x14ac:dyDescent="0.25">
      <c r="A1530" s="51">
        <f t="shared" si="171"/>
        <v>312.60793671237036</v>
      </c>
      <c r="B1530" s="5">
        <f t="shared" si="165"/>
        <v>0.97723832674219036</v>
      </c>
      <c r="C1530" s="49">
        <f t="shared" si="168"/>
        <v>-0.19999017154400478</v>
      </c>
      <c r="D1530" s="5">
        <f t="shared" si="166"/>
        <v>3.0070731761069993</v>
      </c>
      <c r="E1530" s="5">
        <f t="shared" si="167"/>
        <v>1.0273490634480666</v>
      </c>
      <c r="F1530" s="5">
        <f t="shared" si="169"/>
        <v>0.11718029354232209</v>
      </c>
      <c r="G1530" s="16">
        <f>IF(AND(C$9="L",C$10="IB"),IF((($C$7*Coefficients!$C$16)/($A1530*($C$4/100)))&lt;=1,2*ASIN(($C$7*Coefficients!$C$16)/( $A1530*($C$4/100)))*180/PI(),180),IF(AND(C$9="C",C$10="IB"),IF((($C$7*Coefficients!$D$16)/($A1530*($C$4/100)))&lt;=1,2*ASIN(($C$7*Coefficients!$D$16)/( $A1530*($C$4/100)))*180/PI(),180),IF(AND(C$9="L",C$10="D"),IF((($C$7*Coefficients!$E$16)/($A1530*($C$4/100)))&lt;=1,2*ASIN(($C$7*Coefficients!$E$16)/( $A1530*($C$4/100)))*180/PI(),180),IF(AND(C$9="C",C$10="D"),IF((($C$7*Coefficients!$F$16)/($A1530*($C$4/100)))&lt;=1,2*ASIN(($C$7*Coefficients!$F$16)/( $A1530*($C$4/100)))*180/PI(),180),FALSE))))</f>
        <v>180</v>
      </c>
      <c r="H1530" s="50">
        <f>IF(AND(C$9="L",C$10="IB"),(($C$7*Coefficients!$C$16)/($A1530*SIN(C$5*PI()/180))*100/2)^2*PI(),IF(AND(C$9="C",C$10="IB"),(($C$7*Coefficients!$D$16)/($A1530*SIN(C$5*PI()/180))*100/2)^2*PI(),IF(AND(C$9="L",C$10="D"),(($C$7*Coefficients!$E$16)/($A1530*SIN(C$5*PI()/180))*100/2)^2*PI(),IF(AND(C$9="C",C$10="D"),(($C$7* Coefficients!$F$16)/($A1530*SIN(C$5*PI()/180))*100/2)^2*PI(),FALSE))))</f>
        <v>26240.229860983407</v>
      </c>
      <c r="I1530" s="42">
        <f t="shared" si="170"/>
        <v>2.5591160877533241</v>
      </c>
      <c r="L1530" s="44"/>
    </row>
    <row r="1531" spans="1:12" x14ac:dyDescent="0.25">
      <c r="A1531" s="51">
        <f t="shared" si="171"/>
        <v>313.32857243153336</v>
      </c>
      <c r="B1531" s="5">
        <f t="shared" si="165"/>
        <v>0.97713407057768142</v>
      </c>
      <c r="C1531" s="49">
        <f t="shared" si="168"/>
        <v>-0.20091687061232294</v>
      </c>
      <c r="D1531" s="5">
        <f t="shared" si="166"/>
        <v>3.0140051956955918</v>
      </c>
      <c r="E1531" s="5">
        <f t="shared" si="167"/>
        <v>1.0320910912676489</v>
      </c>
      <c r="F1531" s="5">
        <f t="shared" si="169"/>
        <v>0.13718029354232325</v>
      </c>
      <c r="G1531" s="16">
        <f>IF(AND(C$9="L",C$10="IB"),IF((($C$7*Coefficients!$C$16)/($A1531*($C$4/100)))&lt;=1,2*ASIN(($C$7*Coefficients!$C$16)/( $A1531*($C$4/100)))*180/PI(),180),IF(AND(C$9="C",C$10="IB"),IF((($C$7*Coefficients!$D$16)/($A1531*($C$4/100)))&lt;=1,2*ASIN(($C$7*Coefficients!$D$16)/( $A1531*($C$4/100)))*180/PI(),180),IF(AND(C$9="L",C$10="D"),IF((($C$7*Coefficients!$E$16)/($A1531*($C$4/100)))&lt;=1,2*ASIN(($C$7*Coefficients!$E$16)/( $A1531*($C$4/100)))*180/PI(),180),IF(AND(C$9="C",C$10="D"),IF((($C$7*Coefficients!$F$16)/($A1531*($C$4/100)))&lt;=1,2*ASIN(($C$7*Coefficients!$F$16)/( $A1531*($C$4/100)))*180/PI(),180),FALSE))))</f>
        <v>180</v>
      </c>
      <c r="H1531" s="50">
        <f>IF(AND(C$9="L",C$10="IB"),(($C$7*Coefficients!$C$16)/($A1531*SIN(C$5*PI()/180))*100/2)^2*PI(),IF(AND(C$9="C",C$10="IB"),(($C$7*Coefficients!$D$16)/($A1531*SIN(C$5*PI()/180))*100/2)^2*PI(),IF(AND(C$9="L",C$10="D"),(($C$7*Coefficients!$E$16)/($A1531*SIN(C$5*PI()/180))*100/2)^2*PI(),IF(AND(C$9="C",C$10="D"),(($C$7* Coefficients!$F$16)/($A1531*SIN(C$5*PI()/180))*100/2)^2*PI(),FALSE))))</f>
        <v>26119.66695617219</v>
      </c>
      <c r="I1531" s="42">
        <f t="shared" si="170"/>
        <v>2.5532302840808145</v>
      </c>
      <c r="L1531" s="44"/>
    </row>
    <row r="1532" spans="1:12" x14ac:dyDescent="0.25">
      <c r="A1532" s="51">
        <f t="shared" si="171"/>
        <v>314.05086938759644</v>
      </c>
      <c r="B1532" s="5">
        <f t="shared" si="165"/>
        <v>0.97702934062633584</v>
      </c>
      <c r="C1532" s="49">
        <f t="shared" si="168"/>
        <v>-0.20184788057274189</v>
      </c>
      <c r="D1532" s="5">
        <f t="shared" si="166"/>
        <v>3.0209531952396964</v>
      </c>
      <c r="E1532" s="5">
        <f t="shared" si="167"/>
        <v>1.03685500729314</v>
      </c>
      <c r="F1532" s="5">
        <f t="shared" si="169"/>
        <v>0.15718029354232177</v>
      </c>
      <c r="G1532" s="16">
        <f>IF(AND(C$9="L",C$10="IB"),IF((($C$7*Coefficients!$C$16)/($A1532*($C$4/100)))&lt;=1,2*ASIN(($C$7*Coefficients!$C$16)/( $A1532*($C$4/100)))*180/PI(),180),IF(AND(C$9="C",C$10="IB"),IF((($C$7*Coefficients!$D$16)/($A1532*($C$4/100)))&lt;=1,2*ASIN(($C$7*Coefficients!$D$16)/( $A1532*($C$4/100)))*180/PI(),180),IF(AND(C$9="L",C$10="D"),IF((($C$7*Coefficients!$E$16)/($A1532*($C$4/100)))&lt;=1,2*ASIN(($C$7*Coefficients!$E$16)/( $A1532*($C$4/100)))*180/PI(),180),IF(AND(C$9="C",C$10="D"),IF((($C$7*Coefficients!$F$16)/($A1532*($C$4/100)))&lt;=1,2*ASIN(($C$7*Coefficients!$F$16)/( $A1532*($C$4/100)))*180/PI(),180),FALSE))))</f>
        <v>180</v>
      </c>
      <c r="H1532" s="50">
        <f>IF(AND(C$9="L",C$10="IB"),(($C$7*Coefficients!$C$16)/($A1532*SIN(C$5*PI()/180))*100/2)^2*PI(),IF(AND(C$9="C",C$10="IB"),(($C$7*Coefficients!$D$16)/($A1532*SIN(C$5*PI()/180))*100/2)^2*PI(),IF(AND(C$9="L",C$10="D"),(($C$7*Coefficients!$E$16)/($A1532*SIN(C$5*PI()/180))*100/2)^2*PI(),IF(AND(C$9="C",C$10="D"),(($C$7* Coefficients!$F$16)/($A1532*SIN(C$5*PI()/180))*100/2)^2*PI(),FALSE))))</f>
        <v>25999.657987591458</v>
      </c>
      <c r="I1532" s="42">
        <f t="shared" si="170"/>
        <v>2.5473580173811055</v>
      </c>
      <c r="L1532" s="44"/>
    </row>
    <row r="1533" spans="1:12" x14ac:dyDescent="0.25">
      <c r="A1533" s="51">
        <f t="shared" si="171"/>
        <v>314.77483141010623</v>
      </c>
      <c r="B1533" s="5">
        <f t="shared" si="165"/>
        <v>0.97692413476967344</v>
      </c>
      <c r="C1533" s="49">
        <f t="shared" si="168"/>
        <v>-0.20278322163652601</v>
      </c>
      <c r="D1533" s="5">
        <f t="shared" si="166"/>
        <v>3.0279172115769164</v>
      </c>
      <c r="E1533" s="5">
        <f t="shared" si="167"/>
        <v>1.0416409125559094</v>
      </c>
      <c r="F1533" s="5">
        <f t="shared" si="169"/>
        <v>0.17718029354232365</v>
      </c>
      <c r="G1533" s="16">
        <f>IF(AND(C$9="L",C$10="IB"),IF((($C$7*Coefficients!$C$16)/($A1533*($C$4/100)))&lt;=1,2*ASIN(($C$7*Coefficients!$C$16)/( $A1533*($C$4/100)))*180/PI(),180),IF(AND(C$9="C",C$10="IB"),IF((($C$7*Coefficients!$D$16)/($A1533*($C$4/100)))&lt;=1,2*ASIN(($C$7*Coefficients!$D$16)/( $A1533*($C$4/100)))*180/PI(),180),IF(AND(C$9="L",C$10="D"),IF((($C$7*Coefficients!$E$16)/($A1533*($C$4/100)))&lt;=1,2*ASIN(($C$7*Coefficients!$E$16)/( $A1533*($C$4/100)))*180/PI(),180),IF(AND(C$9="C",C$10="D"),IF((($C$7*Coefficients!$F$16)/($A1533*($C$4/100)))&lt;=1,2*ASIN(($C$7*Coefficients!$F$16)/( $A1533*($C$4/100)))*180/PI(),180),FALSE))))</f>
        <v>180</v>
      </c>
      <c r="H1533" s="50">
        <f>IF(AND(C$9="L",C$10="IB"),(($C$7*Coefficients!$C$16)/($A1533*SIN(C$5*PI()/180))*100/2)^2*PI(),IF(AND(C$9="C",C$10="IB"),(($C$7*Coefficients!$D$16)/($A1533*SIN(C$5*PI()/180))*100/2)^2*PI(),IF(AND(C$9="L",C$10="D"),(($C$7*Coefficients!$E$16)/($A1533*SIN(C$5*PI()/180))*100/2)^2*PI(),IF(AND(C$9="C",C$10="D"),(($C$7* Coefficients!$F$16)/($A1533*SIN(C$5*PI()/180))*100/2)^2*PI(),FALSE))))</f>
        <v>25880.200410135443</v>
      </c>
      <c r="I1533" s="42">
        <f t="shared" si="170"/>
        <v>2.5414992565200212</v>
      </c>
      <c r="L1533" s="44"/>
    </row>
    <row r="1534" spans="1:12" x14ac:dyDescent="0.25">
      <c r="A1534" s="51">
        <f t="shared" si="171"/>
        <v>315.50046233743723</v>
      </c>
      <c r="B1534" s="5">
        <f t="shared" si="165"/>
        <v>0.97681845088006358</v>
      </c>
      <c r="C1534" s="49">
        <f t="shared" si="168"/>
        <v>-0.20372291411117482</v>
      </c>
      <c r="D1534" s="5">
        <f t="shared" si="166"/>
        <v>3.0348972816297701</v>
      </c>
      <c r="E1534" s="5">
        <f t="shared" si="167"/>
        <v>1.046448908553663</v>
      </c>
      <c r="F1534" s="5">
        <f t="shared" si="169"/>
        <v>0.19718029354232114</v>
      </c>
      <c r="G1534" s="16">
        <f>IF(AND(C$9="L",C$10="IB"),IF((($C$7*Coefficients!$C$16)/($A1534*($C$4/100)))&lt;=1,2*ASIN(($C$7*Coefficients!$C$16)/( $A1534*($C$4/100)))*180/PI(),180),IF(AND(C$9="C",C$10="IB"),IF((($C$7*Coefficients!$D$16)/($A1534*($C$4/100)))&lt;=1,2*ASIN(($C$7*Coefficients!$D$16)/( $A1534*($C$4/100)))*180/PI(),180),IF(AND(C$9="L",C$10="D"),IF((($C$7*Coefficients!$E$16)/($A1534*($C$4/100)))&lt;=1,2*ASIN(($C$7*Coefficients!$E$16)/( $A1534*($C$4/100)))*180/PI(),180),IF(AND(C$9="C",C$10="D"),IF((($C$7*Coefficients!$F$16)/($A1534*($C$4/100)))&lt;=1,2*ASIN(($C$7*Coefficients!$F$16)/( $A1534*($C$4/100)))*180/PI(),180),FALSE))))</f>
        <v>180</v>
      </c>
      <c r="H1534" s="50">
        <f>IF(AND(C$9="L",C$10="IB"),(($C$7*Coefficients!$C$16)/($A1534*SIN(C$5*PI()/180))*100/2)^2*PI(),IF(AND(C$9="C",C$10="IB"),(($C$7*Coefficients!$D$16)/($A1534*SIN(C$5*PI()/180))*100/2)^2*PI(),IF(AND(C$9="L",C$10="D"),(($C$7*Coefficients!$E$16)/($A1534*SIN(C$5*PI()/180))*100/2)^2*PI(),IF(AND(C$9="C",C$10="D"),(($C$7* Coefficients!$F$16)/($A1534*SIN(C$5*PI()/180))*100/2)^2*PI(),FALSE))))</f>
        <v>25761.291690392038</v>
      </c>
      <c r="I1534" s="42">
        <f t="shared" si="170"/>
        <v>2.5356539704349972</v>
      </c>
      <c r="L1534" s="44"/>
    </row>
    <row r="1535" spans="1:12" x14ac:dyDescent="0.25">
      <c r="A1535" s="51">
        <f t="shared" si="171"/>
        <v>316.22776601681244</v>
      </c>
      <c r="B1535" s="5">
        <f t="shared" si="165"/>
        <v>0.97671228682068756</v>
      </c>
      <c r="C1535" s="49">
        <f t="shared" si="168"/>
        <v>-0.20466697840090514</v>
      </c>
      <c r="D1535" s="5">
        <f t="shared" si="166"/>
        <v>3.0418934424058981</v>
      </c>
      <c r="E1535" s="5">
        <f t="shared" si="167"/>
        <v>1.0512790972526027</v>
      </c>
      <c r="F1535" s="5">
        <f t="shared" si="169"/>
        <v>0.21718029354232316</v>
      </c>
      <c r="G1535" s="16">
        <f>IF(AND(C$9="L",C$10="IB"),IF((($C$7*Coefficients!$C$16)/($A1535*($C$4/100)))&lt;=1,2*ASIN(($C$7*Coefficients!$C$16)/( $A1535*($C$4/100)))*180/PI(),180),IF(AND(C$9="C",C$10="IB"),IF((($C$7*Coefficients!$D$16)/($A1535*($C$4/100)))&lt;=1,2*ASIN(($C$7*Coefficients!$D$16)/( $A1535*($C$4/100)))*180/PI(),180),IF(AND(C$9="L",C$10="D"),IF((($C$7*Coefficients!$E$16)/($A1535*($C$4/100)))&lt;=1,2*ASIN(($C$7*Coefficients!$E$16)/( $A1535*($C$4/100)))*180/PI(),180),IF(AND(C$9="C",C$10="D"),IF((($C$7*Coefficients!$F$16)/($A1535*($C$4/100)))&lt;=1,2*ASIN(($C$7*Coefficients!$F$16)/( $A1535*($C$4/100)))*180/PI(),180),FALSE))))</f>
        <v>180</v>
      </c>
      <c r="H1535" s="50">
        <f>IF(AND(C$9="L",C$10="IB"),(($C$7*Coefficients!$C$16)/($A1535*SIN(C$5*PI()/180))*100/2)^2*PI(),IF(AND(C$9="C",C$10="IB"),(($C$7*Coefficients!$D$16)/($A1535*SIN(C$5*PI()/180))*100/2)^2*PI(),IF(AND(C$9="L",C$10="D"),(($C$7*Coefficients!$E$16)/($A1535*SIN(C$5*PI()/180))*100/2)^2*PI(),IF(AND(C$9="C",C$10="D"),(($C$7* Coefficients!$F$16)/($A1535*SIN(C$5*PI()/180))*100/2)^2*PI(),FALSE))))</f>
        <v>25642.929306589107</v>
      </c>
      <c r="I1535" s="42">
        <f t="shared" si="170"/>
        <v>2.5298221281349078</v>
      </c>
      <c r="L1535" s="44"/>
    </row>
    <row r="1536" spans="1:12" x14ac:dyDescent="0.25">
      <c r="A1536" s="51">
        <f t="shared" si="171"/>
        <v>316.95674630432353</v>
      </c>
      <c r="B1536" s="5">
        <f t="shared" si="165"/>
        <v>0.97660564044550302</v>
      </c>
      <c r="C1536" s="49">
        <f t="shared" si="168"/>
        <v>-0.20561543500711613</v>
      </c>
      <c r="D1536" s="5">
        <f t="shared" si="166"/>
        <v>3.048905730998245</v>
      </c>
      <c r="E1536" s="5">
        <f t="shared" si="167"/>
        <v>1.0561315810895808</v>
      </c>
      <c r="F1536" s="5">
        <f t="shared" si="169"/>
        <v>0.23718029354232123</v>
      </c>
      <c r="G1536" s="16">
        <f>IF(AND(C$9="L",C$10="IB"),IF((($C$7*Coefficients!$C$16)/($A1536*($C$4/100)))&lt;=1,2*ASIN(($C$7*Coefficients!$C$16)/( $A1536*($C$4/100)))*180/PI(),180),IF(AND(C$9="C",C$10="IB"),IF((($C$7*Coefficients!$D$16)/($A1536*($C$4/100)))&lt;=1,2*ASIN(($C$7*Coefficients!$D$16)/( $A1536*($C$4/100)))*180/PI(),180),IF(AND(C$9="L",C$10="D"),IF((($C$7*Coefficients!$E$16)/($A1536*($C$4/100)))&lt;=1,2*ASIN(($C$7*Coefficients!$E$16)/( $A1536*($C$4/100)))*180/PI(),180),IF(AND(C$9="C",C$10="D"),IF((($C$7*Coefficients!$F$16)/($A1536*($C$4/100)))&lt;=1,2*ASIN(($C$7*Coefficients!$F$16)/( $A1536*($C$4/100)))*180/PI(),180),FALSE))))</f>
        <v>180</v>
      </c>
      <c r="H1536" s="50">
        <f>IF(AND(C$9="L",C$10="IB"),(($C$7*Coefficients!$C$16)/($A1536*SIN(C$5*PI()/180))*100/2)^2*PI(),IF(AND(C$9="C",C$10="IB"),(($C$7*Coefficients!$D$16)/($A1536*SIN(C$5*PI()/180))*100/2)^2*PI(),IF(AND(C$9="L",C$10="D"),(($C$7*Coefficients!$E$16)/($A1536*SIN(C$5*PI()/180))*100/2)^2*PI(),IF(AND(C$9="C",C$10="D"),(($C$7* Coefficients!$F$16)/($A1536*SIN(C$5*PI()/180))*100/2)^2*PI(),FALSE))))</f>
        <v>25525.110748541039</v>
      </c>
      <c r="I1536" s="42">
        <f t="shared" si="170"/>
        <v>2.524003698699905</v>
      </c>
      <c r="L1536" s="44"/>
    </row>
    <row r="1537" spans="1:12" x14ac:dyDescent="0.25">
      <c r="A1537" s="51">
        <f t="shared" si="171"/>
        <v>317.6874070649514</v>
      </c>
      <c r="B1537" s="5">
        <f t="shared" si="165"/>
        <v>0.97649850959920625</v>
      </c>
      <c r="C1537" s="49">
        <f t="shared" si="168"/>
        <v>-0.20656830452887526</v>
      </c>
      <c r="D1537" s="5">
        <f t="shared" si="166"/>
        <v>3.0559341845852686</v>
      </c>
      <c r="E1537" s="5">
        <f t="shared" si="167"/>
        <v>1.0610064629742799</v>
      </c>
      <c r="F1537" s="5">
        <f t="shared" si="169"/>
        <v>0.25718029354232008</v>
      </c>
      <c r="G1537" s="16">
        <f>IF(AND(C$9="L",C$10="IB"),IF((($C$7*Coefficients!$C$16)/($A1537*($C$4/100)))&lt;=1,2*ASIN(($C$7*Coefficients!$C$16)/( $A1537*($C$4/100)))*180/PI(),180),IF(AND(C$9="C",C$10="IB"),IF((($C$7*Coefficients!$D$16)/($A1537*($C$4/100)))&lt;=1,2*ASIN(($C$7*Coefficients!$D$16)/( $A1537*($C$4/100)))*180/PI(),180),IF(AND(C$9="L",C$10="D"),IF((($C$7*Coefficients!$E$16)/($A1537*($C$4/100)))&lt;=1,2*ASIN(($C$7*Coefficients!$E$16)/( $A1537*($C$4/100)))*180/PI(),180),IF(AND(C$9="C",C$10="D"),IF((($C$7*Coefficients!$F$16)/($A1537*($C$4/100)))&lt;=1,2*ASIN(($C$7*Coefficients!$F$16)/( $A1537*($C$4/100)))*180/PI(),180),FALSE))))</f>
        <v>180</v>
      </c>
      <c r="H1537" s="50">
        <f>IF(AND(C$9="L",C$10="IB"),(($C$7*Coefficients!$C$16)/($A1537*SIN(C$5*PI()/180))*100/2)^2*PI(),IF(AND(C$9="C",C$10="IB"),(($C$7*Coefficients!$D$16)/($A1537*SIN(C$5*PI()/180))*100/2)^2*PI(),IF(AND(C$9="L",C$10="D"),(($C$7*Coefficients!$E$16)/($A1537*SIN(C$5*PI()/180))*100/2)^2*PI(),IF(AND(C$9="C",C$10="D"),(($C$7* Coefficients!$F$16)/($A1537*SIN(C$5*PI()/180))*100/2)^2*PI(),FALSE))))</f>
        <v>25407.833517595438</v>
      </c>
      <c r="I1537" s="42">
        <f t="shared" si="170"/>
        <v>2.518198651281256</v>
      </c>
      <c r="L1537" s="44"/>
    </row>
    <row r="1538" spans="1:12" x14ac:dyDescent="0.25">
      <c r="A1538" s="51">
        <f t="shared" si="171"/>
        <v>318.4197521725867</v>
      </c>
      <c r="B1538" s="5">
        <f t="shared" si="165"/>
        <v>0.97639089211719665</v>
      </c>
      <c r="C1538" s="49">
        <f t="shared" si="168"/>
        <v>-0.2075256076633861</v>
      </c>
      <c r="D1538" s="5">
        <f t="shared" si="166"/>
        <v>3.0629788404311293</v>
      </c>
      <c r="E1538" s="5">
        <f t="shared" si="167"/>
        <v>1.0659038462913906</v>
      </c>
      <c r="F1538" s="5">
        <f t="shared" si="169"/>
        <v>0.27718029354231821</v>
      </c>
      <c r="G1538" s="16">
        <f>IF(AND(C$9="L",C$10="IB"),IF((($C$7*Coefficients!$C$16)/($A1538*($C$4/100)))&lt;=1,2*ASIN(($C$7*Coefficients!$C$16)/( $A1538*($C$4/100)))*180/PI(),180),IF(AND(C$9="C",C$10="IB"),IF((($C$7*Coefficients!$D$16)/($A1538*($C$4/100)))&lt;=1,2*ASIN(($C$7*Coefficients!$D$16)/( $A1538*($C$4/100)))*180/PI(),180),IF(AND(C$9="L",C$10="D"),IF((($C$7*Coefficients!$E$16)/($A1538*($C$4/100)))&lt;=1,2*ASIN(($C$7*Coefficients!$E$16)/( $A1538*($C$4/100)))*180/PI(),180),IF(AND(C$9="C",C$10="D"),IF((($C$7*Coefficients!$F$16)/($A1538*($C$4/100)))&lt;=1,2*ASIN(($C$7*Coefficients!$F$16)/( $A1538*($C$4/100)))*180/PI(),180),FALSE))))</f>
        <v>180</v>
      </c>
      <c r="H1538" s="50">
        <f>IF(AND(C$9="L",C$10="IB"),(($C$7*Coefficients!$C$16)/($A1538*SIN(C$5*PI()/180))*100/2)^2*PI(),IF(AND(C$9="C",C$10="IB"),(($C$7*Coefficients!$D$16)/($A1538*SIN(C$5*PI()/180))*100/2)^2*PI(),IF(AND(C$9="L",C$10="D"),(($C$7*Coefficients!$E$16)/($A1538*SIN(C$5*PI()/180))*100/2)^2*PI(),IF(AND(C$9="C",C$10="D"),(($C$7* Coefficients!$F$16)/($A1538*SIN(C$5*PI()/180))*100/2)^2*PI(),FALSE))))</f>
        <v>25291.095126580221</v>
      </c>
      <c r="I1538" s="42">
        <f t="shared" si="170"/>
        <v>2.5124069551011776</v>
      </c>
      <c r="L1538" s="44"/>
    </row>
    <row r="1539" spans="1:12" x14ac:dyDescent="0.25">
      <c r="A1539" s="51">
        <f t="shared" si="171"/>
        <v>319.15378551005028</v>
      </c>
      <c r="B1539" s="5">
        <f t="shared" si="165"/>
        <v>0.97628278582553907</v>
      </c>
      <c r="C1539" s="49">
        <f t="shared" si="168"/>
        <v>-0.20848736520647637</v>
      </c>
      <c r="D1539" s="5">
        <f t="shared" si="166"/>
        <v>3.0700397358858913</v>
      </c>
      <c r="E1539" s="5">
        <f t="shared" si="167"/>
        <v>1.0708238349028063</v>
      </c>
      <c r="F1539" s="5">
        <f t="shared" si="169"/>
        <v>0.29718029354231801</v>
      </c>
      <c r="G1539" s="16">
        <f>IF(AND(C$9="L",C$10="IB"),IF((($C$7*Coefficients!$C$16)/($A1539*($C$4/100)))&lt;=1,2*ASIN(($C$7*Coefficients!$C$16)/( $A1539*($C$4/100)))*180/PI(),180),IF(AND(C$9="C",C$10="IB"),IF((($C$7*Coefficients!$D$16)/($A1539*($C$4/100)))&lt;=1,2*ASIN(($C$7*Coefficients!$D$16)/( $A1539*($C$4/100)))*180/PI(),180),IF(AND(C$9="L",C$10="D"),IF((($C$7*Coefficients!$E$16)/($A1539*($C$4/100)))&lt;=1,2*ASIN(($C$7*Coefficients!$E$16)/( $A1539*($C$4/100)))*180/PI(),180),IF(AND(C$9="C",C$10="D"),IF((($C$7*Coefficients!$F$16)/($A1539*($C$4/100)))&lt;=1,2*ASIN(($C$7*Coefficients!$F$16)/( $A1539*($C$4/100)))*180/PI(),180),FALSE))))</f>
        <v>180</v>
      </c>
      <c r="H1539" s="50">
        <f>IF(AND(C$9="L",C$10="IB"),(($C$7*Coefficients!$C$16)/($A1539*SIN(C$5*PI()/180))*100/2)^2*PI(),IF(AND(C$9="C",C$10="IB"),(($C$7*Coefficients!$D$16)/($A1539*SIN(C$5*PI()/180))*100/2)^2*PI(),IF(AND(C$9="L",C$10="D"),(($C$7*Coefficients!$E$16)/($A1539*SIN(C$5*PI()/180))*100/2)^2*PI(),IF(AND(C$9="C",C$10="D"),(($C$7* Coefficients!$F$16)/($A1539*SIN(C$5*PI()/180))*100/2)^2*PI(),FALSE))))</f>
        <v>25174.893099750763</v>
      </c>
      <c r="I1539" s="42">
        <f t="shared" si="170"/>
        <v>2.5066285794526721</v>
      </c>
      <c r="L1539" s="44"/>
    </row>
    <row r="1540" spans="1:12" x14ac:dyDescent="0.25">
      <c r="A1540" s="51">
        <f t="shared" si="171"/>
        <v>319.88951096911387</v>
      </c>
      <c r="B1540" s="5">
        <f t="shared" si="165"/>
        <v>0.9761741885409253</v>
      </c>
      <c r="C1540" s="49">
        <f t="shared" si="168"/>
        <v>-0.20945359805309516</v>
      </c>
      <c r="D1540" s="5">
        <f t="shared" si="166"/>
        <v>3.0771169083857206</v>
      </c>
      <c r="E1540" s="5">
        <f t="shared" si="167"/>
        <v>1.0757665331498247</v>
      </c>
      <c r="F1540" s="5">
        <f t="shared" si="169"/>
        <v>0.31718029354231903</v>
      </c>
      <c r="G1540" s="16">
        <f>IF(AND(C$9="L",C$10="IB"),IF((($C$7*Coefficients!$C$16)/($A1540*($C$4/100)))&lt;=1,2*ASIN(($C$7*Coefficients!$C$16)/( $A1540*($C$4/100)))*180/PI(),180),IF(AND(C$9="C",C$10="IB"),IF((($C$7*Coefficients!$D$16)/($A1540*($C$4/100)))&lt;=1,2*ASIN(($C$7*Coefficients!$D$16)/( $A1540*($C$4/100)))*180/PI(),180),IF(AND(C$9="L",C$10="D"),IF((($C$7*Coefficients!$E$16)/($A1540*($C$4/100)))&lt;=1,2*ASIN(($C$7*Coefficients!$E$16)/( $A1540*($C$4/100)))*180/PI(),180),IF(AND(C$9="C",C$10="D"),IF((($C$7*Coefficients!$F$16)/($A1540*($C$4/100)))&lt;=1,2*ASIN(($C$7*Coefficients!$F$16)/( $A1540*($C$4/100)))*180/PI(),180),FALSE))))</f>
        <v>180</v>
      </c>
      <c r="H1540" s="50">
        <f>IF(AND(C$9="L",C$10="IB"),(($C$7*Coefficients!$C$16)/($A1540*SIN(C$5*PI()/180))*100/2)^2*PI(),IF(AND(C$9="C",C$10="IB"),(($C$7*Coefficients!$D$16)/($A1540*SIN(C$5*PI()/180))*100/2)^2*PI(),IF(AND(C$9="L",C$10="D"),(($C$7*Coefficients!$E$16)/($A1540*SIN(C$5*PI()/180))*100/2)^2*PI(),IF(AND(C$9="C",C$10="D"),(($C$7* Coefficients!$F$16)/($A1540*SIN(C$5*PI()/180))*100/2)^2*PI(),FALSE))))</f>
        <v>25059.224972737469</v>
      </c>
      <c r="I1540" s="42">
        <f t="shared" si="170"/>
        <v>2.500863493699367</v>
      </c>
      <c r="L1540" s="44"/>
    </row>
    <row r="1541" spans="1:12" x14ac:dyDescent="0.25">
      <c r="A1541" s="51">
        <f t="shared" si="171"/>
        <v>320.62693245052054</v>
      </c>
      <c r="B1541" s="5">
        <f t="shared" si="165"/>
        <v>0.97606509807063957</v>
      </c>
      <c r="C1541" s="49">
        <f t="shared" si="168"/>
        <v>-0.21042432719777637</v>
      </c>
      <c r="D1541" s="5">
        <f t="shared" si="166"/>
        <v>3.0842103954530802</v>
      </c>
      <c r="E1541" s="5">
        <f t="shared" si="167"/>
        <v>1.0807320458553602</v>
      </c>
      <c r="F1541" s="5">
        <f t="shared" si="169"/>
        <v>0.33718029354231766</v>
      </c>
      <c r="G1541" s="16">
        <f>IF(AND(C$9="L",C$10="IB"),IF((($C$7*Coefficients!$C$16)/($A1541*($C$4/100)))&lt;=1,2*ASIN(($C$7*Coefficients!$C$16)/( $A1541*($C$4/100)))*180/PI(),180),IF(AND(C$9="C",C$10="IB"),IF((($C$7*Coefficients!$D$16)/($A1541*($C$4/100)))&lt;=1,2*ASIN(($C$7*Coefficients!$D$16)/( $A1541*($C$4/100)))*180/PI(),180),IF(AND(C$9="L",C$10="D"),IF((($C$7*Coefficients!$E$16)/($A1541*($C$4/100)))&lt;=1,2*ASIN(($C$7*Coefficients!$E$16)/( $A1541*($C$4/100)))*180/PI(),180),IF(AND(C$9="C",C$10="D"),IF((($C$7*Coefficients!$F$16)/($A1541*($C$4/100)))&lt;=1,2*ASIN(($C$7*Coefficients!$F$16)/( $A1541*($C$4/100)))*180/PI(),180),FALSE))))</f>
        <v>180</v>
      </c>
      <c r="H1541" s="50">
        <f>IF(AND(C$9="L",C$10="IB"),(($C$7*Coefficients!$C$16)/($A1541*SIN(C$5*PI()/180))*100/2)^2*PI(),IF(AND(C$9="C",C$10="IB"),(($C$7*Coefficients!$D$16)/($A1541*SIN(C$5*PI()/180))*100/2)^2*PI(),IF(AND(C$9="L",C$10="D"),(($C$7*Coefficients!$E$16)/($A1541*SIN(C$5*PI()/180))*100/2)^2*PI(),IF(AND(C$9="C",C$10="D"),(($C$7* Coefficients!$F$16)/($A1541*SIN(C$5*PI()/180))*100/2)^2*PI(),FALSE))))</f>
        <v>24944.088292493561</v>
      </c>
      <c r="I1541" s="42">
        <f t="shared" si="170"/>
        <v>2.4951116672753519</v>
      </c>
      <c r="L1541" s="44"/>
    </row>
    <row r="1542" spans="1:12" x14ac:dyDescent="0.25">
      <c r="A1542" s="51">
        <f t="shared" si="171"/>
        <v>321.36605386400561</v>
      </c>
      <c r="B1542" s="5">
        <f t="shared" si="165"/>
        <v>0.97595551221251942</v>
      </c>
      <c r="C1542" s="49">
        <f t="shared" si="168"/>
        <v>-0.21139957373514384</v>
      </c>
      <c r="D1542" s="5">
        <f t="shared" si="166"/>
        <v>3.0913202346969326</v>
      </c>
      <c r="E1542" s="5">
        <f t="shared" si="167"/>
        <v>1.0857204783261696</v>
      </c>
      <c r="F1542" s="5">
        <f t="shared" si="169"/>
        <v>0.35718029354231817</v>
      </c>
      <c r="G1542" s="16">
        <f>IF(AND(C$9="L",C$10="IB"),IF((($C$7*Coefficients!$C$16)/($A1542*($C$4/100)))&lt;=1,2*ASIN(($C$7*Coefficients!$C$16)/( $A1542*($C$4/100)))*180/PI(),180),IF(AND(C$9="C",C$10="IB"),IF((($C$7*Coefficients!$D$16)/($A1542*($C$4/100)))&lt;=1,2*ASIN(($C$7*Coefficients!$D$16)/( $A1542*($C$4/100)))*180/PI(),180),IF(AND(C$9="L",C$10="D"),IF((($C$7*Coefficients!$E$16)/($A1542*($C$4/100)))&lt;=1,2*ASIN(($C$7*Coefficients!$E$16)/( $A1542*($C$4/100)))*180/PI(),180),IF(AND(C$9="C",C$10="D"),IF((($C$7*Coefficients!$F$16)/($A1542*($C$4/100)))&lt;=1,2*ASIN(($C$7*Coefficients!$F$16)/( $A1542*($C$4/100)))*180/PI(),180),FALSE))))</f>
        <v>180</v>
      </c>
      <c r="H1542" s="50">
        <f>IF(AND(C$9="L",C$10="IB"),(($C$7*Coefficients!$C$16)/($A1542*SIN(C$5*PI()/180))*100/2)^2*PI(),IF(AND(C$9="C",C$10="IB"),(($C$7*Coefficients!$D$16)/($A1542*SIN(C$5*PI()/180))*100/2)^2*PI(),IF(AND(C$9="L",C$10="D"),(($C$7*Coefficients!$E$16)/($A1542*SIN(C$5*PI()/180))*100/2)^2*PI(),IF(AND(C$9="C",C$10="D"),(($C$7* Coefficients!$F$16)/($A1542*SIN(C$5*PI()/180))*100/2)^2*PI(),FALSE))))</f>
        <v>24829.480617242898</v>
      </c>
      <c r="I1542" s="42">
        <f t="shared" si="170"/>
        <v>2.4893730696850165</v>
      </c>
      <c r="L1542" s="44"/>
    </row>
    <row r="1543" spans="1:12" x14ac:dyDescent="0.25">
      <c r="A1543" s="51">
        <f t="shared" si="171"/>
        <v>322.10687912831725</v>
      </c>
      <c r="B1543" s="5">
        <f t="shared" si="165"/>
        <v>0.97584542875491831</v>
      </c>
      <c r="C1543" s="49">
        <f t="shared" si="168"/>
        <v>-0.21237935886040335</v>
      </c>
      <c r="D1543" s="5">
        <f t="shared" si="166"/>
        <v>3.098446463812937</v>
      </c>
      <c r="E1543" s="5">
        <f t="shared" si="167"/>
        <v>1.0907319363550811</v>
      </c>
      <c r="F1543" s="5">
        <f t="shared" si="169"/>
        <v>0.37718029354231458</v>
      </c>
      <c r="G1543" s="16">
        <f>IF(AND(C$9="L",C$10="IB"),IF((($C$7*Coefficients!$C$16)/($A1543*($C$4/100)))&lt;=1,2*ASIN(($C$7*Coefficients!$C$16)/( $A1543*($C$4/100)))*180/PI(),180),IF(AND(C$9="C",C$10="IB"),IF((($C$7*Coefficients!$D$16)/($A1543*($C$4/100)))&lt;=1,2*ASIN(($C$7*Coefficients!$D$16)/( $A1543*($C$4/100)))*180/PI(),180),IF(AND(C$9="L",C$10="D"),IF((($C$7*Coefficients!$E$16)/($A1543*($C$4/100)))&lt;=1,2*ASIN(($C$7*Coefficients!$E$16)/( $A1543*($C$4/100)))*180/PI(),180),IF(AND(C$9="C",C$10="D"),IF((($C$7*Coefficients!$F$16)/($A1543*($C$4/100)))&lt;=1,2*ASIN(($C$7*Coefficients!$F$16)/( $A1543*($C$4/100)))*180/PI(),180),FALSE))))</f>
        <v>180</v>
      </c>
      <c r="H1543" s="50">
        <f>IF(AND(C$9="L",C$10="IB"),(($C$7*Coefficients!$C$16)/($A1543*SIN(C$5*PI()/180))*100/2)^2*PI(),IF(AND(C$9="C",C$10="IB"),(($C$7*Coefficients!$D$16)/($A1543*SIN(C$5*PI()/180))*100/2)^2*PI(),IF(AND(C$9="L",C$10="D"),(($C$7*Coefficients!$E$16)/($A1543*SIN(C$5*PI()/180))*100/2)^2*PI(),IF(AND(C$9="C",C$10="D"),(($C$7* Coefficients!$F$16)/($A1543*SIN(C$5*PI()/180))*100/2)^2*PI(),FALSE))))</f>
        <v>24715.399516428322</v>
      </c>
      <c r="I1543" s="42">
        <f t="shared" si="170"/>
        <v>2.4836476705028865</v>
      </c>
      <c r="L1543" s="44"/>
    </row>
    <row r="1544" spans="1:12" x14ac:dyDescent="0.25">
      <c r="A1544" s="51">
        <f t="shared" si="171"/>
        <v>322.84941217123725</v>
      </c>
      <c r="B1544" s="5">
        <f t="shared" si="165"/>
        <v>0.97573484547666933</v>
      </c>
      <c r="C1544" s="49">
        <f t="shared" si="168"/>
        <v>-0.21336370386982628</v>
      </c>
      <c r="D1544" s="5">
        <f t="shared" si="166"/>
        <v>3.1055891205836521</v>
      </c>
      <c r="E1544" s="5">
        <f t="shared" si="167"/>
        <v>1.0957665262232439</v>
      </c>
      <c r="F1544" s="5">
        <f t="shared" si="169"/>
        <v>0.39718029354231399</v>
      </c>
      <c r="G1544" s="16">
        <f>IF(AND(C$9="L",C$10="IB"),IF((($C$7*Coefficients!$C$16)/($A1544*($C$4/100)))&lt;=1,2*ASIN(($C$7*Coefficients!$C$16)/( $A1544*($C$4/100)))*180/PI(),180),IF(AND(C$9="C",C$10="IB"),IF((($C$7*Coefficients!$D$16)/($A1544*($C$4/100)))&lt;=1,2*ASIN(($C$7*Coefficients!$D$16)/( $A1544*($C$4/100)))*180/PI(),180),IF(AND(C$9="L",C$10="D"),IF((($C$7*Coefficients!$E$16)/($A1544*($C$4/100)))&lt;=1,2*ASIN(($C$7*Coefficients!$E$16)/( $A1544*($C$4/100)))*180/PI(),180),IF(AND(C$9="C",C$10="D"),IF((($C$7*Coefficients!$F$16)/($A1544*($C$4/100)))&lt;=1,2*ASIN(($C$7*Coefficients!$F$16)/( $A1544*($C$4/100)))*180/PI(),180),FALSE))))</f>
        <v>180</v>
      </c>
      <c r="H1544" s="50">
        <f>IF(AND(C$9="L",C$10="IB"),(($C$7*Coefficients!$C$16)/($A1544*SIN(C$5*PI()/180))*100/2)^2*PI(),IF(AND(C$9="C",C$10="IB"),(($C$7*Coefficients!$D$16)/($A1544*SIN(C$5*PI()/180))*100/2)^2*PI(),IF(AND(C$9="L",C$10="D"),(($C$7*Coefficients!$E$16)/($A1544*SIN(C$5*PI()/180))*100/2)^2*PI(),IF(AND(C$9="C",C$10="D"),(($C$7* Coefficients!$F$16)/($A1544*SIN(C$5*PI()/180))*100/2)^2*PI(),FALSE))))</f>
        <v>24601.842570660061</v>
      </c>
      <c r="I1544" s="42">
        <f t="shared" si="170"/>
        <v>2.4779354393734661</v>
      </c>
      <c r="L1544" s="44"/>
    </row>
    <row r="1545" spans="1:12" x14ac:dyDescent="0.25">
      <c r="A1545" s="51">
        <f t="shared" si="171"/>
        <v>323.59365692960188</v>
      </c>
      <c r="B1545" s="5">
        <f t="shared" si="165"/>
        <v>0.97562376014704544</v>
      </c>
      <c r="C1545" s="49">
        <f t="shared" si="168"/>
        <v>-0.21435263016126527</v>
      </c>
      <c r="D1545" s="5">
        <f t="shared" si="166"/>
        <v>3.1127482428787321</v>
      </c>
      <c r="E1545" s="5">
        <f t="shared" si="167"/>
        <v>1.1008243547023759</v>
      </c>
      <c r="F1545" s="5">
        <f t="shared" si="169"/>
        <v>0.4171802935423139</v>
      </c>
      <c r="G1545" s="16">
        <f>IF(AND(C$9="L",C$10="IB"),IF((($C$7*Coefficients!$C$16)/($A1545*($C$4/100)))&lt;=1,2*ASIN(($C$7*Coefficients!$C$16)/( $A1545*($C$4/100)))*180/PI(),180),IF(AND(C$9="C",C$10="IB"),IF((($C$7*Coefficients!$D$16)/($A1545*($C$4/100)))&lt;=1,2*ASIN(($C$7*Coefficients!$D$16)/( $A1545*($C$4/100)))*180/PI(),180),IF(AND(C$9="L",C$10="D"),IF((($C$7*Coefficients!$E$16)/($A1545*($C$4/100)))&lt;=1,2*ASIN(($C$7*Coefficients!$E$16)/( $A1545*($C$4/100)))*180/PI(),180),IF(AND(C$9="C",C$10="D"),IF((($C$7*Coefficients!$F$16)/($A1545*($C$4/100)))&lt;=1,2*ASIN(($C$7*Coefficients!$F$16)/( $A1545*($C$4/100)))*180/PI(),180),FALSE))))</f>
        <v>180</v>
      </c>
      <c r="H1545" s="50">
        <f>IF(AND(C$9="L",C$10="IB"),(($C$7*Coefficients!$C$16)/($A1545*SIN(C$5*PI()/180))*100/2)^2*PI(),IF(AND(C$9="C",C$10="IB"),(($C$7*Coefficients!$D$16)/($A1545*SIN(C$5*PI()/180))*100/2)^2*PI(),IF(AND(C$9="L",C$10="D"),(($C$7*Coefficients!$E$16)/($A1545*SIN(C$5*PI()/180))*100/2)^2*PI(),IF(AND(C$9="C",C$10="D"),(($C$7* Coefficients!$F$16)/($A1545*SIN(C$5*PI()/180))*100/2)^2*PI(),FALSE))))</f>
        <v>24488.807371664439</v>
      </c>
      <c r="I1545" s="42">
        <f t="shared" si="170"/>
        <v>2.4722363460110741</v>
      </c>
      <c r="L1545" s="44"/>
    </row>
    <row r="1546" spans="1:12" x14ac:dyDescent="0.25">
      <c r="A1546" s="51">
        <f t="shared" si="171"/>
        <v>324.33961734932279</v>
      </c>
      <c r="B1546" s="5">
        <f t="shared" si="165"/>
        <v>0.97551217052572392</v>
      </c>
      <c r="C1546" s="49">
        <f t="shared" si="168"/>
        <v>-0.21534615923463407</v>
      </c>
      <c r="D1546" s="5">
        <f t="shared" si="166"/>
        <v>3.1199238686551318</v>
      </c>
      <c r="E1546" s="5">
        <f t="shared" si="167"/>
        <v>1.1059055290570323</v>
      </c>
      <c r="F1546" s="5">
        <f t="shared" si="169"/>
        <v>0.43718029354231608</v>
      </c>
      <c r="G1546" s="16">
        <f>IF(AND(C$9="L",C$10="IB"),IF((($C$7*Coefficients!$C$16)/($A1546*($C$4/100)))&lt;=1,2*ASIN(($C$7*Coefficients!$C$16)/( $A1546*($C$4/100)))*180/PI(),180),IF(AND(C$9="C",C$10="IB"),IF((($C$7*Coefficients!$D$16)/($A1546*($C$4/100)))&lt;=1,2*ASIN(($C$7*Coefficients!$D$16)/( $A1546*($C$4/100)))*180/PI(),180),IF(AND(C$9="L",C$10="D"),IF((($C$7*Coefficients!$E$16)/($A1546*($C$4/100)))&lt;=1,2*ASIN(($C$7*Coefficients!$E$16)/( $A1546*($C$4/100)))*180/PI(),180),IF(AND(C$9="C",C$10="D"),IF((($C$7*Coefficients!$F$16)/($A1546*($C$4/100)))&lt;=1,2*ASIN(($C$7*Coefficients!$F$16)/( $A1546*($C$4/100)))*180/PI(),180),FALSE))))</f>
        <v>180</v>
      </c>
      <c r="H1546" s="50">
        <f>IF(AND(C$9="L",C$10="IB"),(($C$7*Coefficients!$C$16)/($A1546*SIN(C$5*PI()/180))*100/2)^2*PI(),IF(AND(C$9="C",C$10="IB"),(($C$7*Coefficients!$D$16)/($A1546*SIN(C$5*PI()/180))*100/2)^2*PI(),IF(AND(C$9="L",C$10="D"),(($C$7*Coefficients!$E$16)/($A1546*SIN(C$5*PI()/180))*100/2)^2*PI(),IF(AND(C$9="C",C$10="D"),(($C$7* Coefficients!$F$16)/($A1546*SIN(C$5*PI()/180))*100/2)^2*PI(),FALSE))))</f>
        <v>24376.291522232794</v>
      </c>
      <c r="I1546" s="42">
        <f t="shared" si="170"/>
        <v>2.466550360199685</v>
      </c>
      <c r="L1546" s="44"/>
    </row>
    <row r="1547" spans="1:12" x14ac:dyDescent="0.25">
      <c r="A1547" s="51">
        <f t="shared" si="171"/>
        <v>325.08729738540785</v>
      </c>
      <c r="B1547" s="5">
        <f t="shared" si="165"/>
        <v>0.97540007436274678</v>
      </c>
      <c r="C1547" s="49">
        <f t="shared" si="168"/>
        <v>-0.21634431269242543</v>
      </c>
      <c r="D1547" s="5">
        <f t="shared" si="166"/>
        <v>3.1271160359573034</v>
      </c>
      <c r="E1547" s="5">
        <f t="shared" si="167"/>
        <v>1.1110101570468767</v>
      </c>
      <c r="F1547" s="5">
        <f t="shared" si="169"/>
        <v>0.45718029354231393</v>
      </c>
      <c r="G1547" s="16">
        <f>IF(AND(C$9="L",C$10="IB"),IF((($C$7*Coefficients!$C$16)/($A1547*($C$4/100)))&lt;=1,2*ASIN(($C$7*Coefficients!$C$16)/( $A1547*($C$4/100)))*180/PI(),180),IF(AND(C$9="C",C$10="IB"),IF((($C$7*Coefficients!$D$16)/($A1547*($C$4/100)))&lt;=1,2*ASIN(($C$7*Coefficients!$D$16)/( $A1547*($C$4/100)))*180/PI(),180),IF(AND(C$9="L",C$10="D"),IF((($C$7*Coefficients!$E$16)/($A1547*($C$4/100)))&lt;=1,2*ASIN(($C$7*Coefficients!$E$16)/( $A1547*($C$4/100)))*180/PI(),180),IF(AND(C$9="C",C$10="D"),IF((($C$7*Coefficients!$F$16)/($A1547*($C$4/100)))&lt;=1,2*ASIN(($C$7*Coefficients!$F$16)/( $A1547*($C$4/100)))*180/PI(),180),FALSE))))</f>
        <v>180</v>
      </c>
      <c r="H1547" s="50">
        <f>IF(AND(C$9="L",C$10="IB"),(($C$7*Coefficients!$C$16)/($A1547*SIN(C$5*PI()/180))*100/2)^2*PI(),IF(AND(C$9="C",C$10="IB"),(($C$7*Coefficients!$D$16)/($A1547*SIN(C$5*PI()/180))*100/2)^2*PI(),IF(AND(C$9="L",C$10="D"),(($C$7*Coefficients!$E$16)/($A1547*SIN(C$5*PI()/180))*100/2)^2*PI(),IF(AND(C$9="C",C$10="D"),(($C$7* Coefficients!$F$16)/($A1547*SIN(C$5*PI()/180))*100/2)^2*PI(),FALSE))))</f>
        <v>24264.29263617063</v>
      </c>
      <c r="I1547" s="42">
        <f t="shared" si="170"/>
        <v>2.4608774517927676</v>
      </c>
      <c r="L1547" s="44"/>
    </row>
    <row r="1548" spans="1:12" x14ac:dyDescent="0.25">
      <c r="A1548" s="51">
        <f t="shared" si="171"/>
        <v>325.83670100198219</v>
      </c>
      <c r="B1548" s="5">
        <f t="shared" si="165"/>
        <v>0.97528746939848354</v>
      </c>
      <c r="C1548" s="49">
        <f t="shared" si="168"/>
        <v>-0.21734711224020878</v>
      </c>
      <c r="D1548" s="5">
        <f t="shared" si="166"/>
        <v>3.1343247829174028</v>
      </c>
      <c r="E1548" s="5">
        <f t="shared" si="167"/>
        <v>1.1161383469289718</v>
      </c>
      <c r="F1548" s="5">
        <f t="shared" si="169"/>
        <v>0.47718029354231373</v>
      </c>
      <c r="G1548" s="16">
        <f>IF(AND(C$9="L",C$10="IB"),IF((($C$7*Coefficients!$C$16)/($A1548*($C$4/100)))&lt;=1,2*ASIN(($C$7*Coefficients!$C$16)/( $A1548*($C$4/100)))*180/PI(),180),IF(AND(C$9="C",C$10="IB"),IF((($C$7*Coefficients!$D$16)/($A1548*($C$4/100)))&lt;=1,2*ASIN(($C$7*Coefficients!$D$16)/( $A1548*($C$4/100)))*180/PI(),180),IF(AND(C$9="L",C$10="D"),IF((($C$7*Coefficients!$E$16)/($A1548*($C$4/100)))&lt;=1,2*ASIN(($C$7*Coefficients!$E$16)/( $A1548*($C$4/100)))*180/PI(),180),IF(AND(C$9="C",C$10="D"),IF((($C$7*Coefficients!$F$16)/($A1548*($C$4/100)))&lt;=1,2*ASIN(($C$7*Coefficients!$F$16)/( $A1548*($C$4/100)))*180/PI(),180),FALSE))))</f>
        <v>180</v>
      </c>
      <c r="H1548" s="50">
        <f>IF(AND(C$9="L",C$10="IB"),(($C$7*Coefficients!$C$16)/($A1548*SIN(C$5*PI()/180))*100/2)^2*PI(),IF(AND(C$9="C",C$10="IB"),(($C$7*Coefficients!$D$16)/($A1548*SIN(C$5*PI()/180))*100/2)^2*PI(),IF(AND(C$9="L",C$10="D"),(($C$7*Coefficients!$E$16)/($A1548*SIN(C$5*PI()/180))*100/2)^2*PI(),IF(AND(C$9="C",C$10="D"),(($C$7* Coefficients!$F$16)/($A1548*SIN(C$5*PI()/180))*100/2)^2*PI(),FALSE))))</f>
        <v>24152.808338247007</v>
      </c>
      <c r="I1548" s="42">
        <f t="shared" si="170"/>
        <v>2.4552175907131266</v>
      </c>
      <c r="L1548" s="44"/>
    </row>
    <row r="1549" spans="1:12" x14ac:dyDescent="0.25">
      <c r="A1549" s="51">
        <f t="shared" si="171"/>
        <v>326.58783217230916</v>
      </c>
      <c r="B1549" s="5">
        <f t="shared" si="165"/>
        <v>0.97517435336359282</v>
      </c>
      <c r="C1549" s="49">
        <f t="shared" si="168"/>
        <v>-0.21835457968714042</v>
      </c>
      <c r="D1549" s="5">
        <f t="shared" si="166"/>
        <v>3.1415501477554884</v>
      </c>
      <c r="E1549" s="5">
        <f t="shared" si="167"/>
        <v>1.1212902074600704</v>
      </c>
      <c r="F1549" s="5">
        <f t="shared" si="169"/>
        <v>0.49718029354231275</v>
      </c>
      <c r="G1549" s="16">
        <f>IF(AND(C$9="L",C$10="IB"),IF((($C$7*Coefficients!$C$16)/($A1549*($C$4/100)))&lt;=1,2*ASIN(($C$7*Coefficients!$C$16)/( $A1549*($C$4/100)))*180/PI(),180),IF(AND(C$9="C",C$10="IB"),IF((($C$7*Coefficients!$D$16)/($A1549*($C$4/100)))&lt;=1,2*ASIN(($C$7*Coefficients!$D$16)/( $A1549*($C$4/100)))*180/PI(),180),IF(AND(C$9="L",C$10="D"),IF((($C$7*Coefficients!$E$16)/($A1549*($C$4/100)))&lt;=1,2*ASIN(($C$7*Coefficients!$E$16)/( $A1549*($C$4/100)))*180/PI(),180),IF(AND(C$9="C",C$10="D"),IF((($C$7*Coefficients!$F$16)/($A1549*($C$4/100)))&lt;=1,2*ASIN(($C$7*Coefficients!$F$16)/( $A1549*($C$4/100)))*180/PI(),180),FALSE))))</f>
        <v>180</v>
      </c>
      <c r="H1549" s="50">
        <f>IF(AND(C$9="L",C$10="IB"),(($C$7*Coefficients!$C$16)/($A1549*SIN(C$5*PI()/180))*100/2)^2*PI(),IF(AND(C$9="C",C$10="IB"),(($C$7*Coefficients!$D$16)/($A1549*SIN(C$5*PI()/180))*100/2)^2*PI(),IF(AND(C$9="L",C$10="D"),(($C$7*Coefficients!$E$16)/($A1549*SIN(C$5*PI()/180))*100/2)^2*PI(),IF(AND(C$9="C",C$10="D"),(($C$7* Coefficients!$F$16)/($A1549*SIN(C$5*PI()/180))*100/2)^2*PI(),FALSE))))</f>
        <v>24041.8362641442</v>
      </c>
      <c r="I1549" s="42">
        <f t="shared" si="170"/>
        <v>2.4495707469527419</v>
      </c>
      <c r="L1549" s="44"/>
    </row>
    <row r="1550" spans="1:12" x14ac:dyDescent="0.25">
      <c r="A1550" s="51">
        <f t="shared" si="171"/>
        <v>327.34069487881146</v>
      </c>
      <c r="B1550" s="5">
        <f t="shared" si="165"/>
        <v>0.97506072397898458</v>
      </c>
      <c r="C1550" s="49">
        <f t="shared" si="168"/>
        <v>-0.21936673694646946</v>
      </c>
      <c r="D1550" s="5">
        <f t="shared" si="166"/>
        <v>3.1487921687797256</v>
      </c>
      <c r="E1550" s="5">
        <f t="shared" si="167"/>
        <v>1.1264658478989242</v>
      </c>
      <c r="F1550" s="5">
        <f t="shared" si="169"/>
        <v>0.51718029354231287</v>
      </c>
      <c r="G1550" s="16">
        <f>IF(AND(C$9="L",C$10="IB"),IF((($C$7*Coefficients!$C$16)/($A1550*($C$4/100)))&lt;=1,2*ASIN(($C$7*Coefficients!$C$16)/( $A1550*($C$4/100)))*180/PI(),180),IF(AND(C$9="C",C$10="IB"),IF((($C$7*Coefficients!$D$16)/($A1550*($C$4/100)))&lt;=1,2*ASIN(($C$7*Coefficients!$D$16)/( $A1550*($C$4/100)))*180/PI(),180),IF(AND(C$9="L",C$10="D"),IF((($C$7*Coefficients!$E$16)/($A1550*($C$4/100)))&lt;=1,2*ASIN(($C$7*Coefficients!$E$16)/( $A1550*($C$4/100)))*180/PI(),180),IF(AND(C$9="C",C$10="D"),IF((($C$7*Coefficients!$F$16)/($A1550*($C$4/100)))&lt;=1,2*ASIN(($C$7*Coefficients!$F$16)/( $A1550*($C$4/100)))*180/PI(),180),FALSE))))</f>
        <v>180</v>
      </c>
      <c r="H1550" s="50">
        <f>IF(AND(C$9="L",C$10="IB"),(($C$7*Coefficients!$C$16)/($A1550*SIN(C$5*PI()/180))*100/2)^2*PI(),IF(AND(C$9="C",C$10="IB"),(($C$7*Coefficients!$D$16)/($A1550*SIN(C$5*PI()/180))*100/2)^2*PI(),IF(AND(C$9="L",C$10="D"),(($C$7*Coefficients!$E$16)/($A1550*SIN(C$5*PI()/180))*100/2)^2*PI(),IF(AND(C$9="C",C$10="D"),(($C$7* Coefficients!$F$16)/($A1550*SIN(C$5*PI()/180))*100/2)^2*PI(),FALSE))))</f>
        <v>23931.374060407532</v>
      </c>
      <c r="I1550" s="42">
        <f t="shared" si="170"/>
        <v>2.4439368905726102</v>
      </c>
      <c r="L1550" s="44"/>
    </row>
    <row r="1551" spans="1:12" x14ac:dyDescent="0.25">
      <c r="A1551" s="51">
        <f t="shared" si="171"/>
        <v>328.09529311309223</v>
      </c>
      <c r="B1551" s="5">
        <f t="shared" si="165"/>
        <v>0.97494657895578063</v>
      </c>
      <c r="C1551" s="49">
        <f t="shared" si="168"/>
        <v>-0.22038360603606119</v>
      </c>
      <c r="D1551" s="5">
        <f t="shared" si="166"/>
        <v>3.1560508843865889</v>
      </c>
      <c r="E1551" s="5">
        <f t="shared" si="167"/>
        <v>1.1316653780086003</v>
      </c>
      <c r="F1551" s="5">
        <f t="shared" si="169"/>
        <v>0.53718029354231323</v>
      </c>
      <c r="G1551" s="16">
        <f>IF(AND(C$9="L",C$10="IB"),IF((($C$7*Coefficients!$C$16)/($A1551*($C$4/100)))&lt;=1,2*ASIN(($C$7*Coefficients!$C$16)/( $A1551*($C$4/100)))*180/PI(),180),IF(AND(C$9="C",C$10="IB"),IF((($C$7*Coefficients!$D$16)/($A1551*($C$4/100)))&lt;=1,2*ASIN(($C$7*Coefficients!$D$16)/( $A1551*($C$4/100)))*180/PI(),180),IF(AND(C$9="L",C$10="D"),IF((($C$7*Coefficients!$E$16)/($A1551*($C$4/100)))&lt;=1,2*ASIN(($C$7*Coefficients!$E$16)/( $A1551*($C$4/100)))*180/PI(),180),IF(AND(C$9="C",C$10="D"),IF((($C$7*Coefficients!$F$16)/($A1551*($C$4/100)))&lt;=1,2*ASIN(($C$7*Coefficients!$F$16)/( $A1551*($C$4/100)))*180/PI(),180),FALSE))))</f>
        <v>180</v>
      </c>
      <c r="H1551" s="50">
        <f>IF(AND(C$9="L",C$10="IB"),(($C$7*Coefficients!$C$16)/($A1551*SIN(C$5*PI()/180))*100/2)^2*PI(),IF(AND(C$9="C",C$10="IB"),(($C$7*Coefficients!$D$16)/($A1551*SIN(C$5*PI()/180))*100/2)^2*PI(),IF(AND(C$9="L",C$10="D"),(($C$7*Coefficients!$E$16)/($A1551*SIN(C$5*PI()/180))*100/2)^2*PI(),IF(AND(C$9="C",C$10="D"),(($C$7* Coefficients!$F$16)/($A1551*SIN(C$5*PI()/180))*100/2)^2*PI(),FALSE))))</f>
        <v>23821.419384395478</v>
      </c>
      <c r="I1551" s="42">
        <f t="shared" si="170"/>
        <v>2.4383159917025861</v>
      </c>
      <c r="L1551" s="44"/>
    </row>
    <row r="1552" spans="1:12" x14ac:dyDescent="0.25">
      <c r="A1552" s="51">
        <f t="shared" si="171"/>
        <v>328.85163087595618</v>
      </c>
      <c r="B1552" s="5">
        <f t="shared" si="165"/>
        <v>0.9748319159952773</v>
      </c>
      <c r="C1552" s="49">
        <f t="shared" si="168"/>
        <v>-0.2214052090789021</v>
      </c>
      <c r="D1552" s="5">
        <f t="shared" si="166"/>
        <v>3.1633263330610655</v>
      </c>
      <c r="E1552" s="5">
        <f t="shared" si="167"/>
        <v>1.1368889080588085</v>
      </c>
      <c r="F1552" s="5">
        <f t="shared" si="169"/>
        <v>0.55718029354231202</v>
      </c>
      <c r="G1552" s="16">
        <f>IF(AND(C$9="L",C$10="IB"),IF((($C$7*Coefficients!$C$16)/($A1552*($C$4/100)))&lt;=1,2*ASIN(($C$7*Coefficients!$C$16)/( $A1552*($C$4/100)))*180/PI(),180),IF(AND(C$9="C",C$10="IB"),IF((($C$7*Coefficients!$D$16)/($A1552*($C$4/100)))&lt;=1,2*ASIN(($C$7*Coefficients!$D$16)/( $A1552*($C$4/100)))*180/PI(),180),IF(AND(C$9="L",C$10="D"),IF((($C$7*Coefficients!$E$16)/($A1552*($C$4/100)))&lt;=1,2*ASIN(($C$7*Coefficients!$E$16)/( $A1552*($C$4/100)))*180/PI(),180),IF(AND(C$9="C",C$10="D"),IF((($C$7*Coefficients!$F$16)/($A1552*($C$4/100)))&lt;=1,2*ASIN(($C$7*Coefficients!$F$16)/( $A1552*($C$4/100)))*180/PI(),180),FALSE))))</f>
        <v>180</v>
      </c>
      <c r="H1552" s="50">
        <f>IF(AND(C$9="L",C$10="IB"),(($C$7*Coefficients!$C$16)/($A1552*SIN(C$5*PI()/180))*100/2)^2*PI(),IF(AND(C$9="C",C$10="IB"),(($C$7*Coefficients!$D$16)/($A1552*SIN(C$5*PI()/180))*100/2)^2*PI(),IF(AND(C$9="L",C$10="D"),(($C$7*Coefficients!$E$16)/($A1552*SIN(C$5*PI()/180))*100/2)^2*PI(),IF(AND(C$9="C",C$10="D"),(($C$7* Coefficients!$F$16)/($A1552*SIN(C$5*PI()/180))*100/2)^2*PI(),FALSE))))</f>
        <v>23711.969904229936</v>
      </c>
      <c r="I1552" s="42">
        <f t="shared" si="170"/>
        <v>2.4327080205412224</v>
      </c>
      <c r="L1552" s="44"/>
    </row>
    <row r="1553" spans="1:12" x14ac:dyDescent="0.25">
      <c r="A1553" s="51">
        <f t="shared" si="171"/>
        <v>329.60971217743082</v>
      </c>
      <c r="B1553" s="5">
        <f t="shared" si="165"/>
        <v>0.97471673278890614</v>
      </c>
      <c r="C1553" s="49">
        <f t="shared" si="168"/>
        <v>-0.22243156830362462</v>
      </c>
      <c r="D1553" s="5">
        <f t="shared" si="166"/>
        <v>3.1706185533768605</v>
      </c>
      <c r="E1553" s="5">
        <f t="shared" si="167"/>
        <v>1.1421365488282416</v>
      </c>
      <c r="F1553" s="5">
        <f t="shared" si="169"/>
        <v>0.57718029354231182</v>
      </c>
      <c r="G1553" s="16">
        <f>IF(AND(C$9="L",C$10="IB"),IF((($C$7*Coefficients!$C$16)/($A1553*($C$4/100)))&lt;=1,2*ASIN(($C$7*Coefficients!$C$16)/( $A1553*($C$4/100)))*180/PI(),180),IF(AND(C$9="C",C$10="IB"),IF((($C$7*Coefficients!$D$16)/($A1553*($C$4/100)))&lt;=1,2*ASIN(($C$7*Coefficients!$D$16)/( $A1553*($C$4/100)))*180/PI(),180),IF(AND(C$9="L",C$10="D"),IF((($C$7*Coefficients!$E$16)/($A1553*($C$4/100)))&lt;=1,2*ASIN(($C$7*Coefficients!$E$16)/( $A1553*($C$4/100)))*180/PI(),180),IF(AND(C$9="C",C$10="D"),IF((($C$7*Coefficients!$F$16)/($A1553*($C$4/100)))&lt;=1,2*ASIN(($C$7*Coefficients!$F$16)/( $A1553*($C$4/100)))*180/PI(),180),FALSE))))</f>
        <v>180</v>
      </c>
      <c r="H1553" s="50">
        <f>IF(AND(C$9="L",C$10="IB"),(($C$7*Coefficients!$C$16)/($A1553*SIN(C$5*PI()/180))*100/2)^2*PI(),IF(AND(C$9="C",C$10="IB"),(($C$7*Coefficients!$D$16)/($A1553*SIN(C$5*PI()/180))*100/2)^2*PI(),IF(AND(C$9="L",C$10="D"),(($C$7*Coefficients!$E$16)/($A1553*SIN(C$5*PI()/180))*100/2)^2*PI(),IF(AND(C$9="C",C$10="D"),(($C$7* Coefficients!$F$16)/($A1553*SIN(C$5*PI()/180))*100/2)^2*PI(),FALSE))))</f>
        <v>23603.023298746844</v>
      </c>
      <c r="I1553" s="42">
        <f t="shared" si="170"/>
        <v>2.427112947355615</v>
      </c>
      <c r="L1553" s="44"/>
    </row>
    <row r="1554" spans="1:12" x14ac:dyDescent="0.25">
      <c r="A1554" s="51">
        <f t="shared" si="171"/>
        <v>330.36954103678778</v>
      </c>
      <c r="B1554" s="5">
        <f t="shared" si="165"/>
        <v>0.97460102701819518</v>
      </c>
      <c r="C1554" s="49">
        <f t="shared" si="168"/>
        <v>-0.22346270604502849</v>
      </c>
      <c r="D1554" s="5">
        <f t="shared" si="166"/>
        <v>3.1779275839966004</v>
      </c>
      <c r="E1554" s="5">
        <f t="shared" si="167"/>
        <v>1.1474084116069232</v>
      </c>
      <c r="F1554" s="5">
        <f t="shared" si="169"/>
        <v>0.59718029354231361</v>
      </c>
      <c r="G1554" s="16">
        <f>IF(AND(C$9="L",C$10="IB"),IF((($C$7*Coefficients!$C$16)/($A1554*($C$4/100)))&lt;=1,2*ASIN(($C$7*Coefficients!$C$16)/( $A1554*($C$4/100)))*180/PI(),180),IF(AND(C$9="C",C$10="IB"),IF((($C$7*Coefficients!$D$16)/($A1554*($C$4/100)))&lt;=1,2*ASIN(($C$7*Coefficients!$D$16)/( $A1554*($C$4/100)))*180/PI(),180),IF(AND(C$9="L",C$10="D"),IF((($C$7*Coefficients!$E$16)/($A1554*($C$4/100)))&lt;=1,2*ASIN(($C$7*Coefficients!$E$16)/( $A1554*($C$4/100)))*180/PI(),180),IF(AND(C$9="C",C$10="D"),IF((($C$7*Coefficients!$F$16)/($A1554*($C$4/100)))&lt;=1,2*ASIN(($C$7*Coefficients!$F$16)/( $A1554*($C$4/100)))*180/PI(),180),FALSE))))</f>
        <v>180</v>
      </c>
      <c r="H1554" s="50">
        <f>IF(AND(C$9="L",C$10="IB"),(($C$7*Coefficients!$C$16)/($A1554*SIN(C$5*PI()/180))*100/2)^2*PI(),IF(AND(C$9="C",C$10="IB"),(($C$7*Coefficients!$D$16)/($A1554*SIN(C$5*PI()/180))*100/2)^2*PI(),IF(AND(C$9="L",C$10="D"),(($C$7*Coefficients!$E$16)/($A1554*SIN(C$5*PI()/180))*100/2)^2*PI(),IF(AND(C$9="C",C$10="D"),(($C$7* Coefficients!$F$16)/($A1554*SIN(C$5*PI()/180))*100/2)^2*PI(),FALSE))))</f>
        <v>23494.577257446916</v>
      </c>
      <c r="I1554" s="42">
        <f t="shared" si="170"/>
        <v>2.4215307424812424</v>
      </c>
      <c r="L1554" s="44"/>
    </row>
    <row r="1555" spans="1:12" x14ac:dyDescent="0.25">
      <c r="A1555" s="51">
        <f t="shared" si="171"/>
        <v>331.13112148256403</v>
      </c>
      <c r="B1555" s="5">
        <f t="shared" si="165"/>
        <v>0.97448479635473106</v>
      </c>
      <c r="C1555" s="49">
        <f t="shared" si="168"/>
        <v>-0.22449864474459585</v>
      </c>
      <c r="D1555" s="5">
        <f t="shared" si="166"/>
        <v>3.1852534636720371</v>
      </c>
      <c r="E1555" s="5">
        <f t="shared" si="167"/>
        <v>1.152704608198567</v>
      </c>
      <c r="F1555" s="5">
        <f t="shared" si="169"/>
        <v>0.61718029354231274</v>
      </c>
      <c r="G1555" s="16">
        <f>IF(AND(C$9="L",C$10="IB"),IF((($C$7*Coefficients!$C$16)/($A1555*($C$4/100)))&lt;=1,2*ASIN(($C$7*Coefficients!$C$16)/( $A1555*($C$4/100)))*180/PI(),180),IF(AND(C$9="C",C$10="IB"),IF((($C$7*Coefficients!$D$16)/($A1555*($C$4/100)))&lt;=1,2*ASIN(($C$7*Coefficients!$D$16)/( $A1555*($C$4/100)))*180/PI(),180),IF(AND(C$9="L",C$10="D"),IF((($C$7*Coefficients!$E$16)/($A1555*($C$4/100)))&lt;=1,2*ASIN(($C$7*Coefficients!$E$16)/( $A1555*($C$4/100)))*180/PI(),180),IF(AND(C$9="C",C$10="D"),IF((($C$7*Coefficients!$F$16)/($A1555*($C$4/100)))&lt;=1,2*ASIN(($C$7*Coefficients!$F$16)/( $A1555*($C$4/100)))*180/PI(),180),FALSE))))</f>
        <v>180</v>
      </c>
      <c r="H1555" s="50">
        <f>IF(AND(C$9="L",C$10="IB"),(($C$7*Coefficients!$C$16)/($A1555*SIN(C$5*PI()/180))*100/2)^2*PI(),IF(AND(C$9="C",C$10="IB"),(($C$7*Coefficients!$D$16)/($A1555*SIN(C$5*PI()/180))*100/2)^2*PI(),IF(AND(C$9="L",C$10="D"),(($C$7*Coefficients!$E$16)/($A1555*SIN(C$5*PI()/180))*100/2)^2*PI(),IF(AND(C$9="C",C$10="D"),(($C$7* Coefficients!$F$16)/($A1555*SIN(C$5*PI()/180))*100/2)^2*PI(),FALSE))))</f>
        <v>23386.629480446634</v>
      </c>
      <c r="I1555" s="42">
        <f t="shared" si="170"/>
        <v>2.4159613763218104</v>
      </c>
      <c r="L1555" s="44"/>
    </row>
    <row r="1556" spans="1:12" x14ac:dyDescent="0.25">
      <c r="A1556" s="51">
        <f t="shared" si="171"/>
        <v>331.89445755258322</v>
      </c>
      <c r="B1556" s="5">
        <f t="shared" si="165"/>
        <v>0.97436803846011877</v>
      </c>
      <c r="C1556" s="49">
        <f t="shared" si="168"/>
        <v>-0.22553940695102995</v>
      </c>
      <c r="D1556" s="5">
        <f t="shared" si="166"/>
        <v>3.1925962312442548</v>
      </c>
      <c r="E1556" s="5">
        <f t="shared" si="167"/>
        <v>1.1580252509229507</v>
      </c>
      <c r="F1556" s="5">
        <f t="shared" si="169"/>
        <v>0.63718029354231087</v>
      </c>
      <c r="G1556" s="16">
        <f>IF(AND(C$9="L",C$10="IB"),IF((($C$7*Coefficients!$C$16)/($A1556*($C$4/100)))&lt;=1,2*ASIN(($C$7*Coefficients!$C$16)/( $A1556*($C$4/100)))*180/PI(),180),IF(AND(C$9="C",C$10="IB"),IF((($C$7*Coefficients!$D$16)/($A1556*($C$4/100)))&lt;=1,2*ASIN(($C$7*Coefficients!$D$16)/( $A1556*($C$4/100)))*180/PI(),180),IF(AND(C$9="L",C$10="D"),IF((($C$7*Coefficients!$E$16)/($A1556*($C$4/100)))&lt;=1,2*ASIN(($C$7*Coefficients!$E$16)/( $A1556*($C$4/100)))*180/PI(),180),IF(AND(C$9="C",C$10="D"),IF((($C$7*Coefficients!$F$16)/($A1556*($C$4/100)))&lt;=1,2*ASIN(($C$7*Coefficients!$F$16)/( $A1556*($C$4/100)))*180/PI(),180),FALSE))))</f>
        <v>180</v>
      </c>
      <c r="H1556" s="50">
        <f>IF(AND(C$9="L",C$10="IB"),(($C$7*Coefficients!$C$16)/($A1556*SIN(C$5*PI()/180))*100/2)^2*PI(),IF(AND(C$9="C",C$10="IB"),(($C$7*Coefficients!$D$16)/($A1556*SIN(C$5*PI()/180))*100/2)^2*PI(),IF(AND(C$9="L",C$10="D"),(($C$7*Coefficients!$E$16)/($A1556*SIN(C$5*PI()/180))*100/2)^2*PI(),IF(AND(C$9="C",C$10="D"),(($C$7* Coefficients!$F$16)/($A1556*SIN(C$5*PI()/180))*100/2)^2*PI(),FALSE))))</f>
        <v>23279.177678429522</v>
      </c>
      <c r="I1556" s="42">
        <f t="shared" si="170"/>
        <v>2.4104048193490941</v>
      </c>
      <c r="L1556" s="44"/>
    </row>
    <row r="1557" spans="1:12" x14ac:dyDescent="0.25">
      <c r="A1557" s="51">
        <f t="shared" si="171"/>
        <v>332.6595532939773</v>
      </c>
      <c r="B1557" s="5">
        <f t="shared" si="165"/>
        <v>0.97425075098594227</v>
      </c>
      <c r="C1557" s="49">
        <f t="shared" si="168"/>
        <v>-0.22658501532078634</v>
      </c>
      <c r="D1557" s="5">
        <f t="shared" si="166"/>
        <v>3.1999559256438785</v>
      </c>
      <c r="E1557" s="5">
        <f t="shared" si="167"/>
        <v>1.1633704526182973</v>
      </c>
      <c r="F1557" s="5">
        <f t="shared" si="169"/>
        <v>0.657180293542312</v>
      </c>
      <c r="G1557" s="16">
        <f>IF(AND(C$9="L",C$10="IB"),IF((($C$7*Coefficients!$C$16)/($A1557*($C$4/100)))&lt;=1,2*ASIN(($C$7*Coefficients!$C$16)/( $A1557*($C$4/100)))*180/PI(),180),IF(AND(C$9="C",C$10="IB"),IF((($C$7*Coefficients!$D$16)/($A1557*($C$4/100)))&lt;=1,2*ASIN(($C$7*Coefficients!$D$16)/( $A1557*($C$4/100)))*180/PI(),180),IF(AND(C$9="L",C$10="D"),IF((($C$7*Coefficients!$E$16)/($A1557*($C$4/100)))&lt;=1,2*ASIN(($C$7*Coefficients!$E$16)/( $A1557*($C$4/100)))*180/PI(),180),IF(AND(C$9="C",C$10="D"),IF((($C$7*Coefficients!$F$16)/($A1557*($C$4/100)))&lt;=1,2*ASIN(($C$7*Coefficients!$F$16)/( $A1557*($C$4/100)))*180/PI(),180),FALSE))))</f>
        <v>180</v>
      </c>
      <c r="H1557" s="50">
        <f>IF(AND(C$9="L",C$10="IB"),(($C$7*Coefficients!$C$16)/($A1557*SIN(C$5*PI()/180))*100/2)^2*PI(),IF(AND(C$9="C",C$10="IB"),(($C$7*Coefficients!$D$16)/($A1557*SIN(C$5*PI()/180))*100/2)^2*PI(),IF(AND(C$9="L",C$10="D"),(($C$7*Coefficients!$E$16)/($A1557*SIN(C$5*PI()/180))*100/2)^2*PI(),IF(AND(C$9="C",C$10="D"),(($C$7* Coefficients!$F$16)/($A1557*SIN(C$5*PI()/180))*100/2)^2*PI(),FALSE))))</f>
        <v>23172.219572597485</v>
      </c>
      <c r="I1557" s="42">
        <f t="shared" si="170"/>
        <v>2.4048610421027816</v>
      </c>
      <c r="L1557" s="44"/>
    </row>
    <row r="1558" spans="1:12" x14ac:dyDescent="0.25">
      <c r="A1558" s="51">
        <f t="shared" si="171"/>
        <v>333.42641276320762</v>
      </c>
      <c r="B1558" s="5">
        <f t="shared" si="165"/>
        <v>0.97413293157372782</v>
      </c>
      <c r="C1558" s="49">
        <f t="shared" si="168"/>
        <v>-0.2276354926185836</v>
      </c>
      <c r="D1558" s="5">
        <f t="shared" si="166"/>
        <v>3.2073325858912733</v>
      </c>
      <c r="E1558" s="5">
        <f t="shared" si="167"/>
        <v>1.1687403266436649</v>
      </c>
      <c r="F1558" s="5">
        <f t="shared" si="169"/>
        <v>0.67718029354231157</v>
      </c>
      <c r="G1558" s="16">
        <f>IF(AND(C$9="L",C$10="IB"),IF((($C$7*Coefficients!$C$16)/($A1558*($C$4/100)))&lt;=1,2*ASIN(($C$7*Coefficients!$C$16)/( $A1558*($C$4/100)))*180/PI(),180),IF(AND(C$9="C",C$10="IB"),IF((($C$7*Coefficients!$D$16)/($A1558*($C$4/100)))&lt;=1,2*ASIN(($C$7*Coefficients!$D$16)/( $A1558*($C$4/100)))*180/PI(),180),IF(AND(C$9="L",C$10="D"),IF((($C$7*Coefficients!$E$16)/($A1558*($C$4/100)))&lt;=1,2*ASIN(($C$7*Coefficients!$E$16)/( $A1558*($C$4/100)))*180/PI(),180),IF(AND(C$9="C",C$10="D"),IF((($C$7*Coefficients!$F$16)/($A1558*($C$4/100)))&lt;=1,2*ASIN(($C$7*Coefficients!$F$16)/( $A1558*($C$4/100)))*180/PI(),180),FALSE))))</f>
        <v>180</v>
      </c>
      <c r="H1558" s="50">
        <f>IF(AND(C$9="L",C$10="IB"),(($C$7*Coefficients!$C$16)/($A1558*SIN(C$5*PI()/180))*100/2)^2*PI(),IF(AND(C$9="C",C$10="IB"),(($C$7*Coefficients!$D$16)/($A1558*SIN(C$5*PI()/180))*100/2)^2*PI(),IF(AND(C$9="L",C$10="D"),(($C$7*Coefficients!$E$16)/($A1558*SIN(C$5*PI()/180))*100/2)^2*PI(),IF(AND(C$9="C",C$10="D"),(($C$7* Coefficients!$F$16)/($A1558*SIN(C$5*PI()/180))*100/2)^2*PI(),FALSE))))</f>
        <v>23065.752894622634</v>
      </c>
      <c r="I1558" s="42">
        <f t="shared" si="170"/>
        <v>2.3993300151903174</v>
      </c>
      <c r="L1558" s="44"/>
    </row>
    <row r="1559" spans="1:12" x14ac:dyDescent="0.25">
      <c r="A1559" s="51">
        <f t="shared" si="171"/>
        <v>334.19504002608687</v>
      </c>
      <c r="B1559" s="5">
        <f t="shared" si="165"/>
        <v>0.97401457785490164</v>
      </c>
      <c r="C1559" s="49">
        <f t="shared" si="168"/>
        <v>-0.2286908617179646</v>
      </c>
      <c r="D1559" s="5">
        <f t="shared" si="166"/>
        <v>3.2147262510967574</v>
      </c>
      <c r="E1559" s="5">
        <f t="shared" si="167"/>
        <v>1.1741349868813546</v>
      </c>
      <c r="F1559" s="5">
        <f t="shared" si="169"/>
        <v>0.69718029354231004</v>
      </c>
      <c r="G1559" s="16">
        <f>IF(AND(C$9="L",C$10="IB"),IF((($C$7*Coefficients!$C$16)/($A1559*($C$4/100)))&lt;=1,2*ASIN(($C$7*Coefficients!$C$16)/( $A1559*($C$4/100)))*180/PI(),180),IF(AND(C$9="C",C$10="IB"),IF((($C$7*Coefficients!$D$16)/($A1559*($C$4/100)))&lt;=1,2*ASIN(($C$7*Coefficients!$D$16)/( $A1559*($C$4/100)))*180/PI(),180),IF(AND(C$9="L",C$10="D"),IF((($C$7*Coefficients!$E$16)/($A1559*($C$4/100)))&lt;=1,2*ASIN(($C$7*Coefficients!$E$16)/( $A1559*($C$4/100)))*180/PI(),180),IF(AND(C$9="C",C$10="D"),IF((($C$7*Coefficients!$F$16)/($A1559*($C$4/100)))&lt;=1,2*ASIN(($C$7*Coefficients!$F$16)/( $A1559*($C$4/100)))*180/PI(),180),FALSE))))</f>
        <v>180</v>
      </c>
      <c r="H1559" s="50">
        <f>IF(AND(C$9="L",C$10="IB"),(($C$7*Coefficients!$C$16)/($A1559*SIN(C$5*PI()/180))*100/2)^2*PI(),IF(AND(C$9="C",C$10="IB"),(($C$7*Coefficients!$D$16)/($A1559*SIN(C$5*PI()/180))*100/2)^2*PI(),IF(AND(C$9="L",C$10="D"),(($C$7*Coefficients!$E$16)/($A1559*SIN(C$5*PI()/180))*100/2)^2*PI(),IF(AND(C$9="C",C$10="D"),(($C$7* Coefficients!$F$16)/($A1559*SIN(C$5*PI()/180))*100/2)^2*PI(),FALSE))))</f>
        <v>22959.775386599023</v>
      </c>
      <c r="I1559" s="42">
        <f t="shared" si="170"/>
        <v>2.3938117092867475</v>
      </c>
      <c r="L1559" s="44"/>
    </row>
    <row r="1560" spans="1:12" x14ac:dyDescent="0.25">
      <c r="A1560" s="51">
        <f t="shared" si="171"/>
        <v>334.96543915780018</v>
      </c>
      <c r="B1560" s="5">
        <f t="shared" si="165"/>
        <v>0.97389568745075228</v>
      </c>
      <c r="C1560" s="49">
        <f t="shared" si="168"/>
        <v>-0.22975114560181853</v>
      </c>
      <c r="D1560" s="5">
        <f t="shared" si="166"/>
        <v>3.2221369604608094</v>
      </c>
      <c r="E1560" s="5">
        <f t="shared" si="167"/>
        <v>1.1795545477393252</v>
      </c>
      <c r="F1560" s="5">
        <f t="shared" si="169"/>
        <v>0.71718029354231005</v>
      </c>
      <c r="G1560" s="16">
        <f>IF(AND(C$9="L",C$10="IB"),IF((($C$7*Coefficients!$C$16)/($A1560*($C$4/100)))&lt;=1,2*ASIN(($C$7*Coefficients!$C$16)/( $A1560*($C$4/100)))*180/PI(),180),IF(AND(C$9="C",C$10="IB"),IF((($C$7*Coefficients!$D$16)/($A1560*($C$4/100)))&lt;=1,2*ASIN(($C$7*Coefficients!$D$16)/( $A1560*($C$4/100)))*180/PI(),180),IF(AND(C$9="L",C$10="D"),IF((($C$7*Coefficients!$E$16)/($A1560*($C$4/100)))&lt;=1,2*ASIN(($C$7*Coefficients!$E$16)/( $A1560*($C$4/100)))*180/PI(),180),IF(AND(C$9="C",C$10="D"),IF((($C$7*Coefficients!$F$16)/($A1560*($C$4/100)))&lt;=1,2*ASIN(($C$7*Coefficients!$F$16)/( $A1560*($C$4/100)))*180/PI(),180),FALSE))))</f>
        <v>180</v>
      </c>
      <c r="H1560" s="50">
        <f>IF(AND(C$9="L",C$10="IB"),(($C$7*Coefficients!$C$16)/($A1560*SIN(C$5*PI()/180))*100/2)^2*PI(),IF(AND(C$9="C",C$10="IB"),(($C$7*Coefficients!$D$16)/($A1560*SIN(C$5*PI()/180))*100/2)^2*PI(),IF(AND(C$9="L",C$10="D"),(($C$7*Coefficients!$E$16)/($A1560*SIN(C$5*PI()/180))*100/2)^2*PI(),IF(AND(C$9="C",C$10="D"),(($C$7* Coefficients!$F$16)/($A1560*SIN(C$5*PI()/180))*100/2)^2*PI(),FALSE))))</f>
        <v>22854.284800994927</v>
      </c>
      <c r="I1560" s="42">
        <f t="shared" si="170"/>
        <v>2.3883060951345638</v>
      </c>
      <c r="L1560" s="44"/>
    </row>
    <row r="1561" spans="1:12" x14ac:dyDescent="0.25">
      <c r="A1561" s="51">
        <f t="shared" si="171"/>
        <v>335.73761424292712</v>
      </c>
      <c r="B1561" s="5">
        <f t="shared" si="165"/>
        <v>0.97377625797239076</v>
      </c>
      <c r="C1561" s="49">
        <f t="shared" si="168"/>
        <v>-0.23081636736292435</v>
      </c>
      <c r="D1561" s="5">
        <f t="shared" si="166"/>
        <v>3.2295647532742713</v>
      </c>
      <c r="E1561" s="5">
        <f t="shared" si="167"/>
        <v>1.1849991241536171</v>
      </c>
      <c r="F1561" s="5">
        <f t="shared" si="169"/>
        <v>0.73718029354230974</v>
      </c>
      <c r="G1561" s="16">
        <f>IF(AND(C$9="L",C$10="IB"),IF((($C$7*Coefficients!$C$16)/($A1561*($C$4/100)))&lt;=1,2*ASIN(($C$7*Coefficients!$C$16)/( $A1561*($C$4/100)))*180/PI(),180),IF(AND(C$9="C",C$10="IB"),IF((($C$7*Coefficients!$D$16)/($A1561*($C$4/100)))&lt;=1,2*ASIN(($C$7*Coefficients!$D$16)/( $A1561*($C$4/100)))*180/PI(),180),IF(AND(C$9="L",C$10="D"),IF((($C$7*Coefficients!$E$16)/($A1561*($C$4/100)))&lt;=1,2*ASIN(($C$7*Coefficients!$E$16)/( $A1561*($C$4/100)))*180/PI(),180),IF(AND(C$9="C",C$10="D"),IF((($C$7*Coefficients!$F$16)/($A1561*($C$4/100)))&lt;=1,2*ASIN(($C$7*Coefficients!$F$16)/( $A1561*($C$4/100)))*180/PI(),180),FALSE))))</f>
        <v>180</v>
      </c>
      <c r="H1561" s="50">
        <f>IF(AND(C$9="L",C$10="IB"),(($C$7*Coefficients!$C$16)/($A1561*SIN(C$5*PI()/180))*100/2)^2*PI(),IF(AND(C$9="C",C$10="IB"),(($C$7*Coefficients!$D$16)/($A1561*SIN(C$5*PI()/180))*100/2)^2*PI(),IF(AND(C$9="L",C$10="D"),(($C$7*Coefficients!$E$16)/($A1561*SIN(C$5*PI()/180))*100/2)^2*PI(),IF(AND(C$9="C",C$10="D"),(($C$7* Coefficients!$F$16)/($A1561*SIN(C$5*PI()/180))*100/2)^2*PI(),FALSE))))</f>
        <v>22749.278900605019</v>
      </c>
      <c r="I1561" s="42">
        <f t="shared" si="170"/>
        <v>2.3828131435435473</v>
      </c>
      <c r="L1561" s="44"/>
    </row>
    <row r="1562" spans="1:12" x14ac:dyDescent="0.25">
      <c r="A1562" s="51">
        <f t="shared" si="171"/>
        <v>336.51156937546307</v>
      </c>
      <c r="B1562" s="5">
        <f t="shared" si="165"/>
        <v>0.97365628702070961</v>
      </c>
      <c r="C1562" s="49">
        <f t="shared" si="168"/>
        <v>-0.23188655020450566</v>
      </c>
      <c r="D1562" s="5">
        <f t="shared" si="166"/>
        <v>3.2370096689185619</v>
      </c>
      <c r="E1562" s="5">
        <f t="shared" si="167"/>
        <v>1.1904688315907919</v>
      </c>
      <c r="F1562" s="5">
        <f t="shared" si="169"/>
        <v>0.75718029354230887</v>
      </c>
      <c r="G1562" s="16">
        <f>IF(AND(C$9="L",C$10="IB"),IF((($C$7*Coefficients!$C$16)/($A1562*($C$4/100)))&lt;=1,2*ASIN(($C$7*Coefficients!$C$16)/( $A1562*($C$4/100)))*180/PI(),180),IF(AND(C$9="C",C$10="IB"),IF((($C$7*Coefficients!$D$16)/($A1562*($C$4/100)))&lt;=1,2*ASIN(($C$7*Coefficients!$D$16)/( $A1562*($C$4/100)))*180/PI(),180),IF(AND(C$9="L",C$10="D"),IF((($C$7*Coefficients!$E$16)/($A1562*($C$4/100)))&lt;=1,2*ASIN(($C$7*Coefficients!$E$16)/( $A1562*($C$4/100)))*180/PI(),180),IF(AND(C$9="C",C$10="D"),IF((($C$7*Coefficients!$F$16)/($A1562*($C$4/100)))&lt;=1,2*ASIN(($C$7*Coefficients!$F$16)/( $A1562*($C$4/100)))*180/PI(),180),FALSE))))</f>
        <v>180</v>
      </c>
      <c r="H1562" s="50">
        <f>IF(AND(C$9="L",C$10="IB"),(($C$7*Coefficients!$C$16)/($A1562*SIN(C$5*PI()/180))*100/2)^2*PI(),IF(AND(C$9="C",C$10="IB"),(($C$7*Coefficients!$D$16)/($A1562*SIN(C$5*PI()/180))*100/2)^2*PI(),IF(AND(C$9="L",C$10="D"),(($C$7*Coefficients!$E$16)/($A1562*SIN(C$5*PI()/180))*100/2)^2*PI(),IF(AND(C$9="C",C$10="D"),(($C$7* Coefficients!$F$16)/($A1562*SIN(C$5*PI()/180))*100/2)^2*PI(),FALSE))))</f>
        <v>22644.755458503023</v>
      </c>
      <c r="I1562" s="42">
        <f t="shared" si="170"/>
        <v>2.3773328253906163</v>
      </c>
      <c r="L1562" s="44"/>
    </row>
    <row r="1563" spans="1:12" x14ac:dyDescent="0.25">
      <c r="A1563" s="51">
        <f t="shared" si="171"/>
        <v>337.28730865884114</v>
      </c>
      <c r="B1563" s="5">
        <f t="shared" si="165"/>
        <v>0.97353577218634602</v>
      </c>
      <c r="C1563" s="49">
        <f t="shared" si="168"/>
        <v>-0.23296171744075123</v>
      </c>
      <c r="D1563" s="5">
        <f t="shared" si="166"/>
        <v>3.2444717468658819</v>
      </c>
      <c r="E1563" s="5">
        <f t="shared" si="167"/>
        <v>1.1959637860503807</v>
      </c>
      <c r="F1563" s="5">
        <f t="shared" si="169"/>
        <v>0.77718029354230733</v>
      </c>
      <c r="G1563" s="16">
        <f>IF(AND(C$9="L",C$10="IB"),IF((($C$7*Coefficients!$C$16)/($A1563*($C$4/100)))&lt;=1,2*ASIN(($C$7*Coefficients!$C$16)/( $A1563*($C$4/100)))*180/PI(),180),IF(AND(C$9="C",C$10="IB"),IF((($C$7*Coefficients!$D$16)/($A1563*($C$4/100)))&lt;=1,2*ASIN(($C$7*Coefficients!$D$16)/( $A1563*($C$4/100)))*180/PI(),180),IF(AND(C$9="L",C$10="D"),IF((($C$7*Coefficients!$E$16)/($A1563*($C$4/100)))&lt;=1,2*ASIN(($C$7*Coefficients!$E$16)/( $A1563*($C$4/100)))*180/PI(),180),IF(AND(C$9="C",C$10="D"),IF((($C$7*Coefficients!$F$16)/($A1563*($C$4/100)))&lt;=1,2*ASIN(($C$7*Coefficients!$F$16)/( $A1563*($C$4/100)))*180/PI(),180),FALSE))))</f>
        <v>180</v>
      </c>
      <c r="H1563" s="50">
        <f>IF(AND(C$9="L",C$10="IB"),(($C$7*Coefficients!$C$16)/($A1563*SIN(C$5*PI()/180))*100/2)^2*PI(),IF(AND(C$9="C",C$10="IB"),(($C$7*Coefficients!$D$16)/($A1563*SIN(C$5*PI()/180))*100/2)^2*PI(),IF(AND(C$9="L",C$10="D"),(($C$7*Coefficients!$E$16)/($A1563*SIN(C$5*PI()/180))*100/2)^2*PI(),IF(AND(C$9="C",C$10="D"),(($C$7* Coefficients!$F$16)/($A1563*SIN(C$5*PI()/180))*100/2)^2*PI(),FALSE))))</f>
        <v>22540.712257994481</v>
      </c>
      <c r="I1563" s="42">
        <f t="shared" si="170"/>
        <v>2.3718651116196692</v>
      </c>
      <c r="L1563" s="44"/>
    </row>
    <row r="1564" spans="1:12" x14ac:dyDescent="0.25">
      <c r="A1564" s="51">
        <f t="shared" si="171"/>
        <v>338.06483620595378</v>
      </c>
      <c r="B1564" s="5">
        <f t="shared" si="165"/>
        <v>0.97341471104963873</v>
      </c>
      <c r="C1564" s="49">
        <f t="shared" si="168"/>
        <v>-0.23404189249739227</v>
      </c>
      <c r="D1564" s="5">
        <f t="shared" si="166"/>
        <v>3.2519510266794267</v>
      </c>
      <c r="E1564" s="5">
        <f t="shared" si="167"/>
        <v>1.2014841040673445</v>
      </c>
      <c r="F1564" s="5">
        <f t="shared" si="169"/>
        <v>0.79718029354230679</v>
      </c>
      <c r="G1564" s="16">
        <f>IF(AND(C$9="L",C$10="IB"),IF((($C$7*Coefficients!$C$16)/($A1564*($C$4/100)))&lt;=1,2*ASIN(($C$7*Coefficients!$C$16)/( $A1564*($C$4/100)))*180/PI(),180),IF(AND(C$9="C",C$10="IB"),IF((($C$7*Coefficients!$D$16)/($A1564*($C$4/100)))&lt;=1,2*ASIN(($C$7*Coefficients!$D$16)/( $A1564*($C$4/100)))*180/PI(),180),IF(AND(C$9="L",C$10="D"),IF((($C$7*Coefficients!$E$16)/($A1564*($C$4/100)))&lt;=1,2*ASIN(($C$7*Coefficients!$E$16)/( $A1564*($C$4/100)))*180/PI(),180),IF(AND(C$9="C",C$10="D"),IF((($C$7*Coefficients!$F$16)/($A1564*($C$4/100)))&lt;=1,2*ASIN(($C$7*Coefficients!$F$16)/( $A1564*($C$4/100)))*180/PI(),180),FALSE))))</f>
        <v>180</v>
      </c>
      <c r="H1564" s="50">
        <f>IF(AND(C$9="L",C$10="IB"),(($C$7*Coefficients!$C$16)/($A1564*SIN(C$5*PI()/180))*100/2)^2*PI(),IF(AND(C$9="C",C$10="IB"),(($C$7*Coefficients!$D$16)/($A1564*SIN(C$5*PI()/180))*100/2)^2*PI(),IF(AND(C$9="L",C$10="D"),(($C$7*Coefficients!$E$16)/($A1564*SIN(C$5*PI()/180))*100/2)^2*PI(),IF(AND(C$9="C",C$10="D"),(($C$7* Coefficients!$F$16)/($A1564*SIN(C$5*PI()/180))*100/2)^2*PI(),FALSE))))</f>
        <v>22437.147092569663</v>
      </c>
      <c r="I1564" s="42">
        <f t="shared" si="170"/>
        <v>2.3664099732414319</v>
      </c>
      <c r="L1564" s="44"/>
    </row>
    <row r="1565" spans="1:12" x14ac:dyDescent="0.25">
      <c r="A1565" s="51">
        <f t="shared" si="171"/>
        <v>338.84415613917463</v>
      </c>
      <c r="B1565" s="5">
        <f t="shared" si="165"/>
        <v>0.97329310118058954</v>
      </c>
      <c r="C1565" s="49">
        <f t="shared" si="168"/>
        <v>-0.23512709891224168</v>
      </c>
      <c r="D1565" s="5">
        <f t="shared" si="166"/>
        <v>3.2594475480135929</v>
      </c>
      <c r="E1565" s="5">
        <f t="shared" si="167"/>
        <v>1.207029902714545</v>
      </c>
      <c r="F1565" s="5">
        <f t="shared" si="169"/>
        <v>0.81718029354230737</v>
      </c>
      <c r="G1565" s="16">
        <f>IF(AND(C$9="L",C$10="IB"),IF((($C$7*Coefficients!$C$16)/($A1565*($C$4/100)))&lt;=1,2*ASIN(($C$7*Coefficients!$C$16)/( $A1565*($C$4/100)))*180/PI(),180),IF(AND(C$9="C",C$10="IB"),IF((($C$7*Coefficients!$D$16)/($A1565*($C$4/100)))&lt;=1,2*ASIN(($C$7*Coefficients!$D$16)/( $A1565*($C$4/100)))*180/PI(),180),IF(AND(C$9="L",C$10="D"),IF((($C$7*Coefficients!$E$16)/($A1565*($C$4/100)))&lt;=1,2*ASIN(($C$7*Coefficients!$E$16)/( $A1565*($C$4/100)))*180/PI(),180),IF(AND(C$9="C",C$10="D"),IF((($C$7*Coefficients!$F$16)/($A1565*($C$4/100)))&lt;=1,2*ASIN(($C$7*Coefficients!$F$16)/( $A1565*($C$4/100)))*180/PI(),180),FALSE))))</f>
        <v>180</v>
      </c>
      <c r="H1565" s="50">
        <f>IF(AND(C$9="L",C$10="IB"),(($C$7*Coefficients!$C$16)/($A1565*SIN(C$5*PI()/180))*100/2)^2*PI(),IF(AND(C$9="C",C$10="IB"),(($C$7*Coefficients!$D$16)/($A1565*SIN(C$5*PI()/180))*100/2)^2*PI(),IF(AND(C$9="L",C$10="D"),(($C$7*Coefficients!$E$16)/($A1565*SIN(C$5*PI()/180))*100/2)^2*PI(),IF(AND(C$9="C",C$10="D"),(($C$7* Coefficients!$F$16)/($A1565*SIN(C$5*PI()/180))*100/2)^2*PI(),FALSE))))</f>
        <v>22334.057765856924</v>
      </c>
      <c r="I1565" s="42">
        <f t="shared" si="170"/>
        <v>2.3609673813333032</v>
      </c>
      <c r="L1565" s="44"/>
    </row>
    <row r="1566" spans="1:12" x14ac:dyDescent="0.25">
      <c r="A1566" s="51">
        <f t="shared" si="171"/>
        <v>339.6252725903804</v>
      </c>
      <c r="B1566" s="5">
        <f t="shared" si="165"/>
        <v>0.97317094013882299</v>
      </c>
      <c r="C1566" s="49">
        <f t="shared" si="168"/>
        <v>-0.23621736033575008</v>
      </c>
      <c r="D1566" s="5">
        <f t="shared" si="166"/>
        <v>3.2669613506141899</v>
      </c>
      <c r="E1566" s="5">
        <f t="shared" si="167"/>
        <v>1.2126012996052267</v>
      </c>
      <c r="F1566" s="5">
        <f t="shared" si="169"/>
        <v>0.83718029354230605</v>
      </c>
      <c r="G1566" s="16">
        <f>IF(AND(C$9="L",C$10="IB"),IF((($C$7*Coefficients!$C$16)/($A1566*($C$4/100)))&lt;=1,2*ASIN(($C$7*Coefficients!$C$16)/( $A1566*($C$4/100)))*180/PI(),180),IF(AND(C$9="C",C$10="IB"),IF((($C$7*Coefficients!$D$16)/($A1566*($C$4/100)))&lt;=1,2*ASIN(($C$7*Coefficients!$D$16)/( $A1566*($C$4/100)))*180/PI(),180),IF(AND(C$9="L",C$10="D"),IF((($C$7*Coefficients!$E$16)/($A1566*($C$4/100)))&lt;=1,2*ASIN(($C$7*Coefficients!$E$16)/( $A1566*($C$4/100)))*180/PI(),180),IF(AND(C$9="C",C$10="D"),IF((($C$7*Coefficients!$F$16)/($A1566*($C$4/100)))&lt;=1,2*ASIN(($C$7*Coefficients!$F$16)/( $A1566*($C$4/100)))*180/PI(),180),FALSE))))</f>
        <v>180</v>
      </c>
      <c r="H1566" s="50">
        <f>IF(AND(C$9="L",C$10="IB"),(($C$7*Coefficients!$C$16)/($A1566*SIN(C$5*PI()/180))*100/2)^2*PI(),IF(AND(C$9="C",C$10="IB"),(($C$7*Coefficients!$D$16)/($A1566*SIN(C$5*PI()/180))*100/2)^2*PI(),IF(AND(C$9="L",C$10="D"),(($C$7*Coefficients!$E$16)/($A1566*SIN(C$5*PI()/180))*100/2)^2*PI(),IF(AND(C$9="C",C$10="D"),(($C$7* Coefficients!$F$16)/($A1566*SIN(C$5*PI()/180))*100/2)^2*PI(),FALSE))))</f>
        <v>22231.442091575926</v>
      </c>
      <c r="I1566" s="42">
        <f t="shared" si="170"/>
        <v>2.3555373070392034</v>
      </c>
      <c r="L1566" s="44"/>
    </row>
    <row r="1567" spans="1:12" x14ac:dyDescent="0.25">
      <c r="A1567" s="51">
        <f t="shared" si="171"/>
        <v>340.4081897009728</v>
      </c>
      <c r="B1567" s="5">
        <f t="shared" si="165"/>
        <v>0.9730482254735473</v>
      </c>
      <c r="C1567" s="49">
        <f t="shared" si="168"/>
        <v>-0.23731270053155368</v>
      </c>
      <c r="D1567" s="5">
        <f t="shared" si="166"/>
        <v>3.2744924743186528</v>
      </c>
      <c r="E1567" s="5">
        <f t="shared" si="167"/>
        <v>1.2181984128955137</v>
      </c>
      <c r="F1567" s="5">
        <f t="shared" si="169"/>
        <v>0.85718029354230563</v>
      </c>
      <c r="G1567" s="16">
        <f>IF(AND(C$9="L",C$10="IB"),IF((($C$7*Coefficients!$C$16)/($A1567*($C$4/100)))&lt;=1,2*ASIN(($C$7*Coefficients!$C$16)/( $A1567*($C$4/100)))*180/PI(),180),IF(AND(C$9="C",C$10="IB"),IF((($C$7*Coefficients!$D$16)/($A1567*($C$4/100)))&lt;=1,2*ASIN(($C$7*Coefficients!$D$16)/( $A1567*($C$4/100)))*180/PI(),180),IF(AND(C$9="L",C$10="D"),IF((($C$7*Coefficients!$E$16)/($A1567*($C$4/100)))&lt;=1,2*ASIN(($C$7*Coefficients!$E$16)/( $A1567*($C$4/100)))*180/PI(),180),IF(AND(C$9="C",C$10="D"),IF((($C$7*Coefficients!$F$16)/($A1567*($C$4/100)))&lt;=1,2*ASIN(($C$7*Coefficients!$F$16)/( $A1567*($C$4/100)))*180/PI(),180),FALSE))))</f>
        <v>180</v>
      </c>
      <c r="H1567" s="50">
        <f>IF(AND(C$9="L",C$10="IB"),(($C$7*Coefficients!$C$16)/($A1567*SIN(C$5*PI()/180))*100/2)^2*PI(),IF(AND(C$9="C",C$10="IB"),(($C$7*Coefficients!$D$16)/($A1567*SIN(C$5*PI()/180))*100/2)^2*PI(),IF(AND(C$9="L",C$10="D"),(($C$7*Coefficients!$E$16)/($A1567*SIN(C$5*PI()/180))*100/2)^2*PI(),IF(AND(C$9="C",C$10="D"),(($C$7* Coefficients!$F$16)/($A1567*SIN(C$5*PI()/180))*100/2)^2*PI(),FALSE))))</f>
        <v>22129.297893491428</v>
      </c>
      <c r="I1567" s="42">
        <f t="shared" si="170"/>
        <v>2.3501197215694187</v>
      </c>
      <c r="L1567" s="44"/>
    </row>
    <row r="1568" spans="1:12" x14ac:dyDescent="0.25">
      <c r="A1568" s="51">
        <f t="shared" si="171"/>
        <v>341.19291162190035</v>
      </c>
      <c r="B1568" s="5">
        <f t="shared" si="165"/>
        <v>0.97292495472351104</v>
      </c>
      <c r="C1568" s="49">
        <f t="shared" si="168"/>
        <v>-0.23841314337706118</v>
      </c>
      <c r="D1568" s="5">
        <f t="shared" si="166"/>
        <v>3.2820409590562472</v>
      </c>
      <c r="E1568" s="5">
        <f t="shared" si="167"/>
        <v>1.2238213612869129</v>
      </c>
      <c r="F1568" s="5">
        <f t="shared" si="169"/>
        <v>0.87718029354230453</v>
      </c>
      <c r="G1568" s="16">
        <f>IF(AND(C$9="L",C$10="IB"),IF((($C$7*Coefficients!$C$16)/($A1568*($C$4/100)))&lt;=1,2*ASIN(($C$7*Coefficients!$C$16)/( $A1568*($C$4/100)))*180/PI(),180),IF(AND(C$9="C",C$10="IB"),IF((($C$7*Coefficients!$D$16)/($A1568*($C$4/100)))&lt;=1,2*ASIN(($C$7*Coefficients!$D$16)/( $A1568*($C$4/100)))*180/PI(),180),IF(AND(C$9="L",C$10="D"),IF((($C$7*Coefficients!$E$16)/($A1568*($C$4/100)))&lt;=1,2*ASIN(($C$7*Coefficients!$E$16)/( $A1568*($C$4/100)))*180/PI(),180),IF(AND(C$9="C",C$10="D"),IF((($C$7*Coefficients!$F$16)/($A1568*($C$4/100)))&lt;=1,2*ASIN(($C$7*Coefficients!$F$16)/( $A1568*($C$4/100)))*180/PI(),180),FALSE))))</f>
        <v>180</v>
      </c>
      <c r="H1568" s="50">
        <f>IF(AND(C$9="L",C$10="IB"),(($C$7*Coefficients!$C$16)/($A1568*SIN(C$5*PI()/180))*100/2)^2*PI(),IF(AND(C$9="C",C$10="IB"),(($C$7*Coefficients!$D$16)/($A1568*SIN(C$5*PI()/180))*100/2)^2*PI(),IF(AND(C$9="L",C$10="D"),(($C$7*Coefficients!$E$16)/($A1568*SIN(C$5*PI()/180))*100/2)^2*PI(),IF(AND(C$9="C",C$10="D"),(($C$7* Coefficients!$F$16)/($A1568*SIN(C$5*PI()/180))*100/2)^2*PI(),FALSE))))</f>
        <v>22027.623005367106</v>
      </c>
      <c r="I1568" s="42">
        <f t="shared" si="170"/>
        <v>2.3447145962004505</v>
      </c>
      <c r="L1568" s="44"/>
    </row>
    <row r="1569" spans="1:12" x14ac:dyDescent="0.25">
      <c r="A1569" s="51">
        <f t="shared" si="171"/>
        <v>341.97944251368057</v>
      </c>
      <c r="B1569" s="5">
        <f t="shared" si="165"/>
        <v>0.97280112541696584</v>
      </c>
      <c r="C1569" s="49">
        <f t="shared" si="168"/>
        <v>-0.23951871286398935</v>
      </c>
      <c r="D1569" s="5">
        <f t="shared" si="166"/>
        <v>3.28960684484829</v>
      </c>
      <c r="E1569" s="5">
        <f t="shared" si="167"/>
        <v>1.2294702640288335</v>
      </c>
      <c r="F1569" s="5">
        <f t="shared" si="169"/>
        <v>0.89718029354230522</v>
      </c>
      <c r="G1569" s="16">
        <f>IF(AND(C$9="L",C$10="IB"),IF((($C$7*Coefficients!$C$16)/($A1569*($C$4/100)))&lt;=1,2*ASIN(($C$7*Coefficients!$C$16)/( $A1569*($C$4/100)))*180/PI(),180),IF(AND(C$9="C",C$10="IB"),IF((($C$7*Coefficients!$D$16)/($A1569*($C$4/100)))&lt;=1,2*ASIN(($C$7*Coefficients!$D$16)/( $A1569*($C$4/100)))*180/PI(),180),IF(AND(C$9="L",C$10="D"),IF((($C$7*Coefficients!$E$16)/($A1569*($C$4/100)))&lt;=1,2*ASIN(($C$7*Coefficients!$E$16)/( $A1569*($C$4/100)))*180/PI(),180),IF(AND(C$9="C",C$10="D"),IF((($C$7*Coefficients!$F$16)/($A1569*($C$4/100)))&lt;=1,2*ASIN(($C$7*Coefficients!$F$16)/( $A1569*($C$4/100)))*180/PI(),180),FALSE))))</f>
        <v>180</v>
      </c>
      <c r="H1569" s="50">
        <f>IF(AND(C$9="L",C$10="IB"),(($C$7*Coefficients!$C$16)/($A1569*SIN(C$5*PI()/180))*100/2)^2*PI(),IF(AND(C$9="C",C$10="IB"),(($C$7*Coefficients!$D$16)/($A1569*SIN(C$5*PI()/180))*100/2)^2*PI(),IF(AND(C$9="L",C$10="D"),(($C$7*Coefficients!$E$16)/($A1569*SIN(C$5*PI()/180))*100/2)^2*PI(),IF(AND(C$9="C",C$10="D"),(($C$7* Coefficients!$F$16)/($A1569*SIN(C$5*PI()/180))*100/2)^2*PI(),FALSE))))</f>
        <v>21926.415270919551</v>
      </c>
      <c r="I1569" s="42">
        <f t="shared" si="170"/>
        <v>2.3393219022748619</v>
      </c>
      <c r="L1569" s="44"/>
    </row>
    <row r="1570" spans="1:12" x14ac:dyDescent="0.25">
      <c r="A1570" s="51">
        <f t="shared" si="171"/>
        <v>342.76778654642197</v>
      </c>
      <c r="B1570" s="5">
        <f t="shared" si="165"/>
        <v>0.97267673507162333</v>
      </c>
      <c r="C1570" s="49">
        <f t="shared" si="168"/>
        <v>-0.24062943309895185</v>
      </c>
      <c r="D1570" s="5">
        <f t="shared" si="166"/>
        <v>3.2971901718083534</v>
      </c>
      <c r="E1570" s="5">
        <f t="shared" si="167"/>
        <v>1.2351452409211132</v>
      </c>
      <c r="F1570" s="5">
        <f t="shared" si="169"/>
        <v>0.91718029354230346</v>
      </c>
      <c r="G1570" s="16">
        <f>IF(AND(C$9="L",C$10="IB"),IF((($C$7*Coefficients!$C$16)/($A1570*($C$4/100)))&lt;=1,2*ASIN(($C$7*Coefficients!$C$16)/( $A1570*($C$4/100)))*180/PI(),180),IF(AND(C$9="C",C$10="IB"),IF((($C$7*Coefficients!$D$16)/($A1570*($C$4/100)))&lt;=1,2*ASIN(($C$7*Coefficients!$D$16)/( $A1570*($C$4/100)))*180/PI(),180),IF(AND(C$9="L",C$10="D"),IF((($C$7*Coefficients!$E$16)/($A1570*($C$4/100)))&lt;=1,2*ASIN(($C$7*Coefficients!$E$16)/( $A1570*($C$4/100)))*180/PI(),180),IF(AND(C$9="C",C$10="D"),IF((($C$7*Coefficients!$F$16)/($A1570*($C$4/100)))&lt;=1,2*ASIN(($C$7*Coefficients!$F$16)/( $A1570*($C$4/100)))*180/PI(),180),FALSE))))</f>
        <v>180</v>
      </c>
      <c r="H1570" s="50">
        <f>IF(AND(C$9="L",C$10="IB"),(($C$7*Coefficients!$C$16)/($A1570*SIN(C$5*PI()/180))*100/2)^2*PI(),IF(AND(C$9="C",C$10="IB"),(($C$7*Coefficients!$D$16)/($A1570*SIN(C$5*PI()/180))*100/2)^2*PI(),IF(AND(C$9="L",C$10="D"),(($C$7*Coefficients!$E$16)/($A1570*SIN(C$5*PI()/180))*100/2)^2*PI(),IF(AND(C$9="C",C$10="D"),(($C$7* Coefficients!$F$16)/($A1570*SIN(C$5*PI()/180))*100/2)^2*PI(),FALSE))))</f>
        <v>21825.672543772576</v>
      </c>
      <c r="I1570" s="42">
        <f t="shared" si="170"/>
        <v>2.3339416112011269</v>
      </c>
      <c r="L1570" s="44"/>
    </row>
    <row r="1571" spans="1:12" x14ac:dyDescent="0.25">
      <c r="A1571" s="51">
        <f t="shared" si="171"/>
        <v>343.55794789984617</v>
      </c>
      <c r="B1571" s="5">
        <f t="shared" ref="B1571:B1634" si="172">IF(AND(C$9="L",C$10="IB"),SQRT((SIN(PI()*$A1571*($C$4/100)/$C$7*SIN($C$5*PI()/180))/(PI()*$A1571*($C$4/100)/$C$7*SIN($C$5*PI()/180)))^2),IF(AND(C$9="C",C$10="IB"),IMABS(2*BESSELJ((2*PI()*$A1571/$C$7)*(($C$4/100)/2)*SIN($C$5*PI()/180),1)/( (2*PI()*$A1571/$C$7)*(($C$4/100)/2)*SIN($C$5*PI()/180))),IF(AND(C$9="L",C$10="D"),SQRT((SIN(PI()*$A1571*($C$4/100)/$C$7*SIN($C$5*PI()/180))/(PI()*$A1571*($C$4/100)/$C$7*SIN($C$5*PI()/180)))^2)*COS(C$5*PI()/180),IF(AND(C$9="C",C$10="D"),IMABS(2*BESSELJ((2*PI()*$A1571/$C$7)*(($C$4/100)/2)*SIN($C$5*PI()/180),1)/( (2*PI()*$A1571/$C$7)*(($C$4/100)/2)*SIN($C$5*PI()/180)))* COS(C$5*PI()/180),FALSE))))</f>
        <v>0.97255178119461616</v>
      </c>
      <c r="C1571" s="49">
        <f t="shared" si="168"/>
        <v>-0.2417453283040136</v>
      </c>
      <c r="D1571" s="5">
        <f t="shared" ref="D1571:D1634" si="173">IF(C$9="C",C$14/(C$7/A1571*100),"n/a")</f>
        <v>3.304790980142482</v>
      </c>
      <c r="E1571" s="5">
        <f t="shared" ref="E1571:E1634" si="174">IF($C$9="C",(((PI()*(C$4/100)/(C$7/A1571)))^2),IF($C$9="L",(2*(C$4/100)/(C$7/A1571)),FALSE))</f>
        <v>1.2408464123165626</v>
      </c>
      <c r="F1571" s="5">
        <f t="shared" si="169"/>
        <v>0.93718029354230226</v>
      </c>
      <c r="G1571" s="16">
        <f>IF(AND(C$9="L",C$10="IB"),IF((($C$7*Coefficients!$C$16)/($A1571*($C$4/100)))&lt;=1,2*ASIN(($C$7*Coefficients!$C$16)/( $A1571*($C$4/100)))*180/PI(),180),IF(AND(C$9="C",C$10="IB"),IF((($C$7*Coefficients!$D$16)/($A1571*($C$4/100)))&lt;=1,2*ASIN(($C$7*Coefficients!$D$16)/( $A1571*($C$4/100)))*180/PI(),180),IF(AND(C$9="L",C$10="D"),IF((($C$7*Coefficients!$E$16)/($A1571*($C$4/100)))&lt;=1,2*ASIN(($C$7*Coefficients!$E$16)/( $A1571*($C$4/100)))*180/PI(),180),IF(AND(C$9="C",C$10="D"),IF((($C$7*Coefficients!$F$16)/($A1571*($C$4/100)))&lt;=1,2*ASIN(($C$7*Coefficients!$F$16)/( $A1571*($C$4/100)))*180/PI(),180),FALSE))))</f>
        <v>180</v>
      </c>
      <c r="H1571" s="50">
        <f>IF(AND(C$9="L",C$10="IB"),(($C$7*Coefficients!$C$16)/($A1571*SIN(C$5*PI()/180))*100/2)^2*PI(),IF(AND(C$9="C",C$10="IB"),(($C$7*Coefficients!$D$16)/($A1571*SIN(C$5*PI()/180))*100/2)^2*PI(),IF(AND(C$9="L",C$10="D"),(($C$7*Coefficients!$E$16)/($A1571*SIN(C$5*PI()/180))*100/2)^2*PI(),IF(AND(C$9="C",C$10="D"),(($C$7* Coefficients!$F$16)/($A1571*SIN(C$5*PI()/180))*100/2)^2*PI(),FALSE))))</f>
        <v>21725.392687411706</v>
      </c>
      <c r="I1571" s="42">
        <f t="shared" si="170"/>
        <v>2.3285736944534774</v>
      </c>
      <c r="L1571" s="44"/>
    </row>
    <row r="1572" spans="1:12" x14ac:dyDescent="0.25">
      <c r="A1572" s="51">
        <f t="shared" si="171"/>
        <v>344.34993076330994</v>
      </c>
      <c r="B1572" s="5">
        <f t="shared" si="172"/>
        <v>0.97242626128245613</v>
      </c>
      <c r="C1572" s="49">
        <f t="shared" ref="C1572:C1635" si="175">20*LOG(B1572)</f>
        <v>-0.24286642281727272</v>
      </c>
      <c r="D1572" s="5">
        <f t="shared" si="173"/>
        <v>3.3124093101494063</v>
      </c>
      <c r="E1572" s="5">
        <f t="shared" si="174"/>
        <v>1.2465738991235149</v>
      </c>
      <c r="F1572" s="5">
        <f t="shared" ref="F1572:F1635" si="176">IF(E1572&gt;=1,10*LOG(E1572),"neg.")</f>
        <v>0.9571802935423025</v>
      </c>
      <c r="G1572" s="16">
        <f>IF(AND(C$9="L",C$10="IB"),IF((($C$7*Coefficients!$C$16)/($A1572*($C$4/100)))&lt;=1,2*ASIN(($C$7*Coefficients!$C$16)/( $A1572*($C$4/100)))*180/PI(),180),IF(AND(C$9="C",C$10="IB"),IF((($C$7*Coefficients!$D$16)/($A1572*($C$4/100)))&lt;=1,2*ASIN(($C$7*Coefficients!$D$16)/( $A1572*($C$4/100)))*180/PI(),180),IF(AND(C$9="L",C$10="D"),IF((($C$7*Coefficients!$E$16)/($A1572*($C$4/100)))&lt;=1,2*ASIN(($C$7*Coefficients!$E$16)/( $A1572*($C$4/100)))*180/PI(),180),IF(AND(C$9="C",C$10="D"),IF((($C$7*Coefficients!$F$16)/($A1572*($C$4/100)))&lt;=1,2*ASIN(($C$7*Coefficients!$F$16)/( $A1572*($C$4/100)))*180/PI(),180),FALSE))))</f>
        <v>180</v>
      </c>
      <c r="H1572" s="50">
        <f>IF(AND(C$9="L",C$10="IB"),(($C$7*Coefficients!$C$16)/($A1572*SIN(C$5*PI()/180))*100/2)^2*PI(),IF(AND(C$9="C",C$10="IB"),(($C$7*Coefficients!$D$16)/($A1572*SIN(C$5*PI()/180))*100/2)^2*PI(),IF(AND(C$9="L",C$10="D"),(($C$7*Coefficients!$E$16)/($A1572*SIN(C$5*PI()/180))*100/2)^2*PI(),IF(AND(C$9="C",C$10="D"),(($C$7* Coefficients!$F$16)/($A1572*SIN(C$5*PI()/180))*100/2)^2*PI(),FALSE))))</f>
        <v>21625.57357513886</v>
      </c>
      <c r="I1572" s="42">
        <f t="shared" ref="I1572:I1635" si="177">(0.8/A1572)*1000</f>
        <v>2.3232181235717531</v>
      </c>
      <c r="L1572" s="44"/>
    </row>
    <row r="1573" spans="1:12" x14ac:dyDescent="0.25">
      <c r="A1573" s="51">
        <f t="shared" ref="A1573:A1636" si="178">A1572*10^(1/1000)</f>
        <v>345.1437393358276</v>
      </c>
      <c r="B1573" s="5">
        <f t="shared" si="172"/>
        <v>0.97230017282099401</v>
      </c>
      <c r="C1573" s="49">
        <f t="shared" si="175"/>
        <v>-0.2439927410934295</v>
      </c>
      <c r="D1573" s="5">
        <f t="shared" si="173"/>
        <v>3.3200452022207516</v>
      </c>
      <c r="E1573" s="5">
        <f t="shared" si="174"/>
        <v>1.2523278228083903</v>
      </c>
      <c r="F1573" s="5">
        <f t="shared" si="176"/>
        <v>0.97718029354230229</v>
      </c>
      <c r="G1573" s="16">
        <f>IF(AND(C$9="L",C$10="IB"),IF((($C$7*Coefficients!$C$16)/($A1573*($C$4/100)))&lt;=1,2*ASIN(($C$7*Coefficients!$C$16)/( $A1573*($C$4/100)))*180/PI(),180),IF(AND(C$9="C",C$10="IB"),IF((($C$7*Coefficients!$D$16)/($A1573*($C$4/100)))&lt;=1,2*ASIN(($C$7*Coefficients!$D$16)/( $A1573*($C$4/100)))*180/PI(),180),IF(AND(C$9="L",C$10="D"),IF((($C$7*Coefficients!$E$16)/($A1573*($C$4/100)))&lt;=1,2*ASIN(($C$7*Coefficients!$E$16)/( $A1573*($C$4/100)))*180/PI(),180),IF(AND(C$9="C",C$10="D"),IF((($C$7*Coefficients!$F$16)/($A1573*($C$4/100)))&lt;=1,2*ASIN(($C$7*Coefficients!$F$16)/( $A1573*($C$4/100)))*180/PI(),180),FALSE))))</f>
        <v>180</v>
      </c>
      <c r="H1573" s="50">
        <f>IF(AND(C$9="L",C$10="IB"),(($C$7*Coefficients!$C$16)/($A1573*SIN(C$5*PI()/180))*100/2)^2*PI(),IF(AND(C$9="C",C$10="IB"),(($C$7*Coefficients!$D$16)/($A1573*SIN(C$5*PI()/180))*100/2)^2*PI(),IF(AND(C$9="L",C$10="D"),(($C$7*Coefficients!$E$16)/($A1573*SIN(C$5*PI()/180))*100/2)^2*PI(),IF(AND(C$9="C",C$10="D"),(($C$7* Coefficients!$F$16)/($A1573*SIN(C$5*PI()/180))*100/2)^2*PI(),FALSE))))</f>
        <v>21526.213090027257</v>
      </c>
      <c r="I1573" s="42">
        <f t="shared" si="177"/>
        <v>2.3178748701612508</v>
      </c>
      <c r="L1573" s="44"/>
    </row>
    <row r="1574" spans="1:12" x14ac:dyDescent="0.25">
      <c r="A1574" s="51">
        <f t="shared" si="178"/>
        <v>345.93937782609322</v>
      </c>
      <c r="B1574" s="5">
        <f t="shared" si="172"/>
        <v>0.97217351328537749</v>
      </c>
      <c r="C1574" s="49">
        <f t="shared" si="175"/>
        <v>-0.24512430770437463</v>
      </c>
      <c r="D1574" s="5">
        <f t="shared" si="173"/>
        <v>3.3276986968412592</v>
      </c>
      <c r="E1574" s="5">
        <f t="shared" si="174"/>
        <v>1.2581083053982729</v>
      </c>
      <c r="F1574" s="5">
        <f t="shared" si="176"/>
        <v>0.99718029354230187</v>
      </c>
      <c r="G1574" s="16">
        <f>IF(AND(C$9="L",C$10="IB"),IF((($C$7*Coefficients!$C$16)/($A1574*($C$4/100)))&lt;=1,2*ASIN(($C$7*Coefficients!$C$16)/( $A1574*($C$4/100)))*180/PI(),180),IF(AND(C$9="C",C$10="IB"),IF((($C$7*Coefficients!$D$16)/($A1574*($C$4/100)))&lt;=1,2*ASIN(($C$7*Coefficients!$D$16)/( $A1574*($C$4/100)))*180/PI(),180),IF(AND(C$9="L",C$10="D"),IF((($C$7*Coefficients!$E$16)/($A1574*($C$4/100)))&lt;=1,2*ASIN(($C$7*Coefficients!$E$16)/( $A1574*($C$4/100)))*180/PI(),180),IF(AND(C$9="C",C$10="D"),IF((($C$7*Coefficients!$F$16)/($A1574*($C$4/100)))&lt;=1,2*ASIN(($C$7*Coefficients!$F$16)/( $A1574*($C$4/100)))*180/PI(),180),FALSE))))</f>
        <v>180</v>
      </c>
      <c r="H1574" s="50">
        <f>IF(AND(C$9="L",C$10="IB"),(($C$7*Coefficients!$C$16)/($A1574*SIN(C$5*PI()/180))*100/2)^2*PI(),IF(AND(C$9="C",C$10="IB"),(($C$7*Coefficients!$D$16)/($A1574*SIN(C$5*PI()/180))*100/2)^2*PI(),IF(AND(C$9="L",C$10="D"),(($C$7*Coefficients!$E$16)/($A1574*SIN(C$5*PI()/180))*100/2)^2*PI(),IF(AND(C$9="C",C$10="D"),(($C$7* Coefficients!$F$16)/($A1574*SIN(C$5*PI()/180))*100/2)^2*PI(),FALSE))))</f>
        <v>21427.309124876476</v>
      </c>
      <c r="I1574" s="42">
        <f t="shared" si="177"/>
        <v>2.3125439058925727</v>
      </c>
      <c r="L1574" s="44"/>
    </row>
    <row r="1575" spans="1:12" x14ac:dyDescent="0.25">
      <c r="A1575" s="51">
        <f t="shared" si="178"/>
        <v>346.73685045250284</v>
      </c>
      <c r="B1575" s="5">
        <f t="shared" si="172"/>
        <v>0.97204628014001082</v>
      </c>
      <c r="C1575" s="49">
        <f t="shared" si="175"/>
        <v>-0.24626114733976306</v>
      </c>
      <c r="D1575" s="5">
        <f t="shared" si="173"/>
        <v>3.3353698345889939</v>
      </c>
      <c r="E1575" s="5">
        <f t="shared" si="174"/>
        <v>1.2639154694834984</v>
      </c>
      <c r="F1575" s="5">
        <f t="shared" si="176"/>
        <v>1.0171802935423018</v>
      </c>
      <c r="G1575" s="16">
        <f>IF(AND(C$9="L",C$10="IB"),IF((($C$7*Coefficients!$C$16)/($A1575*($C$4/100)))&lt;=1,2*ASIN(($C$7*Coefficients!$C$16)/( $A1575*($C$4/100)))*180/PI(),180),IF(AND(C$9="C",C$10="IB"),IF((($C$7*Coefficients!$D$16)/($A1575*($C$4/100)))&lt;=1,2*ASIN(($C$7*Coefficients!$D$16)/( $A1575*($C$4/100)))*180/PI(),180),IF(AND(C$9="L",C$10="D"),IF((($C$7*Coefficients!$E$16)/($A1575*($C$4/100)))&lt;=1,2*ASIN(($C$7*Coefficients!$E$16)/( $A1575*($C$4/100)))*180/PI(),180),IF(AND(C$9="C",C$10="D"),IF((($C$7*Coefficients!$F$16)/($A1575*($C$4/100)))&lt;=1,2*ASIN(($C$7*Coefficients!$F$16)/( $A1575*($C$4/100)))*180/PI(),180),FALSE))))</f>
        <v>180</v>
      </c>
      <c r="H1575" s="50">
        <f>IF(AND(C$9="L",C$10="IB"),(($C$7*Coefficients!$C$16)/($A1575*SIN(C$5*PI()/180))*100/2)^2*PI(),IF(AND(C$9="C",C$10="IB"),(($C$7*Coefficients!$D$16)/($A1575*SIN(C$5*PI()/180))*100/2)^2*PI(),IF(AND(C$9="L",C$10="D"),(($C$7*Coefficients!$E$16)/($A1575*SIN(C$5*PI()/180))*100/2)^2*PI(),IF(AND(C$9="C",C$10="D"),(($C$7* Coefficients!$F$16)/($A1575*SIN(C$5*PI()/180))*100/2)^2*PI(),FALSE))))</f>
        <v>21328.859582167861</v>
      </c>
      <c r="I1575" s="42">
        <f t="shared" si="177"/>
        <v>2.3072252025014763</v>
      </c>
      <c r="L1575" s="44"/>
    </row>
    <row r="1576" spans="1:12" x14ac:dyDescent="0.25">
      <c r="A1576" s="51">
        <f t="shared" si="178"/>
        <v>347.53616144317692</v>
      </c>
      <c r="B1576" s="5">
        <f t="shared" si="172"/>
        <v>0.97191847083851324</v>
      </c>
      <c r="C1576" s="49">
        <f t="shared" si="175"/>
        <v>-0.24740328480760243</v>
      </c>
      <c r="D1576" s="5">
        <f t="shared" si="173"/>
        <v>3.3430586561355664</v>
      </c>
      <c r="E1576" s="5">
        <f t="shared" si="174"/>
        <v>1.2697494382202528</v>
      </c>
      <c r="F1576" s="5">
        <f t="shared" si="176"/>
        <v>1.0371802935422989</v>
      </c>
      <c r="G1576" s="16">
        <f>IF(AND(C$9="L",C$10="IB"),IF((($C$7*Coefficients!$C$16)/($A1576*($C$4/100)))&lt;=1,2*ASIN(($C$7*Coefficients!$C$16)/( $A1576*($C$4/100)))*180/PI(),180),IF(AND(C$9="C",C$10="IB"),IF((($C$7*Coefficients!$D$16)/($A1576*($C$4/100)))&lt;=1,2*ASIN(($C$7*Coefficients!$D$16)/( $A1576*($C$4/100)))*180/PI(),180),IF(AND(C$9="L",C$10="D"),IF((($C$7*Coefficients!$E$16)/($A1576*($C$4/100)))&lt;=1,2*ASIN(($C$7*Coefficients!$E$16)/( $A1576*($C$4/100)))*180/PI(),180),IF(AND(C$9="C",C$10="D"),IF((($C$7*Coefficients!$F$16)/($A1576*($C$4/100)))&lt;=1,2*ASIN(($C$7*Coefficients!$F$16)/( $A1576*($C$4/100)))*180/PI(),180),FALSE))))</f>
        <v>180</v>
      </c>
      <c r="H1576" s="50">
        <f>IF(AND(C$9="L",C$10="IB"),(($C$7*Coefficients!$C$16)/($A1576*SIN(C$5*PI()/180))*100/2)^2*PI(),IF(AND(C$9="C",C$10="IB"),(($C$7*Coefficients!$D$16)/($A1576*SIN(C$5*PI()/180))*100/2)^2*PI(),IF(AND(C$9="L",C$10="D"),(($C$7*Coefficients!$E$16)/($A1576*SIN(C$5*PI()/180))*100/2)^2*PI(),IF(AND(C$9="C",C$10="D"),(($C$7* Coefficients!$F$16)/($A1576*SIN(C$5*PI()/180))*100/2)^2*PI(),FALSE))))</f>
        <v>21230.862374019922</v>
      </c>
      <c r="I1576" s="42">
        <f t="shared" si="177"/>
        <v>2.3019187317887271</v>
      </c>
      <c r="L1576" s="44"/>
    </row>
    <row r="1577" spans="1:12" x14ac:dyDescent="0.25">
      <c r="A1577" s="51">
        <f t="shared" si="178"/>
        <v>348.33731503598278</v>
      </c>
      <c r="B1577" s="5">
        <f t="shared" si="172"/>
        <v>0.97179008282367729</v>
      </c>
      <c r="C1577" s="49">
        <f t="shared" si="175"/>
        <v>-0.24855074503484276</v>
      </c>
      <c r="D1577" s="5">
        <f t="shared" si="173"/>
        <v>3.3507652022463414</v>
      </c>
      <c r="E1577" s="5">
        <f t="shared" si="174"/>
        <v>1.2756103353331874</v>
      </c>
      <c r="F1577" s="5">
        <f t="shared" si="176"/>
        <v>1.0571802935422985</v>
      </c>
      <c r="G1577" s="16">
        <f>IF(AND(C$9="L",C$10="IB"),IF((($C$7*Coefficients!$C$16)/($A1577*($C$4/100)))&lt;=1,2*ASIN(($C$7*Coefficients!$C$16)/( $A1577*($C$4/100)))*180/PI(),180),IF(AND(C$9="C",C$10="IB"),IF((($C$7*Coefficients!$D$16)/($A1577*($C$4/100)))&lt;=1,2*ASIN(($C$7*Coefficients!$D$16)/( $A1577*($C$4/100)))*180/PI(),180),IF(AND(C$9="L",C$10="D"),IF((($C$7*Coefficients!$E$16)/($A1577*($C$4/100)))&lt;=1,2*ASIN(($C$7*Coefficients!$E$16)/( $A1577*($C$4/100)))*180/PI(),180),IF(AND(C$9="C",C$10="D"),IF((($C$7*Coefficients!$F$16)/($A1577*($C$4/100)))&lt;=1,2*ASIN(($C$7*Coefficients!$F$16)/( $A1577*($C$4/100)))*180/PI(),180),FALSE))))</f>
        <v>180</v>
      </c>
      <c r="H1577" s="50">
        <f>IF(AND(C$9="L",C$10="IB"),(($C$7*Coefficients!$C$16)/($A1577*SIN(C$5*PI()/180))*100/2)^2*PI(),IF(AND(C$9="C",C$10="IB"),(($C$7*Coefficients!$D$16)/($A1577*SIN(C$5*PI()/180))*100/2)^2*PI(),IF(AND(C$9="L",C$10="D"),(($C$7*Coefficients!$E$16)/($A1577*SIN(C$5*PI()/180))*100/2)^2*PI(),IF(AND(C$9="C",C$10="D"),(($C$7* Coefficients!$F$16)/($A1577*SIN(C$5*PI()/180))*100/2)^2*PI(),FALSE))))</f>
        <v>21133.315422144133</v>
      </c>
      <c r="I1577" s="42">
        <f t="shared" si="177"/>
        <v>2.2966244656199439</v>
      </c>
      <c r="L1577" s="44"/>
    </row>
    <row r="1578" spans="1:12" x14ac:dyDescent="0.25">
      <c r="A1578" s="51">
        <f t="shared" si="178"/>
        <v>349.14031547855706</v>
      </c>
      <c r="B1578" s="5">
        <f t="shared" si="172"/>
        <v>0.97166111352742823</v>
      </c>
      <c r="C1578" s="49">
        <f t="shared" si="175"/>
        <v>-0.24970355306796022</v>
      </c>
      <c r="D1578" s="5">
        <f t="shared" si="173"/>
        <v>3.3584895137806612</v>
      </c>
      <c r="E1578" s="5">
        <f t="shared" si="174"/>
        <v>1.281498285118039</v>
      </c>
      <c r="F1578" s="5">
        <f t="shared" si="176"/>
        <v>1.0771802935422996</v>
      </c>
      <c r="G1578" s="16">
        <f>IF(AND(C$9="L",C$10="IB"),IF((($C$7*Coefficients!$C$16)/($A1578*($C$4/100)))&lt;=1,2*ASIN(($C$7*Coefficients!$C$16)/( $A1578*($C$4/100)))*180/PI(),180),IF(AND(C$9="C",C$10="IB"),IF((($C$7*Coefficients!$D$16)/($A1578*($C$4/100)))&lt;=1,2*ASIN(($C$7*Coefficients!$D$16)/( $A1578*($C$4/100)))*180/PI(),180),IF(AND(C$9="L",C$10="D"),IF((($C$7*Coefficients!$E$16)/($A1578*($C$4/100)))&lt;=1,2*ASIN(($C$7*Coefficients!$E$16)/( $A1578*($C$4/100)))*180/PI(),180),IF(AND(C$9="C",C$10="D"),IF((($C$7*Coefficients!$F$16)/($A1578*($C$4/100)))&lt;=1,2*ASIN(($C$7*Coefficients!$F$16)/( $A1578*($C$4/100)))*180/PI(),180),FALSE))))</f>
        <v>180</v>
      </c>
      <c r="H1578" s="50">
        <f>IF(AND(C$9="L",C$10="IB"),(($C$7*Coefficients!$C$16)/($A1578*SIN(C$5*PI()/180))*100/2)^2*PI(),IF(AND(C$9="C",C$10="IB"),(($C$7*Coefficients!$D$16)/($A1578*SIN(C$5*PI()/180))*100/2)^2*PI(),IF(AND(C$9="L",C$10="D"),(($C$7*Coefficients!$E$16)/($A1578*SIN(C$5*PI()/180))*100/2)^2*PI(),IF(AND(C$9="C",C$10="D"),(($C$7* Coefficients!$F$16)/($A1578*SIN(C$5*PI()/180))*100/2)^2*PI(),FALSE))))</f>
        <v>21036.21665780084</v>
      </c>
      <c r="I1578" s="42">
        <f t="shared" si="177"/>
        <v>2.2913423759254559</v>
      </c>
      <c r="L1578" s="44"/>
    </row>
    <row r="1579" spans="1:12" x14ac:dyDescent="0.25">
      <c r="A1579" s="51">
        <f t="shared" si="178"/>
        <v>349.94516702832811</v>
      </c>
      <c r="B1579" s="5">
        <f t="shared" si="172"/>
        <v>0.9715315603707807</v>
      </c>
      <c r="C1579" s="49">
        <f t="shared" si="175"/>
        <v>-0.25086173407356605</v>
      </c>
      <c r="D1579" s="5">
        <f t="shared" si="173"/>
        <v>3.3662316316920551</v>
      </c>
      <c r="E1579" s="5">
        <f t="shared" si="174"/>
        <v>1.2874134124442664</v>
      </c>
      <c r="F1579" s="5">
        <f t="shared" si="176"/>
        <v>1.0971802935422983</v>
      </c>
      <c r="G1579" s="16">
        <f>IF(AND(C$9="L",C$10="IB"),IF((($C$7*Coefficients!$C$16)/($A1579*($C$4/100)))&lt;=1,2*ASIN(($C$7*Coefficients!$C$16)/( $A1579*($C$4/100)))*180/PI(),180),IF(AND(C$9="C",C$10="IB"),IF((($C$7*Coefficients!$D$16)/($A1579*($C$4/100)))&lt;=1,2*ASIN(($C$7*Coefficients!$D$16)/( $A1579*($C$4/100)))*180/PI(),180),IF(AND(C$9="L",C$10="D"),IF((($C$7*Coefficients!$E$16)/($A1579*($C$4/100)))&lt;=1,2*ASIN(($C$7*Coefficients!$E$16)/( $A1579*($C$4/100)))*180/PI(),180),IF(AND(C$9="C",C$10="D"),IF((($C$7*Coefficients!$F$16)/($A1579*($C$4/100)))&lt;=1,2*ASIN(($C$7*Coefficients!$F$16)/( $A1579*($C$4/100)))*180/PI(),180),FALSE))))</f>
        <v>180</v>
      </c>
      <c r="H1579" s="50">
        <f>IF(AND(C$9="L",C$10="IB"),(($C$7*Coefficients!$C$16)/($A1579*SIN(C$5*PI()/180))*100/2)^2*PI(),IF(AND(C$9="C",C$10="IB"),(($C$7*Coefficients!$D$16)/($A1579*SIN(C$5*PI()/180))*100/2)^2*PI(),IF(AND(C$9="L",C$10="D"),(($C$7*Coefficients!$E$16)/($A1579*SIN(C$5*PI()/180))*100/2)^2*PI(),IF(AND(C$9="C",C$10="D"),(($C$7* Coefficients!$F$16)/($A1579*SIN(C$5*PI()/180))*100/2)^2*PI(),FALSE))))</f>
        <v>20939.564021755396</v>
      </c>
      <c r="I1579" s="42">
        <f t="shared" si="177"/>
        <v>2.2860724347001478</v>
      </c>
      <c r="L1579" s="44"/>
    </row>
    <row r="1580" spans="1:12" x14ac:dyDescent="0.25">
      <c r="A1580" s="51">
        <f t="shared" si="178"/>
        <v>350.75187395253874</v>
      </c>
      <c r="B1580" s="5">
        <f t="shared" si="172"/>
        <v>0.97140142076379876</v>
      </c>
      <c r="C1580" s="49">
        <f t="shared" si="175"/>
        <v>-0.25202531333898848</v>
      </c>
      <c r="D1580" s="5">
        <f t="shared" si="173"/>
        <v>3.3739915970284615</v>
      </c>
      <c r="E1580" s="5">
        <f t="shared" si="174"/>
        <v>1.2933558427577021</v>
      </c>
      <c r="F1580" s="5">
        <f t="shared" si="176"/>
        <v>1.1171802935422979</v>
      </c>
      <c r="G1580" s="16">
        <f>IF(AND(C$9="L",C$10="IB"),IF((($C$7*Coefficients!$C$16)/($A1580*($C$4/100)))&lt;=1,2*ASIN(($C$7*Coefficients!$C$16)/( $A1580*($C$4/100)))*180/PI(),180),IF(AND(C$9="C",C$10="IB"),IF((($C$7*Coefficients!$D$16)/($A1580*($C$4/100)))&lt;=1,2*ASIN(($C$7*Coefficients!$D$16)/( $A1580*($C$4/100)))*180/PI(),180),IF(AND(C$9="L",C$10="D"),IF((($C$7*Coefficients!$E$16)/($A1580*($C$4/100)))&lt;=1,2*ASIN(($C$7*Coefficients!$E$16)/( $A1580*($C$4/100)))*180/PI(),180),IF(AND(C$9="C",C$10="D"),IF((($C$7*Coefficients!$F$16)/($A1580*($C$4/100)))&lt;=1,2*ASIN(($C$7*Coefficients!$F$16)/( $A1580*($C$4/100)))*180/PI(),180),FALSE))))</f>
        <v>180</v>
      </c>
      <c r="H1580" s="50">
        <f>IF(AND(C$9="L",C$10="IB"),(($C$7*Coefficients!$C$16)/($A1580*SIN(C$5*PI()/180))*100/2)^2*PI(),IF(AND(C$9="C",C$10="IB"),(($C$7*Coefficients!$D$16)/($A1580*SIN(C$5*PI()/180))*100/2)^2*PI(),IF(AND(C$9="L",C$10="D"),(($C$7*Coefficients!$E$16)/($A1580*SIN(C$5*PI()/180))*100/2)^2*PI(),IF(AND(C$9="C",C$10="D"),(($C$7* Coefficients!$F$16)/($A1580*SIN(C$5*PI()/180))*100/2)^2*PI(),FALSE))))</f>
        <v>20843.355464234453</v>
      </c>
      <c r="I1580" s="42">
        <f t="shared" si="177"/>
        <v>2.2808146140033179</v>
      </c>
      <c r="L1580" s="44"/>
    </row>
    <row r="1581" spans="1:12" x14ac:dyDescent="0.25">
      <c r="A1581" s="51">
        <f t="shared" si="178"/>
        <v>351.56044052826877</v>
      </c>
      <c r="B1581" s="5">
        <f t="shared" si="172"/>
        <v>0.97127069210555295</v>
      </c>
      <c r="C1581" s="49">
        <f t="shared" si="175"/>
        <v>-0.25319431627288275</v>
      </c>
      <c r="D1581" s="5">
        <f t="shared" si="173"/>
        <v>3.3817694509324445</v>
      </c>
      <c r="E1581" s="5">
        <f t="shared" si="174"/>
        <v>1.2993257020832083</v>
      </c>
      <c r="F1581" s="5">
        <f t="shared" si="176"/>
        <v>1.1371802935422968</v>
      </c>
      <c r="G1581" s="16">
        <f>IF(AND(C$9="L",C$10="IB"),IF((($C$7*Coefficients!$C$16)/($A1581*($C$4/100)))&lt;=1,2*ASIN(($C$7*Coefficients!$C$16)/( $A1581*($C$4/100)))*180/PI(),180),IF(AND(C$9="C",C$10="IB"),IF((($C$7*Coefficients!$D$16)/($A1581*($C$4/100)))&lt;=1,2*ASIN(($C$7*Coefficients!$D$16)/( $A1581*($C$4/100)))*180/PI(),180),IF(AND(C$9="L",C$10="D"),IF((($C$7*Coefficients!$E$16)/($A1581*($C$4/100)))&lt;=1,2*ASIN(($C$7*Coefficients!$E$16)/( $A1581*($C$4/100)))*180/PI(),180),IF(AND(C$9="C",C$10="D"),IF((($C$7*Coefficients!$F$16)/($A1581*($C$4/100)))&lt;=1,2*ASIN(($C$7*Coefficients!$F$16)/( $A1581*($C$4/100)))*180/PI(),180),FALSE))))</f>
        <v>180</v>
      </c>
      <c r="H1581" s="50">
        <f>IF(AND(C$9="L",C$10="IB"),(($C$7*Coefficients!$C$16)/($A1581*SIN(C$5*PI()/180))*100/2)^2*PI(),IF(AND(C$9="C",C$10="IB"),(($C$7*Coefficients!$D$16)/($A1581*SIN(C$5*PI()/180))*100/2)^2*PI(),IF(AND(C$9="L",C$10="D"),(($C$7*Coefficients!$E$16)/($A1581*SIN(C$5*PI()/180))*100/2)^2*PI(),IF(AND(C$9="C",C$10="D"),(($C$7* Coefficients!$F$16)/($A1581*SIN(C$5*PI()/180))*100/2)^2*PI(),FALSE))))</f>
        <v>20747.588944882529</v>
      </c>
      <c r="I1581" s="42">
        <f t="shared" si="177"/>
        <v>2.2755688859585228</v>
      </c>
      <c r="L1581" s="44"/>
    </row>
    <row r="1582" spans="1:12" x14ac:dyDescent="0.25">
      <c r="A1582" s="51">
        <f t="shared" si="178"/>
        <v>352.37087104245768</v>
      </c>
      <c r="B1582" s="5">
        <f t="shared" si="172"/>
        <v>0.97113937178407839</v>
      </c>
      <c r="C1582" s="49">
        <f t="shared" si="175"/>
        <v>-0.2543687684058345</v>
      </c>
      <c r="D1582" s="5">
        <f t="shared" si="173"/>
        <v>3.3895652346414118</v>
      </c>
      <c r="E1582" s="5">
        <f t="shared" si="174"/>
        <v>1.3053231170273527</v>
      </c>
      <c r="F1582" s="5">
        <f t="shared" si="176"/>
        <v>1.1571802935422959</v>
      </c>
      <c r="G1582" s="16">
        <f>IF(AND(C$9="L",C$10="IB"),IF((($C$7*Coefficients!$C$16)/($A1582*($C$4/100)))&lt;=1,2*ASIN(($C$7*Coefficients!$C$16)/( $A1582*($C$4/100)))*180/PI(),180),IF(AND(C$9="C",C$10="IB"),IF((($C$7*Coefficients!$D$16)/($A1582*($C$4/100)))&lt;=1,2*ASIN(($C$7*Coefficients!$D$16)/( $A1582*($C$4/100)))*180/PI(),180),IF(AND(C$9="L",C$10="D"),IF((($C$7*Coefficients!$E$16)/($A1582*($C$4/100)))&lt;=1,2*ASIN(($C$7*Coefficients!$E$16)/( $A1582*($C$4/100)))*180/PI(),180),IF(AND(C$9="C",C$10="D"),IF((($C$7*Coefficients!$F$16)/($A1582*($C$4/100)))&lt;=1,2*ASIN(($C$7*Coefficients!$F$16)/( $A1582*($C$4/100)))*180/PI(),180),FALSE))))</f>
        <v>180</v>
      </c>
      <c r="H1582" s="50">
        <f>IF(AND(C$9="L",C$10="IB"),(($C$7*Coefficients!$C$16)/($A1582*SIN(C$5*PI()/180))*100/2)^2*PI(),IF(AND(C$9="C",C$10="IB"),(($C$7*Coefficients!$D$16)/($A1582*SIN(C$5*PI()/180))*100/2)^2*PI(),IF(AND(C$9="L",C$10="D"),(($C$7*Coefficients!$E$16)/($A1582*SIN(C$5*PI()/180))*100/2)^2*PI(),IF(AND(C$9="C",C$10="D"),(($C$7* Coefficients!$F$16)/($A1582*SIN(C$5*PI()/180))*100/2)^2*PI(),FALSE))))</f>
        <v>20652.262432718719</v>
      </c>
      <c r="I1582" s="42">
        <f t="shared" si="177"/>
        <v>2.270335222753435</v>
      </c>
      <c r="L1582" s="44"/>
    </row>
    <row r="1583" spans="1:12" x14ac:dyDescent="0.25">
      <c r="A1583" s="51">
        <f t="shared" si="178"/>
        <v>353.18316979192741</v>
      </c>
      <c r="B1583" s="5">
        <f t="shared" si="172"/>
        <v>0.9710074571763333</v>
      </c>
      <c r="C1583" s="49">
        <f t="shared" si="175"/>
        <v>-0.25554869539096137</v>
      </c>
      <c r="D1583" s="5">
        <f t="shared" si="173"/>
        <v>3.3973789894878319</v>
      </c>
      <c r="E1583" s="5">
        <f t="shared" si="174"/>
        <v>1.3113482147810918</v>
      </c>
      <c r="F1583" s="5">
        <f t="shared" si="176"/>
        <v>1.177180293542295</v>
      </c>
      <c r="G1583" s="16">
        <f>IF(AND(C$9="L",C$10="IB"),IF((($C$7*Coefficients!$C$16)/($A1583*($C$4/100)))&lt;=1,2*ASIN(($C$7*Coefficients!$C$16)/( $A1583*($C$4/100)))*180/PI(),180),IF(AND(C$9="C",C$10="IB"),IF((($C$7*Coefficients!$D$16)/($A1583*($C$4/100)))&lt;=1,2*ASIN(($C$7*Coefficients!$D$16)/( $A1583*($C$4/100)))*180/PI(),180),IF(AND(C$9="L",C$10="D"),IF((($C$7*Coefficients!$E$16)/($A1583*($C$4/100)))&lt;=1,2*ASIN(($C$7*Coefficients!$E$16)/( $A1583*($C$4/100)))*180/PI(),180),IF(AND(C$9="C",C$10="D"),IF((($C$7*Coefficients!$F$16)/($A1583*($C$4/100)))&lt;=1,2*ASIN(($C$7*Coefficients!$F$16)/( $A1583*($C$4/100)))*180/PI(),180),FALSE))))</f>
        <v>180</v>
      </c>
      <c r="H1583" s="50">
        <f>IF(AND(C$9="L",C$10="IB"),(($C$7*Coefficients!$C$16)/($A1583*SIN(C$5*PI()/180))*100/2)^2*PI(),IF(AND(C$9="C",C$10="IB"),(($C$7*Coefficients!$D$16)/($A1583*SIN(C$5*PI()/180))*100/2)^2*PI(),IF(AND(C$9="L",C$10="D"),(($C$7*Coefficients!$E$16)/($A1583*SIN(C$5*PI()/180))*100/2)^2*PI(),IF(AND(C$9="C",C$10="D"),(($C$7* Coefficients!$F$16)/($A1583*SIN(C$5*PI()/180))*100/2)^2*PI(),FALSE))))</f>
        <v>20557.373906093639</v>
      </c>
      <c r="I1583" s="42">
        <f t="shared" si="177"/>
        <v>2.2651135966396931</v>
      </c>
      <c r="L1583" s="44"/>
    </row>
    <row r="1584" spans="1:12" x14ac:dyDescent="0.25">
      <c r="A1584" s="51">
        <f t="shared" si="178"/>
        <v>353.99734108340505</v>
      </c>
      <c r="B1584" s="5">
        <f t="shared" si="172"/>
        <v>0.97087494564815568</v>
      </c>
      <c r="C1584" s="49">
        <f t="shared" si="175"/>
        <v>-0.25673412300453313</v>
      </c>
      <c r="D1584" s="5">
        <f t="shared" si="173"/>
        <v>3.4052107568994558</v>
      </c>
      <c r="E1584" s="5">
        <f t="shared" si="174"/>
        <v>1.3174011231224694</v>
      </c>
      <c r="F1584" s="5">
        <f t="shared" si="176"/>
        <v>1.1971802935422959</v>
      </c>
      <c r="G1584" s="16">
        <f>IF(AND(C$9="L",C$10="IB"),IF((($C$7*Coefficients!$C$16)/($A1584*($C$4/100)))&lt;=1,2*ASIN(($C$7*Coefficients!$C$16)/( $A1584*($C$4/100)))*180/PI(),180),IF(AND(C$9="C",C$10="IB"),IF((($C$7*Coefficients!$D$16)/($A1584*($C$4/100)))&lt;=1,2*ASIN(($C$7*Coefficients!$D$16)/( $A1584*($C$4/100)))*180/PI(),180),IF(AND(C$9="L",C$10="D"),IF((($C$7*Coefficients!$E$16)/($A1584*($C$4/100)))&lt;=1,2*ASIN(($C$7*Coefficients!$E$16)/( $A1584*($C$4/100)))*180/PI(),180),IF(AND(C$9="C",C$10="D"),IF((($C$7*Coefficients!$F$16)/($A1584*($C$4/100)))&lt;=1,2*ASIN(($C$7*Coefficients!$F$16)/( $A1584*($C$4/100)))*180/PI(),180),FALSE))))</f>
        <v>180</v>
      </c>
      <c r="H1584" s="50">
        <f>IF(AND(C$9="L",C$10="IB"),(($C$7*Coefficients!$C$16)/($A1584*SIN(C$5*PI()/180))*100/2)^2*PI(),IF(AND(C$9="C",C$10="IB"),(($C$7*Coefficients!$D$16)/($A1584*SIN(C$5*PI()/180))*100/2)^2*PI(),IF(AND(C$9="L",C$10="D"),(($C$7*Coefficients!$E$16)/($A1584*SIN(C$5*PI()/180))*100/2)^2*PI(),IF(AND(C$9="C",C$10="D"),(($C$7* Coefficients!$F$16)/($A1584*SIN(C$5*PI()/180))*100/2)^2*PI(),FALSE))))</f>
        <v>20462.921352646528</v>
      </c>
      <c r="I1584" s="42">
        <f t="shared" si="177"/>
        <v>2.2599039799327549</v>
      </c>
      <c r="L1584" s="44"/>
    </row>
    <row r="1585" spans="1:12" x14ac:dyDescent="0.25">
      <c r="A1585" s="51">
        <f t="shared" si="178"/>
        <v>354.81338923354571</v>
      </c>
      <c r="B1585" s="5">
        <f t="shared" si="172"/>
        <v>0.97074183455422192</v>
      </c>
      <c r="C1585" s="49">
        <f t="shared" si="175"/>
        <v>-0.25792507714657731</v>
      </c>
      <c r="D1585" s="5">
        <f t="shared" si="173"/>
        <v>3.4130605783995329</v>
      </c>
      <c r="E1585" s="5">
        <f t="shared" si="174"/>
        <v>1.3234819704193241</v>
      </c>
      <c r="F1585" s="5">
        <f t="shared" si="176"/>
        <v>1.2171802935422933</v>
      </c>
      <c r="G1585" s="16">
        <f>IF(AND(C$9="L",C$10="IB"),IF((($C$7*Coefficients!$C$16)/($A1585*($C$4/100)))&lt;=1,2*ASIN(($C$7*Coefficients!$C$16)/( $A1585*($C$4/100)))*180/PI(),180),IF(AND(C$9="C",C$10="IB"),IF((($C$7*Coefficients!$D$16)/($A1585*($C$4/100)))&lt;=1,2*ASIN(($C$7*Coefficients!$D$16)/( $A1585*($C$4/100)))*180/PI(),180),IF(AND(C$9="L",C$10="D"),IF((($C$7*Coefficients!$E$16)/($A1585*($C$4/100)))&lt;=1,2*ASIN(($C$7*Coefficients!$E$16)/( $A1585*($C$4/100)))*180/PI(),180),IF(AND(C$9="C",C$10="D"),IF((($C$7*Coefficients!$F$16)/($A1585*($C$4/100)))&lt;=1,2*ASIN(($C$7*Coefficients!$F$16)/( $A1585*($C$4/100)))*180/PI(),180),FALSE))))</f>
        <v>180</v>
      </c>
      <c r="H1585" s="50">
        <f>IF(AND(C$9="L",C$10="IB"),(($C$7*Coefficients!$C$16)/($A1585*SIN(C$5*PI()/180))*100/2)^2*PI(),IF(AND(C$9="C",C$10="IB"),(($C$7*Coefficients!$D$16)/($A1585*SIN(C$5*PI()/180))*100/2)^2*PI(),IF(AND(C$9="L",C$10="D"),(($C$7*Coefficients!$E$16)/($A1585*SIN(C$5*PI()/180))*100/2)^2*PI(),IF(AND(C$9="C",C$10="D"),(($C$7* Coefficients!$F$16)/($A1585*SIN(C$5*PI()/180))*100/2)^2*PI(),FALSE))))</f>
        <v>20368.902769262604</v>
      </c>
      <c r="I1585" s="42">
        <f t="shared" si="177"/>
        <v>2.2547063450117522</v>
      </c>
      <c r="L1585" s="44"/>
    </row>
    <row r="1586" spans="1:12" x14ac:dyDescent="0.25">
      <c r="A1586" s="51">
        <f t="shared" si="178"/>
        <v>355.63131856895552</v>
      </c>
      <c r="B1586" s="5">
        <f t="shared" si="172"/>
        <v>0.97060812123800411</v>
      </c>
      <c r="C1586" s="49">
        <f t="shared" si="175"/>
        <v>-0.25912158384149742</v>
      </c>
      <c r="D1586" s="5">
        <f t="shared" si="173"/>
        <v>3.4209284956070385</v>
      </c>
      <c r="E1586" s="5">
        <f t="shared" si="174"/>
        <v>1.3295908856320173</v>
      </c>
      <c r="F1586" s="5">
        <f t="shared" si="176"/>
        <v>1.2371802935422946</v>
      </c>
      <c r="G1586" s="16">
        <f>IF(AND(C$9="L",C$10="IB"),IF((($C$7*Coefficients!$C$16)/($A1586*($C$4/100)))&lt;=1,2*ASIN(($C$7*Coefficients!$C$16)/( $A1586*($C$4/100)))*180/PI(),180),IF(AND(C$9="C",C$10="IB"),IF((($C$7*Coefficients!$D$16)/($A1586*($C$4/100)))&lt;=1,2*ASIN(($C$7*Coefficients!$D$16)/( $A1586*($C$4/100)))*180/PI(),180),IF(AND(C$9="L",C$10="D"),IF((($C$7*Coefficients!$E$16)/($A1586*($C$4/100)))&lt;=1,2*ASIN(($C$7*Coefficients!$E$16)/( $A1586*($C$4/100)))*180/PI(),180),IF(AND(C$9="C",C$10="D"),IF((($C$7*Coefficients!$F$16)/($A1586*($C$4/100)))&lt;=1,2*ASIN(($C$7*Coefficients!$F$16)/( $A1586*($C$4/100)))*180/PI(),180),FALSE))))</f>
        <v>180</v>
      </c>
      <c r="H1586" s="50">
        <f>IF(AND(C$9="L",C$10="IB"),(($C$7*Coefficients!$C$16)/($A1586*SIN(C$5*PI()/180))*100/2)^2*PI(),IF(AND(C$9="C",C$10="IB"),(($C$7*Coefficients!$D$16)/($A1586*SIN(C$5*PI()/180))*100/2)^2*PI(),IF(AND(C$9="L",C$10="D"),(($C$7*Coefficients!$E$16)/($A1586*SIN(C$5*PI()/180))*100/2)^2*PI(),IF(AND(C$9="C",C$10="D"),(($C$7* Coefficients!$F$16)/($A1586*SIN(C$5*PI()/180))*100/2)^2*PI(),FALSE))))</f>
        <v>20275.316162030511</v>
      </c>
      <c r="I1586" s="42">
        <f t="shared" si="177"/>
        <v>2.2495206643193408</v>
      </c>
      <c r="L1586" s="44"/>
    </row>
    <row r="1587" spans="1:12" x14ac:dyDescent="0.25">
      <c r="A1587" s="51">
        <f t="shared" si="178"/>
        <v>356.45113342621431</v>
      </c>
      <c r="B1587" s="5">
        <f t="shared" si="172"/>
        <v>0.97047380303172748</v>
      </c>
      <c r="C1587" s="49">
        <f t="shared" si="175"/>
        <v>-0.26032366923869432</v>
      </c>
      <c r="D1587" s="5">
        <f t="shared" si="173"/>
        <v>3.4288145502368832</v>
      </c>
      <c r="E1587" s="5">
        <f t="shared" si="174"/>
        <v>1.3357279983161601</v>
      </c>
      <c r="F1587" s="5">
        <f t="shared" si="176"/>
        <v>1.2571802935422938</v>
      </c>
      <c r="G1587" s="16">
        <f>IF(AND(C$9="L",C$10="IB"),IF((($C$7*Coefficients!$C$16)/($A1587*($C$4/100)))&lt;=1,2*ASIN(($C$7*Coefficients!$C$16)/( $A1587*($C$4/100)))*180/PI(),180),IF(AND(C$9="C",C$10="IB"),IF((($C$7*Coefficients!$D$16)/($A1587*($C$4/100)))&lt;=1,2*ASIN(($C$7*Coefficients!$D$16)/( $A1587*($C$4/100)))*180/PI(),180),IF(AND(C$9="L",C$10="D"),IF((($C$7*Coefficients!$E$16)/($A1587*($C$4/100)))&lt;=1,2*ASIN(($C$7*Coefficients!$E$16)/( $A1587*($C$4/100)))*180/PI(),180),IF(AND(C$9="C",C$10="D"),IF((($C$7*Coefficients!$F$16)/($A1587*($C$4/100)))&lt;=1,2*ASIN(($C$7*Coefficients!$F$16)/( $A1587*($C$4/100)))*180/PI(),180),FALSE))))</f>
        <v>180</v>
      </c>
      <c r="H1587" s="50">
        <f>IF(AND(C$9="L",C$10="IB"),(($C$7*Coefficients!$C$16)/($A1587*SIN(C$5*PI()/180))*100/2)^2*PI(),IF(AND(C$9="C",C$10="IB"),(($C$7*Coefficients!$D$16)/($A1587*SIN(C$5*PI()/180))*100/2)^2*PI(),IF(AND(C$9="L",C$10="D"),(($C$7*Coefficients!$E$16)/($A1587*SIN(C$5*PI()/180))*100/2)^2*PI(),IF(AND(C$9="C",C$10="D"),(($C$7* Coefficients!$F$16)/($A1587*SIN(C$5*PI()/180))*100/2)^2*PI(),FALSE))))</f>
        <v>20182.159546200142</v>
      </c>
      <c r="I1587" s="42">
        <f t="shared" si="177"/>
        <v>2.2443469103615596</v>
      </c>
      <c r="L1587" s="44"/>
    </row>
    <row r="1588" spans="1:12" x14ac:dyDescent="0.25">
      <c r="A1588" s="51">
        <f t="shared" si="178"/>
        <v>357.2728381518989</v>
      </c>
      <c r="B1588" s="5">
        <f t="shared" si="172"/>
        <v>0.97033887725632728</v>
      </c>
      <c r="C1588" s="49">
        <f t="shared" si="175"/>
        <v>-0.26153135961319307</v>
      </c>
      <c r="D1588" s="5">
        <f t="shared" si="173"/>
        <v>3.4367187841001456</v>
      </c>
      <c r="E1588" s="5">
        <f t="shared" si="174"/>
        <v>1.341893438625368</v>
      </c>
      <c r="F1588" s="5">
        <f t="shared" si="176"/>
        <v>1.2771802935422938</v>
      </c>
      <c r="G1588" s="16">
        <f>IF(AND(C$9="L",C$10="IB"),IF((($C$7*Coefficients!$C$16)/($A1588*($C$4/100)))&lt;=1,2*ASIN(($C$7*Coefficients!$C$16)/( $A1588*($C$4/100)))*180/PI(),180),IF(AND(C$9="C",C$10="IB"),IF((($C$7*Coefficients!$D$16)/($A1588*($C$4/100)))&lt;=1,2*ASIN(($C$7*Coefficients!$D$16)/( $A1588*($C$4/100)))*180/PI(),180),IF(AND(C$9="L",C$10="D"),IF((($C$7*Coefficients!$E$16)/($A1588*($C$4/100)))&lt;=1,2*ASIN(($C$7*Coefficients!$E$16)/( $A1588*($C$4/100)))*180/PI(),180),IF(AND(C$9="C",C$10="D"),IF((($C$7*Coefficients!$F$16)/($A1588*($C$4/100)))&lt;=1,2*ASIN(($C$7*Coefficients!$F$16)/( $A1588*($C$4/100)))*180/PI(),180),FALSE))))</f>
        <v>180</v>
      </c>
      <c r="H1588" s="50">
        <f>IF(AND(C$9="L",C$10="IB"),(($C$7*Coefficients!$C$16)/($A1588*SIN(C$5*PI()/180))*100/2)^2*PI(),IF(AND(C$9="C",C$10="IB"),(($C$7*Coefficients!$D$16)/($A1588*SIN(C$5*PI()/180))*100/2)^2*PI(),IF(AND(C$9="L",C$10="D"),(($C$7*Coefficients!$E$16)/($A1588*SIN(C$5*PI()/180))*100/2)^2*PI(),IF(AND(C$9="C",C$10="D"),(($C$7* Coefficients!$F$16)/($A1588*SIN(C$5*PI()/180))*100/2)^2*PI(),FALSE))))</f>
        <v>20089.430946140463</v>
      </c>
      <c r="I1588" s="42">
        <f t="shared" si="177"/>
        <v>2.2391850557076785</v>
      </c>
      <c r="L1588" s="44"/>
    </row>
    <row r="1589" spans="1:12" x14ac:dyDescent="0.25">
      <c r="A1589" s="51">
        <f t="shared" si="178"/>
        <v>358.09643710260593</v>
      </c>
      <c r="B1589" s="5">
        <f t="shared" si="172"/>
        <v>0.97020334122140695</v>
      </c>
      <c r="C1589" s="49">
        <f t="shared" si="175"/>
        <v>-0.26274468136626145</v>
      </c>
      <c r="D1589" s="5">
        <f t="shared" si="173"/>
        <v>3.444641239104286</v>
      </c>
      <c r="E1589" s="5">
        <f t="shared" si="174"/>
        <v>1.3480873373140168</v>
      </c>
      <c r="F1589" s="5">
        <f t="shared" si="176"/>
        <v>1.2971802935422923</v>
      </c>
      <c r="G1589" s="16">
        <f>IF(AND(C$9="L",C$10="IB"),IF((($C$7*Coefficients!$C$16)/($A1589*($C$4/100)))&lt;=1,2*ASIN(($C$7*Coefficients!$C$16)/( $A1589*($C$4/100)))*180/PI(),180),IF(AND(C$9="C",C$10="IB"),IF((($C$7*Coefficients!$D$16)/($A1589*($C$4/100)))&lt;=1,2*ASIN(($C$7*Coefficients!$D$16)/( $A1589*($C$4/100)))*180/PI(),180),IF(AND(C$9="L",C$10="D"),IF((($C$7*Coefficients!$E$16)/($A1589*($C$4/100)))&lt;=1,2*ASIN(($C$7*Coefficients!$E$16)/( $A1589*($C$4/100)))*180/PI(),180),IF(AND(C$9="C",C$10="D"),IF((($C$7*Coefficients!$F$16)/($A1589*($C$4/100)))&lt;=1,2*ASIN(($C$7*Coefficients!$F$16)/( $A1589*($C$4/100)))*180/PI(),180),FALSE))))</f>
        <v>180</v>
      </c>
      <c r="H1589" s="50">
        <f>IF(AND(C$9="L",C$10="IB"),(($C$7*Coefficients!$C$16)/($A1589*SIN(C$5*PI()/180))*100/2)^2*PI(),IF(AND(C$9="C",C$10="IB"),(($C$7*Coefficients!$D$16)/($A1589*SIN(C$5*PI()/180))*100/2)^2*PI(),IF(AND(C$9="L",C$10="D"),(($C$7*Coefficients!$E$16)/($A1589*SIN(C$5*PI()/180))*100/2)^2*PI(),IF(AND(C$9="C",C$10="D"),(($C$7* Coefficients!$F$16)/($A1589*SIN(C$5*PI()/180))*100/2)^2*PI(),FALSE))))</f>
        <v>19997.12839529763</v>
      </c>
      <c r="I1589" s="42">
        <f t="shared" si="177"/>
        <v>2.234035072990058</v>
      </c>
      <c r="L1589" s="44"/>
    </row>
    <row r="1590" spans="1:12" x14ac:dyDescent="0.25">
      <c r="A1590" s="51">
        <f t="shared" si="178"/>
        <v>358.92193464497507</v>
      </c>
      <c r="B1590" s="5">
        <f t="shared" si="172"/>
        <v>0.97006719222519344</v>
      </c>
      <c r="C1590" s="49">
        <f t="shared" si="175"/>
        <v>-0.26396366102605567</v>
      </c>
      <c r="D1590" s="5">
        <f t="shared" si="173"/>
        <v>3.4525819572533729</v>
      </c>
      <c r="E1590" s="5">
        <f t="shared" si="174"/>
        <v>1.3543098257400188</v>
      </c>
      <c r="F1590" s="5">
        <f t="shared" si="176"/>
        <v>1.3171802935422936</v>
      </c>
      <c r="G1590" s="16">
        <f>IF(AND(C$9="L",C$10="IB"),IF((($C$7*Coefficients!$C$16)/($A1590*($C$4/100)))&lt;=1,2*ASIN(($C$7*Coefficients!$C$16)/( $A1590*($C$4/100)))*180/PI(),180),IF(AND(C$9="C",C$10="IB"),IF((($C$7*Coefficients!$D$16)/($A1590*($C$4/100)))&lt;=1,2*ASIN(($C$7*Coefficients!$D$16)/( $A1590*($C$4/100)))*180/PI(),180),IF(AND(C$9="L",C$10="D"),IF((($C$7*Coefficients!$E$16)/($A1590*($C$4/100)))&lt;=1,2*ASIN(($C$7*Coefficients!$E$16)/( $A1590*($C$4/100)))*180/PI(),180),IF(AND(C$9="C",C$10="D"),IF((($C$7*Coefficients!$F$16)/($A1590*($C$4/100)))&lt;=1,2*ASIN(($C$7*Coefficients!$F$16)/( $A1590*($C$4/100)))*180/PI(),180),FALSE))))</f>
        <v>180</v>
      </c>
      <c r="H1590" s="50">
        <f>IF(AND(C$9="L",C$10="IB"),(($C$7*Coefficients!$C$16)/($A1590*SIN(C$5*PI()/180))*100/2)^2*PI(),IF(AND(C$9="C",C$10="IB"),(($C$7*Coefficients!$D$16)/($A1590*SIN(C$5*PI()/180))*100/2)^2*PI(),IF(AND(C$9="L",C$10="D"),(($C$7*Coefficients!$E$16)/($A1590*SIN(C$5*PI()/180))*100/2)^2*PI(),IF(AND(C$9="C",C$10="D"),(($C$7* Coefficients!$F$16)/($A1590*SIN(C$5*PI()/180))*100/2)^2*PI(),FALSE))))</f>
        <v>19905.249936153305</v>
      </c>
      <c r="I1590" s="42">
        <f t="shared" si="177"/>
        <v>2.2288969349040038</v>
      </c>
      <c r="L1590" s="44"/>
    </row>
    <row r="1591" spans="1:12" x14ac:dyDescent="0.25">
      <c r="A1591" s="51">
        <f t="shared" si="178"/>
        <v>359.74933515571206</v>
      </c>
      <c r="B1591" s="5">
        <f t="shared" si="172"/>
        <v>0.96993042755449654</v>
      </c>
      <c r="C1591" s="49">
        <f t="shared" si="175"/>
        <v>-0.26518832524823388</v>
      </c>
      <c r="D1591" s="5">
        <f t="shared" si="173"/>
        <v>3.4605409806483021</v>
      </c>
      <c r="E1591" s="5">
        <f t="shared" si="174"/>
        <v>1.3605610358676044</v>
      </c>
      <c r="F1591" s="5">
        <f t="shared" si="176"/>
        <v>1.3371802935422927</v>
      </c>
      <c r="G1591" s="16">
        <f>IF(AND(C$9="L",C$10="IB"),IF((($C$7*Coefficients!$C$16)/($A1591*($C$4/100)))&lt;=1,2*ASIN(($C$7*Coefficients!$C$16)/( $A1591*($C$4/100)))*180/PI(),180),IF(AND(C$9="C",C$10="IB"),IF((($C$7*Coefficients!$D$16)/($A1591*($C$4/100)))&lt;=1,2*ASIN(($C$7*Coefficients!$D$16)/( $A1591*($C$4/100)))*180/PI(),180),IF(AND(C$9="L",C$10="D"),IF((($C$7*Coefficients!$E$16)/($A1591*($C$4/100)))&lt;=1,2*ASIN(($C$7*Coefficients!$E$16)/( $A1591*($C$4/100)))*180/PI(),180),IF(AND(C$9="C",C$10="D"),IF((($C$7*Coefficients!$F$16)/($A1591*($C$4/100)))&lt;=1,2*ASIN(($C$7*Coefficients!$F$16)/( $A1591*($C$4/100)))*180/PI(),180),FALSE))))</f>
        <v>180</v>
      </c>
      <c r="H1591" s="50">
        <f>IF(AND(C$9="L",C$10="IB"),(($C$7*Coefficients!$C$16)/($A1591*SIN(C$5*PI()/180))*100/2)^2*PI(),IF(AND(C$9="C",C$10="IB"),(($C$7*Coefficients!$D$16)/($A1591*SIN(C$5*PI()/180))*100/2)^2*PI(),IF(AND(C$9="L",C$10="D"),(($C$7*Coefficients!$E$16)/($A1591*SIN(C$5*PI()/180))*100/2)^2*PI(),IF(AND(C$9="C",C$10="D"),(($C$7* Coefficients!$F$16)/($A1591*SIN(C$5*PI()/180))*100/2)^2*PI(),FALSE))))</f>
        <v>19813.793620183144</v>
      </c>
      <c r="I1591" s="42">
        <f t="shared" si="177"/>
        <v>2.2237706142076177</v>
      </c>
      <c r="L1591" s="44"/>
    </row>
    <row r="1592" spans="1:12" x14ac:dyDescent="0.25">
      <c r="A1592" s="51">
        <f t="shared" si="178"/>
        <v>360.57864302161209</v>
      </c>
      <c r="B1592" s="5">
        <f t="shared" si="172"/>
        <v>0.96979304448466419</v>
      </c>
      <c r="C1592" s="49">
        <f t="shared" si="175"/>
        <v>-0.26641870081660624</v>
      </c>
      <c r="D1592" s="5">
        <f t="shared" si="173"/>
        <v>3.4685183514870253</v>
      </c>
      <c r="E1592" s="5">
        <f t="shared" si="174"/>
        <v>1.3668411002701253</v>
      </c>
      <c r="F1592" s="5">
        <f t="shared" si="176"/>
        <v>1.3571802935422927</v>
      </c>
      <c r="G1592" s="16">
        <f>IF(AND(C$9="L",C$10="IB"),IF((($C$7*Coefficients!$C$16)/($A1592*($C$4/100)))&lt;=1,2*ASIN(($C$7*Coefficients!$C$16)/( $A1592*($C$4/100)))*180/PI(),180),IF(AND(C$9="C",C$10="IB"),IF((($C$7*Coefficients!$D$16)/($A1592*($C$4/100)))&lt;=1,2*ASIN(($C$7*Coefficients!$D$16)/( $A1592*($C$4/100)))*180/PI(),180),IF(AND(C$9="L",C$10="D"),IF((($C$7*Coefficients!$E$16)/($A1592*($C$4/100)))&lt;=1,2*ASIN(($C$7*Coefficients!$E$16)/( $A1592*($C$4/100)))*180/PI(),180),IF(AND(C$9="C",C$10="D"),IF((($C$7*Coefficients!$F$16)/($A1592*($C$4/100)))&lt;=1,2*ASIN(($C$7*Coefficients!$F$16)/( $A1592*($C$4/100)))*180/PI(),180),FALSE))))</f>
        <v>180</v>
      </c>
      <c r="H1592" s="50">
        <f>IF(AND(C$9="L",C$10="IB"),(($C$7*Coefficients!$C$16)/($A1592*SIN(C$5*PI()/180))*100/2)^2*PI(),IF(AND(C$9="C",C$10="IB"),(($C$7*Coefficients!$D$16)/($A1592*SIN(C$5*PI()/180))*100/2)^2*PI(),IF(AND(C$9="L",C$10="D"),(($C$7*Coefficients!$E$16)/($A1592*SIN(C$5*PI()/180))*100/2)^2*PI(),IF(AND(C$9="C",C$10="D"),(($C$7* Coefficients!$F$16)/($A1592*SIN(C$5*PI()/180))*100/2)^2*PI(),FALSE))))</f>
        <v>19722.757507815419</v>
      </c>
      <c r="I1592" s="42">
        <f t="shared" si="177"/>
        <v>2.2186560837216591</v>
      </c>
      <c r="L1592" s="44"/>
    </row>
    <row r="1593" spans="1:12" x14ac:dyDescent="0.25">
      <c r="A1593" s="51">
        <f t="shared" si="178"/>
        <v>361.40986263958291</v>
      </c>
      <c r="B1593" s="5">
        <f t="shared" si="172"/>
        <v>0.96965504027953942</v>
      </c>
      <c r="C1593" s="49">
        <f t="shared" si="175"/>
        <v>-0.26765481464377427</v>
      </c>
      <c r="D1593" s="5">
        <f t="shared" si="173"/>
        <v>3.4765141120647671</v>
      </c>
      <c r="E1593" s="5">
        <f t="shared" si="174"/>
        <v>1.3731501521328628</v>
      </c>
      <c r="F1593" s="5">
        <f t="shared" si="176"/>
        <v>1.3771802935422923</v>
      </c>
      <c r="G1593" s="16">
        <f>IF(AND(C$9="L",C$10="IB"),IF((($C$7*Coefficients!$C$16)/($A1593*($C$4/100)))&lt;=1,2*ASIN(($C$7*Coefficients!$C$16)/( $A1593*($C$4/100)))*180/PI(),180),IF(AND(C$9="C",C$10="IB"),IF((($C$7*Coefficients!$D$16)/($A1593*($C$4/100)))&lt;=1,2*ASIN(($C$7*Coefficients!$D$16)/( $A1593*($C$4/100)))*180/PI(),180),IF(AND(C$9="L",C$10="D"),IF((($C$7*Coefficients!$E$16)/($A1593*($C$4/100)))&lt;=1,2*ASIN(($C$7*Coefficients!$E$16)/( $A1593*($C$4/100)))*180/PI(),180),IF(AND(C$9="C",C$10="D"),IF((($C$7*Coefficients!$F$16)/($A1593*($C$4/100)))&lt;=1,2*ASIN(($C$7*Coefficients!$F$16)/( $A1593*($C$4/100)))*180/PI(),180),FALSE))))</f>
        <v>180</v>
      </c>
      <c r="H1593" s="50">
        <f>IF(AND(C$9="L",C$10="IB"),(($C$7*Coefficients!$C$16)/($A1593*SIN(C$5*PI()/180))*100/2)^2*PI(),IF(AND(C$9="C",C$10="IB"),(($C$7*Coefficients!$D$16)/($A1593*SIN(C$5*PI()/180))*100/2)^2*PI(),IF(AND(C$9="L",C$10="D"),(($C$7*Coefficients!$E$16)/($A1593*SIN(C$5*PI()/180))*100/2)^2*PI(),IF(AND(C$9="C",C$10="D"),(($C$7* Coefficients!$F$16)/($A1593*SIN(C$5*PI()/180))*100/2)^2*PI(),FALSE))))</f>
        <v>19632.139668389973</v>
      </c>
      <c r="I1593" s="42">
        <f t="shared" si="177"/>
        <v>2.2135533163293957</v>
      </c>
      <c r="L1593" s="44"/>
    </row>
    <row r="1594" spans="1:12" x14ac:dyDescent="0.25">
      <c r="A1594" s="51">
        <f t="shared" si="178"/>
        <v>362.24299841666817</v>
      </c>
      <c r="B1594" s="5">
        <f t="shared" si="172"/>
        <v>0.96951641219141704</v>
      </c>
      <c r="C1594" s="49">
        <f t="shared" si="175"/>
        <v>-0.26889669377177378</v>
      </c>
      <c r="D1594" s="5">
        <f t="shared" si="173"/>
        <v>3.4845283047742539</v>
      </c>
      <c r="E1594" s="5">
        <f t="shared" si="174"/>
        <v>1.3794883252558543</v>
      </c>
      <c r="F1594" s="5">
        <f t="shared" si="176"/>
        <v>1.3971802935422915</v>
      </c>
      <c r="G1594" s="16">
        <f>IF(AND(C$9="L",C$10="IB"),IF((($C$7*Coefficients!$C$16)/($A1594*($C$4/100)))&lt;=1,2*ASIN(($C$7*Coefficients!$C$16)/( $A1594*($C$4/100)))*180/PI(),180),IF(AND(C$9="C",C$10="IB"),IF((($C$7*Coefficients!$D$16)/($A1594*($C$4/100)))&lt;=1,2*ASIN(($C$7*Coefficients!$D$16)/( $A1594*($C$4/100)))*180/PI(),180),IF(AND(C$9="L",C$10="D"),IF((($C$7*Coefficients!$E$16)/($A1594*($C$4/100)))&lt;=1,2*ASIN(($C$7*Coefficients!$E$16)/( $A1594*($C$4/100)))*180/PI(),180),IF(AND(C$9="C",C$10="D"),IF((($C$7*Coefficients!$F$16)/($A1594*($C$4/100)))&lt;=1,2*ASIN(($C$7*Coefficients!$F$16)/( $A1594*($C$4/100)))*180/PI(),180),FALSE))))</f>
        <v>180</v>
      </c>
      <c r="H1594" s="50">
        <f>IF(AND(C$9="L",C$10="IB"),(($C$7*Coefficients!$C$16)/($A1594*SIN(C$5*PI()/180))*100/2)^2*PI(),IF(AND(C$9="C",C$10="IB"),(($C$7*Coefficients!$D$16)/($A1594*SIN(C$5*PI()/180))*100/2)^2*PI(),IF(AND(C$9="L",C$10="D"),(($C$7*Coefficients!$E$16)/($A1594*SIN(C$5*PI()/180))*100/2)^2*PI(),IF(AND(C$9="C",C$10="D"),(($C$7* Coefficients!$F$16)/($A1594*SIN(C$5*PI()/180))*100/2)^2*PI(),FALSE))))</f>
        <v>19541.938180117184</v>
      </c>
      <c r="I1594" s="42">
        <f t="shared" si="177"/>
        <v>2.2084622849764628</v>
      </c>
      <c r="L1594" s="44"/>
    </row>
    <row r="1595" spans="1:12" x14ac:dyDescent="0.25">
      <c r="A1595" s="51">
        <f t="shared" si="178"/>
        <v>363.07805477007082</v>
      </c>
      <c r="B1595" s="5">
        <f t="shared" si="172"/>
        <v>0.96937715746100106</v>
      </c>
      <c r="C1595" s="49">
        <f t="shared" si="175"/>
        <v>-0.27014436537271508</v>
      </c>
      <c r="D1595" s="5">
        <f t="shared" si="173"/>
        <v>3.492560972105939</v>
      </c>
      <c r="E1595" s="5">
        <f t="shared" si="174"/>
        <v>1.38585575405673</v>
      </c>
      <c r="F1595" s="5">
        <f t="shared" si="176"/>
        <v>1.4171802935422919</v>
      </c>
      <c r="G1595" s="16">
        <f>IF(AND(C$9="L",C$10="IB"),IF((($C$7*Coefficients!$C$16)/($A1595*($C$4/100)))&lt;=1,2*ASIN(($C$7*Coefficients!$C$16)/( $A1595*($C$4/100)))*180/PI(),180),IF(AND(C$9="C",C$10="IB"),IF((($C$7*Coefficients!$D$16)/($A1595*($C$4/100)))&lt;=1,2*ASIN(($C$7*Coefficients!$D$16)/( $A1595*($C$4/100)))*180/PI(),180),IF(AND(C$9="L",C$10="D"),IF((($C$7*Coefficients!$E$16)/($A1595*($C$4/100)))&lt;=1,2*ASIN(($C$7*Coefficients!$E$16)/( $A1595*($C$4/100)))*180/PI(),180),IF(AND(C$9="C",C$10="D"),IF((($C$7*Coefficients!$F$16)/($A1595*($C$4/100)))&lt;=1,2*ASIN(($C$7*Coefficients!$F$16)/( $A1595*($C$4/100)))*180/PI(),180),FALSE))))</f>
        <v>180</v>
      </c>
      <c r="H1595" s="50">
        <f>IF(AND(C$9="L",C$10="IB"),(($C$7*Coefficients!$C$16)/($A1595*SIN(C$5*PI()/180))*100/2)^2*PI(),IF(AND(C$9="C",C$10="IB"),(($C$7*Coefficients!$D$16)/($A1595*SIN(C$5*PI()/180))*100/2)^2*PI(),IF(AND(C$9="L",C$10="D"),(($C$7*Coefficients!$E$16)/($A1595*SIN(C$5*PI()/180))*100/2)^2*PI(),IF(AND(C$9="C",C$10="D"),(($C$7* Coefficients!$F$16)/($A1595*SIN(C$5*PI()/180))*100/2)^2*PI(),FALSE))))</f>
        <v>19452.151130037291</v>
      </c>
      <c r="I1595" s="42">
        <f t="shared" si="177"/>
        <v>2.2033829626707186</v>
      </c>
      <c r="L1595" s="44"/>
    </row>
    <row r="1596" spans="1:12" x14ac:dyDescent="0.25">
      <c r="A1596" s="51">
        <f t="shared" si="178"/>
        <v>363.91503612717651</v>
      </c>
      <c r="B1596" s="5">
        <f t="shared" si="172"/>
        <v>0.96923727331735943</v>
      </c>
      <c r="C1596" s="49">
        <f t="shared" si="175"/>
        <v>-0.27139785674944783</v>
      </c>
      <c r="D1596" s="5">
        <f t="shared" si="173"/>
        <v>3.5006121566482236</v>
      </c>
      <c r="E1596" s="5">
        <f t="shared" si="174"/>
        <v>1.3922525735735627</v>
      </c>
      <c r="F1596" s="5">
        <f t="shared" si="176"/>
        <v>1.4371802935422908</v>
      </c>
      <c r="G1596" s="16">
        <f>IF(AND(C$9="L",C$10="IB"),IF((($C$7*Coefficients!$C$16)/($A1596*($C$4/100)))&lt;=1,2*ASIN(($C$7*Coefficients!$C$16)/( $A1596*($C$4/100)))*180/PI(),180),IF(AND(C$9="C",C$10="IB"),IF((($C$7*Coefficients!$D$16)/($A1596*($C$4/100)))&lt;=1,2*ASIN(($C$7*Coefficients!$D$16)/( $A1596*($C$4/100)))*180/PI(),180),IF(AND(C$9="L",C$10="D"),IF((($C$7*Coefficients!$E$16)/($A1596*($C$4/100)))&lt;=1,2*ASIN(($C$7*Coefficients!$E$16)/( $A1596*($C$4/100)))*180/PI(),180),IF(AND(C$9="C",C$10="D"),IF((($C$7*Coefficients!$F$16)/($A1596*($C$4/100)))&lt;=1,2*ASIN(($C$7*Coefficients!$F$16)/( $A1596*($C$4/100)))*180/PI(),180),FALSE))))</f>
        <v>180</v>
      </c>
      <c r="H1596" s="50">
        <f>IF(AND(C$9="L",C$10="IB"),(($C$7*Coefficients!$C$16)/($A1596*SIN(C$5*PI()/180))*100/2)^2*PI(),IF(AND(C$9="C",C$10="IB"),(($C$7*Coefficients!$D$16)/($A1596*SIN(C$5*PI()/180))*100/2)^2*PI(),IF(AND(C$9="L",C$10="D"),(($C$7*Coefficients!$E$16)/($A1596*SIN(C$5*PI()/180))*100/2)^2*PI(),IF(AND(C$9="C",C$10="D"),(($C$7* Coefficients!$F$16)/($A1596*SIN(C$5*PI()/180))*100/2)^2*PI(),FALSE))))</f>
        <v>19362.776613979746</v>
      </c>
      <c r="I1596" s="42">
        <f t="shared" si="177"/>
        <v>2.1983153224821028</v>
      </c>
      <c r="L1596" s="44"/>
    </row>
    <row r="1597" spans="1:12" x14ac:dyDescent="0.25">
      <c r="A1597" s="51">
        <f t="shared" si="178"/>
        <v>364.75394692557711</v>
      </c>
      <c r="B1597" s="5">
        <f t="shared" si="172"/>
        <v>0.96909675697788178</v>
      </c>
      <c r="C1597" s="49">
        <f t="shared" si="175"/>
        <v>-0.27265719533620303</v>
      </c>
      <c r="D1597" s="5">
        <f t="shared" si="173"/>
        <v>3.5086819010876877</v>
      </c>
      <c r="E1597" s="5">
        <f t="shared" si="174"/>
        <v>1.3986789194677343</v>
      </c>
      <c r="F1597" s="5">
        <f t="shared" si="176"/>
        <v>1.4571802935422911</v>
      </c>
      <c r="G1597" s="16">
        <f>IF(AND(C$9="L",C$10="IB"),IF((($C$7*Coefficients!$C$16)/($A1597*($C$4/100)))&lt;=1,2*ASIN(($C$7*Coefficients!$C$16)/( $A1597*($C$4/100)))*180/PI(),180),IF(AND(C$9="C",C$10="IB"),IF((($C$7*Coefficients!$D$16)/($A1597*($C$4/100)))&lt;=1,2*ASIN(($C$7*Coefficients!$D$16)/( $A1597*($C$4/100)))*180/PI(),180),IF(AND(C$9="L",C$10="D"),IF((($C$7*Coefficients!$E$16)/($A1597*($C$4/100)))&lt;=1,2*ASIN(($C$7*Coefficients!$E$16)/( $A1597*($C$4/100)))*180/PI(),180),IF(AND(C$9="C",C$10="D"),IF((($C$7*Coefficients!$F$16)/($A1597*($C$4/100)))&lt;=1,2*ASIN(($C$7*Coefficients!$F$16)/( $A1597*($C$4/100)))*180/PI(),180),FALSE))))</f>
        <v>180</v>
      </c>
      <c r="H1597" s="50">
        <f>IF(AND(C$9="L",C$10="IB"),(($C$7*Coefficients!$C$16)/($A1597*SIN(C$5*PI()/180))*100/2)^2*PI(),IF(AND(C$9="C",C$10="IB"),(($C$7*Coefficients!$D$16)/($A1597*SIN(C$5*PI()/180))*100/2)^2*PI(),IF(AND(C$9="L",C$10="D"),(($C$7*Coefficients!$E$16)/($A1597*SIN(C$5*PI()/180))*100/2)^2*PI(),IF(AND(C$9="C",C$10="D"),(($C$7* Coefficients!$F$16)/($A1597*SIN(C$5*PI()/180))*100/2)^2*PI(),FALSE))))</f>
        <v>19273.812736522894</v>
      </c>
      <c r="I1597" s="42">
        <f t="shared" si="177"/>
        <v>2.1932593375424907</v>
      </c>
      <c r="L1597" s="44"/>
    </row>
    <row r="1598" spans="1:12" x14ac:dyDescent="0.25">
      <c r="A1598" s="51">
        <f t="shared" si="178"/>
        <v>365.59479161309412</v>
      </c>
      <c r="B1598" s="5">
        <f t="shared" si="172"/>
        <v>0.96895560564823469</v>
      </c>
      <c r="C1598" s="49">
        <f t="shared" si="175"/>
        <v>-0.27392240869925921</v>
      </c>
      <c r="D1598" s="5">
        <f t="shared" si="173"/>
        <v>3.5167702482093119</v>
      </c>
      <c r="E1598" s="5">
        <f t="shared" si="174"/>
        <v>1.4051349280268099</v>
      </c>
      <c r="F1598" s="5">
        <f t="shared" si="176"/>
        <v>1.477180293542292</v>
      </c>
      <c r="G1598" s="16">
        <f>IF(AND(C$9="L",C$10="IB"),IF((($C$7*Coefficients!$C$16)/($A1598*($C$4/100)))&lt;=1,2*ASIN(($C$7*Coefficients!$C$16)/( $A1598*($C$4/100)))*180/PI(),180),IF(AND(C$9="C",C$10="IB"),IF((($C$7*Coefficients!$D$16)/($A1598*($C$4/100)))&lt;=1,2*ASIN(($C$7*Coefficients!$D$16)/( $A1598*($C$4/100)))*180/PI(),180),IF(AND(C$9="L",C$10="D"),IF((($C$7*Coefficients!$E$16)/($A1598*($C$4/100)))&lt;=1,2*ASIN(($C$7*Coefficients!$E$16)/( $A1598*($C$4/100)))*180/PI(),180),IF(AND(C$9="C",C$10="D"),IF((($C$7*Coefficients!$F$16)/($A1598*($C$4/100)))&lt;=1,2*ASIN(($C$7*Coefficients!$F$16)/( $A1598*($C$4/100)))*180/PI(),180),FALSE))))</f>
        <v>180</v>
      </c>
      <c r="H1598" s="50">
        <f>IF(AND(C$9="L",C$10="IB"),(($C$7*Coefficients!$C$16)/($A1598*SIN(C$5*PI()/180))*100/2)^2*PI(),IF(AND(C$9="C",C$10="IB"),(($C$7*Coefficients!$D$16)/($A1598*SIN(C$5*PI()/180))*100/2)^2*PI(),IF(AND(C$9="L",C$10="D"),(($C$7*Coefficients!$E$16)/($A1598*SIN(C$5*PI()/180))*100/2)^2*PI(),IF(AND(C$9="C",C$10="D"),(($C$7* Coefficients!$F$16)/($A1598*SIN(C$5*PI()/180))*100/2)^2*PI(),FALSE))))</f>
        <v>19185.257610953748</v>
      </c>
      <c r="I1598" s="42">
        <f t="shared" si="177"/>
        <v>2.188214981045554</v>
      </c>
      <c r="L1598" s="44"/>
    </row>
    <row r="1599" spans="1:12" x14ac:dyDescent="0.25">
      <c r="A1599" s="51">
        <f t="shared" si="178"/>
        <v>366.43757464780242</v>
      </c>
      <c r="B1599" s="5">
        <f t="shared" si="172"/>
        <v>0.96881381652231868</v>
      </c>
      <c r="C1599" s="49">
        <f t="shared" si="175"/>
        <v>-0.27519352453759516</v>
      </c>
      <c r="D1599" s="5">
        <f t="shared" si="173"/>
        <v>3.5248772408967088</v>
      </c>
      <c r="E1599" s="5">
        <f t="shared" si="174"/>
        <v>1.4116207361674293</v>
      </c>
      <c r="F1599" s="5">
        <f t="shared" si="176"/>
        <v>1.4971802935422915</v>
      </c>
      <c r="G1599" s="16">
        <f>IF(AND(C$9="L",C$10="IB"),IF((($C$7*Coefficients!$C$16)/($A1599*($C$4/100)))&lt;=1,2*ASIN(($C$7*Coefficients!$C$16)/( $A1599*($C$4/100)))*180/PI(),180),IF(AND(C$9="C",C$10="IB"),IF((($C$7*Coefficients!$D$16)/($A1599*($C$4/100)))&lt;=1,2*ASIN(($C$7*Coefficients!$D$16)/( $A1599*($C$4/100)))*180/PI(),180),IF(AND(C$9="L",C$10="D"),IF((($C$7*Coefficients!$E$16)/($A1599*($C$4/100)))&lt;=1,2*ASIN(($C$7*Coefficients!$E$16)/( $A1599*($C$4/100)))*180/PI(),180),IF(AND(C$9="C",C$10="D"),IF((($C$7*Coefficients!$F$16)/($A1599*($C$4/100)))&lt;=1,2*ASIN(($C$7*Coefficients!$F$16)/( $A1599*($C$4/100)))*180/PI(),180),FALSE))))</f>
        <v>180</v>
      </c>
      <c r="H1599" s="50">
        <f>IF(AND(C$9="L",C$10="IB"),(($C$7*Coefficients!$C$16)/($A1599*SIN(C$5*PI()/180))*100/2)^2*PI(),IF(AND(C$9="C",C$10="IB"),(($C$7*Coefficients!$D$16)/($A1599*SIN(C$5*PI()/180))*100/2)^2*PI(),IF(AND(C$9="L",C$10="D"),(($C$7*Coefficients!$E$16)/($A1599*SIN(C$5*PI()/180))*100/2)^2*PI(),IF(AND(C$9="C",C$10="D"),(($C$7* Coefficients!$F$16)/($A1599*SIN(C$5*PI()/180))*100/2)^2*PI(),FALSE))))</f>
        <v>19097.109359227976</v>
      </c>
      <c r="I1599" s="42">
        <f t="shared" si="177"/>
        <v>2.1831822262466165</v>
      </c>
      <c r="L1599" s="44"/>
    </row>
    <row r="1600" spans="1:12" x14ac:dyDescent="0.25">
      <c r="A1600" s="51">
        <f t="shared" si="178"/>
        <v>367.2823004980537</v>
      </c>
      <c r="B1600" s="5">
        <f t="shared" si="172"/>
        <v>0.96867138678222353</v>
      </c>
      <c r="C1600" s="49">
        <f t="shared" si="175"/>
        <v>-0.27647057068356135</v>
      </c>
      <c r="D1600" s="5">
        <f t="shared" si="173"/>
        <v>3.5330029221323458</v>
      </c>
      <c r="E1600" s="5">
        <f t="shared" si="174"/>
        <v>1.4181364814382114</v>
      </c>
      <c r="F1600" s="5">
        <f t="shared" si="176"/>
        <v>1.5171802935422896</v>
      </c>
      <c r="G1600" s="16">
        <f>IF(AND(C$9="L",C$10="IB"),IF((($C$7*Coefficients!$C$16)/($A1600*($C$4/100)))&lt;=1,2*ASIN(($C$7*Coefficients!$C$16)/( $A1600*($C$4/100)))*180/PI(),180),IF(AND(C$9="C",C$10="IB"),IF((($C$7*Coefficients!$D$16)/($A1600*($C$4/100)))&lt;=1,2*ASIN(($C$7*Coefficients!$D$16)/( $A1600*($C$4/100)))*180/PI(),180),IF(AND(C$9="L",C$10="D"),IF((($C$7*Coefficients!$E$16)/($A1600*($C$4/100)))&lt;=1,2*ASIN(($C$7*Coefficients!$E$16)/( $A1600*($C$4/100)))*180/PI(),180),IF(AND(C$9="C",C$10="D"),IF((($C$7*Coefficients!$F$16)/($A1600*($C$4/100)))&lt;=1,2*ASIN(($C$7*Coefficients!$F$16)/( $A1600*($C$4/100)))*180/PI(),180),FALSE))))</f>
        <v>180</v>
      </c>
      <c r="H1600" s="50">
        <f>IF(AND(C$9="L",C$10="IB"),(($C$7*Coefficients!$C$16)/($A1600*SIN(C$5*PI()/180))*100/2)^2*PI(),IF(AND(C$9="C",C$10="IB"),(($C$7*Coefficients!$D$16)/($A1600*SIN(C$5*PI()/180))*100/2)^2*PI(),IF(AND(C$9="L",C$10="D"),(($C$7*Coefficients!$E$16)/($A1600*SIN(C$5*PI()/180))*100/2)^2*PI(),IF(AND(C$9="C",C$10="D"),(($C$7* Coefficients!$F$16)/($A1600*SIN(C$5*PI()/180))*100/2)^2*PI(),FALSE))))</f>
        <v>19009.366111930078</v>
      </c>
      <c r="I1600" s="42">
        <f t="shared" si="177"/>
        <v>2.1781610464625136</v>
      </c>
      <c r="L1600" s="44"/>
    </row>
    <row r="1601" spans="1:12" x14ac:dyDescent="0.25">
      <c r="A1601" s="51">
        <f t="shared" si="178"/>
        <v>368.1289736425004</v>
      </c>
      <c r="B1601" s="5">
        <f t="shared" si="172"/>
        <v>0.96852831359818414</v>
      </c>
      <c r="C1601" s="49">
        <f t="shared" si="175"/>
        <v>-0.27775357510354781</v>
      </c>
      <c r="D1601" s="5">
        <f t="shared" si="173"/>
        <v>3.5411473349977758</v>
      </c>
      <c r="E1601" s="5">
        <f t="shared" si="174"/>
        <v>1.4246823020226713</v>
      </c>
      <c r="F1601" s="5">
        <f t="shared" si="176"/>
        <v>1.5371802935422896</v>
      </c>
      <c r="G1601" s="16">
        <f>IF(AND(C$9="L",C$10="IB"),IF((($C$7*Coefficients!$C$16)/($A1601*($C$4/100)))&lt;=1,2*ASIN(($C$7*Coefficients!$C$16)/( $A1601*($C$4/100)))*180/PI(),180),IF(AND(C$9="C",C$10="IB"),IF((($C$7*Coefficients!$D$16)/($A1601*($C$4/100)))&lt;=1,2*ASIN(($C$7*Coefficients!$D$16)/( $A1601*($C$4/100)))*180/PI(),180),IF(AND(C$9="L",C$10="D"),IF((($C$7*Coefficients!$E$16)/($A1601*($C$4/100)))&lt;=1,2*ASIN(($C$7*Coefficients!$E$16)/( $A1601*($C$4/100)))*180/PI(),180),IF(AND(C$9="C",C$10="D"),IF((($C$7*Coefficients!$F$16)/($A1601*($C$4/100)))&lt;=1,2*ASIN(($C$7*Coefficients!$F$16)/( $A1601*($C$4/100)))*180/PI(),180),FALSE))))</f>
        <v>180</v>
      </c>
      <c r="H1601" s="50">
        <f>IF(AND(C$9="L",C$10="IB"),(($C$7*Coefficients!$C$16)/($A1601*SIN(C$5*PI()/180))*100/2)^2*PI(),IF(AND(C$9="C",C$10="IB"),(($C$7*Coefficients!$D$16)/($A1601*SIN(C$5*PI()/180))*100/2)^2*PI(),IF(AND(C$9="L",C$10="D"),(($C$7*Coefficients!$E$16)/($A1601*SIN(C$5*PI()/180))*100/2)^2*PI(),IF(AND(C$9="C",C$10="D"),(($C$7* Coefficients!$F$16)/($A1601*SIN(C$5*PI()/180))*100/2)^2*PI(),FALSE))))</f>
        <v>18922.026008233734</v>
      </c>
      <c r="I1601" s="42">
        <f t="shared" si="177"/>
        <v>2.1731514150714495</v>
      </c>
      <c r="L1601" s="44"/>
    </row>
    <row r="1602" spans="1:12" x14ac:dyDescent="0.25">
      <c r="A1602" s="51">
        <f t="shared" si="178"/>
        <v>368.9775985701192</v>
      </c>
      <c r="B1602" s="5">
        <f t="shared" si="172"/>
        <v>0.96838459412853606</v>
      </c>
      <c r="C1602" s="49">
        <f t="shared" si="175"/>
        <v>-0.27904256589865856</v>
      </c>
      <c r="D1602" s="5">
        <f t="shared" si="173"/>
        <v>3.5493105226738657</v>
      </c>
      <c r="E1602" s="5">
        <f t="shared" si="174"/>
        <v>1.431258336742149</v>
      </c>
      <c r="F1602" s="5">
        <f t="shared" si="176"/>
        <v>1.5571802935422889</v>
      </c>
      <c r="G1602" s="16">
        <f>IF(AND(C$9="L",C$10="IB"),IF((($C$7*Coefficients!$C$16)/($A1602*($C$4/100)))&lt;=1,2*ASIN(($C$7*Coefficients!$C$16)/( $A1602*($C$4/100)))*180/PI(),180),IF(AND(C$9="C",C$10="IB"),IF((($C$7*Coefficients!$D$16)/($A1602*($C$4/100)))&lt;=1,2*ASIN(($C$7*Coefficients!$D$16)/( $A1602*($C$4/100)))*180/PI(),180),IF(AND(C$9="L",C$10="D"),IF((($C$7*Coefficients!$E$16)/($A1602*($C$4/100)))&lt;=1,2*ASIN(($C$7*Coefficients!$E$16)/( $A1602*($C$4/100)))*180/PI(),180),IF(AND(C$9="C",C$10="D"),IF((($C$7*Coefficients!$F$16)/($A1602*($C$4/100)))&lt;=1,2*ASIN(($C$7*Coefficients!$F$16)/( $A1602*($C$4/100)))*180/PI(),180),FALSE))))</f>
        <v>180</v>
      </c>
      <c r="H1602" s="50">
        <f>IF(AND(C$9="L",C$10="IB"),(($C$7*Coefficients!$C$16)/($A1602*SIN(C$5*PI()/180))*100/2)^2*PI(),IF(AND(C$9="C",C$10="IB"),(($C$7*Coefficients!$D$16)/($A1602*SIN(C$5*PI()/180))*100/2)^2*PI(),IF(AND(C$9="L",C$10="D"),(($C$7*Coefficients!$E$16)/($A1602*SIN(C$5*PI()/180))*100/2)^2*PI(),IF(AND(C$9="C",C$10="D"),(($C$7* Coefficients!$F$16)/($A1602*SIN(C$5*PI()/180))*100/2)^2*PI(),FALSE))))</f>
        <v>18835.087195862354</v>
      </c>
      <c r="I1602" s="42">
        <f t="shared" si="177"/>
        <v>2.168153305512857</v>
      </c>
      <c r="L1602" s="44"/>
    </row>
    <row r="1603" spans="1:12" x14ac:dyDescent="0.25">
      <c r="A1603" s="51">
        <f t="shared" si="178"/>
        <v>369.82817978023502</v>
      </c>
      <c r="B1603" s="5">
        <f t="shared" si="172"/>
        <v>0.96824022551967215</v>
      </c>
      <c r="C1603" s="49">
        <f t="shared" si="175"/>
        <v>-0.28033757130537801</v>
      </c>
      <c r="D1603" s="5">
        <f t="shared" si="173"/>
        <v>3.5574925284410233</v>
      </c>
      <c r="E1603" s="5">
        <f t="shared" si="174"/>
        <v>1.4378647250587555</v>
      </c>
      <c r="F1603" s="5">
        <f t="shared" si="176"/>
        <v>1.5771802935422894</v>
      </c>
      <c r="G1603" s="16">
        <f>IF(AND(C$9="L",C$10="IB"),IF((($C$7*Coefficients!$C$16)/($A1603*($C$4/100)))&lt;=1,2*ASIN(($C$7*Coefficients!$C$16)/( $A1603*($C$4/100)))*180/PI(),180),IF(AND(C$9="C",C$10="IB"),IF((($C$7*Coefficients!$D$16)/($A1603*($C$4/100)))&lt;=1,2*ASIN(($C$7*Coefficients!$D$16)/( $A1603*($C$4/100)))*180/PI(),180),IF(AND(C$9="L",C$10="D"),IF((($C$7*Coefficients!$E$16)/($A1603*($C$4/100)))&lt;=1,2*ASIN(($C$7*Coefficients!$E$16)/( $A1603*($C$4/100)))*180/PI(),180),IF(AND(C$9="C",C$10="D"),IF((($C$7*Coefficients!$F$16)/($A1603*($C$4/100)))&lt;=1,2*ASIN(($C$7*Coefficients!$F$16)/( $A1603*($C$4/100)))*180/PI(),180),FALSE))))</f>
        <v>180</v>
      </c>
      <c r="H1603" s="50">
        <f>IF(AND(C$9="L",C$10="IB"),(($C$7*Coefficients!$C$16)/($A1603*SIN(C$5*PI()/180))*100/2)^2*PI(),IF(AND(C$9="C",C$10="IB"),(($C$7*Coefficients!$D$16)/($A1603*SIN(C$5*PI()/180))*100/2)^2*PI(),IF(AND(C$9="L",C$10="D"),(($C$7*Coefficients!$E$16)/($A1603*SIN(C$5*PI()/180))*100/2)^2*PI(),IF(AND(C$9="C",C$10="D"),(($C$7* Coefficients!$F$16)/($A1603*SIN(C$5*PI()/180))*100/2)^2*PI(),FALSE))))</f>
        <v>18748.547831049771</v>
      </c>
      <c r="I1603" s="42">
        <f t="shared" si="177"/>
        <v>2.1631666912872576</v>
      </c>
      <c r="L1603" s="44"/>
    </row>
    <row r="1604" spans="1:12" x14ac:dyDescent="0.25">
      <c r="A1604" s="51">
        <f t="shared" si="178"/>
        <v>370.68072178254471</v>
      </c>
      <c r="B1604" s="5">
        <f t="shared" si="172"/>
        <v>0.96809520490599721</v>
      </c>
      <c r="C1604" s="49">
        <f t="shared" si="175"/>
        <v>-0.28163861969625853</v>
      </c>
      <c r="D1604" s="5">
        <f t="shared" si="173"/>
        <v>3.5656933956794288</v>
      </c>
      <c r="E1604" s="5">
        <f t="shared" si="174"/>
        <v>1.444501607078329</v>
      </c>
      <c r="F1604" s="5">
        <f t="shared" si="176"/>
        <v>1.597180293542289</v>
      </c>
      <c r="G1604" s="16">
        <f>IF(AND(C$9="L",C$10="IB"),IF((($C$7*Coefficients!$C$16)/($A1604*($C$4/100)))&lt;=1,2*ASIN(($C$7*Coefficients!$C$16)/( $A1604*($C$4/100)))*180/PI(),180),IF(AND(C$9="C",C$10="IB"),IF((($C$7*Coefficients!$D$16)/($A1604*($C$4/100)))&lt;=1,2*ASIN(($C$7*Coefficients!$D$16)/( $A1604*($C$4/100)))*180/PI(),180),IF(AND(C$9="L",C$10="D"),IF((($C$7*Coefficients!$E$16)/($A1604*($C$4/100)))&lt;=1,2*ASIN(($C$7*Coefficients!$E$16)/( $A1604*($C$4/100)))*180/PI(),180),IF(AND(C$9="C",C$10="D"),IF((($C$7*Coefficients!$F$16)/($A1604*($C$4/100)))&lt;=1,2*ASIN(($C$7*Coefficients!$F$16)/( $A1604*($C$4/100)))*180/PI(),180),FALSE))))</f>
        <v>180</v>
      </c>
      <c r="H1604" s="50">
        <f>IF(AND(C$9="L",C$10="IB"),(($C$7*Coefficients!$C$16)/($A1604*SIN(C$5*PI()/180))*100/2)^2*PI(),IF(AND(C$9="C",C$10="IB"),(($C$7*Coefficients!$D$16)/($A1604*SIN(C$5*PI()/180))*100/2)^2*PI(),IF(AND(C$9="L",C$10="D"),(($C$7*Coefficients!$E$16)/($A1604*SIN(C$5*PI()/180))*100/2)^2*PI(),IF(AND(C$9="C",C$10="D"),(($C$7* Coefficients!$F$16)/($A1604*SIN(C$5*PI()/180))*100/2)^2*PI(),FALSE))))</f>
        <v>18662.406078501161</v>
      </c>
      <c r="I1604" s="42">
        <f t="shared" si="177"/>
        <v>2.1581915459561185</v>
      </c>
      <c r="L1604" s="44"/>
    </row>
    <row r="1605" spans="1:12" x14ac:dyDescent="0.25">
      <c r="A1605" s="51">
        <f t="shared" si="178"/>
        <v>371.53522909714115</v>
      </c>
      <c r="B1605" s="5">
        <f t="shared" si="172"/>
        <v>0.96794952940988355</v>
      </c>
      <c r="C1605" s="49">
        <f t="shared" si="175"/>
        <v>-0.28294573958060221</v>
      </c>
      <c r="D1605" s="5">
        <f t="shared" si="173"/>
        <v>3.5739131678692644</v>
      </c>
      <c r="E1605" s="5">
        <f t="shared" si="174"/>
        <v>1.4511691235534068</v>
      </c>
      <c r="F1605" s="5">
        <f t="shared" si="176"/>
        <v>1.6171802935422877</v>
      </c>
      <c r="G1605" s="16">
        <f>IF(AND(C$9="L",C$10="IB"),IF((($C$7*Coefficients!$C$16)/($A1605*($C$4/100)))&lt;=1,2*ASIN(($C$7*Coefficients!$C$16)/( $A1605*($C$4/100)))*180/PI(),180),IF(AND(C$9="C",C$10="IB"),IF((($C$7*Coefficients!$D$16)/($A1605*($C$4/100)))&lt;=1,2*ASIN(($C$7*Coefficients!$D$16)/( $A1605*($C$4/100)))*180/PI(),180),IF(AND(C$9="L",C$10="D"),IF((($C$7*Coefficients!$E$16)/($A1605*($C$4/100)))&lt;=1,2*ASIN(($C$7*Coefficients!$E$16)/( $A1605*($C$4/100)))*180/PI(),180),IF(AND(C$9="C",C$10="D"),IF((($C$7*Coefficients!$F$16)/($A1605*($C$4/100)))&lt;=1,2*ASIN(($C$7*Coefficients!$F$16)/( $A1605*($C$4/100)))*180/PI(),180),FALSE))))</f>
        <v>180</v>
      </c>
      <c r="H1605" s="50">
        <f>IF(AND(C$9="L",C$10="IB"),(($C$7*Coefficients!$C$16)/($A1605*SIN(C$5*PI()/180))*100/2)^2*PI(),IF(AND(C$9="C",C$10="IB"),(($C$7*Coefficients!$D$16)/($A1605*SIN(C$5*PI()/180))*100/2)^2*PI(),IF(AND(C$9="L",C$10="D"),(($C$7*Coefficients!$E$16)/($A1605*SIN(C$5*PI()/180))*100/2)^2*PI(),IF(AND(C$9="C",C$10="D"),(($C$7* Coefficients!$F$16)/($A1605*SIN(C$5*PI()/180))*100/2)^2*PI(),FALSE))))</f>
        <v>18576.660111354122</v>
      </c>
      <c r="I1605" s="42">
        <f t="shared" si="177"/>
        <v>2.1532278431417144</v>
      </c>
      <c r="L1605" s="44"/>
    </row>
    <row r="1606" spans="1:12" x14ac:dyDescent="0.25">
      <c r="A1606" s="51">
        <f t="shared" si="178"/>
        <v>372.39170625453704</v>
      </c>
      <c r="B1606" s="5">
        <f t="shared" si="172"/>
        <v>0.96780319614162635</v>
      </c>
      <c r="C1606" s="49">
        <f t="shared" si="175"/>
        <v>-0.2842589596051468</v>
      </c>
      <c r="D1606" s="5">
        <f t="shared" si="173"/>
        <v>3.5821518885909436</v>
      </c>
      <c r="E1606" s="5">
        <f t="shared" si="174"/>
        <v>1.4578674158862122</v>
      </c>
      <c r="F1606" s="5">
        <f t="shared" si="176"/>
        <v>1.6371802935422888</v>
      </c>
      <c r="G1606" s="16">
        <f>IF(AND(C$9="L",C$10="IB"),IF((($C$7*Coefficients!$C$16)/($A1606*($C$4/100)))&lt;=1,2*ASIN(($C$7*Coefficients!$C$16)/( $A1606*($C$4/100)))*180/PI(),180),IF(AND(C$9="C",C$10="IB"),IF((($C$7*Coefficients!$D$16)/($A1606*($C$4/100)))&lt;=1,2*ASIN(($C$7*Coefficients!$D$16)/( $A1606*($C$4/100)))*180/PI(),180),IF(AND(C$9="L",C$10="D"),IF((($C$7*Coefficients!$E$16)/($A1606*($C$4/100)))&lt;=1,2*ASIN(($C$7*Coefficients!$E$16)/( $A1606*($C$4/100)))*180/PI(),180),IF(AND(C$9="C",C$10="D"),IF((($C$7*Coefficients!$F$16)/($A1606*($C$4/100)))&lt;=1,2*ASIN(($C$7*Coefficients!$F$16)/( $A1606*($C$4/100)))*180/PI(),180),FALSE))))</f>
        <v>180</v>
      </c>
      <c r="H1606" s="50">
        <f>IF(AND(C$9="L",C$10="IB"),(($C$7*Coefficients!$C$16)/($A1606*SIN(C$5*PI()/180))*100/2)^2*PI(),IF(AND(C$9="C",C$10="IB"),(($C$7*Coefficients!$D$16)/($A1606*SIN(C$5*PI()/180))*100/2)^2*PI(),IF(AND(C$9="L",C$10="D"),(($C$7*Coefficients!$E$16)/($A1606*SIN(C$5*PI()/180))*100/2)^2*PI(),IF(AND(C$9="C",C$10="D"),(($C$7* Coefficients!$F$16)/($A1606*SIN(C$5*PI()/180))*100/2)^2*PI(),FALSE))))</f>
        <v>18491.308111139915</v>
      </c>
      <c r="I1606" s="42">
        <f t="shared" si="177"/>
        <v>2.1482755565269875</v>
      </c>
      <c r="L1606" s="44"/>
    </row>
    <row r="1607" spans="1:12" x14ac:dyDescent="0.25">
      <c r="A1607" s="51">
        <f t="shared" si="178"/>
        <v>373.25015779568901</v>
      </c>
      <c r="B1607" s="5">
        <f t="shared" si="172"/>
        <v>0.96765620219939896</v>
      </c>
      <c r="C1607" s="49">
        <f t="shared" si="175"/>
        <v>-0.2855783085547558</v>
      </c>
      <c r="D1607" s="5">
        <f t="shared" si="173"/>
        <v>3.5904096015253435</v>
      </c>
      <c r="E1607" s="5">
        <f t="shared" si="174"/>
        <v>1.4645966261316485</v>
      </c>
      <c r="F1607" s="5">
        <f t="shared" si="176"/>
        <v>1.6571802935422881</v>
      </c>
      <c r="G1607" s="16">
        <f>IF(AND(C$9="L",C$10="IB"),IF((($C$7*Coefficients!$C$16)/($A1607*($C$4/100)))&lt;=1,2*ASIN(($C$7*Coefficients!$C$16)/( $A1607*($C$4/100)))*180/PI(),180),IF(AND(C$9="C",C$10="IB"),IF((($C$7*Coefficients!$D$16)/($A1607*($C$4/100)))&lt;=1,2*ASIN(($C$7*Coefficients!$D$16)/( $A1607*($C$4/100)))*180/PI(),180),IF(AND(C$9="L",C$10="D"),IF((($C$7*Coefficients!$E$16)/($A1607*($C$4/100)))&lt;=1,2*ASIN(($C$7*Coefficients!$E$16)/( $A1607*($C$4/100)))*180/PI(),180),IF(AND(C$9="C",C$10="D"),IF((($C$7*Coefficients!$F$16)/($A1607*($C$4/100)))&lt;=1,2*ASIN(($C$7*Coefficients!$F$16)/( $A1607*($C$4/100)))*180/PI(),180),FALSE))))</f>
        <v>180</v>
      </c>
      <c r="H1607" s="50">
        <f>IF(AND(C$9="L",C$10="IB"),(($C$7*Coefficients!$C$16)/($A1607*SIN(C$5*PI()/180))*100/2)^2*PI(),IF(AND(C$9="C",C$10="IB"),(($C$7*Coefficients!$D$16)/($A1607*SIN(C$5*PI()/180))*100/2)^2*PI(),IF(AND(C$9="L",C$10="D"),(($C$7*Coefficients!$E$16)/($A1607*SIN(C$5*PI()/180))*100/2)^2*PI(),IF(AND(C$9="C",C$10="D"),(($C$7* Coefficients!$F$16)/($A1607*SIN(C$5*PI()/180))*100/2)^2*PI(),FALSE))))</f>
        <v>18406.348267744903</v>
      </c>
      <c r="I1607" s="42">
        <f t="shared" si="177"/>
        <v>2.1433346598554071</v>
      </c>
      <c r="L1607" s="44"/>
    </row>
    <row r="1608" spans="1:12" x14ac:dyDescent="0.25">
      <c r="A1608" s="51">
        <f t="shared" si="178"/>
        <v>374.11058827202169</v>
      </c>
      <c r="B1608" s="5">
        <f t="shared" si="172"/>
        <v>0.9675085446692081</v>
      </c>
      <c r="C1608" s="49">
        <f t="shared" si="175"/>
        <v>-0.28690381535311121</v>
      </c>
      <c r="D1608" s="5">
        <f t="shared" si="173"/>
        <v>3.5986863504540354</v>
      </c>
      <c r="E1608" s="5">
        <f t="shared" si="174"/>
        <v>1.471356897000317</v>
      </c>
      <c r="F1608" s="5">
        <f t="shared" si="176"/>
        <v>1.6771802935422873</v>
      </c>
      <c r="G1608" s="16">
        <f>IF(AND(C$9="L",C$10="IB"),IF((($C$7*Coefficients!$C$16)/($A1608*($C$4/100)))&lt;=1,2*ASIN(($C$7*Coefficients!$C$16)/( $A1608*($C$4/100)))*180/PI(),180),IF(AND(C$9="C",C$10="IB"),IF((($C$7*Coefficients!$D$16)/($A1608*($C$4/100)))&lt;=1,2*ASIN(($C$7*Coefficients!$D$16)/( $A1608*($C$4/100)))*180/PI(),180),IF(AND(C$9="L",C$10="D"),IF((($C$7*Coefficients!$E$16)/($A1608*($C$4/100)))&lt;=1,2*ASIN(($C$7*Coefficients!$E$16)/( $A1608*($C$4/100)))*180/PI(),180),IF(AND(C$9="C",C$10="D"),IF((($C$7*Coefficients!$F$16)/($A1608*($C$4/100)))&lt;=1,2*ASIN(($C$7*Coefficients!$F$16)/( $A1608*($C$4/100)))*180/PI(),180),FALSE))))</f>
        <v>180</v>
      </c>
      <c r="H1608" s="50">
        <f>IF(AND(C$9="L",C$10="IB"),(($C$7*Coefficients!$C$16)/($A1608*SIN(C$5*PI()/180))*100/2)^2*PI(),IF(AND(C$9="C",C$10="IB"),(($C$7*Coefficients!$D$16)/($A1608*SIN(C$5*PI()/180))*100/2)^2*PI(),IF(AND(C$9="L",C$10="D"),(($C$7*Coefficients!$E$16)/($A1608*SIN(C$5*PI()/180))*100/2)^2*PI(),IF(AND(C$9="C",C$10="D"),(($C$7* Coefficients!$F$16)/($A1608*SIN(C$5*PI()/180))*100/2)^2*PI(),FALSE))))</f>
        <v>18321.778779372173</v>
      </c>
      <c r="I1608" s="42">
        <f t="shared" si="177"/>
        <v>2.13840512693083</v>
      </c>
      <c r="L1608" s="44"/>
    </row>
    <row r="1609" spans="1:12" x14ac:dyDescent="0.25">
      <c r="A1609" s="51">
        <f t="shared" si="178"/>
        <v>374.97300224545177</v>
      </c>
      <c r="B1609" s="5">
        <f t="shared" si="172"/>
        <v>0.96736022062484828</v>
      </c>
      <c r="C1609" s="49">
        <f t="shared" si="175"/>
        <v>-0.28823550906341694</v>
      </c>
      <c r="D1609" s="5">
        <f t="shared" si="173"/>
        <v>3.6069821792595205</v>
      </c>
      <c r="E1609" s="5">
        <f t="shared" si="174"/>
        <v>1.4781483718615405</v>
      </c>
      <c r="F1609" s="5">
        <f t="shared" si="176"/>
        <v>1.6971802935422864</v>
      </c>
      <c r="G1609" s="16">
        <f>IF(AND(C$9="L",C$10="IB"),IF((($C$7*Coefficients!$C$16)/($A1609*($C$4/100)))&lt;=1,2*ASIN(($C$7*Coefficients!$C$16)/( $A1609*($C$4/100)))*180/PI(),180),IF(AND(C$9="C",C$10="IB"),IF((($C$7*Coefficients!$D$16)/($A1609*($C$4/100)))&lt;=1,2*ASIN(($C$7*Coefficients!$D$16)/( $A1609*($C$4/100)))*180/PI(),180),IF(AND(C$9="L",C$10="D"),IF((($C$7*Coefficients!$E$16)/($A1609*($C$4/100)))&lt;=1,2*ASIN(($C$7*Coefficients!$E$16)/( $A1609*($C$4/100)))*180/PI(),180),IF(AND(C$9="C",C$10="D"),IF((($C$7*Coefficients!$F$16)/($A1609*($C$4/100)))&lt;=1,2*ASIN(($C$7*Coefficients!$F$16)/( $A1609*($C$4/100)))*180/PI(),180),FALSE))))</f>
        <v>180</v>
      </c>
      <c r="H1609" s="50">
        <f>IF(AND(C$9="L",C$10="IB"),(($C$7*Coefficients!$C$16)/($A1609*SIN(C$5*PI()/180))*100/2)^2*PI(),IF(AND(C$9="C",C$10="IB"),(($C$7*Coefficients!$D$16)/($A1609*SIN(C$5*PI()/180))*100/2)^2*PI(),IF(AND(C$9="L",C$10="D"),(($C$7*Coefficients!$E$16)/($A1609*SIN(C$5*PI()/180))*100/2)^2*PI(),IF(AND(C$9="C",C$10="D"),(($C$7* Coefficients!$F$16)/($A1609*SIN(C$5*PI()/180))*100/2)^2*PI(),FALSE))))</f>
        <v>18237.597852503306</v>
      </c>
      <c r="I1609" s="42">
        <f t="shared" si="177"/>
        <v>2.1334869316173646</v>
      </c>
      <c r="L1609" s="44"/>
    </row>
    <row r="1610" spans="1:12" x14ac:dyDescent="0.25">
      <c r="A1610" s="51">
        <f t="shared" si="178"/>
        <v>375.8374042884123</v>
      </c>
      <c r="B1610" s="5">
        <f t="shared" si="172"/>
        <v>0.96721122712785745</v>
      </c>
      <c r="C1610" s="49">
        <f t="shared" si="175"/>
        <v>-0.2895734188890931</v>
      </c>
      <c r="D1610" s="5">
        <f t="shared" si="173"/>
        <v>3.6152971319254545</v>
      </c>
      <c r="E1610" s="5">
        <f t="shared" si="174"/>
        <v>1.4849711947464046</v>
      </c>
      <c r="F1610" s="5">
        <f t="shared" si="176"/>
        <v>1.7171802935422864</v>
      </c>
      <c r="G1610" s="16">
        <f>IF(AND(C$9="L",C$10="IB"),IF((($C$7*Coefficients!$C$16)/($A1610*($C$4/100)))&lt;=1,2*ASIN(($C$7*Coefficients!$C$16)/( $A1610*($C$4/100)))*180/PI(),180),IF(AND(C$9="C",C$10="IB"),IF((($C$7*Coefficients!$D$16)/($A1610*($C$4/100)))&lt;=1,2*ASIN(($C$7*Coefficients!$D$16)/( $A1610*($C$4/100)))*180/PI(),180),IF(AND(C$9="L",C$10="D"),IF((($C$7*Coefficients!$E$16)/($A1610*($C$4/100)))&lt;=1,2*ASIN(($C$7*Coefficients!$E$16)/( $A1610*($C$4/100)))*180/PI(),180),IF(AND(C$9="C",C$10="D"),IF((($C$7*Coefficients!$F$16)/($A1610*($C$4/100)))&lt;=1,2*ASIN(($C$7*Coefficients!$F$16)/( $A1610*($C$4/100)))*180/PI(),180),FALSE))))</f>
        <v>180</v>
      </c>
      <c r="H1610" s="50">
        <f>IF(AND(C$9="L",C$10="IB"),(($C$7*Coefficients!$C$16)/($A1610*SIN(C$5*PI()/180))*100/2)^2*PI(),IF(AND(C$9="C",C$10="IB"),(($C$7*Coefficients!$D$16)/($A1610*SIN(C$5*PI()/180))*100/2)^2*PI(),IF(AND(C$9="L",C$10="D"),(($C$7*Coefficients!$E$16)/($A1610*SIN(C$5*PI()/180))*100/2)^2*PI(),IF(AND(C$9="C",C$10="D"),(($C$7* Coefficients!$F$16)/($A1610*SIN(C$5*PI()/180))*100/2)^2*PI(),FALSE))))</f>
        <v>18153.803701860375</v>
      </c>
      <c r="I1610" s="42">
        <f t="shared" si="177"/>
        <v>2.1285800478392285</v>
      </c>
      <c r="L1610" s="44"/>
    </row>
    <row r="1611" spans="1:12" x14ac:dyDescent="0.25">
      <c r="A1611" s="51">
        <f t="shared" si="178"/>
        <v>376.70379898387688</v>
      </c>
      <c r="B1611" s="5">
        <f t="shared" si="172"/>
        <v>0.967061561227471</v>
      </c>
      <c r="C1611" s="49">
        <f t="shared" si="175"/>
        <v>-0.29091757417448905</v>
      </c>
      <c r="D1611" s="5">
        <f t="shared" si="173"/>
        <v>3.6236312525368901</v>
      </c>
      <c r="E1611" s="5">
        <f t="shared" si="174"/>
        <v>1.4918255103508113</v>
      </c>
      <c r="F1611" s="5">
        <f t="shared" si="176"/>
        <v>1.7371802935422851</v>
      </c>
      <c r="G1611" s="16">
        <f>IF(AND(C$9="L",C$10="IB"),IF((($C$7*Coefficients!$C$16)/($A1611*($C$4/100)))&lt;=1,2*ASIN(($C$7*Coefficients!$C$16)/( $A1611*($C$4/100)))*180/PI(),180),IF(AND(C$9="C",C$10="IB"),IF((($C$7*Coefficients!$D$16)/($A1611*($C$4/100)))&lt;=1,2*ASIN(($C$7*Coefficients!$D$16)/( $A1611*($C$4/100)))*180/PI(),180),IF(AND(C$9="L",C$10="D"),IF((($C$7*Coefficients!$E$16)/($A1611*($C$4/100)))&lt;=1,2*ASIN(($C$7*Coefficients!$E$16)/( $A1611*($C$4/100)))*180/PI(),180),IF(AND(C$9="C",C$10="D"),IF((($C$7*Coefficients!$F$16)/($A1611*($C$4/100)))&lt;=1,2*ASIN(($C$7*Coefficients!$F$16)/( $A1611*($C$4/100)))*180/PI(),180),FALSE))))</f>
        <v>180</v>
      </c>
      <c r="H1611" s="50">
        <f>IF(AND(C$9="L",C$10="IB"),(($C$7*Coefficients!$C$16)/($A1611*SIN(C$5*PI()/180))*100/2)^2*PI(),IF(AND(C$9="C",C$10="IB"),(($C$7*Coefficients!$D$16)/($A1611*SIN(C$5*PI()/180))*100/2)^2*PI(),IF(AND(C$9="L",C$10="D"),(($C$7*Coefficients!$E$16)/($A1611*SIN(C$5*PI()/180))*100/2)^2*PI(),IF(AND(C$9="C",C$10="D"),(($C$7* Coefficients!$F$16)/($A1611*SIN(C$5*PI()/180))*100/2)^2*PI(),FALSE))))</f>
        <v>18070.394550368022</v>
      </c>
      <c r="I1611" s="42">
        <f t="shared" si="177"/>
        <v>2.1236844495806118</v>
      </c>
      <c r="L1611" s="44"/>
    </row>
    <row r="1612" spans="1:12" x14ac:dyDescent="0.25">
      <c r="A1612" s="51">
        <f t="shared" si="178"/>
        <v>377.57219092538395</v>
      </c>
      <c r="B1612" s="5">
        <f t="shared" si="172"/>
        <v>0.96691121996057772</v>
      </c>
      <c r="C1612" s="49">
        <f t="shared" si="175"/>
        <v>-0.29226800440558071</v>
      </c>
      <c r="D1612" s="5">
        <f t="shared" si="173"/>
        <v>3.6319845852805051</v>
      </c>
      <c r="E1612" s="5">
        <f t="shared" si="174"/>
        <v>1.4987114640385502</v>
      </c>
      <c r="F1612" s="5">
        <f t="shared" si="176"/>
        <v>1.757180293542284</v>
      </c>
      <c r="G1612" s="16">
        <f>IF(AND(C$9="L",C$10="IB"),IF((($C$7*Coefficients!$C$16)/($A1612*($C$4/100)))&lt;=1,2*ASIN(($C$7*Coefficients!$C$16)/( $A1612*($C$4/100)))*180/PI(),180),IF(AND(C$9="C",C$10="IB"),IF((($C$7*Coefficients!$D$16)/($A1612*($C$4/100)))&lt;=1,2*ASIN(($C$7*Coefficients!$D$16)/( $A1612*($C$4/100)))*180/PI(),180),IF(AND(C$9="L",C$10="D"),IF((($C$7*Coefficients!$E$16)/($A1612*($C$4/100)))&lt;=1,2*ASIN(($C$7*Coefficients!$E$16)/( $A1612*($C$4/100)))*180/PI(),180),IF(AND(C$9="C",C$10="D"),IF((($C$7*Coefficients!$F$16)/($A1612*($C$4/100)))&lt;=1,2*ASIN(($C$7*Coefficients!$F$16)/( $A1612*($C$4/100)))*180/PI(),180),FALSE))))</f>
        <v>180</v>
      </c>
      <c r="H1612" s="50">
        <f>IF(AND(C$9="L",C$10="IB"),(($C$7*Coefficients!$C$16)/($A1612*SIN(C$5*PI()/180))*100/2)^2*PI(),IF(AND(C$9="C",C$10="IB"),(($C$7*Coefficients!$D$16)/($A1612*SIN(C$5*PI()/180))*100/2)^2*PI(),IF(AND(C$9="L",C$10="D"),(($C$7*Coefficients!$E$16)/($A1612*SIN(C$5*PI()/180))*100/2)^2*PI(),IF(AND(C$9="C",C$10="D"),(($C$7* Coefficients!$F$16)/($A1612*SIN(C$5*PI()/180))*100/2)^2*PI(),FALSE))))</f>
        <v>17987.368629115841</v>
      </c>
      <c r="I1612" s="42">
        <f t="shared" si="177"/>
        <v>2.118800110885541</v>
      </c>
      <c r="L1612" s="44"/>
    </row>
    <row r="1613" spans="1:12" x14ac:dyDescent="0.25">
      <c r="A1613" s="51">
        <f t="shared" si="178"/>
        <v>378.44258471706115</v>
      </c>
      <c r="B1613" s="5">
        <f t="shared" si="172"/>
        <v>0.96676020035167209</v>
      </c>
      <c r="C1613" s="49">
        <f t="shared" si="175"/>
        <v>-0.29362473921070409</v>
      </c>
      <c r="D1613" s="5">
        <f t="shared" si="173"/>
        <v>3.6403571744448384</v>
      </c>
      <c r="E1613" s="5">
        <f t="shared" si="174"/>
        <v>1.5056292018443787</v>
      </c>
      <c r="F1613" s="5">
        <f t="shared" si="176"/>
        <v>1.777180293542284</v>
      </c>
      <c r="G1613" s="16">
        <f>IF(AND(C$9="L",C$10="IB"),IF((($C$7*Coefficients!$C$16)/($A1613*($C$4/100)))&lt;=1,2*ASIN(($C$7*Coefficients!$C$16)/( $A1613*($C$4/100)))*180/PI(),180),IF(AND(C$9="C",C$10="IB"),IF((($C$7*Coefficients!$D$16)/($A1613*($C$4/100)))&lt;=1,2*ASIN(($C$7*Coefficients!$D$16)/( $A1613*($C$4/100)))*180/PI(),180),IF(AND(C$9="L",C$10="D"),IF((($C$7*Coefficients!$E$16)/($A1613*($C$4/100)))&lt;=1,2*ASIN(($C$7*Coefficients!$E$16)/( $A1613*($C$4/100)))*180/PI(),180),IF(AND(C$9="C",C$10="D"),IF((($C$7*Coefficients!$F$16)/($A1613*($C$4/100)))&lt;=1,2*ASIN(($C$7*Coefficients!$F$16)/( $A1613*($C$4/100)))*180/PI(),180),FALSE))))</f>
        <v>180</v>
      </c>
      <c r="H1613" s="50">
        <f>IF(AND(C$9="L",C$10="IB"),(($C$7*Coefficients!$C$16)/($A1613*SIN(C$5*PI()/180))*100/2)^2*PI(),IF(AND(C$9="C",C$10="IB"),(($C$7*Coefficients!$D$16)/($A1613*SIN(C$5*PI()/180))*100/2)^2*PI(),IF(AND(C$9="L",C$10="D"),(($C$7*Coefficients!$E$16)/($A1613*SIN(C$5*PI()/180))*100/2)^2*PI(),IF(AND(C$9="C",C$10="D"),(($C$7* Coefficients!$F$16)/($A1613*SIN(C$5*PI()/180))*100/2)^2*PI(),FALSE))))</f>
        <v>17904.724177320822</v>
      </c>
      <c r="I1613" s="42">
        <f t="shared" si="177"/>
        <v>2.1139270058577369</v>
      </c>
      <c r="L1613" s="44"/>
    </row>
    <row r="1614" spans="1:12" x14ac:dyDescent="0.25">
      <c r="A1614" s="51">
        <f t="shared" si="178"/>
        <v>379.3149849736497</v>
      </c>
      <c r="B1614" s="5">
        <f t="shared" si="172"/>
        <v>0.96660849941281102</v>
      </c>
      <c r="C1614" s="49">
        <f t="shared" si="175"/>
        <v>-0.29498780836125238</v>
      </c>
      <c r="D1614" s="5">
        <f t="shared" si="173"/>
        <v>3.648749064420524</v>
      </c>
      <c r="E1614" s="5">
        <f t="shared" si="174"/>
        <v>1.5125788704771201</v>
      </c>
      <c r="F1614" s="5">
        <f t="shared" si="176"/>
        <v>1.7971802935422851</v>
      </c>
      <c r="G1614" s="16">
        <f>IF(AND(C$9="L",C$10="IB"),IF((($C$7*Coefficients!$C$16)/($A1614*($C$4/100)))&lt;=1,2*ASIN(($C$7*Coefficients!$C$16)/( $A1614*($C$4/100)))*180/PI(),180),IF(AND(C$9="C",C$10="IB"),IF((($C$7*Coefficients!$D$16)/($A1614*($C$4/100)))&lt;=1,2*ASIN(($C$7*Coefficients!$D$16)/( $A1614*($C$4/100)))*180/PI(),180),IF(AND(C$9="L",C$10="D"),IF((($C$7*Coefficients!$E$16)/($A1614*($C$4/100)))&lt;=1,2*ASIN(($C$7*Coefficients!$E$16)/( $A1614*($C$4/100)))*180/PI(),180),IF(AND(C$9="C",C$10="D"),IF((($C$7*Coefficients!$F$16)/($A1614*($C$4/100)))&lt;=1,2*ASIN(($C$7*Coefficients!$F$16)/( $A1614*($C$4/100)))*180/PI(),180),FALSE))))</f>
        <v>180</v>
      </c>
      <c r="H1614" s="50">
        <f>IF(AND(C$9="L",C$10="IB"),(($C$7*Coefficients!$C$16)/($A1614*SIN(C$5*PI()/180))*100/2)^2*PI(),IF(AND(C$9="C",C$10="IB"),(($C$7*Coefficients!$D$16)/($A1614*SIN(C$5*PI()/180))*100/2)^2*PI(),IF(AND(C$9="L",C$10="D"),(($C$7*Coefficients!$E$16)/($A1614*SIN(C$5*PI()/180))*100/2)^2*PI(),IF(AND(C$9="C",C$10="D"),(($C$7* Coefficients!$F$16)/($A1614*SIN(C$5*PI()/180))*100/2)^2*PI(),FALSE))))</f>
        <v>17822.459442290001</v>
      </c>
      <c r="I1614" s="42">
        <f t="shared" si="177"/>
        <v>2.109065108660483</v>
      </c>
      <c r="L1614" s="44"/>
    </row>
    <row r="1615" spans="1:12" x14ac:dyDescent="0.25">
      <c r="A1615" s="51">
        <f t="shared" si="178"/>
        <v>380.18939632052889</v>
      </c>
      <c r="B1615" s="5">
        <f t="shared" si="172"/>
        <v>0.96645611414356714</v>
      </c>
      <c r="C1615" s="49">
        <f t="shared" si="175"/>
        <v>-0.29635724177240547</v>
      </c>
      <c r="D1615" s="5">
        <f t="shared" si="173"/>
        <v>3.6571602997005264</v>
      </c>
      <c r="E1615" s="5">
        <f t="shared" si="174"/>
        <v>1.5195606173227738</v>
      </c>
      <c r="F1615" s="5">
        <f t="shared" si="176"/>
        <v>1.8171802935422834</v>
      </c>
      <c r="G1615" s="16">
        <f>IF(AND(C$9="L",C$10="IB"),IF((($C$7*Coefficients!$C$16)/($A1615*($C$4/100)))&lt;=1,2*ASIN(($C$7*Coefficients!$C$16)/( $A1615*($C$4/100)))*180/PI(),180),IF(AND(C$9="C",C$10="IB"),IF((($C$7*Coefficients!$D$16)/($A1615*($C$4/100)))&lt;=1,2*ASIN(($C$7*Coefficients!$D$16)/( $A1615*($C$4/100)))*180/PI(),180),IF(AND(C$9="L",C$10="D"),IF((($C$7*Coefficients!$E$16)/($A1615*($C$4/100)))&lt;=1,2*ASIN(($C$7*Coefficients!$E$16)/( $A1615*($C$4/100)))*180/PI(),180),IF(AND(C$9="C",C$10="D"),IF((($C$7*Coefficients!$F$16)/($A1615*($C$4/100)))&lt;=1,2*ASIN(($C$7*Coefficients!$F$16)/( $A1615*($C$4/100)))*180/PI(),180),FALSE))))</f>
        <v>180</v>
      </c>
      <c r="H1615" s="50">
        <f>IF(AND(C$9="L",C$10="IB"),(($C$7*Coefficients!$C$16)/($A1615*SIN(C$5*PI()/180))*100/2)^2*PI(),IF(AND(C$9="C",C$10="IB"),(($C$7*Coefficients!$D$16)/($A1615*SIN(C$5*PI()/180))*100/2)^2*PI(),IF(AND(C$9="L",C$10="D"),(($C$7*Coefficients!$E$16)/($A1615*SIN(C$5*PI()/180))*100/2)^2*PI(),IF(AND(C$9="C",C$10="D"),(($C$7* Coefficients!$F$16)/($A1615*SIN(C$5*PI()/180))*100/2)^2*PI(),FALSE))))</f>
        <v>17740.572679383349</v>
      </c>
      <c r="I1615" s="42">
        <f t="shared" si="177"/>
        <v>2.1042143935164845</v>
      </c>
      <c r="L1615" s="44"/>
    </row>
    <row r="1616" spans="1:12" x14ac:dyDescent="0.25">
      <c r="A1616" s="51">
        <f t="shared" si="178"/>
        <v>381.06582339374063</v>
      </c>
      <c r="B1616" s="5">
        <f t="shared" si="172"/>
        <v>0.96630304153098368</v>
      </c>
      <c r="C1616" s="49">
        <f t="shared" si="175"/>
        <v>-0.29773306950384998</v>
      </c>
      <c r="D1616" s="5">
        <f t="shared" si="173"/>
        <v>3.6655909248803789</v>
      </c>
      <c r="E1616" s="5">
        <f t="shared" si="174"/>
        <v>1.5265745904476444</v>
      </c>
      <c r="F1616" s="5">
        <f t="shared" si="176"/>
        <v>1.8371802935422838</v>
      </c>
      <c r="G1616" s="16">
        <f>IF(AND(C$9="L",C$10="IB"),IF((($C$7*Coefficients!$C$16)/($A1616*($C$4/100)))&lt;=1,2*ASIN(($C$7*Coefficients!$C$16)/( $A1616*($C$4/100)))*180/PI(),180),IF(AND(C$9="C",C$10="IB"),IF((($C$7*Coefficients!$D$16)/($A1616*($C$4/100)))&lt;=1,2*ASIN(($C$7*Coefficients!$D$16)/( $A1616*($C$4/100)))*180/PI(),180),IF(AND(C$9="L",C$10="D"),IF((($C$7*Coefficients!$E$16)/($A1616*($C$4/100)))&lt;=1,2*ASIN(($C$7*Coefficients!$E$16)/( $A1616*($C$4/100)))*180/PI(),180),IF(AND(C$9="C",C$10="D"),IF((($C$7*Coefficients!$F$16)/($A1616*($C$4/100)))&lt;=1,2*ASIN(($C$7*Coefficients!$F$16)/( $A1616*($C$4/100)))*180/PI(),180),FALSE))))</f>
        <v>180</v>
      </c>
      <c r="H1616" s="50">
        <f>IF(AND(C$9="L",C$10="IB"),(($C$7*Coefficients!$C$16)/($A1616*SIN(C$5*PI()/180))*100/2)^2*PI(),IF(AND(C$9="C",C$10="IB"),(($C$7*Coefficients!$D$16)/($A1616*SIN(C$5*PI()/180))*100/2)^2*PI(),IF(AND(C$9="L",C$10="D"),(($C$7*Coefficients!$E$16)/($A1616*SIN(C$5*PI()/180))*100/2)^2*PI(),IF(AND(C$9="C",C$10="D"),(($C$7* Coefficients!$F$16)/($A1616*SIN(C$5*PI()/180))*100/2)^2*PI(),FALSE))))</f>
        <v>17659.062151976686</v>
      </c>
      <c r="I1616" s="42">
        <f t="shared" si="177"/>
        <v>2.0993748347077319</v>
      </c>
      <c r="L1616" s="44"/>
    </row>
    <row r="1617" spans="1:12" x14ac:dyDescent="0.25">
      <c r="A1617" s="51">
        <f t="shared" si="178"/>
        <v>381.94427084001404</v>
      </c>
      <c r="B1617" s="5">
        <f t="shared" si="172"/>
        <v>0.9661492785495267</v>
      </c>
      <c r="C1617" s="49">
        <f t="shared" si="175"/>
        <v>-0.29911532176052458</v>
      </c>
      <c r="D1617" s="5">
        <f t="shared" si="173"/>
        <v>3.6740409846584163</v>
      </c>
      <c r="E1617" s="5">
        <f t="shared" si="174"/>
        <v>1.5336209386014776</v>
      </c>
      <c r="F1617" s="5">
        <f t="shared" si="176"/>
        <v>1.8571802935422834</v>
      </c>
      <c r="G1617" s="16">
        <f>IF(AND(C$9="L",C$10="IB"),IF((($C$7*Coefficients!$C$16)/($A1617*($C$4/100)))&lt;=1,2*ASIN(($C$7*Coefficients!$C$16)/( $A1617*($C$4/100)))*180/PI(),180),IF(AND(C$9="C",C$10="IB"),IF((($C$7*Coefficients!$D$16)/($A1617*($C$4/100)))&lt;=1,2*ASIN(($C$7*Coefficients!$D$16)/( $A1617*($C$4/100)))*180/PI(),180),IF(AND(C$9="L",C$10="D"),IF((($C$7*Coefficients!$E$16)/($A1617*($C$4/100)))&lt;=1,2*ASIN(($C$7*Coefficients!$E$16)/( $A1617*($C$4/100)))*180/PI(),180),IF(AND(C$9="C",C$10="D"),IF((($C$7*Coefficients!$F$16)/($A1617*($C$4/100)))&lt;=1,2*ASIN(($C$7*Coefficients!$F$16)/( $A1617*($C$4/100)))*180/PI(),180),FALSE))))</f>
        <v>180</v>
      </c>
      <c r="H1617" s="50">
        <f>IF(AND(C$9="L",C$10="IB"),(($C$7*Coefficients!$C$16)/($A1617*SIN(C$5*PI()/180))*100/2)^2*PI(),IF(AND(C$9="C",C$10="IB"),(($C$7*Coefficients!$D$16)/($A1617*SIN(C$5*PI()/180))*100/2)^2*PI(),IF(AND(C$9="L",C$10="D"),(($C$7*Coefficients!$E$16)/($A1617*SIN(C$5*PI()/180))*100/2)^2*PI(),IF(AND(C$9="C",C$10="D"),(($C$7* Coefficients!$F$16)/($A1617*SIN(C$5*PI()/180))*100/2)^2*PI(),FALSE))))</f>
        <v>17577.926131424909</v>
      </c>
      <c r="I1617" s="42">
        <f t="shared" si="177"/>
        <v>2.0945464065753669</v>
      </c>
      <c r="L1617" s="44"/>
    </row>
    <row r="1618" spans="1:12" x14ac:dyDescent="0.25">
      <c r="A1618" s="51">
        <f t="shared" si="178"/>
        <v>382.82474331679003</v>
      </c>
      <c r="B1618" s="5">
        <f t="shared" si="172"/>
        <v>0.9659948221610416</v>
      </c>
      <c r="C1618" s="49">
        <f t="shared" si="175"/>
        <v>-0.30050402889333117</v>
      </c>
      <c r="D1618" s="5">
        <f t="shared" si="173"/>
        <v>3.6825105238360147</v>
      </c>
      <c r="E1618" s="5">
        <f t="shared" si="174"/>
        <v>1.5406998112206169</v>
      </c>
      <c r="F1618" s="5">
        <f t="shared" si="176"/>
        <v>1.8771802935422817</v>
      </c>
      <c r="G1618" s="16">
        <f>IF(AND(C$9="L",C$10="IB"),IF((($C$7*Coefficients!$C$16)/($A1618*($C$4/100)))&lt;=1,2*ASIN(($C$7*Coefficients!$C$16)/( $A1618*($C$4/100)))*180/PI(),180),IF(AND(C$9="C",C$10="IB"),IF((($C$7*Coefficients!$D$16)/($A1618*($C$4/100)))&lt;=1,2*ASIN(($C$7*Coefficients!$D$16)/( $A1618*($C$4/100)))*180/PI(),180),IF(AND(C$9="L",C$10="D"),IF((($C$7*Coefficients!$E$16)/($A1618*($C$4/100)))&lt;=1,2*ASIN(($C$7*Coefficients!$E$16)/( $A1618*($C$4/100)))*180/PI(),180),IF(AND(C$9="C",C$10="D"),IF((($C$7*Coefficients!$F$16)/($A1618*($C$4/100)))&lt;=1,2*ASIN(($C$7*Coefficients!$F$16)/( $A1618*($C$4/100)))*180/PI(),180),FALSE))))</f>
        <v>180</v>
      </c>
      <c r="H1618" s="50">
        <f>IF(AND(C$9="L",C$10="IB"),(($C$7*Coefficients!$C$16)/($A1618*SIN(C$5*PI()/180))*100/2)^2*PI(),IF(AND(C$9="C",C$10="IB"),(($C$7*Coefficients!$D$16)/($A1618*SIN(C$5*PI()/180))*100/2)^2*PI(),IF(AND(C$9="L",C$10="D"),(($C$7*Coefficients!$E$16)/($A1618*SIN(C$5*PI()/180))*100/2)^2*PI(),IF(AND(C$9="C",C$10="D"),(($C$7* Coefficients!$F$16)/($A1618*SIN(C$5*PI()/180))*100/2)^2*PI(),FALSE))))</f>
        <v>17497.162897025319</v>
      </c>
      <c r="I1618" s="42">
        <f t="shared" si="177"/>
        <v>2.089729083519543</v>
      </c>
      <c r="L1618" s="44"/>
    </row>
    <row r="1619" spans="1:12" x14ac:dyDescent="0.25">
      <c r="A1619" s="51">
        <f t="shared" si="178"/>
        <v>383.70724549224605</v>
      </c>
      <c r="B1619" s="5">
        <f t="shared" si="172"/>
        <v>0.96583966931470555</v>
      </c>
      <c r="C1619" s="49">
        <f t="shared" si="175"/>
        <v>-0.30189922139988457</v>
      </c>
      <c r="D1619" s="5">
        <f t="shared" si="173"/>
        <v>3.6909995873178278</v>
      </c>
      <c r="E1619" s="5">
        <f t="shared" si="174"/>
        <v>1.5478113584311741</v>
      </c>
      <c r="F1619" s="5">
        <f t="shared" si="176"/>
        <v>1.897180293542281</v>
      </c>
      <c r="G1619" s="16">
        <f>IF(AND(C$9="L",C$10="IB"),IF((($C$7*Coefficients!$C$16)/($A1619*($C$4/100)))&lt;=1,2*ASIN(($C$7*Coefficients!$C$16)/( $A1619*($C$4/100)))*180/PI(),180),IF(AND(C$9="C",C$10="IB"),IF((($C$7*Coefficients!$D$16)/($A1619*($C$4/100)))&lt;=1,2*ASIN(($C$7*Coefficients!$D$16)/( $A1619*($C$4/100)))*180/PI(),180),IF(AND(C$9="L",C$10="D"),IF((($C$7*Coefficients!$E$16)/($A1619*($C$4/100)))&lt;=1,2*ASIN(($C$7*Coefficients!$E$16)/( $A1619*($C$4/100)))*180/PI(),180),IF(AND(C$9="C",C$10="D"),IF((($C$7*Coefficients!$F$16)/($A1619*($C$4/100)))&lt;=1,2*ASIN(($C$7*Coefficients!$F$16)/( $A1619*($C$4/100)))*180/PI(),180),FALSE))))</f>
        <v>180</v>
      </c>
      <c r="H1619" s="50">
        <f>IF(AND(C$9="L",C$10="IB"),(($C$7*Coefficients!$C$16)/($A1619*SIN(C$5*PI()/180))*100/2)^2*PI(),IF(AND(C$9="C",C$10="IB"),(($C$7*Coefficients!$D$16)/($A1619*SIN(C$5*PI()/180))*100/2)^2*PI(),IF(AND(C$9="L",C$10="D"),(($C$7*Coefficients!$E$16)/($A1619*SIN(C$5*PI()/180))*100/2)^2*PI(),IF(AND(C$9="C",C$10="D"),(($C$7* Coefficients!$F$16)/($A1619*SIN(C$5*PI()/180))*100/2)^2*PI(),FALSE))))</f>
        <v>17416.77073598115</v>
      </c>
      <c r="I1619" s="42">
        <f t="shared" si="177"/>
        <v>2.0849228399992943</v>
      </c>
      <c r="L1619" s="44"/>
    </row>
    <row r="1620" spans="1:12" x14ac:dyDescent="0.25">
      <c r="A1620" s="51">
        <f t="shared" si="178"/>
        <v>384.59178204532077</v>
      </c>
      <c r="B1620" s="5">
        <f t="shared" si="172"/>
        <v>0.96568381694698224</v>
      </c>
      <c r="C1620" s="49">
        <f t="shared" si="175"/>
        <v>-0.30330092992524521</v>
      </c>
      <c r="D1620" s="5">
        <f t="shared" si="173"/>
        <v>3.6995082201120244</v>
      </c>
      <c r="E1620" s="5">
        <f t="shared" si="174"/>
        <v>1.5549557310522102</v>
      </c>
      <c r="F1620" s="5">
        <f t="shared" si="176"/>
        <v>1.9171802935422808</v>
      </c>
      <c r="G1620" s="16">
        <f>IF(AND(C$9="L",C$10="IB"),IF((($C$7*Coefficients!$C$16)/($A1620*($C$4/100)))&lt;=1,2*ASIN(($C$7*Coefficients!$C$16)/( $A1620*($C$4/100)))*180/PI(),180),IF(AND(C$9="C",C$10="IB"),IF((($C$7*Coefficients!$D$16)/($A1620*($C$4/100)))&lt;=1,2*ASIN(($C$7*Coefficients!$D$16)/( $A1620*($C$4/100)))*180/PI(),180),IF(AND(C$9="L",C$10="D"),IF((($C$7*Coefficients!$E$16)/($A1620*($C$4/100)))&lt;=1,2*ASIN(($C$7*Coefficients!$E$16)/( $A1620*($C$4/100)))*180/PI(),180),IF(AND(C$9="C",C$10="D"),IF((($C$7*Coefficients!$F$16)/($A1620*($C$4/100)))&lt;=1,2*ASIN(($C$7*Coefficients!$F$16)/( $A1620*($C$4/100)))*180/PI(),180),FALSE))))</f>
        <v>180</v>
      </c>
      <c r="H1620" s="50">
        <f>IF(AND(C$9="L",C$10="IB"),(($C$7*Coefficients!$C$16)/($A1620*SIN(C$5*PI()/180))*100/2)^2*PI(),IF(AND(C$9="C",C$10="IB"),(($C$7*Coefficients!$D$16)/($A1620*SIN(C$5*PI()/180))*100/2)^2*PI(),IF(AND(C$9="L",C$10="D"),(($C$7*Coefficients!$E$16)/($A1620*SIN(C$5*PI()/180))*100/2)^2*PI(),IF(AND(C$9="C",C$10="D"),(($C$7* Coefficients!$F$16)/($A1620*SIN(C$5*PI()/180))*100/2)^2*PI(),FALSE))))</f>
        <v>17336.747943365168</v>
      </c>
      <c r="I1620" s="42">
        <f t="shared" si="177"/>
        <v>2.0801276505323951</v>
      </c>
      <c r="L1620" s="44"/>
    </row>
    <row r="1621" spans="1:12" x14ac:dyDescent="0.25">
      <c r="A1621" s="51">
        <f t="shared" si="178"/>
        <v>385.47835766573894</v>
      </c>
      <c r="B1621" s="5">
        <f t="shared" si="172"/>
        <v>0.96552726198157501</v>
      </c>
      <c r="C1621" s="49">
        <f t="shared" si="175"/>
        <v>-0.30470918526266949</v>
      </c>
      <c r="D1621" s="5">
        <f t="shared" si="173"/>
        <v>3.7080364673305297</v>
      </c>
      <c r="E1621" s="5">
        <f t="shared" si="174"/>
        <v>1.562133080598936</v>
      </c>
      <c r="F1621" s="5">
        <f t="shared" si="176"/>
        <v>1.9371802935422813</v>
      </c>
      <c r="G1621" s="16">
        <f>IF(AND(C$9="L",C$10="IB"),IF((($C$7*Coefficients!$C$16)/($A1621*($C$4/100)))&lt;=1,2*ASIN(($C$7*Coefficients!$C$16)/( $A1621*($C$4/100)))*180/PI(),180),IF(AND(C$9="C",C$10="IB"),IF((($C$7*Coefficients!$D$16)/($A1621*($C$4/100)))&lt;=1,2*ASIN(($C$7*Coefficients!$D$16)/( $A1621*($C$4/100)))*180/PI(),180),IF(AND(C$9="L",C$10="D"),IF((($C$7*Coefficients!$E$16)/($A1621*($C$4/100)))&lt;=1,2*ASIN(($C$7*Coefficients!$E$16)/( $A1621*($C$4/100)))*180/PI(),180),IF(AND(C$9="C",C$10="D"),IF((($C$7*Coefficients!$F$16)/($A1621*($C$4/100)))&lt;=1,2*ASIN(($C$7*Coefficients!$F$16)/( $A1621*($C$4/100)))*180/PI(),180),FALSE))))</f>
        <v>180</v>
      </c>
      <c r="H1621" s="50">
        <f>IF(AND(C$9="L",C$10="IB"),(($C$7*Coefficients!$C$16)/($A1621*SIN(C$5*PI()/180))*100/2)^2*PI(),IF(AND(C$9="C",C$10="IB"),(($C$7*Coefficients!$D$16)/($A1621*SIN(C$5*PI()/180))*100/2)^2*PI(),IF(AND(C$9="L",C$10="D"),(($C$7*Coefficients!$E$16)/($A1621*SIN(C$5*PI()/180))*100/2)^2*PI(),IF(AND(C$9="C",C$10="D"),(($C$7* Coefficients!$F$16)/($A1621*SIN(C$5*PI()/180))*100/2)^2*PI(),FALSE))))</f>
        <v>17257.092822083636</v>
      </c>
      <c r="I1621" s="42">
        <f t="shared" si="177"/>
        <v>2.0753434896952281</v>
      </c>
      <c r="L1621" s="44"/>
    </row>
    <row r="1622" spans="1:12" x14ac:dyDescent="0.25">
      <c r="A1622" s="51">
        <f t="shared" si="178"/>
        <v>386.36697705403623</v>
      </c>
      <c r="B1622" s="5">
        <f t="shared" si="172"/>
        <v>0.96537000132937945</v>
      </c>
      <c r="C1622" s="49">
        <f t="shared" si="175"/>
        <v>-0.30612401835436781</v>
      </c>
      <c r="D1622" s="5">
        <f t="shared" si="173"/>
        <v>3.7165843741892606</v>
      </c>
      <c r="E1622" s="5">
        <f t="shared" si="174"/>
        <v>1.5693435592859244</v>
      </c>
      <c r="F1622" s="5">
        <f t="shared" si="176"/>
        <v>1.9571802935422824</v>
      </c>
      <c r="G1622" s="16">
        <f>IF(AND(C$9="L",C$10="IB"),IF((($C$7*Coefficients!$C$16)/($A1622*($C$4/100)))&lt;=1,2*ASIN(($C$7*Coefficients!$C$16)/( $A1622*($C$4/100)))*180/PI(),180),IF(AND(C$9="C",C$10="IB"),IF((($C$7*Coefficients!$D$16)/($A1622*($C$4/100)))&lt;=1,2*ASIN(($C$7*Coefficients!$D$16)/( $A1622*($C$4/100)))*180/PI(),180),IF(AND(C$9="L",C$10="D"),IF((($C$7*Coefficients!$E$16)/($A1622*($C$4/100)))&lt;=1,2*ASIN(($C$7*Coefficients!$E$16)/( $A1622*($C$4/100)))*180/PI(),180),IF(AND(C$9="C",C$10="D"),IF((($C$7*Coefficients!$F$16)/($A1622*($C$4/100)))&lt;=1,2*ASIN(($C$7*Coefficients!$F$16)/( $A1622*($C$4/100)))*180/PI(),180),FALSE))))</f>
        <v>180</v>
      </c>
      <c r="H1622" s="50">
        <f>IF(AND(C$9="L",C$10="IB"),(($C$7*Coefficients!$C$16)/($A1622*SIN(C$5*PI()/180))*100/2)^2*PI(),IF(AND(C$9="C",C$10="IB"),(($C$7*Coefficients!$D$16)/($A1622*SIN(C$5*PI()/180))*100/2)^2*PI(),IF(AND(C$9="L",C$10="D"),(($C$7*Coefficients!$E$16)/($A1622*SIN(C$5*PI()/180))*100/2)^2*PI(),IF(AND(C$9="C",C$10="D"),(($C$7* Coefficients!$F$16)/($A1622*SIN(C$5*PI()/180))*100/2)^2*PI(),FALSE))))</f>
        <v>17177.803682840196</v>
      </c>
      <c r="I1622" s="42">
        <f t="shared" si="177"/>
        <v>2.0705703321226498</v>
      </c>
      <c r="L1622" s="44"/>
    </row>
    <row r="1623" spans="1:12" x14ac:dyDescent="0.25">
      <c r="A1623" s="51">
        <f t="shared" si="178"/>
        <v>387.25764492158413</v>
      </c>
      <c r="B1623" s="5">
        <f t="shared" si="172"/>
        <v>0.96521203188843963</v>
      </c>
      <c r="C1623" s="49">
        <f t="shared" si="175"/>
        <v>-0.3075454602922329</v>
      </c>
      <c r="D1623" s="5">
        <f t="shared" si="173"/>
        <v>3.7251519860083682</v>
      </c>
      <c r="E1623" s="5">
        <f t="shared" si="174"/>
        <v>1.576587320030338</v>
      </c>
      <c r="F1623" s="5">
        <f t="shared" si="176"/>
        <v>1.9771802935422811</v>
      </c>
      <c r="G1623" s="16">
        <f>IF(AND(C$9="L",C$10="IB"),IF((($C$7*Coefficients!$C$16)/($A1623*($C$4/100)))&lt;=1,2*ASIN(($C$7*Coefficients!$C$16)/( $A1623*($C$4/100)))*180/PI(),180),IF(AND(C$9="C",C$10="IB"),IF((($C$7*Coefficients!$D$16)/($A1623*($C$4/100)))&lt;=1,2*ASIN(($C$7*Coefficients!$D$16)/( $A1623*($C$4/100)))*180/PI(),180),IF(AND(C$9="L",C$10="D"),IF((($C$7*Coefficients!$E$16)/($A1623*($C$4/100)))&lt;=1,2*ASIN(($C$7*Coefficients!$E$16)/( $A1623*($C$4/100)))*180/PI(),180),IF(AND(C$9="C",C$10="D"),IF((($C$7*Coefficients!$F$16)/($A1623*($C$4/100)))&lt;=1,2*ASIN(($C$7*Coefficients!$F$16)/( $A1623*($C$4/100)))*180/PI(),180),FALSE))))</f>
        <v>180</v>
      </c>
      <c r="H1623" s="50">
        <f>IF(AND(C$9="L",C$10="IB"),(($C$7*Coefficients!$C$16)/($A1623*SIN(C$5*PI()/180))*100/2)^2*PI(),IF(AND(C$9="C",C$10="IB"),(($C$7*Coefficients!$D$16)/($A1623*SIN(C$5*PI()/180))*100/2)^2*PI(),IF(AND(C$9="L",C$10="D"),(($C$7*Coefficients!$E$16)/($A1623*SIN(C$5*PI()/180))*100/2)^2*PI(),IF(AND(C$9="C",C$10="D"),(($C$7* Coefficients!$F$16)/($A1623*SIN(C$5*PI()/180))*100/2)^2*PI(),FALSE))))</f>
        <v>17098.878844100149</v>
      </c>
      <c r="I1623" s="42">
        <f t="shared" si="177"/>
        <v>2.0658081525078531</v>
      </c>
      <c r="L1623" s="44"/>
    </row>
    <row r="1624" spans="1:12" x14ac:dyDescent="0.25">
      <c r="A1624" s="51">
        <f t="shared" si="178"/>
        <v>388.15036599061511</v>
      </c>
      <c r="B1624" s="5">
        <f t="shared" si="172"/>
        <v>0.96505335054389896</v>
      </c>
      <c r="C1624" s="49">
        <f t="shared" si="175"/>
        <v>-0.3089735423186204</v>
      </c>
      <c r="D1624" s="5">
        <f t="shared" si="173"/>
        <v>3.7337393482124783</v>
      </c>
      <c r="E1624" s="5">
        <f t="shared" si="174"/>
        <v>1.583864516455175</v>
      </c>
      <c r="F1624" s="5">
        <f t="shared" si="176"/>
        <v>1.9971802935422811</v>
      </c>
      <c r="G1624" s="16">
        <f>IF(AND(C$9="L",C$10="IB"),IF((($C$7*Coefficients!$C$16)/($A1624*($C$4/100)))&lt;=1,2*ASIN(($C$7*Coefficients!$C$16)/( $A1624*($C$4/100)))*180/PI(),180),IF(AND(C$9="C",C$10="IB"),IF((($C$7*Coefficients!$D$16)/($A1624*($C$4/100)))&lt;=1,2*ASIN(($C$7*Coefficients!$D$16)/( $A1624*($C$4/100)))*180/PI(),180),IF(AND(C$9="L",C$10="D"),IF((($C$7*Coefficients!$E$16)/($A1624*($C$4/100)))&lt;=1,2*ASIN(($C$7*Coefficients!$E$16)/( $A1624*($C$4/100)))*180/PI(),180),IF(AND(C$9="C",C$10="D"),IF((($C$7*Coefficients!$F$16)/($A1624*($C$4/100)))&lt;=1,2*ASIN(($C$7*Coefficients!$F$16)/( $A1624*($C$4/100)))*180/PI(),180),FALSE))))</f>
        <v>180</v>
      </c>
      <c r="H1624" s="50">
        <f>IF(AND(C$9="L",C$10="IB"),(($C$7*Coefficients!$C$16)/($A1624*SIN(C$5*PI()/180))*100/2)^2*PI(),IF(AND(C$9="C",C$10="IB"),(($C$7*Coefficients!$D$16)/($A1624*SIN(C$5*PI()/180))*100/2)^2*PI(),IF(AND(C$9="L",C$10="D"),(($C$7*Coefficients!$E$16)/($A1624*SIN(C$5*PI()/180))*100/2)^2*PI(),IF(AND(C$9="C",C$10="D"),(($C$7* Coefficients!$F$16)/($A1624*SIN(C$5*PI()/180))*100/2)^2*PI(),FALSE))))</f>
        <v>17020.316632054713</v>
      </c>
      <c r="I1624" s="42">
        <f t="shared" si="177"/>
        <v>2.0610569256022364</v>
      </c>
      <c r="L1624" s="44"/>
    </row>
    <row r="1625" spans="1:12" x14ac:dyDescent="0.25">
      <c r="A1625" s="51">
        <f t="shared" si="178"/>
        <v>389.04514499424738</v>
      </c>
      <c r="B1625" s="5">
        <f t="shared" si="172"/>
        <v>0.96489395416795443</v>
      </c>
      <c r="C1625" s="49">
        <f t="shared" si="175"/>
        <v>-0.31040829582710178</v>
      </c>
      <c r="D1625" s="5">
        <f t="shared" si="173"/>
        <v>3.74234650633093</v>
      </c>
      <c r="E1625" s="5">
        <f t="shared" si="174"/>
        <v>1.5911753028925237</v>
      </c>
      <c r="F1625" s="5">
        <f t="shared" si="176"/>
        <v>2.0171802935422809</v>
      </c>
      <c r="G1625" s="16">
        <f>IF(AND(C$9="L",C$10="IB"),IF((($C$7*Coefficients!$C$16)/($A1625*($C$4/100)))&lt;=1,2*ASIN(($C$7*Coefficients!$C$16)/( $A1625*($C$4/100)))*180/PI(),180),IF(AND(C$9="C",C$10="IB"),IF((($C$7*Coefficients!$D$16)/($A1625*($C$4/100)))&lt;=1,2*ASIN(($C$7*Coefficients!$D$16)/( $A1625*($C$4/100)))*180/PI(),180),IF(AND(C$9="L",C$10="D"),IF((($C$7*Coefficients!$E$16)/($A1625*($C$4/100)))&lt;=1,2*ASIN(($C$7*Coefficients!$E$16)/( $A1625*($C$4/100)))*180/PI(),180),IF(AND(C$9="C",C$10="D"),IF((($C$7*Coefficients!$F$16)/($A1625*($C$4/100)))&lt;=1,2*ASIN(($C$7*Coefficients!$F$16)/( $A1625*($C$4/100)))*180/PI(),180),FALSE))))</f>
        <v>180</v>
      </c>
      <c r="H1625" s="50">
        <f>IF(AND(C$9="L",C$10="IB"),(($C$7*Coefficients!$C$16)/($A1625*SIN(C$5*PI()/180))*100/2)^2*PI(),IF(AND(C$9="C",C$10="IB"),(($C$7*Coefficients!$D$16)/($A1625*SIN(C$5*PI()/180))*100/2)^2*PI(),IF(AND(C$9="L",C$10="D"),(($C$7*Coefficients!$E$16)/($A1625*SIN(C$5*PI()/180))*100/2)^2*PI(),IF(AND(C$9="C",C$10="D"),(($C$7* Coefficients!$F$16)/($A1625*SIN(C$5*PI()/180))*100/2)^2*PI(),FALSE))))</f>
        <v>16942.115380585554</v>
      </c>
      <c r="I1625" s="42">
        <f t="shared" si="177"/>
        <v>2.0563166262152666</v>
      </c>
      <c r="L1625" s="44"/>
    </row>
    <row r="1626" spans="1:12" x14ac:dyDescent="0.25">
      <c r="A1626" s="51">
        <f t="shared" si="178"/>
        <v>389.94198667651011</v>
      </c>
      <c r="B1626" s="5">
        <f t="shared" si="172"/>
        <v>0.96473383961981063</v>
      </c>
      <c r="C1626" s="49">
        <f t="shared" si="175"/>
        <v>-0.31184975236322221</v>
      </c>
      <c r="D1626" s="5">
        <f t="shared" si="173"/>
        <v>3.7509735059980183</v>
      </c>
      <c r="E1626" s="5">
        <f t="shared" si="174"/>
        <v>1.5985198343868374</v>
      </c>
      <c r="F1626" s="5">
        <f t="shared" si="176"/>
        <v>2.0371802935422805</v>
      </c>
      <c r="G1626" s="16">
        <f>IF(AND(C$9="L",C$10="IB"),IF((($C$7*Coefficients!$C$16)/($A1626*($C$4/100)))&lt;=1,2*ASIN(($C$7*Coefficients!$C$16)/( $A1626*($C$4/100)))*180/PI(),180),IF(AND(C$9="C",C$10="IB"),IF((($C$7*Coefficients!$D$16)/($A1626*($C$4/100)))&lt;=1,2*ASIN(($C$7*Coefficients!$D$16)/( $A1626*($C$4/100)))*180/PI(),180),IF(AND(C$9="L",C$10="D"),IF((($C$7*Coefficients!$E$16)/($A1626*($C$4/100)))&lt;=1,2*ASIN(($C$7*Coefficients!$E$16)/( $A1626*($C$4/100)))*180/PI(),180),IF(AND(C$9="C",C$10="D"),IF((($C$7*Coefficients!$F$16)/($A1626*($C$4/100)))&lt;=1,2*ASIN(($C$7*Coefficients!$F$16)/( $A1626*($C$4/100)))*180/PI(),180),FALSE))))</f>
        <v>180</v>
      </c>
      <c r="H1626" s="50">
        <f>IF(AND(C$9="L",C$10="IB"),(($C$7*Coefficients!$C$16)/($A1626*SIN(C$5*PI()/180))*100/2)^2*PI(),IF(AND(C$9="C",C$10="IB"),(($C$7*Coefficients!$D$16)/($A1626*SIN(C$5*PI()/180))*100/2)^2*PI(),IF(AND(C$9="L",C$10="D"),(($C$7*Coefficients!$E$16)/($A1626*SIN(C$5*PI()/180))*100/2)^2*PI(),IF(AND(C$9="C",C$10="D"),(($C$7* Coefficients!$F$16)/($A1626*SIN(C$5*PI()/180))*100/2)^2*PI(),FALSE))))</f>
        <v>16864.273431229489</v>
      </c>
      <c r="I1626" s="42">
        <f t="shared" si="177"/>
        <v>2.0515872292143489</v>
      </c>
      <c r="L1626" s="44"/>
    </row>
    <row r="1627" spans="1:12" x14ac:dyDescent="0.25">
      <c r="A1627" s="51">
        <f t="shared" si="178"/>
        <v>390.84089579236866</v>
      </c>
      <c r="B1627" s="5">
        <f t="shared" si="172"/>
        <v>0.96457300374563115</v>
      </c>
      <c r="C1627" s="49">
        <f t="shared" si="175"/>
        <v>-0.31329794362528596</v>
      </c>
      <c r="D1627" s="5">
        <f t="shared" si="173"/>
        <v>3.7596203929532379</v>
      </c>
      <c r="E1627" s="5">
        <f t="shared" si="174"/>
        <v>1.6058982666982222</v>
      </c>
      <c r="F1627" s="5">
        <f t="shared" si="176"/>
        <v>2.0571802935422809</v>
      </c>
      <c r="G1627" s="16">
        <f>IF(AND(C$9="L",C$10="IB"),IF((($C$7*Coefficients!$C$16)/($A1627*($C$4/100)))&lt;=1,2*ASIN(($C$7*Coefficients!$C$16)/( $A1627*($C$4/100)))*180/PI(),180),IF(AND(C$9="C",C$10="IB"),IF((($C$7*Coefficients!$D$16)/($A1627*($C$4/100)))&lt;=1,2*ASIN(($C$7*Coefficients!$D$16)/( $A1627*($C$4/100)))*180/PI(),180),IF(AND(C$9="L",C$10="D"),IF((($C$7*Coefficients!$E$16)/($A1627*($C$4/100)))&lt;=1,2*ASIN(($C$7*Coefficients!$E$16)/( $A1627*($C$4/100)))*180/PI(),180),IF(AND(C$9="C",C$10="D"),IF((($C$7*Coefficients!$F$16)/($A1627*($C$4/100)))&lt;=1,2*ASIN(($C$7*Coefficients!$F$16)/( $A1627*($C$4/100)))*180/PI(),180),FALSE))))</f>
        <v>180</v>
      </c>
      <c r="H1627" s="50">
        <f>IF(AND(C$9="L",C$10="IB"),(($C$7*Coefficients!$C$16)/($A1627*SIN(C$5*PI()/180))*100/2)^2*PI(),IF(AND(C$9="C",C$10="IB"),(($C$7*Coefficients!$D$16)/($A1627*SIN(C$5*PI()/180))*100/2)^2*PI(),IF(AND(C$9="L",C$10="D"),(($C$7*Coefficients!$E$16)/($A1627*SIN(C$5*PI()/180))*100/2)^2*PI(),IF(AND(C$9="C",C$10="D"),(($C$7* Coefficients!$F$16)/($A1627*SIN(C$5*PI()/180))*100/2)^2*PI(),FALSE))))</f>
        <v>16786.789133143258</v>
      </c>
      <c r="I1627" s="42">
        <f t="shared" si="177"/>
        <v>2.0468687095246914</v>
      </c>
      <c r="L1627" s="44"/>
    </row>
    <row r="1628" spans="1:12" x14ac:dyDescent="0.25">
      <c r="A1628" s="51">
        <f t="shared" si="178"/>
        <v>391.74187710774964</v>
      </c>
      <c r="B1628" s="5">
        <f t="shared" si="172"/>
        <v>0.96441144337849338</v>
      </c>
      <c r="C1628" s="49">
        <f t="shared" si="175"/>
        <v>-0.31475290146511448</v>
      </c>
      <c r="D1628" s="5">
        <f t="shared" si="173"/>
        <v>3.7682872130415226</v>
      </c>
      <c r="E1628" s="5">
        <f t="shared" si="174"/>
        <v>1.6133107563057394</v>
      </c>
      <c r="F1628" s="5">
        <f t="shared" si="176"/>
        <v>2.077180293542281</v>
      </c>
      <c r="G1628" s="16">
        <f>IF(AND(C$9="L",C$10="IB"),IF((($C$7*Coefficients!$C$16)/($A1628*($C$4/100)))&lt;=1,2*ASIN(($C$7*Coefficients!$C$16)/( $A1628*($C$4/100)))*180/PI(),180),IF(AND(C$9="C",C$10="IB"),IF((($C$7*Coefficients!$D$16)/($A1628*($C$4/100)))&lt;=1,2*ASIN(($C$7*Coefficients!$D$16)/( $A1628*($C$4/100)))*180/PI(),180),IF(AND(C$9="L",C$10="D"),IF((($C$7*Coefficients!$E$16)/($A1628*($C$4/100)))&lt;=1,2*ASIN(($C$7*Coefficients!$E$16)/( $A1628*($C$4/100)))*180/PI(),180),IF(AND(C$9="C",C$10="D"),IF((($C$7*Coefficients!$F$16)/($A1628*($C$4/100)))&lt;=1,2*ASIN(($C$7*Coefficients!$F$16)/( $A1628*($C$4/100)))*180/PI(),180),FALSE))))</f>
        <v>180</v>
      </c>
      <c r="H1628" s="50">
        <f>IF(AND(C$9="L",C$10="IB"),(($C$7*Coefficients!$C$16)/($A1628*SIN(C$5*PI()/180))*100/2)^2*PI(),IF(AND(C$9="C",C$10="IB"),(($C$7*Coefficients!$D$16)/($A1628*SIN(C$5*PI()/180))*100/2)^2*PI(),IF(AND(C$9="L",C$10="D"),(($C$7*Coefficients!$E$16)/($A1628*SIN(C$5*PI()/180))*100/2)^2*PI(),IF(AND(C$9="C",C$10="D"),(($C$7* Coefficients!$F$16)/($A1628*SIN(C$5*PI()/180))*100/2)^2*PI(),FALSE))))</f>
        <v>16709.660843068534</v>
      </c>
      <c r="I1628" s="42">
        <f t="shared" si="177"/>
        <v>2.0421610421291718</v>
      </c>
      <c r="L1628" s="44"/>
    </row>
    <row r="1629" spans="1:12" x14ac:dyDescent="0.25">
      <c r="A1629" s="51">
        <f t="shared" si="178"/>
        <v>392.64493539956629</v>
      </c>
      <c r="B1629" s="5">
        <f t="shared" si="172"/>
        <v>0.96424915533833988</v>
      </c>
      <c r="C1629" s="49">
        <f t="shared" si="175"/>
        <v>-0.31621465788883762</v>
      </c>
      <c r="D1629" s="5">
        <f t="shared" si="173"/>
        <v>3.7769740122134876</v>
      </c>
      <c r="E1629" s="5">
        <f t="shared" si="174"/>
        <v>1.6207574604107251</v>
      </c>
      <c r="F1629" s="5">
        <f t="shared" si="176"/>
        <v>2.0971802935422792</v>
      </c>
      <c r="G1629" s="16">
        <f>IF(AND(C$9="L",C$10="IB"),IF((($C$7*Coefficients!$C$16)/($A1629*($C$4/100)))&lt;=1,2*ASIN(($C$7*Coefficients!$C$16)/( $A1629*($C$4/100)))*180/PI(),180),IF(AND(C$9="C",C$10="IB"),IF((($C$7*Coefficients!$D$16)/($A1629*($C$4/100)))&lt;=1,2*ASIN(($C$7*Coefficients!$D$16)/( $A1629*($C$4/100)))*180/PI(),180),IF(AND(C$9="L",C$10="D"),IF((($C$7*Coefficients!$E$16)/($A1629*($C$4/100)))&lt;=1,2*ASIN(($C$7*Coefficients!$E$16)/( $A1629*($C$4/100)))*180/PI(),180),IF(AND(C$9="C",C$10="D"),IF((($C$7*Coefficients!$F$16)/($A1629*($C$4/100)))&lt;=1,2*ASIN(($C$7*Coefficients!$F$16)/( $A1629*($C$4/100)))*180/PI(),180),FALSE))))</f>
        <v>180</v>
      </c>
      <c r="H1629" s="50">
        <f>IF(AND(C$9="L",C$10="IB"),(($C$7*Coefficients!$C$16)/($A1629*SIN(C$5*PI()/180))*100/2)^2*PI(),IF(AND(C$9="C",C$10="IB"),(($C$7*Coefficients!$D$16)/($A1629*SIN(C$5*PI()/180))*100/2)^2*PI(),IF(AND(C$9="L",C$10="D"),(($C$7*Coefficients!$E$16)/($A1629*SIN(C$5*PI()/180))*100/2)^2*PI(),IF(AND(C$9="C",C$10="D"),(($C$7* Coefficients!$F$16)/($A1629*SIN(C$5*PI()/180))*100/2)^2*PI(),FALSE))))</f>
        <v>16632.886925297105</v>
      </c>
      <c r="I1629" s="42">
        <f t="shared" si="177"/>
        <v>2.037464202068207</v>
      </c>
      <c r="L1629" s="44"/>
    </row>
    <row r="1630" spans="1:12" x14ac:dyDescent="0.25">
      <c r="A1630" s="51">
        <f t="shared" si="178"/>
        <v>393.55007545574381</v>
      </c>
      <c r="B1630" s="5">
        <f t="shared" si="172"/>
        <v>0.96408613643193197</v>
      </c>
      <c r="C1630" s="49">
        <f t="shared" si="175"/>
        <v>-0.3176832450576702</v>
      </c>
      <c r="D1630" s="5">
        <f t="shared" si="173"/>
        <v>3.7856808365256791</v>
      </c>
      <c r="E1630" s="5">
        <f t="shared" si="174"/>
        <v>1.6282385369401258</v>
      </c>
      <c r="F1630" s="5">
        <f t="shared" si="176"/>
        <v>2.1171802935422805</v>
      </c>
      <c r="G1630" s="16">
        <f>IF(AND(C$9="L",C$10="IB"),IF((($C$7*Coefficients!$C$16)/($A1630*($C$4/100)))&lt;=1,2*ASIN(($C$7*Coefficients!$C$16)/( $A1630*($C$4/100)))*180/PI(),180),IF(AND(C$9="C",C$10="IB"),IF((($C$7*Coefficients!$D$16)/($A1630*($C$4/100)))&lt;=1,2*ASIN(($C$7*Coefficients!$D$16)/( $A1630*($C$4/100)))*180/PI(),180),IF(AND(C$9="L",C$10="D"),IF((($C$7*Coefficients!$E$16)/($A1630*($C$4/100)))&lt;=1,2*ASIN(($C$7*Coefficients!$E$16)/( $A1630*($C$4/100)))*180/PI(),180),IF(AND(C$9="C",C$10="D"),IF((($C$7*Coefficients!$F$16)/($A1630*($C$4/100)))&lt;=1,2*ASIN(($C$7*Coefficients!$F$16)/( $A1630*($C$4/100)))*180/PI(),180),FALSE))))</f>
        <v>180</v>
      </c>
      <c r="H1630" s="50">
        <f>IF(AND(C$9="L",C$10="IB"),(($C$7*Coefficients!$C$16)/($A1630*SIN(C$5*PI()/180))*100/2)^2*PI(),IF(AND(C$9="C",C$10="IB"),(($C$7*Coefficients!$D$16)/($A1630*SIN(C$5*PI()/180))*100/2)^2*PI(),IF(AND(C$9="L",C$10="D"),(($C$7*Coefficients!$E$16)/($A1630*SIN(C$5*PI()/180))*100/2)^2*PI(),IF(AND(C$9="C",C$10="D"),(($C$7* Coefficients!$F$16)/($A1630*SIN(C$5*PI()/180))*100/2)^2*PI(),FALSE))))</f>
        <v>16556.465751636119</v>
      </c>
      <c r="I1630" s="42">
        <f t="shared" si="177"/>
        <v>2.0327781644396179</v>
      </c>
      <c r="L1630" s="44"/>
    </row>
    <row r="1631" spans="1:12" x14ac:dyDescent="0.25">
      <c r="A1631" s="51">
        <f t="shared" si="178"/>
        <v>394.45730207524468</v>
      </c>
      <c r="B1631" s="5">
        <f t="shared" si="172"/>
        <v>0.96392238345280323</v>
      </c>
      <c r="C1631" s="49">
        <f t="shared" si="175"/>
        <v>-0.31915869528869067</v>
      </c>
      <c r="D1631" s="5">
        <f t="shared" si="173"/>
        <v>3.7944077321408138</v>
      </c>
      <c r="E1631" s="5">
        <f t="shared" si="174"/>
        <v>1.635754144549842</v>
      </c>
      <c r="F1631" s="5">
        <f t="shared" si="176"/>
        <v>2.1371802935422797</v>
      </c>
      <c r="G1631" s="16">
        <f>IF(AND(C$9="L",C$10="IB"),IF((($C$7*Coefficients!$C$16)/($A1631*($C$4/100)))&lt;=1,2*ASIN(($C$7*Coefficients!$C$16)/( $A1631*($C$4/100)))*180/PI(),180),IF(AND(C$9="C",C$10="IB"),IF((($C$7*Coefficients!$D$16)/($A1631*($C$4/100)))&lt;=1,2*ASIN(($C$7*Coefficients!$D$16)/( $A1631*($C$4/100)))*180/PI(),180),IF(AND(C$9="L",C$10="D"),IF((($C$7*Coefficients!$E$16)/($A1631*($C$4/100)))&lt;=1,2*ASIN(($C$7*Coefficients!$E$16)/( $A1631*($C$4/100)))*180/PI(),180),IF(AND(C$9="C",C$10="D"),IF((($C$7*Coefficients!$F$16)/($A1631*($C$4/100)))&lt;=1,2*ASIN(($C$7*Coefficients!$F$16)/( $A1631*($C$4/100)))*180/PI(),180),FALSE))))</f>
        <v>180</v>
      </c>
      <c r="H1631" s="50">
        <f>IF(AND(C$9="L",C$10="IB"),(($C$7*Coefficients!$C$16)/($A1631*SIN(C$5*PI()/180))*100/2)^2*PI(),IF(AND(C$9="C",C$10="IB"),(($C$7*Coefficients!$D$16)/($A1631*SIN(C$5*PI()/180))*100/2)^2*PI(),IF(AND(C$9="L",C$10="D"),(($C$7*Coefficients!$E$16)/($A1631*SIN(C$5*PI()/180))*100/2)^2*PI(),IF(AND(C$9="C",C$10="D"),(($C$7* Coefficients!$F$16)/($A1631*SIN(C$5*PI()/180))*100/2)^2*PI(),FALSE))))</f>
        <v>16480.395701373618</v>
      </c>
      <c r="I1631" s="42">
        <f t="shared" si="177"/>
        <v>2.0281029043984997</v>
      </c>
      <c r="L1631" s="44"/>
    </row>
    <row r="1632" spans="1:12" x14ac:dyDescent="0.25">
      <c r="A1632" s="51">
        <f t="shared" si="178"/>
        <v>395.36662006809411</v>
      </c>
      <c r="B1632" s="5">
        <f t="shared" si="172"/>
        <v>0.96375789318121041</v>
      </c>
      <c r="C1632" s="49">
        <f t="shared" si="175"/>
        <v>-0.32064104105564861</v>
      </c>
      <c r="D1632" s="5">
        <f t="shared" si="173"/>
        <v>3.8031547453280217</v>
      </c>
      <c r="E1632" s="5">
        <f t="shared" si="174"/>
        <v>1.6433044426281</v>
      </c>
      <c r="F1632" s="5">
        <f t="shared" si="176"/>
        <v>2.1571802935422806</v>
      </c>
      <c r="G1632" s="16">
        <f>IF(AND(C$9="L",C$10="IB"),IF((($C$7*Coefficients!$C$16)/($A1632*($C$4/100)))&lt;=1,2*ASIN(($C$7*Coefficients!$C$16)/( $A1632*($C$4/100)))*180/PI(),180),IF(AND(C$9="C",C$10="IB"),IF((($C$7*Coefficients!$D$16)/($A1632*($C$4/100)))&lt;=1,2*ASIN(($C$7*Coefficients!$D$16)/( $A1632*($C$4/100)))*180/PI(),180),IF(AND(C$9="L",C$10="D"),IF((($C$7*Coefficients!$E$16)/($A1632*($C$4/100)))&lt;=1,2*ASIN(($C$7*Coefficients!$E$16)/( $A1632*($C$4/100)))*180/PI(),180),IF(AND(C$9="C",C$10="D"),IF((($C$7*Coefficients!$F$16)/($A1632*($C$4/100)))&lt;=1,2*ASIN(($C$7*Coefficients!$F$16)/( $A1632*($C$4/100)))*180/PI(),180),FALSE))))</f>
        <v>180</v>
      </c>
      <c r="H1632" s="50">
        <f>IF(AND(C$9="L",C$10="IB"),(($C$7*Coefficients!$C$16)/($A1632*SIN(C$5*PI()/180))*100/2)^2*PI(),IF(AND(C$9="C",C$10="IB"),(($C$7*Coefficients!$D$16)/($A1632*SIN(C$5*PI()/180))*100/2)^2*PI(),IF(AND(C$9="L",C$10="D"),(($C$7*Coefficients!$E$16)/($A1632*SIN(C$5*PI()/180))*100/2)^2*PI(),IF(AND(C$9="C",C$10="D"),(($C$7* Coefficients!$F$16)/($A1632*SIN(C$5*PI()/180))*100/2)^2*PI(),FALSE))))</f>
        <v>16404.675161244118</v>
      </c>
      <c r="I1632" s="42">
        <f t="shared" si="177"/>
        <v>2.0234383971570886</v>
      </c>
      <c r="L1632" s="44"/>
    </row>
    <row r="1633" spans="1:12" x14ac:dyDescent="0.25">
      <c r="A1633" s="51">
        <f t="shared" si="178"/>
        <v>396.27803425540554</v>
      </c>
      <c r="B1633" s="5">
        <f t="shared" si="172"/>
        <v>0.96359266238408747</v>
      </c>
      <c r="C1633" s="49">
        <f t="shared" si="175"/>
        <v>-0.32213031498974554</v>
      </c>
      <c r="D1633" s="5">
        <f t="shared" si="173"/>
        <v>3.811921922463096</v>
      </c>
      <c r="E1633" s="5">
        <f t="shared" si="174"/>
        <v>1.6508895912988255</v>
      </c>
      <c r="F1633" s="5">
        <f t="shared" si="176"/>
        <v>2.1771802935422784</v>
      </c>
      <c r="G1633" s="16">
        <f>IF(AND(C$9="L",C$10="IB"),IF((($C$7*Coefficients!$C$16)/($A1633*($C$4/100)))&lt;=1,2*ASIN(($C$7*Coefficients!$C$16)/( $A1633*($C$4/100)))*180/PI(),180),IF(AND(C$9="C",C$10="IB"),IF((($C$7*Coefficients!$D$16)/($A1633*($C$4/100)))&lt;=1,2*ASIN(($C$7*Coefficients!$D$16)/( $A1633*($C$4/100)))*180/PI(),180),IF(AND(C$9="L",C$10="D"),IF((($C$7*Coefficients!$E$16)/($A1633*($C$4/100)))&lt;=1,2*ASIN(($C$7*Coefficients!$E$16)/( $A1633*($C$4/100)))*180/PI(),180),IF(AND(C$9="C",C$10="D"),IF((($C$7*Coefficients!$F$16)/($A1633*($C$4/100)))&lt;=1,2*ASIN(($C$7*Coefficients!$F$16)/( $A1633*($C$4/100)))*180/PI(),180),FALSE))))</f>
        <v>180</v>
      </c>
      <c r="H1633" s="50">
        <f>IF(AND(C$9="L",C$10="IB"),(($C$7*Coefficients!$C$16)/($A1633*SIN(C$5*PI()/180))*100/2)^2*PI(),IF(AND(C$9="C",C$10="IB"),(($C$7*Coefficients!$D$16)/($A1633*SIN(C$5*PI()/180))*100/2)^2*PI(),IF(AND(C$9="L",C$10="D"),(($C$7*Coefficients!$E$16)/($A1633*SIN(C$5*PI()/180))*100/2)^2*PI(),IF(AND(C$9="C",C$10="D"),(($C$7* Coefficients!$F$16)/($A1633*SIN(C$5*PI()/180))*100/2)^2*PI(),FALSE))))</f>
        <v>16329.302525394436</v>
      </c>
      <c r="I1633" s="42">
        <f t="shared" si="177"/>
        <v>2.0187846179846325</v>
      </c>
      <c r="L1633" s="44"/>
    </row>
    <row r="1634" spans="1:12" x14ac:dyDescent="0.25">
      <c r="A1634" s="51">
        <f t="shared" si="178"/>
        <v>397.19154946940631</v>
      </c>
      <c r="B1634" s="5">
        <f t="shared" si="172"/>
        <v>0.96342668781499663</v>
      </c>
      <c r="C1634" s="49">
        <f t="shared" si="175"/>
        <v>-0.32362654988044798</v>
      </c>
      <c r="D1634" s="5">
        <f t="shared" si="173"/>
        <v>3.8207093100287386</v>
      </c>
      <c r="E1634" s="5">
        <f t="shared" si="174"/>
        <v>1.6585097514250466</v>
      </c>
      <c r="F1634" s="5">
        <f t="shared" si="176"/>
        <v>2.1971802935422788</v>
      </c>
      <c r="G1634" s="16">
        <f>IF(AND(C$9="L",C$10="IB"),IF((($C$7*Coefficients!$C$16)/($A1634*($C$4/100)))&lt;=1,2*ASIN(($C$7*Coefficients!$C$16)/( $A1634*($C$4/100)))*180/PI(),180),IF(AND(C$9="C",C$10="IB"),IF((($C$7*Coefficients!$D$16)/($A1634*($C$4/100)))&lt;=1,2*ASIN(($C$7*Coefficients!$D$16)/( $A1634*($C$4/100)))*180/PI(),180),IF(AND(C$9="L",C$10="D"),IF((($C$7*Coefficients!$E$16)/($A1634*($C$4/100)))&lt;=1,2*ASIN(($C$7*Coefficients!$E$16)/( $A1634*($C$4/100)))*180/PI(),180),IF(AND(C$9="C",C$10="D"),IF((($C$7*Coefficients!$F$16)/($A1634*($C$4/100)))&lt;=1,2*ASIN(($C$7*Coefficients!$F$16)/( $A1634*($C$4/100)))*180/PI(),180),FALSE))))</f>
        <v>180</v>
      </c>
      <c r="H1634" s="50">
        <f>IF(AND(C$9="L",C$10="IB"),(($C$7*Coefficients!$C$16)/($A1634*SIN(C$5*PI()/180))*100/2)^2*PI(),IF(AND(C$9="C",C$10="IB"),(($C$7*Coefficients!$D$16)/($A1634*SIN(C$5*PI()/180))*100/2)^2*PI(),IF(AND(C$9="L",C$10="D"),(($C$7*Coefficients!$E$16)/($A1634*SIN(C$5*PI()/180))*100/2)^2*PI(),IF(AND(C$9="C",C$10="D"),(($C$7* Coefficients!$F$16)/($A1634*SIN(C$5*PI()/180))*100/2)^2*PI(),FALSE))))</f>
        <v>16254.276195349592</v>
      </c>
      <c r="I1634" s="42">
        <f t="shared" si="177"/>
        <v>2.0141415422072573</v>
      </c>
      <c r="L1634" s="44"/>
    </row>
    <row r="1635" spans="1:12" x14ac:dyDescent="0.25">
      <c r="A1635" s="51">
        <f t="shared" si="178"/>
        <v>398.10717055346316</v>
      </c>
      <c r="B1635" s="5">
        <f t="shared" ref="B1635:B1698" si="179">IF(AND(C$9="L",C$10="IB"),SQRT((SIN(PI()*$A1635*($C$4/100)/$C$7*SIN($C$5*PI()/180))/(PI()*$A1635*($C$4/100)/$C$7*SIN($C$5*PI()/180)))^2),IF(AND(C$9="C",C$10="IB"),IMABS(2*BESSELJ((2*PI()*$A1635/$C$7)*(($C$4/100)/2)*SIN($C$5*PI()/180),1)/( (2*PI()*$A1635/$C$7)*(($C$4/100)/2)*SIN($C$5*PI()/180))),IF(AND(C$9="L",C$10="D"),SQRT((SIN(PI()*$A1635*($C$4/100)/$C$7*SIN($C$5*PI()/180))/(PI()*$A1635*($C$4/100)/$C$7*SIN($C$5*PI()/180)))^2)*COS(C$5*PI()/180),IF(AND(C$9="C",C$10="D"),IMABS(2*BESSELJ((2*PI()*$A1635/$C$7)*(($C$4/100)/2)*SIN($C$5*PI()/180),1)/( (2*PI()*$A1635/$C$7)*(($C$4/100)/2)*SIN($C$5*PI()/180)))* COS(C$5*PI()/180),FALSE))))</f>
        <v>0.96325996621408194</v>
      </c>
      <c r="C1635" s="49">
        <f t="shared" si="175"/>
        <v>-0.32512977867628012</v>
      </c>
      <c r="D1635" s="5">
        <f t="shared" ref="D1635:D1698" si="180">IF(C$9="C",C$14/(C$7/A1635*100),"n/a")</f>
        <v>3.8295169546148027</v>
      </c>
      <c r="E1635" s="5">
        <f t="shared" ref="E1635:E1698" si="181">IF($C$9="C",(((PI()*(C$4/100)/(C$7/A1635)))^2),IF($C$9="L",(2*(C$4/100)/(C$7/A1635)),FALSE))</f>
        <v>1.6661650846122977</v>
      </c>
      <c r="F1635" s="5">
        <f t="shared" si="176"/>
        <v>2.2171802935422784</v>
      </c>
      <c r="G1635" s="16">
        <f>IF(AND(C$9="L",C$10="IB"),IF((($C$7*Coefficients!$C$16)/($A1635*($C$4/100)))&lt;=1,2*ASIN(($C$7*Coefficients!$C$16)/( $A1635*($C$4/100)))*180/PI(),180),IF(AND(C$9="C",C$10="IB"),IF((($C$7*Coefficients!$D$16)/($A1635*($C$4/100)))&lt;=1,2*ASIN(($C$7*Coefficients!$D$16)/( $A1635*($C$4/100)))*180/PI(),180),IF(AND(C$9="L",C$10="D"),IF((($C$7*Coefficients!$E$16)/($A1635*($C$4/100)))&lt;=1,2*ASIN(($C$7*Coefficients!$E$16)/( $A1635*($C$4/100)))*180/PI(),180),IF(AND(C$9="C",C$10="D"),IF((($C$7*Coefficients!$F$16)/($A1635*($C$4/100)))&lt;=1,2*ASIN(($C$7*Coefficients!$F$16)/( $A1635*($C$4/100)))*180/PI(),180),FALSE))))</f>
        <v>180</v>
      </c>
      <c r="H1635" s="50">
        <f>IF(AND(C$9="L",C$10="IB"),(($C$7*Coefficients!$C$16)/($A1635*SIN(C$5*PI()/180))*100/2)^2*PI(),IF(AND(C$9="C",C$10="IB"),(($C$7*Coefficients!$D$16)/($A1635*SIN(C$5*PI()/180))*100/2)^2*PI(),IF(AND(C$9="L",C$10="D"),(($C$7*Coefficients!$E$16)/($A1635*SIN(C$5*PI()/180))*100/2)^2*PI(),IF(AND(C$9="C",C$10="D"),(($C$7* Coefficients!$F$16)/($A1635*SIN(C$5*PI()/180))*100/2)^2*PI(),FALSE))))</f>
        <v>16179.594579978946</v>
      </c>
      <c r="I1635" s="42">
        <f t="shared" si="177"/>
        <v>2.0095091452078364</v>
      </c>
      <c r="L1635" s="44"/>
    </row>
    <row r="1636" spans="1:12" x14ac:dyDescent="0.25">
      <c r="A1636" s="51">
        <f t="shared" si="178"/>
        <v>399.02490236210787</v>
      </c>
      <c r="B1636" s="5">
        <f t="shared" si="179"/>
        <v>0.96309249430802113</v>
      </c>
      <c r="C1636" s="49">
        <f t="shared" ref="C1636:C1699" si="182">20*LOG(B1636)</f>
        <v>-0.32664003448563617</v>
      </c>
      <c r="D1636" s="5">
        <f t="shared" si="180"/>
        <v>3.8383449029185428</v>
      </c>
      <c r="E1636" s="5">
        <f t="shared" si="181"/>
        <v>1.6738557532120526</v>
      </c>
      <c r="F1636" s="5">
        <f t="shared" ref="F1636:F1699" si="183">IF(E1636&gt;=1,10*LOG(E1636),"neg.")</f>
        <v>2.2371802935422784</v>
      </c>
      <c r="G1636" s="16">
        <f>IF(AND(C$9="L",C$10="IB"),IF((($C$7*Coefficients!$C$16)/($A1636*($C$4/100)))&lt;=1,2*ASIN(($C$7*Coefficients!$C$16)/( $A1636*($C$4/100)))*180/PI(),180),IF(AND(C$9="C",C$10="IB"),IF((($C$7*Coefficients!$D$16)/($A1636*($C$4/100)))&lt;=1,2*ASIN(($C$7*Coefficients!$D$16)/( $A1636*($C$4/100)))*180/PI(),180),IF(AND(C$9="L",C$10="D"),IF((($C$7*Coefficients!$E$16)/($A1636*($C$4/100)))&lt;=1,2*ASIN(($C$7*Coefficients!$E$16)/( $A1636*($C$4/100)))*180/PI(),180),IF(AND(C$9="C",C$10="D"),IF((($C$7*Coefficients!$F$16)/($A1636*($C$4/100)))&lt;=1,2*ASIN(($C$7*Coefficients!$F$16)/( $A1636*($C$4/100)))*180/PI(),180),FALSE))))</f>
        <v>180</v>
      </c>
      <c r="H1636" s="50">
        <f>IF(AND(C$9="L",C$10="IB"),(($C$7*Coefficients!$C$16)/($A1636*SIN(C$5*PI()/180))*100/2)^2*PI(),IF(AND(C$9="C",C$10="IB"),(($C$7*Coefficients!$D$16)/($A1636*SIN(C$5*PI()/180))*100/2)^2*PI(),IF(AND(C$9="L",C$10="D"),(($C$7*Coefficients!$E$16)/($A1636*SIN(C$5*PI()/180))*100/2)^2*PI(),IF(AND(C$9="C",C$10="D"),(($C$7* Coefficients!$F$16)/($A1636*SIN(C$5*PI()/180))*100/2)^2*PI(),FALSE))))</f>
        <v>16105.256095462453</v>
      </c>
      <c r="I1636" s="42">
        <f t="shared" ref="I1636:I1699" si="184">(0.8/A1636)*1000</f>
        <v>2.0048874024258629</v>
      </c>
      <c r="L1636" s="44"/>
    </row>
    <row r="1637" spans="1:12" x14ac:dyDescent="0.25">
      <c r="A1637" s="51">
        <f t="shared" ref="A1637:A1700" si="185">A1636*10^(1/1000)</f>
        <v>399.94474976106318</v>
      </c>
      <c r="B1637" s="5">
        <f t="shared" si="179"/>
        <v>0.96292426880997817</v>
      </c>
      <c r="C1637" s="49">
        <f t="shared" si="182"/>
        <v>-0.32815735057758949</v>
      </c>
      <c r="D1637" s="5">
        <f t="shared" si="180"/>
        <v>3.8471932017448625</v>
      </c>
      <c r="E1637" s="5">
        <f t="shared" si="181"/>
        <v>1.6815819203251638</v>
      </c>
      <c r="F1637" s="5">
        <f t="shared" si="183"/>
        <v>2.2571802935422767</v>
      </c>
      <c r="G1637" s="16">
        <f>IF(AND(C$9="L",C$10="IB"),IF((($C$7*Coefficients!$C$16)/($A1637*($C$4/100)))&lt;=1,2*ASIN(($C$7*Coefficients!$C$16)/( $A1637*($C$4/100)))*180/PI(),180),IF(AND(C$9="C",C$10="IB"),IF((($C$7*Coefficients!$D$16)/($A1637*($C$4/100)))&lt;=1,2*ASIN(($C$7*Coefficients!$D$16)/( $A1637*($C$4/100)))*180/PI(),180),IF(AND(C$9="L",C$10="D"),IF((($C$7*Coefficients!$E$16)/($A1637*($C$4/100)))&lt;=1,2*ASIN(($C$7*Coefficients!$E$16)/( $A1637*($C$4/100)))*180/PI(),180),IF(AND(C$9="C",C$10="D"),IF((($C$7*Coefficients!$F$16)/($A1637*($C$4/100)))&lt;=1,2*ASIN(($C$7*Coefficients!$F$16)/( $A1637*($C$4/100)))*180/PI(),180),FALSE))))</f>
        <v>180</v>
      </c>
      <c r="H1637" s="50">
        <f>IF(AND(C$9="L",C$10="IB"),(($C$7*Coefficients!$C$16)/($A1637*SIN(C$5*PI()/180))*100/2)^2*PI(),IF(AND(C$9="C",C$10="IB"),(($C$7*Coefficients!$D$16)/($A1637*SIN(C$5*PI()/180))*100/2)^2*PI(),IF(AND(C$9="L",C$10="D"),(($C$7*Coefficients!$E$16)/($A1637*SIN(C$5*PI()/180))*100/2)^2*PI(),IF(AND(C$9="C",C$10="D"),(($C$7* Coefficients!$F$16)/($A1637*SIN(C$5*PI()/180))*100/2)^2*PI(),FALSE))))</f>
        <v>16031.259165257028</v>
      </c>
      <c r="I1637" s="42">
        <f t="shared" si="184"/>
        <v>2.0002762893573167</v>
      </c>
      <c r="L1637" s="44"/>
    </row>
    <row r="1638" spans="1:12" x14ac:dyDescent="0.25">
      <c r="A1638" s="51">
        <f t="shared" si="185"/>
        <v>400.86671762726843</v>
      </c>
      <c r="B1638" s="5">
        <f t="shared" si="179"/>
        <v>0.96275528641955321</v>
      </c>
      <c r="C1638" s="49">
        <f t="shared" si="182"/>
        <v>-0.32968176038272978</v>
      </c>
      <c r="D1638" s="5">
        <f t="shared" si="180"/>
        <v>3.8560618980065615</v>
      </c>
      <c r="E1638" s="5">
        <f t="shared" si="181"/>
        <v>1.6893437498053261</v>
      </c>
      <c r="F1638" s="5">
        <f t="shared" si="183"/>
        <v>2.2771802935422776</v>
      </c>
      <c r="G1638" s="16">
        <f>IF(AND(C$9="L",C$10="IB"),IF((($C$7*Coefficients!$C$16)/($A1638*($C$4/100)))&lt;=1,2*ASIN(($C$7*Coefficients!$C$16)/( $A1638*($C$4/100)))*180/PI(),180),IF(AND(C$9="C",C$10="IB"),IF((($C$7*Coefficients!$D$16)/($A1638*($C$4/100)))&lt;=1,2*ASIN(($C$7*Coefficients!$D$16)/( $A1638*($C$4/100)))*180/PI(),180),IF(AND(C$9="L",C$10="D"),IF((($C$7*Coefficients!$E$16)/($A1638*($C$4/100)))&lt;=1,2*ASIN(($C$7*Coefficients!$E$16)/( $A1638*($C$4/100)))*180/PI(),180),IF(AND(C$9="C",C$10="D"),IF((($C$7*Coefficients!$F$16)/($A1638*($C$4/100)))&lt;=1,2*ASIN(($C$7*Coefficients!$F$16)/( $A1638*($C$4/100)))*180/PI(),180),FALSE))))</f>
        <v>180</v>
      </c>
      <c r="H1638" s="50">
        <f>IF(AND(C$9="L",C$10="IB"),(($C$7*Coefficients!$C$16)/($A1638*SIN(C$5*PI()/180))*100/2)^2*PI(),IF(AND(C$9="C",C$10="IB"),(($C$7*Coefficients!$D$16)/($A1638*SIN(C$5*PI()/180))*100/2)^2*PI(),IF(AND(C$9="L",C$10="D"),(($C$7*Coefficients!$E$16)/($A1638*SIN(C$5*PI()/180))*100/2)^2*PI(),IF(AND(C$9="C",C$10="D"),(($C$7* Coefficients!$F$16)/($A1638*SIN(C$5*PI()/180))*100/2)^2*PI(),FALSE))))</f>
        <v>15957.602220063163</v>
      </c>
      <c r="I1638" s="42">
        <f t="shared" si="184"/>
        <v>1.9956757815545352</v>
      </c>
      <c r="L1638" s="44"/>
    </row>
    <row r="1639" spans="1:12" x14ac:dyDescent="0.25">
      <c r="A1639" s="51">
        <f t="shared" si="185"/>
        <v>401.79081084890544</v>
      </c>
      <c r="B1639" s="5">
        <f t="shared" si="179"/>
        <v>0.96258554382273831</v>
      </c>
      <c r="C1639" s="49">
        <f t="shared" si="182"/>
        <v>-0.3312132974939509</v>
      </c>
      <c r="D1639" s="5">
        <f t="shared" si="180"/>
        <v>3.8649510387245836</v>
      </c>
      <c r="E1639" s="5">
        <f t="shared" si="181"/>
        <v>1.6971414062625447</v>
      </c>
      <c r="F1639" s="5">
        <f t="shared" si="183"/>
        <v>2.2971802935422763</v>
      </c>
      <c r="G1639" s="16">
        <f>IF(AND(C$9="L",C$10="IB"),IF((($C$7*Coefficients!$C$16)/($A1639*($C$4/100)))&lt;=1,2*ASIN(($C$7*Coefficients!$C$16)/( $A1639*($C$4/100)))*180/PI(),180),IF(AND(C$9="C",C$10="IB"),IF((($C$7*Coefficients!$D$16)/($A1639*($C$4/100)))&lt;=1,2*ASIN(($C$7*Coefficients!$D$16)/( $A1639*($C$4/100)))*180/PI(),180),IF(AND(C$9="L",C$10="D"),IF((($C$7*Coefficients!$E$16)/($A1639*($C$4/100)))&lt;=1,2*ASIN(($C$7*Coefficients!$E$16)/( $A1639*($C$4/100)))*180/PI(),180),IF(AND(C$9="C",C$10="D"),IF((($C$7*Coefficients!$F$16)/($A1639*($C$4/100)))&lt;=1,2*ASIN(($C$7*Coefficients!$F$16)/( $A1639*($C$4/100)))*180/PI(),180),FALSE))))</f>
        <v>180</v>
      </c>
      <c r="H1639" s="50">
        <f>IF(AND(C$9="L",C$10="IB"),(($C$7*Coefficients!$C$16)/($A1639*SIN(C$5*PI()/180))*100/2)^2*PI(),IF(AND(C$9="C",C$10="IB"),(($C$7*Coefficients!$D$16)/($A1639*SIN(C$5*PI()/180))*100/2)^2*PI(),IF(AND(C$9="L",C$10="D"),(($C$7*Coefficients!$E$16)/($A1639*SIN(C$5*PI()/180))*100/2)^2*PI(),IF(AND(C$9="C",C$10="D"),(($C$7* Coefficients!$F$16)/($A1639*SIN(C$5*PI()/180))*100/2)^2*PI(),FALSE))))</f>
        <v>15884.283697791625</v>
      </c>
      <c r="I1639" s="42">
        <f t="shared" si="184"/>
        <v>1.9910858546260839</v>
      </c>
      <c r="L1639" s="44"/>
    </row>
    <row r="1640" spans="1:12" x14ac:dyDescent="0.25">
      <c r="A1640" s="51">
        <f t="shared" si="185"/>
        <v>402.71703432542449</v>
      </c>
      <c r="B1640" s="5">
        <f t="shared" si="179"/>
        <v>0.96241503769186554</v>
      </c>
      <c r="C1640" s="49">
        <f t="shared" si="182"/>
        <v>-0.33275199566731167</v>
      </c>
      <c r="D1640" s="5">
        <f t="shared" si="180"/>
        <v>3.8738606710282695</v>
      </c>
      <c r="E1640" s="5">
        <f t="shared" si="181"/>
        <v>1.7049750550666329</v>
      </c>
      <c r="F1640" s="5">
        <f t="shared" si="183"/>
        <v>2.3171802935422754</v>
      </c>
      <c r="G1640" s="16">
        <f>IF(AND(C$9="L",C$10="IB"),IF((($C$7*Coefficients!$C$16)/($A1640*($C$4/100)))&lt;=1,2*ASIN(($C$7*Coefficients!$C$16)/( $A1640*($C$4/100)))*180/PI(),180),IF(AND(C$9="C",C$10="IB"),IF((($C$7*Coefficients!$D$16)/($A1640*($C$4/100)))&lt;=1,2*ASIN(($C$7*Coefficients!$D$16)/( $A1640*($C$4/100)))*180/PI(),180),IF(AND(C$9="L",C$10="D"),IF((($C$7*Coefficients!$E$16)/($A1640*($C$4/100)))&lt;=1,2*ASIN(($C$7*Coefficients!$E$16)/( $A1640*($C$4/100)))*180/PI(),180),IF(AND(C$9="C",C$10="D"),IF((($C$7*Coefficients!$F$16)/($A1640*($C$4/100)))&lt;=1,2*ASIN(($C$7*Coefficients!$F$16)/( $A1640*($C$4/100)))*180/PI(),180),FALSE))))</f>
        <v>180</v>
      </c>
      <c r="H1640" s="50">
        <f>IF(AND(C$9="L",C$10="IB"),(($C$7*Coefficients!$C$16)/($A1640*SIN(C$5*PI()/180))*100/2)^2*PI(),IF(AND(C$9="C",C$10="IB"),(($C$7*Coefficients!$D$16)/($A1640*SIN(C$5*PI()/180))*100/2)^2*PI(),IF(AND(C$9="L",C$10="D"),(($C$7*Coefficients!$E$16)/($A1640*SIN(C$5*PI()/180))*100/2)^2*PI(),IF(AND(C$9="C",C$10="D"),(($C$7* Coefficients!$F$16)/($A1640*SIN(C$5*PI()/180))*100/2)^2*PI(),FALSE))))</f>
        <v>15811.302043530335</v>
      </c>
      <c r="I1640" s="42">
        <f t="shared" si="184"/>
        <v>1.9865064842366267</v>
      </c>
      <c r="L1640" s="44"/>
    </row>
    <row r="1641" spans="1:12" x14ac:dyDescent="0.25">
      <c r="A1641" s="51">
        <f t="shared" si="185"/>
        <v>403.64539296757027</v>
      </c>
      <c r="B1641" s="5">
        <f t="shared" si="179"/>
        <v>0.96224376468556128</v>
      </c>
      <c r="C1641" s="49">
        <f t="shared" si="182"/>
        <v>-0.33429788882284422</v>
      </c>
      <c r="D1641" s="5">
        <f t="shared" si="180"/>
        <v>3.8827908421556017</v>
      </c>
      <c r="E1641" s="5">
        <f t="shared" si="181"/>
        <v>1.712844862350716</v>
      </c>
      <c r="F1641" s="5">
        <f t="shared" si="183"/>
        <v>2.3371802935422763</v>
      </c>
      <c r="G1641" s="16">
        <f>IF(AND(C$9="L",C$10="IB"),IF((($C$7*Coefficients!$C$16)/($A1641*($C$4/100)))&lt;=1,2*ASIN(($C$7*Coefficients!$C$16)/( $A1641*($C$4/100)))*180/PI(),180),IF(AND(C$9="C",C$10="IB"),IF((($C$7*Coefficients!$D$16)/($A1641*($C$4/100)))&lt;=1,2*ASIN(($C$7*Coefficients!$D$16)/( $A1641*($C$4/100)))*180/PI(),180),IF(AND(C$9="L",C$10="D"),IF((($C$7*Coefficients!$E$16)/($A1641*($C$4/100)))&lt;=1,2*ASIN(($C$7*Coefficients!$E$16)/( $A1641*($C$4/100)))*180/PI(),180),IF(AND(C$9="C",C$10="D"),IF((($C$7*Coefficients!$F$16)/($A1641*($C$4/100)))&lt;=1,2*ASIN(($C$7*Coefficients!$F$16)/( $A1641*($C$4/100)))*180/PI(),180),FALSE))))</f>
        <v>180</v>
      </c>
      <c r="H1641" s="50">
        <f>IF(AND(C$9="L",C$10="IB"),(($C$7*Coefficients!$C$16)/($A1641*SIN(C$5*PI()/180))*100/2)^2*PI(),IF(AND(C$9="C",C$10="IB"),(($C$7*Coefficients!$D$16)/($A1641*SIN(C$5*PI()/180))*100/2)^2*PI(),IF(AND(C$9="L",C$10="D"),(($C$7*Coefficients!$E$16)/($A1641*SIN(C$5*PI()/180))*100/2)^2*PI(),IF(AND(C$9="C",C$10="D"),(($C$7* Coefficients!$F$16)/($A1641*SIN(C$5*PI()/180))*100/2)^2*PI(),FALSE))))</f>
        <v>15738.655709511362</v>
      </c>
      <c r="I1641" s="42">
        <f t="shared" si="184"/>
        <v>1.9819376461067988</v>
      </c>
      <c r="L1641" s="44"/>
    </row>
    <row r="1642" spans="1:12" x14ac:dyDescent="0.25">
      <c r="A1642" s="51">
        <f t="shared" si="185"/>
        <v>404.57589169740788</v>
      </c>
      <c r="B1642" s="5">
        <f t="shared" si="179"/>
        <v>0.96207172144869701</v>
      </c>
      <c r="C1642" s="49">
        <f t="shared" si="182"/>
        <v>-0.33585101104539827</v>
      </c>
      <c r="D1642" s="5">
        <f t="shared" si="180"/>
        <v>3.891741599453459</v>
      </c>
      <c r="E1642" s="5">
        <f t="shared" si="181"/>
        <v>1.720750995014753</v>
      </c>
      <c r="F1642" s="5">
        <f t="shared" si="183"/>
        <v>2.357180293542275</v>
      </c>
      <c r="G1642" s="16">
        <f>IF(AND(C$9="L",C$10="IB"),IF((($C$7*Coefficients!$C$16)/($A1642*($C$4/100)))&lt;=1,2*ASIN(($C$7*Coefficients!$C$16)/( $A1642*($C$4/100)))*180/PI(),180),IF(AND(C$9="C",C$10="IB"),IF((($C$7*Coefficients!$D$16)/($A1642*($C$4/100)))&lt;=1,2*ASIN(($C$7*Coefficients!$D$16)/( $A1642*($C$4/100)))*180/PI(),180),IF(AND(C$9="L",C$10="D"),IF((($C$7*Coefficients!$E$16)/($A1642*($C$4/100)))&lt;=1,2*ASIN(($C$7*Coefficients!$E$16)/( $A1642*($C$4/100)))*180/PI(),180),IF(AND(C$9="C",C$10="D"),IF((($C$7*Coefficients!$F$16)/($A1642*($C$4/100)))&lt;=1,2*ASIN(($C$7*Coefficients!$F$16)/( $A1642*($C$4/100)))*180/PI(),180),FALSE))))</f>
        <v>180</v>
      </c>
      <c r="H1642" s="50">
        <f>IF(AND(C$9="L",C$10="IB"),(($C$7*Coefficients!$C$16)/($A1642*SIN(C$5*PI()/180))*100/2)^2*PI(),IF(AND(C$9="C",C$10="IB"),(($C$7*Coefficients!$D$16)/($A1642*SIN(C$5*PI()/180))*100/2)^2*PI(),IF(AND(C$9="L",C$10="D"),(($C$7*Coefficients!$E$16)/($A1642*SIN(C$5*PI()/180))*100/2)^2*PI(),IF(AND(C$9="C",C$10="D"),(($C$7* Coefficients!$F$16)/($A1642*SIN(C$5*PI()/180))*100/2)^2*PI(),FALSE))))</f>
        <v>15666.343155078157</v>
      </c>
      <c r="I1642" s="42">
        <f t="shared" si="184"/>
        <v>1.9773793160130742</v>
      </c>
      <c r="L1642" s="44"/>
    </row>
    <row r="1643" spans="1:12" x14ac:dyDescent="0.25">
      <c r="A1643" s="51">
        <f t="shared" si="185"/>
        <v>405.50853544834894</v>
      </c>
      <c r="B1643" s="5">
        <f t="shared" si="179"/>
        <v>0.96189890461234062</v>
      </c>
      <c r="C1643" s="49">
        <f t="shared" si="182"/>
        <v>-0.33741139658548447</v>
      </c>
      <c r="D1643" s="5">
        <f t="shared" si="180"/>
        <v>3.900712990377865</v>
      </c>
      <c r="E1643" s="5">
        <f t="shared" si="181"/>
        <v>1.7286936207290806</v>
      </c>
      <c r="F1643" s="5">
        <f t="shared" si="183"/>
        <v>2.3771802935422746</v>
      </c>
      <c r="G1643" s="16">
        <f>IF(AND(C$9="L",C$10="IB"),IF((($C$7*Coefficients!$C$16)/($A1643*($C$4/100)))&lt;=1,2*ASIN(($C$7*Coefficients!$C$16)/( $A1643*($C$4/100)))*180/PI(),180),IF(AND(C$9="C",C$10="IB"),IF((($C$7*Coefficients!$D$16)/($A1643*($C$4/100)))&lt;=1,2*ASIN(($C$7*Coefficients!$D$16)/( $A1643*($C$4/100)))*180/PI(),180),IF(AND(C$9="L",C$10="D"),IF((($C$7*Coefficients!$E$16)/($A1643*($C$4/100)))&lt;=1,2*ASIN(($C$7*Coefficients!$E$16)/( $A1643*($C$4/100)))*180/PI(),180),IF(AND(C$9="C",C$10="D"),IF((($C$7*Coefficients!$F$16)/($A1643*($C$4/100)))&lt;=1,2*ASIN(($C$7*Coefficients!$F$16)/( $A1643*($C$4/100)))*180/PI(),180),FALSE))))</f>
        <v>180</v>
      </c>
      <c r="H1643" s="50">
        <f>IF(AND(C$9="L",C$10="IB"),(($C$7*Coefficients!$C$16)/($A1643*SIN(C$5*PI()/180))*100/2)^2*PI(),IF(AND(C$9="C",C$10="IB"),(($C$7*Coefficients!$D$16)/($A1643*SIN(C$5*PI()/180))*100/2)^2*PI(),IF(AND(C$9="L",C$10="D"),(($C$7*Coefficients!$E$16)/($A1643*SIN(C$5*PI()/180))*100/2)^2*PI(),IF(AND(C$9="C",C$10="D"),(($C$7* Coefficients!$F$16)/($A1643*SIN(C$5*PI()/180))*100/2)^2*PI(),FALSE))))</f>
        <v>15594.362846652803</v>
      </c>
      <c r="I1643" s="42">
        <f t="shared" si="184"/>
        <v>1.972831469787641</v>
      </c>
      <c r="L1643" s="44"/>
    </row>
    <row r="1644" spans="1:12" x14ac:dyDescent="0.25">
      <c r="A1644" s="51">
        <f t="shared" si="185"/>
        <v>406.44332916517777</v>
      </c>
      <c r="B1644" s="5">
        <f t="shared" si="179"/>
        <v>0.9617253107937086</v>
      </c>
      <c r="C1644" s="49">
        <f t="shared" si="182"/>
        <v>-0.33897907986011289</v>
      </c>
      <c r="D1644" s="5">
        <f t="shared" si="180"/>
        <v>3.9097050624942411</v>
      </c>
      <c r="E1644" s="5">
        <f t="shared" si="181"/>
        <v>1.7366729079379655</v>
      </c>
      <c r="F1644" s="5">
        <f t="shared" si="183"/>
        <v>2.3971802935422741</v>
      </c>
      <c r="G1644" s="16">
        <f>IF(AND(C$9="L",C$10="IB"),IF((($C$7*Coefficients!$C$16)/($A1644*($C$4/100)))&lt;=1,2*ASIN(($C$7*Coefficients!$C$16)/( $A1644*($C$4/100)))*180/PI(),180),IF(AND(C$9="C",C$10="IB"),IF((($C$7*Coefficients!$D$16)/($A1644*($C$4/100)))&lt;=1,2*ASIN(($C$7*Coefficients!$D$16)/( $A1644*($C$4/100)))*180/PI(),180),IF(AND(C$9="L",C$10="D"),IF((($C$7*Coefficients!$E$16)/($A1644*($C$4/100)))&lt;=1,2*ASIN(($C$7*Coefficients!$E$16)/( $A1644*($C$4/100)))*180/PI(),180),IF(AND(C$9="C",C$10="D"),IF((($C$7*Coefficients!$F$16)/($A1644*($C$4/100)))&lt;=1,2*ASIN(($C$7*Coefficients!$F$16)/( $A1644*($C$4/100)))*180/PI(),180),FALSE))))</f>
        <v>180</v>
      </c>
      <c r="H1644" s="50">
        <f>IF(AND(C$9="L",C$10="IB"),(($C$7*Coefficients!$C$16)/($A1644*SIN(C$5*PI()/180))*100/2)^2*PI(),IF(AND(C$9="C",C$10="IB"),(($C$7*Coefficients!$D$16)/($A1644*SIN(C$5*PI()/180))*100/2)^2*PI(),IF(AND(C$9="L",C$10="D"),(($C$7*Coefficients!$E$16)/($A1644*SIN(C$5*PI()/180))*100/2)^2*PI(),IF(AND(C$9="C",C$10="D"),(($C$7* Coefficients!$F$16)/($A1644*SIN(C$5*PI()/180))*100/2)^2*PI(),FALSE))))</f>
        <v>15522.713257703588</v>
      </c>
      <c r="I1644" s="42">
        <f t="shared" si="184"/>
        <v>1.9682940833182714</v>
      </c>
      <c r="L1644" s="44"/>
    </row>
    <row r="1645" spans="1:12" x14ac:dyDescent="0.25">
      <c r="A1645" s="51">
        <f t="shared" si="185"/>
        <v>407.38027780407765</v>
      </c>
      <c r="B1645" s="5">
        <f t="shared" si="179"/>
        <v>0.96155093659611701</v>
      </c>
      <c r="C1645" s="49">
        <f t="shared" si="182"/>
        <v>-0.3405540954536474</v>
      </c>
      <c r="D1645" s="5">
        <f t="shared" si="180"/>
        <v>3.91871786347766</v>
      </c>
      <c r="E1645" s="5">
        <f t="shared" si="181"/>
        <v>1.744689025863178</v>
      </c>
      <c r="F1645" s="5">
        <f t="shared" si="183"/>
        <v>2.4171802935422746</v>
      </c>
      <c r="G1645" s="16">
        <f>IF(AND(C$9="L",C$10="IB"),IF((($C$7*Coefficients!$C$16)/($A1645*($C$4/100)))&lt;=1,2*ASIN(($C$7*Coefficients!$C$16)/( $A1645*($C$4/100)))*180/PI(),180),IF(AND(C$9="C",C$10="IB"),IF((($C$7*Coefficients!$D$16)/($A1645*($C$4/100)))&lt;=1,2*ASIN(($C$7*Coefficients!$D$16)/( $A1645*($C$4/100)))*180/PI(),180),IF(AND(C$9="L",C$10="D"),IF((($C$7*Coefficients!$E$16)/($A1645*($C$4/100)))&lt;=1,2*ASIN(($C$7*Coefficients!$E$16)/( $A1645*($C$4/100)))*180/PI(),180),IF(AND(C$9="C",C$10="D"),IF((($C$7*Coefficients!$F$16)/($A1645*($C$4/100)))&lt;=1,2*ASIN(($C$7*Coefficients!$F$16)/( $A1645*($C$4/100)))*180/PI(),180),FALSE))))</f>
        <v>180</v>
      </c>
      <c r="H1645" s="50">
        <f>IF(AND(C$9="L",C$10="IB"),(($C$7*Coefficients!$C$16)/($A1645*SIN(C$5*PI()/180))*100/2)^2*PI(),IF(AND(C$9="C",C$10="IB"),(($C$7*Coefficients!$D$16)/($A1645*SIN(C$5*PI()/180))*100/2)^2*PI(),IF(AND(C$9="L",C$10="D"),(($C$7*Coefficients!$E$16)/($A1645*SIN(C$5*PI()/180))*100/2)^2*PI(),IF(AND(C$9="C",C$10="D"),(($C$7* Coefficients!$F$16)/($A1645*SIN(C$5*PI()/180))*100/2)^2*PI(),FALSE))))</f>
        <v>15451.392868712519</v>
      </c>
      <c r="I1645" s="42">
        <f t="shared" si="184"/>
        <v>1.9637671325481934</v>
      </c>
      <c r="L1645" s="44"/>
    </row>
    <row r="1646" spans="1:12" x14ac:dyDescent="0.25">
      <c r="A1646" s="51">
        <f t="shared" si="185"/>
        <v>408.31938633265696</v>
      </c>
      <c r="B1646" s="5">
        <f t="shared" si="179"/>
        <v>0.96137577860893308</v>
      </c>
      <c r="C1646" s="49">
        <f t="shared" si="182"/>
        <v>-0.34213647811865788</v>
      </c>
      <c r="D1646" s="5">
        <f t="shared" si="180"/>
        <v>3.9277514411130947</v>
      </c>
      <c r="E1646" s="5">
        <f t="shared" si="181"/>
        <v>1.7527421445075797</v>
      </c>
      <c r="F1646" s="5">
        <f t="shared" si="183"/>
        <v>2.4371802935422742</v>
      </c>
      <c r="G1646" s="16">
        <f>IF(AND(C$9="L",C$10="IB"),IF((($C$7*Coefficients!$C$16)/($A1646*($C$4/100)))&lt;=1,2*ASIN(($C$7*Coefficients!$C$16)/( $A1646*($C$4/100)))*180/PI(),180),IF(AND(C$9="C",C$10="IB"),IF((($C$7*Coefficients!$D$16)/($A1646*($C$4/100)))&lt;=1,2*ASIN(($C$7*Coefficients!$D$16)/( $A1646*($C$4/100)))*180/PI(),180),IF(AND(C$9="L",C$10="D"),IF((($C$7*Coefficients!$E$16)/($A1646*($C$4/100)))&lt;=1,2*ASIN(($C$7*Coefficients!$E$16)/( $A1646*($C$4/100)))*180/PI(),180),IF(AND(C$9="C",C$10="D"),IF((($C$7*Coefficients!$F$16)/($A1646*($C$4/100)))&lt;=1,2*ASIN(($C$7*Coefficients!$F$16)/( $A1646*($C$4/100)))*180/PI(),180),FALSE))))</f>
        <v>180</v>
      </c>
      <c r="H1646" s="50">
        <f>IF(AND(C$9="L",C$10="IB"),(($C$7*Coefficients!$C$16)/($A1646*SIN(C$5*PI()/180))*100/2)^2*PI(),IF(AND(C$9="C",C$10="IB"),(($C$7*Coefficients!$D$16)/($A1646*SIN(C$5*PI()/180))*100/2)^2*PI(),IF(AND(C$9="L",C$10="D"),(($C$7*Coefficients!$E$16)/($A1646*SIN(C$5*PI()/180))*100/2)^2*PI(),IF(AND(C$9="C",C$10="D"),(($C$7* Coefficients!$F$16)/($A1646*SIN(C$5*PI()/180))*100/2)^2*PI(),FALSE))))</f>
        <v>15380.400167143189</v>
      </c>
      <c r="I1646" s="42">
        <f t="shared" si="184"/>
        <v>1.959250593475965</v>
      </c>
      <c r="L1646" s="44"/>
    </row>
    <row r="1647" spans="1:12" x14ac:dyDescent="0.25">
      <c r="A1647" s="51">
        <f t="shared" si="185"/>
        <v>409.2606597299756</v>
      </c>
      <c r="B1647" s="5">
        <f t="shared" si="179"/>
        <v>0.96119983340752591</v>
      </c>
      <c r="C1647" s="49">
        <f t="shared" si="182"/>
        <v>-0.34372626277678475</v>
      </c>
      <c r="D1647" s="5">
        <f t="shared" si="180"/>
        <v>3.9368058432956738</v>
      </c>
      <c r="E1647" s="5">
        <f t="shared" si="181"/>
        <v>1.7608324346587307</v>
      </c>
      <c r="F1647" s="5">
        <f t="shared" si="183"/>
        <v>2.4571802935422729</v>
      </c>
      <c r="G1647" s="16">
        <f>IF(AND(C$9="L",C$10="IB"),IF((($C$7*Coefficients!$C$16)/($A1647*($C$4/100)))&lt;=1,2*ASIN(($C$7*Coefficients!$C$16)/( $A1647*($C$4/100)))*180/PI(),180),IF(AND(C$9="C",C$10="IB"),IF((($C$7*Coefficients!$D$16)/($A1647*($C$4/100)))&lt;=1,2*ASIN(($C$7*Coefficients!$D$16)/( $A1647*($C$4/100)))*180/PI(),180),IF(AND(C$9="L",C$10="D"),IF((($C$7*Coefficients!$E$16)/($A1647*($C$4/100)))&lt;=1,2*ASIN(($C$7*Coefficients!$E$16)/( $A1647*($C$4/100)))*180/PI(),180),IF(AND(C$9="C",C$10="D"),IF((($C$7*Coefficients!$F$16)/($A1647*($C$4/100)))&lt;=1,2*ASIN(($C$7*Coefficients!$F$16)/( $A1647*($C$4/100)))*180/PI(),180),FALSE))))</f>
        <v>180</v>
      </c>
      <c r="H1647" s="50">
        <f>IF(AND(C$9="L",C$10="IB"),(($C$7*Coefficients!$C$16)/($A1647*SIN(C$5*PI()/180))*100/2)^2*PI(),IF(AND(C$9="C",C$10="IB"),(($C$7*Coefficients!$D$16)/($A1647*SIN(C$5*PI()/180))*100/2)^2*PI(),IF(AND(C$9="L",C$10="D"),(($C$7*Coefficients!$E$16)/($A1647*SIN(C$5*PI()/180))*100/2)^2*PI(),IF(AND(C$9="C",C$10="D"),(($C$7* Coefficients!$F$16)/($A1647*SIN(C$5*PI()/180))*100/2)^2*PI(),FALSE))))</f>
        <v>15309.733647408666</v>
      </c>
      <c r="I1647" s="42">
        <f t="shared" si="184"/>
        <v>1.9547444421553462</v>
      </c>
      <c r="L1647" s="44"/>
    </row>
    <row r="1648" spans="1:12" x14ac:dyDescent="0.25">
      <c r="A1648" s="51">
        <f t="shared" si="185"/>
        <v>410.20410298657146</v>
      </c>
      <c r="B1648" s="5">
        <f t="shared" si="179"/>
        <v>0.96102309755321924</v>
      </c>
      <c r="C1648" s="49">
        <f t="shared" si="182"/>
        <v>-0.34532348451958772</v>
      </c>
      <c r="D1648" s="5">
        <f t="shared" si="180"/>
        <v>3.9458811180309366</v>
      </c>
      <c r="E1648" s="5">
        <f t="shared" si="181"/>
        <v>1.7689600678925113</v>
      </c>
      <c r="F1648" s="5">
        <f t="shared" si="183"/>
        <v>2.4771802935422729</v>
      </c>
      <c r="G1648" s="16">
        <f>IF(AND(C$9="L",C$10="IB"),IF((($C$7*Coefficients!$C$16)/($A1648*($C$4/100)))&lt;=1,2*ASIN(($C$7*Coefficients!$C$16)/( $A1648*($C$4/100)))*180/PI(),180),IF(AND(C$9="C",C$10="IB"),IF((($C$7*Coefficients!$D$16)/($A1648*($C$4/100)))&lt;=1,2*ASIN(($C$7*Coefficients!$D$16)/( $A1648*($C$4/100)))*180/PI(),180),IF(AND(C$9="L",C$10="D"),IF((($C$7*Coefficients!$E$16)/($A1648*($C$4/100)))&lt;=1,2*ASIN(($C$7*Coefficients!$E$16)/( $A1648*($C$4/100)))*180/PI(),180),IF(AND(C$9="C",C$10="D"),IF((($C$7*Coefficients!$F$16)/($A1648*($C$4/100)))&lt;=1,2*ASIN(($C$7*Coefficients!$F$16)/( $A1648*($C$4/100)))*180/PI(),180),FALSE))))</f>
        <v>180</v>
      </c>
      <c r="H1648" s="50">
        <f>IF(AND(C$9="L",C$10="IB"),(($C$7*Coefficients!$C$16)/($A1648*SIN(C$5*PI()/180))*100/2)^2*PI(),IF(AND(C$9="C",C$10="IB"),(($C$7*Coefficients!$D$16)/($A1648*SIN(C$5*PI()/180))*100/2)^2*PI(),IF(AND(C$9="L",C$10="D"),(($C$7*Coefficients!$E$16)/($A1648*SIN(C$5*PI()/180))*100/2)^2*PI(),IF(AND(C$9="C",C$10="D"),(($C$7* Coefficients!$F$16)/($A1648*SIN(C$5*PI()/180))*100/2)^2*PI(),FALSE))))</f>
        <v>15239.391810839545</v>
      </c>
      <c r="I1648" s="42">
        <f t="shared" si="184"/>
        <v>1.9502486546951701</v>
      </c>
      <c r="L1648" s="44"/>
    </row>
    <row r="1649" spans="1:12" x14ac:dyDescent="0.25">
      <c r="A1649" s="51">
        <f t="shared" si="185"/>
        <v>411.14972110448673</v>
      </c>
      <c r="B1649" s="5">
        <f t="shared" si="179"/>
        <v>0.96084556759324036</v>
      </c>
      <c r="C1649" s="49">
        <f t="shared" si="182"/>
        <v>-0.34692817860943609</v>
      </c>
      <c r="D1649" s="5">
        <f t="shared" si="180"/>
        <v>3.9549773134350867</v>
      </c>
      <c r="E1649" s="5">
        <f t="shared" si="181"/>
        <v>1.777125216576759</v>
      </c>
      <c r="F1649" s="5">
        <f t="shared" si="183"/>
        <v>2.4971802935422733</v>
      </c>
      <c r="G1649" s="16">
        <f>IF(AND(C$9="L",C$10="IB"),IF((($C$7*Coefficients!$C$16)/($A1649*($C$4/100)))&lt;=1,2*ASIN(($C$7*Coefficients!$C$16)/( $A1649*($C$4/100)))*180/PI(),180),IF(AND(C$9="C",C$10="IB"),IF((($C$7*Coefficients!$D$16)/($A1649*($C$4/100)))&lt;=1,2*ASIN(($C$7*Coefficients!$D$16)/( $A1649*($C$4/100)))*180/PI(),180),IF(AND(C$9="L",C$10="D"),IF((($C$7*Coefficients!$E$16)/($A1649*($C$4/100)))&lt;=1,2*ASIN(($C$7*Coefficients!$E$16)/( $A1649*($C$4/100)))*180/PI(),180),IF(AND(C$9="C",C$10="D"),IF((($C$7*Coefficients!$F$16)/($A1649*($C$4/100)))&lt;=1,2*ASIN(($C$7*Coefficients!$F$16)/( $A1649*($C$4/100)))*180/PI(),180),FALSE))))</f>
        <v>180</v>
      </c>
      <c r="H1649" s="50">
        <f>IF(AND(C$9="L",C$10="IB"),(($C$7*Coefficients!$C$16)/($A1649*SIN(C$5*PI()/180))*100/2)^2*PI(),IF(AND(C$9="C",C$10="IB"),(($C$7*Coefficients!$D$16)/($A1649*SIN(C$5*PI()/180))*100/2)^2*PI(),IF(AND(C$9="L",C$10="D"),(($C$7*Coefficients!$E$16)/($A1649*SIN(C$5*PI()/180))*100/2)^2*PI(),IF(AND(C$9="C",C$10="D"),(($C$7* Coefficients!$F$16)/($A1649*SIN(C$5*PI()/180))*100/2)^2*PI(),FALSE))))</f>
        <v>15169.373165652183</v>
      </c>
      <c r="I1649" s="42">
        <f t="shared" si="184"/>
        <v>1.9457632072592204</v>
      </c>
      <c r="L1649" s="44"/>
    </row>
    <row r="1650" spans="1:12" x14ac:dyDescent="0.25">
      <c r="A1650" s="51">
        <f t="shared" si="185"/>
        <v>412.09751909729459</v>
      </c>
      <c r="B1650" s="5">
        <f t="shared" si="179"/>
        <v>0.9606672400606725</v>
      </c>
      <c r="C1650" s="49">
        <f t="shared" si="182"/>
        <v>-0.34854038048036817</v>
      </c>
      <c r="D1650" s="5">
        <f t="shared" si="180"/>
        <v>3.9640944777352458</v>
      </c>
      <c r="E1650" s="5">
        <f t="shared" si="181"/>
        <v>1.7853280538749245</v>
      </c>
      <c r="F1650" s="5">
        <f t="shared" si="183"/>
        <v>2.5171802935422729</v>
      </c>
      <c r="G1650" s="16">
        <f>IF(AND(C$9="L",C$10="IB"),IF((($C$7*Coefficients!$C$16)/($A1650*($C$4/100)))&lt;=1,2*ASIN(($C$7*Coefficients!$C$16)/( $A1650*($C$4/100)))*180/PI(),180),IF(AND(C$9="C",C$10="IB"),IF((($C$7*Coefficients!$D$16)/($A1650*($C$4/100)))&lt;=1,2*ASIN(($C$7*Coefficients!$D$16)/( $A1650*($C$4/100)))*180/PI(),180),IF(AND(C$9="L",C$10="D"),IF((($C$7*Coefficients!$E$16)/($A1650*($C$4/100)))&lt;=1,2*ASIN(($C$7*Coefficients!$E$16)/( $A1650*($C$4/100)))*180/PI(),180),IF(AND(C$9="C",C$10="D"),IF((($C$7*Coefficients!$F$16)/($A1650*($C$4/100)))&lt;=1,2*ASIN(($C$7*Coefficients!$F$16)/( $A1650*($C$4/100)))*180/PI(),180),FALSE))))</f>
        <v>180</v>
      </c>
      <c r="H1650" s="50">
        <f>IF(AND(C$9="L",C$10="IB"),(($C$7*Coefficients!$C$16)/($A1650*SIN(C$5*PI()/180))*100/2)^2*PI(),IF(AND(C$9="C",C$10="IB"),(($C$7*Coefficients!$D$16)/($A1650*SIN(C$5*PI()/180))*100/2)^2*PI(),IF(AND(C$9="L",C$10="D"),(($C$7*Coefficients!$E$16)/($A1650*SIN(C$5*PI()/180))*100/2)^2*PI(),IF(AND(C$9="C",C$10="D"),(($C$7* Coefficients!$F$16)/($A1650*SIN(C$5*PI()/180))*100/2)^2*PI(),FALSE))))</f>
        <v>15099.676226917065</v>
      </c>
      <c r="I1650" s="42">
        <f t="shared" si="184"/>
        <v>1.9412880760661002</v>
      </c>
      <c r="L1650" s="44"/>
    </row>
    <row r="1651" spans="1:12" x14ac:dyDescent="0.25">
      <c r="A1651" s="51">
        <f t="shared" si="185"/>
        <v>413.04750199012562</v>
      </c>
      <c r="B1651" s="5">
        <f t="shared" si="179"/>
        <v>0.96048811147440516</v>
      </c>
      <c r="C1651" s="49">
        <f t="shared" si="182"/>
        <v>-0.35016012573897659</v>
      </c>
      <c r="D1651" s="5">
        <f t="shared" si="180"/>
        <v>3.973232659269712</v>
      </c>
      <c r="E1651" s="5">
        <f t="shared" si="181"/>
        <v>1.7935687537497458</v>
      </c>
      <c r="F1651" s="5">
        <f t="shared" si="183"/>
        <v>2.5371802935422707</v>
      </c>
      <c r="G1651" s="16">
        <f>IF(AND(C$9="L",C$10="IB"),IF((($C$7*Coefficients!$C$16)/($A1651*($C$4/100)))&lt;=1,2*ASIN(($C$7*Coefficients!$C$16)/( $A1651*($C$4/100)))*180/PI(),180),IF(AND(C$9="C",C$10="IB"),IF((($C$7*Coefficients!$D$16)/($A1651*($C$4/100)))&lt;=1,2*ASIN(($C$7*Coefficients!$D$16)/( $A1651*($C$4/100)))*180/PI(),180),IF(AND(C$9="L",C$10="D"),IF((($C$7*Coefficients!$E$16)/($A1651*($C$4/100)))&lt;=1,2*ASIN(($C$7*Coefficients!$E$16)/( $A1651*($C$4/100)))*180/PI(),180),IF(AND(C$9="C",C$10="D"),IF((($C$7*Coefficients!$F$16)/($A1651*($C$4/100)))&lt;=1,2*ASIN(($C$7*Coefficients!$F$16)/( $A1651*($C$4/100)))*180/PI(),180),FALSE))))</f>
        <v>180</v>
      </c>
      <c r="H1651" s="50">
        <f>IF(AND(C$9="L",C$10="IB"),(($C$7*Coefficients!$C$16)/($A1651*SIN(C$5*PI()/180))*100/2)^2*PI(),IF(AND(C$9="C",C$10="IB"),(($C$7*Coefficients!$D$16)/($A1651*SIN(C$5*PI()/180))*100/2)^2*PI(),IF(AND(C$9="L",C$10="D"),(($C$7*Coefficients!$E$16)/($A1651*SIN(C$5*PI()/180))*100/2)^2*PI(),IF(AND(C$9="C",C$10="D"),(($C$7* Coefficients!$F$16)/($A1651*SIN(C$5*PI()/180))*100/2)^2*PI(),FALSE))))</f>
        <v>15030.299516527311</v>
      </c>
      <c r="I1651" s="42">
        <f t="shared" si="184"/>
        <v>1.9368232373891101</v>
      </c>
      <c r="L1651" s="44"/>
    </row>
    <row r="1652" spans="1:12" x14ac:dyDescent="0.25">
      <c r="A1652" s="51">
        <f t="shared" si="185"/>
        <v>413.99967481969458</v>
      </c>
      <c r="B1652" s="5">
        <f t="shared" si="179"/>
        <v>0.96030817833908533</v>
      </c>
      <c r="C1652" s="49">
        <f t="shared" si="182"/>
        <v>-0.35178745016528767</v>
      </c>
      <c r="D1652" s="5">
        <f t="shared" si="180"/>
        <v>3.9823919064882154</v>
      </c>
      <c r="E1652" s="5">
        <f t="shared" si="181"/>
        <v>1.8018474909669369</v>
      </c>
      <c r="F1652" s="5">
        <f t="shared" si="183"/>
        <v>2.5571802935422698</v>
      </c>
      <c r="G1652" s="16">
        <f>IF(AND(C$9="L",C$10="IB"),IF((($C$7*Coefficients!$C$16)/($A1652*($C$4/100)))&lt;=1,2*ASIN(($C$7*Coefficients!$C$16)/( $A1652*($C$4/100)))*180/PI(),180),IF(AND(C$9="C",C$10="IB"),IF((($C$7*Coefficients!$D$16)/($A1652*($C$4/100)))&lt;=1,2*ASIN(($C$7*Coefficients!$D$16)/( $A1652*($C$4/100)))*180/PI(),180),IF(AND(C$9="L",C$10="D"),IF((($C$7*Coefficients!$E$16)/($A1652*($C$4/100)))&lt;=1,2*ASIN(($C$7*Coefficients!$E$16)/( $A1652*($C$4/100)))*180/PI(),180),IF(AND(C$9="C",C$10="D"),IF((($C$7*Coefficients!$F$16)/($A1652*($C$4/100)))&lt;=1,2*ASIN(($C$7*Coefficients!$F$16)/( $A1652*($C$4/100)))*180/PI(),180),FALSE))))</f>
        <v>180</v>
      </c>
      <c r="H1652" s="50">
        <f>IF(AND(C$9="L",C$10="IB"),(($C$7*Coefficients!$C$16)/($A1652*SIN(C$5*PI()/180))*100/2)^2*PI(),IF(AND(C$9="C",C$10="IB"),(($C$7*Coefficients!$D$16)/($A1652*SIN(C$5*PI()/180))*100/2)^2*PI(),IF(AND(C$9="L",C$10="D"),(($C$7*Coefficients!$E$16)/($A1652*SIN(C$5*PI()/180))*100/2)^2*PI(),IF(AND(C$9="C",C$10="D"),(($C$7* Coefficients!$F$16)/($A1652*SIN(C$5*PI()/180))*100/2)^2*PI(),FALSE))))</f>
        <v>14961.241563167323</v>
      </c>
      <c r="I1652" s="42">
        <f t="shared" si="184"/>
        <v>1.9323686675561196</v>
      </c>
      <c r="L1652" s="44"/>
    </row>
    <row r="1653" spans="1:12" x14ac:dyDescent="0.25">
      <c r="A1653" s="51">
        <f t="shared" si="185"/>
        <v>414.95404263432698</v>
      </c>
      <c r="B1653" s="5">
        <f t="shared" si="179"/>
        <v>0.96012743714506854</v>
      </c>
      <c r="C1653" s="49">
        <f t="shared" si="182"/>
        <v>-0.3534223897136477</v>
      </c>
      <c r="D1653" s="5">
        <f t="shared" si="180"/>
        <v>3.9915722679521712</v>
      </c>
      <c r="E1653" s="5">
        <f t="shared" si="181"/>
        <v>1.8101644410988924</v>
      </c>
      <c r="F1653" s="5">
        <f t="shared" si="183"/>
        <v>2.5771802935422694</v>
      </c>
      <c r="G1653" s="16">
        <f>IF(AND(C$9="L",C$10="IB"),IF((($C$7*Coefficients!$C$16)/($A1653*($C$4/100)))&lt;=1,2*ASIN(($C$7*Coefficients!$C$16)/( $A1653*($C$4/100)))*180/PI(),180),IF(AND(C$9="C",C$10="IB"),IF((($C$7*Coefficients!$D$16)/($A1653*($C$4/100)))&lt;=1,2*ASIN(($C$7*Coefficients!$D$16)/( $A1653*($C$4/100)))*180/PI(),180),IF(AND(C$9="L",C$10="D"),IF((($C$7*Coefficients!$E$16)/($A1653*($C$4/100)))&lt;=1,2*ASIN(($C$7*Coefficients!$E$16)/( $A1653*($C$4/100)))*180/PI(),180),IF(AND(C$9="C",C$10="D"),IF((($C$7*Coefficients!$F$16)/($A1653*($C$4/100)))&lt;=1,2*ASIN(($C$7*Coefficients!$F$16)/( $A1653*($C$4/100)))*180/PI(),180),FALSE))))</f>
        <v>180</v>
      </c>
      <c r="H1653" s="50">
        <f>IF(AND(C$9="L",C$10="IB"),(($C$7*Coefficients!$C$16)/($A1653*SIN(C$5*PI()/180))*100/2)^2*PI(),IF(AND(C$9="C",C$10="IB"),(($C$7*Coefficients!$D$16)/($A1653*SIN(C$5*PI()/180))*100/2)^2*PI(),IF(AND(C$9="L",C$10="D"),(($C$7*Coefficients!$E$16)/($A1653*SIN(C$5*PI()/180))*100/2)^2*PI(),IF(AND(C$9="C",C$10="D"),(($C$7* Coefficients!$F$16)/($A1653*SIN(C$5*PI()/180))*100/2)^2*PI(),FALSE))))</f>
        <v>14892.500902281583</v>
      </c>
      <c r="I1653" s="42">
        <f t="shared" si="184"/>
        <v>1.927924342949443</v>
      </c>
      <c r="L1653" s="44"/>
    </row>
    <row r="1654" spans="1:12" x14ac:dyDescent="0.25">
      <c r="A1654" s="51">
        <f t="shared" si="185"/>
        <v>415.91061049398604</v>
      </c>
      <c r="B1654" s="5">
        <f t="shared" si="179"/>
        <v>0.95994588436836881</v>
      </c>
      <c r="C1654" s="49">
        <f t="shared" si="182"/>
        <v>-0.35506498051362279</v>
      </c>
      <c r="D1654" s="5">
        <f t="shared" si="180"/>
        <v>4.0007737923349431</v>
      </c>
      <c r="E1654" s="5">
        <f t="shared" si="181"/>
        <v>1.8185197805284137</v>
      </c>
      <c r="F1654" s="5">
        <f t="shared" si="183"/>
        <v>2.5971802935422699</v>
      </c>
      <c r="G1654" s="16">
        <f>IF(AND(C$9="L",C$10="IB"),IF((($C$7*Coefficients!$C$16)/($A1654*($C$4/100)))&lt;=1,2*ASIN(($C$7*Coefficients!$C$16)/( $A1654*($C$4/100)))*180/PI(),180),IF(AND(C$9="C",C$10="IB"),IF((($C$7*Coefficients!$D$16)/($A1654*($C$4/100)))&lt;=1,2*ASIN(($C$7*Coefficients!$D$16)/( $A1654*($C$4/100)))*180/PI(),180),IF(AND(C$9="L",C$10="D"),IF((($C$7*Coefficients!$E$16)/($A1654*($C$4/100)))&lt;=1,2*ASIN(($C$7*Coefficients!$E$16)/( $A1654*($C$4/100)))*180/PI(),180),IF(AND(C$9="C",C$10="D"),IF((($C$7*Coefficients!$F$16)/($A1654*($C$4/100)))&lt;=1,2*ASIN(($C$7*Coefficients!$F$16)/( $A1654*($C$4/100)))*180/PI(),180),FALSE))))</f>
        <v>180</v>
      </c>
      <c r="H1654" s="50">
        <f>IF(AND(C$9="L",C$10="IB"),(($C$7*Coefficients!$C$16)/($A1654*SIN(C$5*PI()/180))*100/2)^2*PI(),IF(AND(C$9="C",C$10="IB"),(($C$7*Coefficients!$D$16)/($A1654*SIN(C$5*PI()/180))*100/2)^2*PI(),IF(AND(C$9="L",C$10="D"),(($C$7*Coefficients!$E$16)/($A1654*SIN(C$5*PI()/180))*100/2)^2*PI(),IF(AND(C$9="C",C$10="D"),(($C$7* Coefficients!$F$16)/($A1654*SIN(C$5*PI()/180))*100/2)^2*PI(),FALSE))))</f>
        <v>14824.076076043591</v>
      </c>
      <c r="I1654" s="42">
        <f t="shared" si="184"/>
        <v>1.9234902400057137</v>
      </c>
      <c r="L1654" s="44"/>
    </row>
    <row r="1655" spans="1:12" x14ac:dyDescent="0.25">
      <c r="A1655" s="51">
        <f t="shared" si="185"/>
        <v>416.86938347029928</v>
      </c>
      <c r="B1655" s="5">
        <f t="shared" si="179"/>
        <v>0.95976351647060931</v>
      </c>
      <c r="C1655" s="49">
        <f t="shared" si="182"/>
        <v>-0.35671525887089672</v>
      </c>
      <c r="D1655" s="5">
        <f t="shared" si="180"/>
        <v>4.0099965284220973</v>
      </c>
      <c r="E1655" s="5">
        <f t="shared" si="181"/>
        <v>1.8269136864524458</v>
      </c>
      <c r="F1655" s="5">
        <f t="shared" si="183"/>
        <v>2.6171802935422694</v>
      </c>
      <c r="G1655" s="16">
        <f>IF(AND(C$9="L",C$10="IB"),IF((($C$7*Coefficients!$C$16)/($A1655*($C$4/100)))&lt;=1,2*ASIN(($C$7*Coefficients!$C$16)/( $A1655*($C$4/100)))*180/PI(),180),IF(AND(C$9="C",C$10="IB"),IF((($C$7*Coefficients!$D$16)/($A1655*($C$4/100)))&lt;=1,2*ASIN(($C$7*Coefficients!$D$16)/( $A1655*($C$4/100)))*180/PI(),180),IF(AND(C$9="L",C$10="D"),IF((($C$7*Coefficients!$E$16)/($A1655*($C$4/100)))&lt;=1,2*ASIN(($C$7*Coefficients!$E$16)/( $A1655*($C$4/100)))*180/PI(),180),IF(AND(C$9="C",C$10="D"),IF((($C$7*Coefficients!$F$16)/($A1655*($C$4/100)))&lt;=1,2*ASIN(($C$7*Coefficients!$F$16)/( $A1655*($C$4/100)))*180/PI(),180),FALSE))))</f>
        <v>180</v>
      </c>
      <c r="H1655" s="50">
        <f>IF(AND(C$9="L",C$10="IB"),(($C$7*Coefficients!$C$16)/($A1655*SIN(C$5*PI()/180))*100/2)^2*PI(),IF(AND(C$9="C",C$10="IB"),(($C$7*Coefficients!$D$16)/($A1655*SIN(C$5*PI()/180))*100/2)^2*PI(),IF(AND(C$9="L",C$10="D"),(($C$7*Coefficients!$E$16)/($A1655*SIN(C$5*PI()/180))*100/2)^2*PI(),IF(AND(C$9="C",C$10="D"),(($C$7* Coefficients!$F$16)/($A1655*SIN(C$5*PI()/180))*100/2)^2*PI(),FALSE))))</f>
        <v>14755.96563332496</v>
      </c>
      <c r="I1655" s="42">
        <f t="shared" si="184"/>
        <v>1.9190663352157586</v>
      </c>
      <c r="L1655" s="44"/>
    </row>
    <row r="1656" spans="1:12" x14ac:dyDescent="0.25">
      <c r="A1656" s="51">
        <f t="shared" si="185"/>
        <v>417.83036664658556</v>
      </c>
      <c r="B1656" s="5">
        <f t="shared" si="179"/>
        <v>0.95958032989897379</v>
      </c>
      <c r="C1656" s="49">
        <f t="shared" si="182"/>
        <v>-0.35837326126816665</v>
      </c>
      <c r="D1656" s="5">
        <f t="shared" si="180"/>
        <v>4.0192405251116607</v>
      </c>
      <c r="E1656" s="5">
        <f t="shared" si="181"/>
        <v>1.8353463368858398</v>
      </c>
      <c r="F1656" s="5">
        <f t="shared" si="183"/>
        <v>2.6371802935422695</v>
      </c>
      <c r="G1656" s="16">
        <f>IF(AND(C$9="L",C$10="IB"),IF((($C$7*Coefficients!$C$16)/($A1656*($C$4/100)))&lt;=1,2*ASIN(($C$7*Coefficients!$C$16)/( $A1656*($C$4/100)))*180/PI(),180),IF(AND(C$9="C",C$10="IB"),IF((($C$7*Coefficients!$D$16)/($A1656*($C$4/100)))&lt;=1,2*ASIN(($C$7*Coefficients!$D$16)/( $A1656*($C$4/100)))*180/PI(),180),IF(AND(C$9="L",C$10="D"),IF((($C$7*Coefficients!$E$16)/($A1656*($C$4/100)))&lt;=1,2*ASIN(($C$7*Coefficients!$E$16)/( $A1656*($C$4/100)))*180/PI(),180),IF(AND(C$9="C",C$10="D"),IF((($C$7*Coefficients!$F$16)/($A1656*($C$4/100)))&lt;=1,2*ASIN(($C$7*Coefficients!$F$16)/( $A1656*($C$4/100)))*180/PI(),180),FALSE))))</f>
        <v>180</v>
      </c>
      <c r="H1656" s="50">
        <f>IF(AND(C$9="L",C$10="IB"),(($C$7*Coefficients!$C$16)/($A1656*SIN(C$5*PI()/180))*100/2)^2*PI(),IF(AND(C$9="C",C$10="IB"),(($C$7*Coefficients!$D$16)/($A1656*SIN(C$5*PI()/180))*100/2)^2*PI(),IF(AND(C$9="L",C$10="D"),(($C$7*Coefficients!$E$16)/($A1656*SIN(C$5*PI()/180))*100/2)^2*PI(),IF(AND(C$9="C",C$10="D"),(($C$7* Coefficients!$F$16)/($A1656*SIN(C$5*PI()/180))*100/2)^2*PI(),FALSE))))</f>
        <v>14688.16812966462</v>
      </c>
      <c r="I1656" s="42">
        <f t="shared" si="184"/>
        <v>1.9146526051244761</v>
      </c>
      <c r="L1656" s="44"/>
    </row>
    <row r="1657" spans="1:12" x14ac:dyDescent="0.25">
      <c r="A1657" s="51">
        <f t="shared" si="185"/>
        <v>418.79356511788205</v>
      </c>
      <c r="B1657" s="5">
        <f t="shared" si="179"/>
        <v>0.95939632108615558</v>
      </c>
      <c r="C1657" s="49">
        <f t="shared" si="182"/>
        <v>-0.36003902436606405</v>
      </c>
      <c r="D1657" s="5">
        <f t="shared" si="180"/>
        <v>4.0285058314143853</v>
      </c>
      <c r="E1657" s="5">
        <f t="shared" si="181"/>
        <v>1.8438179106651262</v>
      </c>
      <c r="F1657" s="5">
        <f t="shared" si="183"/>
        <v>2.6571802935422708</v>
      </c>
      <c r="G1657" s="16">
        <f>IF(AND(C$9="L",C$10="IB"),IF((($C$7*Coefficients!$C$16)/($A1657*($C$4/100)))&lt;=1,2*ASIN(($C$7*Coefficients!$C$16)/( $A1657*($C$4/100)))*180/PI(),180),IF(AND(C$9="C",C$10="IB"),IF((($C$7*Coefficients!$D$16)/($A1657*($C$4/100)))&lt;=1,2*ASIN(($C$7*Coefficients!$D$16)/( $A1657*($C$4/100)))*180/PI(),180),IF(AND(C$9="L",C$10="D"),IF((($C$7*Coefficients!$E$16)/($A1657*($C$4/100)))&lt;=1,2*ASIN(($C$7*Coefficients!$E$16)/( $A1657*($C$4/100)))*180/PI(),180),IF(AND(C$9="C",C$10="D"),IF((($C$7*Coefficients!$F$16)/($A1657*($C$4/100)))&lt;=1,2*ASIN(($C$7*Coefficients!$F$16)/( $A1657*($C$4/100)))*180/PI(),180),FALSE))))</f>
        <v>180</v>
      </c>
      <c r="H1657" s="50">
        <f>IF(AND(C$9="L",C$10="IB"),(($C$7*Coefficients!$C$16)/($A1657*SIN(C$5*PI()/180))*100/2)^2*PI(),IF(AND(C$9="C",C$10="IB"),(($C$7*Coefficients!$D$16)/($A1657*SIN(C$5*PI()/180))*100/2)^2*PI(),IF(AND(C$9="L",C$10="D"),(($C$7*Coefficients!$E$16)/($A1657*SIN(C$5*PI()/180))*100/2)^2*PI(),IF(AND(C$9="C",C$10="D"),(($C$7* Coefficients!$F$16)/($A1657*SIN(C$5*PI()/180))*100/2)^2*PI(),FALSE))))</f>
        <v>14620.682127238206</v>
      </c>
      <c r="I1657" s="42">
        <f t="shared" si="184"/>
        <v>1.9102490263307077</v>
      </c>
      <c r="L1657" s="44"/>
    </row>
    <row r="1658" spans="1:12" x14ac:dyDescent="0.25">
      <c r="A1658" s="51">
        <f t="shared" si="185"/>
        <v>419.7589839909711</v>
      </c>
      <c r="B1658" s="5">
        <f t="shared" si="179"/>
        <v>0.95921148645030951</v>
      </c>
      <c r="C1658" s="49">
        <f t="shared" si="182"/>
        <v>-0.36171258500405506</v>
      </c>
      <c r="D1658" s="5">
        <f t="shared" si="180"/>
        <v>4.0377924964540028</v>
      </c>
      <c r="E1658" s="5">
        <f t="shared" si="181"/>
        <v>1.8523285874523046</v>
      </c>
      <c r="F1658" s="5">
        <f t="shared" si="183"/>
        <v>2.6771802935422695</v>
      </c>
      <c r="G1658" s="16">
        <f>IF(AND(C$9="L",C$10="IB"),IF((($C$7*Coefficients!$C$16)/($A1658*($C$4/100)))&lt;=1,2*ASIN(($C$7*Coefficients!$C$16)/( $A1658*($C$4/100)))*180/PI(),180),IF(AND(C$9="C",C$10="IB"),IF((($C$7*Coefficients!$D$16)/($A1658*($C$4/100)))&lt;=1,2*ASIN(($C$7*Coefficients!$D$16)/( $A1658*($C$4/100)))*180/PI(),180),IF(AND(C$9="L",C$10="D"),IF((($C$7*Coefficients!$E$16)/($A1658*($C$4/100)))&lt;=1,2*ASIN(($C$7*Coefficients!$E$16)/( $A1658*($C$4/100)))*180/PI(),180),IF(AND(C$9="C",C$10="D"),IF((($C$7*Coefficients!$F$16)/($A1658*($C$4/100)))&lt;=1,2*ASIN(($C$7*Coefficients!$F$16)/( $A1658*($C$4/100)))*180/PI(),180),FALSE))))</f>
        <v>180</v>
      </c>
      <c r="H1658" s="50">
        <f>IF(AND(C$9="L",C$10="IB"),(($C$7*Coefficients!$C$16)/($A1658*SIN(C$5*PI()/180))*100/2)^2*PI(),IF(AND(C$9="C",C$10="IB"),(($C$7*Coefficients!$D$16)/($A1658*SIN(C$5*PI()/180))*100/2)^2*PI(),IF(AND(C$9="L",C$10="D"),(($C$7*Coefficients!$E$16)/($A1658*SIN(C$5*PI()/180))*100/2)^2*PI(),IF(AND(C$9="C",C$10="D"),(($C$7* Coefficients!$F$16)/($A1658*SIN(C$5*PI()/180))*100/2)^2*PI(),FALSE))))</f>
        <v>14553.506194827565</v>
      </c>
      <c r="I1658" s="42">
        <f t="shared" si="184"/>
        <v>1.9058555754871178</v>
      </c>
      <c r="L1658" s="44"/>
    </row>
    <row r="1659" spans="1:12" x14ac:dyDescent="0.25">
      <c r="A1659" s="51">
        <f t="shared" si="185"/>
        <v>420.72662838440755</v>
      </c>
      <c r="B1659" s="5">
        <f t="shared" si="179"/>
        <v>0.95902582239500112</v>
      </c>
      <c r="C1659" s="49">
        <f t="shared" si="182"/>
        <v>-0.3633939802013687</v>
      </c>
      <c r="D1659" s="5">
        <f t="shared" si="180"/>
        <v>4.047100569467486</v>
      </c>
      <c r="E1659" s="5">
        <f t="shared" si="181"/>
        <v>1.86087854773866</v>
      </c>
      <c r="F1659" s="5">
        <f t="shared" si="183"/>
        <v>2.6971802935422682</v>
      </c>
      <c r="G1659" s="16">
        <f>IF(AND(C$9="L",C$10="IB"),IF((($C$7*Coefficients!$C$16)/($A1659*($C$4/100)))&lt;=1,2*ASIN(($C$7*Coefficients!$C$16)/( $A1659*($C$4/100)))*180/PI(),180),IF(AND(C$9="C",C$10="IB"),IF((($C$7*Coefficients!$D$16)/($A1659*($C$4/100)))&lt;=1,2*ASIN(($C$7*Coefficients!$D$16)/( $A1659*($C$4/100)))*180/PI(),180),IF(AND(C$9="L",C$10="D"),IF((($C$7*Coefficients!$E$16)/($A1659*($C$4/100)))&lt;=1,2*ASIN(($C$7*Coefficients!$E$16)/( $A1659*($C$4/100)))*180/PI(),180),IF(AND(C$9="C",C$10="D"),IF((($C$7*Coefficients!$F$16)/($A1659*($C$4/100)))&lt;=1,2*ASIN(($C$7*Coefficients!$F$16)/( $A1659*($C$4/100)))*180/PI(),180),FALSE))))</f>
        <v>180</v>
      </c>
      <c r="H1659" s="50">
        <f>IF(AND(C$9="L",C$10="IB"),(($C$7*Coefficients!$C$16)/($A1659*SIN(C$5*PI()/180))*100/2)^2*PI(),IF(AND(C$9="C",C$10="IB"),(($C$7*Coefficients!$D$16)/($A1659*SIN(C$5*PI()/180))*100/2)^2*PI(),IF(AND(C$9="L",C$10="D"),(($C$7*Coefficients!$E$16)/($A1659*SIN(C$5*PI()/180))*100/2)^2*PI(),IF(AND(C$9="C",C$10="D"),(($C$7* Coefficients!$F$16)/($A1659*SIN(C$5*PI()/180))*100/2)^2*PI(),FALSE))))</f>
        <v>14486.638907790368</v>
      </c>
      <c r="I1659" s="42">
        <f t="shared" si="184"/>
        <v>1.9014722293000665</v>
      </c>
      <c r="L1659" s="44"/>
    </row>
    <row r="1660" spans="1:12" x14ac:dyDescent="0.25">
      <c r="A1660" s="51">
        <f t="shared" si="185"/>
        <v>421.69650342854561</v>
      </c>
      <c r="B1660" s="5">
        <f t="shared" si="179"/>
        <v>0.95883932530915705</v>
      </c>
      <c r="C1660" s="49">
        <f t="shared" si="182"/>
        <v>-0.36508324715791912</v>
      </c>
      <c r="D1660" s="5">
        <f t="shared" si="180"/>
        <v>4.0564300998053113</v>
      </c>
      <c r="E1660" s="5">
        <f t="shared" si="181"/>
        <v>1.8694679728485861</v>
      </c>
      <c r="F1660" s="5">
        <f t="shared" si="183"/>
        <v>2.7171802935422686</v>
      </c>
      <c r="G1660" s="16">
        <f>IF(AND(C$9="L",C$10="IB"),IF((($C$7*Coefficients!$C$16)/($A1660*($C$4/100)))&lt;=1,2*ASIN(($C$7*Coefficients!$C$16)/( $A1660*($C$4/100)))*180/PI(),180),IF(AND(C$9="C",C$10="IB"),IF((($C$7*Coefficients!$D$16)/($A1660*($C$4/100)))&lt;=1,2*ASIN(($C$7*Coefficients!$D$16)/( $A1660*($C$4/100)))*180/PI(),180),IF(AND(C$9="L",C$10="D"),IF((($C$7*Coefficients!$E$16)/($A1660*($C$4/100)))&lt;=1,2*ASIN(($C$7*Coefficients!$E$16)/( $A1660*($C$4/100)))*180/PI(),180),IF(AND(C$9="C",C$10="D"),IF((($C$7*Coefficients!$F$16)/($A1660*($C$4/100)))&lt;=1,2*ASIN(($C$7*Coefficients!$F$16)/( $A1660*($C$4/100)))*180/PI(),180),FALSE))))</f>
        <v>180</v>
      </c>
      <c r="H1660" s="50">
        <f>IF(AND(C$9="L",C$10="IB"),(($C$7*Coefficients!$C$16)/($A1660*SIN(C$5*PI()/180))*100/2)^2*PI(),IF(AND(C$9="C",C$10="IB"),(($C$7*Coefficients!$D$16)/($A1660*SIN(C$5*PI()/180))*100/2)^2*PI(),IF(AND(C$9="L",C$10="D"),(($C$7*Coefficients!$E$16)/($A1660*SIN(C$5*PI()/180))*100/2)^2*PI(),IF(AND(C$9="C",C$10="D"),(($C$7* Coefficients!$F$16)/($A1660*SIN(C$5*PI()/180))*100/2)^2*PI(),FALSE))))</f>
        <v>14420.078848029934</v>
      </c>
      <c r="I1660" s="42">
        <f t="shared" si="184"/>
        <v>1.8970989645294891</v>
      </c>
      <c r="L1660" s="44"/>
    </row>
    <row r="1661" spans="1:12" x14ac:dyDescent="0.25">
      <c r="A1661" s="51">
        <f t="shared" si="185"/>
        <v>422.66861426556625</v>
      </c>
      <c r="B1661" s="5">
        <f t="shared" si="179"/>
        <v>0.95865199156701597</v>
      </c>
      <c r="C1661" s="49">
        <f t="shared" si="182"/>
        <v>-0.36678042325522842</v>
      </c>
      <c r="D1661" s="5">
        <f t="shared" si="180"/>
        <v>4.0657811369317214</v>
      </c>
      <c r="E1661" s="5">
        <f t="shared" si="181"/>
        <v>1.8780970449434315</v>
      </c>
      <c r="F1661" s="5">
        <f t="shared" si="183"/>
        <v>2.7371802935422678</v>
      </c>
      <c r="G1661" s="16">
        <f>IF(AND(C$9="L",C$10="IB"),IF((($C$7*Coefficients!$C$16)/($A1661*($C$4/100)))&lt;=1,2*ASIN(($C$7*Coefficients!$C$16)/( $A1661*($C$4/100)))*180/PI(),180),IF(AND(C$9="C",C$10="IB"),IF((($C$7*Coefficients!$D$16)/($A1661*($C$4/100)))&lt;=1,2*ASIN(($C$7*Coefficients!$D$16)/( $A1661*($C$4/100)))*180/PI(),180),IF(AND(C$9="L",C$10="D"),IF((($C$7*Coefficients!$E$16)/($A1661*($C$4/100)))&lt;=1,2*ASIN(($C$7*Coefficients!$E$16)/( $A1661*($C$4/100)))*180/PI(),180),IF(AND(C$9="C",C$10="D"),IF((($C$7*Coefficients!$F$16)/($A1661*($C$4/100)))&lt;=1,2*ASIN(($C$7*Coefficients!$F$16)/( $A1661*($C$4/100)))*180/PI(),180),FALSE))))</f>
        <v>180</v>
      </c>
      <c r="H1661" s="50">
        <f>IF(AND(C$9="L",C$10="IB"),(($C$7*Coefficients!$C$16)/($A1661*SIN(C$5*PI()/180))*100/2)^2*PI(),IF(AND(C$9="C",C$10="IB"),(($C$7*Coefficients!$D$16)/($A1661*SIN(C$5*PI()/180))*100/2)^2*PI(),IF(AND(C$9="L",C$10="D"),(($C$7*Coefficients!$E$16)/($A1661*SIN(C$5*PI()/180))*100/2)^2*PI(),IF(AND(C$9="C",C$10="D"),(($C$7* Coefficients!$F$16)/($A1661*SIN(C$5*PI()/180))*100/2)^2*PI(),FALSE))))</f>
        <v>14353.824603965171</v>
      </c>
      <c r="I1661" s="42">
        <f t="shared" si="184"/>
        <v>1.8927357579887711</v>
      </c>
      <c r="L1661" s="44"/>
    </row>
    <row r="1662" spans="1:12" x14ac:dyDescent="0.25">
      <c r="A1662" s="51">
        <f t="shared" si="185"/>
        <v>423.64296604950431</v>
      </c>
      <c r="B1662" s="5">
        <f t="shared" si="179"/>
        <v>0.95846381752807708</v>
      </c>
      <c r="C1662" s="49">
        <f t="shared" si="182"/>
        <v>-0.36848554605737427</v>
      </c>
      <c r="D1662" s="5">
        <f t="shared" si="180"/>
        <v>4.0751537304249821</v>
      </c>
      <c r="E1662" s="5">
        <f t="shared" si="181"/>
        <v>1.8867659470253642</v>
      </c>
      <c r="F1662" s="5">
        <f t="shared" si="183"/>
        <v>2.7571802935422687</v>
      </c>
      <c r="G1662" s="16">
        <f>IF(AND(C$9="L",C$10="IB"),IF((($C$7*Coefficients!$C$16)/($A1662*($C$4/100)))&lt;=1,2*ASIN(($C$7*Coefficients!$C$16)/( $A1662*($C$4/100)))*180/PI(),180),IF(AND(C$9="C",C$10="IB"),IF((($C$7*Coefficients!$D$16)/($A1662*($C$4/100)))&lt;=1,2*ASIN(($C$7*Coefficients!$D$16)/( $A1662*($C$4/100)))*180/PI(),180),IF(AND(C$9="L",C$10="D"),IF((($C$7*Coefficients!$E$16)/($A1662*($C$4/100)))&lt;=1,2*ASIN(($C$7*Coefficients!$E$16)/( $A1662*($C$4/100)))*180/PI(),180),IF(AND(C$9="C",C$10="D"),IF((($C$7*Coefficients!$F$16)/($A1662*($C$4/100)))&lt;=1,2*ASIN(($C$7*Coefficients!$F$16)/( $A1662*($C$4/100)))*180/PI(),180),FALSE))))</f>
        <v>180</v>
      </c>
      <c r="H1662" s="50">
        <f>IF(AND(C$9="L",C$10="IB"),(($C$7*Coefficients!$C$16)/($A1662*SIN(C$5*PI()/180))*100/2)^2*PI(),IF(AND(C$9="C",C$10="IB"),(($C$7*Coefficients!$D$16)/($A1662*SIN(C$5*PI()/180))*100/2)^2*PI(),IF(AND(C$9="L",C$10="D"),(($C$7*Coefficients!$E$16)/($A1662*SIN(C$5*PI()/180))*100/2)^2*PI(),IF(AND(C$9="C",C$10="D"),(($C$7* Coefficients!$F$16)/($A1662*SIN(C$5*PI()/180))*100/2)^2*PI(),FALSE))))</f>
        <v>14287.874770500559</v>
      </c>
      <c r="I1662" s="42">
        <f t="shared" si="184"/>
        <v>1.888382586544626</v>
      </c>
      <c r="L1662" s="44"/>
    </row>
    <row r="1663" spans="1:12" x14ac:dyDescent="0.25">
      <c r="A1663" s="51">
        <f t="shared" si="185"/>
        <v>424.61956394627595</v>
      </c>
      <c r="B1663" s="5">
        <f t="shared" si="179"/>
        <v>0.95827479953705197</v>
      </c>
      <c r="C1663" s="49">
        <f t="shared" si="182"/>
        <v>-0.37019865331191348</v>
      </c>
      <c r="D1663" s="5">
        <f t="shared" si="180"/>
        <v>4.0845479299776528</v>
      </c>
      <c r="E1663" s="5">
        <f t="shared" si="181"/>
        <v>1.8954748629412506</v>
      </c>
      <c r="F1663" s="5">
        <f t="shared" si="183"/>
        <v>2.7771802935422674</v>
      </c>
      <c r="G1663" s="16">
        <f>IF(AND(C$9="L",C$10="IB"),IF((($C$7*Coefficients!$C$16)/($A1663*($C$4/100)))&lt;=1,2*ASIN(($C$7*Coefficients!$C$16)/( $A1663*($C$4/100)))*180/PI(),180),IF(AND(C$9="C",C$10="IB"),IF((($C$7*Coefficients!$D$16)/($A1663*($C$4/100)))&lt;=1,2*ASIN(($C$7*Coefficients!$D$16)/( $A1663*($C$4/100)))*180/PI(),180),IF(AND(C$9="L",C$10="D"),IF((($C$7*Coefficients!$E$16)/($A1663*($C$4/100)))&lt;=1,2*ASIN(($C$7*Coefficients!$E$16)/( $A1663*($C$4/100)))*180/PI(),180),IF(AND(C$9="C",C$10="D"),IF((($C$7*Coefficients!$F$16)/($A1663*($C$4/100)))&lt;=1,2*ASIN(($C$7*Coefficients!$F$16)/( $A1663*($C$4/100)))*180/PI(),180),FALSE))))</f>
        <v>180</v>
      </c>
      <c r="H1663" s="50">
        <f>IF(AND(C$9="L",C$10="IB"),(($C$7*Coefficients!$C$16)/($A1663*SIN(C$5*PI()/180))*100/2)^2*PI(),IF(AND(C$9="C",C$10="IB"),(($C$7*Coefficients!$D$16)/($A1663*SIN(C$5*PI()/180))*100/2)^2*PI(),IF(AND(C$9="L",C$10="D"),(($C$7*Coefficients!$E$16)/($A1663*SIN(C$5*PI()/180))*100/2)^2*PI(),IF(AND(C$9="C",C$10="D"),(($C$7* Coefficients!$F$16)/($A1663*SIN(C$5*PI()/180))*100/2)^2*PI(),FALSE))))</f>
        <v>14222.227948996468</v>
      </c>
      <c r="I1663" s="42">
        <f t="shared" si="184"/>
        <v>1.8840394271169716</v>
      </c>
      <c r="L1663" s="44"/>
    </row>
    <row r="1664" spans="1:12" x14ac:dyDescent="0.25">
      <c r="A1664" s="51">
        <f t="shared" si="185"/>
        <v>425.59841313370606</v>
      </c>
      <c r="B1664" s="5">
        <f t="shared" si="179"/>
        <v>0.95808493392381322</v>
      </c>
      <c r="C1664" s="49">
        <f t="shared" si="182"/>
        <v>-0.37191978295083894</v>
      </c>
      <c r="D1664" s="5">
        <f t="shared" si="180"/>
        <v>4.0939637853968431</v>
      </c>
      <c r="E1664" s="5">
        <f t="shared" si="181"/>
        <v>1.9042239773865568</v>
      </c>
      <c r="F1664" s="5">
        <f t="shared" si="183"/>
        <v>2.7971802935422669</v>
      </c>
      <c r="G1664" s="16">
        <f>IF(AND(C$9="L",C$10="IB"),IF((($C$7*Coefficients!$C$16)/($A1664*($C$4/100)))&lt;=1,2*ASIN(($C$7*Coefficients!$C$16)/( $A1664*($C$4/100)))*180/PI(),180),IF(AND(C$9="C",C$10="IB"),IF((($C$7*Coefficients!$D$16)/($A1664*($C$4/100)))&lt;=1,2*ASIN(($C$7*Coefficients!$D$16)/( $A1664*($C$4/100)))*180/PI(),180),IF(AND(C$9="L",C$10="D"),IF((($C$7*Coefficients!$E$16)/($A1664*($C$4/100)))&lt;=1,2*ASIN(($C$7*Coefficients!$E$16)/( $A1664*($C$4/100)))*180/PI(),180),IF(AND(C$9="C",C$10="D"),IF((($C$7*Coefficients!$F$16)/($A1664*($C$4/100)))&lt;=1,2*ASIN(($C$7*Coefficients!$F$16)/( $A1664*($C$4/100)))*180/PI(),180),FALSE))))</f>
        <v>180</v>
      </c>
      <c r="H1664" s="50">
        <f>IF(AND(C$9="L",C$10="IB"),(($C$7*Coefficients!$C$16)/($A1664*SIN(C$5*PI()/180))*100/2)^2*PI(),IF(AND(C$9="C",C$10="IB"),(($C$7*Coefficients!$D$16)/($A1664*SIN(C$5*PI()/180))*100/2)^2*PI(),IF(AND(C$9="L",C$10="D"),(($C$7*Coefficients!$E$16)/($A1664*SIN(C$5*PI()/180))*100/2)^2*PI(),IF(AND(C$9="C",C$10="D"),(($C$7* Coefficients!$F$16)/($A1664*SIN(C$5*PI()/180))*100/2)^2*PI(),FALSE))))</f>
        <v>14156.882747239384</v>
      </c>
      <c r="I1664" s="42">
        <f t="shared" si="184"/>
        <v>1.8797062566788094</v>
      </c>
      <c r="L1664" s="44"/>
    </row>
    <row r="1665" spans="1:12" x14ac:dyDescent="0.25">
      <c r="A1665" s="51">
        <f t="shared" si="185"/>
        <v>426.57951880155554</v>
      </c>
      <c r="B1665" s="5">
        <f t="shared" si="179"/>
        <v>0.95789421700334521</v>
      </c>
      <c r="C1665" s="49">
        <f t="shared" si="182"/>
        <v>-0.37364897309152112</v>
      </c>
      <c r="D1665" s="5">
        <f t="shared" si="180"/>
        <v>4.1034013466044819</v>
      </c>
      <c r="E1665" s="5">
        <f t="shared" si="181"/>
        <v>1.9130134759092645</v>
      </c>
      <c r="F1665" s="5">
        <f t="shared" si="183"/>
        <v>2.817180293542267</v>
      </c>
      <c r="G1665" s="16">
        <f>IF(AND(C$9="L",C$10="IB"),IF((($C$7*Coefficients!$C$16)/($A1665*($C$4/100)))&lt;=1,2*ASIN(($C$7*Coefficients!$C$16)/( $A1665*($C$4/100)))*180/PI(),180),IF(AND(C$9="C",C$10="IB"),IF((($C$7*Coefficients!$D$16)/($A1665*($C$4/100)))&lt;=1,2*ASIN(($C$7*Coefficients!$D$16)/( $A1665*($C$4/100)))*180/PI(),180),IF(AND(C$9="L",C$10="D"),IF((($C$7*Coefficients!$E$16)/($A1665*($C$4/100)))&lt;=1,2*ASIN(($C$7*Coefficients!$E$16)/( $A1665*($C$4/100)))*180/PI(),180),IF(AND(C$9="C",C$10="D"),IF((($C$7*Coefficients!$F$16)/($A1665*($C$4/100)))&lt;=1,2*ASIN(($C$7*Coefficients!$F$16)/( $A1665*($C$4/100)))*180/PI(),180),FALSE))))</f>
        <v>180</v>
      </c>
      <c r="H1665" s="50">
        <f>IF(AND(C$9="L",C$10="IB"),(($C$7*Coefficients!$C$16)/($A1665*SIN(C$5*PI()/180))*100/2)^2*PI(),IF(AND(C$9="C",C$10="IB"),(($C$7*Coefficients!$D$16)/($A1665*SIN(C$5*PI()/180))*100/2)^2*PI(),IF(AND(C$9="L",C$10="D"),(($C$7*Coefficients!$E$16)/($A1665*SIN(C$5*PI()/180))*100/2)^2*PI(),IF(AND(C$9="C",C$10="D"),(($C$7* Coefficients!$F$16)/($A1665*SIN(C$5*PI()/180))*100/2)^2*PI(),FALSE))))</f>
        <v>14091.837779412446</v>
      </c>
      <c r="I1665" s="42">
        <f t="shared" si="184"/>
        <v>1.875383052256101</v>
      </c>
      <c r="L1665" s="44"/>
    </row>
    <row r="1666" spans="1:12" x14ac:dyDescent="0.25">
      <c r="A1666" s="51">
        <f t="shared" si="185"/>
        <v>427.56288615154898</v>
      </c>
      <c r="B1666" s="5">
        <f t="shared" si="179"/>
        <v>0.95770264507569292</v>
      </c>
      <c r="C1666" s="49">
        <f t="shared" si="182"/>
        <v>-0.37538626203767295</v>
      </c>
      <c r="D1666" s="5">
        <f t="shared" si="180"/>
        <v>4.1128606636375791</v>
      </c>
      <c r="E1666" s="5">
        <f t="shared" si="181"/>
        <v>1.9218435449138054</v>
      </c>
      <c r="F1666" s="5">
        <f t="shared" si="183"/>
        <v>2.8371802935422661</v>
      </c>
      <c r="G1666" s="16">
        <f>IF(AND(C$9="L",C$10="IB"),IF((($C$7*Coefficients!$C$16)/($A1666*($C$4/100)))&lt;=1,2*ASIN(($C$7*Coefficients!$C$16)/( $A1666*($C$4/100)))*180/PI(),180),IF(AND(C$9="C",C$10="IB"),IF((($C$7*Coefficients!$D$16)/($A1666*($C$4/100)))&lt;=1,2*ASIN(($C$7*Coefficients!$D$16)/( $A1666*($C$4/100)))*180/PI(),180),IF(AND(C$9="L",C$10="D"),IF((($C$7*Coefficients!$E$16)/($A1666*($C$4/100)))&lt;=1,2*ASIN(($C$7*Coefficients!$E$16)/( $A1666*($C$4/100)))*180/PI(),180),IF(AND(C$9="C",C$10="D"),IF((($C$7*Coefficients!$F$16)/($A1666*($C$4/100)))&lt;=1,2*ASIN(($C$7*Coefficients!$F$16)/( $A1666*($C$4/100)))*180/PI(),180),FALSE))))</f>
        <v>180</v>
      </c>
      <c r="H1666" s="50">
        <f>IF(AND(C$9="L",C$10="IB"),(($C$7*Coefficients!$C$16)/($A1666*SIN(C$5*PI()/180))*100/2)^2*PI(),IF(AND(C$9="C",C$10="IB"),(($C$7*Coefficients!$D$16)/($A1666*SIN(C$5*PI()/180))*100/2)^2*PI(),IF(AND(C$9="L",C$10="D"),(($C$7*Coefficients!$E$16)/($A1666*SIN(C$5*PI()/180))*100/2)^2*PI(),IF(AND(C$9="C",C$10="D"),(($C$7* Coefficients!$F$16)/($A1666*SIN(C$5*PI()/180))*100/2)^2*PI(),FALSE))))</f>
        <v>14027.09166606607</v>
      </c>
      <c r="I1666" s="42">
        <f t="shared" si="184"/>
        <v>1.8710697909276468</v>
      </c>
      <c r="L1666" s="44"/>
    </row>
    <row r="1667" spans="1:12" x14ac:dyDescent="0.25">
      <c r="A1667" s="51">
        <f t="shared" si="185"/>
        <v>428.54852039740217</v>
      </c>
      <c r="B1667" s="5">
        <f t="shared" si="179"/>
        <v>0.95751021442591189</v>
      </c>
      <c r="C1667" s="49">
        <f t="shared" si="182"/>
        <v>-0.37713168828030852</v>
      </c>
      <c r="D1667" s="5">
        <f t="shared" si="180"/>
        <v>4.1223417866484917</v>
      </c>
      <c r="E1667" s="5">
        <f t="shared" si="181"/>
        <v>1.9307143716650146</v>
      </c>
      <c r="F1667" s="5">
        <f t="shared" si="183"/>
        <v>2.8571802935422657</v>
      </c>
      <c r="G1667" s="16">
        <f>IF(AND(C$9="L",C$10="IB"),IF((($C$7*Coefficients!$C$16)/($A1667*($C$4/100)))&lt;=1,2*ASIN(($C$7*Coefficients!$C$16)/( $A1667*($C$4/100)))*180/PI(),180),IF(AND(C$9="C",C$10="IB"),IF((($C$7*Coefficients!$D$16)/($A1667*($C$4/100)))&lt;=1,2*ASIN(($C$7*Coefficients!$D$16)/( $A1667*($C$4/100)))*180/PI(),180),IF(AND(C$9="L",C$10="D"),IF((($C$7*Coefficients!$E$16)/($A1667*($C$4/100)))&lt;=1,2*ASIN(($C$7*Coefficients!$E$16)/( $A1667*($C$4/100)))*180/PI(),180),IF(AND(C$9="C",C$10="D"),IF((($C$7*Coefficients!$F$16)/($A1667*($C$4/100)))&lt;=1,2*ASIN(($C$7*Coefficients!$F$16)/( $A1667*($C$4/100)))*180/PI(),180),FALSE))))</f>
        <v>180</v>
      </c>
      <c r="H1667" s="50">
        <f>IF(AND(C$9="L",C$10="IB"),(($C$7*Coefficients!$C$16)/($A1667*SIN(C$5*PI()/180))*100/2)^2*PI(),IF(AND(C$9="C",C$10="IB"),(($C$7*Coefficients!$D$16)/($A1667*SIN(C$5*PI()/180))*100/2)^2*PI(),IF(AND(C$9="L",C$10="D"),(($C$7*Coefficients!$E$16)/($A1667*SIN(C$5*PI()/180))*100/2)^2*PI(),IF(AND(C$9="C",C$10="D"),(($C$7* Coefficients!$F$16)/($A1667*SIN(C$5*PI()/180))*100/2)^2*PI(),FALSE))))</f>
        <v>13962.643034088616</v>
      </c>
      <c r="I1667" s="42">
        <f t="shared" si="184"/>
        <v>1.866766449824965</v>
      </c>
      <c r="L1667" s="44"/>
    </row>
    <row r="1668" spans="1:12" x14ac:dyDescent="0.25">
      <c r="A1668" s="51">
        <f t="shared" si="185"/>
        <v>429.53642676484981</v>
      </c>
      <c r="B1668" s="5">
        <f t="shared" si="179"/>
        <v>0.95731692132401913</v>
      </c>
      <c r="C1668" s="49">
        <f t="shared" si="182"/>
        <v>-0.37888529049869879</v>
      </c>
      <c r="D1668" s="5">
        <f t="shared" si="180"/>
        <v>4.1318447659051909</v>
      </c>
      <c r="E1668" s="5">
        <f t="shared" si="181"/>
        <v>1.9396261442921032</v>
      </c>
      <c r="F1668" s="5">
        <f t="shared" si="183"/>
        <v>2.8771802935422648</v>
      </c>
      <c r="G1668" s="16">
        <f>IF(AND(C$9="L",C$10="IB"),IF((($C$7*Coefficients!$C$16)/($A1668*($C$4/100)))&lt;=1,2*ASIN(($C$7*Coefficients!$C$16)/( $A1668*($C$4/100)))*180/PI(),180),IF(AND(C$9="C",C$10="IB"),IF((($C$7*Coefficients!$D$16)/($A1668*($C$4/100)))&lt;=1,2*ASIN(($C$7*Coefficients!$D$16)/( $A1668*($C$4/100)))*180/PI(),180),IF(AND(C$9="L",C$10="D"),IF((($C$7*Coefficients!$E$16)/($A1668*($C$4/100)))&lt;=1,2*ASIN(($C$7*Coefficients!$E$16)/( $A1668*($C$4/100)))*180/PI(),180),IF(AND(C$9="C",C$10="D"),IF((($C$7*Coefficients!$F$16)/($A1668*($C$4/100)))&lt;=1,2*ASIN(($C$7*Coefficients!$F$16)/( $A1668*($C$4/100)))*180/PI(),180),FALSE))))</f>
        <v>180</v>
      </c>
      <c r="H1668" s="50">
        <f>IF(AND(C$9="L",C$10="IB"),(($C$7*Coefficients!$C$16)/($A1668*SIN(C$5*PI()/180))*100/2)^2*PI(),IF(AND(C$9="C",C$10="IB"),(($C$7*Coefficients!$D$16)/($A1668*SIN(C$5*PI()/180))*100/2)^2*PI(),IF(AND(C$9="L",C$10="D"),(($C$7*Coefficients!$E$16)/($A1668*SIN(C$5*PI()/180))*100/2)^2*PI(),IF(AND(C$9="C",C$10="D"),(($C$7* Coefficients!$F$16)/($A1668*SIN(C$5*PI()/180))*100/2)^2*PI(),FALSE))))</f>
        <v>13898.490516677377</v>
      </c>
      <c r="I1668" s="42">
        <f t="shared" si="184"/>
        <v>1.8624730061321688</v>
      </c>
      <c r="L1668" s="44"/>
    </row>
    <row r="1669" spans="1:12" x14ac:dyDescent="0.25">
      <c r="A1669" s="51">
        <f t="shared" si="185"/>
        <v>430.52661049167307</v>
      </c>
      <c r="B1669" s="5">
        <f t="shared" si="179"/>
        <v>0.95712276202494129</v>
      </c>
      <c r="C1669" s="49">
        <f t="shared" si="182"/>
        <v>-0.38064710756135611</v>
      </c>
      <c r="D1669" s="5">
        <f t="shared" si="180"/>
        <v>4.1413696517915257</v>
      </c>
      <c r="E1669" s="5">
        <f t="shared" si="181"/>
        <v>1.948579051792648</v>
      </c>
      <c r="F1669" s="5">
        <f t="shared" si="183"/>
        <v>2.8971802935422653</v>
      </c>
      <c r="G1669" s="16">
        <f>IF(AND(C$9="L",C$10="IB"),IF((($C$7*Coefficients!$C$16)/($A1669*($C$4/100)))&lt;=1,2*ASIN(($C$7*Coefficients!$C$16)/( $A1669*($C$4/100)))*180/PI(),180),IF(AND(C$9="C",C$10="IB"),IF((($C$7*Coefficients!$D$16)/($A1669*($C$4/100)))&lt;=1,2*ASIN(($C$7*Coefficients!$D$16)/( $A1669*($C$4/100)))*180/PI(),180),IF(AND(C$9="L",C$10="D"),IF((($C$7*Coefficients!$E$16)/($A1669*($C$4/100)))&lt;=1,2*ASIN(($C$7*Coefficients!$E$16)/( $A1669*($C$4/100)))*180/PI(),180),IF(AND(C$9="C",C$10="D"),IF((($C$7*Coefficients!$F$16)/($A1669*($C$4/100)))&lt;=1,2*ASIN(($C$7*Coefficients!$F$16)/( $A1669*($C$4/100)))*180/PI(),180),FALSE))))</f>
        <v>180</v>
      </c>
      <c r="H1669" s="50">
        <f>IF(AND(C$9="L",C$10="IB"),(($C$7*Coefficients!$C$16)/($A1669*SIN(C$5*PI()/180))*100/2)^2*PI(),IF(AND(C$9="C",C$10="IB"),(($C$7*Coefficients!$D$16)/($A1669*SIN(C$5*PI()/180))*100/2)^2*PI(),IF(AND(C$9="L",C$10="D"),(($C$7*Coefficients!$E$16)/($A1669*SIN(C$5*PI()/180))*100/2)^2*PI(),IF(AND(C$9="C",C$10="D"),(($C$7* Coefficients!$F$16)/($A1669*SIN(C$5*PI()/180))*100/2)^2*PI(),FALSE))))</f>
        <v>13834.632753309481</v>
      </c>
      <c r="I1669" s="42">
        <f t="shared" si="184"/>
        <v>1.8581894370858478</v>
      </c>
      <c r="L1669" s="44"/>
    </row>
    <row r="1670" spans="1:12" x14ac:dyDescent="0.25">
      <c r="A1670" s="51">
        <f t="shared" si="185"/>
        <v>431.51907682772753</v>
      </c>
      <c r="B1670" s="5">
        <f t="shared" si="179"/>
        <v>0.95692773276846432</v>
      </c>
      <c r="C1670" s="49">
        <f t="shared" si="182"/>
        <v>-0.38241717852701079</v>
      </c>
      <c r="D1670" s="5">
        <f t="shared" si="180"/>
        <v>4.1509164948074933</v>
      </c>
      <c r="E1670" s="5">
        <f t="shared" si="181"/>
        <v>1.9575732840365967</v>
      </c>
      <c r="F1670" s="5">
        <f t="shared" si="183"/>
        <v>2.9171802935422648</v>
      </c>
      <c r="G1670" s="16">
        <f>IF(AND(C$9="L",C$10="IB"),IF((($C$7*Coefficients!$C$16)/($A1670*($C$4/100)))&lt;=1,2*ASIN(($C$7*Coefficients!$C$16)/( $A1670*($C$4/100)))*180/PI(),180),IF(AND(C$9="C",C$10="IB"),IF((($C$7*Coefficients!$D$16)/($A1670*($C$4/100)))&lt;=1,2*ASIN(($C$7*Coefficients!$D$16)/( $A1670*($C$4/100)))*180/PI(),180),IF(AND(C$9="L",C$10="D"),IF((($C$7*Coefficients!$E$16)/($A1670*($C$4/100)))&lt;=1,2*ASIN(($C$7*Coefficients!$E$16)/( $A1670*($C$4/100)))*180/PI(),180),IF(AND(C$9="C",C$10="D"),IF((($C$7*Coefficients!$F$16)/($A1670*($C$4/100)))&lt;=1,2*ASIN(($C$7*Coefficients!$F$16)/( $A1670*($C$4/100)))*180/PI(),180),FALSE))))</f>
        <v>180</v>
      </c>
      <c r="H1670" s="50">
        <f>IF(AND(C$9="L",C$10="IB"),(($C$7*Coefficients!$C$16)/($A1670*SIN(C$5*PI()/180))*100/2)^2*PI(),IF(AND(C$9="C",C$10="IB"),(($C$7*Coefficients!$D$16)/($A1670*SIN(C$5*PI()/180))*100/2)^2*PI(),IF(AND(C$9="L",C$10="D"),(($C$7*Coefficients!$E$16)/($A1670*SIN(C$5*PI()/180))*100/2)^2*PI(),IF(AND(C$9="C",C$10="D"),(($C$7* Coefficients!$F$16)/($A1670*SIN(C$5*PI()/180))*100/2)^2*PI(),FALSE))))</f>
        <v>13771.068389713131</v>
      </c>
      <c r="I1670" s="42">
        <f t="shared" si="184"/>
        <v>1.853915719974945</v>
      </c>
      <c r="L1670" s="44"/>
    </row>
    <row r="1671" spans="1:12" x14ac:dyDescent="0.25">
      <c r="A1671" s="51">
        <f t="shared" si="185"/>
        <v>432.51383103497091</v>
      </c>
      <c r="B1671" s="5">
        <f t="shared" si="179"/>
        <v>0.95673182977918358</v>
      </c>
      <c r="C1671" s="49">
        <f t="shared" si="182"/>
        <v>-0.38419554264558814</v>
      </c>
      <c r="D1671" s="5">
        <f t="shared" si="180"/>
        <v>4.1604853455695059</v>
      </c>
      <c r="E1671" s="5">
        <f t="shared" si="181"/>
        <v>1.9666090317702987</v>
      </c>
      <c r="F1671" s="5">
        <f t="shared" si="183"/>
        <v>2.937180293542264</v>
      </c>
      <c r="G1671" s="16">
        <f>IF(AND(C$9="L",C$10="IB"),IF((($C$7*Coefficients!$C$16)/($A1671*($C$4/100)))&lt;=1,2*ASIN(($C$7*Coefficients!$C$16)/( $A1671*($C$4/100)))*180/PI(),180),IF(AND(C$9="C",C$10="IB"),IF((($C$7*Coefficients!$D$16)/($A1671*($C$4/100)))&lt;=1,2*ASIN(($C$7*Coefficients!$D$16)/( $A1671*($C$4/100)))*180/PI(),180),IF(AND(C$9="L",C$10="D"),IF((($C$7*Coefficients!$E$16)/($A1671*($C$4/100)))&lt;=1,2*ASIN(($C$7*Coefficients!$E$16)/( $A1671*($C$4/100)))*180/PI(),180),IF(AND(C$9="C",C$10="D"),IF((($C$7*Coefficients!$F$16)/($A1671*($C$4/100)))&lt;=1,2*ASIN(($C$7*Coefficients!$F$16)/( $A1671*($C$4/100)))*180/PI(),180),FALSE))))</f>
        <v>180</v>
      </c>
      <c r="H1671" s="50">
        <f>IF(AND(C$9="L",C$10="IB"),(($C$7*Coefficients!$C$16)/($A1671*SIN(C$5*PI()/180))*100/2)^2*PI(),IF(AND(C$9="C",C$10="IB"),(($C$7*Coefficients!$D$16)/($A1671*SIN(C$5*PI()/180))*100/2)^2*PI(),IF(AND(C$9="L",C$10="D"),(($C$7*Coefficients!$E$16)/($A1671*SIN(C$5*PI()/180))*100/2)^2*PI(),IF(AND(C$9="C",C$10="D"),(($C$7* Coefficients!$F$16)/($A1671*SIN(C$5*PI()/180))*100/2)^2*PI(),FALSE))))</f>
        <v>13707.796077838821</v>
      </c>
      <c r="I1671" s="42">
        <f t="shared" si="184"/>
        <v>1.8496518321406374</v>
      </c>
      <c r="L1671" s="44"/>
    </row>
    <row r="1672" spans="1:12" x14ac:dyDescent="0.25">
      <c r="A1672" s="51">
        <f t="shared" si="185"/>
        <v>433.51087838749095</v>
      </c>
      <c r="B1672" s="5">
        <f t="shared" si="179"/>
        <v>0.95653504926645305</v>
      </c>
      <c r="C1672" s="49">
        <f t="shared" si="182"/>
        <v>-0.38598223935919945</v>
      </c>
      <c r="D1672" s="5">
        <f t="shared" si="180"/>
        <v>4.1700762548106551</v>
      </c>
      <c r="E1672" s="5">
        <f t="shared" si="181"/>
        <v>1.9756864866205477</v>
      </c>
      <c r="F1672" s="5">
        <f t="shared" si="183"/>
        <v>2.9571802935422631</v>
      </c>
      <c r="G1672" s="16">
        <f>IF(AND(C$9="L",C$10="IB"),IF((($C$7*Coefficients!$C$16)/($A1672*($C$4/100)))&lt;=1,2*ASIN(($C$7*Coefficients!$C$16)/( $A1672*($C$4/100)))*180/PI(),180),IF(AND(C$9="C",C$10="IB"),IF((($C$7*Coefficients!$D$16)/($A1672*($C$4/100)))&lt;=1,2*ASIN(($C$7*Coefficients!$D$16)/( $A1672*($C$4/100)))*180/PI(),180),IF(AND(C$9="L",C$10="D"),IF((($C$7*Coefficients!$E$16)/($A1672*($C$4/100)))&lt;=1,2*ASIN(($C$7*Coefficients!$E$16)/( $A1672*($C$4/100)))*180/PI(),180),IF(AND(C$9="C",C$10="D"),IF((($C$7*Coefficients!$F$16)/($A1672*($C$4/100)))&lt;=1,2*ASIN(($C$7*Coefficients!$F$16)/( $A1672*($C$4/100)))*180/PI(),180),FALSE))))</f>
        <v>180</v>
      </c>
      <c r="H1672" s="50">
        <f>IF(AND(C$9="L",C$10="IB"),(($C$7*Coefficients!$C$16)/($A1672*SIN(C$5*PI()/180))*100/2)^2*PI(),IF(AND(C$9="C",C$10="IB"),(($C$7*Coefficients!$D$16)/($A1672*SIN(C$5*PI()/180))*100/2)^2*PI(),IF(AND(C$9="L",C$10="D"),(($C$7*Coefficients!$E$16)/($A1672*SIN(C$5*PI()/180))*100/2)^2*PI(),IF(AND(C$9="C",C$10="D"),(($C$7* Coefficients!$F$16)/($A1672*SIN(C$5*PI()/180))*100/2)^2*PI(),FALSE))))</f>
        <v>13644.814475830777</v>
      </c>
      <c r="I1672" s="42">
        <f t="shared" si="184"/>
        <v>1.8453977509762169</v>
      </c>
      <c r="L1672" s="44"/>
    </row>
    <row r="1673" spans="1:12" x14ac:dyDescent="0.25">
      <c r="A1673" s="51">
        <f t="shared" si="185"/>
        <v>434.51022417153348</v>
      </c>
      <c r="B1673" s="5">
        <f t="shared" si="179"/>
        <v>0.95633738742433516</v>
      </c>
      <c r="C1673" s="49">
        <f t="shared" si="182"/>
        <v>-0.38777730830313112</v>
      </c>
      <c r="D1673" s="5">
        <f t="shared" si="180"/>
        <v>4.1796892733809896</v>
      </c>
      <c r="E1673" s="5">
        <f t="shared" si="181"/>
        <v>1.9848058410986471</v>
      </c>
      <c r="F1673" s="5">
        <f t="shared" si="183"/>
        <v>2.9771802935422627</v>
      </c>
      <c r="G1673" s="16">
        <f>IF(AND(C$9="L",C$10="IB"),IF((($C$7*Coefficients!$C$16)/($A1673*($C$4/100)))&lt;=1,2*ASIN(($C$7*Coefficients!$C$16)/( $A1673*($C$4/100)))*180/PI(),180),IF(AND(C$9="C",C$10="IB"),IF((($C$7*Coefficients!$D$16)/($A1673*($C$4/100)))&lt;=1,2*ASIN(($C$7*Coefficients!$D$16)/( $A1673*($C$4/100)))*180/PI(),180),IF(AND(C$9="L",C$10="D"),IF((($C$7*Coefficients!$E$16)/($A1673*($C$4/100)))&lt;=1,2*ASIN(($C$7*Coefficients!$E$16)/( $A1673*($C$4/100)))*180/PI(),180),IF(AND(C$9="C",C$10="D"),IF((($C$7*Coefficients!$F$16)/($A1673*($C$4/100)))&lt;=1,2*ASIN(($C$7*Coefficients!$F$16)/( $A1673*($C$4/100)))*180/PI(),180),FALSE))))</f>
        <v>180</v>
      </c>
      <c r="H1673" s="50">
        <f>IF(AND(C$9="L",C$10="IB"),(($C$7*Coefficients!$C$16)/($A1673*SIN(C$5*PI()/180))*100/2)^2*PI(),IF(AND(C$9="C",C$10="IB"),(($C$7*Coefficients!$D$16)/($A1673*SIN(C$5*PI()/180))*100/2)^2*PI(),IF(AND(C$9="L",C$10="D"),(($C$7*Coefficients!$E$16)/($A1673*SIN(C$5*PI()/180))*100/2)^2*PI(),IF(AND(C$9="C",C$10="D"),(($C$7* Coefficients!$F$16)/($A1673*SIN(C$5*PI()/180))*100/2)^2*PI(),FALSE))))</f>
        <v>13582.122247998499</v>
      </c>
      <c r="I1673" s="42">
        <f t="shared" si="184"/>
        <v>1.8411534539269683</v>
      </c>
      <c r="L1673" s="44"/>
    </row>
    <row r="1674" spans="1:12" x14ac:dyDescent="0.25">
      <c r="A1674" s="51">
        <f t="shared" si="185"/>
        <v>435.51187368553042</v>
      </c>
      <c r="B1674" s="5">
        <f t="shared" si="179"/>
        <v>0.95613884043154773</v>
      </c>
      <c r="C1674" s="49">
        <f t="shared" si="182"/>
        <v>-0.38958078930686679</v>
      </c>
      <c r="D1674" s="5">
        <f t="shared" si="180"/>
        <v>4.1893244522477762</v>
      </c>
      <c r="E1674" s="5">
        <f t="shared" si="181"/>
        <v>1.9939672886044917</v>
      </c>
      <c r="F1674" s="5">
        <f t="shared" si="183"/>
        <v>2.9971802935422613</v>
      </c>
      <c r="G1674" s="16">
        <f>IF(AND(C$9="L",C$10="IB"),IF((($C$7*Coefficients!$C$16)/($A1674*($C$4/100)))&lt;=1,2*ASIN(($C$7*Coefficients!$C$16)/( $A1674*($C$4/100)))*180/PI(),180),IF(AND(C$9="C",C$10="IB"),IF((($C$7*Coefficients!$D$16)/($A1674*($C$4/100)))&lt;=1,2*ASIN(($C$7*Coefficients!$D$16)/( $A1674*($C$4/100)))*180/PI(),180),IF(AND(C$9="L",C$10="D"),IF((($C$7*Coefficients!$E$16)/($A1674*($C$4/100)))&lt;=1,2*ASIN(($C$7*Coefficients!$E$16)/( $A1674*($C$4/100)))*180/PI(),180),IF(AND(C$9="C",C$10="D"),IF((($C$7*Coefficients!$F$16)/($A1674*($C$4/100)))&lt;=1,2*ASIN(($C$7*Coefficients!$F$16)/( $A1674*($C$4/100)))*180/PI(),180),FALSE))))</f>
        <v>180</v>
      </c>
      <c r="H1674" s="50">
        <f>IF(AND(C$9="L",C$10="IB"),(($C$7*Coefficients!$C$16)/($A1674*SIN(C$5*PI()/180))*100/2)^2*PI(),IF(AND(C$9="C",C$10="IB"),(($C$7*Coefficients!$D$16)/($A1674*SIN(C$5*PI()/180))*100/2)^2*PI(),IF(AND(C$9="L",C$10="D"),(($C$7*Coefficients!$E$16)/($A1674*SIN(C$5*PI()/180))*100/2)^2*PI(),IF(AND(C$9="C",C$10="D"),(($C$7* Coefficients!$F$16)/($A1674*SIN(C$5*PI()/180))*100/2)^2*PI(),FALSE))))</f>
        <v>13519.718064788407</v>
      </c>
      <c r="I1674" s="42">
        <f t="shared" si="184"/>
        <v>1.8369189184900505</v>
      </c>
      <c r="L1674" s="44"/>
    </row>
    <row r="1675" spans="1:12" x14ac:dyDescent="0.25">
      <c r="A1675" s="51">
        <f t="shared" si="185"/>
        <v>436.51583224012774</v>
      </c>
      <c r="B1675" s="5">
        <f t="shared" si="179"/>
        <v>0.95593940445141701</v>
      </c>
      <c r="C1675" s="49">
        <f t="shared" si="182"/>
        <v>-0.39139272239505762</v>
      </c>
      <c r="D1675" s="5">
        <f t="shared" si="180"/>
        <v>4.1989818424957734</v>
      </c>
      <c r="E1675" s="5">
        <f t="shared" si="181"/>
        <v>2.0031710234306703</v>
      </c>
      <c r="F1675" s="5">
        <f t="shared" si="183"/>
        <v>3.0171802935422614</v>
      </c>
      <c r="G1675" s="16">
        <f>IF(AND(C$9="L",C$10="IB"),IF((($C$7*Coefficients!$C$16)/($A1675*($C$4/100)))&lt;=1,2*ASIN(($C$7*Coefficients!$C$16)/( $A1675*($C$4/100)))*180/PI(),180),IF(AND(C$9="C",C$10="IB"),IF((($C$7*Coefficients!$D$16)/($A1675*($C$4/100)))&lt;=1,2*ASIN(($C$7*Coefficients!$D$16)/( $A1675*($C$4/100)))*180/PI(),180),IF(AND(C$9="L",C$10="D"),IF((($C$7*Coefficients!$E$16)/($A1675*($C$4/100)))&lt;=1,2*ASIN(($C$7*Coefficients!$E$16)/( $A1675*($C$4/100)))*180/PI(),180),IF(AND(C$9="C",C$10="D"),IF((($C$7*Coefficients!$F$16)/($A1675*($C$4/100)))&lt;=1,2*ASIN(($C$7*Coefficients!$F$16)/( $A1675*($C$4/100)))*180/PI(),180),FALSE))))</f>
        <v>180</v>
      </c>
      <c r="H1675" s="50">
        <f>IF(AND(C$9="L",C$10="IB"),(($C$7*Coefficients!$C$16)/($A1675*SIN(C$5*PI()/180))*100/2)^2*PI(),IF(AND(C$9="C",C$10="IB"),(($C$7*Coefficients!$D$16)/($A1675*SIN(C$5*PI()/180))*100/2)^2*PI(),IF(AND(C$9="L",C$10="D"),(($C$7*Coefficients!$E$16)/($A1675*SIN(C$5*PI()/180))*100/2)^2*PI(),IF(AND(C$9="C",C$10="D"),(($C$7* Coefficients!$F$16)/($A1675*SIN(C$5*PI()/180))*100/2)^2*PI(),FALSE))))</f>
        <v>13457.60060275568</v>
      </c>
      <c r="I1675" s="42">
        <f t="shared" si="184"/>
        <v>1.8326941222143789</v>
      </c>
      <c r="L1675" s="44"/>
    </row>
    <row r="1676" spans="1:12" x14ac:dyDescent="0.25">
      <c r="A1676" s="51">
        <f t="shared" si="185"/>
        <v>437.52210515821372</v>
      </c>
      <c r="B1676" s="5">
        <f t="shared" si="179"/>
        <v>0.95573907563182425</v>
      </c>
      <c r="C1676" s="49">
        <f t="shared" si="182"/>
        <v>-0.39321314778855804</v>
      </c>
      <c r="D1676" s="5">
        <f t="shared" si="180"/>
        <v>4.2086614953275046</v>
      </c>
      <c r="E1676" s="5">
        <f t="shared" si="181"/>
        <v>2.0124172407665846</v>
      </c>
      <c r="F1676" s="5">
        <f t="shared" si="183"/>
        <v>3.0371802935422618</v>
      </c>
      <c r="G1676" s="16">
        <f>IF(AND(C$9="L",C$10="IB"),IF((($C$7*Coefficients!$C$16)/($A1676*($C$4/100)))&lt;=1,2*ASIN(($C$7*Coefficients!$C$16)/( $A1676*($C$4/100)))*180/PI(),180),IF(AND(C$9="C",C$10="IB"),IF((($C$7*Coefficients!$D$16)/($A1676*($C$4/100)))&lt;=1,2*ASIN(($C$7*Coefficients!$D$16)/( $A1676*($C$4/100)))*180/PI(),180),IF(AND(C$9="L",C$10="D"),IF((($C$7*Coefficients!$E$16)/($A1676*($C$4/100)))&lt;=1,2*ASIN(($C$7*Coefficients!$E$16)/( $A1676*($C$4/100)))*180/PI(),180),IF(AND(C$9="C",C$10="D"),IF((($C$7*Coefficients!$F$16)/($A1676*($C$4/100)))&lt;=1,2*ASIN(($C$7*Coefficients!$F$16)/( $A1676*($C$4/100)))*180/PI(),180),FALSE))))</f>
        <v>180</v>
      </c>
      <c r="H1676" s="50">
        <f>IF(AND(C$9="L",C$10="IB"),(($C$7*Coefficients!$C$16)/($A1676*SIN(C$5*PI()/180))*100/2)^2*PI(),IF(AND(C$9="C",C$10="IB"),(($C$7*Coefficients!$D$16)/($A1676*SIN(C$5*PI()/180))*100/2)^2*PI(),IF(AND(C$9="L",C$10="D"),(($C$7*Coefficients!$E$16)/($A1676*SIN(C$5*PI()/180))*100/2)^2*PI(),IF(AND(C$9="C",C$10="D"),(($C$7* Coefficients!$F$16)/($A1676*SIN(C$5*PI()/180))*100/2)^2*PI(),FALSE))))</f>
        <v>13395.768544536184</v>
      </c>
      <c r="I1676" s="42">
        <f t="shared" si="184"/>
        <v>1.8284790427005044</v>
      </c>
      <c r="L1676" s="44"/>
    </row>
    <row r="1677" spans="1:12" x14ac:dyDescent="0.25">
      <c r="A1677" s="51">
        <f t="shared" si="185"/>
        <v>438.53069777494721</v>
      </c>
      <c r="B1677" s="5">
        <f t="shared" si="179"/>
        <v>0.95553785010515468</v>
      </c>
      <c r="C1677" s="49">
        <f t="shared" si="182"/>
        <v>-0.39504210590544353</v>
      </c>
      <c r="D1677" s="5">
        <f t="shared" si="180"/>
        <v>4.2183634620635226</v>
      </c>
      <c r="E1677" s="5">
        <f t="shared" si="181"/>
        <v>2.0217061367025888</v>
      </c>
      <c r="F1677" s="5">
        <f t="shared" si="183"/>
        <v>3.0571802935422596</v>
      </c>
      <c r="G1677" s="16">
        <f>IF(AND(C$9="L",C$10="IB"),IF((($C$7*Coefficients!$C$16)/($A1677*($C$4/100)))&lt;=1,2*ASIN(($C$7*Coefficients!$C$16)/( $A1677*($C$4/100)))*180/PI(),180),IF(AND(C$9="C",C$10="IB"),IF((($C$7*Coefficients!$D$16)/($A1677*($C$4/100)))&lt;=1,2*ASIN(($C$7*Coefficients!$D$16)/( $A1677*($C$4/100)))*180/PI(),180),IF(AND(C$9="L",C$10="D"),IF((($C$7*Coefficients!$E$16)/($A1677*($C$4/100)))&lt;=1,2*ASIN(($C$7*Coefficients!$E$16)/( $A1677*($C$4/100)))*180/PI(),180),IF(AND(C$9="C",C$10="D"),IF((($C$7*Coefficients!$F$16)/($A1677*($C$4/100)))&lt;=1,2*ASIN(($C$7*Coefficients!$F$16)/( $A1677*($C$4/100)))*180/PI(),180),FALSE))))</f>
        <v>180</v>
      </c>
      <c r="H1677" s="50">
        <f>IF(AND(C$9="L",C$10="IB"),(($C$7*Coefficients!$C$16)/($A1677*SIN(C$5*PI()/180))*100/2)^2*PI(),IF(AND(C$9="C",C$10="IB"),(($C$7*Coefficients!$D$16)/($A1677*SIN(C$5*PI()/180))*100/2)^2*PI(),IF(AND(C$9="L",C$10="D"),(($C$7*Coefficients!$E$16)/($A1677*SIN(C$5*PI()/180))*100/2)^2*PI(),IF(AND(C$9="C",C$10="D"),(($C$7* Coefficients!$F$16)/($A1677*SIN(C$5*PI()/180))*100/2)^2*PI(),FALSE))))</f>
        <v>13334.220578818493</v>
      </c>
      <c r="I1677" s="42">
        <f t="shared" si="184"/>
        <v>1.8242736576004945</v>
      </c>
      <c r="L1677" s="44"/>
    </row>
    <row r="1678" spans="1:12" x14ac:dyDescent="0.25">
      <c r="A1678" s="51">
        <f t="shared" si="185"/>
        <v>439.54161543778594</v>
      </c>
      <c r="B1678" s="5">
        <f t="shared" si="179"/>
        <v>0.95533572398824873</v>
      </c>
      <c r="C1678" s="49">
        <f t="shared" si="182"/>
        <v>-0.3968796373620147</v>
      </c>
      <c r="D1678" s="5">
        <f t="shared" si="180"/>
        <v>4.2280877941426924</v>
      </c>
      <c r="E1678" s="5">
        <f t="shared" si="181"/>
        <v>2.0310379082341528</v>
      </c>
      <c r="F1678" s="5">
        <f t="shared" si="183"/>
        <v>3.0771802935422605</v>
      </c>
      <c r="G1678" s="16">
        <f>IF(AND(C$9="L",C$10="IB"),IF((($C$7*Coefficients!$C$16)/($A1678*($C$4/100)))&lt;=1,2*ASIN(($C$7*Coefficients!$C$16)/( $A1678*($C$4/100)))*180/PI(),180),IF(AND(C$9="C",C$10="IB"),IF((($C$7*Coefficients!$D$16)/($A1678*($C$4/100)))&lt;=1,2*ASIN(($C$7*Coefficients!$D$16)/( $A1678*($C$4/100)))*180/PI(),180),IF(AND(C$9="L",C$10="D"),IF((($C$7*Coefficients!$E$16)/($A1678*($C$4/100)))&lt;=1,2*ASIN(($C$7*Coefficients!$E$16)/( $A1678*($C$4/100)))*180/PI(),180),IF(AND(C$9="C",C$10="D"),IF((($C$7*Coefficients!$F$16)/($A1678*($C$4/100)))&lt;=1,2*ASIN(($C$7*Coefficients!$F$16)/( $A1678*($C$4/100)))*180/PI(),180),FALSE))))</f>
        <v>180</v>
      </c>
      <c r="H1678" s="50">
        <f>IF(AND(C$9="L",C$10="IB"),(($C$7*Coefficients!$C$16)/($A1678*SIN(C$5*PI()/180))*100/2)^2*PI(),IF(AND(C$9="C",C$10="IB"),(($C$7*Coefficients!$D$16)/($A1678*SIN(C$5*PI()/180))*100/2)^2*PI(),IF(AND(C$9="L",C$10="D"),(($C$7*Coefficients!$E$16)/($A1678*SIN(C$5*PI()/180))*100/2)^2*PI(),IF(AND(C$9="C",C$10="D"),(($C$7* Coefficients!$F$16)/($A1678*SIN(C$5*PI()/180))*100/2)^2*PI(),FALSE))))</f>
        <v>13272.955400316141</v>
      </c>
      <c r="I1678" s="42">
        <f t="shared" si="184"/>
        <v>1.8200779446178164</v>
      </c>
      <c r="L1678" s="44"/>
    </row>
    <row r="1679" spans="1:12" x14ac:dyDescent="0.25">
      <c r="A1679" s="51">
        <f t="shared" si="185"/>
        <v>440.55486350651461</v>
      </c>
      <c r="B1679" s="5">
        <f t="shared" si="179"/>
        <v>0.95513269338234841</v>
      </c>
      <c r="C1679" s="49">
        <f t="shared" si="182"/>
        <v>-0.3987257829738492</v>
      </c>
      <c r="D1679" s="5">
        <f t="shared" si="180"/>
        <v>4.2378345431224531</v>
      </c>
      <c r="E1679" s="5">
        <f t="shared" si="181"/>
        <v>2.0404127532660317</v>
      </c>
      <c r="F1679" s="5">
        <f t="shared" si="183"/>
        <v>3.0971802935422597</v>
      </c>
      <c r="G1679" s="16">
        <f>IF(AND(C$9="L",C$10="IB"),IF((($C$7*Coefficients!$C$16)/($A1679*($C$4/100)))&lt;=1,2*ASIN(($C$7*Coefficients!$C$16)/( $A1679*($C$4/100)))*180/PI(),180),IF(AND(C$9="C",C$10="IB"),IF((($C$7*Coefficients!$D$16)/($A1679*($C$4/100)))&lt;=1,2*ASIN(($C$7*Coefficients!$D$16)/( $A1679*($C$4/100)))*180/PI(),180),IF(AND(C$9="L",C$10="D"),IF((($C$7*Coefficients!$E$16)/($A1679*($C$4/100)))&lt;=1,2*ASIN(($C$7*Coefficients!$E$16)/( $A1679*($C$4/100)))*180/PI(),180),IF(AND(C$9="C",C$10="D"),IF((($C$7*Coefficients!$F$16)/($A1679*($C$4/100)))&lt;=1,2*ASIN(($C$7*Coefficients!$F$16)/( $A1679*($C$4/100)))*180/PI(),180),FALSE))))</f>
        <v>180</v>
      </c>
      <c r="H1679" s="50">
        <f>IF(AND(C$9="L",C$10="IB"),(($C$7*Coefficients!$C$16)/($A1679*SIN(C$5*PI()/180))*100/2)^2*PI(),IF(AND(C$9="C",C$10="IB"),(($C$7*Coefficients!$D$16)/($A1679*SIN(C$5*PI()/180))*100/2)^2*PI(),IF(AND(C$9="L",C$10="D"),(($C$7*Coefficients!$E$16)/($A1679*SIN(C$5*PI()/180))*100/2)^2*PI(),IF(AND(C$9="C",C$10="D"),(($C$7* Coefficients!$F$16)/($A1679*SIN(C$5*PI()/180))*100/2)^2*PI(),FALSE))))</f>
        <v>13211.971709739901</v>
      </c>
      <c r="I1679" s="42">
        <f t="shared" si="184"/>
        <v>1.8158918815072171</v>
      </c>
      <c r="L1679" s="44"/>
    </row>
    <row r="1680" spans="1:12" x14ac:dyDescent="0.25">
      <c r="A1680" s="51">
        <f t="shared" si="185"/>
        <v>441.57044735327372</v>
      </c>
      <c r="B1680" s="5">
        <f t="shared" si="179"/>
        <v>0.95492875437304847</v>
      </c>
      <c r="C1680" s="49">
        <f t="shared" si="182"/>
        <v>-0.40058058375681721</v>
      </c>
      <c r="D1680" s="5">
        <f t="shared" si="180"/>
        <v>4.2476037606790973</v>
      </c>
      <c r="E1680" s="5">
        <f t="shared" si="181"/>
        <v>2.0498308706164705</v>
      </c>
      <c r="F1680" s="5">
        <f t="shared" si="183"/>
        <v>3.1171802935422601</v>
      </c>
      <c r="G1680" s="16">
        <f>IF(AND(C$9="L",C$10="IB"),IF((($C$7*Coefficients!$C$16)/($A1680*($C$4/100)))&lt;=1,2*ASIN(($C$7*Coefficients!$C$16)/( $A1680*($C$4/100)))*180/PI(),180),IF(AND(C$9="C",C$10="IB"),IF((($C$7*Coefficients!$D$16)/($A1680*($C$4/100)))&lt;=1,2*ASIN(($C$7*Coefficients!$D$16)/( $A1680*($C$4/100)))*180/PI(),180),IF(AND(C$9="L",C$10="D"),IF((($C$7*Coefficients!$E$16)/($A1680*($C$4/100)))&lt;=1,2*ASIN(($C$7*Coefficients!$E$16)/( $A1680*($C$4/100)))*180/PI(),180),IF(AND(C$9="C",C$10="D"),IF((($C$7*Coefficients!$F$16)/($A1680*($C$4/100)))&lt;=1,2*ASIN(($C$7*Coefficients!$F$16)/( $A1680*($C$4/100)))*180/PI(),180),FALSE))))</f>
        <v>180</v>
      </c>
      <c r="H1680" s="50">
        <f>IF(AND(C$9="L",C$10="IB"),(($C$7*Coefficients!$C$16)/($A1680*SIN(C$5*PI()/180))*100/2)^2*PI(),IF(AND(C$9="C",C$10="IB"),(($C$7*Coefficients!$D$16)/($A1680*SIN(C$5*PI()/180))*100/2)^2*PI(),IF(AND(C$9="L",C$10="D"),(($C$7*Coefficients!$E$16)/($A1680*SIN(C$5*PI()/180))*100/2)^2*PI(),IF(AND(C$9="C",C$10="D"),(($C$7* Coefficients!$F$16)/($A1680*SIN(C$5*PI()/180))*100/2)^2*PI(),FALSE))))</f>
        <v>13151.268213770209</v>
      </c>
      <c r="I1680" s="42">
        <f t="shared" si="184"/>
        <v>1.811715446074607</v>
      </c>
      <c r="L1680" s="44"/>
    </row>
    <row r="1681" spans="1:12" x14ac:dyDescent="0.25">
      <c r="A1681" s="51">
        <f t="shared" si="185"/>
        <v>442.58837236258768</v>
      </c>
      <c r="B1681" s="5">
        <f t="shared" si="179"/>
        <v>0.95472390303024346</v>
      </c>
      <c r="C1681" s="49">
        <f t="shared" si="182"/>
        <v>-0.40244408092813871</v>
      </c>
      <c r="D1681" s="5">
        <f t="shared" si="180"/>
        <v>4.2573954986080444</v>
      </c>
      <c r="E1681" s="5">
        <f t="shared" si="181"/>
        <v>2.0592924600214157</v>
      </c>
      <c r="F1681" s="5">
        <f t="shared" si="183"/>
        <v>3.1371802935422588</v>
      </c>
      <c r="G1681" s="16">
        <f>IF(AND(C$9="L",C$10="IB"),IF((($C$7*Coefficients!$C$16)/($A1681*($C$4/100)))&lt;=1,2*ASIN(($C$7*Coefficients!$C$16)/( $A1681*($C$4/100)))*180/PI(),180),IF(AND(C$9="C",C$10="IB"),IF((($C$7*Coefficients!$D$16)/($A1681*($C$4/100)))&lt;=1,2*ASIN(($C$7*Coefficients!$D$16)/( $A1681*($C$4/100)))*180/PI(),180),IF(AND(C$9="L",C$10="D"),IF((($C$7*Coefficients!$E$16)/($A1681*($C$4/100)))&lt;=1,2*ASIN(($C$7*Coefficients!$E$16)/( $A1681*($C$4/100)))*180/PI(),180),IF(AND(C$9="C",C$10="D"),IF((($C$7*Coefficients!$F$16)/($A1681*($C$4/100)))&lt;=1,2*ASIN(($C$7*Coefficients!$F$16)/( $A1681*($C$4/100)))*180/PI(),180),FALSE))))</f>
        <v>180</v>
      </c>
      <c r="H1681" s="50">
        <f>IF(AND(C$9="L",C$10="IB"),(($C$7*Coefficients!$C$16)/($A1681*SIN(C$5*PI()/180))*100/2)^2*PI(),IF(AND(C$9="C",C$10="IB"),(($C$7*Coefficients!$D$16)/($A1681*SIN(C$5*PI()/180))*100/2)^2*PI(),IF(AND(C$9="L",C$10="D"),(($C$7*Coefficients!$E$16)/($A1681*SIN(C$5*PI()/180))*100/2)^2*PI(),IF(AND(C$9="C",C$10="D"),(($C$7* Coefficients!$F$16)/($A1681*SIN(C$5*PI()/180))*100/2)^2*PI(),FALSE))))</f>
        <v>13090.843625029807</v>
      </c>
      <c r="I1681" s="42">
        <f t="shared" si="184"/>
        <v>1.807548616176941</v>
      </c>
      <c r="L1681" s="44"/>
    </row>
    <row r="1682" spans="1:12" x14ac:dyDescent="0.25">
      <c r="A1682" s="51">
        <f t="shared" si="185"/>
        <v>443.60864393139354</v>
      </c>
      <c r="B1682" s="5">
        <f t="shared" si="179"/>
        <v>0.95451813540807839</v>
      </c>
      <c r="C1682" s="49">
        <f t="shared" si="182"/>
        <v>-0.40431631590741313</v>
      </c>
      <c r="D1682" s="5">
        <f t="shared" si="180"/>
        <v>4.2672098088241137</v>
      </c>
      <c r="E1682" s="5">
        <f t="shared" si="181"/>
        <v>2.068797722138755</v>
      </c>
      <c r="F1682" s="5">
        <f t="shared" si="183"/>
        <v>3.1571802935422588</v>
      </c>
      <c r="G1682" s="16">
        <f>IF(AND(C$9="L",C$10="IB"),IF((($C$7*Coefficients!$C$16)/($A1682*($C$4/100)))&lt;=1,2*ASIN(($C$7*Coefficients!$C$16)/( $A1682*($C$4/100)))*180/PI(),180),IF(AND(C$9="C",C$10="IB"),IF((($C$7*Coefficients!$D$16)/($A1682*($C$4/100)))&lt;=1,2*ASIN(($C$7*Coefficients!$D$16)/( $A1682*($C$4/100)))*180/PI(),180),IF(AND(C$9="L",C$10="D"),IF((($C$7*Coefficients!$E$16)/($A1682*($C$4/100)))&lt;=1,2*ASIN(($C$7*Coefficients!$E$16)/( $A1682*($C$4/100)))*180/PI(),180),IF(AND(C$9="C",C$10="D"),IF((($C$7*Coefficients!$F$16)/($A1682*($C$4/100)))&lt;=1,2*ASIN(($C$7*Coefficients!$F$16)/( $A1682*($C$4/100)))*180/PI(),180),FALSE))))</f>
        <v>180</v>
      </c>
      <c r="H1682" s="50">
        <f>IF(AND(C$9="L",C$10="IB"),(($C$7*Coefficients!$C$16)/($A1682*SIN(C$5*PI()/180))*100/2)^2*PI(),IF(AND(C$9="C",C$10="IB"),(($C$7*Coefficients!$D$16)/($A1682*SIN(C$5*PI()/180))*100/2)^2*PI(),IF(AND(C$9="L",C$10="D"),(($C$7*Coefficients!$E$16)/($A1682*SIN(C$5*PI()/180))*100/2)^2*PI(),IF(AND(C$9="C",C$10="D"),(($C$7* Coefficients!$F$16)/($A1682*SIN(C$5*PI()/180))*100/2)^2*PI(),FALSE))))</f>
        <v>13030.696662056369</v>
      </c>
      <c r="I1682" s="42">
        <f t="shared" si="184"/>
        <v>1.803391369722102</v>
      </c>
      <c r="L1682" s="44"/>
    </row>
    <row r="1683" spans="1:12" x14ac:dyDescent="0.25">
      <c r="A1683" s="51">
        <f t="shared" si="185"/>
        <v>444.6312674690696</v>
      </c>
      <c r="B1683" s="5">
        <f t="shared" si="179"/>
        <v>0.95431144754489716</v>
      </c>
      <c r="C1683" s="49">
        <f t="shared" si="182"/>
        <v>-0.40619733031767663</v>
      </c>
      <c r="D1683" s="5">
        <f t="shared" si="180"/>
        <v>4.2770467433618018</v>
      </c>
      <c r="E1683" s="5">
        <f t="shared" si="181"/>
        <v>2.0783468585525688</v>
      </c>
      <c r="F1683" s="5">
        <f t="shared" si="183"/>
        <v>3.1771802935422584</v>
      </c>
      <c r="G1683" s="16">
        <f>IF(AND(C$9="L",C$10="IB"),IF((($C$7*Coefficients!$C$16)/($A1683*($C$4/100)))&lt;=1,2*ASIN(($C$7*Coefficients!$C$16)/( $A1683*($C$4/100)))*180/PI(),180),IF(AND(C$9="C",C$10="IB"),IF((($C$7*Coefficients!$D$16)/($A1683*($C$4/100)))&lt;=1,2*ASIN(($C$7*Coefficients!$D$16)/( $A1683*($C$4/100)))*180/PI(),180),IF(AND(C$9="L",C$10="D"),IF((($C$7*Coefficients!$E$16)/($A1683*($C$4/100)))&lt;=1,2*ASIN(($C$7*Coefficients!$E$16)/( $A1683*($C$4/100)))*180/PI(),180),IF(AND(C$9="C",C$10="D"),IF((($C$7*Coefficients!$F$16)/($A1683*($C$4/100)))&lt;=1,2*ASIN(($C$7*Coefficients!$F$16)/( $A1683*($C$4/100)))*180/PI(),180),FALSE))))</f>
        <v>180</v>
      </c>
      <c r="H1683" s="50">
        <f>IF(AND(C$9="L",C$10="IB"),(($C$7*Coefficients!$C$16)/($A1683*SIN(C$5*PI()/180))*100/2)^2*PI(),IF(AND(C$9="C",C$10="IB"),(($C$7*Coefficients!$D$16)/($A1683*SIN(C$5*PI()/180))*100/2)^2*PI(),IF(AND(C$9="L",C$10="D"),(($C$7*Coefficients!$E$16)/($A1683*SIN(C$5*PI()/180))*100/2)^2*PI(),IF(AND(C$9="C",C$10="D"),(($C$7* Coefficients!$F$16)/($A1683*SIN(C$5*PI()/180))*100/2)^2*PI(),FALSE))))</f>
        <v>12970.826049275369</v>
      </c>
      <c r="I1683" s="42">
        <f t="shared" si="184"/>
        <v>1.7992436846687831</v>
      </c>
      <c r="L1683" s="44"/>
    </row>
    <row r="1684" spans="1:12" x14ac:dyDescent="0.25">
      <c r="A1684" s="51">
        <f t="shared" si="185"/>
        <v>445.65624839746408</v>
      </c>
      <c r="B1684" s="5">
        <f t="shared" si="179"/>
        <v>0.95410383546318911</v>
      </c>
      <c r="C1684" s="49">
        <f t="shared" si="182"/>
        <v>-0.40808716598647987</v>
      </c>
      <c r="D1684" s="5">
        <f t="shared" si="180"/>
        <v>4.2869063543755557</v>
      </c>
      <c r="E1684" s="5">
        <f t="shared" si="181"/>
        <v>2.087940071777409</v>
      </c>
      <c r="F1684" s="5">
        <f t="shared" si="183"/>
        <v>3.1971802935422589</v>
      </c>
      <c r="G1684" s="16">
        <f>IF(AND(C$9="L",C$10="IB"),IF((($C$7*Coefficients!$C$16)/($A1684*($C$4/100)))&lt;=1,2*ASIN(($C$7*Coefficients!$C$16)/( $A1684*($C$4/100)))*180/PI(),180),IF(AND(C$9="C",C$10="IB"),IF((($C$7*Coefficients!$D$16)/($A1684*($C$4/100)))&lt;=1,2*ASIN(($C$7*Coefficients!$D$16)/( $A1684*($C$4/100)))*180/PI(),180),IF(AND(C$9="L",C$10="D"),IF((($C$7*Coefficients!$E$16)/($A1684*($C$4/100)))&lt;=1,2*ASIN(($C$7*Coefficients!$E$16)/( $A1684*($C$4/100)))*180/PI(),180),IF(AND(C$9="C",C$10="D"),IF((($C$7*Coefficients!$F$16)/($A1684*($C$4/100)))&lt;=1,2*ASIN(($C$7*Coefficients!$F$16)/( $A1684*($C$4/100)))*180/PI(),180),FALSE))))</f>
        <v>180</v>
      </c>
      <c r="H1684" s="50">
        <f>IF(AND(C$9="L",C$10="IB"),(($C$7*Coefficients!$C$16)/($A1684*SIN(C$5*PI()/180))*100/2)^2*PI(),IF(AND(C$9="C",C$10="IB"),(($C$7*Coefficients!$D$16)/($A1684*SIN(C$5*PI()/180))*100/2)^2*PI(),IF(AND(C$9="L",C$10="D"),(($C$7*Coefficients!$E$16)/($A1684*SIN(C$5*PI()/180))*100/2)^2*PI(),IF(AND(C$9="C",C$10="D"),(($C$7* Coefficients!$F$16)/($A1684*SIN(C$5*PI()/180))*100/2)^2*PI(),FALSE))))</f>
        <v>12911.230516973008</v>
      </c>
      <c r="I1684" s="42">
        <f t="shared" si="184"/>
        <v>1.795105539026371</v>
      </c>
      <c r="L1684" s="44"/>
    </row>
    <row r="1685" spans="1:12" x14ac:dyDescent="0.25">
      <c r="A1685" s="51">
        <f t="shared" si="185"/>
        <v>446.6835921509238</v>
      </c>
      <c r="B1685" s="5">
        <f t="shared" si="179"/>
        <v>0.95389529516954175</v>
      </c>
      <c r="C1685" s="49">
        <f t="shared" si="182"/>
        <v>-0.40998586494691686</v>
      </c>
      <c r="D1685" s="5">
        <f t="shared" si="180"/>
        <v>4.2967886941400524</v>
      </c>
      <c r="E1685" s="5">
        <f t="shared" si="181"/>
        <v>2.0975775652625908</v>
      </c>
      <c r="F1685" s="5">
        <f t="shared" si="183"/>
        <v>3.2171802935422584</v>
      </c>
      <c r="G1685" s="16">
        <f>IF(AND(C$9="L",C$10="IB"),IF((($C$7*Coefficients!$C$16)/($A1685*($C$4/100)))&lt;=1,2*ASIN(($C$7*Coefficients!$C$16)/( $A1685*($C$4/100)))*180/PI(),180),IF(AND(C$9="C",C$10="IB"),IF((($C$7*Coefficients!$D$16)/($A1685*($C$4/100)))&lt;=1,2*ASIN(($C$7*Coefficients!$D$16)/( $A1685*($C$4/100)))*180/PI(),180),IF(AND(C$9="L",C$10="D"),IF((($C$7*Coefficients!$E$16)/($A1685*($C$4/100)))&lt;=1,2*ASIN(($C$7*Coefficients!$E$16)/( $A1685*($C$4/100)))*180/PI(),180),IF(AND(C$9="C",C$10="D"),IF((($C$7*Coefficients!$F$16)/($A1685*($C$4/100)))&lt;=1,2*ASIN(($C$7*Coefficients!$F$16)/( $A1685*($C$4/100)))*180/PI(),180),FALSE))))</f>
        <v>180</v>
      </c>
      <c r="H1685" s="50">
        <f>IF(AND(C$9="L",C$10="IB"),(($C$7*Coefficients!$C$16)/($A1685*SIN(C$5*PI()/180))*100/2)^2*PI(),IF(AND(C$9="C",C$10="IB"),(($C$7*Coefficients!$D$16)/($A1685*SIN(C$5*PI()/180))*100/2)^2*PI(),IF(AND(C$9="L",C$10="D"),(($C$7*Coefficients!$E$16)/($A1685*SIN(C$5*PI()/180))*100/2)^2*PI(),IF(AND(C$9="C",C$10="D"),(($C$7* Coefficients!$F$16)/($A1685*SIN(C$5*PI()/180))*100/2)^2*PI(),FALSE))))</f>
        <v>12851.908801269294</v>
      </c>
      <c r="I1685" s="42">
        <f t="shared" si="184"/>
        <v>1.7909769108548295</v>
      </c>
      <c r="L1685" s="44"/>
    </row>
    <row r="1686" spans="1:12" x14ac:dyDescent="0.25">
      <c r="A1686" s="51">
        <f t="shared" si="185"/>
        <v>447.71330417632311</v>
      </c>
      <c r="B1686" s="5">
        <f t="shared" si="179"/>
        <v>0.95368582265458579</v>
      </c>
      <c r="C1686" s="49">
        <f t="shared" si="182"/>
        <v>-0.4118934694387289</v>
      </c>
      <c r="D1686" s="5">
        <f t="shared" si="180"/>
        <v>4.3066938150504734</v>
      </c>
      <c r="E1686" s="5">
        <f t="shared" si="181"/>
        <v>2.1072595433965096</v>
      </c>
      <c r="F1686" s="5">
        <f t="shared" si="183"/>
        <v>3.2371802935422584</v>
      </c>
      <c r="G1686" s="16">
        <f>IF(AND(C$9="L",C$10="IB"),IF((($C$7*Coefficients!$C$16)/($A1686*($C$4/100)))&lt;=1,2*ASIN(($C$7*Coefficients!$C$16)/( $A1686*($C$4/100)))*180/PI(),180),IF(AND(C$9="C",C$10="IB"),IF((($C$7*Coefficients!$D$16)/($A1686*($C$4/100)))&lt;=1,2*ASIN(($C$7*Coefficients!$D$16)/( $A1686*($C$4/100)))*180/PI(),180),IF(AND(C$9="L",C$10="D"),IF((($C$7*Coefficients!$E$16)/($A1686*($C$4/100)))&lt;=1,2*ASIN(($C$7*Coefficients!$E$16)/( $A1686*($C$4/100)))*180/PI(),180),IF(AND(C$9="C",C$10="D"),IF((($C$7*Coefficients!$F$16)/($A1686*($C$4/100)))&lt;=1,2*ASIN(($C$7*Coefficients!$F$16)/( $A1686*($C$4/100)))*180/PI(),180),FALSE))))</f>
        <v>180</v>
      </c>
      <c r="H1686" s="50">
        <f>IF(AND(C$9="L",C$10="IB"),(($C$7*Coefficients!$C$16)/($A1686*SIN(C$5*PI()/180))*100/2)^2*PI(),IF(AND(C$9="C",C$10="IB"),(($C$7*Coefficients!$D$16)/($A1686*SIN(C$5*PI()/180))*100/2)^2*PI(),IF(AND(C$9="L",C$10="D"),(($C$7*Coefficients!$E$16)/($A1686*SIN(C$5*PI()/180))*100/2)^2*PI(),IF(AND(C$9="C",C$10="D"),(($C$7* Coefficients!$F$16)/($A1686*SIN(C$5*PI()/180))*100/2)^2*PI(),FALSE))))</f>
        <v>12792.859644091222</v>
      </c>
      <c r="I1686" s="42">
        <f t="shared" si="184"/>
        <v>1.7868577782645827</v>
      </c>
      <c r="L1686" s="44"/>
    </row>
    <row r="1687" spans="1:12" x14ac:dyDescent="0.25">
      <c r="A1687" s="51">
        <f t="shared" si="185"/>
        <v>448.74538993309261</v>
      </c>
      <c r="B1687" s="5">
        <f t="shared" si="179"/>
        <v>0.95347541389294577</v>
      </c>
      <c r="C1687" s="49">
        <f t="shared" si="182"/>
        <v>-0.41381002190936378</v>
      </c>
      <c r="D1687" s="5">
        <f t="shared" si="180"/>
        <v>4.316621769622782</v>
      </c>
      <c r="E1687" s="5">
        <f t="shared" si="181"/>
        <v>2.1169862115109734</v>
      </c>
      <c r="F1687" s="5">
        <f t="shared" si="183"/>
        <v>3.2571802935422562</v>
      </c>
      <c r="G1687" s="16">
        <f>IF(AND(C$9="L",C$10="IB"),IF((($C$7*Coefficients!$C$16)/($A1687*($C$4/100)))&lt;=1,2*ASIN(($C$7*Coefficients!$C$16)/( $A1687*($C$4/100)))*180/PI(),180),IF(AND(C$9="C",C$10="IB"),IF((($C$7*Coefficients!$D$16)/($A1687*($C$4/100)))&lt;=1,2*ASIN(($C$7*Coefficients!$D$16)/( $A1687*($C$4/100)))*180/PI(),180),IF(AND(C$9="L",C$10="D"),IF((($C$7*Coefficients!$E$16)/($A1687*($C$4/100)))&lt;=1,2*ASIN(($C$7*Coefficients!$E$16)/( $A1687*($C$4/100)))*180/PI(),180),IF(AND(C$9="C",C$10="D"),IF((($C$7*Coefficients!$F$16)/($A1687*($C$4/100)))&lt;=1,2*ASIN(($C$7*Coefficients!$F$16)/( $A1687*($C$4/100)))*180/PI(),180),FALSE))))</f>
        <v>180</v>
      </c>
      <c r="H1687" s="50">
        <f>IF(AND(C$9="L",C$10="IB"),(($C$7*Coefficients!$C$16)/($A1687*SIN(C$5*PI()/180))*100/2)^2*PI(),IF(AND(C$9="C",C$10="IB"),(($C$7*Coefficients!$D$16)/($A1687*SIN(C$5*PI()/180))*100/2)^2*PI(),IF(AND(C$9="L",C$10="D"),(($C$7*Coefficients!$E$16)/($A1687*SIN(C$5*PI()/180))*100/2)^2*PI(),IF(AND(C$9="C",C$10="D"),(($C$7* Coefficients!$F$16)/($A1687*SIN(C$5*PI()/180))*100/2)^2*PI(),FALSE))))</f>
        <v>12734.081793146133</v>
      </c>
      <c r="I1687" s="42">
        <f t="shared" si="184"/>
        <v>1.7827481194164001</v>
      </c>
      <c r="L1687" s="44"/>
    </row>
    <row r="1688" spans="1:12" x14ac:dyDescent="0.25">
      <c r="A1688" s="51">
        <f t="shared" si="185"/>
        <v>449.77985489324828</v>
      </c>
      <c r="B1688" s="5">
        <f t="shared" si="179"/>
        <v>0.95326406484318826</v>
      </c>
      <c r="C1688" s="49">
        <f t="shared" si="182"/>
        <v>-0.41573556501506231</v>
      </c>
      <c r="D1688" s="5">
        <f t="shared" si="180"/>
        <v>4.326572610494007</v>
      </c>
      <c r="E1688" s="5">
        <f t="shared" si="181"/>
        <v>2.126757775885562</v>
      </c>
      <c r="F1688" s="5">
        <f t="shared" si="183"/>
        <v>3.2771802935422558</v>
      </c>
      <c r="G1688" s="16">
        <f>IF(AND(C$9="L",C$10="IB"),IF((($C$7*Coefficients!$C$16)/($A1688*($C$4/100)))&lt;=1,2*ASIN(($C$7*Coefficients!$C$16)/( $A1688*($C$4/100)))*180/PI(),180),IF(AND(C$9="C",C$10="IB"),IF((($C$7*Coefficients!$D$16)/($A1688*($C$4/100)))&lt;=1,2*ASIN(($C$7*Coefficients!$D$16)/( $A1688*($C$4/100)))*180/PI(),180),IF(AND(C$9="L",C$10="D"),IF((($C$7*Coefficients!$E$16)/($A1688*($C$4/100)))&lt;=1,2*ASIN(($C$7*Coefficients!$E$16)/( $A1688*($C$4/100)))*180/PI(),180),IF(AND(C$9="C",C$10="D"),IF((($C$7*Coefficients!$F$16)/($A1688*($C$4/100)))&lt;=1,2*ASIN(($C$7*Coefficients!$F$16)/( $A1688*($C$4/100)))*180/PI(),180),FALSE))))</f>
        <v>180</v>
      </c>
      <c r="H1688" s="50">
        <f>IF(AND(C$9="L",C$10="IB"),(($C$7*Coefficients!$C$16)/($A1688*SIN(C$5*PI()/180))*100/2)^2*PI(),IF(AND(C$9="C",C$10="IB"),(($C$7*Coefficients!$D$16)/($A1688*SIN(C$5*PI()/180))*100/2)^2*PI(),IF(AND(C$9="L",C$10="D"),(($C$7*Coefficients!$E$16)/($A1688*SIN(C$5*PI()/180))*100/2)^2*PI(),IF(AND(C$9="C",C$10="D"),(($C$7* Coefficients!$F$16)/($A1688*SIN(C$5*PI()/180))*100/2)^2*PI(),FALSE))))</f>
        <v>12675.574001895109</v>
      </c>
      <c r="I1688" s="42">
        <f t="shared" si="184"/>
        <v>1.7786479125212795</v>
      </c>
      <c r="L1688" s="44"/>
    </row>
    <row r="1689" spans="1:12" x14ac:dyDescent="0.25">
      <c r="A1689" s="51">
        <f t="shared" si="185"/>
        <v>450.81670454142039</v>
      </c>
      <c r="B1689" s="5">
        <f t="shared" si="179"/>
        <v>0.95305177144777053</v>
      </c>
      <c r="C1689" s="49">
        <f t="shared" si="182"/>
        <v>-0.41767014162194704</v>
      </c>
      <c r="D1689" s="5">
        <f t="shared" si="180"/>
        <v>4.336546390422515</v>
      </c>
      <c r="E1689" s="5">
        <f t="shared" si="181"/>
        <v>2.136574443751996</v>
      </c>
      <c r="F1689" s="5">
        <f t="shared" si="183"/>
        <v>3.2971802935422554</v>
      </c>
      <c r="G1689" s="16">
        <f>IF(AND(C$9="L",C$10="IB"),IF((($C$7*Coefficients!$C$16)/($A1689*($C$4/100)))&lt;=1,2*ASIN(($C$7*Coefficients!$C$16)/( $A1689*($C$4/100)))*180/PI(),180),IF(AND(C$9="C",C$10="IB"),IF((($C$7*Coefficients!$D$16)/($A1689*($C$4/100)))&lt;=1,2*ASIN(($C$7*Coefficients!$D$16)/( $A1689*($C$4/100)))*180/PI(),180),IF(AND(C$9="L",C$10="D"),IF((($C$7*Coefficients!$E$16)/($A1689*($C$4/100)))&lt;=1,2*ASIN(($C$7*Coefficients!$E$16)/( $A1689*($C$4/100)))*180/PI(),180),IF(AND(C$9="C",C$10="D"),IF((($C$7*Coefficients!$F$16)/($A1689*($C$4/100)))&lt;=1,2*ASIN(($C$7*Coefficients!$F$16)/( $A1689*($C$4/100)))*180/PI(),180),FALSE))))</f>
        <v>180</v>
      </c>
      <c r="H1689" s="50">
        <f>IF(AND(C$9="L",C$10="IB"),(($C$7*Coefficients!$C$16)/($A1689*SIN(C$5*PI()/180))*100/2)^2*PI(),IF(AND(C$9="C",C$10="IB"),(($C$7*Coefficients!$D$16)/($A1689*SIN(C$5*PI()/180))*100/2)^2*PI(),IF(AND(C$9="L",C$10="D"),(($C$7*Coefficients!$E$16)/($A1689*SIN(C$5*PI()/180))*100/2)^2*PI(),IF(AND(C$9="C",C$10="D"),(($C$7* Coefficients!$F$16)/($A1689*SIN(C$5*PI()/180))*100/2)^2*PI(),FALSE))))</f>
        <v>12617.335029526563</v>
      </c>
      <c r="I1689" s="42">
        <f t="shared" si="184"/>
        <v>1.7745571358403318</v>
      </c>
      <c r="L1689" s="44"/>
    </row>
    <row r="1690" spans="1:12" x14ac:dyDescent="0.25">
      <c r="A1690" s="51">
        <f t="shared" si="185"/>
        <v>451.85594437488248</v>
      </c>
      <c r="B1690" s="5">
        <f t="shared" si="179"/>
        <v>0.95283852963298854</v>
      </c>
      <c r="C1690" s="49">
        <f t="shared" si="182"/>
        <v>-0.41961379480712324</v>
      </c>
      <c r="D1690" s="5">
        <f t="shared" si="180"/>
        <v>4.3465431622882962</v>
      </c>
      <c r="E1690" s="5">
        <f t="shared" si="181"/>
        <v>2.146436423298534</v>
      </c>
      <c r="F1690" s="5">
        <f t="shared" si="183"/>
        <v>3.3171802935422559</v>
      </c>
      <c r="G1690" s="16">
        <f>IF(AND(C$9="L",C$10="IB"),IF((($C$7*Coefficients!$C$16)/($A1690*($C$4/100)))&lt;=1,2*ASIN(($C$7*Coefficients!$C$16)/( $A1690*($C$4/100)))*180/PI(),180),IF(AND(C$9="C",C$10="IB"),IF((($C$7*Coefficients!$D$16)/($A1690*($C$4/100)))&lt;=1,2*ASIN(($C$7*Coefficients!$D$16)/( $A1690*($C$4/100)))*180/PI(),180),IF(AND(C$9="L",C$10="D"),IF((($C$7*Coefficients!$E$16)/($A1690*($C$4/100)))&lt;=1,2*ASIN(($C$7*Coefficients!$E$16)/( $A1690*($C$4/100)))*180/PI(),180),IF(AND(C$9="C",C$10="D"),IF((($C$7*Coefficients!$F$16)/($A1690*($C$4/100)))&lt;=1,2*ASIN(($C$7*Coefficients!$F$16)/( $A1690*($C$4/100)))*180/PI(),180),FALSE))))</f>
        <v>180</v>
      </c>
      <c r="H1690" s="50">
        <f>IF(AND(C$9="L",C$10="IB"),(($C$7*Coefficients!$C$16)/($A1690*SIN(C$5*PI()/180))*100/2)^2*PI(),IF(AND(C$9="C",C$10="IB"),(($C$7*Coefficients!$D$16)/($A1690*SIN(C$5*PI()/180))*100/2)^2*PI(),IF(AND(C$9="L",C$10="D"),(($C$7*Coefficients!$E$16)/($A1690*SIN(C$5*PI()/180))*100/2)^2*PI(),IF(AND(C$9="C",C$10="D"),(($C$7* Coefficients!$F$16)/($A1690*SIN(C$5*PI()/180))*100/2)^2*PI(),FALSE))))</f>
        <v>12559.363640929934</v>
      </c>
      <c r="I1690" s="42">
        <f t="shared" si="184"/>
        <v>1.7704757676846665</v>
      </c>
      <c r="L1690" s="44"/>
    </row>
    <row r="1691" spans="1:12" x14ac:dyDescent="0.25">
      <c r="A1691" s="51">
        <f t="shared" si="185"/>
        <v>452.89757990358078</v>
      </c>
      <c r="B1691" s="5">
        <f t="shared" si="179"/>
        <v>0.95262433530892643</v>
      </c>
      <c r="C1691" s="49">
        <f t="shared" si="182"/>
        <v>-0.42156656785977104</v>
      </c>
      <c r="D1691" s="5">
        <f t="shared" si="180"/>
        <v>4.356562979093237</v>
      </c>
      <c r="E1691" s="5">
        <f t="shared" si="181"/>
        <v>2.1563439236743887</v>
      </c>
      <c r="F1691" s="5">
        <f t="shared" si="183"/>
        <v>3.3371802935422554</v>
      </c>
      <c r="G1691" s="16">
        <f>IF(AND(C$9="L",C$10="IB"),IF((($C$7*Coefficients!$C$16)/($A1691*($C$4/100)))&lt;=1,2*ASIN(($C$7*Coefficients!$C$16)/( $A1691*($C$4/100)))*180/PI(),180),IF(AND(C$9="C",C$10="IB"),IF((($C$7*Coefficients!$D$16)/($A1691*($C$4/100)))&lt;=1,2*ASIN(($C$7*Coefficients!$D$16)/( $A1691*($C$4/100)))*180/PI(),180),IF(AND(C$9="L",C$10="D"),IF((($C$7*Coefficients!$E$16)/($A1691*($C$4/100)))&lt;=1,2*ASIN(($C$7*Coefficients!$E$16)/( $A1691*($C$4/100)))*180/PI(),180),IF(AND(C$9="C",C$10="D"),IF((($C$7*Coefficients!$F$16)/($A1691*($C$4/100)))&lt;=1,2*ASIN(($C$7*Coefficients!$F$16)/( $A1691*($C$4/100)))*180/PI(),180),FALSE))))</f>
        <v>180</v>
      </c>
      <c r="H1691" s="50">
        <f>IF(AND(C$9="L",C$10="IB"),(($C$7*Coefficients!$C$16)/($A1691*SIN(C$5*PI()/180))*100/2)^2*PI(),IF(AND(C$9="C",C$10="IB"),(($C$7*Coefficients!$D$16)/($A1691*SIN(C$5*PI()/180))*100/2)^2*PI(),IF(AND(C$9="L",C$10="D"),(($C$7*Coefficients!$E$16)/($A1691*SIN(C$5*PI()/180))*100/2)^2*PI(),IF(AND(C$9="C",C$10="D"),(($C$7* Coefficients!$F$16)/($A1691*SIN(C$5*PI()/180))*100/2)^2*PI(),FALSE))))</f>
        <v>12501.658606669454</v>
      </c>
      <c r="I1691" s="42">
        <f t="shared" si="184"/>
        <v>1.766403786415276</v>
      </c>
      <c r="L1691" s="44"/>
    </row>
    <row r="1692" spans="1:12" x14ac:dyDescent="0.25">
      <c r="A1692" s="51">
        <f t="shared" si="185"/>
        <v>453.9416166501631</v>
      </c>
      <c r="B1692" s="5">
        <f t="shared" si="179"/>
        <v>0.95240918436940369</v>
      </c>
      <c r="C1692" s="49">
        <f t="shared" si="182"/>
        <v>-0.42352850428226663</v>
      </c>
      <c r="D1692" s="5">
        <f t="shared" si="180"/>
        <v>4.3666058939614105</v>
      </c>
      <c r="E1692" s="5">
        <f t="shared" si="181"/>
        <v>2.1662971549941612</v>
      </c>
      <c r="F1692" s="5">
        <f t="shared" si="183"/>
        <v>3.3571802935422559</v>
      </c>
      <c r="G1692" s="16">
        <f>IF(AND(C$9="L",C$10="IB"),IF((($C$7*Coefficients!$C$16)/($A1692*($C$4/100)))&lt;=1,2*ASIN(($C$7*Coefficients!$C$16)/( $A1692*($C$4/100)))*180/PI(),180),IF(AND(C$9="C",C$10="IB"),IF((($C$7*Coefficients!$D$16)/($A1692*($C$4/100)))&lt;=1,2*ASIN(($C$7*Coefficients!$D$16)/( $A1692*($C$4/100)))*180/PI(),180),IF(AND(C$9="L",C$10="D"),IF((($C$7*Coefficients!$E$16)/($A1692*($C$4/100)))&lt;=1,2*ASIN(($C$7*Coefficients!$E$16)/( $A1692*($C$4/100)))*180/PI(),180),IF(AND(C$9="C",C$10="D"),IF((($C$7*Coefficients!$F$16)/($A1692*($C$4/100)))&lt;=1,2*ASIN(($C$7*Coefficients!$F$16)/( $A1692*($C$4/100)))*180/PI(),180),FALSE))))</f>
        <v>180</v>
      </c>
      <c r="H1692" s="50">
        <f>IF(AND(C$9="L",C$10="IB"),(($C$7*Coefficients!$C$16)/($A1692*SIN(C$5*PI()/180))*100/2)^2*PI(),IF(AND(C$9="C",C$10="IB"),(($C$7*Coefficients!$D$16)/($A1692*SIN(C$5*PI()/180))*100/2)^2*PI(),IF(AND(C$9="L",C$10="D"),(($C$7*Coefficients!$E$16)/($A1692*SIN(C$5*PI()/180))*100/2)^2*PI(),IF(AND(C$9="C",C$10="D"),(($C$7* Coefficients!$F$16)/($A1692*SIN(C$5*PI()/180))*100/2)^2*PI(),FALSE))))</f>
        <v>12444.218702958118</v>
      </c>
      <c r="I1692" s="42">
        <f t="shared" si="184"/>
        <v>1.7623411704429206</v>
      </c>
      <c r="L1692" s="44"/>
    </row>
    <row r="1693" spans="1:12" x14ac:dyDescent="0.25">
      <c r="A1693" s="51">
        <f t="shared" si="185"/>
        <v>454.98806015000838</v>
      </c>
      <c r="B1693" s="5">
        <f t="shared" si="179"/>
        <v>0.95219307269192488</v>
      </c>
      <c r="C1693" s="49">
        <f t="shared" si="182"/>
        <v>-0.42549964779128491</v>
      </c>
      <c r="D1693" s="5">
        <f t="shared" si="180"/>
        <v>4.3766719601393511</v>
      </c>
      <c r="E1693" s="5">
        <f t="shared" si="181"/>
        <v>2.1762963283422976</v>
      </c>
      <c r="F1693" s="5">
        <f t="shared" si="183"/>
        <v>3.3771802935422541</v>
      </c>
      <c r="G1693" s="16">
        <f>IF(AND(C$9="L",C$10="IB"),IF((($C$7*Coefficients!$C$16)/($A1693*($C$4/100)))&lt;=1,2*ASIN(($C$7*Coefficients!$C$16)/( $A1693*($C$4/100)))*180/PI(),180),IF(AND(C$9="C",C$10="IB"),IF((($C$7*Coefficients!$D$16)/($A1693*($C$4/100)))&lt;=1,2*ASIN(($C$7*Coefficients!$D$16)/( $A1693*($C$4/100)))*180/PI(),180),IF(AND(C$9="L",C$10="D"),IF((($C$7*Coefficients!$E$16)/($A1693*($C$4/100)))&lt;=1,2*ASIN(($C$7*Coefficients!$E$16)/( $A1693*($C$4/100)))*180/PI(),180),IF(AND(C$9="C",C$10="D"),IF((($C$7*Coefficients!$F$16)/($A1693*($C$4/100)))&lt;=1,2*ASIN(($C$7*Coefficients!$F$16)/( $A1693*($C$4/100)))*180/PI(),180),FALSE))))</f>
        <v>180</v>
      </c>
      <c r="H1693" s="50">
        <f>IF(AND(C$9="L",C$10="IB"),(($C$7*Coefficients!$C$16)/($A1693*SIN(C$5*PI()/180))*100/2)^2*PI(),IF(AND(C$9="C",C$10="IB"),(($C$7*Coefficients!$D$16)/($A1693*SIN(C$5*PI()/180))*100/2)^2*PI(),IF(AND(C$9="L",C$10="D"),(($C$7*Coefficients!$E$16)/($A1693*SIN(C$5*PI()/180))*100/2)^2*PI(),IF(AND(C$9="C",C$10="D"),(($C$7* Coefficients!$F$16)/($A1693*SIN(C$5*PI()/180))*100/2)^2*PI(),FALSE))))</f>
        <v>12387.042711631701</v>
      </c>
      <c r="I1693" s="42">
        <f t="shared" si="184"/>
        <v>1.7582878982280152</v>
      </c>
      <c r="L1693" s="44"/>
    </row>
    <row r="1694" spans="1:12" x14ac:dyDescent="0.25">
      <c r="A1694" s="51">
        <f t="shared" si="185"/>
        <v>456.03691595125588</v>
      </c>
      <c r="B1694" s="5">
        <f t="shared" si="179"/>
        <v>0.95197599613762784</v>
      </c>
      <c r="C1694" s="49">
        <f t="shared" si="182"/>
        <v>-0.42748004231892267</v>
      </c>
      <c r="D1694" s="5">
        <f t="shared" si="180"/>
        <v>4.3867612309963402</v>
      </c>
      <c r="E1694" s="5">
        <f t="shared" si="181"/>
        <v>2.186341655777567</v>
      </c>
      <c r="F1694" s="5">
        <f t="shared" si="183"/>
        <v>3.3971802935422541</v>
      </c>
      <c r="G1694" s="16">
        <f>IF(AND(C$9="L",C$10="IB"),IF((($C$7*Coefficients!$C$16)/($A1694*($C$4/100)))&lt;=1,2*ASIN(($C$7*Coefficients!$C$16)/( $A1694*($C$4/100)))*180/PI(),180),IF(AND(C$9="C",C$10="IB"),IF((($C$7*Coefficients!$D$16)/($A1694*($C$4/100)))&lt;=1,2*ASIN(($C$7*Coefficients!$D$16)/( $A1694*($C$4/100)))*180/PI(),180),IF(AND(C$9="L",C$10="D"),IF((($C$7*Coefficients!$E$16)/($A1694*($C$4/100)))&lt;=1,2*ASIN(($C$7*Coefficients!$E$16)/( $A1694*($C$4/100)))*180/PI(),180),IF(AND(C$9="C",C$10="D"),IF((($C$7*Coefficients!$F$16)/($A1694*($C$4/100)))&lt;=1,2*ASIN(($C$7*Coefficients!$F$16)/( $A1694*($C$4/100)))*180/PI(),180),FALSE))))</f>
        <v>180</v>
      </c>
      <c r="H1694" s="50">
        <f>IF(AND(C$9="L",C$10="IB"),(($C$7*Coefficients!$C$16)/($A1694*SIN(C$5*PI()/180))*100/2)^2*PI(),IF(AND(C$9="C",C$10="IB"),(($C$7*Coefficients!$D$16)/($A1694*SIN(C$5*PI()/180))*100/2)^2*PI(),IF(AND(C$9="L",C$10="D"),(($C$7*Coefficients!$E$16)/($A1694*SIN(C$5*PI()/180))*100/2)^2*PI(),IF(AND(C$9="C",C$10="D"),(($C$7* Coefficients!$F$16)/($A1694*SIN(C$5*PI()/180))*100/2)^2*PI(),FALSE))))</f>
        <v>12330.129420122947</v>
      </c>
      <c r="I1694" s="42">
        <f t="shared" si="184"/>
        <v>1.7542439482805139</v>
      </c>
      <c r="L1694" s="44"/>
    </row>
    <row r="1695" spans="1:12" x14ac:dyDescent="0.25">
      <c r="A1695" s="51">
        <f t="shared" si="185"/>
        <v>457.08818961483462</v>
      </c>
      <c r="B1695" s="5">
        <f t="shared" si="179"/>
        <v>0.95175795055123114</v>
      </c>
      <c r="C1695" s="49">
        <f t="shared" si="182"/>
        <v>-0.42946973201383498</v>
      </c>
      <c r="D1695" s="5">
        <f t="shared" si="180"/>
        <v>4.396873760024687</v>
      </c>
      <c r="E1695" s="5">
        <f t="shared" si="181"/>
        <v>2.1964333503375562</v>
      </c>
      <c r="F1695" s="5">
        <f t="shared" si="183"/>
        <v>3.4171802935422555</v>
      </c>
      <c r="G1695" s="16">
        <f>IF(AND(C$9="L",C$10="IB"),IF((($C$7*Coefficients!$C$16)/($A1695*($C$4/100)))&lt;=1,2*ASIN(($C$7*Coefficients!$C$16)/( $A1695*($C$4/100)))*180/PI(),180),IF(AND(C$9="C",C$10="IB"),IF((($C$7*Coefficients!$D$16)/($A1695*($C$4/100)))&lt;=1,2*ASIN(($C$7*Coefficients!$D$16)/( $A1695*($C$4/100)))*180/PI(),180),IF(AND(C$9="L",C$10="D"),IF((($C$7*Coefficients!$E$16)/($A1695*($C$4/100)))&lt;=1,2*ASIN(($C$7*Coefficients!$E$16)/( $A1695*($C$4/100)))*180/PI(),180),IF(AND(C$9="C",C$10="D"),IF((($C$7*Coefficients!$F$16)/($A1695*($C$4/100)))&lt;=1,2*ASIN(($C$7*Coefficients!$F$16)/( $A1695*($C$4/100)))*180/PI(),180),FALSE))))</f>
        <v>180</v>
      </c>
      <c r="H1695" s="50">
        <f>IF(AND(C$9="L",C$10="IB"),(($C$7*Coefficients!$C$16)/($A1695*SIN(C$5*PI()/180))*100/2)^2*PI(),IF(AND(C$9="C",C$10="IB"),(($C$7*Coefficients!$D$16)/($A1695*SIN(C$5*PI()/180))*100/2)^2*PI(),IF(AND(C$9="L",C$10="D"),(($C$7*Coefficients!$E$16)/($A1695*SIN(C$5*PI()/180))*100/2)^2*PI(),IF(AND(C$9="C",C$10="D"),(($C$7* Coefficients!$F$16)/($A1695*SIN(C$5*PI()/180))*100/2)^2*PI(),FALSE))))</f>
        <v>12273.477621435824</v>
      </c>
      <c r="I1695" s="42">
        <f t="shared" si="184"/>
        <v>1.7502092991597968</v>
      </c>
      <c r="L1695" s="44"/>
    </row>
    <row r="1696" spans="1:12" x14ac:dyDescent="0.25">
      <c r="A1696" s="51">
        <f t="shared" si="185"/>
        <v>458.14188671449295</v>
      </c>
      <c r="B1696" s="5">
        <f t="shared" si="179"/>
        <v>0.9515389317609827</v>
      </c>
      <c r="C1696" s="49">
        <f t="shared" si="182"/>
        <v>-0.43146876124236644</v>
      </c>
      <c r="D1696" s="5">
        <f t="shared" si="180"/>
        <v>4.4070096008400137</v>
      </c>
      <c r="E1696" s="5">
        <f t="shared" si="181"/>
        <v>2.2065716260431869</v>
      </c>
      <c r="F1696" s="5">
        <f t="shared" si="183"/>
        <v>3.4371802935422551</v>
      </c>
      <c r="G1696" s="16">
        <f>IF(AND(C$9="L",C$10="IB"),IF((($C$7*Coefficients!$C$16)/($A1696*($C$4/100)))&lt;=1,2*ASIN(($C$7*Coefficients!$C$16)/( $A1696*($C$4/100)))*180/PI(),180),IF(AND(C$9="C",C$10="IB"),IF((($C$7*Coefficients!$D$16)/($A1696*($C$4/100)))&lt;=1,2*ASIN(($C$7*Coefficients!$D$16)/( $A1696*($C$4/100)))*180/PI(),180),IF(AND(C$9="L",C$10="D"),IF((($C$7*Coefficients!$E$16)/($A1696*($C$4/100)))&lt;=1,2*ASIN(($C$7*Coefficients!$E$16)/( $A1696*($C$4/100)))*180/PI(),180),IF(AND(C$9="C",C$10="D"),IF((($C$7*Coefficients!$F$16)/($A1696*($C$4/100)))&lt;=1,2*ASIN(($C$7*Coefficients!$F$16)/( $A1696*($C$4/100)))*180/PI(),180),FALSE))))</f>
        <v>180</v>
      </c>
      <c r="H1696" s="50">
        <f>IF(AND(C$9="L",C$10="IB"),(($C$7*Coefficients!$C$16)/($A1696*SIN(C$5*PI()/180))*100/2)^2*PI(),IF(AND(C$9="C",C$10="IB"),(($C$7*Coefficients!$D$16)/($A1696*SIN(C$5*PI()/180))*100/2)^2*PI(),IF(AND(C$9="L",C$10="D"),(($C$7*Coefficients!$E$16)/($A1696*SIN(C$5*PI()/180))*100/2)^2*PI(),IF(AND(C$9="C",C$10="D"),(($C$7* Coefficients!$F$16)/($A1696*SIN(C$5*PI()/180))*100/2)^2*PI(),FALSE))))</f>
        <v>12217.086114119953</v>
      </c>
      <c r="I1696" s="42">
        <f t="shared" si="184"/>
        <v>1.7461839294745556</v>
      </c>
      <c r="L1696" s="44"/>
    </row>
    <row r="1697" spans="1:12" x14ac:dyDescent="0.25">
      <c r="A1697" s="51">
        <f t="shared" si="185"/>
        <v>459.19801283682796</v>
      </c>
      <c r="B1697" s="5">
        <f t="shared" si="179"/>
        <v>0.95131893557861036</v>
      </c>
      <c r="C1697" s="49">
        <f t="shared" si="182"/>
        <v>-0.4334771745896725</v>
      </c>
      <c r="D1697" s="5">
        <f t="shared" si="180"/>
        <v>4.4171688071815396</v>
      </c>
      <c r="E1697" s="5">
        <f t="shared" si="181"/>
        <v>2.2167566979032589</v>
      </c>
      <c r="F1697" s="5">
        <f t="shared" si="183"/>
        <v>3.4571802935422538</v>
      </c>
      <c r="G1697" s="16">
        <f>IF(AND(C$9="L",C$10="IB"),IF((($C$7*Coefficients!$C$16)/($A1697*($C$4/100)))&lt;=1,2*ASIN(($C$7*Coefficients!$C$16)/( $A1697*($C$4/100)))*180/PI(),180),IF(AND(C$9="C",C$10="IB"),IF((($C$7*Coefficients!$D$16)/($A1697*($C$4/100)))&lt;=1,2*ASIN(($C$7*Coefficients!$D$16)/( $A1697*($C$4/100)))*180/PI(),180),IF(AND(C$9="L",C$10="D"),IF((($C$7*Coefficients!$E$16)/($A1697*($C$4/100)))&lt;=1,2*ASIN(($C$7*Coefficients!$E$16)/( $A1697*($C$4/100)))*180/PI(),180),IF(AND(C$9="C",C$10="D"),IF((($C$7*Coefficients!$F$16)/($A1697*($C$4/100)))&lt;=1,2*ASIN(($C$7*Coefficients!$F$16)/( $A1697*($C$4/100)))*180/PI(),180),FALSE))))</f>
        <v>180</v>
      </c>
      <c r="H1697" s="50">
        <f>IF(AND(C$9="L",C$10="IB"),(($C$7*Coefficients!$C$16)/($A1697*SIN(C$5*PI()/180))*100/2)^2*PI(),IF(AND(C$9="C",C$10="IB"),(($C$7*Coefficients!$D$16)/($A1697*SIN(C$5*PI()/180))*100/2)^2*PI(),IF(AND(C$9="L",C$10="D"),(($C$7*Coefficients!$E$16)/($A1697*SIN(C$5*PI()/180))*100/2)^2*PI(),IF(AND(C$9="C",C$10="D"),(($C$7* Coefficients!$F$16)/($A1697*SIN(C$5*PI()/180))*100/2)^2*PI(),FALSE))))</f>
        <v>12160.953702245119</v>
      </c>
      <c r="I1697" s="42">
        <f t="shared" si="184"/>
        <v>1.7421678178826812</v>
      </c>
      <c r="L1697" s="44"/>
    </row>
    <row r="1698" spans="1:12" x14ac:dyDescent="0.25">
      <c r="A1698" s="51">
        <f t="shared" si="185"/>
        <v>460.25657358131525</v>
      </c>
      <c r="B1698" s="5">
        <f t="shared" si="179"/>
        <v>0.95109795779926642</v>
      </c>
      <c r="C1698" s="49">
        <f t="shared" si="182"/>
        <v>-0.43549501686090086</v>
      </c>
      <c r="D1698" s="5">
        <f t="shared" si="180"/>
        <v>4.4273514329123644</v>
      </c>
      <c r="E1698" s="5">
        <f t="shared" si="181"/>
        <v>2.2269887819190077</v>
      </c>
      <c r="F1698" s="5">
        <f t="shared" si="183"/>
        <v>3.4771802935422529</v>
      </c>
      <c r="G1698" s="16">
        <f>IF(AND(C$9="L",C$10="IB"),IF((($C$7*Coefficients!$C$16)/($A1698*($C$4/100)))&lt;=1,2*ASIN(($C$7*Coefficients!$C$16)/( $A1698*($C$4/100)))*180/PI(),180),IF(AND(C$9="C",C$10="IB"),IF((($C$7*Coefficients!$D$16)/($A1698*($C$4/100)))&lt;=1,2*ASIN(($C$7*Coefficients!$D$16)/( $A1698*($C$4/100)))*180/PI(),180),IF(AND(C$9="L",C$10="D"),IF((($C$7*Coefficients!$E$16)/($A1698*($C$4/100)))&lt;=1,2*ASIN(($C$7*Coefficients!$E$16)/( $A1698*($C$4/100)))*180/PI(),180),IF(AND(C$9="C",C$10="D"),IF((($C$7*Coefficients!$F$16)/($A1698*($C$4/100)))&lt;=1,2*ASIN(($C$7*Coefficients!$F$16)/( $A1698*($C$4/100)))*180/PI(),180),FALSE))))</f>
        <v>180</v>
      </c>
      <c r="H1698" s="50">
        <f>IF(AND(C$9="L",C$10="IB"),(($C$7*Coefficients!$C$16)/($A1698*SIN(C$5*PI()/180))*100/2)^2*PI(),IF(AND(C$9="C",C$10="IB"),(($C$7*Coefficients!$D$16)/($A1698*SIN(C$5*PI()/180))*100/2)^2*PI(),IF(AND(C$9="L",C$10="D"),(($C$7*Coefficients!$E$16)/($A1698*SIN(C$5*PI()/180))*100/2)^2*PI(),IF(AND(C$9="C",C$10="D"),(($C$7* Coefficients!$F$16)/($A1698*SIN(C$5*PI()/180))*100/2)^2*PI(),FALSE))))</f>
        <v>12105.079195375904</v>
      </c>
      <c r="I1698" s="42">
        <f t="shared" si="184"/>
        <v>1.7381609430911498</v>
      </c>
      <c r="L1698" s="44"/>
    </row>
    <row r="1699" spans="1:12" x14ac:dyDescent="0.25">
      <c r="A1699" s="51">
        <f t="shared" si="185"/>
        <v>461.31757456033853</v>
      </c>
      <c r="B1699" s="5">
        <f t="shared" ref="B1699:B1762" si="186">IF(AND(C$9="L",C$10="IB"),SQRT((SIN(PI()*$A1699*($C$4/100)/$C$7*SIN($C$5*PI()/180))/(PI()*$A1699*($C$4/100)/$C$7*SIN($C$5*PI()/180)))^2),IF(AND(C$9="C",C$10="IB"),IMABS(2*BESSELJ((2*PI()*$A1699/$C$7)*(($C$4/100)/2)*SIN($C$5*PI()/180),1)/( (2*PI()*$A1699/$C$7)*(($C$4/100)/2)*SIN($C$5*PI()/180))),IF(AND(C$9="L",C$10="D"),SQRT((SIN(PI()*$A1699*($C$4/100)/$C$7*SIN($C$5*PI()/180))/(PI()*$A1699*($C$4/100)/$C$7*SIN($C$5*PI()/180)))^2)*COS(C$5*PI()/180),IF(AND(C$9="C",C$10="D"),IMABS(2*BESSELJ((2*PI()*$A1699/$C$7)*(($C$4/100)/2)*SIN($C$5*PI()/180),1)/( (2*PI()*$A1699/$C$7)*(($C$4/100)/2)*SIN($C$5*PI()/180)))* COS(C$5*PI()/180),FALSE))))</f>
        <v>0.95087599420147884</v>
      </c>
      <c r="C1699" s="49">
        <f t="shared" si="182"/>
        <v>-0.43752233308231941</v>
      </c>
      <c r="D1699" s="5">
        <f t="shared" ref="D1699:D1762" si="187">IF(C$9="C",C$14/(C$7/A1699*100),"n/a")</f>
        <v>4.4375575320197571</v>
      </c>
      <c r="E1699" s="5">
        <f t="shared" ref="E1699:E1762" si="188">IF($C$9="C",(((PI()*(C$4/100)/(C$7/A1699)))^2),IF($C$9="L",(2*(C$4/100)/(C$7/A1699)),FALSE))</f>
        <v>2.2372680950886847</v>
      </c>
      <c r="F1699" s="5">
        <f t="shared" si="183"/>
        <v>3.4971802935422538</v>
      </c>
      <c r="G1699" s="16">
        <f>IF(AND(C$9="L",C$10="IB"),IF((($C$7*Coefficients!$C$16)/($A1699*($C$4/100)))&lt;=1,2*ASIN(($C$7*Coefficients!$C$16)/( $A1699*($C$4/100)))*180/PI(),180),IF(AND(C$9="C",C$10="IB"),IF((($C$7*Coefficients!$D$16)/($A1699*($C$4/100)))&lt;=1,2*ASIN(($C$7*Coefficients!$D$16)/( $A1699*($C$4/100)))*180/PI(),180),IF(AND(C$9="L",C$10="D"),IF((($C$7*Coefficients!$E$16)/($A1699*($C$4/100)))&lt;=1,2*ASIN(($C$7*Coefficients!$E$16)/( $A1699*($C$4/100)))*180/PI(),180),IF(AND(C$9="C",C$10="D"),IF((($C$7*Coefficients!$F$16)/($A1699*($C$4/100)))&lt;=1,2*ASIN(($C$7*Coefficients!$F$16)/( $A1699*($C$4/100)))*180/PI(),180),FALSE))))</f>
        <v>180</v>
      </c>
      <c r="H1699" s="50">
        <f>IF(AND(C$9="L",C$10="IB"),(($C$7*Coefficients!$C$16)/($A1699*SIN(C$5*PI()/180))*100/2)^2*PI(),IF(AND(C$9="C",C$10="IB"),(($C$7*Coefficients!$D$16)/($A1699*SIN(C$5*PI()/180))*100/2)^2*PI(),IF(AND(C$9="L",C$10="D"),(($C$7*Coefficients!$E$16)/($A1699*SIN(C$5*PI()/180))*100/2)^2*PI(),IF(AND(C$9="C",C$10="D"),(($C$7* Coefficients!$F$16)/($A1699*SIN(C$5*PI()/180))*100/2)^2*PI(),FALSE))))</f>
        <v>12049.461408546436</v>
      </c>
      <c r="I1699" s="42">
        <f t="shared" si="184"/>
        <v>1.7341632838559093</v>
      </c>
      <c r="L1699" s="44"/>
    </row>
    <row r="1700" spans="1:12" x14ac:dyDescent="0.25">
      <c r="A1700" s="51">
        <f t="shared" si="185"/>
        <v>462.38102139921932</v>
      </c>
      <c r="B1700" s="5">
        <f t="shared" si="186"/>
        <v>0.95065304054709765</v>
      </c>
      <c r="C1700" s="49">
        <f t="shared" ref="C1700:C1763" si="189">20*LOG(B1700)</f>
        <v>-0.43955916850249332</v>
      </c>
      <c r="D1700" s="5">
        <f t="shared" si="187"/>
        <v>4.4477871586154398</v>
      </c>
      <c r="E1700" s="5">
        <f t="shared" si="188"/>
        <v>2.2475948554121579</v>
      </c>
      <c r="F1700" s="5">
        <f t="shared" ref="F1700:F1763" si="190">IF(E1700&gt;=1,10*LOG(E1700),"neg.")</f>
        <v>3.517180293542252</v>
      </c>
      <c r="G1700" s="16">
        <f>IF(AND(C$9="L",C$10="IB"),IF((($C$7*Coefficients!$C$16)/($A1700*($C$4/100)))&lt;=1,2*ASIN(($C$7*Coefficients!$C$16)/( $A1700*($C$4/100)))*180/PI(),180),IF(AND(C$9="C",C$10="IB"),IF((($C$7*Coefficients!$D$16)/($A1700*($C$4/100)))&lt;=1,2*ASIN(($C$7*Coefficients!$D$16)/( $A1700*($C$4/100)))*180/PI(),180),IF(AND(C$9="L",C$10="D"),IF((($C$7*Coefficients!$E$16)/($A1700*($C$4/100)))&lt;=1,2*ASIN(($C$7*Coefficients!$E$16)/( $A1700*($C$4/100)))*180/PI(),180),IF(AND(C$9="C",C$10="D"),IF((($C$7*Coefficients!$F$16)/($A1700*($C$4/100)))&lt;=1,2*ASIN(($C$7*Coefficients!$F$16)/( $A1700*($C$4/100)))*180/PI(),180),FALSE))))</f>
        <v>180</v>
      </c>
      <c r="H1700" s="50">
        <f>IF(AND(C$9="L",C$10="IB"),(($C$7*Coefficients!$C$16)/($A1700*SIN(C$5*PI()/180))*100/2)^2*PI(),IF(AND(C$9="C",C$10="IB"),(($C$7*Coefficients!$D$16)/($A1700*SIN(C$5*PI()/180))*100/2)^2*PI(),IF(AND(C$9="L",C$10="D"),(($C$7*Coefficients!$E$16)/($A1700*SIN(C$5*PI()/180))*100/2)^2*PI(),IF(AND(C$9="C",C$10="D"),(($C$7* Coefficients!$F$16)/($A1700*SIN(C$5*PI()/180))*100/2)^2*PI(),FALSE))))</f>
        <v>11994.099162235283</v>
      </c>
      <c r="I1700" s="42">
        <f t="shared" ref="I1700:I1763" si="191">(0.8/A1700)*1000</f>
        <v>1.7301748189817696</v>
      </c>
      <c r="L1700" s="44"/>
    </row>
    <row r="1701" spans="1:12" x14ac:dyDescent="0.25">
      <c r="A1701" s="51">
        <f t="shared" ref="A1701:A1764" si="192">A1700*10^(1/1000)</f>
        <v>463.44691973624691</v>
      </c>
      <c r="B1701" s="5">
        <f t="shared" si="186"/>
        <v>0.95042909258124531</v>
      </c>
      <c r="C1701" s="49">
        <f t="shared" si="189"/>
        <v>-0.44160556859343458</v>
      </c>
      <c r="D1701" s="5">
        <f t="shared" si="187"/>
        <v>4.4580403669358732</v>
      </c>
      <c r="E1701" s="5">
        <f t="shared" si="188"/>
        <v>2.2579692818955399</v>
      </c>
      <c r="F1701" s="5">
        <f t="shared" si="190"/>
        <v>3.5371802935422512</v>
      </c>
      <c r="G1701" s="16">
        <f>IF(AND(C$9="L",C$10="IB"),IF((($C$7*Coefficients!$C$16)/($A1701*($C$4/100)))&lt;=1,2*ASIN(($C$7*Coefficients!$C$16)/( $A1701*($C$4/100)))*180/PI(),180),IF(AND(C$9="C",C$10="IB"),IF((($C$7*Coefficients!$D$16)/($A1701*($C$4/100)))&lt;=1,2*ASIN(($C$7*Coefficients!$D$16)/( $A1701*($C$4/100)))*180/PI(),180),IF(AND(C$9="L",C$10="D"),IF((($C$7*Coefficients!$E$16)/($A1701*($C$4/100)))&lt;=1,2*ASIN(($C$7*Coefficients!$E$16)/( $A1701*($C$4/100)))*180/PI(),180),IF(AND(C$9="C",C$10="D"),IF((($C$7*Coefficients!$F$16)/($A1701*($C$4/100)))&lt;=1,2*ASIN(($C$7*Coefficients!$F$16)/( $A1701*($C$4/100)))*180/PI(),180),FALSE))))</f>
        <v>180</v>
      </c>
      <c r="H1701" s="50">
        <f>IF(AND(C$9="L",C$10="IB"),(($C$7*Coefficients!$C$16)/($A1701*SIN(C$5*PI()/180))*100/2)^2*PI(),IF(AND(C$9="C",C$10="IB"),(($C$7*Coefficients!$D$16)/($A1701*SIN(C$5*PI()/180))*100/2)^2*PI(),IF(AND(C$9="L",C$10="D"),(($C$7*Coefficients!$E$16)/($A1701*SIN(C$5*PI()/180))*100/2)^2*PI(),IF(AND(C$9="C",C$10="D"),(($C$7* Coefficients!$F$16)/($A1701*SIN(C$5*PI()/180))*100/2)^2*PI(),FALSE))))</f>
        <v>11938.991282340414</v>
      </c>
      <c r="I1701" s="42">
        <f t="shared" si="191"/>
        <v>1.7261955273222864</v>
      </c>
      <c r="L1701" s="44"/>
    </row>
    <row r="1702" spans="1:12" x14ac:dyDescent="0.25">
      <c r="A1702" s="51">
        <f t="shared" si="192"/>
        <v>464.51527522270817</v>
      </c>
      <c r="B1702" s="5">
        <f t="shared" si="186"/>
        <v>0.95020414603226322</v>
      </c>
      <c r="C1702" s="49">
        <f t="shared" si="189"/>
        <v>-0.44366157905179138</v>
      </c>
      <c r="D1702" s="5">
        <f t="shared" si="187"/>
        <v>4.4683172113425469</v>
      </c>
      <c r="E1702" s="5">
        <f t="shared" si="188"/>
        <v>2.2683915945558284</v>
      </c>
      <c r="F1702" s="5">
        <f t="shared" si="190"/>
        <v>3.5571802935422516</v>
      </c>
      <c r="G1702" s="16">
        <f>IF(AND(C$9="L",C$10="IB"),IF((($C$7*Coefficients!$C$16)/($A1702*($C$4/100)))&lt;=1,2*ASIN(($C$7*Coefficients!$C$16)/( $A1702*($C$4/100)))*180/PI(),180),IF(AND(C$9="C",C$10="IB"),IF((($C$7*Coefficients!$D$16)/($A1702*($C$4/100)))&lt;=1,2*ASIN(($C$7*Coefficients!$D$16)/( $A1702*($C$4/100)))*180/PI(),180),IF(AND(C$9="L",C$10="D"),IF((($C$7*Coefficients!$E$16)/($A1702*($C$4/100)))&lt;=1,2*ASIN(($C$7*Coefficients!$E$16)/( $A1702*($C$4/100)))*180/PI(),180),IF(AND(C$9="C",C$10="D"),IF((($C$7*Coefficients!$F$16)/($A1702*($C$4/100)))&lt;=1,2*ASIN(($C$7*Coefficients!$F$16)/( $A1702*($C$4/100)))*180/PI(),180),FALSE))))</f>
        <v>180</v>
      </c>
      <c r="H1702" s="50">
        <f>IF(AND(C$9="L",C$10="IB"),(($C$7*Coefficients!$C$16)/($A1702*SIN(C$5*PI()/180))*100/2)^2*PI(),IF(AND(C$9="C",C$10="IB"),(($C$7*Coefficients!$D$16)/($A1702*SIN(C$5*PI()/180))*100/2)^2*PI(),IF(AND(C$9="L",C$10="D"),(($C$7*Coefficients!$E$16)/($A1702*SIN(C$5*PI()/180))*100/2)^2*PI(),IF(AND(C$9="C",C$10="D"),(($C$7* Coefficients!$F$16)/($A1702*SIN(C$5*PI()/180))*100/2)^2*PI(),FALSE))))</f>
        <v>11884.136600154303</v>
      </c>
      <c r="I1702" s="42">
        <f t="shared" si="191"/>
        <v>1.7222253877796512</v>
      </c>
      <c r="L1702" s="44"/>
    </row>
    <row r="1703" spans="1:12" x14ac:dyDescent="0.25">
      <c r="A1703" s="51">
        <f t="shared" si="192"/>
        <v>465.58609352291757</v>
      </c>
      <c r="B1703" s="5">
        <f t="shared" si="186"/>
        <v>0.94997819661166005</v>
      </c>
      <c r="C1703" s="49">
        <f t="shared" si="189"/>
        <v>-0.44572724580002882</v>
      </c>
      <c r="D1703" s="5">
        <f t="shared" si="187"/>
        <v>4.4786177463222678</v>
      </c>
      <c r="E1703" s="5">
        <f t="shared" si="188"/>
        <v>2.2788620144255716</v>
      </c>
      <c r="F1703" s="5">
        <f t="shared" si="190"/>
        <v>3.5771802935422499</v>
      </c>
      <c r="G1703" s="16">
        <f>IF(AND(C$9="L",C$10="IB"),IF((($C$7*Coefficients!$C$16)/($A1703*($C$4/100)))&lt;=1,2*ASIN(($C$7*Coefficients!$C$16)/( $A1703*($C$4/100)))*180/PI(),180),IF(AND(C$9="C",C$10="IB"),IF((($C$7*Coefficients!$D$16)/($A1703*($C$4/100)))&lt;=1,2*ASIN(($C$7*Coefficients!$D$16)/( $A1703*($C$4/100)))*180/PI(),180),IF(AND(C$9="L",C$10="D"),IF((($C$7*Coefficients!$E$16)/($A1703*($C$4/100)))&lt;=1,2*ASIN(($C$7*Coefficients!$E$16)/( $A1703*($C$4/100)))*180/PI(),180),IF(AND(C$9="C",C$10="D"),IF((($C$7*Coefficients!$F$16)/($A1703*($C$4/100)))&lt;=1,2*ASIN(($C$7*Coefficients!$F$16)/( $A1703*($C$4/100)))*180/PI(),180),FALSE))))</f>
        <v>180</v>
      </c>
      <c r="H1703" s="50">
        <f>IF(AND(C$9="L",C$10="IB"),(($C$7*Coefficients!$C$16)/($A1703*SIN(C$5*PI()/180))*100/2)^2*PI(),IF(AND(C$9="C",C$10="IB"),(($C$7*Coefficients!$D$16)/($A1703*SIN(C$5*PI()/180))*100/2)^2*PI(),IF(AND(C$9="L",C$10="D"),(($C$7*Coefficients!$E$16)/($A1703*SIN(C$5*PI()/180))*100/2)^2*PI(),IF(AND(C$9="C",C$10="D"),(($C$7* Coefficients!$F$16)/($A1703*SIN(C$5*PI()/180))*100/2)^2*PI(),FALSE))))</f>
        <v>11829.533952339152</v>
      </c>
      <c r="I1703" s="42">
        <f t="shared" si="191"/>
        <v>1.71826437930458</v>
      </c>
      <c r="L1703" s="44"/>
    </row>
    <row r="1704" spans="1:12" x14ac:dyDescent="0.25">
      <c r="A1704" s="51">
        <f t="shared" si="192"/>
        <v>466.65938031424713</v>
      </c>
      <c r="B1704" s="5">
        <f t="shared" si="186"/>
        <v>0.94975124001406086</v>
      </c>
      <c r="C1704" s="49">
        <f t="shared" si="189"/>
        <v>-0.44780261498760882</v>
      </c>
      <c r="D1704" s="5">
        <f t="shared" si="187"/>
        <v>4.4889420264874476</v>
      </c>
      <c r="E1704" s="5">
        <f t="shared" si="188"/>
        <v>2.2893807635575611</v>
      </c>
      <c r="F1704" s="5">
        <f t="shared" si="190"/>
        <v>3.5971802935422503</v>
      </c>
      <c r="G1704" s="16">
        <f>IF(AND(C$9="L",C$10="IB"),IF((($C$7*Coefficients!$C$16)/($A1704*($C$4/100)))&lt;=1,2*ASIN(($C$7*Coefficients!$C$16)/( $A1704*($C$4/100)))*180/PI(),180),IF(AND(C$9="C",C$10="IB"),IF((($C$7*Coefficients!$D$16)/($A1704*($C$4/100)))&lt;=1,2*ASIN(($C$7*Coefficients!$D$16)/( $A1704*($C$4/100)))*180/PI(),180),IF(AND(C$9="L",C$10="D"),IF((($C$7*Coefficients!$E$16)/($A1704*($C$4/100)))&lt;=1,2*ASIN(($C$7*Coefficients!$E$16)/( $A1704*($C$4/100)))*180/PI(),180),IF(AND(C$9="C",C$10="D"),IF((($C$7*Coefficients!$F$16)/($A1704*($C$4/100)))&lt;=1,2*ASIN(($C$7*Coefficients!$F$16)/( $A1704*($C$4/100)))*180/PI(),180),FALSE))))</f>
        <v>180</v>
      </c>
      <c r="H1704" s="50">
        <f>IF(AND(C$9="L",C$10="IB"),(($C$7*Coefficients!$C$16)/($A1704*SIN(C$5*PI()/180))*100/2)^2*PI(),IF(AND(C$9="C",C$10="IB"),(($C$7*Coefficients!$D$16)/($A1704*SIN(C$5*PI()/180))*100/2)^2*PI(),IF(AND(C$9="L",C$10="D"),(($C$7*Coefficients!$E$16)/($A1704*SIN(C$5*PI()/180))*100/2)^2*PI(),IF(AND(C$9="C",C$10="D"),(($C$7* Coefficients!$F$16)/($A1704*SIN(C$5*PI()/180))*100/2)^2*PI(),FALSE))))</f>
        <v>11775.182180902215</v>
      </c>
      <c r="I1704" s="42">
        <f t="shared" si="191"/>
        <v>1.7143124808961994</v>
      </c>
      <c r="L1704" s="44"/>
    </row>
    <row r="1705" spans="1:12" x14ac:dyDescent="0.25">
      <c r="A1705" s="51">
        <f t="shared" si="192"/>
        <v>467.73514128715658</v>
      </c>
      <c r="B1705" s="5">
        <f t="shared" si="186"/>
        <v>0.94952327191715469</v>
      </c>
      <c r="C1705" s="49">
        <f t="shared" si="189"/>
        <v>-0.44988773299219098</v>
      </c>
      <c r="D1705" s="5">
        <f t="shared" si="187"/>
        <v>4.4992901065763897</v>
      </c>
      <c r="E1705" s="5">
        <f t="shared" si="188"/>
        <v>2.2999480650295347</v>
      </c>
      <c r="F1705" s="5">
        <f t="shared" si="190"/>
        <v>3.6171802935422499</v>
      </c>
      <c r="G1705" s="16">
        <f>IF(AND(C$9="L",C$10="IB"),IF((($C$7*Coefficients!$C$16)/($A1705*($C$4/100)))&lt;=1,2*ASIN(($C$7*Coefficients!$C$16)/( $A1705*($C$4/100)))*180/PI(),180),IF(AND(C$9="C",C$10="IB"),IF((($C$7*Coefficients!$D$16)/($A1705*($C$4/100)))&lt;=1,2*ASIN(($C$7*Coefficients!$D$16)/( $A1705*($C$4/100)))*180/PI(),180),IF(AND(C$9="L",C$10="D"),IF((($C$7*Coefficients!$E$16)/($A1705*($C$4/100)))&lt;=1,2*ASIN(($C$7*Coefficients!$E$16)/( $A1705*($C$4/100)))*180/PI(),180),IF(AND(C$9="C",C$10="D"),IF((($C$7*Coefficients!$F$16)/($A1705*($C$4/100)))&lt;=1,2*ASIN(($C$7*Coefficients!$F$16)/( $A1705*($C$4/100)))*180/PI(),180),FALSE))))</f>
        <v>180</v>
      </c>
      <c r="H1705" s="50">
        <f>IF(AND(C$9="L",C$10="IB"),(($C$7*Coefficients!$C$16)/($A1705*SIN(C$5*PI()/180))*100/2)^2*PI(),IF(AND(C$9="C",C$10="IB"),(($C$7*Coefficients!$D$16)/($A1705*SIN(C$5*PI()/180))*100/2)^2*PI(),IF(AND(C$9="L",C$10="D"),(($C$7*Coefficients!$E$16)/($A1705*SIN(C$5*PI()/180))*100/2)^2*PI(),IF(AND(C$9="C",C$10="D"),(($C$7* Coefficients!$F$16)/($A1705*SIN(C$5*PI()/180))*100/2)^2*PI(),FALSE))))</f>
        <v>11721.080133171236</v>
      </c>
      <c r="I1705" s="42">
        <f t="shared" si="191"/>
        <v>1.7103696716019379</v>
      </c>
      <c r="L1705" s="44"/>
    </row>
    <row r="1706" spans="1:12" x14ac:dyDescent="0.25">
      <c r="A1706" s="51">
        <f t="shared" si="192"/>
        <v>468.8133821452235</v>
      </c>
      <c r="B1706" s="5">
        <f t="shared" si="186"/>
        <v>0.9492942879816435</v>
      </c>
      <c r="C1706" s="49">
        <f t="shared" si="189"/>
        <v>-0.45198264642082742</v>
      </c>
      <c r="D1706" s="5">
        <f t="shared" si="187"/>
        <v>4.5096620414535868</v>
      </c>
      <c r="E1706" s="5">
        <f t="shared" si="188"/>
        <v>2.3105641429489112</v>
      </c>
      <c r="F1706" s="5">
        <f t="shared" si="190"/>
        <v>3.6371802935422486</v>
      </c>
      <c r="G1706" s="16">
        <f>IF(AND(C$9="L",C$10="IB"),IF((($C$7*Coefficients!$C$16)/($A1706*($C$4/100)))&lt;=1,2*ASIN(($C$7*Coefficients!$C$16)/( $A1706*($C$4/100)))*180/PI(),180),IF(AND(C$9="C",C$10="IB"),IF((($C$7*Coefficients!$D$16)/($A1706*($C$4/100)))&lt;=1,2*ASIN(($C$7*Coefficients!$D$16)/( $A1706*($C$4/100)))*180/PI(),180),IF(AND(C$9="L",C$10="D"),IF((($C$7*Coefficients!$E$16)/($A1706*($C$4/100)))&lt;=1,2*ASIN(($C$7*Coefficients!$E$16)/( $A1706*($C$4/100)))*180/PI(),180),IF(AND(C$9="C",C$10="D"),IF((($C$7*Coefficients!$F$16)/($A1706*($C$4/100)))&lt;=1,2*ASIN(($C$7*Coefficients!$F$16)/( $A1706*($C$4/100)))*180/PI(),180),FALSE))))</f>
        <v>180</v>
      </c>
      <c r="H1706" s="50">
        <f>IF(AND(C$9="L",C$10="IB"),(($C$7*Coefficients!$C$16)/($A1706*SIN(C$5*PI()/180))*100/2)^2*PI(),IF(AND(C$9="C",C$10="IB"),(($C$7*Coefficients!$D$16)/($A1706*SIN(C$5*PI()/180))*100/2)^2*PI(),IF(AND(C$9="L",C$10="D"),(($C$7*Coefficients!$E$16)/($A1706*SIN(C$5*PI()/180))*100/2)^2*PI(),IF(AND(C$9="C",C$10="D"),(($C$7* Coefficients!$F$16)/($A1706*SIN(C$5*PI()/180))*100/2)^2*PI(),FALSE))))</f>
        <v>11667.226661770006</v>
      </c>
      <c r="I1706" s="42">
        <f t="shared" si="191"/>
        <v>1.7064359305174133</v>
      </c>
      <c r="L1706" s="44"/>
    </row>
    <row r="1707" spans="1:12" x14ac:dyDescent="0.25">
      <c r="A1707" s="51">
        <f t="shared" si="192"/>
        <v>469.89410860517359</v>
      </c>
      <c r="B1707" s="5">
        <f t="shared" si="186"/>
        <v>0.94906428385118879</v>
      </c>
      <c r="C1707" s="49">
        <f t="shared" si="189"/>
        <v>-0.45408740211118731</v>
      </c>
      <c r="D1707" s="5">
        <f t="shared" si="187"/>
        <v>4.5200578861100045</v>
      </c>
      <c r="E1707" s="5">
        <f t="shared" si="188"/>
        <v>2.3212292224575437</v>
      </c>
      <c r="F1707" s="5">
        <f t="shared" si="190"/>
        <v>3.6571802935422495</v>
      </c>
      <c r="G1707" s="16">
        <f>IF(AND(C$9="L",C$10="IB"),IF((($C$7*Coefficients!$C$16)/($A1707*($C$4/100)))&lt;=1,2*ASIN(($C$7*Coefficients!$C$16)/( $A1707*($C$4/100)))*180/PI(),180),IF(AND(C$9="C",C$10="IB"),IF((($C$7*Coefficients!$D$16)/($A1707*($C$4/100)))&lt;=1,2*ASIN(($C$7*Coefficients!$D$16)/( $A1707*($C$4/100)))*180/PI(),180),IF(AND(C$9="L",C$10="D"),IF((($C$7*Coefficients!$E$16)/($A1707*($C$4/100)))&lt;=1,2*ASIN(($C$7*Coefficients!$E$16)/( $A1707*($C$4/100)))*180/PI(),180),IF(AND(C$9="C",C$10="D"),IF((($C$7*Coefficients!$F$16)/($A1707*($C$4/100)))&lt;=1,2*ASIN(($C$7*Coefficients!$F$16)/( $A1707*($C$4/100)))*180/PI(),180),FALSE))))</f>
        <v>180</v>
      </c>
      <c r="H1707" s="50">
        <f>IF(AND(C$9="L",C$10="IB"),(($C$7*Coefficients!$C$16)/($A1707*SIN(C$5*PI()/180))*100/2)^2*PI(),IF(AND(C$9="C",C$10="IB"),(($C$7*Coefficients!$D$16)/($A1707*SIN(C$5*PI()/180))*100/2)^2*PI(),IF(AND(C$9="L",C$10="D"),(($C$7*Coefficients!$E$16)/($A1707*SIN(C$5*PI()/180))*100/2)^2*PI(),IF(AND(C$9="C",C$10="D"),(($C$7* Coefficients!$F$16)/($A1707*SIN(C$5*PI()/180))*100/2)^2*PI(),FALSE))))</f>
        <v>11613.620624594034</v>
      </c>
      <c r="I1707" s="42">
        <f t="shared" si="191"/>
        <v>1.7025112367863213</v>
      </c>
      <c r="L1707" s="44"/>
    </row>
    <row r="1708" spans="1:12" x14ac:dyDescent="0.25">
      <c r="A1708" s="51">
        <f t="shared" si="192"/>
        <v>470.97732639691094</v>
      </c>
      <c r="B1708" s="5">
        <f t="shared" si="186"/>
        <v>0.9488332551523615</v>
      </c>
      <c r="C1708" s="49">
        <f t="shared" si="189"/>
        <v>-0.45620204713275664</v>
      </c>
      <c r="D1708" s="5">
        <f t="shared" si="187"/>
        <v>4.5304776956633761</v>
      </c>
      <c r="E1708" s="5">
        <f t="shared" si="188"/>
        <v>2.3319435297364897</v>
      </c>
      <c r="F1708" s="5">
        <f t="shared" si="190"/>
        <v>3.6771802935422486</v>
      </c>
      <c r="G1708" s="16">
        <f>IF(AND(C$9="L",C$10="IB"),IF((($C$7*Coefficients!$C$16)/($A1708*($C$4/100)))&lt;=1,2*ASIN(($C$7*Coefficients!$C$16)/( $A1708*($C$4/100)))*180/PI(),180),IF(AND(C$9="C",C$10="IB"),IF((($C$7*Coefficients!$D$16)/($A1708*($C$4/100)))&lt;=1,2*ASIN(($C$7*Coefficients!$D$16)/( $A1708*($C$4/100)))*180/PI(),180),IF(AND(C$9="L",C$10="D"),IF((($C$7*Coefficients!$E$16)/($A1708*($C$4/100)))&lt;=1,2*ASIN(($C$7*Coefficients!$E$16)/( $A1708*($C$4/100)))*180/PI(),180),IF(AND(C$9="C",C$10="D"),IF((($C$7*Coefficients!$F$16)/($A1708*($C$4/100)))&lt;=1,2*ASIN(($C$7*Coefficients!$F$16)/( $A1708*($C$4/100)))*180/PI(),180),FALSE))))</f>
        <v>180</v>
      </c>
      <c r="H1708" s="50">
        <f>IF(AND(C$9="L",C$10="IB"),(($C$7*Coefficients!$C$16)/($A1708*SIN(C$5*PI()/180))*100/2)^2*PI(),IF(AND(C$9="C",C$10="IB"),(($C$7*Coefficients!$D$16)/($A1708*SIN(C$5*PI()/180))*100/2)^2*PI(),IF(AND(C$9="L",C$10="D"),(($C$7*Coefficients!$E$16)/($A1708*SIN(C$5*PI()/180))*100/2)^2*PI(),IF(AND(C$9="C",C$10="D"),(($C$7* Coefficients!$F$16)/($A1708*SIN(C$5*PI()/180))*100/2)^2*PI(),FALSE))))</f>
        <v>11560.260884786323</v>
      </c>
      <c r="I1708" s="42">
        <f t="shared" si="191"/>
        <v>1.698595569600327</v>
      </c>
      <c r="L1708" s="44"/>
    </row>
    <row r="1709" spans="1:12" x14ac:dyDescent="0.25">
      <c r="A1709" s="51">
        <f t="shared" si="192"/>
        <v>472.06304126354843</v>
      </c>
      <c r="B1709" s="5">
        <f t="shared" si="186"/>
        <v>0.94860119749458871</v>
      </c>
      <c r="C1709" s="49">
        <f t="shared" si="189"/>
        <v>-0.45832662878807556</v>
      </c>
      <c r="D1709" s="5">
        <f t="shared" si="187"/>
        <v>4.5409215253584945</v>
      </c>
      <c r="E1709" s="5">
        <f t="shared" si="188"/>
        <v>2.3427072920108132</v>
      </c>
      <c r="F1709" s="5">
        <f t="shared" si="190"/>
        <v>3.6971802935422478</v>
      </c>
      <c r="G1709" s="16">
        <f>IF(AND(C$9="L",C$10="IB"),IF((($C$7*Coefficients!$C$16)/($A1709*($C$4/100)))&lt;=1,2*ASIN(($C$7*Coefficients!$C$16)/( $A1709*($C$4/100)))*180/PI(),180),IF(AND(C$9="C",C$10="IB"),IF((($C$7*Coefficients!$D$16)/($A1709*($C$4/100)))&lt;=1,2*ASIN(($C$7*Coefficients!$D$16)/( $A1709*($C$4/100)))*180/PI(),180),IF(AND(C$9="L",C$10="D"),IF((($C$7*Coefficients!$E$16)/($A1709*($C$4/100)))&lt;=1,2*ASIN(($C$7*Coefficients!$E$16)/( $A1709*($C$4/100)))*180/PI(),180),IF(AND(C$9="C",C$10="D"),IF((($C$7*Coefficients!$F$16)/($A1709*($C$4/100)))&lt;=1,2*ASIN(($C$7*Coefficients!$F$16)/( $A1709*($C$4/100)))*180/PI(),180),FALSE))))</f>
        <v>180</v>
      </c>
      <c r="H1709" s="50">
        <f>IF(AND(C$9="L",C$10="IB"),(($C$7*Coefficients!$C$16)/($A1709*SIN(C$5*PI()/180))*100/2)^2*PI(),IF(AND(C$9="C",C$10="IB"),(($C$7*Coefficients!$D$16)/($A1709*SIN(C$5*PI()/180))*100/2)^2*PI(),IF(AND(C$9="L",C$10="D"),(($C$7*Coefficients!$E$16)/($A1709*SIN(C$5*PI()/180))*100/2)^2*PI(),IF(AND(C$9="C",C$10="D"),(($C$7* Coefficients!$F$16)/($A1709*SIN(C$5*PI()/180))*100/2)^2*PI(),FALSE))))</f>
        <v>11507.146310713268</v>
      </c>
      <c r="I1709" s="42">
        <f t="shared" si="191"/>
        <v>1.6946889081989527</v>
      </c>
      <c r="L1709" s="44"/>
    </row>
    <row r="1710" spans="1:12" x14ac:dyDescent="0.25">
      <c r="A1710" s="51">
        <f t="shared" si="192"/>
        <v>473.15125896143826</v>
      </c>
      <c r="B1710" s="5">
        <f t="shared" si="186"/>
        <v>0.94836810647010383</v>
      </c>
      <c r="C1710" s="49">
        <f t="shared" si="189"/>
        <v>-0.46046119461395063</v>
      </c>
      <c r="D1710" s="5">
        <f t="shared" si="187"/>
        <v>4.5513894305675038</v>
      </c>
      <c r="E1710" s="5">
        <f t="shared" si="188"/>
        <v>2.3535207375544021</v>
      </c>
      <c r="F1710" s="5">
        <f t="shared" si="190"/>
        <v>3.7171802935422478</v>
      </c>
      <c r="G1710" s="16">
        <f>IF(AND(C$9="L",C$10="IB"),IF((($C$7*Coefficients!$C$16)/($A1710*($C$4/100)))&lt;=1,2*ASIN(($C$7*Coefficients!$C$16)/( $A1710*($C$4/100)))*180/PI(),180),IF(AND(C$9="C",C$10="IB"),IF((($C$7*Coefficients!$D$16)/($A1710*($C$4/100)))&lt;=1,2*ASIN(($C$7*Coefficients!$D$16)/( $A1710*($C$4/100)))*180/PI(),180),IF(AND(C$9="L",C$10="D"),IF((($C$7*Coefficients!$E$16)/($A1710*($C$4/100)))&lt;=1,2*ASIN(($C$7*Coefficients!$E$16)/( $A1710*($C$4/100)))*180/PI(),180),IF(AND(C$9="C",C$10="D"),IF((($C$7*Coefficients!$F$16)/($A1710*($C$4/100)))&lt;=1,2*ASIN(($C$7*Coefficients!$F$16)/( $A1710*($C$4/100)))*180/PI(),180),FALSE))))</f>
        <v>180</v>
      </c>
      <c r="H1710" s="50">
        <f>IF(AND(C$9="L",C$10="IB"),(($C$7*Coefficients!$C$16)/($A1710*SIN(C$5*PI()/180))*100/2)^2*PI(),IF(AND(C$9="C",C$10="IB"),(($C$7*Coefficients!$D$16)/($A1710*SIN(C$5*PI()/180))*100/2)^2*PI(),IF(AND(C$9="L",C$10="D"),(($C$7*Coefficients!$E$16)/($A1710*SIN(C$5*PI()/180))*100/2)^2*PI(),IF(AND(C$9="C",C$10="D"),(($C$7* Coefficients!$F$16)/($A1710*SIN(C$5*PI()/180))*100/2)^2*PI(),FALSE))))</f>
        <v>11454.275775940627</v>
      </c>
      <c r="I1710" s="42">
        <f t="shared" si="191"/>
        <v>1.6907912318694684</v>
      </c>
      <c r="L1710" s="44"/>
    </row>
    <row r="1711" spans="1:12" x14ac:dyDescent="0.25">
      <c r="A1711" s="51">
        <f t="shared" si="192"/>
        <v>474.24198526020228</v>
      </c>
      <c r="B1711" s="5">
        <f t="shared" si="186"/>
        <v>0.94813397765389185</v>
      </c>
      <c r="C1711" s="49">
        <f t="shared" si="189"/>
        <v>-0.46260579238271993</v>
      </c>
      <c r="D1711" s="5">
        <f t="shared" si="187"/>
        <v>4.5618814667901981</v>
      </c>
      <c r="E1711" s="5">
        <f t="shared" si="188"/>
        <v>2.3643840956948066</v>
      </c>
      <c r="F1711" s="5">
        <f t="shared" si="190"/>
        <v>3.7371802935422465</v>
      </c>
      <c r="G1711" s="16">
        <f>IF(AND(C$9="L",C$10="IB"),IF((($C$7*Coefficients!$C$16)/($A1711*($C$4/100)))&lt;=1,2*ASIN(($C$7*Coefficients!$C$16)/( $A1711*($C$4/100)))*180/PI(),180),IF(AND(C$9="C",C$10="IB"),IF((($C$7*Coefficients!$D$16)/($A1711*($C$4/100)))&lt;=1,2*ASIN(($C$7*Coefficients!$D$16)/( $A1711*($C$4/100)))*180/PI(),180),IF(AND(C$9="L",C$10="D"),IF((($C$7*Coefficients!$E$16)/($A1711*($C$4/100)))&lt;=1,2*ASIN(($C$7*Coefficients!$E$16)/( $A1711*($C$4/100)))*180/PI(),180),IF(AND(C$9="C",C$10="D"),IF((($C$7*Coefficients!$F$16)/($A1711*($C$4/100)))&lt;=1,2*ASIN(($C$7*Coefficients!$F$16)/( $A1711*($C$4/100)))*180/PI(),180),FALSE))))</f>
        <v>180</v>
      </c>
      <c r="H1711" s="50">
        <f>IF(AND(C$9="L",C$10="IB"),(($C$7*Coefficients!$C$16)/($A1711*SIN(C$5*PI()/180))*100/2)^2*PI(),IF(AND(C$9="C",C$10="IB"),(($C$7*Coefficients!$D$16)/($A1711*SIN(C$5*PI()/180))*100/2)^2*PI(),IF(AND(C$9="L",C$10="D"),(($C$7*Coefficients!$E$16)/($A1711*SIN(C$5*PI()/180))*100/2)^2*PI(),IF(AND(C$9="C",C$10="D"),(($C$7* Coefficients!$F$16)/($A1711*SIN(C$5*PI()/180))*100/2)^2*PI(),FALSE))))</f>
        <v>11401.648159209664</v>
      </c>
      <c r="I1711" s="42">
        <f t="shared" si="191"/>
        <v>1.6869025199467824</v>
      </c>
      <c r="L1711" s="44"/>
    </row>
    <row r="1712" spans="1:12" x14ac:dyDescent="0.25">
      <c r="A1712" s="51">
        <f t="shared" si="192"/>
        <v>475.3352259427628</v>
      </c>
      <c r="B1712" s="5">
        <f t="shared" si="186"/>
        <v>0.94789880660364167</v>
      </c>
      <c r="C1712" s="49">
        <f t="shared" si="189"/>
        <v>-0.46476047010345961</v>
      </c>
      <c r="D1712" s="5">
        <f t="shared" si="187"/>
        <v>4.5723976896543075</v>
      </c>
      <c r="E1712" s="5">
        <f t="shared" si="188"/>
        <v>2.3752975968181063</v>
      </c>
      <c r="F1712" s="5">
        <f t="shared" si="190"/>
        <v>3.757180293542246</v>
      </c>
      <c r="G1712" s="16">
        <f>IF(AND(C$9="L",C$10="IB"),IF((($C$7*Coefficients!$C$16)/($A1712*($C$4/100)))&lt;=1,2*ASIN(($C$7*Coefficients!$C$16)/( $A1712*($C$4/100)))*180/PI(),180),IF(AND(C$9="C",C$10="IB"),IF((($C$7*Coefficients!$D$16)/($A1712*($C$4/100)))&lt;=1,2*ASIN(($C$7*Coefficients!$D$16)/( $A1712*($C$4/100)))*180/PI(),180),IF(AND(C$9="L",C$10="D"),IF((($C$7*Coefficients!$E$16)/($A1712*($C$4/100)))&lt;=1,2*ASIN(($C$7*Coefficients!$E$16)/( $A1712*($C$4/100)))*180/PI(),180),IF(AND(C$9="C",C$10="D"),IF((($C$7*Coefficients!$F$16)/($A1712*($C$4/100)))&lt;=1,2*ASIN(($C$7*Coefficients!$F$16)/( $A1712*($C$4/100)))*180/PI(),180),FALSE))))</f>
        <v>180</v>
      </c>
      <c r="H1712" s="50">
        <f>IF(AND(C$9="L",C$10="IB"),(($C$7*Coefficients!$C$16)/($A1712*SIN(C$5*PI()/180))*100/2)^2*PI(),IF(AND(C$9="C",C$10="IB"),(($C$7*Coefficients!$D$16)/($A1712*SIN(C$5*PI()/180))*100/2)^2*PI(),IF(AND(C$9="L",C$10="D"),(($C$7*Coefficients!$E$16)/($A1712*SIN(C$5*PI()/180))*100/2)^2*PI(),IF(AND(C$9="C",C$10="D"),(($C$7* Coefficients!$F$16)/($A1712*SIN(C$5*PI()/180))*100/2)^2*PI(),FALSE))))</f>
        <v>11349.262344413368</v>
      </c>
      <c r="I1712" s="42">
        <f t="shared" si="191"/>
        <v>1.6830227518133309</v>
      </c>
      <c r="L1712" s="44"/>
    </row>
    <row r="1713" spans="1:12" x14ac:dyDescent="0.25">
      <c r="A1713" s="51">
        <f t="shared" si="192"/>
        <v>476.4309868053731</v>
      </c>
      <c r="B1713" s="5">
        <f t="shared" si="186"/>
        <v>0.94766258885968924</v>
      </c>
      <c r="C1713" s="49">
        <f t="shared" si="189"/>
        <v>-0.46692527602328349</v>
      </c>
      <c r="D1713" s="5">
        <f t="shared" si="187"/>
        <v>4.5829381549157988</v>
      </c>
      <c r="E1713" s="5">
        <f t="shared" si="188"/>
        <v>2.3862614723737945</v>
      </c>
      <c r="F1713" s="5">
        <f t="shared" si="190"/>
        <v>3.7771802935422456</v>
      </c>
      <c r="G1713" s="16">
        <f>IF(AND(C$9="L",C$10="IB"),IF((($C$7*Coefficients!$C$16)/($A1713*($C$4/100)))&lt;=1,2*ASIN(($C$7*Coefficients!$C$16)/( $A1713*($C$4/100)))*180/PI(),180),IF(AND(C$9="C",C$10="IB"),IF((($C$7*Coefficients!$D$16)/($A1713*($C$4/100)))&lt;=1,2*ASIN(($C$7*Coefficients!$D$16)/( $A1713*($C$4/100)))*180/PI(),180),IF(AND(C$9="L",C$10="D"),IF((($C$7*Coefficients!$E$16)/($A1713*($C$4/100)))&lt;=1,2*ASIN(($C$7*Coefficients!$E$16)/( $A1713*($C$4/100)))*180/PI(),180),IF(AND(C$9="C",C$10="D"),IF((($C$7*Coefficients!$F$16)/($A1713*($C$4/100)))&lt;=1,2*ASIN(($C$7*Coefficients!$F$16)/( $A1713*($C$4/100)))*180/PI(),180),FALSE))))</f>
        <v>180</v>
      </c>
      <c r="H1713" s="50">
        <f>IF(AND(C$9="L",C$10="IB"),(($C$7*Coefficients!$C$16)/($A1713*SIN(C$5*PI()/180))*100/2)^2*PI(),IF(AND(C$9="C",C$10="IB"),(($C$7*Coefficients!$D$16)/($A1713*SIN(C$5*PI()/180))*100/2)^2*PI(),IF(AND(C$9="L",C$10="D"),(($C$7*Coefficients!$E$16)/($A1713*SIN(C$5*PI()/180))*100/2)^2*PI(),IF(AND(C$9="C",C$10="D"),(($C$7* Coefficients!$F$16)/($A1713*SIN(C$5*PI()/180))*100/2)^2*PI(),FALSE))))</f>
        <v>11297.11722057276</v>
      </c>
      <c r="I1713" s="42">
        <f t="shared" si="191"/>
        <v>1.6791519068989695</v>
      </c>
      <c r="L1713" s="44"/>
    </row>
    <row r="1714" spans="1:12" x14ac:dyDescent="0.25">
      <c r="A1714" s="51">
        <f t="shared" si="192"/>
        <v>477.5292736576481</v>
      </c>
      <c r="B1714" s="5">
        <f t="shared" si="186"/>
        <v>0.94742531994497026</v>
      </c>
      <c r="C1714" s="49">
        <f t="shared" si="189"/>
        <v>-0.46910025862856114</v>
      </c>
      <c r="D1714" s="5">
        <f t="shared" si="187"/>
        <v>4.5935029184591691</v>
      </c>
      <c r="E1714" s="5">
        <f t="shared" si="188"/>
        <v>2.3972759548796851</v>
      </c>
      <c r="F1714" s="5">
        <f t="shared" si="190"/>
        <v>3.7971802935422434</v>
      </c>
      <c r="G1714" s="16">
        <f>IF(AND(C$9="L",C$10="IB"),IF((($C$7*Coefficients!$C$16)/($A1714*($C$4/100)))&lt;=1,2*ASIN(($C$7*Coefficients!$C$16)/( $A1714*($C$4/100)))*180/PI(),180),IF(AND(C$9="C",C$10="IB"),IF((($C$7*Coefficients!$D$16)/($A1714*($C$4/100)))&lt;=1,2*ASIN(($C$7*Coefficients!$D$16)/( $A1714*($C$4/100)))*180/PI(),180),IF(AND(C$9="L",C$10="D"),IF((($C$7*Coefficients!$E$16)/($A1714*($C$4/100)))&lt;=1,2*ASIN(($C$7*Coefficients!$E$16)/( $A1714*($C$4/100)))*180/PI(),180),IF(AND(C$9="C",C$10="D"),IF((($C$7*Coefficients!$F$16)/($A1714*($C$4/100)))&lt;=1,2*ASIN(($C$7*Coefficients!$F$16)/( $A1714*($C$4/100)))*180/PI(),180),FALSE))))</f>
        <v>180</v>
      </c>
      <c r="H1714" s="50">
        <f>IF(AND(C$9="L",C$10="IB"),(($C$7*Coefficients!$C$16)/($A1714*SIN(C$5*PI()/180))*100/2)^2*PI(),IF(AND(C$9="C",C$10="IB"),(($C$7*Coefficients!$D$16)/($A1714*SIN(C$5*PI()/180))*100/2)^2*PI(),IF(AND(C$9="L",C$10="D"),(($C$7*Coefficients!$E$16)/($A1714*SIN(C$5*PI()/180))*100/2)^2*PI(),IF(AND(C$9="C",C$10="D"),(($C$7* Coefficients!$F$16)/($A1714*SIN(C$5*PI()/180))*100/2)^2*PI(),FALSE))))</f>
        <v>11245.211681813351</v>
      </c>
      <c r="I1714" s="42">
        <f t="shared" si="191"/>
        <v>1.6752899646808641</v>
      </c>
      <c r="L1714" s="44"/>
    </row>
    <row r="1715" spans="1:12" x14ac:dyDescent="0.25">
      <c r="A1715" s="51">
        <f t="shared" si="192"/>
        <v>478.63009232259549</v>
      </c>
      <c r="B1715" s="5">
        <f t="shared" si="186"/>
        <v>0.94718699536496576</v>
      </c>
      <c r="C1715" s="49">
        <f t="shared" si="189"/>
        <v>-0.47128546664620991</v>
      </c>
      <c r="D1715" s="5">
        <f t="shared" si="187"/>
        <v>4.604092036297744</v>
      </c>
      <c r="E1715" s="5">
        <f t="shared" si="188"/>
        <v>2.4083412779268496</v>
      </c>
      <c r="F1715" s="5">
        <f t="shared" si="190"/>
        <v>3.8171802935422443</v>
      </c>
      <c r="G1715" s="16">
        <f>IF(AND(C$9="L",C$10="IB"),IF((($C$7*Coefficients!$C$16)/($A1715*($C$4/100)))&lt;=1,2*ASIN(($C$7*Coefficients!$C$16)/( $A1715*($C$4/100)))*180/PI(),180),IF(AND(C$9="C",C$10="IB"),IF((($C$7*Coefficients!$D$16)/($A1715*($C$4/100)))&lt;=1,2*ASIN(($C$7*Coefficients!$D$16)/( $A1715*($C$4/100)))*180/PI(),180),IF(AND(C$9="L",C$10="D"),IF((($C$7*Coefficients!$E$16)/($A1715*($C$4/100)))&lt;=1,2*ASIN(($C$7*Coefficients!$E$16)/( $A1715*($C$4/100)))*180/PI(),180),IF(AND(C$9="C",C$10="D"),IF((($C$7*Coefficients!$F$16)/($A1715*($C$4/100)))&lt;=1,2*ASIN(($C$7*Coefficients!$F$16)/( $A1715*($C$4/100)))*180/PI(),180),FALSE))))</f>
        <v>180</v>
      </c>
      <c r="H1715" s="50">
        <f>IF(AND(C$9="L",C$10="IB"),(($C$7*Coefficients!$C$16)/($A1715*SIN(C$5*PI()/180))*100/2)^2*PI(),IF(AND(C$9="C",C$10="IB"),(($C$7*Coefficients!$D$16)/($A1715*SIN(C$5*PI()/180))*100/2)^2*PI(),IF(AND(C$9="L",C$10="D"),(($C$7*Coefficients!$E$16)/($A1715*SIN(C$5*PI()/180))*100/2)^2*PI(),IF(AND(C$9="C",C$10="D"),(($C$7* Coefficients!$F$16)/($A1715*SIN(C$5*PI()/180))*100/2)^2*PI(),FALSE))))</f>
        <v>11193.544627341686</v>
      </c>
      <c r="I1715" s="42">
        <f t="shared" si="191"/>
        <v>1.6714369046833812</v>
      </c>
      <c r="L1715" s="44"/>
    </row>
    <row r="1716" spans="1:12" x14ac:dyDescent="0.25">
      <c r="A1716" s="51">
        <f t="shared" si="192"/>
        <v>479.73344863664613</v>
      </c>
      <c r="B1716" s="5">
        <f t="shared" si="186"/>
        <v>0.94694761060765087</v>
      </c>
      <c r="C1716" s="49">
        <f t="shared" si="189"/>
        <v>-0.47348094904496452</v>
      </c>
      <c r="D1716" s="5">
        <f t="shared" si="187"/>
        <v>4.6147055645739723</v>
      </c>
      <c r="E1716" s="5">
        <f t="shared" si="188"/>
        <v>2.4194576761845616</v>
      </c>
      <c r="F1716" s="5">
        <f t="shared" si="190"/>
        <v>3.8371802935422434</v>
      </c>
      <c r="G1716" s="16">
        <f>IF(AND(C$9="L",C$10="IB"),IF((($C$7*Coefficients!$C$16)/($A1716*($C$4/100)))&lt;=1,2*ASIN(($C$7*Coefficients!$C$16)/( $A1716*($C$4/100)))*180/PI(),180),IF(AND(C$9="C",C$10="IB"),IF((($C$7*Coefficients!$D$16)/($A1716*($C$4/100)))&lt;=1,2*ASIN(($C$7*Coefficients!$D$16)/( $A1716*($C$4/100)))*180/PI(),180),IF(AND(C$9="L",C$10="D"),IF((($C$7*Coefficients!$E$16)/($A1716*($C$4/100)))&lt;=1,2*ASIN(($C$7*Coefficients!$E$16)/( $A1716*($C$4/100)))*180/PI(),180),IF(AND(C$9="C",C$10="D"),IF((($C$7*Coefficients!$F$16)/($A1716*($C$4/100)))&lt;=1,2*ASIN(($C$7*Coefficients!$F$16)/( $A1716*($C$4/100)))*180/PI(),180),FALSE))))</f>
        <v>180</v>
      </c>
      <c r="H1716" s="50">
        <f>IF(AND(C$9="L",C$10="IB"),(($C$7*Coefficients!$C$16)/($A1716*SIN(C$5*PI()/180))*100/2)^2*PI(),IF(AND(C$9="C",C$10="IB"),(($C$7*Coefficients!$D$16)/($A1716*SIN(C$5*PI()/180))*100/2)^2*PI(),IF(AND(C$9="L",C$10="D"),(($C$7*Coefficients!$E$16)/($A1716*SIN(C$5*PI()/180))*100/2)^2*PI(),IF(AND(C$9="C",C$10="D"),(($C$7* Coefficients!$F$16)/($A1716*SIN(C$5*PI()/180))*100/2)^2*PI(),FALSE))))</f>
        <v>11142.114961421998</v>
      </c>
      <c r="I1716" s="42">
        <f t="shared" si="191"/>
        <v>1.6675927064779805</v>
      </c>
      <c r="L1716" s="44"/>
    </row>
    <row r="1717" spans="1:12" x14ac:dyDescent="0.25">
      <c r="A1717" s="51">
        <f t="shared" si="192"/>
        <v>480.83934844968542</v>
      </c>
      <c r="B1717" s="5">
        <f t="shared" si="186"/>
        <v>0.94670716114344444</v>
      </c>
      <c r="C1717" s="49">
        <f t="shared" si="189"/>
        <v>-0.47568675503664692</v>
      </c>
      <c r="D1717" s="5">
        <f t="shared" si="187"/>
        <v>4.6253435595597239</v>
      </c>
      <c r="E1717" s="5">
        <f t="shared" si="188"/>
        <v>2.4306253854052833</v>
      </c>
      <c r="F1717" s="5">
        <f t="shared" si="190"/>
        <v>3.8571802935422443</v>
      </c>
      <c r="G1717" s="16">
        <f>IF(AND(C$9="L",C$10="IB"),IF((($C$7*Coefficients!$C$16)/($A1717*($C$4/100)))&lt;=1,2*ASIN(($C$7*Coefficients!$C$16)/( $A1717*($C$4/100)))*180/PI(),180),IF(AND(C$9="C",C$10="IB"),IF((($C$7*Coefficients!$D$16)/($A1717*($C$4/100)))&lt;=1,2*ASIN(($C$7*Coefficients!$D$16)/( $A1717*($C$4/100)))*180/PI(),180),IF(AND(C$9="L",C$10="D"),IF((($C$7*Coefficients!$E$16)/($A1717*($C$4/100)))&lt;=1,2*ASIN(($C$7*Coefficients!$E$16)/( $A1717*($C$4/100)))*180/PI(),180),IF(AND(C$9="C",C$10="D"),IF((($C$7*Coefficients!$F$16)/($A1717*($C$4/100)))&lt;=1,2*ASIN(($C$7*Coefficients!$F$16)/( $A1717*($C$4/100)))*180/PI(),180),FALSE))))</f>
        <v>180</v>
      </c>
      <c r="H1717" s="50">
        <f>IF(AND(C$9="L",C$10="IB"),(($C$7*Coefficients!$C$16)/($A1717*SIN(C$5*PI()/180))*100/2)^2*PI(),IF(AND(C$9="C",C$10="IB"),(($C$7*Coefficients!$D$16)/($A1717*SIN(C$5*PI()/180))*100/2)^2*PI(),IF(AND(C$9="L",C$10="D"),(($C$7*Coefficients!$E$16)/($A1717*SIN(C$5*PI()/180))*100/2)^2*PI(),IF(AND(C$9="C",C$10="D"),(($C$7* Coefficients!$F$16)/($A1717*SIN(C$5*PI()/180))*100/2)^2*PI(),FALSE))))</f>
        <v>11090.921593352952</v>
      </c>
      <c r="I1717" s="42">
        <f t="shared" si="191"/>
        <v>1.663757349683106</v>
      </c>
      <c r="L1717" s="44"/>
    </row>
    <row r="1718" spans="1:12" x14ac:dyDescent="0.25">
      <c r="A1718" s="51">
        <f t="shared" si="192"/>
        <v>481.94779762508409</v>
      </c>
      <c r="B1718" s="5">
        <f t="shared" si="186"/>
        <v>0.94646564242515485</v>
      </c>
      <c r="C1718" s="49">
        <f t="shared" si="189"/>
        <v>-0.47790293407747886</v>
      </c>
      <c r="D1718" s="5">
        <f t="shared" si="187"/>
        <v>4.6360060776565888</v>
      </c>
      <c r="E1718" s="5">
        <f t="shared" si="188"/>
        <v>2.4418446424296567</v>
      </c>
      <c r="F1718" s="5">
        <f t="shared" si="190"/>
        <v>3.877180293542243</v>
      </c>
      <c r="G1718" s="16">
        <f>IF(AND(C$9="L",C$10="IB"),IF((($C$7*Coefficients!$C$16)/($A1718*($C$4/100)))&lt;=1,2*ASIN(($C$7*Coefficients!$C$16)/( $A1718*($C$4/100)))*180/PI(),180),IF(AND(C$9="C",C$10="IB"),IF((($C$7*Coefficients!$D$16)/($A1718*($C$4/100)))&lt;=1,2*ASIN(($C$7*Coefficients!$D$16)/( $A1718*($C$4/100)))*180/PI(),180),IF(AND(C$9="L",C$10="D"),IF((($C$7*Coefficients!$E$16)/($A1718*($C$4/100)))&lt;=1,2*ASIN(($C$7*Coefficients!$E$16)/( $A1718*($C$4/100)))*180/PI(),180),IF(AND(C$9="C",C$10="D"),IF((($C$7*Coefficients!$F$16)/($A1718*($C$4/100)))&lt;=1,2*ASIN(($C$7*Coefficients!$F$16)/( $A1718*($C$4/100)))*180/PI(),180),FALSE))))</f>
        <v>180</v>
      </c>
      <c r="H1718" s="50">
        <f>IF(AND(C$9="L",C$10="IB"),(($C$7*Coefficients!$C$16)/($A1718*SIN(C$5*PI()/180))*100/2)^2*PI(),IF(AND(C$9="C",C$10="IB"),(($C$7*Coefficients!$D$16)/($A1718*SIN(C$5*PI()/180))*100/2)^2*PI(),IF(AND(C$9="L",C$10="D"),(($C$7*Coefficients!$E$16)/($A1718*SIN(C$5*PI()/180))*100/2)^2*PI(),IF(AND(C$9="C",C$10="D"),(($C$7* Coefficients!$F$16)/($A1718*SIN(C$5*PI()/180))*100/2)^2*PI(),FALSE))))</f>
        <v>11039.96343744456</v>
      </c>
      <c r="I1718" s="42">
        <f t="shared" si="191"/>
        <v>1.6599308139640769</v>
      </c>
      <c r="L1718" s="44"/>
    </row>
    <row r="1719" spans="1:12" x14ac:dyDescent="0.25">
      <c r="A1719" s="51">
        <f t="shared" si="192"/>
        <v>483.0588020397293</v>
      </c>
      <c r="B1719" s="5">
        <f t="shared" si="186"/>
        <v>0.94622304988793071</v>
      </c>
      <c r="C1719" s="49">
        <f t="shared" si="189"/>
        <v>-0.48012953586935719</v>
      </c>
      <c r="D1719" s="5">
        <f t="shared" si="187"/>
        <v>4.6466931753961767</v>
      </c>
      <c r="E1719" s="5">
        <f t="shared" si="188"/>
        <v>2.453115685191535</v>
      </c>
      <c r="F1719" s="5">
        <f t="shared" si="190"/>
        <v>3.8971802935422435</v>
      </c>
      <c r="G1719" s="16">
        <f>IF(AND(C$9="L",C$10="IB"),IF((($C$7*Coefficients!$C$16)/($A1719*($C$4/100)))&lt;=1,2*ASIN(($C$7*Coefficients!$C$16)/( $A1719*($C$4/100)))*180/PI(),180),IF(AND(C$9="C",C$10="IB"),IF((($C$7*Coefficients!$D$16)/($A1719*($C$4/100)))&lt;=1,2*ASIN(($C$7*Coefficients!$D$16)/( $A1719*($C$4/100)))*180/PI(),180),IF(AND(C$9="L",C$10="D"),IF((($C$7*Coefficients!$E$16)/($A1719*($C$4/100)))&lt;=1,2*ASIN(($C$7*Coefficients!$E$16)/( $A1719*($C$4/100)))*180/PI(),180),IF(AND(C$9="C",C$10="D"),IF((($C$7*Coefficients!$F$16)/($A1719*($C$4/100)))&lt;=1,2*ASIN(($C$7*Coefficients!$F$16)/( $A1719*($C$4/100)))*180/PI(),180),FALSE))))</f>
        <v>180</v>
      </c>
      <c r="H1719" s="50">
        <f>IF(AND(C$9="L",C$10="IB"),(($C$7*Coefficients!$C$16)/($A1719*SIN(C$5*PI()/180))*100/2)^2*PI(),IF(AND(C$9="C",C$10="IB"),(($C$7*Coefficients!$D$16)/($A1719*SIN(C$5*PI()/180))*100/2)^2*PI(),IF(AND(C$9="L",C$10="D"),(($C$7*Coefficients!$E$16)/($A1719*SIN(C$5*PI()/180))*100/2)^2*PI(),IF(AND(C$9="C",C$10="D"),(($C$7* Coefficients!$F$16)/($A1719*SIN(C$5*PI()/180))*100/2)^2*PI(),FALSE))))</f>
        <v>10989.239412995101</v>
      </c>
      <c r="I1719" s="42">
        <f t="shared" si="191"/>
        <v>1.6561130790329825</v>
      </c>
      <c r="L1719" s="44"/>
    </row>
    <row r="1720" spans="1:12" x14ac:dyDescent="0.25">
      <c r="A1720" s="51">
        <f t="shared" si="192"/>
        <v>484.17236758405585</v>
      </c>
      <c r="B1720" s="5">
        <f t="shared" si="186"/>
        <v>0.94597937894920736</v>
      </c>
      <c r="C1720" s="49">
        <f t="shared" si="189"/>
        <v>-0.48236661036117567</v>
      </c>
      <c r="D1720" s="5">
        <f t="shared" si="187"/>
        <v>4.657404909440416</v>
      </c>
      <c r="E1720" s="5">
        <f t="shared" si="188"/>
        <v>2.4644387527230203</v>
      </c>
      <c r="F1720" s="5">
        <f t="shared" si="190"/>
        <v>3.9171802935422422</v>
      </c>
      <c r="G1720" s="16">
        <f>IF(AND(C$9="L",C$10="IB"),IF((($C$7*Coefficients!$C$16)/($A1720*($C$4/100)))&lt;=1,2*ASIN(($C$7*Coefficients!$C$16)/( $A1720*($C$4/100)))*180/PI(),180),IF(AND(C$9="C",C$10="IB"),IF((($C$7*Coefficients!$D$16)/($A1720*($C$4/100)))&lt;=1,2*ASIN(($C$7*Coefficients!$D$16)/( $A1720*($C$4/100)))*180/PI(),180),IF(AND(C$9="L",C$10="D"),IF((($C$7*Coefficients!$E$16)/($A1720*($C$4/100)))&lt;=1,2*ASIN(($C$7*Coefficients!$E$16)/( $A1720*($C$4/100)))*180/PI(),180),IF(AND(C$9="C",C$10="D"),IF((($C$7*Coefficients!$F$16)/($A1720*($C$4/100)))&lt;=1,2*ASIN(($C$7*Coefficients!$F$16)/( $A1720*($C$4/100)))*180/PI(),180),FALSE))))</f>
        <v>180</v>
      </c>
      <c r="H1720" s="50">
        <f>IF(AND(C$9="L",C$10="IB"),(($C$7*Coefficients!$C$16)/($A1720*SIN(C$5*PI()/180))*100/2)^2*PI(),IF(AND(C$9="C",C$10="IB"),(($C$7*Coefficients!$D$16)/($A1720*SIN(C$5*PI()/180))*100/2)^2*PI(),IF(AND(C$9="L",C$10="D"),(($C$7*Coefficients!$E$16)/($A1720*SIN(C$5*PI()/180))*100/2)^2*PI(),IF(AND(C$9="C",C$10="D"),(($C$7* Coefficients!$F$16)/($A1720*SIN(C$5*PI()/180))*100/2)^2*PI(),FALSE))))</f>
        <v>10938.74844426824</v>
      </c>
      <c r="I1720" s="42">
        <f t="shared" si="191"/>
        <v>1.6523041246485721</v>
      </c>
      <c r="L1720" s="44"/>
    </row>
    <row r="1721" spans="1:12" x14ac:dyDescent="0.25">
      <c r="A1721" s="51">
        <f t="shared" si="192"/>
        <v>485.28850016207741</v>
      </c>
      <c r="B1721" s="5">
        <f t="shared" si="186"/>
        <v>0.94573462500865635</v>
      </c>
      <c r="C1721" s="49">
        <f t="shared" si="189"/>
        <v>-0.48461420775012781</v>
      </c>
      <c r="D1721" s="5">
        <f t="shared" si="187"/>
        <v>4.6681413365818551</v>
      </c>
      <c r="E1721" s="5">
        <f t="shared" si="188"/>
        <v>2.4758140851595387</v>
      </c>
      <c r="F1721" s="5">
        <f t="shared" si="190"/>
        <v>3.9371802935422413</v>
      </c>
      <c r="G1721" s="16">
        <f>IF(AND(C$9="L",C$10="IB"),IF((($C$7*Coefficients!$C$16)/($A1721*($C$4/100)))&lt;=1,2*ASIN(($C$7*Coefficients!$C$16)/( $A1721*($C$4/100)))*180/PI(),180),IF(AND(C$9="C",C$10="IB"),IF((($C$7*Coefficients!$D$16)/($A1721*($C$4/100)))&lt;=1,2*ASIN(($C$7*Coefficients!$D$16)/( $A1721*($C$4/100)))*180/PI(),180),IF(AND(C$9="L",C$10="D"),IF((($C$7*Coefficients!$E$16)/($A1721*($C$4/100)))&lt;=1,2*ASIN(($C$7*Coefficients!$E$16)/( $A1721*($C$4/100)))*180/PI(),180),IF(AND(C$9="C",C$10="D"),IF((($C$7*Coefficients!$F$16)/($A1721*($C$4/100)))&lt;=1,2*ASIN(($C$7*Coefficients!$F$16)/( $A1721*($C$4/100)))*180/PI(),180),FALSE))))</f>
        <v>180</v>
      </c>
      <c r="H1721" s="50">
        <f>IF(AND(C$9="L",C$10="IB"),(($C$7*Coefficients!$C$16)/($A1721*SIN(C$5*PI()/180))*100/2)^2*PI(),IF(AND(C$9="C",C$10="IB"),(($C$7*Coefficients!$D$16)/($A1721*SIN(C$5*PI()/180))*100/2)^2*PI(),IF(AND(C$9="L",C$10="D"),(($C$7*Coefficients!$E$16)/($A1721*SIN(C$5*PI()/180))*100/2)^2*PI(),IF(AND(C$9="C",C$10="D"),(($C$7* Coefficients!$F$16)/($A1721*SIN(C$5*PI()/180))*100/2)^2*PI(),FALSE))))</f>
        <v>10888.489460470197</v>
      </c>
      <c r="I1721" s="42">
        <f t="shared" si="191"/>
        <v>1.6485039306161486</v>
      </c>
      <c r="L1721" s="44"/>
    </row>
    <row r="1722" spans="1:12" x14ac:dyDescent="0.25">
      <c r="A1722" s="51">
        <f t="shared" si="192"/>
        <v>486.4072056914178</v>
      </c>
      <c r="B1722" s="5">
        <f t="shared" si="186"/>
        <v>0.94548878344813314</v>
      </c>
      <c r="C1722" s="49">
        <f t="shared" si="189"/>
        <v>-0.48687237848303361</v>
      </c>
      <c r="D1722" s="5">
        <f t="shared" si="187"/>
        <v>4.6789025137439602</v>
      </c>
      <c r="E1722" s="5">
        <f t="shared" si="188"/>
        <v>2.4872419237449312</v>
      </c>
      <c r="F1722" s="5">
        <f t="shared" si="190"/>
        <v>3.95718029354224</v>
      </c>
      <c r="G1722" s="16">
        <f>IF(AND(C$9="L",C$10="IB"),IF((($C$7*Coefficients!$C$16)/($A1722*($C$4/100)))&lt;=1,2*ASIN(($C$7*Coefficients!$C$16)/( $A1722*($C$4/100)))*180/PI(),180),IF(AND(C$9="C",C$10="IB"),IF((($C$7*Coefficients!$D$16)/($A1722*($C$4/100)))&lt;=1,2*ASIN(($C$7*Coefficients!$D$16)/( $A1722*($C$4/100)))*180/PI(),180),IF(AND(C$9="L",C$10="D"),IF((($C$7*Coefficients!$E$16)/($A1722*($C$4/100)))&lt;=1,2*ASIN(($C$7*Coefficients!$E$16)/( $A1722*($C$4/100)))*180/PI(),180),IF(AND(C$9="C",C$10="D"),IF((($C$7*Coefficients!$F$16)/($A1722*($C$4/100)))&lt;=1,2*ASIN(($C$7*Coefficients!$F$16)/( $A1722*($C$4/100)))*180/PI(),180),FALSE))))</f>
        <v>180</v>
      </c>
      <c r="H1722" s="50">
        <f>IF(AND(C$9="L",C$10="IB"),(($C$7*Coefficients!$C$16)/($A1722*SIN(C$5*PI()/180))*100/2)^2*PI(),IF(AND(C$9="C",C$10="IB"),(($C$7*Coefficients!$D$16)/($A1722*SIN(C$5*PI()/180))*100/2)^2*PI(),IF(AND(C$9="L",C$10="D"),(($C$7*Coefficients!$E$16)/($A1722*SIN(C$5*PI()/180))*100/2)^2*PI(),IF(AND(C$9="C",C$10="D"),(($C$7* Coefficients!$F$16)/($A1722*SIN(C$5*PI()/180))*100/2)^2*PI(),FALSE))))</f>
        <v>10838.461395727039</v>
      </c>
      <c r="I1722" s="42">
        <f t="shared" si="191"/>
        <v>1.6447124767874615</v>
      </c>
      <c r="L1722" s="44"/>
    </row>
    <row r="1723" spans="1:12" x14ac:dyDescent="0.25">
      <c r="A1723" s="51">
        <f t="shared" si="192"/>
        <v>487.52849010334239</v>
      </c>
      <c r="B1723" s="5">
        <f t="shared" si="186"/>
        <v>0.94524184963162583</v>
      </c>
      <c r="C1723" s="49">
        <f t="shared" si="189"/>
        <v>-0.4891411732576651</v>
      </c>
      <c r="D1723" s="5">
        <f t="shared" si="187"/>
        <v>4.6896884979814226</v>
      </c>
      <c r="E1723" s="5">
        <f t="shared" si="188"/>
        <v>2.4987225108365698</v>
      </c>
      <c r="F1723" s="5">
        <f t="shared" si="190"/>
        <v>3.97718029354224</v>
      </c>
      <c r="G1723" s="16">
        <f>IF(AND(C$9="L",C$10="IB"),IF((($C$7*Coefficients!$C$16)/($A1723*($C$4/100)))&lt;=1,2*ASIN(($C$7*Coefficients!$C$16)/( $A1723*($C$4/100)))*180/PI(),180),IF(AND(C$9="C",C$10="IB"),IF((($C$7*Coefficients!$D$16)/($A1723*($C$4/100)))&lt;=1,2*ASIN(($C$7*Coefficients!$D$16)/( $A1723*($C$4/100)))*180/PI(),180),IF(AND(C$9="L",C$10="D"),IF((($C$7*Coefficients!$E$16)/($A1723*($C$4/100)))&lt;=1,2*ASIN(($C$7*Coefficients!$E$16)/( $A1723*($C$4/100)))*180/PI(),180),IF(AND(C$9="C",C$10="D"),IF((($C$7*Coefficients!$F$16)/($A1723*($C$4/100)))&lt;=1,2*ASIN(($C$7*Coefficients!$F$16)/( $A1723*($C$4/100)))*180/PI(),180),FALSE))))</f>
        <v>180</v>
      </c>
      <c r="H1723" s="50">
        <f>IF(AND(C$9="L",C$10="IB"),(($C$7*Coefficients!$C$16)/($A1723*SIN(C$5*PI()/180))*100/2)^2*PI(),IF(AND(C$9="C",C$10="IB"),(($C$7*Coefficients!$D$16)/($A1723*SIN(C$5*PI()/180))*100/2)^2*PI(),IF(AND(C$9="L",C$10="D"),(($C$7*Coefficients!$E$16)/($A1723*SIN(C$5*PI()/180))*100/2)^2*PI(),IF(AND(C$9="C",C$10="D"),(($C$7* Coefficients!$F$16)/($A1723*SIN(C$5*PI()/180))*100/2)^2*PI(),FALSE))))</f>
        <v>10788.66318906209</v>
      </c>
      <c r="I1723" s="42">
        <f t="shared" si="191"/>
        <v>1.6409297430606002</v>
      </c>
      <c r="L1723" s="44"/>
    </row>
    <row r="1724" spans="1:12" x14ac:dyDescent="0.25">
      <c r="A1724" s="51">
        <f t="shared" si="192"/>
        <v>488.65235934278951</v>
      </c>
      <c r="B1724" s="5">
        <f t="shared" si="186"/>
        <v>0.94499381890520351</v>
      </c>
      <c r="C1724" s="49">
        <f t="shared" si="189"/>
        <v>-0.49142064302408373</v>
      </c>
      <c r="D1724" s="5">
        <f t="shared" si="187"/>
        <v>4.7004993464804565</v>
      </c>
      <c r="E1724" s="5">
        <f t="shared" si="188"/>
        <v>2.5102560899104955</v>
      </c>
      <c r="F1724" s="5">
        <f t="shared" si="190"/>
        <v>3.9971802935422387</v>
      </c>
      <c r="G1724" s="16">
        <f>IF(AND(C$9="L",C$10="IB"),IF((($C$7*Coefficients!$C$16)/($A1724*($C$4/100)))&lt;=1,2*ASIN(($C$7*Coefficients!$C$16)/( $A1724*($C$4/100)))*180/PI(),180),IF(AND(C$9="C",C$10="IB"),IF((($C$7*Coefficients!$D$16)/($A1724*($C$4/100)))&lt;=1,2*ASIN(($C$7*Coefficients!$D$16)/( $A1724*($C$4/100)))*180/PI(),180),IF(AND(C$9="L",C$10="D"),IF((($C$7*Coefficients!$E$16)/($A1724*($C$4/100)))&lt;=1,2*ASIN(($C$7*Coefficients!$E$16)/( $A1724*($C$4/100)))*180/PI(),180),IF(AND(C$9="C",C$10="D"),IF((($C$7*Coefficients!$F$16)/($A1724*($C$4/100)))&lt;=1,2*ASIN(($C$7*Coefficients!$F$16)/( $A1724*($C$4/100)))*180/PI(),180),FALSE))))</f>
        <v>180</v>
      </c>
      <c r="H1724" s="50">
        <f>IF(AND(C$9="L",C$10="IB"),(($C$7*Coefficients!$C$16)/($A1724*SIN(C$5*PI()/180))*100/2)^2*PI(),IF(AND(C$9="C",C$10="IB"),(($C$7*Coefficients!$D$16)/($A1724*SIN(C$5*PI()/180))*100/2)^2*PI(),IF(AND(C$9="L",C$10="D"),(($C$7*Coefficients!$E$16)/($A1724*SIN(C$5*PI()/180))*100/2)^2*PI(),IF(AND(C$9="C",C$10="D"),(($C$7* Coefficients!$F$16)/($A1724*SIN(C$5*PI()/180))*100/2)^2*PI(),FALSE))))</f>
        <v>10739.09378437341</v>
      </c>
      <c r="I1724" s="42">
        <f t="shared" si="191"/>
        <v>1.637155709379887</v>
      </c>
      <c r="L1724" s="44"/>
    </row>
    <row r="1725" spans="1:12" x14ac:dyDescent="0.25">
      <c r="A1725" s="51">
        <f t="shared" si="192"/>
        <v>489.77881936840197</v>
      </c>
      <c r="B1725" s="5">
        <f t="shared" si="186"/>
        <v>0.94474468659696464</v>
      </c>
      <c r="C1725" s="49">
        <f t="shared" si="189"/>
        <v>-0.49371083898598561</v>
      </c>
      <c r="D1725" s="5">
        <f t="shared" si="187"/>
        <v>4.7113351165591064</v>
      </c>
      <c r="E1725" s="5">
        <f t="shared" si="188"/>
        <v>2.5218429055665865</v>
      </c>
      <c r="F1725" s="5">
        <f t="shared" si="190"/>
        <v>4.0171802935422383</v>
      </c>
      <c r="G1725" s="16">
        <f>IF(AND(C$9="L",C$10="IB"),IF((($C$7*Coefficients!$C$16)/($A1725*($C$4/100)))&lt;=1,2*ASIN(($C$7*Coefficients!$C$16)/( $A1725*($C$4/100)))*180/PI(),180),IF(AND(C$9="C",C$10="IB"),IF((($C$7*Coefficients!$D$16)/($A1725*($C$4/100)))&lt;=1,2*ASIN(($C$7*Coefficients!$D$16)/( $A1725*($C$4/100)))*180/PI(),180),IF(AND(C$9="L",C$10="D"),IF((($C$7*Coefficients!$E$16)/($A1725*($C$4/100)))&lt;=1,2*ASIN(($C$7*Coefficients!$E$16)/( $A1725*($C$4/100)))*180/PI(),180),IF(AND(C$9="C",C$10="D"),IF((($C$7*Coefficients!$F$16)/($A1725*($C$4/100)))&lt;=1,2*ASIN(($C$7*Coefficients!$F$16)/( $A1725*($C$4/100)))*180/PI(),180),FALSE))))</f>
        <v>180</v>
      </c>
      <c r="H1725" s="50">
        <f>IF(AND(C$9="L",C$10="IB"),(($C$7*Coefficients!$C$16)/($A1725*SIN(C$5*PI()/180))*100/2)^2*PI(),IF(AND(C$9="C",C$10="IB"),(($C$7*Coefficients!$D$16)/($A1725*SIN(C$5*PI()/180))*100/2)^2*PI(),IF(AND(C$9="L",C$10="D"),(($C$7*Coefficients!$E$16)/($A1725*SIN(C$5*PI()/180))*100/2)^2*PI(),IF(AND(C$9="C",C$10="D"),(($C$7* Coefficients!$F$16)/($A1725*SIN(C$5*PI()/180))*100/2)^2*PI(),FALSE))))</f>
        <v>10689.752130411402</v>
      </c>
      <c r="I1725" s="42">
        <f t="shared" si="191"/>
        <v>1.6333903557357712</v>
      </c>
      <c r="L1725" s="44"/>
    </row>
    <row r="1726" spans="1:12" x14ac:dyDescent="0.25">
      <c r="A1726" s="51">
        <f t="shared" si="192"/>
        <v>490.90787615255874</v>
      </c>
      <c r="B1726" s="5">
        <f t="shared" si="186"/>
        <v>0.94449444801698601</v>
      </c>
      <c r="C1726" s="49">
        <f t="shared" si="189"/>
        <v>-0.49601181260205013</v>
      </c>
      <c r="D1726" s="5">
        <f t="shared" si="187"/>
        <v>4.7221958656675431</v>
      </c>
      <c r="E1726" s="5">
        <f t="shared" si="188"/>
        <v>2.5334832035337405</v>
      </c>
      <c r="F1726" s="5">
        <f t="shared" si="190"/>
        <v>4.0371802935422387</v>
      </c>
      <c r="G1726" s="16">
        <f>IF(AND(C$9="L",C$10="IB"),IF((($C$7*Coefficients!$C$16)/($A1726*($C$4/100)))&lt;=1,2*ASIN(($C$7*Coefficients!$C$16)/( $A1726*($C$4/100)))*180/PI(),180),IF(AND(C$9="C",C$10="IB"),IF((($C$7*Coefficients!$D$16)/($A1726*($C$4/100)))&lt;=1,2*ASIN(($C$7*Coefficients!$D$16)/( $A1726*($C$4/100)))*180/PI(),180),IF(AND(C$9="L",C$10="D"),IF((($C$7*Coefficients!$E$16)/($A1726*($C$4/100)))&lt;=1,2*ASIN(($C$7*Coefficients!$E$16)/( $A1726*($C$4/100)))*180/PI(),180),IF(AND(C$9="C",C$10="D"),IF((($C$7*Coefficients!$F$16)/($A1726*($C$4/100)))&lt;=1,2*ASIN(($C$7*Coefficients!$F$16)/( $A1726*($C$4/100)))*180/PI(),180),FALSE))))</f>
        <v>180</v>
      </c>
      <c r="H1726" s="50">
        <f>IF(AND(C$9="L",C$10="IB"),(($C$7*Coefficients!$C$16)/($A1726*SIN(C$5*PI()/180))*100/2)^2*PI(),IF(AND(C$9="C",C$10="IB"),(($C$7*Coefficients!$D$16)/($A1726*SIN(C$5*PI()/180))*100/2)^2*PI(),IF(AND(C$9="L",C$10="D"),(($C$7*Coefficients!$E$16)/($A1726*SIN(C$5*PI()/180))*100/2)^2*PI(),IF(AND(C$9="C",C$10="D"),(($C$7* Coefficients!$F$16)/($A1726*SIN(C$5*PI()/180))*100/2)^2*PI(),FALSE))))</f>
        <v>10640.637180756539</v>
      </c>
      <c r="I1726" s="42">
        <f t="shared" si="191"/>
        <v>1.6296336621647218</v>
      </c>
      <c r="L1726" s="44"/>
    </row>
    <row r="1727" spans="1:12" x14ac:dyDescent="0.25">
      <c r="A1727" s="51">
        <f t="shared" si="192"/>
        <v>492.03953568140645</v>
      </c>
      <c r="B1727" s="5">
        <f t="shared" si="186"/>
        <v>0.94424309845726939</v>
      </c>
      <c r="C1727" s="49">
        <f t="shared" si="189"/>
        <v>-0.4983236155873173</v>
      </c>
      <c r="D1727" s="5">
        <f t="shared" si="187"/>
        <v>4.7330816513883809</v>
      </c>
      <c r="E1727" s="5">
        <f t="shared" si="188"/>
        <v>2.5451772306750886</v>
      </c>
      <c r="F1727" s="5">
        <f t="shared" si="190"/>
        <v>4.0571802935422383</v>
      </c>
      <c r="G1727" s="16">
        <f>IF(AND(C$9="L",C$10="IB"),IF((($C$7*Coefficients!$C$16)/($A1727*($C$4/100)))&lt;=1,2*ASIN(($C$7*Coefficients!$C$16)/( $A1727*($C$4/100)))*180/PI(),180),IF(AND(C$9="C",C$10="IB"),IF((($C$7*Coefficients!$D$16)/($A1727*($C$4/100)))&lt;=1,2*ASIN(($C$7*Coefficients!$D$16)/( $A1727*($C$4/100)))*180/PI(),180),IF(AND(C$9="L",C$10="D"),IF((($C$7*Coefficients!$E$16)/($A1727*($C$4/100)))&lt;=1,2*ASIN(($C$7*Coefficients!$E$16)/( $A1727*($C$4/100)))*180/PI(),180),IF(AND(C$9="C",C$10="D"),IF((($C$7*Coefficients!$F$16)/($A1727*($C$4/100)))&lt;=1,2*ASIN(($C$7*Coefficients!$F$16)/( $A1727*($C$4/100)))*180/PI(),180),FALSE))))</f>
        <v>180</v>
      </c>
      <c r="H1727" s="50">
        <f>IF(AND(C$9="L",C$10="IB"),(($C$7*Coefficients!$C$16)/($A1727*SIN(C$5*PI()/180))*100/2)^2*PI(),IF(AND(C$9="C",C$10="IB"),(($C$7*Coefficients!$D$16)/($A1727*SIN(C$5*PI()/180))*100/2)^2*PI(),IF(AND(C$9="L",C$10="D"),(($C$7*Coefficients!$E$16)/($A1727*SIN(C$5*PI()/180))*100/2)^2*PI(),IF(AND(C$9="C",C$10="D"),(($C$7* Coefficients!$F$16)/($A1727*SIN(C$5*PI()/180))*100/2)^2*PI(),FALSE))))</f>
        <v>10591.747893797139</v>
      </c>
      <c r="I1727" s="42">
        <f t="shared" si="191"/>
        <v>1.6258856087491242</v>
      </c>
      <c r="L1727" s="44"/>
    </row>
    <row r="1728" spans="1:12" x14ac:dyDescent="0.25">
      <c r="A1728" s="51">
        <f t="shared" si="192"/>
        <v>493.1738039548913</v>
      </c>
      <c r="B1728" s="5">
        <f t="shared" si="186"/>
        <v>0.94399063319169307</v>
      </c>
      <c r="C1728" s="49">
        <f t="shared" si="189"/>
        <v>-0.50064629991453036</v>
      </c>
      <c r="D1728" s="5">
        <f t="shared" si="187"/>
        <v>4.7439925314369695</v>
      </c>
      <c r="E1728" s="5">
        <f t="shared" si="188"/>
        <v>2.5569252349932312</v>
      </c>
      <c r="F1728" s="5">
        <f t="shared" si="190"/>
        <v>4.0771802935422379</v>
      </c>
      <c r="G1728" s="16">
        <f>IF(AND(C$9="L",C$10="IB"),IF((($C$7*Coefficients!$C$16)/($A1728*($C$4/100)))&lt;=1,2*ASIN(($C$7*Coefficients!$C$16)/( $A1728*($C$4/100)))*180/PI(),180),IF(AND(C$9="C",C$10="IB"),IF((($C$7*Coefficients!$D$16)/($A1728*($C$4/100)))&lt;=1,2*ASIN(($C$7*Coefficients!$D$16)/( $A1728*($C$4/100)))*180/PI(),180),IF(AND(C$9="L",C$10="D"),IF((($C$7*Coefficients!$E$16)/($A1728*($C$4/100)))&lt;=1,2*ASIN(($C$7*Coefficients!$E$16)/( $A1728*($C$4/100)))*180/PI(),180),IF(AND(C$9="C",C$10="D"),IF((($C$7*Coefficients!$F$16)/($A1728*($C$4/100)))&lt;=1,2*ASIN(($C$7*Coefficients!$F$16)/( $A1728*($C$4/100)))*180/PI(),180),FALSE))))</f>
        <v>180</v>
      </c>
      <c r="H1728" s="50">
        <f>IF(AND(C$9="L",C$10="IB"),(($C$7*Coefficients!$C$16)/($A1728*SIN(C$5*PI()/180))*100/2)^2*PI(),IF(AND(C$9="C",C$10="IB"),(($C$7*Coefficients!$D$16)/($A1728*SIN(C$5*PI()/180))*100/2)^2*PI(),IF(AND(C$9="L",C$10="D"),(($C$7*Coefficients!$E$16)/($A1728*SIN(C$5*PI()/180))*100/2)^2*PI(),IF(AND(C$9="C",C$10="D"),(($C$7* Coefficients!$F$16)/($A1728*SIN(C$5*PI()/180))*100/2)^2*PI(),FALSE))))</f>
        <v>10543.083232707297</v>
      </c>
      <c r="I1728" s="42">
        <f t="shared" si="191"/>
        <v>1.6221461756171724</v>
      </c>
      <c r="L1728" s="44"/>
    </row>
    <row r="1729" spans="1:12" x14ac:dyDescent="0.25">
      <c r="A1729" s="51">
        <f t="shared" si="192"/>
        <v>494.3106869867907</v>
      </c>
      <c r="B1729" s="5">
        <f t="shared" si="186"/>
        <v>0.9437370474759581</v>
      </c>
      <c r="C1729" s="49">
        <f t="shared" si="189"/>
        <v>-0.50297991781553375</v>
      </c>
      <c r="D1729" s="5">
        <f t="shared" si="187"/>
        <v>4.7549285636617098</v>
      </c>
      <c r="E1729" s="5">
        <f t="shared" si="188"/>
        <v>2.5687274656354964</v>
      </c>
      <c r="F1729" s="5">
        <f t="shared" si="190"/>
        <v>4.0971802935422383</v>
      </c>
      <c r="G1729" s="16">
        <f>IF(AND(C$9="L",C$10="IB"),IF((($C$7*Coefficients!$C$16)/($A1729*($C$4/100)))&lt;=1,2*ASIN(($C$7*Coefficients!$C$16)/( $A1729*($C$4/100)))*180/PI(),180),IF(AND(C$9="C",C$10="IB"),IF((($C$7*Coefficients!$D$16)/($A1729*($C$4/100)))&lt;=1,2*ASIN(($C$7*Coefficients!$D$16)/( $A1729*($C$4/100)))*180/PI(),180),IF(AND(C$9="L",C$10="D"),IF((($C$7*Coefficients!$E$16)/($A1729*($C$4/100)))&lt;=1,2*ASIN(($C$7*Coefficients!$E$16)/( $A1729*($C$4/100)))*180/PI(),180),IF(AND(C$9="C",C$10="D"),IF((($C$7*Coefficients!$F$16)/($A1729*($C$4/100)))&lt;=1,2*ASIN(($C$7*Coefficients!$F$16)/( $A1729*($C$4/100)))*180/PI(),180),FALSE))))</f>
        <v>180</v>
      </c>
      <c r="H1729" s="50">
        <f>IF(AND(C$9="L",C$10="IB"),(($C$7*Coefficients!$C$16)/($A1729*SIN(C$5*PI()/180))*100/2)^2*PI(),IF(AND(C$9="C",C$10="IB"),(($C$7*Coefficients!$D$16)/($A1729*SIN(C$5*PI()/180))*100/2)^2*PI(),IF(AND(C$9="L",C$10="D"),(($C$7*Coefficients!$E$16)/($A1729*SIN(C$5*PI()/180))*100/2)^2*PI(),IF(AND(C$9="C",C$10="D"),(($C$7* Coefficients!$F$16)/($A1729*SIN(C$5*PI()/180))*100/2)^2*PI(),FALSE))))</f>
        <v>10494.642165424895</v>
      </c>
      <c r="I1729" s="42">
        <f t="shared" si="191"/>
        <v>1.6184153429427639</v>
      </c>
      <c r="L1729" s="44"/>
    </row>
    <row r="1730" spans="1:12" x14ac:dyDescent="0.25">
      <c r="A1730" s="51">
        <f t="shared" si="192"/>
        <v>495.45019080474538</v>
      </c>
      <c r="B1730" s="5">
        <f t="shared" si="186"/>
        <v>0.94348233654753855</v>
      </c>
      <c r="C1730" s="49">
        <f t="shared" si="189"/>
        <v>-0.50532452178264453</v>
      </c>
      <c r="D1730" s="5">
        <f t="shared" si="187"/>
        <v>4.7658898060443544</v>
      </c>
      <c r="E1730" s="5">
        <f t="shared" si="188"/>
        <v>2.5805841728992229</v>
      </c>
      <c r="F1730" s="5">
        <f t="shared" si="190"/>
        <v>4.117180293542237</v>
      </c>
      <c r="G1730" s="16">
        <f>IF(AND(C$9="L",C$10="IB"),IF((($C$7*Coefficients!$C$16)/($A1730*($C$4/100)))&lt;=1,2*ASIN(($C$7*Coefficients!$C$16)/( $A1730*($C$4/100)))*180/PI(),180),IF(AND(C$9="C",C$10="IB"),IF((($C$7*Coefficients!$D$16)/($A1730*($C$4/100)))&lt;=1,2*ASIN(($C$7*Coefficients!$D$16)/( $A1730*($C$4/100)))*180/PI(),180),IF(AND(C$9="L",C$10="D"),IF((($C$7*Coefficients!$E$16)/($A1730*($C$4/100)))&lt;=1,2*ASIN(($C$7*Coefficients!$E$16)/( $A1730*($C$4/100)))*180/PI(),180),IF(AND(C$9="C",C$10="D"),IF((($C$7*Coefficients!$F$16)/($A1730*($C$4/100)))&lt;=1,2*ASIN(($C$7*Coefficients!$F$16)/( $A1730*($C$4/100)))*180/PI(),180),FALSE))))</f>
        <v>180</v>
      </c>
      <c r="H1730" s="50">
        <f>IF(AND(C$9="L",C$10="IB"),(($C$7*Coefficients!$C$16)/($A1730*SIN(C$5*PI()/180))*100/2)^2*PI(),IF(AND(C$9="C",C$10="IB"),(($C$7*Coefficients!$D$16)/($A1730*SIN(C$5*PI()/180))*100/2)^2*PI(),IF(AND(C$9="L",C$10="D"),(($C$7*Coefficients!$E$16)/($A1730*SIN(C$5*PI()/180))*100/2)^2*PI(),IF(AND(C$9="C",C$10="D"),(($C$7* Coefficients!$F$16)/($A1730*SIN(C$5*PI()/180))*100/2)^2*PI(),FALSE))))</f>
        <v>10446.423664629701</v>
      </c>
      <c r="I1730" s="42">
        <f t="shared" si="191"/>
        <v>1.6146930909453951</v>
      </c>
      <c r="L1730" s="44"/>
    </row>
    <row r="1731" spans="1:12" x14ac:dyDescent="0.25">
      <c r="A1731" s="51">
        <f t="shared" si="192"/>
        <v>496.59232145029108</v>
      </c>
      <c r="B1731" s="5">
        <f t="shared" si="186"/>
        <v>0.94322649562562844</v>
      </c>
      <c r="C1731" s="49">
        <f t="shared" si="189"/>
        <v>-0.50768016457006171</v>
      </c>
      <c r="D1731" s="5">
        <f t="shared" si="187"/>
        <v>4.7768763167003216</v>
      </c>
      <c r="E1731" s="5">
        <f t="shared" si="188"/>
        <v>2.5924956082370696</v>
      </c>
      <c r="F1731" s="5">
        <f t="shared" si="190"/>
        <v>4.1371802935422339</v>
      </c>
      <c r="G1731" s="16">
        <f>IF(AND(C$9="L",C$10="IB"),IF((($C$7*Coefficients!$C$16)/($A1731*($C$4/100)))&lt;=1,2*ASIN(($C$7*Coefficients!$C$16)/( $A1731*($C$4/100)))*180/PI(),180),IF(AND(C$9="C",C$10="IB"),IF((($C$7*Coefficients!$D$16)/($A1731*($C$4/100)))&lt;=1,2*ASIN(($C$7*Coefficients!$D$16)/( $A1731*($C$4/100)))*180/PI(),180),IF(AND(C$9="L",C$10="D"),IF((($C$7*Coefficients!$E$16)/($A1731*($C$4/100)))&lt;=1,2*ASIN(($C$7*Coefficients!$E$16)/( $A1731*($C$4/100)))*180/PI(),180),IF(AND(C$9="C",C$10="D"),IF((($C$7*Coefficients!$F$16)/($A1731*($C$4/100)))&lt;=1,2*ASIN(($C$7*Coefficients!$F$16)/( $A1731*($C$4/100)))*180/PI(),180),FALSE))))</f>
        <v>180</v>
      </c>
      <c r="H1731" s="50">
        <f>IF(AND(C$9="L",C$10="IB"),(($C$7*Coefficients!$C$16)/($A1731*SIN(C$5*PI()/180))*100/2)^2*PI(),IF(AND(C$9="C",C$10="IB"),(($C$7*Coefficients!$D$16)/($A1731*SIN(C$5*PI()/180))*100/2)^2*PI(),IF(AND(C$9="L",C$10="D"),(($C$7*Coefficients!$E$16)/($A1731*SIN(C$5*PI()/180))*100/2)^2*PI(),IF(AND(C$9="C",C$10="D"),(($C$7* Coefficients!$F$16)/($A1731*SIN(C$5*PI()/180))*100/2)^2*PI(),FALSE))))</f>
        <v>10398.426707721597</v>
      </c>
      <c r="I1731" s="42">
        <f t="shared" si="191"/>
        <v>1.6109793998900566</v>
      </c>
      <c r="L1731" s="44"/>
    </row>
    <row r="1732" spans="1:12" x14ac:dyDescent="0.25">
      <c r="A1732" s="51">
        <f t="shared" si="192"/>
        <v>497.73708497889083</v>
      </c>
      <c r="B1732" s="5">
        <f t="shared" si="186"/>
        <v>0.94296951991109235</v>
      </c>
      <c r="C1732" s="49">
        <f t="shared" si="189"/>
        <v>-0.51004689919525215</v>
      </c>
      <c r="D1732" s="5">
        <f t="shared" si="187"/>
        <v>4.7878881538789955</v>
      </c>
      <c r="E1732" s="5">
        <f t="shared" si="188"/>
        <v>2.6044620242623528</v>
      </c>
      <c r="F1732" s="5">
        <f t="shared" si="190"/>
        <v>4.1571802935422344</v>
      </c>
      <c r="G1732" s="16">
        <f>IF(AND(C$9="L",C$10="IB"),IF((($C$7*Coefficients!$C$16)/($A1732*($C$4/100)))&lt;=1,2*ASIN(($C$7*Coefficients!$C$16)/( $A1732*($C$4/100)))*180/PI(),180),IF(AND(C$9="C",C$10="IB"),IF((($C$7*Coefficients!$D$16)/($A1732*($C$4/100)))&lt;=1,2*ASIN(($C$7*Coefficients!$D$16)/( $A1732*($C$4/100)))*180/PI(),180),IF(AND(C$9="L",C$10="D"),IF((($C$7*Coefficients!$E$16)/($A1732*($C$4/100)))&lt;=1,2*ASIN(($C$7*Coefficients!$E$16)/( $A1732*($C$4/100)))*180/PI(),180),IF(AND(C$9="C",C$10="D"),IF((($C$7*Coefficients!$F$16)/($A1732*($C$4/100)))&lt;=1,2*ASIN(($C$7*Coefficients!$F$16)/( $A1732*($C$4/100)))*180/PI(),180),FALSE))))</f>
        <v>180</v>
      </c>
      <c r="H1732" s="50">
        <f>IF(AND(C$9="L",C$10="IB"),(($C$7*Coefficients!$C$16)/($A1732*SIN(C$5*PI()/180))*100/2)^2*PI(),IF(AND(C$9="C",C$10="IB"),(($C$7*Coefficients!$D$16)/($A1732*SIN(C$5*PI()/180))*100/2)^2*PI(),IF(AND(C$9="L",C$10="D"),(($C$7*Coefficients!$E$16)/($A1732*SIN(C$5*PI()/180))*100/2)^2*PI(),IF(AND(C$9="C",C$10="D"),(($C$7* Coefficients!$F$16)/($A1732*SIN(C$5*PI()/180))*100/2)^2*PI(),FALSE))))</f>
        <v>10350.650276798884</v>
      </c>
      <c r="I1732" s="42">
        <f t="shared" si="191"/>
        <v>1.6072742500871284</v>
      </c>
      <c r="L1732" s="44"/>
    </row>
    <row r="1733" spans="1:12" x14ac:dyDescent="0.25">
      <c r="A1733" s="51">
        <f t="shared" si="192"/>
        <v>498.88448745996692</v>
      </c>
      <c r="B1733" s="5">
        <f t="shared" si="186"/>
        <v>0.942711404586413</v>
      </c>
      <c r="C1733" s="49">
        <f t="shared" si="189"/>
        <v>-0.51242477894037153</v>
      </c>
      <c r="D1733" s="5">
        <f t="shared" si="187"/>
        <v>4.7989253759640427</v>
      </c>
      <c r="E1733" s="5">
        <f t="shared" si="188"/>
        <v>2.6164836747543925</v>
      </c>
      <c r="F1733" s="5">
        <f t="shared" si="190"/>
        <v>4.1771802935422357</v>
      </c>
      <c r="G1733" s="16">
        <f>IF(AND(C$9="L",C$10="IB"),IF((($C$7*Coefficients!$C$16)/($A1733*($C$4/100)))&lt;=1,2*ASIN(($C$7*Coefficients!$C$16)/( $A1733*($C$4/100)))*180/PI(),180),IF(AND(C$9="C",C$10="IB"),IF((($C$7*Coefficients!$D$16)/($A1733*($C$4/100)))&lt;=1,2*ASIN(($C$7*Coefficients!$D$16)/( $A1733*($C$4/100)))*180/PI(),180),IF(AND(C$9="L",C$10="D"),IF((($C$7*Coefficients!$E$16)/($A1733*($C$4/100)))&lt;=1,2*ASIN(($C$7*Coefficients!$E$16)/( $A1733*($C$4/100)))*180/PI(),180),IF(AND(C$9="C",C$10="D"),IF((($C$7*Coefficients!$F$16)/($A1733*($C$4/100)))&lt;=1,2*ASIN(($C$7*Coefficients!$F$16)/( $A1733*($C$4/100)))*180/PI(),180),FALSE))))</f>
        <v>180</v>
      </c>
      <c r="H1733" s="50">
        <f>IF(AND(C$9="L",C$10="IB"),(($C$7*Coefficients!$C$16)/($A1733*SIN(C$5*PI()/180))*100/2)^2*PI(),IF(AND(C$9="C",C$10="IB"),(($C$7*Coefficients!$D$16)/($A1733*SIN(C$5*PI()/180))*100/2)^2*PI(),IF(AND(C$9="L",C$10="D"),(($C$7*Coefficients!$E$16)/($A1733*SIN(C$5*PI()/180))*100/2)^2*PI(),IF(AND(C$9="C",C$10="D"),(($C$7* Coefficients!$F$16)/($A1733*SIN(C$5*PI()/180))*100/2)^2*PI(),FALSE))))</f>
        <v>10303.093358636692</v>
      </c>
      <c r="I1733" s="42">
        <f t="shared" si="191"/>
        <v>1.6035776218922746</v>
      </c>
      <c r="L1733" s="44"/>
    </row>
    <row r="1734" spans="1:12" x14ac:dyDescent="0.25">
      <c r="A1734" s="51">
        <f t="shared" si="192"/>
        <v>500.03453497693306</v>
      </c>
      <c r="B1734" s="5">
        <f t="shared" si="186"/>
        <v>0.94245214481564021</v>
      </c>
      <c r="C1734" s="49">
        <f t="shared" si="189"/>
        <v>-0.51481385735368368</v>
      </c>
      <c r="D1734" s="5">
        <f t="shared" si="187"/>
        <v>4.8099880414737139</v>
      </c>
      <c r="E1734" s="5">
        <f t="shared" si="188"/>
        <v>2.6285608146639023</v>
      </c>
      <c r="F1734" s="5">
        <f t="shared" si="190"/>
        <v>4.1971802935422335</v>
      </c>
      <c r="G1734" s="16">
        <f>IF(AND(C$9="L",C$10="IB"),IF((($C$7*Coefficients!$C$16)/($A1734*($C$4/100)))&lt;=1,2*ASIN(($C$7*Coefficients!$C$16)/( $A1734*($C$4/100)))*180/PI(),180),IF(AND(C$9="C",C$10="IB"),IF((($C$7*Coefficients!$D$16)/($A1734*($C$4/100)))&lt;=1,2*ASIN(($C$7*Coefficients!$D$16)/( $A1734*($C$4/100)))*180/PI(),180),IF(AND(C$9="L",C$10="D"),IF((($C$7*Coefficients!$E$16)/($A1734*($C$4/100)))&lt;=1,2*ASIN(($C$7*Coefficients!$E$16)/( $A1734*($C$4/100)))*180/PI(),180),IF(AND(C$9="C",C$10="D"),IF((($C$7*Coefficients!$F$16)/($A1734*($C$4/100)))&lt;=1,2*ASIN(($C$7*Coefficients!$F$16)/( $A1734*($C$4/100)))*180/PI(),180),FALSE))))</f>
        <v>180</v>
      </c>
      <c r="H1734" s="50">
        <f>IF(AND(C$9="L",C$10="IB"),(($C$7*Coefficients!$C$16)/($A1734*SIN(C$5*PI()/180))*100/2)^2*PI(),IF(AND(C$9="C",C$10="IB"),(($C$7*Coefficients!$D$16)/($A1734*SIN(C$5*PI()/180))*100/2)^2*PI(),IF(AND(C$9="L",C$10="D"),(($C$7*Coefficients!$E$16)/($A1734*SIN(C$5*PI()/180))*100/2)^2*PI(),IF(AND(C$9="C",C$10="D"),(($C$7* Coefficients!$F$16)/($A1734*SIN(C$5*PI()/180))*100/2)^2*PI(),FALSE))))</f>
        <v>10255.754944665505</v>
      </c>
      <c r="I1734" s="42">
        <f t="shared" si="191"/>
        <v>1.5998894957063408</v>
      </c>
      <c r="L1734" s="44"/>
    </row>
    <row r="1735" spans="1:12" x14ac:dyDescent="0.25">
      <c r="A1735" s="51">
        <f t="shared" si="192"/>
        <v>501.1872336272267</v>
      </c>
      <c r="B1735" s="5">
        <f t="shared" si="186"/>
        <v>0.9421917357443409</v>
      </c>
      <c r="C1735" s="49">
        <f t="shared" si="189"/>
        <v>-0.51721418825097709</v>
      </c>
      <c r="D1735" s="5">
        <f t="shared" si="187"/>
        <v>4.8210762090611601</v>
      </c>
      <c r="E1735" s="5">
        <f t="shared" si="188"/>
        <v>2.6406937001183977</v>
      </c>
      <c r="F1735" s="5">
        <f t="shared" si="190"/>
        <v>4.2171802935422322</v>
      </c>
      <c r="G1735" s="16">
        <f>IF(AND(C$9="L",C$10="IB"),IF((($C$7*Coefficients!$C$16)/($A1735*($C$4/100)))&lt;=1,2*ASIN(($C$7*Coefficients!$C$16)/( $A1735*($C$4/100)))*180/PI(),180),IF(AND(C$9="C",C$10="IB"),IF((($C$7*Coefficients!$D$16)/($A1735*($C$4/100)))&lt;=1,2*ASIN(($C$7*Coefficients!$D$16)/( $A1735*($C$4/100)))*180/PI(),180),IF(AND(C$9="L",C$10="D"),IF((($C$7*Coefficients!$E$16)/($A1735*($C$4/100)))&lt;=1,2*ASIN(($C$7*Coefficients!$E$16)/( $A1735*($C$4/100)))*180/PI(),180),IF(AND(C$9="C",C$10="D"),IF((($C$7*Coefficients!$F$16)/($A1735*($C$4/100)))&lt;=1,2*ASIN(($C$7*Coefficients!$F$16)/( $A1735*($C$4/100)))*180/PI(),180),FALSE))))</f>
        <v>180</v>
      </c>
      <c r="H1735" s="50">
        <f>IF(AND(C$9="L",C$10="IB"),(($C$7*Coefficients!$C$16)/($A1735*SIN(C$5*PI()/180))*100/2)^2*PI(),IF(AND(C$9="C",C$10="IB"),(($C$7*Coefficients!$D$16)/($A1735*SIN(C$5*PI()/180))*100/2)^2*PI(),IF(AND(C$9="L",C$10="D"),(($C$7*Coefficients!$E$16)/($A1735*SIN(C$5*PI()/180))*100/2)^2*PI(),IF(AND(C$9="C",C$10="D"),(($C$7* Coefficients!$F$16)/($A1735*SIN(C$5*PI()/180))*100/2)^2*PI(),FALSE))))</f>
        <v>10208.634030949755</v>
      </c>
      <c r="I1735" s="42">
        <f t="shared" si="191"/>
        <v>1.596209851975249</v>
      </c>
      <c r="L1735" s="44"/>
    </row>
    <row r="1736" spans="1:12" x14ac:dyDescent="0.25">
      <c r="A1736" s="51">
        <f t="shared" si="192"/>
        <v>502.34258952234137</v>
      </c>
      <c r="B1736" s="5">
        <f t="shared" si="186"/>
        <v>0.94193017249954658</v>
      </c>
      <c r="C1736" s="49">
        <f t="shared" si="189"/>
        <v>-0.51962582571701588</v>
      </c>
      <c r="D1736" s="5">
        <f t="shared" si="187"/>
        <v>4.8321899375147437</v>
      </c>
      <c r="E1736" s="5">
        <f t="shared" si="188"/>
        <v>2.652882588427623</v>
      </c>
      <c r="F1736" s="5">
        <f t="shared" si="190"/>
        <v>4.2371802935422318</v>
      </c>
      <c r="G1736" s="16">
        <f>IF(AND(C$9="L",C$10="IB"),IF((($C$7*Coefficients!$C$16)/($A1736*($C$4/100)))&lt;=1,2*ASIN(($C$7*Coefficients!$C$16)/( $A1736*($C$4/100)))*180/PI(),180),IF(AND(C$9="C",C$10="IB"),IF((($C$7*Coefficients!$D$16)/($A1736*($C$4/100)))&lt;=1,2*ASIN(($C$7*Coefficients!$D$16)/( $A1736*($C$4/100)))*180/PI(),180),IF(AND(C$9="L",C$10="D"),IF((($C$7*Coefficients!$E$16)/($A1736*($C$4/100)))&lt;=1,2*ASIN(($C$7*Coefficients!$E$16)/( $A1736*($C$4/100)))*180/PI(),180),IF(AND(C$9="C",C$10="D"),IF((($C$7*Coefficients!$F$16)/($A1736*($C$4/100)))&lt;=1,2*ASIN(($C$7*Coefficients!$F$16)/( $A1736*($C$4/100)))*180/PI(),180),FALSE))))</f>
        <v>180</v>
      </c>
      <c r="H1736" s="50">
        <f>IF(AND(C$9="L",C$10="IB"),(($C$7*Coefficients!$C$16)/($A1736*SIN(C$5*PI()/180))*100/2)^2*PI(),IF(AND(C$9="C",C$10="IB"),(($C$7*Coefficients!$D$16)/($A1736*SIN(C$5*PI()/180))*100/2)^2*PI(),IF(AND(C$9="L",C$10="D"),(($C$7*Coefficients!$E$16)/($A1736*SIN(C$5*PI()/180))*100/2)^2*PI(),IF(AND(C$9="C",C$10="D"),(($C$7* Coefficients!$F$16)/($A1736*SIN(C$5*PI()/180))*100/2)^2*PI(),FALSE))))</f>
        <v>10161.729618166541</v>
      </c>
      <c r="I1736" s="42">
        <f t="shared" si="191"/>
        <v>1.5925386711898943</v>
      </c>
      <c r="L1736" s="44"/>
    </row>
    <row r="1737" spans="1:12" x14ac:dyDescent="0.25">
      <c r="A1737" s="51">
        <f t="shared" si="192"/>
        <v>503.50060878785899</v>
      </c>
      <c r="B1737" s="5">
        <f t="shared" si="186"/>
        <v>0.94166745018970366</v>
      </c>
      <c r="C1737" s="49">
        <f t="shared" si="189"/>
        <v>-0.52204882410697273</v>
      </c>
      <c r="D1737" s="5">
        <f t="shared" si="187"/>
        <v>4.8433292857583465</v>
      </c>
      <c r="E1737" s="5">
        <f t="shared" si="188"/>
        <v>2.6651277380890113</v>
      </c>
      <c r="F1737" s="5">
        <f t="shared" si="190"/>
        <v>4.2571802935422323</v>
      </c>
      <c r="G1737" s="16">
        <f>IF(AND(C$9="L",C$10="IB"),IF((($C$7*Coefficients!$C$16)/($A1737*($C$4/100)))&lt;=1,2*ASIN(($C$7*Coefficients!$C$16)/( $A1737*($C$4/100)))*180/PI(),180),IF(AND(C$9="C",C$10="IB"),IF((($C$7*Coefficients!$D$16)/($A1737*($C$4/100)))&lt;=1,2*ASIN(($C$7*Coefficients!$D$16)/( $A1737*($C$4/100)))*180/PI(),180),IF(AND(C$9="L",C$10="D"),IF((($C$7*Coefficients!$E$16)/($A1737*($C$4/100)))&lt;=1,2*ASIN(($C$7*Coefficients!$E$16)/( $A1737*($C$4/100)))*180/PI(),180),IF(AND(C$9="C",C$10="D"),IF((($C$7*Coefficients!$F$16)/($A1737*($C$4/100)))&lt;=1,2*ASIN(($C$7*Coefficients!$F$16)/( $A1737*($C$4/100)))*180/PI(),180),FALSE))))</f>
        <v>180</v>
      </c>
      <c r="H1737" s="50">
        <f>IF(AND(C$9="L",C$10="IB"),(($C$7*Coefficients!$C$16)/($A1737*SIN(C$5*PI()/180))*100/2)^2*PI(),IF(AND(C$9="C",C$10="IB"),(($C$7*Coefficients!$D$16)/($A1737*SIN(C$5*PI()/180))*100/2)^2*PI(),IF(AND(C$9="L",C$10="D"),(($C$7*Coefficients!$E$16)/($A1737*SIN(C$5*PI()/180))*100/2)^2*PI(),IF(AND(C$9="C",C$10="D"),(($C$7* Coefficients!$F$16)/($A1737*SIN(C$5*PI()/180))*100/2)^2*PI(),FALSE))))</f>
        <v>10115.040711584435</v>
      </c>
      <c r="I1737" s="42">
        <f t="shared" si="191"/>
        <v>1.5888759338860419</v>
      </c>
      <c r="L1737" s="44"/>
    </row>
    <row r="1738" spans="1:12" x14ac:dyDescent="0.25">
      <c r="A1738" s="51">
        <f t="shared" si="192"/>
        <v>504.66129756348238</v>
      </c>
      <c r="B1738" s="5">
        <f t="shared" si="186"/>
        <v>0.94140356390462188</v>
      </c>
      <c r="C1738" s="49">
        <f t="shared" si="189"/>
        <v>-0.5244832380478891</v>
      </c>
      <c r="D1738" s="5">
        <f t="shared" si="187"/>
        <v>4.8544943128516831</v>
      </c>
      <c r="E1738" s="5">
        <f t="shared" si="188"/>
        <v>2.6774294087931638</v>
      </c>
      <c r="F1738" s="5">
        <f t="shared" si="190"/>
        <v>4.2771802935422318</v>
      </c>
      <c r="G1738" s="16">
        <f>IF(AND(C$9="L",C$10="IB"),IF((($C$7*Coefficients!$C$16)/($A1738*($C$4/100)))&lt;=1,2*ASIN(($C$7*Coefficients!$C$16)/( $A1738*($C$4/100)))*180/PI(),180),IF(AND(C$9="C",C$10="IB"),IF((($C$7*Coefficients!$D$16)/($A1738*($C$4/100)))&lt;=1,2*ASIN(($C$7*Coefficients!$D$16)/( $A1738*($C$4/100)))*180/PI(),180),IF(AND(C$9="L",C$10="D"),IF((($C$7*Coefficients!$E$16)/($A1738*($C$4/100)))&lt;=1,2*ASIN(($C$7*Coefficients!$E$16)/( $A1738*($C$4/100)))*180/PI(),180),IF(AND(C$9="C",C$10="D"),IF((($C$7*Coefficients!$F$16)/($A1738*($C$4/100)))&lt;=1,2*ASIN(($C$7*Coefficients!$F$16)/( $A1738*($C$4/100)))*180/PI(),180),FALSE))))</f>
        <v>180</v>
      </c>
      <c r="H1738" s="50">
        <f>IF(AND(C$9="L",C$10="IB"),(($C$7*Coefficients!$C$16)/($A1738*SIN(C$5*PI()/180))*100/2)^2*PI(),IF(AND(C$9="C",C$10="IB"),(($C$7*Coefficients!$D$16)/($A1738*SIN(C$5*PI()/180))*100/2)^2*PI(),IF(AND(C$9="L",C$10="D"),(($C$7*Coefficients!$E$16)/($A1738*SIN(C$5*PI()/180))*100/2)^2*PI(),IF(AND(C$9="C",C$10="D"),(($C$7* Coefficients!$F$16)/($A1738*SIN(C$5*PI()/180))*100/2)^2*PI(),FALSE))))</f>
        <v>10068.566321042395</v>
      </c>
      <c r="I1738" s="42">
        <f t="shared" si="191"/>
        <v>1.5852216206442231</v>
      </c>
      <c r="L1738" s="44"/>
    </row>
    <row r="1739" spans="1:12" x14ac:dyDescent="0.25">
      <c r="A1739" s="51">
        <f t="shared" si="192"/>
        <v>505.82466200306794</v>
      </c>
      <c r="B1739" s="5">
        <f t="shared" si="186"/>
        <v>0.94113850871542304</v>
      </c>
      <c r="C1739" s="49">
        <f t="shared" si="189"/>
        <v>-0.52692912244014212</v>
      </c>
      <c r="D1739" s="5">
        <f t="shared" si="187"/>
        <v>4.8656850779906149</v>
      </c>
      <c r="E1739" s="5">
        <f t="shared" si="188"/>
        <v>2.6897878614293598</v>
      </c>
      <c r="F1739" s="5">
        <f t="shared" si="190"/>
        <v>4.2971802935422305</v>
      </c>
      <c r="G1739" s="16">
        <f>IF(AND(C$9="L",C$10="IB"),IF((($C$7*Coefficients!$C$16)/($A1739*($C$4/100)))&lt;=1,2*ASIN(($C$7*Coefficients!$C$16)/( $A1739*($C$4/100)))*180/PI(),180),IF(AND(C$9="C",C$10="IB"),IF((($C$7*Coefficients!$D$16)/($A1739*($C$4/100)))&lt;=1,2*ASIN(($C$7*Coefficients!$D$16)/( $A1739*($C$4/100)))*180/PI(),180),IF(AND(C$9="L",C$10="D"),IF((($C$7*Coefficients!$E$16)/($A1739*($C$4/100)))&lt;=1,2*ASIN(($C$7*Coefficients!$E$16)/( $A1739*($C$4/100)))*180/PI(),180),IF(AND(C$9="C",C$10="D"),IF((($C$7*Coefficients!$F$16)/($A1739*($C$4/100)))&lt;=1,2*ASIN(($C$7*Coefficients!$F$16)/( $A1739*($C$4/100)))*180/PI(),180),FALSE))))</f>
        <v>180</v>
      </c>
      <c r="H1739" s="50">
        <f>IF(AND(C$9="L",C$10="IB"),(($C$7*Coefficients!$C$16)/($A1739*SIN(C$5*PI()/180))*100/2)^2*PI(),IF(AND(C$9="C",C$10="IB"),(($C$7*Coefficients!$D$16)/($A1739*SIN(C$5*PI()/180))*100/2)^2*PI(),IF(AND(C$9="L",C$10="D"),(($C$7*Coefficients!$E$16)/($A1739*SIN(C$5*PI()/180))*100/2)^2*PI(),IF(AND(C$9="C",C$10="D"),(($C$7* Coefficients!$F$16)/($A1739*SIN(C$5*PI()/180))*100/2)^2*PI(),FALSE))))</f>
        <v>10022.305460928739</v>
      </c>
      <c r="I1739" s="42">
        <f t="shared" si="191"/>
        <v>1.581575712089633</v>
      </c>
      <c r="L1739" s="44"/>
    </row>
    <row r="1740" spans="1:12" x14ac:dyDescent="0.25">
      <c r="A1740" s="51">
        <f t="shared" si="192"/>
        <v>506.99070827465812</v>
      </c>
      <c r="B1740" s="5">
        <f t="shared" si="186"/>
        <v>0.94087227967449238</v>
      </c>
      <c r="C1740" s="49">
        <f t="shared" si="189"/>
        <v>-0.529386532458896</v>
      </c>
      <c r="D1740" s="5">
        <f t="shared" si="187"/>
        <v>4.8769016405074668</v>
      </c>
      <c r="E1740" s="5">
        <f t="shared" si="188"/>
        <v>2.7022033580910909</v>
      </c>
      <c r="F1740" s="5">
        <f t="shared" si="190"/>
        <v>4.317180293542231</v>
      </c>
      <c r="G1740" s="16">
        <f>IF(AND(C$9="L",C$10="IB"),IF((($C$7*Coefficients!$C$16)/($A1740*($C$4/100)))&lt;=1,2*ASIN(($C$7*Coefficients!$C$16)/( $A1740*($C$4/100)))*180/PI(),180),IF(AND(C$9="C",C$10="IB"),IF((($C$7*Coefficients!$D$16)/($A1740*($C$4/100)))&lt;=1,2*ASIN(($C$7*Coefficients!$D$16)/( $A1740*($C$4/100)))*180/PI(),180),IF(AND(C$9="L",C$10="D"),IF((($C$7*Coefficients!$E$16)/($A1740*($C$4/100)))&lt;=1,2*ASIN(($C$7*Coefficients!$E$16)/( $A1740*($C$4/100)))*180/PI(),180),IF(AND(C$9="C",C$10="D"),IF((($C$7*Coefficients!$F$16)/($A1740*($C$4/100)))&lt;=1,2*ASIN(($C$7*Coefficients!$F$16)/( $A1740*($C$4/100)))*180/PI(),180),FALSE))))</f>
        <v>180</v>
      </c>
      <c r="H1740" s="50">
        <f>IF(AND(C$9="L",C$10="IB"),(($C$7*Coefficients!$C$16)/($A1740*SIN(C$5*PI()/180))*100/2)^2*PI(),IF(AND(C$9="C",C$10="IB"),(($C$7*Coefficients!$D$16)/($A1740*SIN(C$5*PI()/180))*100/2)^2*PI(),IF(AND(C$9="L",C$10="D"),(($C$7*Coefficients!$E$16)/($A1740*SIN(C$5*PI()/180))*100/2)^2*PI(),IF(AND(C$9="C",C$10="D"),(($C$7* Coefficients!$F$16)/($A1740*SIN(C$5*PI()/180))*100/2)^2*PI(),FALSE))))</f>
        <v>9976.2571501602579</v>
      </c>
      <c r="I1740" s="42">
        <f t="shared" si="191"/>
        <v>1.5779381888920272</v>
      </c>
      <c r="L1740" s="44"/>
    </row>
    <row r="1741" spans="1:12" x14ac:dyDescent="0.25">
      <c r="A1741" s="51">
        <f t="shared" si="192"/>
        <v>508.15944256051415</v>
      </c>
      <c r="B1741" s="5">
        <f t="shared" si="186"/>
        <v>0.94060487181542485</v>
      </c>
      <c r="C1741" s="49">
        <f t="shared" si="189"/>
        <v>-0.53185552355561161</v>
      </c>
      <c r="D1741" s="5">
        <f t="shared" si="187"/>
        <v>4.8881440598713368</v>
      </c>
      <c r="E1741" s="5">
        <f t="shared" si="188"/>
        <v>2.7146761620816142</v>
      </c>
      <c r="F1741" s="5">
        <f t="shared" si="190"/>
        <v>4.3371802935422306</v>
      </c>
      <c r="G1741" s="16">
        <f>IF(AND(C$9="L",C$10="IB"),IF((($C$7*Coefficients!$C$16)/($A1741*($C$4/100)))&lt;=1,2*ASIN(($C$7*Coefficients!$C$16)/( $A1741*($C$4/100)))*180/PI(),180),IF(AND(C$9="C",C$10="IB"),IF((($C$7*Coefficients!$D$16)/($A1741*($C$4/100)))&lt;=1,2*ASIN(($C$7*Coefficients!$D$16)/( $A1741*($C$4/100)))*180/PI(),180),IF(AND(C$9="L",C$10="D"),IF((($C$7*Coefficients!$E$16)/($A1741*($C$4/100)))&lt;=1,2*ASIN(($C$7*Coefficients!$E$16)/( $A1741*($C$4/100)))*180/PI(),180),IF(AND(C$9="C",C$10="D"),IF((($C$7*Coefficients!$F$16)/($A1741*($C$4/100)))&lt;=1,2*ASIN(($C$7*Coefficients!$F$16)/( $A1741*($C$4/100)))*180/PI(),180),FALSE))))</f>
        <v>180</v>
      </c>
      <c r="H1741" s="50">
        <f>IF(AND(C$9="L",C$10="IB"),(($C$7*Coefficients!$C$16)/($A1741*SIN(C$5*PI()/180))*100/2)^2*PI(),IF(AND(C$9="C",C$10="IB"),(($C$7*Coefficients!$D$16)/($A1741*SIN(C$5*PI()/180))*100/2)^2*PI(),IF(AND(C$9="L",C$10="D"),(($C$7*Coefficients!$E$16)/($A1741*SIN(C$5*PI()/180))*100/2)^2*PI(),IF(AND(C$9="C",C$10="D"),(($C$7* Coefficients!$F$16)/($A1741*SIN(C$5*PI()/180))*100/2)^2*PI(),FALSE))))</f>
        <v>9930.4204121614275</v>
      </c>
      <c r="I1741" s="42">
        <f t="shared" si="191"/>
        <v>1.5743090317656196</v>
      </c>
      <c r="L1741" s="44"/>
    </row>
    <row r="1742" spans="1:12" x14ac:dyDescent="0.25">
      <c r="A1742" s="51">
        <f t="shared" si="192"/>
        <v>509.3308710571489</v>
      </c>
      <c r="B1742" s="5">
        <f t="shared" si="186"/>
        <v>0.94033628015297699</v>
      </c>
      <c r="C1742" s="49">
        <f t="shared" si="189"/>
        <v>-0.53433615145951174</v>
      </c>
      <c r="D1742" s="5">
        <f t="shared" si="187"/>
        <v>4.8994123956884099</v>
      </c>
      <c r="E1742" s="5">
        <f t="shared" si="188"/>
        <v>2.7272065379195407</v>
      </c>
      <c r="F1742" s="5">
        <f t="shared" si="190"/>
        <v>4.3571802935422292</v>
      </c>
      <c r="G1742" s="16">
        <f>IF(AND(C$9="L",C$10="IB"),IF((($C$7*Coefficients!$C$16)/($A1742*($C$4/100)))&lt;=1,2*ASIN(($C$7*Coefficients!$C$16)/( $A1742*($C$4/100)))*180/PI(),180),IF(AND(C$9="C",C$10="IB"),IF((($C$7*Coefficients!$D$16)/($A1742*($C$4/100)))&lt;=1,2*ASIN(($C$7*Coefficients!$D$16)/( $A1742*($C$4/100)))*180/PI(),180),IF(AND(C$9="L",C$10="D"),IF((($C$7*Coefficients!$E$16)/($A1742*($C$4/100)))&lt;=1,2*ASIN(($C$7*Coefficients!$E$16)/( $A1742*($C$4/100)))*180/PI(),180),IF(AND(C$9="C",C$10="D"),IF((($C$7*Coefficients!$F$16)/($A1742*($C$4/100)))&lt;=1,2*ASIN(($C$7*Coefficients!$F$16)/( $A1742*($C$4/100)))*180/PI(),180),FALSE))))</f>
        <v>180</v>
      </c>
      <c r="H1742" s="50">
        <f>IF(AND(C$9="L",C$10="IB"),(($C$7*Coefficients!$C$16)/($A1742*SIN(C$5*PI()/180))*100/2)^2*PI(),IF(AND(C$9="C",C$10="IB"),(($C$7*Coefficients!$D$16)/($A1742*SIN(C$5*PI()/180))*100/2)^2*PI(),IF(AND(C$9="L",C$10="D"),(($C$7*Coefficients!$E$16)/($A1742*SIN(C$5*PI()/180))*100/2)^2*PI(),IF(AND(C$9="C",C$10="D"),(($C$7* Coefficients!$F$16)/($A1742*SIN(C$5*PI()/180))*100/2)^2*PI(),FALSE))))</f>
        <v>9884.7942748436708</v>
      </c>
      <c r="I1742" s="42">
        <f t="shared" si="191"/>
        <v>1.570688221468981</v>
      </c>
      <c r="L1742" s="44"/>
    </row>
    <row r="1743" spans="1:12" x14ac:dyDescent="0.25">
      <c r="A1743" s="51">
        <f t="shared" si="192"/>
        <v>510.50499997535962</v>
      </c>
      <c r="B1743" s="5">
        <f t="shared" si="186"/>
        <v>0.94006649968301592</v>
      </c>
      <c r="C1743" s="49">
        <f t="shared" si="189"/>
        <v>-0.53682847217908569</v>
      </c>
      <c r="D1743" s="5">
        <f t="shared" si="187"/>
        <v>4.9107067077022846</v>
      </c>
      <c r="E1743" s="5">
        <f t="shared" si="188"/>
        <v>2.7397947513444447</v>
      </c>
      <c r="F1743" s="5">
        <f t="shared" si="190"/>
        <v>4.3771802935422279</v>
      </c>
      <c r="G1743" s="16">
        <f>IF(AND(C$9="L",C$10="IB"),IF((($C$7*Coefficients!$C$16)/($A1743*($C$4/100)))&lt;=1,2*ASIN(($C$7*Coefficients!$C$16)/( $A1743*($C$4/100)))*180/PI(),180),IF(AND(C$9="C",C$10="IB"),IF((($C$7*Coefficients!$D$16)/($A1743*($C$4/100)))&lt;=1,2*ASIN(($C$7*Coefficients!$D$16)/( $A1743*($C$4/100)))*180/PI(),180),IF(AND(C$9="L",C$10="D"),IF((($C$7*Coefficients!$E$16)/($A1743*($C$4/100)))&lt;=1,2*ASIN(($C$7*Coefficients!$E$16)/( $A1743*($C$4/100)))*180/PI(),180),IF(AND(C$9="C",C$10="D"),IF((($C$7*Coefficients!$F$16)/($A1743*($C$4/100)))&lt;=1,2*ASIN(($C$7*Coefficients!$F$16)/( $A1743*($C$4/100)))*180/PI(),180),FALSE))))</f>
        <v>180</v>
      </c>
      <c r="H1743" s="50">
        <f>IF(AND(C$9="L",C$10="IB"),(($C$7*Coefficients!$C$16)/($A1743*SIN(C$5*PI()/180))*100/2)^2*PI(),IF(AND(C$9="C",C$10="IB"),(($C$7*Coefficients!$D$16)/($A1743*SIN(C$5*PI()/180))*100/2)^2*PI(),IF(AND(C$9="L",C$10="D"),(($C$7*Coefficients!$E$16)/($A1743*SIN(C$5*PI()/180))*100/2)^2*PI(),IF(AND(C$9="C",C$10="D"),(($C$7* Coefficients!$F$16)/($A1743*SIN(C$5*PI()/180))*100/2)^2*PI(),FALSE))))</f>
        <v>9839.3777705847479</v>
      </c>
      <c r="I1743" s="42">
        <f t="shared" si="191"/>
        <v>1.567075738804935</v>
      </c>
      <c r="L1743" s="44"/>
    </row>
    <row r="1744" spans="1:12" x14ac:dyDescent="0.25">
      <c r="A1744" s="51">
        <f t="shared" si="192"/>
        <v>511.68183554026098</v>
      </c>
      <c r="B1744" s="5">
        <f t="shared" si="186"/>
        <v>0.93979552538246758</v>
      </c>
      <c r="C1744" s="49">
        <f t="shared" si="189"/>
        <v>-0.53933254200360836</v>
      </c>
      <c r="D1744" s="5">
        <f t="shared" si="187"/>
        <v>4.9220270557942776</v>
      </c>
      <c r="E1744" s="5">
        <f t="shared" si="188"/>
        <v>2.7524410693224985</v>
      </c>
      <c r="F1744" s="5">
        <f t="shared" si="190"/>
        <v>4.3971802935422284</v>
      </c>
      <c r="G1744" s="16">
        <f>IF(AND(C$9="L",C$10="IB"),IF((($C$7*Coefficients!$C$16)/($A1744*($C$4/100)))&lt;=1,2*ASIN(($C$7*Coefficients!$C$16)/( $A1744*($C$4/100)))*180/PI(),180),IF(AND(C$9="C",C$10="IB"),IF((($C$7*Coefficients!$D$16)/($A1744*($C$4/100)))&lt;=1,2*ASIN(($C$7*Coefficients!$D$16)/( $A1744*($C$4/100)))*180/PI(),180),IF(AND(C$9="L",C$10="D"),IF((($C$7*Coefficients!$E$16)/($A1744*($C$4/100)))&lt;=1,2*ASIN(($C$7*Coefficients!$E$16)/( $A1744*($C$4/100)))*180/PI(),180),IF(AND(C$9="C",C$10="D"),IF((($C$7*Coefficients!$F$16)/($A1744*($C$4/100)))&lt;=1,2*ASIN(($C$7*Coefficients!$F$16)/( $A1744*($C$4/100)))*180/PI(),180),FALSE))))</f>
        <v>180</v>
      </c>
      <c r="H1744" s="50">
        <f>IF(AND(C$9="L",C$10="IB"),(($C$7*Coefficients!$C$16)/($A1744*SIN(C$5*PI()/180))*100/2)^2*PI(),IF(AND(C$9="C",C$10="IB"),(($C$7*Coefficients!$D$16)/($A1744*SIN(C$5*PI()/180))*100/2)^2*PI(),IF(AND(C$9="L",C$10="D"),(($C$7*Coefficients!$E$16)/($A1744*SIN(C$5*PI()/180))*100/2)^2*PI(),IF(AND(C$9="C",C$10="D"),(($C$7* Coefficients!$F$16)/($A1744*SIN(C$5*PI()/180))*100/2)^2*PI(),FALSE))))</f>
        <v>9794.1699362082509</v>
      </c>
      <c r="I1744" s="42">
        <f t="shared" si="191"/>
        <v>1.5634715646204587</v>
      </c>
      <c r="L1744" s="44"/>
    </row>
    <row r="1745" spans="1:12" x14ac:dyDescent="0.25">
      <c r="A1745" s="51">
        <f t="shared" si="192"/>
        <v>512.86138399131801</v>
      </c>
      <c r="B1745" s="5">
        <f t="shared" si="186"/>
        <v>0.9395233522092683</v>
      </c>
      <c r="C1745" s="49">
        <f t="shared" si="189"/>
        <v>-0.54184841750463941</v>
      </c>
      <c r="D1745" s="5">
        <f t="shared" si="187"/>
        <v>4.9333734999837473</v>
      </c>
      <c r="E1745" s="5">
        <f t="shared" si="188"/>
        <v>2.7651457600521332</v>
      </c>
      <c r="F1745" s="5">
        <f t="shared" si="190"/>
        <v>4.4171802935422289</v>
      </c>
      <c r="G1745" s="16">
        <f>IF(AND(C$9="L",C$10="IB"),IF((($C$7*Coefficients!$C$16)/($A1745*($C$4/100)))&lt;=1,2*ASIN(($C$7*Coefficients!$C$16)/( $A1745*($C$4/100)))*180/PI(),180),IF(AND(C$9="C",C$10="IB"),IF((($C$7*Coefficients!$D$16)/($A1745*($C$4/100)))&lt;=1,2*ASIN(($C$7*Coefficients!$D$16)/( $A1745*($C$4/100)))*180/PI(),180),IF(AND(C$9="L",C$10="D"),IF((($C$7*Coefficients!$E$16)/($A1745*($C$4/100)))&lt;=1,2*ASIN(($C$7*Coefficients!$E$16)/( $A1745*($C$4/100)))*180/PI(),180),IF(AND(C$9="C",C$10="D"),IF((($C$7*Coefficients!$F$16)/($A1745*($C$4/100)))&lt;=1,2*ASIN(($C$7*Coefficients!$F$16)/( $A1745*($C$4/100)))*180/PI(),180),FALSE))))</f>
        <v>180</v>
      </c>
      <c r="H1745" s="50">
        <f>IF(AND(C$9="L",C$10="IB"),(($C$7*Coefficients!$C$16)/($A1745*SIN(C$5*PI()/180))*100/2)^2*PI(),IF(AND(C$9="C",C$10="IB"),(($C$7*Coefficients!$D$16)/($A1745*SIN(C$5*PI()/180))*100/2)^2*PI(),IF(AND(C$9="L",C$10="D"),(($C$7*Coefficients!$E$16)/($A1745*SIN(C$5*PI()/180))*100/2)^2*PI(),IF(AND(C$9="C",C$10="D"),(($C$7* Coefficients!$F$16)/($A1745*SIN(C$5*PI()/180))*100/2)^2*PI(),FALSE))))</f>
        <v>9749.1698129631477</v>
      </c>
      <c r="I1745" s="42">
        <f t="shared" si="191"/>
        <v>1.5598756798065789</v>
      </c>
      <c r="L1745" s="44"/>
    </row>
    <row r="1746" spans="1:12" x14ac:dyDescent="0.25">
      <c r="A1746" s="51">
        <f t="shared" si="192"/>
        <v>514.04365158237908</v>
      </c>
      <c r="B1746" s="5">
        <f t="shared" si="186"/>
        <v>0.93924997510231334</v>
      </c>
      <c r="C1746" s="49">
        <f t="shared" si="189"/>
        <v>-0.54437615553756158</v>
      </c>
      <c r="D1746" s="5">
        <f t="shared" si="187"/>
        <v>4.9447461004284099</v>
      </c>
      <c r="E1746" s="5">
        <f t="shared" si="188"/>
        <v>2.7779090929697268</v>
      </c>
      <c r="F1746" s="5">
        <f t="shared" si="190"/>
        <v>4.4371802935422275</v>
      </c>
      <c r="G1746" s="16">
        <f>IF(AND(C$9="L",C$10="IB"),IF((($C$7*Coefficients!$C$16)/($A1746*($C$4/100)))&lt;=1,2*ASIN(($C$7*Coefficients!$C$16)/( $A1746*($C$4/100)))*180/PI(),180),IF(AND(C$9="C",C$10="IB"),IF((($C$7*Coefficients!$D$16)/($A1746*($C$4/100)))&lt;=1,2*ASIN(($C$7*Coefficients!$D$16)/( $A1746*($C$4/100)))*180/PI(),180),IF(AND(C$9="L",C$10="D"),IF((($C$7*Coefficients!$E$16)/($A1746*($C$4/100)))&lt;=1,2*ASIN(($C$7*Coefficients!$E$16)/( $A1746*($C$4/100)))*180/PI(),180),IF(AND(C$9="C",C$10="D"),IF((($C$7*Coefficients!$F$16)/($A1746*($C$4/100)))&lt;=1,2*ASIN(($C$7*Coefficients!$F$16)/( $A1746*($C$4/100)))*180/PI(),180),FALSE))))</f>
        <v>180</v>
      </c>
      <c r="H1746" s="50">
        <f>IF(AND(C$9="L",C$10="IB"),(($C$7*Coefficients!$C$16)/($A1746*SIN(C$5*PI()/180))*100/2)^2*PI(),IF(AND(C$9="C",C$10="IB"),(($C$7*Coefficients!$D$16)/($A1746*SIN(C$5*PI()/180))*100/2)^2*PI(),IF(AND(C$9="L",C$10="D"),(($C$7*Coefficients!$E$16)/($A1746*SIN(C$5*PI()/180))*100/2)^2*PI(),IF(AND(C$9="C",C$10="D"),(($C$7* Coefficients!$F$16)/($A1746*SIN(C$5*PI()/180))*100/2)^2*PI(),FALSE))))</f>
        <v>9704.3764465034928</v>
      </c>
      <c r="I1746" s="42">
        <f t="shared" si="191"/>
        <v>1.5562880652982725</v>
      </c>
      <c r="L1746" s="44"/>
    </row>
    <row r="1747" spans="1:12" x14ac:dyDescent="0.25">
      <c r="A1747" s="51">
        <f t="shared" si="192"/>
        <v>515.22864458170932</v>
      </c>
      <c r="B1747" s="5">
        <f t="shared" si="186"/>
        <v>0.93897538898140753</v>
      </c>
      <c r="C1747" s="49">
        <f t="shared" si="189"/>
        <v>-0.54691581324310778</v>
      </c>
      <c r="D1747" s="5">
        <f t="shared" si="187"/>
        <v>4.9561449174246635</v>
      </c>
      <c r="E1747" s="5">
        <f t="shared" si="188"/>
        <v>2.7907313387553208</v>
      </c>
      <c r="F1747" s="5">
        <f t="shared" si="190"/>
        <v>4.4571802935422262</v>
      </c>
      <c r="G1747" s="16">
        <f>IF(AND(C$9="L",C$10="IB"),IF((($C$7*Coefficients!$C$16)/($A1747*($C$4/100)))&lt;=1,2*ASIN(($C$7*Coefficients!$C$16)/( $A1747*($C$4/100)))*180/PI(),180),IF(AND(C$9="C",C$10="IB"),IF((($C$7*Coefficients!$D$16)/($A1747*($C$4/100)))&lt;=1,2*ASIN(($C$7*Coefficients!$D$16)/( $A1747*($C$4/100)))*180/PI(),180),IF(AND(C$9="L",C$10="D"),IF((($C$7*Coefficients!$E$16)/($A1747*($C$4/100)))&lt;=1,2*ASIN(($C$7*Coefficients!$E$16)/( $A1747*($C$4/100)))*180/PI(),180),IF(AND(C$9="C",C$10="D"),IF((($C$7*Coefficients!$F$16)/($A1747*($C$4/100)))&lt;=1,2*ASIN(($C$7*Coefficients!$F$16)/( $A1747*($C$4/100)))*180/PI(),180),FALSE))))</f>
        <v>180</v>
      </c>
      <c r="H1747" s="50">
        <f>IF(AND(C$9="L",C$10="IB"),(($C$7*Coefficients!$C$16)/($A1747*SIN(C$5*PI()/180))*100/2)^2*PI(),IF(AND(C$9="C",C$10="IB"),(($C$7*Coefficients!$D$16)/($A1747*SIN(C$5*PI()/180))*100/2)^2*PI(),IF(AND(C$9="L",C$10="D"),(($C$7*Coefficients!$E$16)/($A1747*SIN(C$5*PI()/180))*100/2)^2*PI(),IF(AND(C$9="C",C$10="D"),(($C$7* Coefficients!$F$16)/($A1747*SIN(C$5*PI()/180))*100/2)^2*PI(),FALSE))))</f>
        <v>9659.7888868681366</v>
      </c>
      <c r="I1747" s="42">
        <f t="shared" si="191"/>
        <v>1.5527087020743646</v>
      </c>
      <c r="L1747" s="44"/>
    </row>
    <row r="1748" spans="1:12" x14ac:dyDescent="0.25">
      <c r="A1748" s="51">
        <f t="shared" si="192"/>
        <v>516.41636927202364</v>
      </c>
      <c r="B1748" s="5">
        <f t="shared" si="186"/>
        <v>0.93869958874721438</v>
      </c>
      <c r="C1748" s="49">
        <f t="shared" si="189"/>
        <v>-0.54946744804891456</v>
      </c>
      <c r="D1748" s="5">
        <f t="shared" si="187"/>
        <v>4.9675700114078989</v>
      </c>
      <c r="E1748" s="5">
        <f t="shared" si="188"/>
        <v>2.8036127693383612</v>
      </c>
      <c r="F1748" s="5">
        <f t="shared" si="190"/>
        <v>4.4771802935422276</v>
      </c>
      <c r="G1748" s="16">
        <f>IF(AND(C$9="L",C$10="IB"),IF((($C$7*Coefficients!$C$16)/($A1748*($C$4/100)))&lt;=1,2*ASIN(($C$7*Coefficients!$C$16)/( $A1748*($C$4/100)))*180/PI(),180),IF(AND(C$9="C",C$10="IB"),IF((($C$7*Coefficients!$D$16)/($A1748*($C$4/100)))&lt;=1,2*ASIN(($C$7*Coefficients!$D$16)/( $A1748*($C$4/100)))*180/PI(),180),IF(AND(C$9="L",C$10="D"),IF((($C$7*Coefficients!$E$16)/($A1748*($C$4/100)))&lt;=1,2*ASIN(($C$7*Coefficients!$E$16)/( $A1748*($C$4/100)))*180/PI(),180),IF(AND(C$9="C",C$10="D"),IF((($C$7*Coefficients!$F$16)/($A1748*($C$4/100)))&lt;=1,2*ASIN(($C$7*Coefficients!$F$16)/( $A1748*($C$4/100)))*180/PI(),180),FALSE))))</f>
        <v>180</v>
      </c>
      <c r="H1748" s="50">
        <f>IF(AND(C$9="L",C$10="IB"),(($C$7*Coefficients!$C$16)/($A1748*SIN(C$5*PI()/180))*100/2)^2*PI(),IF(AND(C$9="C",C$10="IB"),(($C$7*Coefficients!$D$16)/($A1748*SIN(C$5*PI()/180))*100/2)^2*PI(),IF(AND(C$9="L",C$10="D"),(($C$7*Coefficients!$E$16)/($A1748*SIN(C$5*PI()/180))*100/2)^2*PI(),IF(AND(C$9="C",C$10="D"),(($C$7* Coefficients!$F$16)/($A1748*SIN(C$5*PI()/180))*100/2)^2*PI(),FALSE))))</f>
        <v>9615.4061884606235</v>
      </c>
      <c r="I1748" s="42">
        <f t="shared" si="191"/>
        <v>1.549137571157428</v>
      </c>
      <c r="L1748" s="44"/>
    </row>
    <row r="1749" spans="1:12" x14ac:dyDescent="0.25">
      <c r="A1749" s="51">
        <f t="shared" si="192"/>
        <v>517.60683195052013</v>
      </c>
      <c r="B1749" s="5">
        <f t="shared" si="186"/>
        <v>0.93842256928120715</v>
      </c>
      <c r="C1749" s="49">
        <f t="shared" si="189"/>
        <v>-0.55203111767106583</v>
      </c>
      <c r="D1749" s="5">
        <f t="shared" si="187"/>
        <v>4.9790214429528277</v>
      </c>
      <c r="E1749" s="5">
        <f t="shared" si="188"/>
        <v>2.816553657903456</v>
      </c>
      <c r="F1749" s="5">
        <f t="shared" si="190"/>
        <v>4.4971802935422254</v>
      </c>
      <c r="G1749" s="16">
        <f>IF(AND(C$9="L",C$10="IB"),IF((($C$7*Coefficients!$C$16)/($A1749*($C$4/100)))&lt;=1,2*ASIN(($C$7*Coefficients!$C$16)/( $A1749*($C$4/100)))*180/PI(),180),IF(AND(C$9="C",C$10="IB"),IF((($C$7*Coefficients!$D$16)/($A1749*($C$4/100)))&lt;=1,2*ASIN(($C$7*Coefficients!$D$16)/( $A1749*($C$4/100)))*180/PI(),180),IF(AND(C$9="L",C$10="D"),IF((($C$7*Coefficients!$E$16)/($A1749*($C$4/100)))&lt;=1,2*ASIN(($C$7*Coefficients!$E$16)/( $A1749*($C$4/100)))*180/PI(),180),IF(AND(C$9="C",C$10="D"),IF((($C$7*Coefficients!$F$16)/($A1749*($C$4/100)))&lt;=1,2*ASIN(($C$7*Coefficients!$F$16)/( $A1749*($C$4/100)))*180/PI(),180),FALSE))))</f>
        <v>180</v>
      </c>
      <c r="H1749" s="50">
        <f>IF(AND(C$9="L",C$10="IB"),(($C$7*Coefficients!$C$16)/($A1749*SIN(C$5*PI()/180))*100/2)^2*PI(),IF(AND(C$9="C",C$10="IB"),(($C$7*Coefficients!$D$16)/($A1749*SIN(C$5*PI()/180))*100/2)^2*PI(),IF(AND(C$9="L",C$10="D"),(($C$7*Coefficients!$E$16)/($A1749*SIN(C$5*PI()/180))*100/2)^2*PI(),IF(AND(C$9="C",C$10="D"),(($C$7* Coefficients!$F$16)/($A1749*SIN(C$5*PI()/180))*100/2)^2*PI(),FALSE))))</f>
        <v>9571.2274100291088</v>
      </c>
      <c r="I1749" s="42">
        <f t="shared" si="191"/>
        <v>1.5455746536136812</v>
      </c>
      <c r="L1749" s="44"/>
    </row>
    <row r="1750" spans="1:12" x14ac:dyDescent="0.25">
      <c r="A1750" s="51">
        <f t="shared" si="192"/>
        <v>518.80003892891341</v>
      </c>
      <c r="B1750" s="5">
        <f t="shared" si="186"/>
        <v>0.9381443254456181</v>
      </c>
      <c r="C1750" s="49">
        <f t="shared" si="189"/>
        <v>-0.55460688011566672</v>
      </c>
      <c r="D1750" s="5">
        <f t="shared" si="187"/>
        <v>4.9904992727738007</v>
      </c>
      <c r="E1750" s="5">
        <f t="shared" si="188"/>
        <v>2.8295542788961843</v>
      </c>
      <c r="F1750" s="5">
        <f t="shared" si="190"/>
        <v>4.5171802935422241</v>
      </c>
      <c r="G1750" s="16">
        <f>IF(AND(C$9="L",C$10="IB"),IF((($C$7*Coefficients!$C$16)/($A1750*($C$4/100)))&lt;=1,2*ASIN(($C$7*Coefficients!$C$16)/( $A1750*($C$4/100)))*180/PI(),180),IF(AND(C$9="C",C$10="IB"),IF((($C$7*Coefficients!$D$16)/($A1750*($C$4/100)))&lt;=1,2*ASIN(($C$7*Coefficients!$D$16)/( $A1750*($C$4/100)))*180/PI(),180),IF(AND(C$9="L",C$10="D"),IF((($C$7*Coefficients!$E$16)/($A1750*($C$4/100)))&lt;=1,2*ASIN(($C$7*Coefficients!$E$16)/( $A1750*($C$4/100)))*180/PI(),180),IF(AND(C$9="C",C$10="D"),IF((($C$7*Coefficients!$F$16)/($A1750*($C$4/100)))&lt;=1,2*ASIN(($C$7*Coefficients!$F$16)/( $A1750*($C$4/100)))*180/PI(),180),FALSE))))</f>
        <v>180</v>
      </c>
      <c r="H1750" s="50">
        <f>IF(AND(C$9="L",C$10="IB"),(($C$7*Coefficients!$C$16)/($A1750*SIN(C$5*PI()/180))*100/2)^2*PI(),IF(AND(C$9="C",C$10="IB"),(($C$7*Coefficients!$D$16)/($A1750*SIN(C$5*PI()/180))*100/2)^2*PI(),IF(AND(C$9="L",C$10="D"),(($C$7*Coefficients!$E$16)/($A1750*SIN(C$5*PI()/180))*100/2)^2*PI(),IF(AND(C$9="C",C$10="D"),(($C$7* Coefficients!$F$16)/($A1750*SIN(C$5*PI()/180))*100/2)^2*PI(),FALSE))))</f>
        <v>9527.2516146464004</v>
      </c>
      <c r="I1750" s="42">
        <f t="shared" si="191"/>
        <v>1.5420199305528908</v>
      </c>
      <c r="L1750" s="44"/>
    </row>
    <row r="1751" spans="1:12" x14ac:dyDescent="0.25">
      <c r="A1751" s="51">
        <f t="shared" si="192"/>
        <v>519.9959965334682</v>
      </c>
      <c r="B1751" s="5">
        <f t="shared" si="186"/>
        <v>0.93786485208338954</v>
      </c>
      <c r="C1751" s="49">
        <f t="shared" si="189"/>
        <v>-0.55719479368040847</v>
      </c>
      <c r="D1751" s="5">
        <f t="shared" si="187"/>
        <v>5.0020035617251297</v>
      </c>
      <c r="E1751" s="5">
        <f t="shared" si="188"/>
        <v>2.8426149080289043</v>
      </c>
      <c r="F1751" s="5">
        <f t="shared" si="190"/>
        <v>4.5371802935422236</v>
      </c>
      <c r="G1751" s="16">
        <f>IF(AND(C$9="L",C$10="IB"),IF((($C$7*Coefficients!$C$16)/($A1751*($C$4/100)))&lt;=1,2*ASIN(($C$7*Coefficients!$C$16)/( $A1751*($C$4/100)))*180/PI(),180),IF(AND(C$9="C",C$10="IB"),IF((($C$7*Coefficients!$D$16)/($A1751*($C$4/100)))&lt;=1,2*ASIN(($C$7*Coefficients!$D$16)/( $A1751*($C$4/100)))*180/PI(),180),IF(AND(C$9="L",C$10="D"),IF((($C$7*Coefficients!$E$16)/($A1751*($C$4/100)))&lt;=1,2*ASIN(($C$7*Coefficients!$E$16)/( $A1751*($C$4/100)))*180/PI(),180),IF(AND(C$9="C",C$10="D"),IF((($C$7*Coefficients!$F$16)/($A1751*($C$4/100)))&lt;=1,2*ASIN(($C$7*Coefficients!$F$16)/( $A1751*($C$4/100)))*180/PI(),180),FALSE))))</f>
        <v>180</v>
      </c>
      <c r="H1751" s="50">
        <f>IF(AND(C$9="L",C$10="IB"),(($C$7*Coefficients!$C$16)/($A1751*SIN(C$5*PI()/180))*100/2)^2*PI(),IF(AND(C$9="C",C$10="IB"),(($C$7*Coefficients!$D$16)/($A1751*SIN(C$5*PI()/180))*100/2)^2*PI(),IF(AND(C$9="L",C$10="D"),(($C$7*Coefficients!$E$16)/($A1751*SIN(C$5*PI()/180))*100/2)^2*PI(),IF(AND(C$9="C",C$10="D"),(($C$7* Coefficients!$F$16)/($A1751*SIN(C$5*PI()/180))*100/2)^2*PI(),FALSE))))</f>
        <v>9483.4778696901067</v>
      </c>
      <c r="I1751" s="42">
        <f t="shared" si="191"/>
        <v>1.5384733831282682</v>
      </c>
      <c r="L1751" s="44"/>
    </row>
    <row r="1752" spans="1:12" x14ac:dyDescent="0.25">
      <c r="A1752" s="51">
        <f t="shared" si="192"/>
        <v>521.19471110503252</v>
      </c>
      <c r="B1752" s="5">
        <f t="shared" si="186"/>
        <v>0.93758414401812351</v>
      </c>
      <c r="C1752" s="49">
        <f t="shared" si="189"/>
        <v>-0.55979491695615857</v>
      </c>
      <c r="D1752" s="5">
        <f t="shared" si="187"/>
        <v>5.0135343708014091</v>
      </c>
      <c r="E1752" s="5">
        <f t="shared" si="188"/>
        <v>2.8557358222866061</v>
      </c>
      <c r="F1752" s="5">
        <f t="shared" si="190"/>
        <v>4.5571802935422241</v>
      </c>
      <c r="G1752" s="16">
        <f>IF(AND(C$9="L",C$10="IB"),IF((($C$7*Coefficients!$C$16)/($A1752*($C$4/100)))&lt;=1,2*ASIN(($C$7*Coefficients!$C$16)/( $A1752*($C$4/100)))*180/PI(),180),IF(AND(C$9="C",C$10="IB"),IF((($C$7*Coefficients!$D$16)/($A1752*($C$4/100)))&lt;=1,2*ASIN(($C$7*Coefficients!$D$16)/( $A1752*($C$4/100)))*180/PI(),180),IF(AND(C$9="L",C$10="D"),IF((($C$7*Coefficients!$E$16)/($A1752*($C$4/100)))&lt;=1,2*ASIN(($C$7*Coefficients!$E$16)/( $A1752*($C$4/100)))*180/PI(),180),IF(AND(C$9="C",C$10="D"),IF((($C$7*Coefficients!$F$16)/($A1752*($C$4/100)))&lt;=1,2*ASIN(($C$7*Coefficients!$F$16)/( $A1752*($C$4/100)))*180/PI(),180),FALSE))))</f>
        <v>180</v>
      </c>
      <c r="H1752" s="50">
        <f>IF(AND(C$9="L",C$10="IB"),(($C$7*Coefficients!$C$16)/($A1752*SIN(C$5*PI()/180))*100/2)^2*PI(),IF(AND(C$9="C",C$10="IB"),(($C$7*Coefficients!$D$16)/($A1752*SIN(C$5*PI()/180))*100/2)^2*PI(),IF(AND(C$9="L",C$10="D"),(($C$7*Coefficients!$E$16)/($A1752*SIN(C$5*PI()/180))*100/2)^2*PI(),IF(AND(C$9="C",C$10="D"),(($C$7* Coefficients!$F$16)/($A1752*SIN(C$5*PI()/180))*100/2)^2*PI(),FALSE))))</f>
        <v>9439.9052468228547</v>
      </c>
      <c r="I1752" s="42">
        <f t="shared" si="191"/>
        <v>1.5349349925363727</v>
      </c>
      <c r="L1752" s="44"/>
    </row>
    <row r="1753" spans="1:12" x14ac:dyDescent="0.25">
      <c r="A1753" s="51">
        <f t="shared" si="192"/>
        <v>522.39618899907168</v>
      </c>
      <c r="B1753" s="5">
        <f t="shared" si="186"/>
        <v>0.93730219605403309</v>
      </c>
      <c r="C1753" s="49">
        <f t="shared" si="189"/>
        <v>-0.56240730882854595</v>
      </c>
      <c r="D1753" s="5">
        <f t="shared" si="187"/>
        <v>5.0250917611378378</v>
      </c>
      <c r="E1753" s="5">
        <f t="shared" si="188"/>
        <v>2.8689172999327797</v>
      </c>
      <c r="F1753" s="5">
        <f t="shared" si="190"/>
        <v>4.5771802935422219</v>
      </c>
      <c r="G1753" s="16">
        <f>IF(AND(C$9="L",C$10="IB"),IF((($C$7*Coefficients!$C$16)/($A1753*($C$4/100)))&lt;=1,2*ASIN(($C$7*Coefficients!$C$16)/( $A1753*($C$4/100)))*180/PI(),180),IF(AND(C$9="C",C$10="IB"),IF((($C$7*Coefficients!$D$16)/($A1753*($C$4/100)))&lt;=1,2*ASIN(($C$7*Coefficients!$D$16)/( $A1753*($C$4/100)))*180/PI(),180),IF(AND(C$9="L",C$10="D"),IF((($C$7*Coefficients!$E$16)/($A1753*($C$4/100)))&lt;=1,2*ASIN(($C$7*Coefficients!$E$16)/( $A1753*($C$4/100)))*180/PI(),180),IF(AND(C$9="C",C$10="D"),IF((($C$7*Coefficients!$F$16)/($A1753*($C$4/100)))&lt;=1,2*ASIN(($C$7*Coefficients!$F$16)/( $A1753*($C$4/100)))*180/PI(),180),FALSE))))</f>
        <v>180</v>
      </c>
      <c r="H1753" s="50">
        <f>IF(AND(C$9="L",C$10="IB"),(($C$7*Coefficients!$C$16)/($A1753*SIN(C$5*PI()/180))*100/2)^2*PI(),IF(AND(C$9="C",C$10="IB"),(($C$7*Coefficients!$D$16)/($A1753*SIN(C$5*PI()/180))*100/2)^2*PI(),IF(AND(C$9="L",C$10="D"),(($C$7*Coefficients!$E$16)/($A1753*SIN(C$5*PI()/180))*100/2)^2*PI(),IF(AND(C$9="C",C$10="D"),(($C$7* Coefficients!$F$16)/($A1753*SIN(C$5*PI()/180))*100/2)^2*PI(),FALSE))))</f>
        <v>9396.5328219725743</v>
      </c>
      <c r="I1753" s="42">
        <f t="shared" si="191"/>
        <v>1.5314047400170099</v>
      </c>
      <c r="L1753" s="44"/>
    </row>
    <row r="1754" spans="1:12" x14ac:dyDescent="0.25">
      <c r="A1754" s="51">
        <f t="shared" si="192"/>
        <v>523.60043658570203</v>
      </c>
      <c r="B1754" s="5">
        <f t="shared" si="186"/>
        <v>0.93701900297589269</v>
      </c>
      <c r="C1754" s="49">
        <f t="shared" si="189"/>
        <v>-0.56503202847956646</v>
      </c>
      <c r="D1754" s="5">
        <f t="shared" si="187"/>
        <v>5.0366757940105531</v>
      </c>
      <c r="E1754" s="5">
        <f t="shared" si="188"/>
        <v>2.8821596205153295</v>
      </c>
      <c r="F1754" s="5">
        <f t="shared" si="190"/>
        <v>4.5971802935422232</v>
      </c>
      <c r="G1754" s="16">
        <f>IF(AND(C$9="L",C$10="IB"),IF((($C$7*Coefficients!$C$16)/($A1754*($C$4/100)))&lt;=1,2*ASIN(($C$7*Coefficients!$C$16)/( $A1754*($C$4/100)))*180/PI(),180),IF(AND(C$9="C",C$10="IB"),IF((($C$7*Coefficients!$D$16)/($A1754*($C$4/100)))&lt;=1,2*ASIN(($C$7*Coefficients!$D$16)/( $A1754*($C$4/100)))*180/PI(),180),IF(AND(C$9="L",C$10="D"),IF((($C$7*Coefficients!$E$16)/($A1754*($C$4/100)))&lt;=1,2*ASIN(($C$7*Coefficients!$E$16)/( $A1754*($C$4/100)))*180/PI(),180),IF(AND(C$9="C",C$10="D"),IF((($C$7*Coefficients!$F$16)/($A1754*($C$4/100)))&lt;=1,2*ASIN(($C$7*Coefficients!$F$16)/( $A1754*($C$4/100)))*180/PI(),180),FALSE))))</f>
        <v>180</v>
      </c>
      <c r="H1754" s="50">
        <f>IF(AND(C$9="L",C$10="IB"),(($C$7*Coefficients!$C$16)/($A1754*SIN(C$5*PI()/180))*100/2)^2*PI(),IF(AND(C$9="C",C$10="IB"),(($C$7*Coefficients!$D$16)/($A1754*SIN(C$5*PI()/180))*100/2)^2*PI(),IF(AND(C$9="L",C$10="D"),(($C$7*Coefficients!$E$16)/($A1754*SIN(C$5*PI()/180))*100/2)^2*PI(),IF(AND(C$9="C",C$10="D"),(($C$7* Coefficients!$F$16)/($A1754*SIN(C$5*PI()/180))*100/2)^2*PI(),FALSE))))</f>
        <v>9353.3596753129259</v>
      </c>
      <c r="I1754" s="42">
        <f t="shared" si="191"/>
        <v>1.5278826068531313</v>
      </c>
      <c r="L1754" s="44"/>
    </row>
    <row r="1755" spans="1:12" x14ac:dyDescent="0.25">
      <c r="A1755" s="51">
        <f t="shared" si="192"/>
        <v>524.80746024972427</v>
      </c>
      <c r="B1755" s="5">
        <f t="shared" si="186"/>
        <v>0.93673455954898821</v>
      </c>
      <c r="C1755" s="49">
        <f t="shared" si="189"/>
        <v>-0.56766913538920138</v>
      </c>
      <c r="D1755" s="5">
        <f t="shared" si="187"/>
        <v>5.0482865308369416</v>
      </c>
      <c r="E1755" s="5">
        <f t="shared" si="188"/>
        <v>2.8954630648724873</v>
      </c>
      <c r="F1755" s="5">
        <f t="shared" si="190"/>
        <v>4.6171802935422228</v>
      </c>
      <c r="G1755" s="16">
        <f>IF(AND(C$9="L",C$10="IB"),IF((($C$7*Coefficients!$C$16)/($A1755*($C$4/100)))&lt;=1,2*ASIN(($C$7*Coefficients!$C$16)/( $A1755*($C$4/100)))*180/PI(),180),IF(AND(C$9="C",C$10="IB"),IF((($C$7*Coefficients!$D$16)/($A1755*($C$4/100)))&lt;=1,2*ASIN(($C$7*Coefficients!$D$16)/( $A1755*($C$4/100)))*180/PI(),180),IF(AND(C$9="L",C$10="D"),IF((($C$7*Coefficients!$E$16)/($A1755*($C$4/100)))&lt;=1,2*ASIN(($C$7*Coefficients!$E$16)/( $A1755*($C$4/100)))*180/PI(),180),IF(AND(C$9="C",C$10="D"),IF((($C$7*Coefficients!$F$16)/($A1755*($C$4/100)))&lt;=1,2*ASIN(($C$7*Coefficients!$F$16)/( $A1755*($C$4/100)))*180/PI(),180),FALSE))))</f>
        <v>180</v>
      </c>
      <c r="H1755" s="50">
        <f>IF(AND(C$9="L",C$10="IB"),(($C$7*Coefficients!$C$16)/($A1755*SIN(C$5*PI()/180))*100/2)^2*PI(),IF(AND(C$9="C",C$10="IB"),(($C$7*Coefficients!$D$16)/($A1755*SIN(C$5*PI()/180))*100/2)^2*PI(),IF(AND(C$9="L",C$10="D"),(($C$7*Coefficients!$E$16)/($A1755*SIN(C$5*PI()/180))*100/2)^2*PI(),IF(AND(C$9="C",C$10="D"),(($C$7* Coefficients!$F$16)/($A1755*SIN(C$5*PI()/180))*100/2)^2*PI(),FALSE))))</f>
        <v>9310.3848912438098</v>
      </c>
      <c r="I1755" s="42">
        <f t="shared" si="191"/>
        <v>1.5243685743707382</v>
      </c>
      <c r="L1755" s="44"/>
    </row>
    <row r="1756" spans="1:12" x14ac:dyDescent="0.25">
      <c r="A1756" s="51">
        <f t="shared" si="192"/>
        <v>526.01726639065771</v>
      </c>
      <c r="B1756" s="5">
        <f t="shared" si="186"/>
        <v>0.93644886051906895</v>
      </c>
      <c r="C1756" s="49">
        <f t="shared" si="189"/>
        <v>-0.57031868933702901</v>
      </c>
      <c r="D1756" s="5">
        <f t="shared" si="187"/>
        <v>5.0599240331759745</v>
      </c>
      <c r="E1756" s="5">
        <f t="shared" si="188"/>
        <v>2.9088279151387773</v>
      </c>
      <c r="F1756" s="5">
        <f t="shared" si="190"/>
        <v>4.6371802935422215</v>
      </c>
      <c r="G1756" s="16">
        <f>IF(AND(C$9="L",C$10="IB"),IF((($C$7*Coefficients!$C$16)/($A1756*($C$4/100)))&lt;=1,2*ASIN(($C$7*Coefficients!$C$16)/( $A1756*($C$4/100)))*180/PI(),180),IF(AND(C$9="C",C$10="IB"),IF((($C$7*Coefficients!$D$16)/($A1756*($C$4/100)))&lt;=1,2*ASIN(($C$7*Coefficients!$D$16)/( $A1756*($C$4/100)))*180/PI(),180),IF(AND(C$9="L",C$10="D"),IF((($C$7*Coefficients!$E$16)/($A1756*($C$4/100)))&lt;=1,2*ASIN(($C$7*Coefficients!$E$16)/( $A1756*($C$4/100)))*180/PI(),180),IF(AND(C$9="C",C$10="D"),IF((($C$7*Coefficients!$F$16)/($A1756*($C$4/100)))&lt;=1,2*ASIN(($C$7*Coefficients!$F$16)/( $A1756*($C$4/100)))*180/PI(),180),FALSE))))</f>
        <v>180</v>
      </c>
      <c r="H1756" s="50">
        <f>IF(AND(C$9="L",C$10="IB"),(($C$7*Coefficients!$C$16)/($A1756*SIN(C$5*PI()/180))*100/2)^2*PI(),IF(AND(C$9="C",C$10="IB"),(($C$7*Coefficients!$D$16)/($A1756*SIN(C$5*PI()/180))*100/2)^2*PI(),IF(AND(C$9="L",C$10="D"),(($C$7*Coefficients!$E$16)/($A1756*SIN(C$5*PI()/180))*100/2)^2*PI(),IF(AND(C$9="C",C$10="D"),(($C$7* Coefficients!$F$16)/($A1756*SIN(C$5*PI()/180))*100/2)^2*PI(),FALSE))))</f>
        <v>9267.6075583718994</v>
      </c>
      <c r="I1756" s="42">
        <f t="shared" si="191"/>
        <v>1.5208626239387801</v>
      </c>
      <c r="L1756" s="44"/>
    </row>
    <row r="1757" spans="1:12" x14ac:dyDescent="0.25">
      <c r="A1757" s="51">
        <f t="shared" si="192"/>
        <v>527.22986142277409</v>
      </c>
      <c r="B1757" s="5">
        <f t="shared" si="186"/>
        <v>0.93616190061229809</v>
      </c>
      <c r="C1757" s="49">
        <f t="shared" si="189"/>
        <v>-0.5729807504038632</v>
      </c>
      <c r="D1757" s="5">
        <f t="shared" si="187"/>
        <v>5.071588362728531</v>
      </c>
      <c r="E1757" s="5">
        <f t="shared" si="188"/>
        <v>2.9222544547509983</v>
      </c>
      <c r="F1757" s="5">
        <f t="shared" si="190"/>
        <v>4.6571802935422211</v>
      </c>
      <c r="G1757" s="16">
        <f>IF(AND(C$9="L",C$10="IB"),IF((($C$7*Coefficients!$C$16)/($A1757*($C$4/100)))&lt;=1,2*ASIN(($C$7*Coefficients!$C$16)/( $A1757*($C$4/100)))*180/PI(),180),IF(AND(C$9="C",C$10="IB"),IF((($C$7*Coefficients!$D$16)/($A1757*($C$4/100)))&lt;=1,2*ASIN(($C$7*Coefficients!$D$16)/( $A1757*($C$4/100)))*180/PI(),180),IF(AND(C$9="L",C$10="D"),IF((($C$7*Coefficients!$E$16)/($A1757*($C$4/100)))&lt;=1,2*ASIN(($C$7*Coefficients!$E$16)/( $A1757*($C$4/100)))*180/PI(),180),IF(AND(C$9="C",C$10="D"),IF((($C$7*Coefficients!$F$16)/($A1757*($C$4/100)))&lt;=1,2*ASIN(($C$7*Coefficients!$F$16)/( $A1757*($C$4/100)))*180/PI(),180),FALSE))))</f>
        <v>180</v>
      </c>
      <c r="H1757" s="50">
        <f>IF(AND(C$9="L",C$10="IB"),(($C$7*Coefficients!$C$16)/($A1757*SIN(C$5*PI()/180))*100/2)^2*PI(),IF(AND(C$9="C",C$10="IB"),(($C$7*Coefficients!$D$16)/($A1757*SIN(C$5*PI()/180))*100/2)^2*PI(),IF(AND(C$9="L",C$10="D"),(($C$7*Coefficients!$E$16)/($A1757*SIN(C$5*PI()/180))*100/2)^2*PI(),IF(AND(C$9="C",C$10="D"),(($C$7* Coefficients!$F$16)/($A1757*SIN(C$5*PI()/180))*100/2)^2*PI(),FALSE))))</f>
        <v>9225.0267694913473</v>
      </c>
      <c r="I1757" s="42">
        <f t="shared" si="191"/>
        <v>1.5173647369690573</v>
      </c>
      <c r="L1757" s="44"/>
    </row>
    <row r="1758" spans="1:12" x14ac:dyDescent="0.25">
      <c r="A1758" s="51">
        <f t="shared" si="192"/>
        <v>528.44525177513162</v>
      </c>
      <c r="B1758" s="5">
        <f t="shared" si="186"/>
        <v>0.93587367453520365</v>
      </c>
      <c r="C1758" s="49">
        <f t="shared" si="189"/>
        <v>-0.57565537897339691</v>
      </c>
      <c r="D1758" s="5">
        <f t="shared" si="187"/>
        <v>5.0832795813377265</v>
      </c>
      <c r="E1758" s="5">
        <f t="shared" si="188"/>
        <v>2.9357429684542353</v>
      </c>
      <c r="F1758" s="5">
        <f t="shared" si="190"/>
        <v>4.6771802935422215</v>
      </c>
      <c r="G1758" s="16">
        <f>IF(AND(C$9="L",C$10="IB"),IF((($C$7*Coefficients!$C$16)/($A1758*($C$4/100)))&lt;=1,2*ASIN(($C$7*Coefficients!$C$16)/( $A1758*($C$4/100)))*180/PI(),180),IF(AND(C$9="C",C$10="IB"),IF((($C$7*Coefficients!$D$16)/($A1758*($C$4/100)))&lt;=1,2*ASIN(($C$7*Coefficients!$D$16)/( $A1758*($C$4/100)))*180/PI(),180),IF(AND(C$9="L",C$10="D"),IF((($C$7*Coefficients!$E$16)/($A1758*($C$4/100)))&lt;=1,2*ASIN(($C$7*Coefficients!$E$16)/( $A1758*($C$4/100)))*180/PI(),180),IF(AND(C$9="C",C$10="D"),IF((($C$7*Coefficients!$F$16)/($A1758*($C$4/100)))&lt;=1,2*ASIN(($C$7*Coefficients!$F$16)/( $A1758*($C$4/100)))*180/PI(),180),FALSE))))</f>
        <v>180</v>
      </c>
      <c r="H1758" s="50">
        <f>IF(AND(C$9="L",C$10="IB"),(($C$7*Coefficients!$C$16)/($A1758*SIN(C$5*PI()/180))*100/2)^2*PI(),IF(AND(C$9="C",C$10="IB"),(($C$7*Coefficients!$D$16)/($A1758*SIN(C$5*PI()/180))*100/2)^2*PI(),IF(AND(C$9="L",C$10="D"),(($C$7*Coefficients!$E$16)/($A1758*SIN(C$5*PI()/180))*100/2)^2*PI(),IF(AND(C$9="C",C$10="D"),(($C$7* Coefficients!$F$16)/($A1758*SIN(C$5*PI()/180))*100/2)^2*PI(),FALSE))))</f>
        <v>9182.641621564544</v>
      </c>
      <c r="I1758" s="42">
        <f t="shared" si="191"/>
        <v>1.51387489491612</v>
      </c>
      <c r="L1758" s="44"/>
    </row>
    <row r="1759" spans="1:12" x14ac:dyDescent="0.25">
      <c r="A1759" s="51">
        <f t="shared" si="192"/>
        <v>529.66344389160895</v>
      </c>
      <c r="B1759" s="5">
        <f t="shared" si="186"/>
        <v>0.93558417697463037</v>
      </c>
      <c r="C1759" s="49">
        <f t="shared" si="189"/>
        <v>-0.57834263573384925</v>
      </c>
      <c r="D1759" s="5">
        <f t="shared" si="187"/>
        <v>5.0949977509892364</v>
      </c>
      <c r="E1759" s="5">
        <f t="shared" si="188"/>
        <v>2.9492937423078933</v>
      </c>
      <c r="F1759" s="5">
        <f t="shared" si="190"/>
        <v>4.6971802935422211</v>
      </c>
      <c r="G1759" s="16">
        <f>IF(AND(C$9="L",C$10="IB"),IF((($C$7*Coefficients!$C$16)/($A1759*($C$4/100)))&lt;=1,2*ASIN(($C$7*Coefficients!$C$16)/( $A1759*($C$4/100)))*180/PI(),180),IF(AND(C$9="C",C$10="IB"),IF((($C$7*Coefficients!$D$16)/($A1759*($C$4/100)))&lt;=1,2*ASIN(($C$7*Coefficients!$D$16)/( $A1759*($C$4/100)))*180/PI(),180),IF(AND(C$9="L",C$10="D"),IF((($C$7*Coefficients!$E$16)/($A1759*($C$4/100)))&lt;=1,2*ASIN(($C$7*Coefficients!$E$16)/( $A1759*($C$4/100)))*180/PI(),180),IF(AND(C$9="C",C$10="D"),IF((($C$7*Coefficients!$F$16)/($A1759*($C$4/100)))&lt;=1,2*ASIN(($C$7*Coefficients!$F$16)/( $A1759*($C$4/100)))*180/PI(),180),FALSE))))</f>
        <v>180</v>
      </c>
      <c r="H1759" s="50">
        <f>IF(AND(C$9="L",C$10="IB"),(($C$7*Coefficients!$C$16)/($A1759*SIN(C$5*PI()/180))*100/2)^2*PI(),IF(AND(C$9="C",C$10="IB"),(($C$7*Coefficients!$D$16)/($A1759*SIN(C$5*PI()/180))*100/2)^2*PI(),IF(AND(C$9="L",C$10="D"),(($C$7*Coefficients!$E$16)/($A1759*SIN(C$5*PI()/180))*100/2)^2*PI(),IF(AND(C$9="C",C$10="D"),(($C$7* Coefficients!$F$16)/($A1759*SIN(C$5*PI()/180))*100/2)^2*PI(),FALSE))))</f>
        <v>9140.451215702953</v>
      </c>
      <c r="I1759" s="42">
        <f t="shared" si="191"/>
        <v>1.5103930792771743</v>
      </c>
      <c r="L1759" s="44"/>
    </row>
    <row r="1760" spans="1:12" x14ac:dyDescent="0.25">
      <c r="A1760" s="51">
        <f t="shared" si="192"/>
        <v>530.88444423093938</v>
      </c>
      <c r="B1760" s="5">
        <f t="shared" si="186"/>
        <v>0.93529340259769067</v>
      </c>
      <c r="C1760" s="49">
        <f t="shared" si="189"/>
        <v>-0.58104258167963252</v>
      </c>
      <c r="D1760" s="5">
        <f t="shared" si="187"/>
        <v>5.1067429338116295</v>
      </c>
      <c r="E1760" s="5">
        <f t="shared" si="188"/>
        <v>2.96290706369177</v>
      </c>
      <c r="F1760" s="5">
        <f t="shared" si="190"/>
        <v>4.7171802935422216</v>
      </c>
      <c r="G1760" s="16">
        <f>IF(AND(C$9="L",C$10="IB"),IF((($C$7*Coefficients!$C$16)/($A1760*($C$4/100)))&lt;=1,2*ASIN(($C$7*Coefficients!$C$16)/( $A1760*($C$4/100)))*180/PI(),180),IF(AND(C$9="C",C$10="IB"),IF((($C$7*Coefficients!$D$16)/($A1760*($C$4/100)))&lt;=1,2*ASIN(($C$7*Coefficients!$D$16)/( $A1760*($C$4/100)))*180/PI(),180),IF(AND(C$9="L",C$10="D"),IF((($C$7*Coefficients!$E$16)/($A1760*($C$4/100)))&lt;=1,2*ASIN(($C$7*Coefficients!$E$16)/( $A1760*($C$4/100)))*180/PI(),180),IF(AND(C$9="C",C$10="D"),IF((($C$7*Coefficients!$F$16)/($A1760*($C$4/100)))&lt;=1,2*ASIN(($C$7*Coefficients!$F$16)/( $A1760*($C$4/100)))*180/PI(),180),FALSE))))</f>
        <v>180</v>
      </c>
      <c r="H1760" s="50">
        <f>IF(AND(C$9="L",C$10="IB"),(($C$7*Coefficients!$C$16)/($A1760*SIN(C$5*PI()/180))*100/2)^2*PI(),IF(AND(C$9="C",C$10="IB"),(($C$7*Coefficients!$D$16)/($A1760*SIN(C$5*PI()/180))*100/2)^2*PI(),IF(AND(C$9="L",C$10="D"),(($C$7*Coefficients!$E$16)/($A1760*SIN(C$5*PI()/180))*100/2)^2*PI(),IF(AND(C$9="C",C$10="D"),(($C$7* Coefficients!$F$16)/($A1760*SIN(C$5*PI()/180))*100/2)^2*PI(),FALSE))))</f>
        <v>9098.4546571480732</v>
      </c>
      <c r="I1760" s="42">
        <f t="shared" si="191"/>
        <v>1.5069192715919797</v>
      </c>
      <c r="L1760" s="44"/>
    </row>
    <row r="1761" spans="1:12" x14ac:dyDescent="0.25">
      <c r="A1761" s="51">
        <f t="shared" si="192"/>
        <v>532.10825926674511</v>
      </c>
      <c r="B1761" s="5">
        <f t="shared" si="186"/>
        <v>0.93500134605171625</v>
      </c>
      <c r="C1761" s="49">
        <f t="shared" si="189"/>
        <v>-0.58375527811302552</v>
      </c>
      <c r="D1761" s="5">
        <f t="shared" si="187"/>
        <v>5.1185151920766963</v>
      </c>
      <c r="E1761" s="5">
        <f t="shared" si="188"/>
        <v>2.9765832213121466</v>
      </c>
      <c r="F1761" s="5">
        <f t="shared" si="190"/>
        <v>4.7371802935422211</v>
      </c>
      <c r="G1761" s="16">
        <f>IF(AND(C$9="L",C$10="IB"),IF((($C$7*Coefficients!$C$16)/($A1761*($C$4/100)))&lt;=1,2*ASIN(($C$7*Coefficients!$C$16)/( $A1761*($C$4/100)))*180/PI(),180),IF(AND(C$9="C",C$10="IB"),IF((($C$7*Coefficients!$D$16)/($A1761*($C$4/100)))&lt;=1,2*ASIN(($C$7*Coefficients!$D$16)/( $A1761*($C$4/100)))*180/PI(),180),IF(AND(C$9="L",C$10="D"),IF((($C$7*Coefficients!$E$16)/($A1761*($C$4/100)))&lt;=1,2*ASIN(($C$7*Coefficients!$E$16)/( $A1761*($C$4/100)))*180/PI(),180),IF(AND(C$9="C",C$10="D"),IF((($C$7*Coefficients!$F$16)/($A1761*($C$4/100)))&lt;=1,2*ASIN(($C$7*Coefficients!$F$16)/( $A1761*($C$4/100)))*180/PI(),180),FALSE))))</f>
        <v>180</v>
      </c>
      <c r="H1761" s="50">
        <f>IF(AND(C$9="L",C$10="IB"),(($C$7*Coefficients!$C$16)/($A1761*SIN(C$5*PI()/180))*100/2)^2*PI(),IF(AND(C$9="C",C$10="IB"),(($C$7*Coefficients!$D$16)/($A1761*SIN(C$5*PI()/180))*100/2)^2*PI(),IF(AND(C$9="L",C$10="D"),(($C$7*Coefficients!$E$16)/($A1761*SIN(C$5*PI()/180))*100/2)^2*PI(),IF(AND(C$9="C",C$10="D"),(($C$7* Coefficients!$F$16)/($A1761*SIN(C$5*PI()/180))*100/2)^2*PI(),FALSE))))</f>
        <v>9056.6510552524214</v>
      </c>
      <c r="I1761" s="42">
        <f t="shared" si="191"/>
        <v>1.5034534534427537</v>
      </c>
      <c r="L1761" s="44"/>
    </row>
    <row r="1762" spans="1:12" x14ac:dyDescent="0.25">
      <c r="A1762" s="51">
        <f t="shared" si="192"/>
        <v>533.33489548757166</v>
      </c>
      <c r="B1762" s="5">
        <f t="shared" si="186"/>
        <v>0.93470800196421011</v>
      </c>
      <c r="C1762" s="49">
        <f t="shared" si="189"/>
        <v>-0.58648078664585435</v>
      </c>
      <c r="D1762" s="5">
        <f t="shared" si="187"/>
        <v>5.130314588199778</v>
      </c>
      <c r="E1762" s="5">
        <f t="shared" si="188"/>
        <v>2.9903225052079114</v>
      </c>
      <c r="F1762" s="5">
        <f t="shared" si="190"/>
        <v>4.7571802935422189</v>
      </c>
      <c r="G1762" s="16">
        <f>IF(AND(C$9="L",C$10="IB"),IF((($C$7*Coefficients!$C$16)/($A1762*($C$4/100)))&lt;=1,2*ASIN(($C$7*Coefficients!$C$16)/( $A1762*($C$4/100)))*180/PI(),180),IF(AND(C$9="C",C$10="IB"),IF((($C$7*Coefficients!$D$16)/($A1762*($C$4/100)))&lt;=1,2*ASIN(($C$7*Coefficients!$D$16)/( $A1762*($C$4/100)))*180/PI(),180),IF(AND(C$9="L",C$10="D"),IF((($C$7*Coefficients!$E$16)/($A1762*($C$4/100)))&lt;=1,2*ASIN(($C$7*Coefficients!$E$16)/( $A1762*($C$4/100)))*180/PI(),180),IF(AND(C$9="C",C$10="D"),IF((($C$7*Coefficients!$F$16)/($A1762*($C$4/100)))&lt;=1,2*ASIN(($C$7*Coefficients!$F$16)/( $A1762*($C$4/100)))*180/PI(),180),FALSE))))</f>
        <v>180</v>
      </c>
      <c r="H1762" s="50">
        <f>IF(AND(C$9="L",C$10="IB"),(($C$7*Coefficients!$C$16)/($A1762*SIN(C$5*PI()/180))*100/2)^2*PI(),IF(AND(C$9="C",C$10="IB"),(($C$7*Coefficients!$D$16)/($A1762*SIN(C$5*PI()/180))*100/2)^2*PI(),IF(AND(C$9="L",C$10="D"),(($C$7*Coefficients!$E$16)/($A1762*SIN(C$5*PI()/180))*100/2)^2*PI(),IF(AND(C$9="C",C$10="D"),(($C$7* Coefficients!$F$16)/($A1762*SIN(C$5*PI()/180))*100/2)^2*PI(),FALSE))))</f>
        <v>9015.0395234606876</v>
      </c>
      <c r="I1762" s="42">
        <f t="shared" si="191"/>
        <v>1.4999956064540736</v>
      </c>
      <c r="L1762" s="44"/>
    </row>
    <row r="1763" spans="1:12" x14ac:dyDescent="0.25">
      <c r="A1763" s="51">
        <f t="shared" si="192"/>
        <v>534.56435939692221</v>
      </c>
      <c r="B1763" s="5">
        <f t="shared" ref="B1763:B1826" si="193">IF(AND(C$9="L",C$10="IB"),SQRT((SIN(PI()*$A1763*($C$4/100)/$C$7*SIN($C$5*PI()/180))/(PI()*$A1763*($C$4/100)/$C$7*SIN($C$5*PI()/180)))^2),IF(AND(C$9="C",C$10="IB"),IMABS(2*BESSELJ((2*PI()*$A1763/$C$7)*(($C$4/100)/2)*SIN($C$5*PI()/180),1)/( (2*PI()*$A1763/$C$7)*(($C$4/100)/2)*SIN($C$5*PI()/180))),IF(AND(C$9="L",C$10="D"),SQRT((SIN(PI()*$A1763*($C$4/100)/$C$7*SIN($C$5*PI()/180))/(PI()*$A1763*($C$4/100)/$C$7*SIN($C$5*PI()/180)))^2)*COS(C$5*PI()/180),IF(AND(C$9="C",C$10="D"),IMABS(2*BESSELJ((2*PI()*$A1763/$C$7)*(($C$4/100)/2)*SIN($C$5*PI()/180),1)/( (2*PI()*$A1763/$C$7)*(($C$4/100)/2)*SIN($C$5*PI()/180)))* COS(C$5*PI()/180),FALSE))))</f>
        <v>0.9344133649427977</v>
      </c>
      <c r="C1763" s="49">
        <f t="shared" si="189"/>
        <v>-0.58921916920119222</v>
      </c>
      <c r="D1763" s="5">
        <f t="shared" ref="D1763:D1826" si="194">IF(C$9="C",C$14/(C$7/A1763*100),"n/a")</f>
        <v>5.1421411847401011</v>
      </c>
      <c r="E1763" s="5">
        <f t="shared" ref="E1763:E1826" si="195">IF($C$9="C",(((PI()*(C$4/100)/(C$7/A1763)))^2),IF($C$9="L",(2*(C$4/100)/(C$7/A1763)),FALSE))</f>
        <v>3.0041252067567159</v>
      </c>
      <c r="F1763" s="5">
        <f t="shared" si="190"/>
        <v>4.7771802935422176</v>
      </c>
      <c r="G1763" s="16">
        <f>IF(AND(C$9="L",C$10="IB"),IF((($C$7*Coefficients!$C$16)/($A1763*($C$4/100)))&lt;=1,2*ASIN(($C$7*Coefficients!$C$16)/( $A1763*($C$4/100)))*180/PI(),180),IF(AND(C$9="C",C$10="IB"),IF((($C$7*Coefficients!$D$16)/($A1763*($C$4/100)))&lt;=1,2*ASIN(($C$7*Coefficients!$D$16)/( $A1763*($C$4/100)))*180/PI(),180),IF(AND(C$9="L",C$10="D"),IF((($C$7*Coefficients!$E$16)/($A1763*($C$4/100)))&lt;=1,2*ASIN(($C$7*Coefficients!$E$16)/( $A1763*($C$4/100)))*180/PI(),180),IF(AND(C$9="C",C$10="D"),IF((($C$7*Coefficients!$F$16)/($A1763*($C$4/100)))&lt;=1,2*ASIN(($C$7*Coefficients!$F$16)/( $A1763*($C$4/100)))*180/PI(),180),FALSE))))</f>
        <v>180</v>
      </c>
      <c r="H1763" s="50">
        <f>IF(AND(C$9="L",C$10="IB"),(($C$7*Coefficients!$C$16)/($A1763*SIN(C$5*PI()/180))*100/2)^2*PI(),IF(AND(C$9="C",C$10="IB"),(($C$7*Coefficients!$D$16)/($A1763*SIN(C$5*PI()/180))*100/2)^2*PI(),IF(AND(C$9="L",C$10="D"),(($C$7*Coefficients!$E$16)/($A1763*SIN(C$5*PI()/180))*100/2)^2*PI(),IF(AND(C$9="C",C$10="D"),(($C$7* Coefficients!$F$16)/($A1763*SIN(C$5*PI()/180))*100/2)^2*PI(),FALSE))))</f>
        <v>8973.6191792908994</v>
      </c>
      <c r="I1763" s="42">
        <f t="shared" si="191"/>
        <v>1.496545712292779</v>
      </c>
      <c r="L1763" s="44"/>
    </row>
    <row r="1764" spans="1:12" x14ac:dyDescent="0.25">
      <c r="A1764" s="51">
        <f t="shared" si="192"/>
        <v>535.79665751329196</v>
      </c>
      <c r="B1764" s="5">
        <f t="shared" si="193"/>
        <v>0.93411742957517985</v>
      </c>
      <c r="C1764" s="49">
        <f t="shared" ref="C1764:C1827" si="196">20*LOG(B1764)</f>
        <v>-0.59197048801505658</v>
      </c>
      <c r="D1764" s="5">
        <f t="shared" si="194"/>
        <v>5.1539950444010998</v>
      </c>
      <c r="E1764" s="5">
        <f t="shared" si="195"/>
        <v>3.0179916186811457</v>
      </c>
      <c r="F1764" s="5">
        <f t="shared" ref="F1764:F1827" si="197">IF(E1764&gt;=1,10*LOG(E1764),"neg.")</f>
        <v>4.797180293542219</v>
      </c>
      <c r="G1764" s="16">
        <f>IF(AND(C$9="L",C$10="IB"),IF((($C$7*Coefficients!$C$16)/($A1764*($C$4/100)))&lt;=1,2*ASIN(($C$7*Coefficients!$C$16)/( $A1764*($C$4/100)))*180/PI(),180),IF(AND(C$9="C",C$10="IB"),IF((($C$7*Coefficients!$D$16)/($A1764*($C$4/100)))&lt;=1,2*ASIN(($C$7*Coefficients!$D$16)/( $A1764*($C$4/100)))*180/PI(),180),IF(AND(C$9="L",C$10="D"),IF((($C$7*Coefficients!$E$16)/($A1764*($C$4/100)))&lt;=1,2*ASIN(($C$7*Coefficients!$E$16)/( $A1764*($C$4/100)))*180/PI(),180),IF(AND(C$9="C",C$10="D"),IF((($C$7*Coefficients!$F$16)/($A1764*($C$4/100)))&lt;=1,2*ASIN(($C$7*Coefficients!$F$16)/( $A1764*($C$4/100)))*180/PI(),180),FALSE))))</f>
        <v>180</v>
      </c>
      <c r="H1764" s="50">
        <f>IF(AND(C$9="L",C$10="IB"),(($C$7*Coefficients!$C$16)/($A1764*SIN(C$5*PI()/180))*100/2)^2*PI(),IF(AND(C$9="C",C$10="IB"),(($C$7*Coefficients!$D$16)/($A1764*SIN(C$5*PI()/180))*100/2)^2*PI(),IF(AND(C$9="L",C$10="D"),(($C$7*Coefficients!$E$16)/($A1764*SIN(C$5*PI()/180))*100/2)^2*PI(),IF(AND(C$9="C",C$10="D"),(($C$7* Coefficients!$F$16)/($A1764*SIN(C$5*PI()/180))*100/2)^2*PI(),FALSE))))</f>
        <v>8932.3891443157245</v>
      </c>
      <c r="I1764" s="42">
        <f t="shared" ref="I1764:I1827" si="198">(0.8/A1764)*1000</f>
        <v>1.4931037526678743</v>
      </c>
      <c r="L1764" s="44"/>
    </row>
    <row r="1765" spans="1:12" x14ac:dyDescent="0.25">
      <c r="A1765" s="51">
        <f t="shared" ref="A1765:A1828" si="199">A1764*10^(1/1000)</f>
        <v>537.03179637020298</v>
      </c>
      <c r="B1765" s="5">
        <f t="shared" si="193"/>
        <v>0.9338201904290846</v>
      </c>
      <c r="C1765" s="49">
        <f t="shared" si="196"/>
        <v>-0.59473480563812753</v>
      </c>
      <c r="D1765" s="5">
        <f t="shared" si="194"/>
        <v>5.1658762300307579</v>
      </c>
      <c r="E1765" s="5">
        <f t="shared" si="195"/>
        <v>3.0319220350549312</v>
      </c>
      <c r="F1765" s="5">
        <f t="shared" si="197"/>
        <v>4.8171802935422168</v>
      </c>
      <c r="G1765" s="16">
        <f>IF(AND(C$9="L",C$10="IB"),IF((($C$7*Coefficients!$C$16)/($A1765*($C$4/100)))&lt;=1,2*ASIN(($C$7*Coefficients!$C$16)/( $A1765*($C$4/100)))*180/PI(),180),IF(AND(C$9="C",C$10="IB"),IF((($C$7*Coefficients!$D$16)/($A1765*($C$4/100)))&lt;=1,2*ASIN(($C$7*Coefficients!$D$16)/( $A1765*($C$4/100)))*180/PI(),180),IF(AND(C$9="L",C$10="D"),IF((($C$7*Coefficients!$E$16)/($A1765*($C$4/100)))&lt;=1,2*ASIN(($C$7*Coefficients!$E$16)/( $A1765*($C$4/100)))*180/PI(),180),IF(AND(C$9="C",C$10="D"),IF((($C$7*Coefficients!$F$16)/($A1765*($C$4/100)))&lt;=1,2*ASIN(($C$7*Coefficients!$F$16)/( $A1765*($C$4/100)))*180/PI(),180),FALSE))))</f>
        <v>180</v>
      </c>
      <c r="H1765" s="50">
        <f>IF(AND(C$9="L",C$10="IB"),(($C$7*Coefficients!$C$16)/($A1765*SIN(C$5*PI()/180))*100/2)^2*PI(),IF(AND(C$9="C",C$10="IB"),(($C$7*Coefficients!$D$16)/($A1765*SIN(C$5*PI()/180))*100/2)^2*PI(),IF(AND(C$9="L",C$10="D"),(($C$7*Coefficients!$E$16)/($A1765*SIN(C$5*PI()/180))*100/2)^2*PI(),IF(AND(C$9="C",C$10="D"),(($C$7* Coefficients!$F$16)/($A1765*SIN(C$5*PI()/180))*100/2)^2*PI(),FALSE))))</f>
        <v>8891.3485441438424</v>
      </c>
      <c r="I1765" s="42">
        <f t="shared" si="198"/>
        <v>1.4896697093304319</v>
      </c>
      <c r="L1765" s="44"/>
    </row>
    <row r="1766" spans="1:12" x14ac:dyDescent="0.25">
      <c r="A1766" s="51">
        <f t="shared" si="199"/>
        <v>538.26978251623837</v>
      </c>
      <c r="B1766" s="5">
        <f t="shared" si="193"/>
        <v>0.93352164205221955</v>
      </c>
      <c r="C1766" s="49">
        <f t="shared" si="196"/>
        <v>-0.59751218493747338</v>
      </c>
      <c r="D1766" s="5">
        <f t="shared" si="194"/>
        <v>5.1777848046219415</v>
      </c>
      <c r="E1766" s="5">
        <f t="shared" si="195"/>
        <v>3.0459167513091892</v>
      </c>
      <c r="F1766" s="5">
        <f t="shared" si="197"/>
        <v>4.8371802935422163</v>
      </c>
      <c r="G1766" s="16">
        <f>IF(AND(C$9="L",C$10="IB"),IF((($C$7*Coefficients!$C$16)/($A1766*($C$4/100)))&lt;=1,2*ASIN(($C$7*Coefficients!$C$16)/( $A1766*($C$4/100)))*180/PI(),180),IF(AND(C$9="C",C$10="IB"),IF((($C$7*Coefficients!$D$16)/($A1766*($C$4/100)))&lt;=1,2*ASIN(($C$7*Coefficients!$D$16)/( $A1766*($C$4/100)))*180/PI(),180),IF(AND(C$9="L",C$10="D"),IF((($C$7*Coefficients!$E$16)/($A1766*($C$4/100)))&lt;=1,2*ASIN(($C$7*Coefficients!$E$16)/( $A1766*($C$4/100)))*180/PI(),180),IF(AND(C$9="C",C$10="D"),IF((($C$7*Coefficients!$F$16)/($A1766*($C$4/100)))&lt;=1,2*ASIN(($C$7*Coefficients!$F$16)/( $A1766*($C$4/100)))*180/PI(),180),FALSE))))</f>
        <v>180</v>
      </c>
      <c r="H1766" s="50">
        <f>IF(AND(C$9="L",C$10="IB"),(($C$7*Coefficients!$C$16)/($A1766*SIN(C$5*PI()/180))*100/2)^2*PI(),IF(AND(C$9="C",C$10="IB"),(($C$7*Coefficients!$D$16)/($A1766*SIN(C$5*PI()/180))*100/2)^2*PI(),IF(AND(C$9="L",C$10="D"),(($C$7*Coefficients!$E$16)/($A1766*SIN(C$5*PI()/180))*100/2)^2*PI(),IF(AND(C$9="C",C$10="D"),(($C$7* Coefficients!$F$16)/($A1766*SIN(C$5*PI()/180))*100/2)^2*PI(),FALSE))))</f>
        <v>8850.4965084013947</v>
      </c>
      <c r="I1766" s="42">
        <f t="shared" si="198"/>
        <v>1.4862435640734966</v>
      </c>
      <c r="L1766" s="44"/>
    </row>
    <row r="1767" spans="1:12" x14ac:dyDescent="0.25">
      <c r="A1767" s="51">
        <f t="shared" si="199"/>
        <v>539.51062251507756</v>
      </c>
      <c r="B1767" s="5">
        <f t="shared" si="193"/>
        <v>0.93322177897222403</v>
      </c>
      <c r="C1767" s="49">
        <f t="shared" si="196"/>
        <v>-0.60030268909829088</v>
      </c>
      <c r="D1767" s="5">
        <f t="shared" si="194"/>
        <v>5.1897208313127257</v>
      </c>
      <c r="E1767" s="5">
        <f t="shared" si="195"/>
        <v>3.0599760642386831</v>
      </c>
      <c r="F1767" s="5">
        <f t="shared" si="197"/>
        <v>4.8571802935422168</v>
      </c>
      <c r="G1767" s="16">
        <f>IF(AND(C$9="L",C$10="IB"),IF((($C$7*Coefficients!$C$16)/($A1767*($C$4/100)))&lt;=1,2*ASIN(($C$7*Coefficients!$C$16)/( $A1767*($C$4/100)))*180/PI(),180),IF(AND(C$9="C",C$10="IB"),IF((($C$7*Coefficients!$D$16)/($A1767*($C$4/100)))&lt;=1,2*ASIN(($C$7*Coefficients!$D$16)/( $A1767*($C$4/100)))*180/PI(),180),IF(AND(C$9="L",C$10="D"),IF((($C$7*Coefficients!$E$16)/($A1767*($C$4/100)))&lt;=1,2*ASIN(($C$7*Coefficients!$E$16)/( $A1767*($C$4/100)))*180/PI(),180),IF(AND(C$9="C",C$10="D"),IF((($C$7*Coefficients!$F$16)/($A1767*($C$4/100)))&lt;=1,2*ASIN(($C$7*Coefficients!$F$16)/( $A1767*($C$4/100)))*180/PI(),180),FALSE))))</f>
        <v>180</v>
      </c>
      <c r="H1767" s="50">
        <f>IF(AND(C$9="L",C$10="IB"),(($C$7*Coefficients!$C$16)/($A1767*SIN(C$5*PI()/180))*100/2)^2*PI(),IF(AND(C$9="C",C$10="IB"),(($C$7*Coefficients!$D$16)/($A1767*SIN(C$5*PI()/180))*100/2)^2*PI(),IF(AND(C$9="L",C$10="D"),(($C$7*Coefficients!$E$16)/($A1767*SIN(C$5*PI()/180))*100/2)^2*PI(),IF(AND(C$9="C",C$10="D"),(($C$7* Coefficients!$F$16)/($A1767*SIN(C$5*PI()/180))*100/2)^2*PI(),FALSE))))</f>
        <v>8809.8321707135219</v>
      </c>
      <c r="I1767" s="42">
        <f t="shared" si="198"/>
        <v>1.4828252987319868</v>
      </c>
      <c r="L1767" s="44"/>
    </row>
    <row r="1768" spans="1:12" x14ac:dyDescent="0.25">
      <c r="A1768" s="51">
        <f t="shared" si="199"/>
        <v>540.75432294553059</v>
      </c>
      <c r="B1768" s="5">
        <f t="shared" si="193"/>
        <v>0.93292059569662222</v>
      </c>
      <c r="C1768" s="49">
        <f t="shared" si="196"/>
        <v>-0.60310638162564856</v>
      </c>
      <c r="D1768" s="5">
        <f t="shared" si="194"/>
        <v>5.2016843733867359</v>
      </c>
      <c r="E1768" s="5">
        <f t="shared" si="195"/>
        <v>3.0741002720081165</v>
      </c>
      <c r="F1768" s="5">
        <f t="shared" si="197"/>
        <v>4.8771802935422146</v>
      </c>
      <c r="G1768" s="16">
        <f>IF(AND(C$9="L",C$10="IB"),IF((($C$7*Coefficients!$C$16)/($A1768*($C$4/100)))&lt;=1,2*ASIN(($C$7*Coefficients!$C$16)/( $A1768*($C$4/100)))*180/PI(),180),IF(AND(C$9="C",C$10="IB"),IF((($C$7*Coefficients!$D$16)/($A1768*($C$4/100)))&lt;=1,2*ASIN(($C$7*Coefficients!$D$16)/( $A1768*($C$4/100)))*180/PI(),180),IF(AND(C$9="L",C$10="D"),IF((($C$7*Coefficients!$E$16)/($A1768*($C$4/100)))&lt;=1,2*ASIN(($C$7*Coefficients!$E$16)/( $A1768*($C$4/100)))*180/PI(),180),IF(AND(C$9="C",C$10="D"),IF((($C$7*Coefficients!$F$16)/($A1768*($C$4/100)))&lt;=1,2*ASIN(($C$7*Coefficients!$F$16)/( $A1768*($C$4/100)))*180/PI(),180),FALSE))))</f>
        <v>180</v>
      </c>
      <c r="H1768" s="50">
        <f>IF(AND(C$9="L",C$10="IB"),(($C$7*Coefficients!$C$16)/($A1768*SIN(C$5*PI()/180))*100/2)^2*PI(),IF(AND(C$9="C",C$10="IB"),(($C$7*Coefficients!$D$16)/($A1768*SIN(C$5*PI()/180))*100/2)^2*PI(),IF(AND(C$9="L",C$10="D"),(($C$7*Coefficients!$E$16)/($A1768*SIN(C$5*PI()/180))*100/2)^2*PI(),IF(AND(C$9="C",C$10="D"),(($C$7* Coefficients!$F$16)/($A1768*SIN(C$5*PI()/180))*100/2)^2*PI(),FALSE))))</f>
        <v>8769.3546686860045</v>
      </c>
      <c r="I1768" s="42">
        <f t="shared" si="198"/>
        <v>1.4794148951826003</v>
      </c>
      <c r="L1768" s="44"/>
    </row>
    <row r="1769" spans="1:12" x14ac:dyDescent="0.25">
      <c r="A1769" s="51">
        <f t="shared" si="199"/>
        <v>542.00089040157343</v>
      </c>
      <c r="B1769" s="5">
        <f t="shared" si="193"/>
        <v>0.93261808671277568</v>
      </c>
      <c r="C1769" s="49">
        <f t="shared" si="196"/>
        <v>-0.60592332634624901</v>
      </c>
      <c r="D1769" s="5">
        <f t="shared" si="194"/>
        <v>5.2136754942734838</v>
      </c>
      <c r="E1769" s="5">
        <f t="shared" si="195"/>
        <v>3.0882896741584638</v>
      </c>
      <c r="F1769" s="5">
        <f t="shared" si="197"/>
        <v>4.8971802935422151</v>
      </c>
      <c r="G1769" s="16">
        <f>IF(AND(C$9="L",C$10="IB"),IF((($C$7*Coefficients!$C$16)/($A1769*($C$4/100)))&lt;=1,2*ASIN(($C$7*Coefficients!$C$16)/( $A1769*($C$4/100)))*180/PI(),180),IF(AND(C$9="C",C$10="IB"),IF((($C$7*Coefficients!$D$16)/($A1769*($C$4/100)))&lt;=1,2*ASIN(($C$7*Coefficients!$D$16)/( $A1769*($C$4/100)))*180/PI(),180),IF(AND(C$9="L",C$10="D"),IF((($C$7*Coefficients!$E$16)/($A1769*($C$4/100)))&lt;=1,2*ASIN(($C$7*Coefficients!$E$16)/( $A1769*($C$4/100)))*180/PI(),180),IF(AND(C$9="C",C$10="D"),IF((($C$7*Coefficients!$F$16)/($A1769*($C$4/100)))&lt;=1,2*ASIN(($C$7*Coefficients!$F$16)/( $A1769*($C$4/100)))*180/PI(),180),FALSE))))</f>
        <v>180</v>
      </c>
      <c r="H1769" s="50">
        <f>IF(AND(C$9="L",C$10="IB"),(($C$7*Coefficients!$C$16)/($A1769*SIN(C$5*PI()/180))*100/2)^2*PI(),IF(AND(C$9="C",C$10="IB"),(($C$7*Coefficients!$D$16)/($A1769*SIN(C$5*PI()/180))*100/2)^2*PI(),IF(AND(C$9="L",C$10="D"),(($C$7*Coefficients!$E$16)/($A1769*SIN(C$5*PI()/180))*100/2)^2*PI(),IF(AND(C$9="C",C$10="D"),(($C$7* Coefficients!$F$16)/($A1769*SIN(C$5*PI()/180))*100/2)^2*PI(),FALSE))))</f>
        <v>8729.0631438869568</v>
      </c>
      <c r="I1769" s="42">
        <f t="shared" si="198"/>
        <v>1.4760123353437165</v>
      </c>
      <c r="L1769" s="44"/>
    </row>
    <row r="1770" spans="1:12" x14ac:dyDescent="0.25">
      <c r="A1770" s="51">
        <f t="shared" si="199"/>
        <v>543.25033149238266</v>
      </c>
      <c r="B1770" s="5">
        <f t="shared" si="193"/>
        <v>0.93231424648783712</v>
      </c>
      <c r="C1770" s="49">
        <f t="shared" si="196"/>
        <v>-0.60875358741019103</v>
      </c>
      <c r="D1770" s="5">
        <f t="shared" si="194"/>
        <v>5.2256942575486951</v>
      </c>
      <c r="E1770" s="5">
        <f t="shared" si="195"/>
        <v>3.1025445716133122</v>
      </c>
      <c r="F1770" s="5">
        <f t="shared" si="197"/>
        <v>4.9171802935422146</v>
      </c>
      <c r="G1770" s="16">
        <f>IF(AND(C$9="L",C$10="IB"),IF((($C$7*Coefficients!$C$16)/($A1770*($C$4/100)))&lt;=1,2*ASIN(($C$7*Coefficients!$C$16)/( $A1770*($C$4/100)))*180/PI(),180),IF(AND(C$9="C",C$10="IB"),IF((($C$7*Coefficients!$D$16)/($A1770*($C$4/100)))&lt;=1,2*ASIN(($C$7*Coefficients!$D$16)/( $A1770*($C$4/100)))*180/PI(),180),IF(AND(C$9="L",C$10="D"),IF((($C$7*Coefficients!$E$16)/($A1770*($C$4/100)))&lt;=1,2*ASIN(($C$7*Coefficients!$E$16)/( $A1770*($C$4/100)))*180/PI(),180),IF(AND(C$9="C",C$10="D"),IF((($C$7*Coefficients!$F$16)/($A1770*($C$4/100)))&lt;=1,2*ASIN(($C$7*Coefficients!$F$16)/( $A1770*($C$4/100)))*180/PI(),180),FALSE))))</f>
        <v>180</v>
      </c>
      <c r="H1770" s="50">
        <f>IF(AND(C$9="L",C$10="IB"),(($C$7*Coefficients!$C$16)/($A1770*SIN(C$5*PI()/180))*100/2)^2*PI(),IF(AND(C$9="C",C$10="IB"),(($C$7*Coefficients!$D$16)/($A1770*SIN(C$5*PI()/180))*100/2)^2*PI(),IF(AND(C$9="L",C$10="D"),(($C$7*Coefficients!$E$16)/($A1770*SIN(C$5*PI()/180))*100/2)^2*PI(),IF(AND(C$9="C",C$10="D"),(($C$7* Coefficients!$F$16)/($A1770*SIN(C$5*PI()/180))*100/2)^2*PI(),FALSE))))</f>
        <v>8688.9567418286297</v>
      </c>
      <c r="I1770" s="42">
        <f t="shared" si="198"/>
        <v>1.4726176011753018</v>
      </c>
      <c r="L1770" s="44"/>
    </row>
    <row r="1771" spans="1:12" x14ac:dyDescent="0.25">
      <c r="A1771" s="51">
        <f t="shared" si="199"/>
        <v>544.50265284237048</v>
      </c>
      <c r="B1771" s="5">
        <f t="shared" si="193"/>
        <v>0.93200906946870254</v>
      </c>
      <c r="C1771" s="49">
        <f t="shared" si="196"/>
        <v>-0.6115972292927605</v>
      </c>
      <c r="D1771" s="5">
        <f t="shared" si="194"/>
        <v>5.237740726934657</v>
      </c>
      <c r="E1771" s="5">
        <f t="shared" si="195"/>
        <v>3.1168652666852514</v>
      </c>
      <c r="F1771" s="5">
        <f t="shared" si="197"/>
        <v>4.9371802935422133</v>
      </c>
      <c r="G1771" s="16">
        <f>IF(AND(C$9="L",C$10="IB"),IF((($C$7*Coefficients!$C$16)/($A1771*($C$4/100)))&lt;=1,2*ASIN(($C$7*Coefficients!$C$16)/( $A1771*($C$4/100)))*180/PI(),180),IF(AND(C$9="C",C$10="IB"),IF((($C$7*Coefficients!$D$16)/($A1771*($C$4/100)))&lt;=1,2*ASIN(($C$7*Coefficients!$D$16)/( $A1771*($C$4/100)))*180/PI(),180),IF(AND(C$9="L",C$10="D"),IF((($C$7*Coefficients!$E$16)/($A1771*($C$4/100)))&lt;=1,2*ASIN(($C$7*Coefficients!$E$16)/( $A1771*($C$4/100)))*180/PI(),180),IF(AND(C$9="C",C$10="D"),IF((($C$7*Coefficients!$F$16)/($A1771*($C$4/100)))&lt;=1,2*ASIN(($C$7*Coefficients!$F$16)/( $A1771*($C$4/100)))*180/PI(),180),FALSE))))</f>
        <v>180</v>
      </c>
      <c r="H1771" s="50">
        <f>IF(AND(C$9="L",C$10="IB"),(($C$7*Coefficients!$C$16)/($A1771*SIN(C$5*PI()/180))*100/2)^2*PI(),IF(AND(C$9="C",C$10="IB"),(($C$7*Coefficients!$D$16)/($A1771*SIN(C$5*PI()/180))*100/2)^2*PI(),IF(AND(C$9="L",C$10="D"),(($C$7*Coefficients!$E$16)/($A1771*SIN(C$5*PI()/180))*100/2)^2*PI(),IF(AND(C$9="C",C$10="D"),(($C$7* Coefficients!$F$16)/($A1771*SIN(C$5*PI()/180))*100/2)^2*PI(),FALSE))))</f>
        <v>8649.0346119492915</v>
      </c>
      <c r="I1771" s="42">
        <f t="shared" si="198"/>
        <v>1.4692306746788142</v>
      </c>
      <c r="L1771" s="44"/>
    </row>
    <row r="1772" spans="1:12" x14ac:dyDescent="0.25">
      <c r="A1772" s="51">
        <f t="shared" si="199"/>
        <v>545.75786109122009</v>
      </c>
      <c r="B1772" s="5">
        <f t="shared" si="193"/>
        <v>0.93170255008196567</v>
      </c>
      <c r="C1772" s="49">
        <f t="shared" si="196"/>
        <v>-0.61445431679621365</v>
      </c>
      <c r="D1772" s="5">
        <f t="shared" si="194"/>
        <v>5.2498149663005531</v>
      </c>
      <c r="E1772" s="5">
        <f t="shared" si="195"/>
        <v>3.1312520630822851</v>
      </c>
      <c r="F1772" s="5">
        <f t="shared" si="197"/>
        <v>4.9571802935422138</v>
      </c>
      <c r="G1772" s="16">
        <f>IF(AND(C$9="L",C$10="IB"),IF((($C$7*Coefficients!$C$16)/($A1772*($C$4/100)))&lt;=1,2*ASIN(($C$7*Coefficients!$C$16)/( $A1772*($C$4/100)))*180/PI(),180),IF(AND(C$9="C",C$10="IB"),IF((($C$7*Coefficients!$D$16)/($A1772*($C$4/100)))&lt;=1,2*ASIN(($C$7*Coefficients!$D$16)/( $A1772*($C$4/100)))*180/PI(),180),IF(AND(C$9="L",C$10="D"),IF((($C$7*Coefficients!$E$16)/($A1772*($C$4/100)))&lt;=1,2*ASIN(($C$7*Coefficients!$E$16)/( $A1772*($C$4/100)))*180/PI(),180),IF(AND(C$9="C",C$10="D"),IF((($C$7*Coefficients!$F$16)/($A1772*($C$4/100)))&lt;=1,2*ASIN(($C$7*Coefficients!$F$16)/( $A1772*($C$4/100)))*180/PI(),180),FALSE))))</f>
        <v>180</v>
      </c>
      <c r="H1772" s="50">
        <f>IF(AND(C$9="L",C$10="IB"),(($C$7*Coefficients!$C$16)/($A1772*SIN(C$5*PI()/180))*100/2)^2*PI(),IF(AND(C$9="C",C$10="IB"),(($C$7*Coefficients!$D$16)/($A1772*SIN(C$5*PI()/180))*100/2)^2*PI(),IF(AND(C$9="L",C$10="D"),(($C$7*Coefficients!$E$16)/($A1772*SIN(C$5*PI()/180))*100/2)^2*PI(),IF(AND(C$9="C",C$10="D"),(($C$7* Coefficients!$F$16)/($A1772*SIN(C$5*PI()/180))*100/2)^2*PI(),FALSE))))</f>
        <v>8609.2959075951858</v>
      </c>
      <c r="I1772" s="42">
        <f t="shared" si="198"/>
        <v>1.4658515378971058</v>
      </c>
      <c r="L1772" s="44"/>
    </row>
    <row r="1773" spans="1:12" x14ac:dyDescent="0.25">
      <c r="A1773" s="51">
        <f t="shared" si="199"/>
        <v>547.01596289392057</v>
      </c>
      <c r="B1773" s="5">
        <f t="shared" si="193"/>
        <v>0.93139468273387072</v>
      </c>
      <c r="C1773" s="49">
        <f t="shared" si="196"/>
        <v>-0.61732491505158704</v>
      </c>
      <c r="D1773" s="5">
        <f t="shared" si="194"/>
        <v>5.2619170396627952</v>
      </c>
      <c r="E1773" s="5">
        <f t="shared" si="195"/>
        <v>3.1457052659142639</v>
      </c>
      <c r="F1773" s="5">
        <f t="shared" si="197"/>
        <v>4.9771802935422125</v>
      </c>
      <c r="G1773" s="16">
        <f>IF(AND(C$9="L",C$10="IB"),IF((($C$7*Coefficients!$C$16)/($A1773*($C$4/100)))&lt;=1,2*ASIN(($C$7*Coefficients!$C$16)/( $A1773*($C$4/100)))*180/PI(),180),IF(AND(C$9="C",C$10="IB"),IF((($C$7*Coefficients!$D$16)/($A1773*($C$4/100)))&lt;=1,2*ASIN(($C$7*Coefficients!$D$16)/( $A1773*($C$4/100)))*180/PI(),180),IF(AND(C$9="L",C$10="D"),IF((($C$7*Coefficients!$E$16)/($A1773*($C$4/100)))&lt;=1,2*ASIN(($C$7*Coefficients!$E$16)/( $A1773*($C$4/100)))*180/PI(),180),IF(AND(C$9="C",C$10="D"),IF((($C$7*Coefficients!$F$16)/($A1773*($C$4/100)))&lt;=1,2*ASIN(($C$7*Coefficients!$F$16)/( $A1773*($C$4/100)))*180/PI(),180),FALSE))))</f>
        <v>180</v>
      </c>
      <c r="H1773" s="50">
        <f>IF(AND(C$9="L",C$10="IB"),(($C$7*Coefficients!$C$16)/($A1773*SIN(C$5*PI()/180))*100/2)^2*PI(),IF(AND(C$9="C",C$10="IB"),(($C$7*Coefficients!$D$16)/($A1773*SIN(C$5*PI()/180))*100/2)^2*PI(),IF(AND(C$9="L",C$10="D"),(($C$7*Coefficients!$E$16)/($A1773*SIN(C$5*PI()/180))*100/2)^2*PI(),IF(AND(C$9="C",C$10="D"),(($C$7* Coefficients!$F$16)/($A1773*SIN(C$5*PI()/180))*100/2)^2*PI(),FALSE))))</f>
        <v>8569.7397860025831</v>
      </c>
      <c r="I1773" s="42">
        <f t="shared" si="198"/>
        <v>1.4624801729143306</v>
      </c>
      <c r="L1773" s="44"/>
    </row>
    <row r="1774" spans="1:12" x14ac:dyDescent="0.25">
      <c r="A1774" s="51">
        <f t="shared" si="199"/>
        <v>548.27696492080258</v>
      </c>
      <c r="B1774" s="5">
        <f t="shared" si="193"/>
        <v>0.93108546181026663</v>
      </c>
      <c r="C1774" s="49">
        <f t="shared" si="196"/>
        <v>-0.62020908952050879</v>
      </c>
      <c r="D1774" s="5">
        <f t="shared" si="194"/>
        <v>5.2740470111853748</v>
      </c>
      <c r="E1774" s="5">
        <f t="shared" si="195"/>
        <v>3.1602251816993672</v>
      </c>
      <c r="F1774" s="5">
        <f t="shared" si="197"/>
        <v>4.9971802935422112</v>
      </c>
      <c r="G1774" s="16">
        <f>IF(AND(C$9="L",C$10="IB"),IF((($C$7*Coefficients!$C$16)/($A1774*($C$4/100)))&lt;=1,2*ASIN(($C$7*Coefficients!$C$16)/( $A1774*($C$4/100)))*180/PI(),180),IF(AND(C$9="C",C$10="IB"),IF((($C$7*Coefficients!$D$16)/($A1774*($C$4/100)))&lt;=1,2*ASIN(($C$7*Coefficients!$D$16)/( $A1774*($C$4/100)))*180/PI(),180),IF(AND(C$9="L",C$10="D"),IF((($C$7*Coefficients!$E$16)/($A1774*($C$4/100)))&lt;=1,2*ASIN(($C$7*Coefficients!$E$16)/( $A1774*($C$4/100)))*180/PI(),180),IF(AND(C$9="C",C$10="D"),IF((($C$7*Coefficients!$F$16)/($A1774*($C$4/100)))&lt;=1,2*ASIN(($C$7*Coefficients!$F$16)/( $A1774*($C$4/100)))*180/PI(),180),FALSE))))</f>
        <v>180</v>
      </c>
      <c r="H1774" s="50">
        <f>IF(AND(C$9="L",C$10="IB"),(($C$7*Coefficients!$C$16)/($A1774*SIN(C$5*PI()/180))*100/2)^2*PI(),IF(AND(C$9="C",C$10="IB"),(($C$7*Coefficients!$D$16)/($A1774*SIN(C$5*PI()/180))*100/2)^2*PI(),IF(AND(C$9="L",C$10="D"),(($C$7*Coefficients!$E$16)/($A1774*SIN(C$5*PI()/180))*100/2)^2*PI(),IF(AND(C$9="C",C$10="D"),(($C$7* Coefficients!$F$16)/($A1774*SIN(C$5*PI()/180))*100/2)^2*PI(),FALSE))))</f>
        <v>8530.3654082798839</v>
      </c>
      <c r="I1774" s="42">
        <f t="shared" si="198"/>
        <v>1.4591165618558464</v>
      </c>
      <c r="L1774" s="44"/>
    </row>
    <row r="1775" spans="1:12" x14ac:dyDescent="0.25">
      <c r="A1775" s="51">
        <f t="shared" si="199"/>
        <v>549.54087385757327</v>
      </c>
      <c r="B1775" s="5">
        <f t="shared" si="193"/>
        <v>0.93077488167656108</v>
      </c>
      <c r="C1775" s="49">
        <f t="shared" si="196"/>
        <v>-0.62310690599702467</v>
      </c>
      <c r="D1775" s="5">
        <f t="shared" si="194"/>
        <v>5.2862049451801933</v>
      </c>
      <c r="E1775" s="5">
        <f t="shared" si="195"/>
        <v>3.1748121183705948</v>
      </c>
      <c r="F1775" s="5">
        <f t="shared" si="197"/>
        <v>5.0171802935422116</v>
      </c>
      <c r="G1775" s="16">
        <f>IF(AND(C$9="L",C$10="IB"),IF((($C$7*Coefficients!$C$16)/($A1775*($C$4/100)))&lt;=1,2*ASIN(($C$7*Coefficients!$C$16)/( $A1775*($C$4/100)))*180/PI(),180),IF(AND(C$9="C",C$10="IB"),IF((($C$7*Coefficients!$D$16)/($A1775*($C$4/100)))&lt;=1,2*ASIN(($C$7*Coefficients!$D$16)/( $A1775*($C$4/100)))*180/PI(),180),IF(AND(C$9="L",C$10="D"),IF((($C$7*Coefficients!$E$16)/($A1775*($C$4/100)))&lt;=1,2*ASIN(($C$7*Coefficients!$E$16)/( $A1775*($C$4/100)))*180/PI(),180),IF(AND(C$9="C",C$10="D"),IF((($C$7*Coefficients!$F$16)/($A1775*($C$4/100)))&lt;=1,2*ASIN(($C$7*Coefficients!$F$16)/( $A1775*($C$4/100)))*180/PI(),180),FALSE))))</f>
        <v>180</v>
      </c>
      <c r="H1775" s="50">
        <f>IF(AND(C$9="L",C$10="IB"),(($C$7*Coefficients!$C$16)/($A1775*SIN(C$5*PI()/180))*100/2)^2*PI(),IF(AND(C$9="C",C$10="IB"),(($C$7*Coefficients!$D$16)/($A1775*SIN(C$5*PI()/180))*100/2)^2*PI(),IF(AND(C$9="L",C$10="D"),(($C$7*Coefficients!$E$16)/($A1775*SIN(C$5*PI()/180))*100/2)^2*PI(),IF(AND(C$9="C",C$10="D"),(($C$7* Coefficients!$F$16)/($A1775*SIN(C$5*PI()/180))*100/2)^2*PI(),FALSE))))</f>
        <v>8491.1719393898675</v>
      </c>
      <c r="I1775" s="42">
        <f t="shared" si="198"/>
        <v>1.4557606868881228</v>
      </c>
      <c r="L1775" s="44"/>
    </row>
    <row r="1776" spans="1:12" x14ac:dyDescent="0.25">
      <c r="A1776" s="51">
        <f t="shared" si="199"/>
        <v>550.80769640535198</v>
      </c>
      <c r="B1776" s="5">
        <f t="shared" si="193"/>
        <v>0.93046293667767455</v>
      </c>
      <c r="C1776" s="49">
        <f t="shared" si="196"/>
        <v>-0.6260184306094364</v>
      </c>
      <c r="D1776" s="5">
        <f t="shared" si="194"/>
        <v>5.2983909061074037</v>
      </c>
      <c r="E1776" s="5">
        <f t="shared" si="195"/>
        <v>3.1894663852823002</v>
      </c>
      <c r="F1776" s="5">
        <f t="shared" si="197"/>
        <v>5.0371802935422121</v>
      </c>
      <c r="G1776" s="16">
        <f>IF(AND(C$9="L",C$10="IB"),IF((($C$7*Coefficients!$C$16)/($A1776*($C$4/100)))&lt;=1,2*ASIN(($C$7*Coefficients!$C$16)/( $A1776*($C$4/100)))*180/PI(),180),IF(AND(C$9="C",C$10="IB"),IF((($C$7*Coefficients!$D$16)/($A1776*($C$4/100)))&lt;=1,2*ASIN(($C$7*Coefficients!$D$16)/( $A1776*($C$4/100)))*180/PI(),180),IF(AND(C$9="L",C$10="D"),IF((($C$7*Coefficients!$E$16)/($A1776*($C$4/100)))&lt;=1,2*ASIN(($C$7*Coefficients!$E$16)/( $A1776*($C$4/100)))*180/PI(),180),IF(AND(C$9="C",C$10="D"),IF((($C$7*Coefficients!$F$16)/($A1776*($C$4/100)))&lt;=1,2*ASIN(($C$7*Coefficients!$F$16)/( $A1776*($C$4/100)))*180/PI(),180),FALSE))))</f>
        <v>180</v>
      </c>
      <c r="H1776" s="50">
        <f>IF(AND(C$9="L",C$10="IB"),(($C$7*Coefficients!$C$16)/($A1776*SIN(C$5*PI()/180))*100/2)^2*PI(),IF(AND(C$9="C",C$10="IB"),(($C$7*Coefficients!$D$16)/($A1776*SIN(C$5*PI()/180))*100/2)^2*PI(),IF(AND(C$9="L",C$10="D"),(($C$7*Coefficients!$E$16)/($A1776*SIN(C$5*PI()/180))*100/2)^2*PI(),IF(AND(C$9="C",C$10="D"),(($C$7* Coefficients!$F$16)/($A1776*SIN(C$5*PI()/180))*100/2)^2*PI(),FALSE))))</f>
        <v>8452.1585481319453</v>
      </c>
      <c r="I1776" s="42">
        <f t="shared" si="198"/>
        <v>1.4524125302186441</v>
      </c>
      <c r="L1776" s="44"/>
    </row>
    <row r="1777" spans="1:12" x14ac:dyDescent="0.25">
      <c r="A1777" s="51">
        <f t="shared" si="199"/>
        <v>552.07743928070579</v>
      </c>
      <c r="B1777" s="5">
        <f t="shared" si="193"/>
        <v>0.93014962113799504</v>
      </c>
      <c r="C1777" s="49">
        <f t="shared" si="196"/>
        <v>-0.62894372982214852</v>
      </c>
      <c r="D1777" s="5">
        <f t="shared" si="194"/>
        <v>5.3106049585757598</v>
      </c>
      <c r="E1777" s="5">
        <f t="shared" si="195"/>
        <v>3.2041882932167547</v>
      </c>
      <c r="F1777" s="5">
        <f t="shared" si="197"/>
        <v>5.0571802935422117</v>
      </c>
      <c r="G1777" s="16">
        <f>IF(AND(C$9="L",C$10="IB"),IF((($C$7*Coefficients!$C$16)/($A1777*($C$4/100)))&lt;=1,2*ASIN(($C$7*Coefficients!$C$16)/( $A1777*($C$4/100)))*180/PI(),180),IF(AND(C$9="C",C$10="IB"),IF((($C$7*Coefficients!$D$16)/($A1777*($C$4/100)))&lt;=1,2*ASIN(($C$7*Coefficients!$D$16)/( $A1777*($C$4/100)))*180/PI(),180),IF(AND(C$9="L",C$10="D"),IF((($C$7*Coefficients!$E$16)/($A1777*($C$4/100)))&lt;=1,2*ASIN(($C$7*Coefficients!$E$16)/( $A1777*($C$4/100)))*180/PI(),180),IF(AND(C$9="C",C$10="D"),IF((($C$7*Coefficients!$F$16)/($A1777*($C$4/100)))&lt;=1,2*ASIN(($C$7*Coefficients!$F$16)/( $A1777*($C$4/100)))*180/PI(),180),FALSE))))</f>
        <v>180</v>
      </c>
      <c r="H1777" s="50">
        <f>IF(AND(C$9="L",C$10="IB"),(($C$7*Coefficients!$C$16)/($A1777*SIN(C$5*PI()/180))*100/2)^2*PI(),IF(AND(C$9="C",C$10="IB"),(($C$7*Coefficients!$D$16)/($A1777*SIN(C$5*PI()/180))*100/2)^2*PI(),IF(AND(C$9="L",C$10="D"),(($C$7*Coefficients!$E$16)/($A1777*SIN(C$5*PI()/180))*100/2)^2*PI(),IF(AND(C$9="C",C$10="D"),(($C$7* Coefficients!$F$16)/($A1777*SIN(C$5*PI()/180))*100/2)^2*PI(),FALSE))))</f>
        <v>8413.3244071245572</v>
      </c>
      <c r="I1777" s="42">
        <f t="shared" si="198"/>
        <v>1.4490720740958174</v>
      </c>
      <c r="L1777" s="44"/>
    </row>
    <row r="1778" spans="1:12" x14ac:dyDescent="0.25">
      <c r="A1778" s="51">
        <f t="shared" si="199"/>
        <v>553.35010921568494</v>
      </c>
      <c r="B1778" s="5">
        <f t="shared" si="193"/>
        <v>0.92983492936133216</v>
      </c>
      <c r="C1778" s="49">
        <f t="shared" si="196"/>
        <v>-0.63188287043753477</v>
      </c>
      <c r="D1778" s="5">
        <f t="shared" si="194"/>
        <v>5.3228471673429505</v>
      </c>
      <c r="E1778" s="5">
        <f t="shared" si="195"/>
        <v>3.2189781543907312</v>
      </c>
      <c r="F1778" s="5">
        <f t="shared" si="197"/>
        <v>5.0771802935422103</v>
      </c>
      <c r="G1778" s="16">
        <f>IF(AND(C$9="L",C$10="IB"),IF((($C$7*Coefficients!$C$16)/($A1778*($C$4/100)))&lt;=1,2*ASIN(($C$7*Coefficients!$C$16)/( $A1778*($C$4/100)))*180/PI(),180),IF(AND(C$9="C",C$10="IB"),IF((($C$7*Coefficients!$D$16)/($A1778*($C$4/100)))&lt;=1,2*ASIN(($C$7*Coefficients!$D$16)/( $A1778*($C$4/100)))*180/PI(),180),IF(AND(C$9="L",C$10="D"),IF((($C$7*Coefficients!$E$16)/($A1778*($C$4/100)))&lt;=1,2*ASIN(($C$7*Coefficients!$E$16)/( $A1778*($C$4/100)))*180/PI(),180),IF(AND(C$9="C",C$10="D"),IF((($C$7*Coefficients!$F$16)/($A1778*($C$4/100)))&lt;=1,2*ASIN(($C$7*Coefficients!$F$16)/( $A1778*($C$4/100)))*180/PI(),180),FALSE))))</f>
        <v>180</v>
      </c>
      <c r="H1778" s="50">
        <f>IF(AND(C$9="L",C$10="IB"),(($C$7*Coefficients!$C$16)/($A1778*SIN(C$5*PI()/180))*100/2)^2*PI(),IF(AND(C$9="C",C$10="IB"),(($C$7*Coefficients!$D$16)/($A1778*SIN(C$5*PI()/180))*100/2)^2*PI(),IF(AND(C$9="L",C$10="D"),(($C$7*Coefficients!$E$16)/($A1778*SIN(C$5*PI()/180))*100/2)^2*PI(),IF(AND(C$9="C",C$10="D"),(($C$7* Coefficients!$F$16)/($A1778*SIN(C$5*PI()/180))*100/2)^2*PI(),FALSE))))</f>
        <v>8374.668692787609</v>
      </c>
      <c r="I1778" s="42">
        <f t="shared" si="198"/>
        <v>1.4457393008088768</v>
      </c>
      <c r="L1778" s="44"/>
    </row>
    <row r="1779" spans="1:12" x14ac:dyDescent="0.25">
      <c r="A1779" s="51">
        <f t="shared" si="199"/>
        <v>554.62571295785881</v>
      </c>
      <c r="B1779" s="5">
        <f t="shared" si="193"/>
        <v>0.92951885563087255</v>
      </c>
      <c r="C1779" s="49">
        <f t="shared" si="196"/>
        <v>-0.63483591959780483</v>
      </c>
      <c r="D1779" s="5">
        <f t="shared" si="194"/>
        <v>5.335117597315949</v>
      </c>
      <c r="E1779" s="5">
        <f t="shared" si="195"/>
        <v>3.2338362824621329</v>
      </c>
      <c r="F1779" s="5">
        <f t="shared" si="197"/>
        <v>5.0971802935422081</v>
      </c>
      <c r="G1779" s="16">
        <f>IF(AND(C$9="L",C$10="IB"),IF((($C$7*Coefficients!$C$16)/($A1779*($C$4/100)))&lt;=1,2*ASIN(($C$7*Coefficients!$C$16)/( $A1779*($C$4/100)))*180/PI(),180),IF(AND(C$9="C",C$10="IB"),IF((($C$7*Coefficients!$D$16)/($A1779*($C$4/100)))&lt;=1,2*ASIN(($C$7*Coefficients!$D$16)/( $A1779*($C$4/100)))*180/PI(),180),IF(AND(C$9="L",C$10="D"),IF((($C$7*Coefficients!$E$16)/($A1779*($C$4/100)))&lt;=1,2*ASIN(($C$7*Coefficients!$E$16)/( $A1779*($C$4/100)))*180/PI(),180),IF(AND(C$9="C",C$10="D"),IF((($C$7*Coefficients!$F$16)/($A1779*($C$4/100)))&lt;=1,2*ASIN(($C$7*Coefficients!$F$16)/( $A1779*($C$4/100)))*180/PI(),180),FALSE))))</f>
        <v>180</v>
      </c>
      <c r="H1779" s="50">
        <f>IF(AND(C$9="L",C$10="IB"),(($C$7*Coefficients!$C$16)/($A1779*SIN(C$5*PI()/180))*100/2)^2*PI(),IF(AND(C$9="C",C$10="IB"),(($C$7*Coefficients!$D$16)/($A1779*SIN(C$5*PI()/180))*100/2)^2*PI(),IF(AND(C$9="L",C$10="D"),(($C$7*Coefficients!$E$16)/($A1779*SIN(C$5*PI()/180))*100/2)^2*PI(),IF(AND(C$9="C",C$10="D"),(($C$7* Coefficients!$F$16)/($A1779*SIN(C$5*PI()/180))*100/2)^2*PI(),FALSE))))</f>
        <v>8336.1905853250209</v>
      </c>
      <c r="I1779" s="42">
        <f t="shared" si="198"/>
        <v>1.4424141926877903</v>
      </c>
      <c r="L1779" s="44"/>
    </row>
    <row r="1780" spans="1:12" x14ac:dyDescent="0.25">
      <c r="A1780" s="51">
        <f t="shared" si="199"/>
        <v>555.90425727035154</v>
      </c>
      <c r="B1780" s="5">
        <f t="shared" si="193"/>
        <v>0.9292013942091345</v>
      </c>
      <c r="C1780" s="49">
        <f t="shared" si="196"/>
        <v>-0.63780294478689381</v>
      </c>
      <c r="D1780" s="5">
        <f t="shared" si="194"/>
        <v>5.3474163135513546</v>
      </c>
      <c r="E1780" s="5">
        <f t="shared" si="195"/>
        <v>3.2487629925366441</v>
      </c>
      <c r="F1780" s="5">
        <f t="shared" si="197"/>
        <v>5.1171802935422095</v>
      </c>
      <c r="G1780" s="16">
        <f>IF(AND(C$9="L",C$10="IB"),IF((($C$7*Coefficients!$C$16)/($A1780*($C$4/100)))&lt;=1,2*ASIN(($C$7*Coefficients!$C$16)/( $A1780*($C$4/100)))*180/PI(),180),IF(AND(C$9="C",C$10="IB"),IF((($C$7*Coefficients!$D$16)/($A1780*($C$4/100)))&lt;=1,2*ASIN(($C$7*Coefficients!$D$16)/( $A1780*($C$4/100)))*180/PI(),180),IF(AND(C$9="L",C$10="D"),IF((($C$7*Coefficients!$E$16)/($A1780*($C$4/100)))&lt;=1,2*ASIN(($C$7*Coefficients!$E$16)/( $A1780*($C$4/100)))*180/PI(),180),IF(AND(C$9="C",C$10="D"),IF((($C$7*Coefficients!$F$16)/($A1780*($C$4/100)))&lt;=1,2*ASIN(($C$7*Coefficients!$F$16)/( $A1780*($C$4/100)))*180/PI(),180),FALSE))))</f>
        <v>180</v>
      </c>
      <c r="H1780" s="50">
        <f>IF(AND(C$9="L",C$10="IB"),(($C$7*Coefficients!$C$16)/($A1780*SIN(C$5*PI()/180))*100/2)^2*PI(),IF(AND(C$9="C",C$10="IB"),(($C$7*Coefficients!$D$16)/($A1780*SIN(C$5*PI()/180))*100/2)^2*PI(),IF(AND(C$9="L",C$10="D"),(($C$7*Coefficients!$E$16)/($A1780*SIN(C$5*PI()/180))*100/2)^2*PI(),IF(AND(C$9="C",C$10="D"),(($C$7* Coefficients!$F$16)/($A1780*SIN(C$5*PI()/180))*100/2)^2*PI(),FALSE))))</f>
        <v>8297.8892687073221</v>
      </c>
      <c r="I1780" s="42">
        <f t="shared" si="198"/>
        <v>1.4390967321031651</v>
      </c>
      <c r="L1780" s="44"/>
    </row>
    <row r="1781" spans="1:12" x14ac:dyDescent="0.25">
      <c r="A1781" s="51">
        <f t="shared" si="199"/>
        <v>557.1857489318777</v>
      </c>
      <c r="B1781" s="5">
        <f t="shared" si="193"/>
        <v>0.92888253933792353</v>
      </c>
      <c r="C1781" s="49">
        <f t="shared" si="196"/>
        <v>-0.64078401383235573</v>
      </c>
      <c r="D1781" s="5">
        <f t="shared" si="194"/>
        <v>5.3597433812557354</v>
      </c>
      <c r="E1781" s="5">
        <f t="shared" si="195"/>
        <v>3.2637586011744046</v>
      </c>
      <c r="F1781" s="5">
        <f t="shared" si="197"/>
        <v>5.13718029354221</v>
      </c>
      <c r="G1781" s="16">
        <f>IF(AND(C$9="L",C$10="IB"),IF((($C$7*Coefficients!$C$16)/($A1781*($C$4/100)))&lt;=1,2*ASIN(($C$7*Coefficients!$C$16)/( $A1781*($C$4/100)))*180/PI(),180),IF(AND(C$9="C",C$10="IB"),IF((($C$7*Coefficients!$D$16)/($A1781*($C$4/100)))&lt;=1,2*ASIN(($C$7*Coefficients!$D$16)/( $A1781*($C$4/100)))*180/PI(),180),IF(AND(C$9="L",C$10="D"),IF((($C$7*Coefficients!$E$16)/($A1781*($C$4/100)))&lt;=1,2*ASIN(($C$7*Coefficients!$E$16)/( $A1781*($C$4/100)))*180/PI(),180),IF(AND(C$9="C",C$10="D"),IF((($C$7*Coefficients!$F$16)/($A1781*($C$4/100)))&lt;=1,2*ASIN(($C$7*Coefficients!$F$16)/( $A1781*($C$4/100)))*180/PI(),180),FALSE))))</f>
        <v>180</v>
      </c>
      <c r="H1781" s="50">
        <f>IF(AND(C$9="L",C$10="IB"),(($C$7*Coefficients!$C$16)/($A1781*SIN(C$5*PI()/180))*100/2)^2*PI(),IF(AND(C$9="C",C$10="IB"),(($C$7*Coefficients!$D$16)/($A1781*SIN(C$5*PI()/180))*100/2)^2*PI(),IF(AND(C$9="L",C$10="D"),(($C$7*Coefficients!$E$16)/($A1781*SIN(C$5*PI()/180))*100/2)^2*PI(),IF(AND(C$9="C",C$10="D"),(($C$7* Coefficients!$F$16)/($A1781*SIN(C$5*PI()/180))*100/2)^2*PI(),FALSE))))</f>
        <v>8259.7639306543679</v>
      </c>
      <c r="I1781" s="42">
        <f t="shared" si="198"/>
        <v>1.4357869014661557</v>
      </c>
      <c r="L1781" s="44"/>
    </row>
    <row r="1782" spans="1:12" x14ac:dyDescent="0.25">
      <c r="A1782" s="51">
        <f t="shared" si="199"/>
        <v>558.47019473677847</v>
      </c>
      <c r="B1782" s="5">
        <f t="shared" si="193"/>
        <v>0.92856228523828788</v>
      </c>
      <c r="C1782" s="49">
        <f t="shared" si="196"/>
        <v>-0.64377919490727364</v>
      </c>
      <c r="D1782" s="5">
        <f t="shared" si="194"/>
        <v>5.3720988657859765</v>
      </c>
      <c r="E1782" s="5">
        <f t="shared" si="195"/>
        <v>3.278823426396734</v>
      </c>
      <c r="F1782" s="5">
        <f t="shared" si="197"/>
        <v>5.1571802935422095</v>
      </c>
      <c r="G1782" s="16">
        <f>IF(AND(C$9="L",C$10="IB"),IF((($C$7*Coefficients!$C$16)/($A1782*($C$4/100)))&lt;=1,2*ASIN(($C$7*Coefficients!$C$16)/( $A1782*($C$4/100)))*180/PI(),180),IF(AND(C$9="C",C$10="IB"),IF((($C$7*Coefficients!$D$16)/($A1782*($C$4/100)))&lt;=1,2*ASIN(($C$7*Coefficients!$D$16)/( $A1782*($C$4/100)))*180/PI(),180),IF(AND(C$9="L",C$10="D"),IF((($C$7*Coefficients!$E$16)/($A1782*($C$4/100)))&lt;=1,2*ASIN(($C$7*Coefficients!$E$16)/( $A1782*($C$4/100)))*180/PI(),180),IF(AND(C$9="C",C$10="D"),IF((($C$7*Coefficients!$F$16)/($A1782*($C$4/100)))&lt;=1,2*ASIN(($C$7*Coefficients!$F$16)/( $A1782*($C$4/100)))*180/PI(),180),FALSE))))</f>
        <v>180</v>
      </c>
      <c r="H1782" s="50">
        <f>IF(AND(C$9="L",C$10="IB"),(($C$7*Coefficients!$C$16)/($A1782*SIN(C$5*PI()/180))*100/2)^2*PI(),IF(AND(C$9="C",C$10="IB"),(($C$7*Coefficients!$D$16)/($A1782*SIN(C$5*PI()/180))*100/2)^2*PI(),IF(AND(C$9="L",C$10="D"),(($C$7*Coefficients!$E$16)/($A1782*SIN(C$5*PI()/180))*100/2)^2*PI(),IF(AND(C$9="C",C$10="D"),(($C$7* Coefficients!$F$16)/($A1782*SIN(C$5*PI()/180))*100/2)^2*PI(),FALSE))))</f>
        <v>8221.8137626181015</v>
      </c>
      <c r="I1782" s="42">
        <f t="shared" si="198"/>
        <v>1.4324846832283697</v>
      </c>
      <c r="L1782" s="44"/>
    </row>
    <row r="1783" spans="1:12" x14ac:dyDescent="0.25">
      <c r="A1783" s="51">
        <f t="shared" si="199"/>
        <v>559.75760149505766</v>
      </c>
      <c r="B1783" s="5">
        <f t="shared" si="193"/>
        <v>0.92824062611047398</v>
      </c>
      <c r="C1783" s="49">
        <f t="shared" si="196"/>
        <v>-0.64678855653218204</v>
      </c>
      <c r="D1783" s="5">
        <f t="shared" si="194"/>
        <v>5.3844828326496277</v>
      </c>
      <c r="E1783" s="5">
        <f t="shared" si="195"/>
        <v>3.2939577876928694</v>
      </c>
      <c r="F1783" s="5">
        <f t="shared" si="197"/>
        <v>5.1771802935422082</v>
      </c>
      <c r="G1783" s="16">
        <f>IF(AND(C$9="L",C$10="IB"),IF((($C$7*Coefficients!$C$16)/($A1783*($C$4/100)))&lt;=1,2*ASIN(($C$7*Coefficients!$C$16)/( $A1783*($C$4/100)))*180/PI(),180),IF(AND(C$9="C",C$10="IB"),IF((($C$7*Coefficients!$D$16)/($A1783*($C$4/100)))&lt;=1,2*ASIN(($C$7*Coefficients!$D$16)/( $A1783*($C$4/100)))*180/PI(),180),IF(AND(C$9="L",C$10="D"),IF((($C$7*Coefficients!$E$16)/($A1783*($C$4/100)))&lt;=1,2*ASIN(($C$7*Coefficients!$E$16)/( $A1783*($C$4/100)))*180/PI(),180),IF(AND(C$9="C",C$10="D"),IF((($C$7*Coefficients!$F$16)/($A1783*($C$4/100)))&lt;=1,2*ASIN(($C$7*Coefficients!$F$16)/( $A1783*($C$4/100)))*180/PI(),180),FALSE))))</f>
        <v>180</v>
      </c>
      <c r="H1783" s="50">
        <f>IF(AND(C$9="L",C$10="IB"),(($C$7*Coefficients!$C$16)/($A1783*SIN(C$5*PI()/180))*100/2)^2*PI(),IF(AND(C$9="C",C$10="IB"),(($C$7*Coefficients!$D$16)/($A1783*SIN(C$5*PI()/180))*100/2)^2*PI(),IF(AND(C$9="L",C$10="D"),(($C$7*Coefficients!$E$16)/($A1783*SIN(C$5*PI()/180))*100/2)^2*PI(),IF(AND(C$9="C",C$10="D"),(($C$7* Coefficients!$F$16)/($A1783*SIN(C$5*PI()/180))*100/2)^2*PI(),FALSE))))</f>
        <v>8184.037959765401</v>
      </c>
      <c r="I1783" s="42">
        <f t="shared" si="198"/>
        <v>1.4291900598817748</v>
      </c>
      <c r="L1783" s="44"/>
    </row>
    <row r="1784" spans="1:12" x14ac:dyDescent="0.25">
      <c r="A1784" s="51">
        <f t="shared" si="199"/>
        <v>561.04797603241786</v>
      </c>
      <c r="B1784" s="5">
        <f t="shared" si="193"/>
        <v>0.92791755613388305</v>
      </c>
      <c r="C1784" s="49">
        <f t="shared" si="196"/>
        <v>-0.64981216757699622</v>
      </c>
      <c r="D1784" s="5">
        <f t="shared" si="194"/>
        <v>5.3968953475052484</v>
      </c>
      <c r="E1784" s="5">
        <f t="shared" si="195"/>
        <v>3.3091620060267455</v>
      </c>
      <c r="F1784" s="5">
        <f t="shared" si="197"/>
        <v>5.1971802935422069</v>
      </c>
      <c r="G1784" s="16">
        <f>IF(AND(C$9="L",C$10="IB"),IF((($C$7*Coefficients!$C$16)/($A1784*($C$4/100)))&lt;=1,2*ASIN(($C$7*Coefficients!$C$16)/( $A1784*($C$4/100)))*180/PI(),180),IF(AND(C$9="C",C$10="IB"),IF((($C$7*Coefficients!$D$16)/($A1784*($C$4/100)))&lt;=1,2*ASIN(($C$7*Coefficients!$D$16)/( $A1784*($C$4/100)))*180/PI(),180),IF(AND(C$9="L",C$10="D"),IF((($C$7*Coefficients!$E$16)/($A1784*($C$4/100)))&lt;=1,2*ASIN(($C$7*Coefficients!$E$16)/( $A1784*($C$4/100)))*180/PI(),180),IF(AND(C$9="C",C$10="D"),IF((($C$7*Coefficients!$F$16)/($A1784*($C$4/100)))&lt;=1,2*ASIN(($C$7*Coefficients!$F$16)/( $A1784*($C$4/100)))*180/PI(),180),FALSE))))</f>
        <v>180</v>
      </c>
      <c r="H1784" s="50">
        <f>IF(AND(C$9="L",C$10="IB"),(($C$7*Coefficients!$C$16)/($A1784*SIN(C$5*PI()/180))*100/2)^2*PI(),IF(AND(C$9="C",C$10="IB"),(($C$7*Coefficients!$D$16)/($A1784*SIN(C$5*PI()/180))*100/2)^2*PI(),IF(AND(C$9="L",C$10="D"),(($C$7*Coefficients!$E$16)/($A1784*SIN(C$5*PI()/180))*100/2)^2*PI(),IF(AND(C$9="C",C$10="D"),(($C$7* Coefficients!$F$16)/($A1784*SIN(C$5*PI()/180))*100/2)^2*PI(),FALSE))))</f>
        <v>8146.4357209610189</v>
      </c>
      <c r="I1784" s="42">
        <f t="shared" si="198"/>
        <v>1.4259030139586053</v>
      </c>
      <c r="L1784" s="44"/>
    </row>
    <row r="1785" spans="1:12" x14ac:dyDescent="0.25">
      <c r="A1785" s="51">
        <f t="shared" si="199"/>
        <v>562.34132519029629</v>
      </c>
      <c r="B1785" s="5">
        <f t="shared" si="193"/>
        <v>0.92759306946702669</v>
      </c>
      <c r="C1785" s="49">
        <f t="shared" si="196"/>
        <v>-0.65285009726296239</v>
      </c>
      <c r="D1785" s="5">
        <f t="shared" si="194"/>
        <v>5.409336476162756</v>
      </c>
      <c r="E1785" s="5">
        <f t="shared" si="195"/>
        <v>3.3244364038437975</v>
      </c>
      <c r="F1785" s="5">
        <f t="shared" si="197"/>
        <v>5.2171802935422065</v>
      </c>
      <c r="G1785" s="16">
        <f>IF(AND(C$9="L",C$10="IB"),IF((($C$7*Coefficients!$C$16)/($A1785*($C$4/100)))&lt;=1,2*ASIN(($C$7*Coefficients!$C$16)/( $A1785*($C$4/100)))*180/PI(),180),IF(AND(C$9="C",C$10="IB"),IF((($C$7*Coefficients!$D$16)/($A1785*($C$4/100)))&lt;=1,2*ASIN(($C$7*Coefficients!$D$16)/( $A1785*($C$4/100)))*180/PI(),180),IF(AND(C$9="L",C$10="D"),IF((($C$7*Coefficients!$E$16)/($A1785*($C$4/100)))&lt;=1,2*ASIN(($C$7*Coefficients!$E$16)/( $A1785*($C$4/100)))*180/PI(),180),IF(AND(C$9="C",C$10="D"),IF((($C$7*Coefficients!$F$16)/($A1785*($C$4/100)))&lt;=1,2*ASIN(($C$7*Coefficients!$F$16)/( $A1785*($C$4/100)))*180/PI(),180),FALSE))))</f>
        <v>180</v>
      </c>
      <c r="H1785" s="50">
        <f>IF(AND(C$9="L",C$10="IB"),(($C$7*Coefficients!$C$16)/($A1785*SIN(C$5*PI()/180))*100/2)^2*PI(),IF(AND(C$9="C",C$10="IB"),(($C$7*Coefficients!$D$16)/($A1785*SIN(C$5*PI()/180))*100/2)^2*PI(),IF(AND(C$9="L",C$10="D"),(($C$7*Coefficients!$E$16)/($A1785*SIN(C$5*PI()/180))*100/2)^2*PI(),IF(AND(C$9="C",C$10="D"),(($C$7* Coefficients!$F$16)/($A1785*SIN(C$5*PI()/180))*100/2)^2*PI(),FALSE))))</f>
        <v>8109.0062487505911</v>
      </c>
      <c r="I1785" s="42">
        <f t="shared" si="198"/>
        <v>1.422623528031272</v>
      </c>
      <c r="L1785" s="44"/>
    </row>
    <row r="1786" spans="1:12" x14ac:dyDescent="0.25">
      <c r="A1786" s="51">
        <f t="shared" si="199"/>
        <v>563.63765582590145</v>
      </c>
      <c r="B1786" s="5">
        <f t="shared" si="193"/>
        <v>0.92726716024748446</v>
      </c>
      <c r="C1786" s="49">
        <f t="shared" si="196"/>
        <v>-0.6559024151646069</v>
      </c>
      <c r="D1786" s="5">
        <f t="shared" si="194"/>
        <v>5.4218062845837771</v>
      </c>
      <c r="E1786" s="5">
        <f t="shared" si="195"/>
        <v>3.339781305077802</v>
      </c>
      <c r="F1786" s="5">
        <f t="shared" si="197"/>
        <v>5.237180293542206</v>
      </c>
      <c r="G1786" s="16">
        <f>IF(AND(C$9="L",C$10="IB"),IF((($C$7*Coefficients!$C$16)/($A1786*($C$4/100)))&lt;=1,2*ASIN(($C$7*Coefficients!$C$16)/( $A1786*($C$4/100)))*180/PI(),180),IF(AND(C$9="C",C$10="IB"),IF((($C$7*Coefficients!$D$16)/($A1786*($C$4/100)))&lt;=1,2*ASIN(($C$7*Coefficients!$D$16)/( $A1786*($C$4/100)))*180/PI(),180),IF(AND(C$9="L",C$10="D"),IF((($C$7*Coefficients!$E$16)/($A1786*($C$4/100)))&lt;=1,2*ASIN(($C$7*Coefficients!$E$16)/( $A1786*($C$4/100)))*180/PI(),180),IF(AND(C$9="C",C$10="D"),IF((($C$7*Coefficients!$F$16)/($A1786*($C$4/100)))&lt;=1,2*ASIN(($C$7*Coefficients!$F$16)/( $A1786*($C$4/100)))*180/PI(),180),FALSE))))</f>
        <v>180</v>
      </c>
      <c r="H1786" s="50">
        <f>IF(AND(C$9="L",C$10="IB"),(($C$7*Coefficients!$C$16)/($A1786*SIN(C$5*PI()/180))*100/2)^2*PI(),IF(AND(C$9="C",C$10="IB"),(($C$7*Coefficients!$D$16)/($A1786*SIN(C$5*PI()/180))*100/2)^2*PI(),IF(AND(C$9="L",C$10="D"),(($C$7*Coefficients!$E$16)/($A1786*SIN(C$5*PI()/180))*100/2)^2*PI(),IF(AND(C$9="C",C$10="D"),(($C$7* Coefficients!$F$16)/($A1786*SIN(C$5*PI()/180))*100/2)^2*PI(),FALSE))))</f>
        <v>8071.7487493437256</v>
      </c>
      <c r="I1786" s="42">
        <f t="shared" si="198"/>
        <v>1.4193515847122662</v>
      </c>
      <c r="L1786" s="44"/>
    </row>
    <row r="1787" spans="1:12" x14ac:dyDescent="0.25">
      <c r="A1787" s="51">
        <f t="shared" si="199"/>
        <v>564.93697481224945</v>
      </c>
      <c r="B1787" s="5">
        <f t="shared" si="193"/>
        <v>0.92693982259185914</v>
      </c>
      <c r="C1787" s="49">
        <f t="shared" si="196"/>
        <v>-0.6589691912117206</v>
      </c>
      <c r="D1787" s="5">
        <f t="shared" si="194"/>
        <v>5.4343048388819959</v>
      </c>
      <c r="E1787" s="5">
        <f t="shared" si="195"/>
        <v>3.355197035157746</v>
      </c>
      <c r="F1787" s="5">
        <f t="shared" si="197"/>
        <v>5.2571802935422065</v>
      </c>
      <c r="G1787" s="16">
        <f>IF(AND(C$9="L",C$10="IB"),IF((($C$7*Coefficients!$C$16)/($A1787*($C$4/100)))&lt;=1,2*ASIN(($C$7*Coefficients!$C$16)/( $A1787*($C$4/100)))*180/PI(),180),IF(AND(C$9="C",C$10="IB"),IF((($C$7*Coefficients!$D$16)/($A1787*($C$4/100)))&lt;=1,2*ASIN(($C$7*Coefficients!$D$16)/( $A1787*($C$4/100)))*180/PI(),180),IF(AND(C$9="L",C$10="D"),IF((($C$7*Coefficients!$E$16)/($A1787*($C$4/100)))&lt;=1,2*ASIN(($C$7*Coefficients!$E$16)/( $A1787*($C$4/100)))*180/PI(),180),IF(AND(C$9="C",C$10="D"),IF((($C$7*Coefficients!$F$16)/($A1787*($C$4/100)))&lt;=1,2*ASIN(($C$7*Coefficients!$F$16)/( $A1787*($C$4/100)))*180/PI(),180),FALSE))))</f>
        <v>180</v>
      </c>
      <c r="H1787" s="50">
        <f>IF(AND(C$9="L",C$10="IB"),(($C$7*Coefficients!$C$16)/($A1787*SIN(C$5*PI()/180))*100/2)^2*PI(),IF(AND(C$9="C",C$10="IB"),(($C$7*Coefficients!$D$16)/($A1787*SIN(C$5*PI()/180))*100/2)^2*PI(),IF(AND(C$9="L",C$10="D"),(($C$7*Coefficients!$E$16)/($A1787*SIN(C$5*PI()/180))*100/2)^2*PI(),IF(AND(C$9="C",C$10="D"),(($C$7* Coefficients!$F$16)/($A1787*SIN(C$5*PI()/180))*100/2)^2*PI(),FALSE))))</f>
        <v>8034.6624325971552</v>
      </c>
      <c r="I1787" s="42">
        <f t="shared" si="198"/>
        <v>1.41608716665407</v>
      </c>
      <c r="L1787" s="44"/>
    </row>
    <row r="1788" spans="1:12" x14ac:dyDescent="0.25">
      <c r="A1788" s="51">
        <f t="shared" si="199"/>
        <v>566.23928903820001</v>
      </c>
      <c r="B1788" s="5">
        <f t="shared" si="193"/>
        <v>0.92661105059573456</v>
      </c>
      <c r="C1788" s="49">
        <f t="shared" si="196"/>
        <v>-0.66205049569133434</v>
      </c>
      <c r="D1788" s="5">
        <f t="shared" si="194"/>
        <v>5.4468322053235001</v>
      </c>
      <c r="E1788" s="5">
        <f t="shared" si="195"/>
        <v>3.3706839210147264</v>
      </c>
      <c r="F1788" s="5">
        <f t="shared" si="197"/>
        <v>5.2771802935422052</v>
      </c>
      <c r="G1788" s="16">
        <f>IF(AND(C$9="L",C$10="IB"),IF((($C$7*Coefficients!$C$16)/($A1788*($C$4/100)))&lt;=1,2*ASIN(($C$7*Coefficients!$C$16)/( $A1788*($C$4/100)))*180/PI(),180),IF(AND(C$9="C",C$10="IB"),IF((($C$7*Coefficients!$D$16)/($A1788*($C$4/100)))&lt;=1,2*ASIN(($C$7*Coefficients!$D$16)/( $A1788*($C$4/100)))*180/PI(),180),IF(AND(C$9="L",C$10="D"),IF((($C$7*Coefficients!$E$16)/($A1788*($C$4/100)))&lt;=1,2*ASIN(($C$7*Coefficients!$E$16)/( $A1788*($C$4/100)))*180/PI(),180),IF(AND(C$9="C",C$10="D"),IF((($C$7*Coefficients!$F$16)/($A1788*($C$4/100)))&lt;=1,2*ASIN(($C$7*Coefficients!$F$16)/( $A1788*($C$4/100)))*180/PI(),180),FALSE))))</f>
        <v>180</v>
      </c>
      <c r="H1788" s="50">
        <f>IF(AND(C$9="L",C$10="IB"),(($C$7*Coefficients!$C$16)/($A1788*SIN(C$5*PI()/180))*100/2)^2*PI(),IF(AND(C$9="C",C$10="IB"),(($C$7*Coefficients!$D$16)/($A1788*SIN(C$5*PI()/180))*100/2)^2*PI(),IF(AND(C$9="L",C$10="D"),(($C$7*Coefficients!$E$16)/($A1788*SIN(C$5*PI()/180))*100/2)^2*PI(),IF(AND(C$9="C",C$10="D"),(($C$7* Coefficients!$F$16)/($A1788*SIN(C$5*PI()/180))*100/2)^2*PI(),FALSE))))</f>
        <v>7997.7465119980097</v>
      </c>
      <c r="I1788" s="42">
        <f t="shared" si="198"/>
        <v>1.4128302565490647</v>
      </c>
      <c r="L1788" s="44"/>
    </row>
    <row r="1789" spans="1:12" x14ac:dyDescent="0.25">
      <c r="A1789" s="51">
        <f t="shared" si="199"/>
        <v>567.54460540849368</v>
      </c>
      <c r="B1789" s="5">
        <f t="shared" si="193"/>
        <v>0.92628083833363328</v>
      </c>
      <c r="C1789" s="49">
        <f t="shared" si="196"/>
        <v>-0.66514639924971175</v>
      </c>
      <c r="D1789" s="5">
        <f t="shared" si="194"/>
        <v>5.4593884503271415</v>
      </c>
      <c r="E1789" s="5">
        <f t="shared" si="195"/>
        <v>3.3862422910888879</v>
      </c>
      <c r="F1789" s="5">
        <f t="shared" si="197"/>
        <v>5.297180293542203</v>
      </c>
      <c r="G1789" s="16">
        <f>IF(AND(C$9="L",C$10="IB"),IF((($C$7*Coefficients!$C$16)/($A1789*($C$4/100)))&lt;=1,2*ASIN(($C$7*Coefficients!$C$16)/( $A1789*($C$4/100)))*180/PI(),180),IF(AND(C$9="C",C$10="IB"),IF((($C$7*Coefficients!$D$16)/($A1789*($C$4/100)))&lt;=1,2*ASIN(($C$7*Coefficients!$D$16)/( $A1789*($C$4/100)))*180/PI(),180),IF(AND(C$9="L",C$10="D"),IF((($C$7*Coefficients!$E$16)/($A1789*($C$4/100)))&lt;=1,2*ASIN(($C$7*Coefficients!$E$16)/( $A1789*($C$4/100)))*180/PI(),180),IF(AND(C$9="C",C$10="D"),IF((($C$7*Coefficients!$F$16)/($A1789*($C$4/100)))&lt;=1,2*ASIN(($C$7*Coefficients!$F$16)/( $A1789*($C$4/100)))*180/PI(),180),FALSE))))</f>
        <v>180</v>
      </c>
      <c r="H1789" s="50">
        <f>IF(AND(C$9="L",C$10="IB"),(($C$7*Coefficients!$C$16)/($A1789*SIN(C$5*PI()/180))*100/2)^2*PI(),IF(AND(C$9="C",C$10="IB"),(($C$7*Coefficients!$D$16)/($A1789*SIN(C$5*PI()/180))*100/2)^2*PI(),IF(AND(C$9="L",C$10="D"),(($C$7*Coefficients!$E$16)/($A1789*SIN(C$5*PI()/180))*100/2)^2*PI(),IF(AND(C$9="C",C$10="D"),(($C$7* Coefficients!$F$16)/($A1789*SIN(C$5*PI()/180))*100/2)^2*PI(),FALSE))))</f>
        <v>7961.0002046470963</v>
      </c>
      <c r="I1789" s="42">
        <f t="shared" si="198"/>
        <v>1.4095808371294363</v>
      </c>
      <c r="L1789" s="44"/>
    </row>
    <row r="1790" spans="1:12" x14ac:dyDescent="0.25">
      <c r="A1790" s="51">
        <f t="shared" si="199"/>
        <v>568.85293084378782</v>
      </c>
      <c r="B1790" s="5">
        <f t="shared" si="193"/>
        <v>0.9259491798589734</v>
      </c>
      <c r="C1790" s="49">
        <f t="shared" si="196"/>
        <v>-0.66825697289436448</v>
      </c>
      <c r="D1790" s="5">
        <f t="shared" si="194"/>
        <v>5.4719736404648813</v>
      </c>
      <c r="E1790" s="5">
        <f t="shared" si="195"/>
        <v>3.4018724753363871</v>
      </c>
      <c r="F1790" s="5">
        <f t="shared" si="197"/>
        <v>5.3171802935422043</v>
      </c>
      <c r="G1790" s="16">
        <f>IF(AND(C$9="L",C$10="IB"),IF((($C$7*Coefficients!$C$16)/($A1790*($C$4/100)))&lt;=1,2*ASIN(($C$7*Coefficients!$C$16)/( $A1790*($C$4/100)))*180/PI(),180),IF(AND(C$9="C",C$10="IB"),IF((($C$7*Coefficients!$D$16)/($A1790*($C$4/100)))&lt;=1,2*ASIN(($C$7*Coefficients!$D$16)/( $A1790*($C$4/100)))*180/PI(),180),IF(AND(C$9="L",C$10="D"),IF((($C$7*Coefficients!$E$16)/($A1790*($C$4/100)))&lt;=1,2*ASIN(($C$7*Coefficients!$E$16)/( $A1790*($C$4/100)))*180/PI(),180),IF(AND(C$9="C",C$10="D"),IF((($C$7*Coefficients!$F$16)/($A1790*($C$4/100)))&lt;=1,2*ASIN(($C$7*Coefficients!$F$16)/( $A1790*($C$4/100)))*180/PI(),180),FALSE))))</f>
        <v>180</v>
      </c>
      <c r="H1790" s="50">
        <f>IF(AND(C$9="L",C$10="IB"),(($C$7*Coefficients!$C$16)/($A1790*SIN(C$5*PI()/180))*100/2)^2*PI(),IF(AND(C$9="C",C$10="IB"),(($C$7*Coefficients!$D$16)/($A1790*SIN(C$5*PI()/180))*100/2)^2*PI(),IF(AND(C$9="L",C$10="D"),(($C$7*Coefficients!$E$16)/($A1790*SIN(C$5*PI()/180))*100/2)^2*PI(),IF(AND(C$9="C",C$10="D"),(($C$7* Coefficients!$F$16)/($A1790*SIN(C$5*PI()/180))*100/2)^2*PI(),FALSE))))</f>
        <v>7924.4227312423391</v>
      </c>
      <c r="I1790" s="42">
        <f t="shared" si="198"/>
        <v>1.4063388911670869</v>
      </c>
      <c r="L1790" s="44"/>
    </row>
    <row r="1791" spans="1:12" x14ac:dyDescent="0.25">
      <c r="A1791" s="51">
        <f t="shared" si="199"/>
        <v>570.16427228069369</v>
      </c>
      <c r="B1791" s="5">
        <f t="shared" si="193"/>
        <v>0.92561606920402717</v>
      </c>
      <c r="C1791" s="49">
        <f t="shared" si="196"/>
        <v>-0.67138228799606781</v>
      </c>
      <c r="D1791" s="5">
        <f t="shared" si="194"/>
        <v>5.4845878424621439</v>
      </c>
      <c r="E1791" s="5">
        <f t="shared" si="195"/>
        <v>3.4175748052363843</v>
      </c>
      <c r="F1791" s="5">
        <f t="shared" si="197"/>
        <v>5.3371802935422039</v>
      </c>
      <c r="G1791" s="16">
        <f>IF(AND(C$9="L",C$10="IB"),IF((($C$7*Coefficients!$C$16)/($A1791*($C$4/100)))&lt;=1,2*ASIN(($C$7*Coefficients!$C$16)/( $A1791*($C$4/100)))*180/PI(),180),IF(AND(C$9="C",C$10="IB"),IF((($C$7*Coefficients!$D$16)/($A1791*($C$4/100)))&lt;=1,2*ASIN(($C$7*Coefficients!$D$16)/( $A1791*($C$4/100)))*180/PI(),180),IF(AND(C$9="L",C$10="D"),IF((($C$7*Coefficients!$E$16)/($A1791*($C$4/100)))&lt;=1,2*ASIN(($C$7*Coefficients!$E$16)/( $A1791*($C$4/100)))*180/PI(),180),IF(AND(C$9="C",C$10="D"),IF((($C$7*Coefficients!$F$16)/($A1791*($C$4/100)))&lt;=1,2*ASIN(($C$7*Coefficients!$F$16)/( $A1791*($C$4/100)))*180/PI(),180),FALSE))))</f>
        <v>180</v>
      </c>
      <c r="H1791" s="50">
        <f>IF(AND(C$9="L",C$10="IB"),(($C$7*Coefficients!$C$16)/($A1791*SIN(C$5*PI()/180))*100/2)^2*PI(),IF(AND(C$9="C",C$10="IB"),(($C$7*Coefficients!$D$16)/($A1791*SIN(C$5*PI()/180))*100/2)^2*PI(),IF(AND(C$9="L",C$10="D"),(($C$7*Coefficients!$E$16)/($A1791*SIN(C$5*PI()/180))*100/2)^2*PI(),IF(AND(C$9="C",C$10="D"),(($C$7* Coefficients!$F$16)/($A1791*SIN(C$5*PI()/180))*100/2)^2*PI(),FALSE))))</f>
        <v>7888.0133160622072</v>
      </c>
      <c r="I1791" s="42">
        <f t="shared" si="198"/>
        <v>1.4031044014735417</v>
      </c>
      <c r="L1791" s="44"/>
    </row>
    <row r="1792" spans="1:12" x14ac:dyDescent="0.25">
      <c r="A1792" s="51">
        <f t="shared" si="199"/>
        <v>571.47863667181309</v>
      </c>
      <c r="B1792" s="5">
        <f t="shared" si="193"/>
        <v>0.92528150037987822</v>
      </c>
      <c r="C1792" s="49">
        <f t="shared" si="196"/>
        <v>-0.67452241629090259</v>
      </c>
      <c r="D1792" s="5">
        <f t="shared" si="194"/>
        <v>5.4972311231981736</v>
      </c>
      <c r="E1792" s="5">
        <f t="shared" si="195"/>
        <v>3.4333496137980823</v>
      </c>
      <c r="F1792" s="5">
        <f t="shared" si="197"/>
        <v>5.3571802935422035</v>
      </c>
      <c r="G1792" s="16">
        <f>IF(AND(C$9="L",C$10="IB"),IF((($C$7*Coefficients!$C$16)/($A1792*($C$4/100)))&lt;=1,2*ASIN(($C$7*Coefficients!$C$16)/( $A1792*($C$4/100)))*180/PI(),180),IF(AND(C$9="C",C$10="IB"),IF((($C$7*Coefficients!$D$16)/($A1792*($C$4/100)))&lt;=1,2*ASIN(($C$7*Coefficients!$D$16)/( $A1792*($C$4/100)))*180/PI(),180),IF(AND(C$9="L",C$10="D"),IF((($C$7*Coefficients!$E$16)/($A1792*($C$4/100)))&lt;=1,2*ASIN(($C$7*Coefficients!$E$16)/( $A1792*($C$4/100)))*180/PI(),180),IF(AND(C$9="C",C$10="D"),IF((($C$7*Coefficients!$F$16)/($A1792*($C$4/100)))&lt;=1,2*ASIN(($C$7*Coefficients!$F$16)/( $A1792*($C$4/100)))*180/PI(),180),FALSE))))</f>
        <v>180</v>
      </c>
      <c r="H1792" s="50">
        <f>IF(AND(C$9="L",C$10="IB"),(($C$7*Coefficients!$C$16)/($A1792*SIN(C$5*PI()/180))*100/2)^2*PI(),IF(AND(C$9="C",C$10="IB"),(($C$7*Coefficients!$D$16)/($A1792*SIN(C$5*PI()/180))*100/2)^2*PI(),IF(AND(C$9="L",C$10="D"),(($C$7*Coefficients!$E$16)/($A1792*SIN(C$5*PI()/180))*100/2)^2*PI(),IF(AND(C$9="C",C$10="D"),(($C$7* Coefficients!$F$16)/($A1792*SIN(C$5*PI()/180))*100/2)^2*PI(),FALSE))))</f>
        <v>7851.7711869493032</v>
      </c>
      <c r="I1792" s="42">
        <f t="shared" si="198"/>
        <v>1.3998773508998579</v>
      </c>
      <c r="L1792" s="44"/>
    </row>
    <row r="1793" spans="1:12" x14ac:dyDescent="0.25">
      <c r="A1793" s="51">
        <f t="shared" si="199"/>
        <v>572.79603098577513</v>
      </c>
      <c r="B1793" s="5">
        <f t="shared" si="193"/>
        <v>0.92494546737638073</v>
      </c>
      <c r="C1793" s="49">
        <f t="shared" si="196"/>
        <v>-0.67767742988229751</v>
      </c>
      <c r="D1793" s="5">
        <f t="shared" si="194"/>
        <v>5.5099035497063849</v>
      </c>
      <c r="E1793" s="5">
        <f t="shared" si="195"/>
        <v>3.4491972355677825</v>
      </c>
      <c r="F1793" s="5">
        <f t="shared" si="197"/>
        <v>5.3771802935422022</v>
      </c>
      <c r="G1793" s="16">
        <f>IF(AND(C$9="L",C$10="IB"),IF((($C$7*Coefficients!$C$16)/($A1793*($C$4/100)))&lt;=1,2*ASIN(($C$7*Coefficients!$C$16)/( $A1793*($C$4/100)))*180/PI(),180),IF(AND(C$9="C",C$10="IB"),IF((($C$7*Coefficients!$D$16)/($A1793*($C$4/100)))&lt;=1,2*ASIN(($C$7*Coefficients!$D$16)/( $A1793*($C$4/100)))*180/PI(),180),IF(AND(C$9="L",C$10="D"),IF((($C$7*Coefficients!$E$16)/($A1793*($C$4/100)))&lt;=1,2*ASIN(($C$7*Coefficients!$E$16)/( $A1793*($C$4/100)))*180/PI(),180),IF(AND(C$9="C",C$10="D"),IF((($C$7*Coefficients!$F$16)/($A1793*($C$4/100)))&lt;=1,2*ASIN(($C$7*Coefficients!$F$16)/( $A1793*($C$4/100)))*180/PI(),180),FALSE))))</f>
        <v>180</v>
      </c>
      <c r="H1793" s="50">
        <f>IF(AND(C$9="L",C$10="IB"),(($C$7*Coefficients!$C$16)/($A1793*SIN(C$5*PI()/180))*100/2)^2*PI(),IF(AND(C$9="C",C$10="IB"),(($C$7*Coefficients!$D$16)/($A1793*SIN(C$5*PI()/180))*100/2)^2*PI(),IF(AND(C$9="L",C$10="D"),(($C$7*Coefficients!$E$16)/($A1793*SIN(C$5*PI()/180))*100/2)^2*PI(),IF(AND(C$9="C",C$10="D"),(($C$7* Coefficients!$F$16)/($A1793*SIN(C$5*PI()/180))*100/2)^2*PI(),FALSE))))</f>
        <v>7815.6955752939675</v>
      </c>
      <c r="I1793" s="42">
        <f t="shared" si="198"/>
        <v>1.3966577223365351</v>
      </c>
      <c r="L1793" s="44"/>
    </row>
    <row r="1794" spans="1:12" x14ac:dyDescent="0.25">
      <c r="A1794" s="51">
        <f t="shared" si="199"/>
        <v>574.11646220727334</v>
      </c>
      <c r="B1794" s="5">
        <f t="shared" si="193"/>
        <v>0.92460796416211788</v>
      </c>
      <c r="C1794" s="49">
        <f t="shared" si="196"/>
        <v>-0.6808474012430914</v>
      </c>
      <c r="D1794" s="5">
        <f t="shared" si="194"/>
        <v>5.5226051891747225</v>
      </c>
      <c r="E1794" s="5">
        <f t="shared" si="195"/>
        <v>3.4651180066359832</v>
      </c>
      <c r="F1794" s="5">
        <f t="shared" si="197"/>
        <v>5.3971802935422017</v>
      </c>
      <c r="G1794" s="16">
        <f>IF(AND(C$9="L",C$10="IB"),IF((($C$7*Coefficients!$C$16)/($A1794*($C$4/100)))&lt;=1,2*ASIN(($C$7*Coefficients!$C$16)/( $A1794*($C$4/100)))*180/PI(),180),IF(AND(C$9="C",C$10="IB"),IF((($C$7*Coefficients!$D$16)/($A1794*($C$4/100)))&lt;=1,2*ASIN(($C$7*Coefficients!$D$16)/( $A1794*($C$4/100)))*180/PI(),180),IF(AND(C$9="L",C$10="D"),IF((($C$7*Coefficients!$E$16)/($A1794*($C$4/100)))&lt;=1,2*ASIN(($C$7*Coefficients!$E$16)/( $A1794*($C$4/100)))*180/PI(),180),IF(AND(C$9="C",C$10="D"),IF((($C$7*Coefficients!$F$16)/($A1794*($C$4/100)))&lt;=1,2*ASIN(($C$7*Coefficients!$F$16)/( $A1794*($C$4/100)))*180/PI(),180),FALSE))))</f>
        <v>180</v>
      </c>
      <c r="H1794" s="50">
        <f>IF(AND(C$9="L",C$10="IB"),(($C$7*Coefficients!$C$16)/($A1794*SIN(C$5*PI()/180))*100/2)^2*PI(),IF(AND(C$9="C",C$10="IB"),(($C$7*Coefficients!$D$16)/($A1794*SIN(C$5*PI()/180))*100/2)^2*PI(),IF(AND(C$9="L",C$10="D"),(($C$7*Coefficients!$E$16)/($A1794*SIN(C$5*PI()/180))*100/2)^2*PI(),IF(AND(C$9="C",C$10="D"),(($C$7* Coefficients!$F$16)/($A1794*SIN(C$5*PI()/180))*100/2)^2*PI(),FALSE))))</f>
        <v>7779.7857160179728</v>
      </c>
      <c r="I1794" s="42">
        <f t="shared" si="198"/>
        <v>1.3934454987134228</v>
      </c>
      <c r="L1794" s="44"/>
    </row>
    <row r="1795" spans="1:12" x14ac:dyDescent="0.25">
      <c r="A1795" s="51">
        <f t="shared" si="199"/>
        <v>575.43993733710261</v>
      </c>
      <c r="B1795" s="5">
        <f t="shared" si="193"/>
        <v>0.92426898468436047</v>
      </c>
      <c r="C1795" s="49">
        <f t="shared" si="196"/>
        <v>-0.68403240321761205</v>
      </c>
      <c r="D1795" s="5">
        <f t="shared" si="194"/>
        <v>5.535336108946014</v>
      </c>
      <c r="E1795" s="5">
        <f t="shared" si="195"/>
        <v>3.4811122646445063</v>
      </c>
      <c r="F1795" s="5">
        <f t="shared" si="197"/>
        <v>5.4171802935422031</v>
      </c>
      <c r="G1795" s="16">
        <f>IF(AND(C$9="L",C$10="IB"),IF((($C$7*Coefficients!$C$16)/($A1795*($C$4/100)))&lt;=1,2*ASIN(($C$7*Coefficients!$C$16)/( $A1795*($C$4/100)))*180/PI(),180),IF(AND(C$9="C",C$10="IB"),IF((($C$7*Coefficients!$D$16)/($A1795*($C$4/100)))&lt;=1,2*ASIN(($C$7*Coefficients!$D$16)/( $A1795*($C$4/100)))*180/PI(),180),IF(AND(C$9="L",C$10="D"),IF((($C$7*Coefficients!$E$16)/($A1795*($C$4/100)))&lt;=1,2*ASIN(($C$7*Coefficients!$E$16)/( $A1795*($C$4/100)))*180/PI(),180),IF(AND(C$9="C",C$10="D"),IF((($C$7*Coefficients!$F$16)/($A1795*($C$4/100)))&lt;=1,2*ASIN(($C$7*Coefficients!$F$16)/( $A1795*($C$4/100)))*180/PI(),180),FALSE))))</f>
        <v>180</v>
      </c>
      <c r="H1795" s="50">
        <f>IF(AND(C$9="L",C$10="IB"),(($C$7*Coefficients!$C$16)/($A1795*SIN(C$5*PI()/180))*100/2)^2*PI(),IF(AND(C$9="C",C$10="IB"),(($C$7*Coefficients!$D$16)/($A1795*SIN(C$5*PI()/180))*100/2)^2*PI(),IF(AND(C$9="L",C$10="D"),(($C$7*Coefficients!$E$16)/($A1795*SIN(C$5*PI()/180))*100/2)^2*PI(),IF(AND(C$9="C",C$10="D"),(($C$7* Coefficients!$F$16)/($A1795*SIN(C$5*PI()/180))*100/2)^2*PI(),FALSE))))</f>
        <v>7744.0408475583199</v>
      </c>
      <c r="I1795" s="42">
        <f t="shared" si="198"/>
        <v>1.3902406629996316</v>
      </c>
      <c r="L1795" s="44"/>
    </row>
    <row r="1796" spans="1:12" x14ac:dyDescent="0.25">
      <c r="A1796" s="51">
        <f t="shared" si="199"/>
        <v>576.76646339219621</v>
      </c>
      <c r="B1796" s="5">
        <f t="shared" si="193"/>
        <v>0.92392852286902727</v>
      </c>
      <c r="C1796" s="49">
        <f t="shared" si="196"/>
        <v>-0.68723250902375455</v>
      </c>
      <c r="D1796" s="5">
        <f t="shared" si="194"/>
        <v>5.5480963765183287</v>
      </c>
      <c r="E1796" s="5">
        <f t="shared" si="195"/>
        <v>3.4971803487936524</v>
      </c>
      <c r="F1796" s="5">
        <f t="shared" si="197"/>
        <v>5.4371802935422</v>
      </c>
      <c r="G1796" s="16">
        <f>IF(AND(C$9="L",C$10="IB"),IF((($C$7*Coefficients!$C$16)/($A1796*($C$4/100)))&lt;=1,2*ASIN(($C$7*Coefficients!$C$16)/( $A1796*($C$4/100)))*180/PI(),180),IF(AND(C$9="C",C$10="IB"),IF((($C$7*Coefficients!$D$16)/($A1796*($C$4/100)))&lt;=1,2*ASIN(($C$7*Coefficients!$D$16)/( $A1796*($C$4/100)))*180/PI(),180),IF(AND(C$9="L",C$10="D"),IF((($C$7*Coefficients!$E$16)/($A1796*($C$4/100)))&lt;=1,2*ASIN(($C$7*Coefficients!$E$16)/( $A1796*($C$4/100)))*180/PI(),180),IF(AND(C$9="C",C$10="D"),IF((($C$7*Coefficients!$F$16)/($A1796*($C$4/100)))&lt;=1,2*ASIN(($C$7*Coefficients!$F$16)/( $A1796*($C$4/100)))*180/PI(),180),FALSE))))</f>
        <v>180</v>
      </c>
      <c r="H1796" s="50">
        <f>IF(AND(C$9="L",C$10="IB"),(($C$7*Coefficients!$C$16)/($A1796*SIN(C$5*PI()/180))*100/2)^2*PI(),IF(AND(C$9="C",C$10="IB"),(($C$7*Coefficients!$D$16)/($A1796*SIN(C$5*PI()/180))*100/2)^2*PI(),IF(AND(C$9="L",C$10="D"),(($C$7*Coefficients!$E$16)/($A1796*SIN(C$5*PI()/180))*100/2)^2*PI(),IF(AND(C$9="C",C$10="D"),(($C$7* Coefficients!$F$16)/($A1796*SIN(C$5*PI()/180))*100/2)^2*PI(),FALSE))))</f>
        <v>7708.4602118510638</v>
      </c>
      <c r="I1796" s="42">
        <f t="shared" si="198"/>
        <v>1.3870431982034417</v>
      </c>
      <c r="L1796" s="44"/>
    </row>
    <row r="1797" spans="1:12" x14ac:dyDescent="0.25">
      <c r="A1797" s="51">
        <f t="shared" si="199"/>
        <v>578.0960474056634</v>
      </c>
      <c r="B1797" s="5">
        <f t="shared" si="193"/>
        <v>0.92358657262064314</v>
      </c>
      <c r="C1797" s="49">
        <f t="shared" si="196"/>
        <v>-0.69044779225509656</v>
      </c>
      <c r="D1797" s="5">
        <f t="shared" si="194"/>
        <v>5.5608860595453358</v>
      </c>
      <c r="E1797" s="5">
        <f t="shared" si="195"/>
        <v>3.5133225998494089</v>
      </c>
      <c r="F1797" s="5">
        <f t="shared" si="197"/>
        <v>5.4571802935421996</v>
      </c>
      <c r="G1797" s="16">
        <f>IF(AND(C$9="L",C$10="IB"),IF((($C$7*Coefficients!$C$16)/($A1797*($C$4/100)))&lt;=1,2*ASIN(($C$7*Coefficients!$C$16)/( $A1797*($C$4/100)))*180/PI(),180),IF(AND(C$9="C",C$10="IB"),IF((($C$7*Coefficients!$D$16)/($A1797*($C$4/100)))&lt;=1,2*ASIN(($C$7*Coefficients!$D$16)/( $A1797*($C$4/100)))*180/PI(),180),IF(AND(C$9="L",C$10="D"),IF((($C$7*Coefficients!$E$16)/($A1797*($C$4/100)))&lt;=1,2*ASIN(($C$7*Coefficients!$E$16)/( $A1797*($C$4/100)))*180/PI(),180),IF(AND(C$9="C",C$10="D"),IF((($C$7*Coefficients!$F$16)/($A1797*($C$4/100)))&lt;=1,2*ASIN(($C$7*Coefficients!$F$16)/( $A1797*($C$4/100)))*180/PI(),180),FALSE))))</f>
        <v>180</v>
      </c>
      <c r="H1797" s="50">
        <f>IF(AND(C$9="L",C$10="IB"),(($C$7*Coefficients!$C$16)/($A1797*SIN(C$5*PI()/180))*100/2)^2*PI(),IF(AND(C$9="C",C$10="IB"),(($C$7*Coefficients!$D$16)/($A1797*SIN(C$5*PI()/180))*100/2)^2*PI(),IF(AND(C$9="L",C$10="D"),(($C$7*Coefficients!$E$16)/($A1797*SIN(C$5*PI()/180))*100/2)^2*PI(),IF(AND(C$9="C",C$10="D"),(($C$7* Coefficients!$F$16)/($A1797*SIN(C$5*PI()/180))*100/2)^2*PI(),FALSE))))</f>
        <v>7673.0430543152497</v>
      </c>
      <c r="I1797" s="42">
        <f t="shared" si="198"/>
        <v>1.3838530873722121</v>
      </c>
      <c r="L1797" s="44"/>
    </row>
    <row r="1798" spans="1:12" x14ac:dyDescent="0.25">
      <c r="A1798" s="51">
        <f t="shared" si="199"/>
        <v>579.42869642682615</v>
      </c>
      <c r="B1798" s="5">
        <f t="shared" si="193"/>
        <v>0.92324312782230056</v>
      </c>
      <c r="C1798" s="49">
        <f t="shared" si="196"/>
        <v>-0.69367832688299846</v>
      </c>
      <c r="D1798" s="5">
        <f t="shared" si="194"/>
        <v>5.5737052258366608</v>
      </c>
      <c r="E1798" s="5">
        <f t="shared" si="195"/>
        <v>3.5295393601506593</v>
      </c>
      <c r="F1798" s="5">
        <f t="shared" si="197"/>
        <v>5.4771802935422</v>
      </c>
      <c r="G1798" s="16">
        <f>IF(AND(C$9="L",C$10="IB"),IF((($C$7*Coefficients!$C$16)/($A1798*($C$4/100)))&lt;=1,2*ASIN(($C$7*Coefficients!$C$16)/( $A1798*($C$4/100)))*180/PI(),180),IF(AND(C$9="C",C$10="IB"),IF((($C$7*Coefficients!$D$16)/($A1798*($C$4/100)))&lt;=1,2*ASIN(($C$7*Coefficients!$D$16)/( $A1798*($C$4/100)))*180/PI(),180),IF(AND(C$9="L",C$10="D"),IF((($C$7*Coefficients!$E$16)/($A1798*($C$4/100)))&lt;=1,2*ASIN(($C$7*Coefficients!$E$16)/( $A1798*($C$4/100)))*180/PI(),180),IF(AND(C$9="C",C$10="D"),IF((($C$7*Coefficients!$F$16)/($A1798*($C$4/100)))&lt;=1,2*ASIN(($C$7*Coefficients!$F$16)/( $A1798*($C$4/100)))*180/PI(),180),FALSE))))</f>
        <v>180</v>
      </c>
      <c r="H1798" s="50">
        <f>IF(AND(C$9="L",C$10="IB"),(($C$7*Coefficients!$C$16)/($A1798*SIN(C$5*PI()/180))*100/2)^2*PI(),IF(AND(C$9="C",C$10="IB"),(($C$7*Coefficients!$D$16)/($A1798*SIN(C$5*PI()/180))*100/2)^2*PI(),IF(AND(C$9="L",C$10="D"),(($C$7*Coefficients!$E$16)/($A1798*SIN(C$5*PI()/180))*100/2)^2*PI(),IF(AND(C$9="C",C$10="D"),(($C$7* Coefficients!$F$16)/($A1798*SIN(C$5*PI()/180))*100/2)^2*PI(),FALSE))))</f>
        <v>7637.7886238369047</v>
      </c>
      <c r="I1798" s="42">
        <f t="shared" si="198"/>
        <v>1.3806703135922938</v>
      </c>
      <c r="L1798" s="44"/>
    </row>
    <row r="1799" spans="1:12" x14ac:dyDescent="0.25">
      <c r="A1799" s="51">
        <f t="shared" si="199"/>
        <v>580.76441752125697</v>
      </c>
      <c r="B1799" s="5">
        <f t="shared" si="193"/>
        <v>0.92289818233561804</v>
      </c>
      <c r="C1799" s="49">
        <f t="shared" si="196"/>
        <v>-0.69692418725875038</v>
      </c>
      <c r="D1799" s="5">
        <f t="shared" si="194"/>
        <v>5.586553943358247</v>
      </c>
      <c r="E1799" s="5">
        <f t="shared" si="195"/>
        <v>3.5458309736164551</v>
      </c>
      <c r="F1799" s="5">
        <f t="shared" si="197"/>
        <v>5.4971802935421987</v>
      </c>
      <c r="G1799" s="16">
        <f>IF(AND(C$9="L",C$10="IB"),IF((($C$7*Coefficients!$C$16)/($A1799*($C$4/100)))&lt;=1,2*ASIN(($C$7*Coefficients!$C$16)/( $A1799*($C$4/100)))*180/PI(),180),IF(AND(C$9="C",C$10="IB"),IF((($C$7*Coefficients!$D$16)/($A1799*($C$4/100)))&lt;=1,2*ASIN(($C$7*Coefficients!$D$16)/( $A1799*($C$4/100)))*180/PI(),180),IF(AND(C$9="L",C$10="D"),IF((($C$7*Coefficients!$E$16)/($A1799*($C$4/100)))&lt;=1,2*ASIN(($C$7*Coefficients!$E$16)/( $A1799*($C$4/100)))*180/PI(),180),IF(AND(C$9="C",C$10="D"),IF((($C$7*Coefficients!$F$16)/($A1799*($C$4/100)))&lt;=1,2*ASIN(($C$7*Coefficients!$F$16)/( $A1799*($C$4/100)))*180/PI(),180),FALSE))))</f>
        <v>180</v>
      </c>
      <c r="H1799" s="50">
        <f>IF(AND(C$9="L",C$10="IB"),(($C$7*Coefficients!$C$16)/($A1799*SIN(C$5*PI()/180))*100/2)^2*PI(),IF(AND(C$9="C",C$10="IB"),(($C$7*Coefficients!$D$16)/($A1799*SIN(C$5*PI()/180))*100/2)^2*PI(),IF(AND(C$9="L",C$10="D"),(($C$7*Coefficients!$E$16)/($A1799*SIN(C$5*PI()/180))*100/2)^2*PI(),IF(AND(C$9="C",C$10="D"),(($C$7* Coefficients!$F$16)/($A1799*SIN(C$5*PI()/180))*100/2)^2*PI(),FALSE))))</f>
        <v>7602.6961727531243</v>
      </c>
      <c r="I1799" s="42">
        <f t="shared" si="198"/>
        <v>1.3774948599889363</v>
      </c>
      <c r="L1799" s="44"/>
    </row>
    <row r="1800" spans="1:12" x14ac:dyDescent="0.25">
      <c r="A1800" s="51">
        <f t="shared" si="199"/>
        <v>582.10321777081617</v>
      </c>
      <c r="B1800" s="5">
        <f t="shared" si="193"/>
        <v>0.92255173000070312</v>
      </c>
      <c r="C1800" s="49">
        <f t="shared" si="196"/>
        <v>-0.70018544811569083</v>
      </c>
      <c r="D1800" s="5">
        <f t="shared" si="194"/>
        <v>5.5994322802327172</v>
      </c>
      <c r="E1800" s="5">
        <f t="shared" si="195"/>
        <v>3.5621977857533063</v>
      </c>
      <c r="F1800" s="5">
        <f t="shared" si="197"/>
        <v>5.5171802935421983</v>
      </c>
      <c r="G1800" s="16">
        <f>IF(AND(C$9="L",C$10="IB"),IF((($C$7*Coefficients!$C$16)/($A1800*($C$4/100)))&lt;=1,2*ASIN(($C$7*Coefficients!$C$16)/( $A1800*($C$4/100)))*180/PI(),180),IF(AND(C$9="C",C$10="IB"),IF((($C$7*Coefficients!$D$16)/($A1800*($C$4/100)))&lt;=1,2*ASIN(($C$7*Coefficients!$D$16)/( $A1800*($C$4/100)))*180/PI(),180),IF(AND(C$9="L",C$10="D"),IF((($C$7*Coefficients!$E$16)/($A1800*($C$4/100)))&lt;=1,2*ASIN(($C$7*Coefficients!$E$16)/( $A1800*($C$4/100)))*180/PI(),180),IF(AND(C$9="C",C$10="D"),IF((($C$7*Coefficients!$F$16)/($A1800*($C$4/100)))&lt;=1,2*ASIN(($C$7*Coefficients!$F$16)/( $A1800*($C$4/100)))*180/PI(),180),FALSE))))</f>
        <v>180</v>
      </c>
      <c r="H1800" s="50">
        <f>IF(AND(C$9="L",C$10="IB"),(($C$7*Coefficients!$C$16)/($A1800*SIN(C$5*PI()/180))*100/2)^2*PI(),IF(AND(C$9="C",C$10="IB"),(($C$7*Coefficients!$D$16)/($A1800*SIN(C$5*PI()/180))*100/2)^2*PI(),IF(AND(C$9="L",C$10="D"),(($C$7*Coefficients!$E$16)/($A1800*SIN(C$5*PI()/180))*100/2)^2*PI(),IF(AND(C$9="C",C$10="D"),(($C$7* Coefficients!$F$16)/($A1800*SIN(C$5*PI()/180))*100/2)^2*PI(),FALSE))))</f>
        <v>7567.7649568361803</v>
      </c>
      <c r="I1800" s="42">
        <f t="shared" si="198"/>
        <v>1.3743267097262009</v>
      </c>
      <c r="L1800" s="44"/>
    </row>
    <row r="1801" spans="1:12" x14ac:dyDescent="0.25">
      <c r="A1801" s="51">
        <f t="shared" si="199"/>
        <v>583.44510427368937</v>
      </c>
      <c r="B1801" s="5">
        <f t="shared" si="193"/>
        <v>0.92220376463611053</v>
      </c>
      <c r="C1801" s="49">
        <f t="shared" si="196"/>
        <v>-0.70346218457139087</v>
      </c>
      <c r="D1801" s="5">
        <f t="shared" si="194"/>
        <v>5.61234030473973</v>
      </c>
      <c r="E1801" s="5">
        <f t="shared" si="195"/>
        <v>3.5786401436625064</v>
      </c>
      <c r="F1801" s="5">
        <f t="shared" si="197"/>
        <v>5.5371802935421979</v>
      </c>
      <c r="G1801" s="16">
        <f>IF(AND(C$9="L",C$10="IB"),IF((($C$7*Coefficients!$C$16)/($A1801*($C$4/100)))&lt;=1,2*ASIN(($C$7*Coefficients!$C$16)/( $A1801*($C$4/100)))*180/PI(),180),IF(AND(C$9="C",C$10="IB"),IF((($C$7*Coefficients!$D$16)/($A1801*($C$4/100)))&lt;=1,2*ASIN(($C$7*Coefficients!$D$16)/( $A1801*($C$4/100)))*180/PI(),180),IF(AND(C$9="L",C$10="D"),IF((($C$7*Coefficients!$E$16)/($A1801*($C$4/100)))&lt;=1,2*ASIN(($C$7*Coefficients!$E$16)/( $A1801*($C$4/100)))*180/PI(),180),IF(AND(C$9="C",C$10="D"),IF((($C$7*Coefficients!$F$16)/($A1801*($C$4/100)))&lt;=1,2*ASIN(($C$7*Coefficients!$F$16)/( $A1801*($C$4/100)))*180/PI(),180),FALSE))))</f>
        <v>180</v>
      </c>
      <c r="H1801" s="50">
        <f>IF(AND(C$9="L",C$10="IB"),(($C$7*Coefficients!$C$16)/($A1801*SIN(C$5*PI()/180))*100/2)^2*PI(),IF(AND(C$9="C",C$10="IB"),(($C$7*Coefficients!$D$16)/($A1801*SIN(C$5*PI()/180))*100/2)^2*PI(),IF(AND(C$9="L",C$10="D"),(($C$7*Coefficients!$E$16)/($A1801*SIN(C$5*PI()/180))*100/2)^2*PI(),IF(AND(C$9="C",C$10="D"),(($C$7* Coefficients!$F$16)/($A1801*SIN(C$5*PI()/180))*100/2)^2*PI(),FALSE))))</f>
        <v>7532.9942352777798</v>
      </c>
      <c r="I1801" s="42">
        <f t="shared" si="198"/>
        <v>1.3711658460068703</v>
      </c>
      <c r="L1801" s="44"/>
    </row>
    <row r="1802" spans="1:12" x14ac:dyDescent="0.25">
      <c r="A1802" s="51">
        <f t="shared" si="199"/>
        <v>584.79008414442524</v>
      </c>
      <c r="B1802" s="5">
        <f t="shared" si="193"/>
        <v>0.92185428003880587</v>
      </c>
      <c r="C1802" s="49">
        <f t="shared" si="196"/>
        <v>-0.70675447212980202</v>
      </c>
      <c r="D1802" s="5">
        <f t="shared" si="194"/>
        <v>5.6252780853163467</v>
      </c>
      <c r="E1802" s="5">
        <f t="shared" si="195"/>
        <v>3.5951583960474984</v>
      </c>
      <c r="F1802" s="5">
        <f t="shared" si="197"/>
        <v>5.5571802935421974</v>
      </c>
      <c r="G1802" s="16">
        <f>IF(AND(C$9="L",C$10="IB"),IF((($C$7*Coefficients!$C$16)/($A1802*($C$4/100)))&lt;=1,2*ASIN(($C$7*Coefficients!$C$16)/( $A1802*($C$4/100)))*180/PI(),180),IF(AND(C$9="C",C$10="IB"),IF((($C$7*Coefficients!$D$16)/($A1802*($C$4/100)))&lt;=1,2*ASIN(($C$7*Coefficients!$D$16)/( $A1802*($C$4/100)))*180/PI(),180),IF(AND(C$9="L",C$10="D"),IF((($C$7*Coefficients!$E$16)/($A1802*($C$4/100)))&lt;=1,2*ASIN(($C$7*Coefficients!$E$16)/( $A1802*($C$4/100)))*180/PI(),180),IF(AND(C$9="C",C$10="D"),IF((($C$7*Coefficients!$F$16)/($A1802*($C$4/100)))&lt;=1,2*ASIN(($C$7*Coefficients!$F$16)/( $A1802*($C$4/100)))*180/PI(),180),FALSE))))</f>
        <v>180</v>
      </c>
      <c r="H1802" s="50">
        <f>IF(AND(C$9="L",C$10="IB"),(($C$7*Coefficients!$C$16)/($A1802*SIN(C$5*PI()/180))*100/2)^2*PI(),IF(AND(C$9="C",C$10="IB"),(($C$7*Coefficients!$D$16)/($A1802*SIN(C$5*PI()/180))*100/2)^2*PI(),IF(AND(C$9="L",C$10="D"),(($C$7*Coefficients!$E$16)/($A1802*SIN(C$5*PI()/180))*100/2)^2*PI(),IF(AND(C$9="C",C$10="D"),(($C$7* Coefficients!$F$16)/($A1802*SIN(C$5*PI()/180))*100/2)^2*PI(),FALSE))))</f>
        <v>7498.3832706733219</v>
      </c>
      <c r="I1802" s="42">
        <f t="shared" si="198"/>
        <v>1.3680122520723601</v>
      </c>
      <c r="L1802" s="44"/>
    </row>
    <row r="1803" spans="1:12" x14ac:dyDescent="0.25">
      <c r="A1803" s="51">
        <f t="shared" si="199"/>
        <v>586.13816451397304</v>
      </c>
      <c r="B1803" s="5">
        <f t="shared" si="193"/>
        <v>0.92150326998412557</v>
      </c>
      <c r="C1803" s="49">
        <f t="shared" si="196"/>
        <v>-0.71006238668345545</v>
      </c>
      <c r="D1803" s="5">
        <f t="shared" si="194"/>
        <v>5.6382456905573921</v>
      </c>
      <c r="E1803" s="5">
        <f t="shared" si="195"/>
        <v>3.6117528932212646</v>
      </c>
      <c r="F1803" s="5">
        <f t="shared" si="197"/>
        <v>5.5771802935421979</v>
      </c>
      <c r="G1803" s="16">
        <f>IF(AND(C$9="L",C$10="IB"),IF((($C$7*Coefficients!$C$16)/($A1803*($C$4/100)))&lt;=1,2*ASIN(($C$7*Coefficients!$C$16)/( $A1803*($C$4/100)))*180/PI(),180),IF(AND(C$9="C",C$10="IB"),IF((($C$7*Coefficients!$D$16)/($A1803*($C$4/100)))&lt;=1,2*ASIN(($C$7*Coefficients!$D$16)/( $A1803*($C$4/100)))*180/PI(),180),IF(AND(C$9="L",C$10="D"),IF((($C$7*Coefficients!$E$16)/($A1803*($C$4/100)))&lt;=1,2*ASIN(($C$7*Coefficients!$E$16)/( $A1803*($C$4/100)))*180/PI(),180),IF(AND(C$9="C",C$10="D"),IF((($C$7*Coefficients!$F$16)/($A1803*($C$4/100)))&lt;=1,2*ASIN(($C$7*Coefficients!$F$16)/( $A1803*($C$4/100)))*180/PI(),180),FALSE))))</f>
        <v>180</v>
      </c>
      <c r="H1803" s="50">
        <f>IF(AND(C$9="L",C$10="IB"),(($C$7*Coefficients!$C$16)/($A1803*SIN(C$5*PI()/180))*100/2)^2*PI(),IF(AND(C$9="C",C$10="IB"),(($C$7*Coefficients!$D$16)/($A1803*SIN(C$5*PI()/180))*100/2)^2*PI(),IF(AND(C$9="L",C$10="D"),(($C$7*Coefficients!$E$16)/($A1803*SIN(C$5*PI()/180))*100/2)^2*PI(),IF(AND(C$9="C",C$10="D"),(($C$7* Coefficients!$F$16)/($A1803*SIN(C$5*PI()/180))*100/2)^2*PI(),FALSE))))</f>
        <v>7463.9313290062883</v>
      </c>
      <c r="I1803" s="42">
        <f t="shared" si="198"/>
        <v>1.3648659112026287</v>
      </c>
      <c r="L1803" s="44"/>
    </row>
    <row r="1804" spans="1:12" x14ac:dyDescent="0.25">
      <c r="A1804" s="51">
        <f t="shared" si="199"/>
        <v>587.4893525297208</v>
      </c>
      <c r="B1804" s="5">
        <f t="shared" si="193"/>
        <v>0.9211507282257394</v>
      </c>
      <c r="C1804" s="49">
        <f t="shared" si="196"/>
        <v>-0.71338600451565726</v>
      </c>
      <c r="D1804" s="5">
        <f t="shared" si="194"/>
        <v>5.6512431892158181</v>
      </c>
      <c r="E1804" s="5">
        <f t="shared" si="195"/>
        <v>3.6284239871137602</v>
      </c>
      <c r="F1804" s="5">
        <f t="shared" si="197"/>
        <v>5.5971802935421966</v>
      </c>
      <c r="G1804" s="16">
        <f>IF(AND(C$9="L",C$10="IB"),IF((($C$7*Coefficients!$C$16)/($A1804*($C$4/100)))&lt;=1,2*ASIN(($C$7*Coefficients!$C$16)/( $A1804*($C$4/100)))*180/PI(),180),IF(AND(C$9="C",C$10="IB"),IF((($C$7*Coefficients!$D$16)/($A1804*($C$4/100)))&lt;=1,2*ASIN(($C$7*Coefficients!$D$16)/( $A1804*($C$4/100)))*180/PI(),180),IF(AND(C$9="L",C$10="D"),IF((($C$7*Coefficients!$E$16)/($A1804*($C$4/100)))&lt;=1,2*ASIN(($C$7*Coefficients!$E$16)/( $A1804*($C$4/100)))*180/PI(),180),IF(AND(C$9="C",C$10="D"),IF((($C$7*Coefficients!$F$16)/($A1804*($C$4/100)))&lt;=1,2*ASIN(($C$7*Coefficients!$F$16)/( $A1804*($C$4/100)))*180/PI(),180),FALSE))))</f>
        <v>180</v>
      </c>
      <c r="H1804" s="50">
        <f>IF(AND(C$9="L",C$10="IB"),(($C$7*Coefficients!$C$16)/($A1804*SIN(C$5*PI()/180))*100/2)^2*PI(),IF(AND(C$9="C",C$10="IB"),(($C$7*Coefficients!$D$16)/($A1804*SIN(C$5*PI()/180))*100/2)^2*PI(),IF(AND(C$9="L",C$10="D"),(($C$7*Coefficients!$E$16)/($A1804*SIN(C$5*PI()/180))*100/2)^2*PI(),IF(AND(C$9="C",C$10="D"),(($C$7* Coefficients!$F$16)/($A1804*SIN(C$5*PI()/180))*100/2)^2*PI(),FALSE))))</f>
        <v>7429.6376796326467</v>
      </c>
      <c r="I1804" s="42">
        <f t="shared" si="198"/>
        <v>1.3617268067160901</v>
      </c>
      <c r="L1804" s="44"/>
    </row>
    <row r="1805" spans="1:12" x14ac:dyDescent="0.25">
      <c r="A1805" s="51">
        <f t="shared" si="199"/>
        <v>588.84365535553286</v>
      </c>
      <c r="B1805" s="5">
        <f t="shared" si="193"/>
        <v>0.9207966484956126</v>
      </c>
      <c r="C1805" s="49">
        <f t="shared" si="196"/>
        <v>-0.71672540230270421</v>
      </c>
      <c r="D1805" s="5">
        <f t="shared" si="194"/>
        <v>5.6642706502030684</v>
      </c>
      <c r="E1805" s="5">
        <f t="shared" si="195"/>
        <v>3.6451720312793743</v>
      </c>
      <c r="F1805" s="5">
        <f t="shared" si="197"/>
        <v>5.6171802935421953</v>
      </c>
      <c r="G1805" s="16">
        <f>IF(AND(C$9="L",C$10="IB"),IF((($C$7*Coefficients!$C$16)/($A1805*($C$4/100)))&lt;=1,2*ASIN(($C$7*Coefficients!$C$16)/( $A1805*($C$4/100)))*180/PI(),180),IF(AND(C$9="C",C$10="IB"),IF((($C$7*Coefficients!$D$16)/($A1805*($C$4/100)))&lt;=1,2*ASIN(($C$7*Coefficients!$D$16)/( $A1805*($C$4/100)))*180/PI(),180),IF(AND(C$9="L",C$10="D"),IF((($C$7*Coefficients!$E$16)/($A1805*($C$4/100)))&lt;=1,2*ASIN(($C$7*Coefficients!$E$16)/( $A1805*($C$4/100)))*180/PI(),180),IF(AND(C$9="C",C$10="D"),IF((($C$7*Coefficients!$F$16)/($A1805*($C$4/100)))&lt;=1,2*ASIN(($C$7*Coefficients!$F$16)/( $A1805*($C$4/100)))*180/PI(),180),FALSE))))</f>
        <v>180</v>
      </c>
      <c r="H1805" s="50">
        <f>IF(AND(C$9="L",C$10="IB"),(($C$7*Coefficients!$C$16)/($A1805*SIN(C$5*PI()/180))*100/2)^2*PI(),IF(AND(C$9="C",C$10="IB"),(($C$7*Coefficients!$D$16)/($A1805*SIN(C$5*PI()/180))*100/2)^2*PI(),IF(AND(C$9="L",C$10="D"),(($C$7*Coefficients!$E$16)/($A1805*SIN(C$5*PI()/180))*100/2)^2*PI(),IF(AND(C$9="C",C$10="D"),(($C$7* Coefficients!$F$16)/($A1805*SIN(C$5*PI()/180))*100/2)^2*PI(),FALSE))))</f>
        <v>7395.5015952653648</v>
      </c>
      <c r="I1805" s="42">
        <f t="shared" si="198"/>
        <v>1.358594921969525</v>
      </c>
      <c r="L1805" s="44"/>
    </row>
    <row r="1806" spans="1:12" x14ac:dyDescent="0.25">
      <c r="A1806" s="51">
        <f t="shared" si="199"/>
        <v>590.20108017178802</v>
      </c>
      <c r="B1806" s="5">
        <f t="shared" si="193"/>
        <v>0.92044102450396958</v>
      </c>
      <c r="C1806" s="49">
        <f t="shared" si="196"/>
        <v>-0.72008065711610092</v>
      </c>
      <c r="D1806" s="5">
        <f t="shared" si="194"/>
        <v>5.6773281425894453</v>
      </c>
      <c r="E1806" s="5">
        <f t="shared" si="195"/>
        <v>3.6619973809044311</v>
      </c>
      <c r="F1806" s="5">
        <f t="shared" si="197"/>
        <v>5.637180293542194</v>
      </c>
      <c r="G1806" s="16">
        <f>IF(AND(C$9="L",C$10="IB"),IF((($C$7*Coefficients!$C$16)/($A1806*($C$4/100)))&lt;=1,2*ASIN(($C$7*Coefficients!$C$16)/( $A1806*($C$4/100)))*180/PI(),180),IF(AND(C$9="C",C$10="IB"),IF((($C$7*Coefficients!$D$16)/($A1806*($C$4/100)))&lt;=1,2*ASIN(($C$7*Coefficients!$D$16)/( $A1806*($C$4/100)))*180/PI(),180),IF(AND(C$9="L",C$10="D"),IF((($C$7*Coefficients!$E$16)/($A1806*($C$4/100)))&lt;=1,2*ASIN(($C$7*Coefficients!$E$16)/( $A1806*($C$4/100)))*180/PI(),180),IF(AND(C$9="C",C$10="D"),IF((($C$7*Coefficients!$F$16)/($A1806*($C$4/100)))&lt;=1,2*ASIN(($C$7*Coefficients!$F$16)/( $A1806*($C$4/100)))*180/PI(),180),FALSE))))</f>
        <v>180</v>
      </c>
      <c r="H1806" s="50">
        <f>IF(AND(C$9="L",C$10="IB"),(($C$7*Coefficients!$C$16)/($A1806*SIN(C$5*PI()/180))*100/2)^2*PI(),IF(AND(C$9="C",C$10="IB"),(($C$7*Coefficients!$D$16)/($A1806*SIN(C$5*PI()/180))*100/2)^2*PI(),IF(AND(C$9="L",C$10="D"),(($C$7*Coefficients!$E$16)/($A1806*SIN(C$5*PI()/180))*100/2)^2*PI(),IF(AND(C$9="C",C$10="D"),(($C$7* Coefficients!$F$16)/($A1806*SIN(C$5*PI()/180))*100/2)^2*PI(),FALSE))))</f>
        <v>7361.5223519590036</v>
      </c>
      <c r="I1806" s="42">
        <f t="shared" si="198"/>
        <v>1.3554702403579921</v>
      </c>
      <c r="L1806" s="44"/>
    </row>
    <row r="1807" spans="1:12" x14ac:dyDescent="0.25">
      <c r="A1807" s="51">
        <f t="shared" si="199"/>
        <v>591.56163417541757</v>
      </c>
      <c r="B1807" s="5">
        <f t="shared" si="193"/>
        <v>0.92008384993925441</v>
      </c>
      <c r="C1807" s="49">
        <f t="shared" si="196"/>
        <v>-0.7234518464248284</v>
      </c>
      <c r="D1807" s="5">
        <f t="shared" si="194"/>
        <v>5.690415735604474</v>
      </c>
      <c r="E1807" s="5">
        <f t="shared" si="195"/>
        <v>3.6789003928147173</v>
      </c>
      <c r="F1807" s="5">
        <f t="shared" si="197"/>
        <v>5.6571802935421935</v>
      </c>
      <c r="G1807" s="16">
        <f>IF(AND(C$9="L",C$10="IB"),IF((($C$7*Coefficients!$C$16)/($A1807*($C$4/100)))&lt;=1,2*ASIN(($C$7*Coefficients!$C$16)/( $A1807*($C$4/100)))*180/PI(),180),IF(AND(C$9="C",C$10="IB"),IF((($C$7*Coefficients!$D$16)/($A1807*($C$4/100)))&lt;=1,2*ASIN(($C$7*Coefficients!$D$16)/( $A1807*($C$4/100)))*180/PI(),180),IF(AND(C$9="L",C$10="D"),IF((($C$7*Coefficients!$E$16)/($A1807*($C$4/100)))&lt;=1,2*ASIN(($C$7*Coefficients!$E$16)/( $A1807*($C$4/100)))*180/PI(),180),IF(AND(C$9="C",C$10="D"),IF((($C$7*Coefficients!$F$16)/($A1807*($C$4/100)))&lt;=1,2*ASIN(($C$7*Coefficients!$F$16)/( $A1807*($C$4/100)))*180/PI(),180),FALSE))))</f>
        <v>180</v>
      </c>
      <c r="H1807" s="50">
        <f>IF(AND(C$9="L",C$10="IB"),(($C$7*Coefficients!$C$16)/($A1807*SIN(C$5*PI()/180))*100/2)^2*PI(),IF(AND(C$9="C",C$10="IB"),(($C$7*Coefficients!$D$16)/($A1807*SIN(C$5*PI()/180))*100/2)^2*PI(),IF(AND(C$9="L",C$10="D"),(($C$7*Coefficients!$E$16)/($A1807*SIN(C$5*PI()/180))*100/2)^2*PI(),IF(AND(C$9="C",C$10="D"),(($C$7* Coefficients!$F$16)/($A1807*SIN(C$5*PI()/180))*100/2)^2*PI(),FALSE))))</f>
        <v>7327.6992290943463</v>
      </c>
      <c r="I1807" s="42">
        <f t="shared" si="198"/>
        <v>1.3523527453147404</v>
      </c>
      <c r="L1807" s="44"/>
    </row>
    <row r="1808" spans="1:12" x14ac:dyDescent="0.25">
      <c r="A1808" s="51">
        <f t="shared" si="199"/>
        <v>592.92532457994321</v>
      </c>
      <c r="B1808" s="5">
        <f t="shared" si="193"/>
        <v>0.91972511846809746</v>
      </c>
      <c r="C1808" s="49">
        <f t="shared" si="196"/>
        <v>-0.72683904809756994</v>
      </c>
      <c r="D1808" s="5">
        <f t="shared" si="194"/>
        <v>5.7035334986372686</v>
      </c>
      <c r="E1808" s="5">
        <f t="shared" si="195"/>
        <v>3.695881425483055</v>
      </c>
      <c r="F1808" s="5">
        <f t="shared" si="197"/>
        <v>5.6771802935421931</v>
      </c>
      <c r="G1808" s="16">
        <f>IF(AND(C$9="L",C$10="IB"),IF((($C$7*Coefficients!$C$16)/($A1808*($C$4/100)))&lt;=1,2*ASIN(($C$7*Coefficients!$C$16)/( $A1808*($C$4/100)))*180/PI(),180),IF(AND(C$9="C",C$10="IB"),IF((($C$7*Coefficients!$D$16)/($A1808*($C$4/100)))&lt;=1,2*ASIN(($C$7*Coefficients!$D$16)/( $A1808*($C$4/100)))*180/PI(),180),IF(AND(C$9="L",C$10="D"),IF((($C$7*Coefficients!$E$16)/($A1808*($C$4/100)))&lt;=1,2*ASIN(($C$7*Coefficients!$E$16)/( $A1808*($C$4/100)))*180/PI(),180),IF(AND(C$9="C",C$10="D"),IF((($C$7*Coefficients!$F$16)/($A1808*($C$4/100)))&lt;=1,2*ASIN(($C$7*Coefficients!$F$16)/( $A1808*($C$4/100)))*180/PI(),180),FALSE))))</f>
        <v>180</v>
      </c>
      <c r="H1808" s="50">
        <f>IF(AND(C$9="L",C$10="IB"),(($C$7*Coefficients!$C$16)/($A1808*SIN(C$5*PI()/180))*100/2)^2*PI(),IF(AND(C$9="C",C$10="IB"),(($C$7*Coefficients!$D$16)/($A1808*SIN(C$5*PI()/180))*100/2)^2*PI(),IF(AND(C$9="L",C$10="D"),(($C$7*Coefficients!$E$16)/($A1808*SIN(C$5*PI()/180))*100/2)^2*PI(),IF(AND(C$9="C",C$10="D"),(($C$7* Coefficients!$F$16)/($A1808*SIN(C$5*PI()/180))*100/2)^2*PI(),FALSE))))</f>
        <v>7294.0315093631225</v>
      </c>
      <c r="I1808" s="42">
        <f t="shared" si="198"/>
        <v>1.3492424203111217</v>
      </c>
      <c r="L1808" s="44"/>
    </row>
    <row r="1809" spans="1:12" x14ac:dyDescent="0.25">
      <c r="A1809" s="51">
        <f t="shared" si="199"/>
        <v>594.29215861551586</v>
      </c>
      <c r="B1809" s="5">
        <f t="shared" si="193"/>
        <v>0.91936482373527662</v>
      </c>
      <c r="C1809" s="49">
        <f t="shared" si="196"/>
        <v>-0.73024234040500913</v>
      </c>
      <c r="D1809" s="5">
        <f t="shared" si="194"/>
        <v>5.7166815012369021</v>
      </c>
      <c r="E1809" s="5">
        <f t="shared" si="195"/>
        <v>3.7129408390369001</v>
      </c>
      <c r="F1809" s="5">
        <f t="shared" si="197"/>
        <v>5.6971802935421927</v>
      </c>
      <c r="G1809" s="16">
        <f>IF(AND(C$9="L",C$10="IB"),IF((($C$7*Coefficients!$C$16)/($A1809*($C$4/100)))&lt;=1,2*ASIN(($C$7*Coefficients!$C$16)/( $A1809*($C$4/100)))*180/PI(),180),IF(AND(C$9="C",C$10="IB"),IF((($C$7*Coefficients!$D$16)/($A1809*($C$4/100)))&lt;=1,2*ASIN(($C$7*Coefficients!$D$16)/( $A1809*($C$4/100)))*180/PI(),180),IF(AND(C$9="L",C$10="D"),IF((($C$7*Coefficients!$E$16)/($A1809*($C$4/100)))&lt;=1,2*ASIN(($C$7*Coefficients!$E$16)/( $A1809*($C$4/100)))*180/PI(),180),IF(AND(C$9="C",C$10="D"),IF((($C$7*Coefficients!$F$16)/($A1809*($C$4/100)))&lt;=1,2*ASIN(($C$7*Coefficients!$F$16)/( $A1809*($C$4/100)))*180/PI(),180),FALSE))))</f>
        <v>180</v>
      </c>
      <c r="H1809" s="50">
        <f>IF(AND(C$9="L",C$10="IB"),(($C$7*Coefficients!$C$16)/($A1809*SIN(C$5*PI()/180))*100/2)^2*PI(),IF(AND(C$9="C",C$10="IB"),(($C$7*Coefficients!$D$16)/($A1809*SIN(C$5*PI()/180))*100/2)^2*PI(),IF(AND(C$9="L",C$10="D"),(($C$7*Coefficients!$E$16)/($A1809*SIN(C$5*PI()/180))*100/2)^2*PI(),IF(AND(C$9="C",C$10="D"),(($C$7* Coefficients!$F$16)/($A1809*SIN(C$5*PI()/180))*100/2)^2*PI(),FALSE))))</f>
        <v>7260.5184787527887</v>
      </c>
      <c r="I1809" s="42">
        <f t="shared" si="198"/>
        <v>1.3461392488565025</v>
      </c>
      <c r="L1809" s="44"/>
    </row>
    <row r="1810" spans="1:12" x14ac:dyDescent="0.25">
      <c r="A1810" s="51">
        <f t="shared" si="199"/>
        <v>595.66214352895349</v>
      </c>
      <c r="B1810" s="5">
        <f t="shared" si="193"/>
        <v>0.91900295936368248</v>
      </c>
      <c r="C1810" s="49">
        <f t="shared" si="196"/>
        <v>-0.73366180202210773</v>
      </c>
      <c r="D1810" s="5">
        <f t="shared" si="194"/>
        <v>5.7298598131127783</v>
      </c>
      <c r="E1810" s="5">
        <f t="shared" si="195"/>
        <v>3.7300789952659827</v>
      </c>
      <c r="F1810" s="5">
        <f t="shared" si="197"/>
        <v>5.7171802935421923</v>
      </c>
      <c r="G1810" s="16">
        <f>IF(AND(C$9="L",C$10="IB"),IF((($C$7*Coefficients!$C$16)/($A1810*($C$4/100)))&lt;=1,2*ASIN(($C$7*Coefficients!$C$16)/( $A1810*($C$4/100)))*180/PI(),180),IF(AND(C$9="C",C$10="IB"),IF((($C$7*Coefficients!$D$16)/($A1810*($C$4/100)))&lt;=1,2*ASIN(($C$7*Coefficients!$D$16)/( $A1810*($C$4/100)))*180/PI(),180),IF(AND(C$9="L",C$10="D"),IF((($C$7*Coefficients!$E$16)/($A1810*($C$4/100)))&lt;=1,2*ASIN(($C$7*Coefficients!$E$16)/( $A1810*($C$4/100)))*180/PI(),180),IF(AND(C$9="C",C$10="D"),IF((($C$7*Coefficients!$F$16)/($A1810*($C$4/100)))&lt;=1,2*ASIN(($C$7*Coefficients!$F$16)/( $A1810*($C$4/100)))*180/PI(),180),FALSE))))</f>
        <v>180</v>
      </c>
      <c r="H1810" s="50">
        <f>IF(AND(C$9="L",C$10="IB"),(($C$7*Coefficients!$C$16)/($A1810*SIN(C$5*PI()/180))*100/2)^2*PI(),IF(AND(C$9="C",C$10="IB"),(($C$7*Coefficients!$D$16)/($A1810*SIN(C$5*PI()/180))*100/2)^2*PI(),IF(AND(C$9="L",C$10="D"),(($C$7*Coefficients!$E$16)/($A1810*SIN(C$5*PI()/180))*100/2)^2*PI(),IF(AND(C$9="C",C$10="D"),(($C$7* Coefficients!$F$16)/($A1810*SIN(C$5*PI()/180))*100/2)^2*PI(),FALSE))))</f>
        <v>7227.1594265313979</v>
      </c>
      <c r="I1810" s="42">
        <f t="shared" si="198"/>
        <v>1.3430432144981768</v>
      </c>
      <c r="L1810" s="44"/>
    </row>
    <row r="1811" spans="1:12" x14ac:dyDescent="0.25">
      <c r="A1811" s="51">
        <f t="shared" si="199"/>
        <v>597.03528658377979</v>
      </c>
      <c r="B1811" s="5">
        <f t="shared" si="193"/>
        <v>0.91863951895428275</v>
      </c>
      <c r="C1811" s="49">
        <f t="shared" si="196"/>
        <v>-0.73709751203040963</v>
      </c>
      <c r="D1811" s="5">
        <f t="shared" si="194"/>
        <v>5.7430685041349925</v>
      </c>
      <c r="E1811" s="5">
        <f t="shared" si="195"/>
        <v>3.7472962576299764</v>
      </c>
      <c r="F1811" s="5">
        <f t="shared" si="197"/>
        <v>5.7371802935421909</v>
      </c>
      <c r="G1811" s="16">
        <f>IF(AND(C$9="L",C$10="IB"),IF((($C$7*Coefficients!$C$16)/($A1811*($C$4/100)))&lt;=1,2*ASIN(($C$7*Coefficients!$C$16)/( $A1811*($C$4/100)))*180/PI(),180),IF(AND(C$9="C",C$10="IB"),IF((($C$7*Coefficients!$D$16)/($A1811*($C$4/100)))&lt;=1,2*ASIN(($C$7*Coefficients!$D$16)/( $A1811*($C$4/100)))*180/PI(),180),IF(AND(C$9="L",C$10="D"),IF((($C$7*Coefficients!$E$16)/($A1811*($C$4/100)))&lt;=1,2*ASIN(($C$7*Coefficients!$E$16)/( $A1811*($C$4/100)))*180/PI(),180),IF(AND(C$9="C",C$10="D"),IF((($C$7*Coefficients!$F$16)/($A1811*($C$4/100)))&lt;=1,2*ASIN(($C$7*Coefficients!$F$16)/( $A1811*($C$4/100)))*180/PI(),180),FALSE))))</f>
        <v>180</v>
      </c>
      <c r="H1811" s="50">
        <f>IF(AND(C$9="L",C$10="IB"),(($C$7*Coefficients!$C$16)/($A1811*SIN(C$5*PI()/180))*100/2)^2*PI(),IF(AND(C$9="C",C$10="IB"),(($C$7*Coefficients!$D$16)/($A1811*SIN(C$5*PI()/180))*100/2)^2*PI(),IF(AND(C$9="L",C$10="D"),(($C$7*Coefficients!$E$16)/($A1811*SIN(C$5*PI()/180))*100/2)^2*PI(),IF(AND(C$9="C",C$10="D"),(($C$7* Coefficients!$F$16)/($A1811*SIN(C$5*PI()/180))*100/2)^2*PI(),FALSE))))</f>
        <v>7193.9536452325046</v>
      </c>
      <c r="I1811" s="42">
        <f t="shared" si="198"/>
        <v>1.339954300821278</v>
      </c>
      <c r="L1811" s="44"/>
    </row>
    <row r="1812" spans="1:12" x14ac:dyDescent="0.25">
      <c r="A1812" s="51">
        <f t="shared" si="199"/>
        <v>598.41159506026247</v>
      </c>
      <c r="B1812" s="5">
        <f t="shared" si="193"/>
        <v>0.91827449608608713</v>
      </c>
      <c r="C1812" s="49">
        <f t="shared" si="196"/>
        <v>-0.7405495499203596</v>
      </c>
      <c r="D1812" s="5">
        <f t="shared" si="194"/>
        <v>5.7563076443347123</v>
      </c>
      <c r="E1812" s="5">
        <f t="shared" si="195"/>
        <v>3.7645929912662126</v>
      </c>
      <c r="F1812" s="5">
        <f t="shared" si="197"/>
        <v>5.7571802935421923</v>
      </c>
      <c r="G1812" s="16">
        <f>IF(AND(C$9="L",C$10="IB"),IF((($C$7*Coefficients!$C$16)/($A1812*($C$4/100)))&lt;=1,2*ASIN(($C$7*Coefficients!$C$16)/( $A1812*($C$4/100)))*180/PI(),180),IF(AND(C$9="C",C$10="IB"),IF((($C$7*Coefficients!$D$16)/($A1812*($C$4/100)))&lt;=1,2*ASIN(($C$7*Coefficients!$D$16)/( $A1812*($C$4/100)))*180/PI(),180),IF(AND(C$9="L",C$10="D"),IF((($C$7*Coefficients!$E$16)/($A1812*($C$4/100)))&lt;=1,2*ASIN(($C$7*Coefficients!$E$16)/( $A1812*($C$4/100)))*180/PI(),180),IF(AND(C$9="C",C$10="D"),IF((($C$7*Coefficients!$F$16)/($A1812*($C$4/100)))&lt;=1,2*ASIN(($C$7*Coefficients!$F$16)/( $A1812*($C$4/100)))*180/PI(),180),FALSE))))</f>
        <v>180</v>
      </c>
      <c r="H1812" s="50">
        <f>IF(AND(C$9="L",C$10="IB"),(($C$7*Coefficients!$C$16)/($A1812*SIN(C$5*PI()/180))*100/2)^2*PI(),IF(AND(C$9="C",C$10="IB"),(($C$7*Coefficients!$D$16)/($A1812*SIN(C$5*PI()/180))*100/2)^2*PI(),IF(AND(C$9="L",C$10="D"),(($C$7*Coefficients!$E$16)/($A1812*SIN(C$5*PI()/180))*100/2)^2*PI(),IF(AND(C$9="C",C$10="D"),(($C$7* Coefficients!$F$16)/($A1812*SIN(C$5*PI()/180))*100/2)^2*PI(),FALSE))))</f>
        <v>7160.9004306401985</v>
      </c>
      <c r="I1812" s="42">
        <f t="shared" si="198"/>
        <v>1.336872491448694</v>
      </c>
      <c r="L1812" s="44"/>
    </row>
    <row r="1813" spans="1:12" x14ac:dyDescent="0.25">
      <c r="A1813" s="51">
        <f t="shared" si="199"/>
        <v>599.79107625545203</v>
      </c>
      <c r="B1813" s="5">
        <f t="shared" si="193"/>
        <v>0.91790788431611281</v>
      </c>
      <c r="C1813" s="49">
        <f t="shared" si="196"/>
        <v>-0.74401799559363613</v>
      </c>
      <c r="D1813" s="5">
        <f t="shared" si="194"/>
        <v>5.769577303904537</v>
      </c>
      <c r="E1813" s="5">
        <f t="shared" si="195"/>
        <v>3.7819695629974133</v>
      </c>
      <c r="F1813" s="5">
        <f t="shared" si="197"/>
        <v>5.777180293542191</v>
      </c>
      <c r="G1813" s="16">
        <f>IF(AND(C$9="L",C$10="IB"),IF((($C$7*Coefficients!$C$16)/($A1813*($C$4/100)))&lt;=1,2*ASIN(($C$7*Coefficients!$C$16)/( $A1813*($C$4/100)))*180/PI(),180),IF(AND(C$9="C",C$10="IB"),IF((($C$7*Coefficients!$D$16)/($A1813*($C$4/100)))&lt;=1,2*ASIN(($C$7*Coefficients!$D$16)/( $A1813*($C$4/100)))*180/PI(),180),IF(AND(C$9="L",C$10="D"),IF((($C$7*Coefficients!$E$16)/($A1813*($C$4/100)))&lt;=1,2*ASIN(($C$7*Coefficients!$E$16)/( $A1813*($C$4/100)))*180/PI(),180),IF(AND(C$9="C",C$10="D"),IF((($C$7*Coefficients!$F$16)/($A1813*($C$4/100)))&lt;=1,2*ASIN(($C$7*Coefficients!$F$16)/( $A1813*($C$4/100)))*180/PI(),180),FALSE))))</f>
        <v>180</v>
      </c>
      <c r="H1813" s="50">
        <f>IF(AND(C$9="L",C$10="IB"),(($C$7*Coefficients!$C$16)/($A1813*SIN(C$5*PI()/180))*100/2)^2*PI(),IF(AND(C$9="C",C$10="IB"),(($C$7*Coefficients!$D$16)/($A1813*SIN(C$5*PI()/180))*100/2)^2*PI(),IF(AND(C$9="L",C$10="D"),(($C$7*Coefficients!$E$16)/($A1813*SIN(C$5*PI()/180))*100/2)^2*PI(),IF(AND(C$9="C",C$10="D"),(($C$7* Coefficients!$F$16)/($A1813*SIN(C$5*PI()/180))*100/2)^2*PI(),FALSE))))</f>
        <v>7127.9990817741382</v>
      </c>
      <c r="I1813" s="42">
        <f t="shared" si="198"/>
        <v>1.3337977700409778</v>
      </c>
      <c r="L1813" s="44"/>
    </row>
    <row r="1814" spans="1:12" x14ac:dyDescent="0.25">
      <c r="A1814" s="51">
        <f t="shared" si="199"/>
        <v>601.17373748322052</v>
      </c>
      <c r="B1814" s="5">
        <f t="shared" si="193"/>
        <v>0.91753967717935048</v>
      </c>
      <c r="C1814" s="49">
        <f t="shared" si="196"/>
        <v>-0.74750292936549778</v>
      </c>
      <c r="D1814" s="5">
        <f t="shared" si="194"/>
        <v>5.7828775531988832</v>
      </c>
      <c r="E1814" s="5">
        <f t="shared" si="195"/>
        <v>3.7994263413394829</v>
      </c>
      <c r="F1814" s="5">
        <f t="shared" si="197"/>
        <v>5.7971802935421914</v>
      </c>
      <c r="G1814" s="16">
        <f>IF(AND(C$9="L",C$10="IB"),IF((($C$7*Coefficients!$C$16)/($A1814*($C$4/100)))&lt;=1,2*ASIN(($C$7*Coefficients!$C$16)/( $A1814*($C$4/100)))*180/PI(),180),IF(AND(C$9="C",C$10="IB"),IF((($C$7*Coefficients!$D$16)/($A1814*($C$4/100)))&lt;=1,2*ASIN(($C$7*Coefficients!$D$16)/( $A1814*($C$4/100)))*180/PI(),180),IF(AND(C$9="L",C$10="D"),IF((($C$7*Coefficients!$E$16)/($A1814*($C$4/100)))&lt;=1,2*ASIN(($C$7*Coefficients!$E$16)/( $A1814*($C$4/100)))*180/PI(),180),IF(AND(C$9="C",C$10="D"),IF((($C$7*Coefficients!$F$16)/($A1814*($C$4/100)))&lt;=1,2*ASIN(($C$7*Coefficients!$F$16)/( $A1814*($C$4/100)))*180/PI(),180),FALSE))))</f>
        <v>180</v>
      </c>
      <c r="H1814" s="50">
        <f>IF(AND(C$9="L",C$10="IB"),(($C$7*Coefficients!$C$16)/($A1814*SIN(C$5*PI()/180))*100/2)^2*PI(),IF(AND(C$9="C",C$10="IB"),(($C$7*Coefficients!$D$16)/($A1814*SIN(C$5*PI()/180))*100/2)^2*PI(),IF(AND(C$9="L",C$10="D"),(($C$7*Coefficients!$E$16)/($A1814*SIN(C$5*PI()/180))*100/2)^2*PI(),IF(AND(C$9="C",C$10="D"),(($C$7* Coefficients!$F$16)/($A1814*SIN(C$5*PI()/180))*100/2)^2*PI(),FALSE))))</f>
        <v>7095.2489008746861</v>
      </c>
      <c r="I1814" s="42">
        <f t="shared" si="198"/>
        <v>1.3307301202962629</v>
      </c>
      <c r="L1814" s="44"/>
    </row>
    <row r="1815" spans="1:12" x14ac:dyDescent="0.25">
      <c r="A1815" s="51">
        <f t="shared" si="199"/>
        <v>602.55958607430011</v>
      </c>
      <c r="B1815" s="5">
        <f t="shared" si="193"/>
        <v>0.9171698681887297</v>
      </c>
      <c r="C1815" s="49">
        <f t="shared" si="196"/>
        <v>-0.75100443196715561</v>
      </c>
      <c r="D1815" s="5">
        <f t="shared" si="194"/>
        <v>5.7962084627343486</v>
      </c>
      <c r="E1815" s="5">
        <f t="shared" si="195"/>
        <v>3.8169636965093168</v>
      </c>
      <c r="F1815" s="5">
        <f t="shared" si="197"/>
        <v>5.8171802935421919</v>
      </c>
      <c r="G1815" s="16">
        <f>IF(AND(C$9="L",C$10="IB"),IF((($C$7*Coefficients!$C$16)/($A1815*($C$4/100)))&lt;=1,2*ASIN(($C$7*Coefficients!$C$16)/( $A1815*($C$4/100)))*180/PI(),180),IF(AND(C$9="C",C$10="IB"),IF((($C$7*Coefficients!$D$16)/($A1815*($C$4/100)))&lt;=1,2*ASIN(($C$7*Coefficients!$D$16)/( $A1815*($C$4/100)))*180/PI(),180),IF(AND(C$9="L",C$10="D"),IF((($C$7*Coefficients!$E$16)/($A1815*($C$4/100)))&lt;=1,2*ASIN(($C$7*Coefficients!$E$16)/( $A1815*($C$4/100)))*180/PI(),180),IF(AND(C$9="C",C$10="D"),IF((($C$7*Coefficients!$F$16)/($A1815*($C$4/100)))&lt;=1,2*ASIN(($C$7*Coefficients!$F$16)/( $A1815*($C$4/100)))*180/PI(),180),FALSE))))</f>
        <v>180</v>
      </c>
      <c r="H1815" s="50">
        <f>IF(AND(C$9="L",C$10="IB"),(($C$7*Coefficients!$C$16)/($A1815*SIN(C$5*PI()/180))*100/2)^2*PI(),IF(AND(C$9="C",C$10="IB"),(($C$7*Coefficients!$D$16)/($A1815*SIN(C$5*PI()/180))*100/2)^2*PI(),IF(AND(C$9="L",C$10="D"),(($C$7*Coefficients!$E$16)/($A1815*SIN(C$5*PI()/180))*100/2)^2*PI(),IF(AND(C$9="C",C$10="D"),(($C$7* Coefficients!$F$16)/($A1815*SIN(C$5*PI()/180))*100/2)^2*PI(),FALSE))))</f>
        <v>7062.6491933881316</v>
      </c>
      <c r="I1815" s="42">
        <f t="shared" si="198"/>
        <v>1.3276695259501756</v>
      </c>
      <c r="L1815" s="44"/>
    </row>
    <row r="1816" spans="1:12" x14ac:dyDescent="0.25">
      <c r="A1816" s="51">
        <f t="shared" si="199"/>
        <v>603.94862937632206</v>
      </c>
      <c r="B1816" s="5">
        <f t="shared" si="193"/>
        <v>0.91679845083508604</v>
      </c>
      <c r="C1816" s="49">
        <f t="shared" si="196"/>
        <v>-0.75452258454814902</v>
      </c>
      <c r="D1816" s="5">
        <f t="shared" si="194"/>
        <v>5.8095701031900884</v>
      </c>
      <c r="E1816" s="5">
        <f t="shared" si="195"/>
        <v>3.8345820004326518</v>
      </c>
      <c r="F1816" s="5">
        <f t="shared" si="197"/>
        <v>5.8371802935421924</v>
      </c>
      <c r="G1816" s="16">
        <f>IF(AND(C$9="L",C$10="IB"),IF((($C$7*Coefficients!$C$16)/($A1816*($C$4/100)))&lt;=1,2*ASIN(($C$7*Coefficients!$C$16)/( $A1816*($C$4/100)))*180/PI(),180),IF(AND(C$9="C",C$10="IB"),IF((($C$7*Coefficients!$D$16)/($A1816*($C$4/100)))&lt;=1,2*ASIN(($C$7*Coefficients!$D$16)/( $A1816*($C$4/100)))*180/PI(),180),IF(AND(C$9="L",C$10="D"),IF((($C$7*Coefficients!$E$16)/($A1816*($C$4/100)))&lt;=1,2*ASIN(($C$7*Coefficients!$E$16)/( $A1816*($C$4/100)))*180/PI(),180),IF(AND(C$9="C",C$10="D"),IF((($C$7*Coefficients!$F$16)/($A1816*($C$4/100)))&lt;=1,2*ASIN(($C$7*Coefficients!$F$16)/( $A1816*($C$4/100)))*180/PI(),180),FALSE))))</f>
        <v>180</v>
      </c>
      <c r="H1816" s="50">
        <f>IF(AND(C$9="L",C$10="IB"),(($C$7*Coefficients!$C$16)/($A1816*SIN(C$5*PI()/180))*100/2)^2*PI(),IF(AND(C$9="C",C$10="IB"),(($C$7*Coefficients!$D$16)/($A1816*SIN(C$5*PI()/180))*100/2)^2*PI(),IF(AND(C$9="L",C$10="D"),(($C$7*Coefficients!$E$16)/($A1816*SIN(C$5*PI()/180))*100/2)^2*PI(),IF(AND(C$9="C",C$10="D"),(($C$7* Coefficients!$F$16)/($A1816*SIN(C$5*PI()/180))*100/2)^2*PI(),FALSE))))</f>
        <v>7030.1992679519371</v>
      </c>
      <c r="I1816" s="42">
        <f t="shared" si="198"/>
        <v>1.3246159707757492</v>
      </c>
      <c r="L1816" s="44"/>
    </row>
    <row r="1817" spans="1:12" x14ac:dyDescent="0.25">
      <c r="A1817" s="51">
        <f t="shared" si="199"/>
        <v>605.34087475385559</v>
      </c>
      <c r="B1817" s="5">
        <f t="shared" si="193"/>
        <v>0.91642541858712767</v>
      </c>
      <c r="C1817" s="49">
        <f t="shared" si="196"/>
        <v>-0.75805746867874557</v>
      </c>
      <c r="D1817" s="5">
        <f t="shared" si="194"/>
        <v>5.8229625454081884</v>
      </c>
      <c r="E1817" s="5">
        <f t="shared" si="195"/>
        <v>3.8522816267519557</v>
      </c>
      <c r="F1817" s="5">
        <f t="shared" si="197"/>
        <v>5.8571802935421902</v>
      </c>
      <c r="G1817" s="16">
        <f>IF(AND(C$9="L",C$10="IB"),IF((($C$7*Coefficients!$C$16)/($A1817*($C$4/100)))&lt;=1,2*ASIN(($C$7*Coefficients!$C$16)/( $A1817*($C$4/100)))*180/PI(),180),IF(AND(C$9="C",C$10="IB"),IF((($C$7*Coefficients!$D$16)/($A1817*($C$4/100)))&lt;=1,2*ASIN(($C$7*Coefficients!$D$16)/( $A1817*($C$4/100)))*180/PI(),180),IF(AND(C$9="L",C$10="D"),IF((($C$7*Coefficients!$E$16)/($A1817*($C$4/100)))&lt;=1,2*ASIN(($C$7*Coefficients!$E$16)/( $A1817*($C$4/100)))*180/PI(),180),IF(AND(C$9="C",C$10="D"),IF((($C$7*Coefficients!$F$16)/($A1817*($C$4/100)))&lt;=1,2*ASIN(($C$7*Coefficients!$F$16)/( $A1817*($C$4/100)))*180/PI(),180),FALSE))))</f>
        <v>180</v>
      </c>
      <c r="H1817" s="50">
        <f>IF(AND(C$9="L",C$10="IB"),(($C$7*Coefficients!$C$16)/($A1817*SIN(C$5*PI()/180))*100/2)^2*PI(),IF(AND(C$9="C",C$10="IB"),(($C$7*Coefficients!$D$16)/($A1817*SIN(C$5*PI()/180))*100/2)^2*PI(),IF(AND(C$9="L",C$10="D"),(($C$7*Coefficients!$E$16)/($A1817*SIN(C$5*PI()/180))*100/2)^2*PI(),IF(AND(C$9="C",C$10="D"),(($C$7* Coefficients!$F$16)/($A1817*SIN(C$5*PI()/180))*100/2)^2*PI(),FALSE))))</f>
        <v>6997.8984363801001</v>
      </c>
      <c r="I1817" s="42">
        <f t="shared" si="198"/>
        <v>1.3215694385833385</v>
      </c>
      <c r="L1817" s="44"/>
    </row>
    <row r="1818" spans="1:12" x14ac:dyDescent="0.25">
      <c r="A1818" s="51">
        <f t="shared" si="199"/>
        <v>606.73632958844723</v>
      </c>
      <c r="B1818" s="5">
        <f t="shared" si="193"/>
        <v>0.91605076489140425</v>
      </c>
      <c r="C1818" s="49">
        <f t="shared" si="196"/>
        <v>-0.76160916635234055</v>
      </c>
      <c r="D1818" s="5">
        <f t="shared" si="194"/>
        <v>5.8363858603940475</v>
      </c>
      <c r="E1818" s="5">
        <f t="shared" si="195"/>
        <v>3.8700629508343574</v>
      </c>
      <c r="F1818" s="5">
        <f t="shared" si="197"/>
        <v>5.8771802935421906</v>
      </c>
      <c r="G1818" s="16">
        <f>IF(AND(C$9="L",C$10="IB"),IF((($C$7*Coefficients!$C$16)/($A1818*($C$4/100)))&lt;=1,2*ASIN(($C$7*Coefficients!$C$16)/( $A1818*($C$4/100)))*180/PI(),180),IF(AND(C$9="C",C$10="IB"),IF((($C$7*Coefficients!$D$16)/($A1818*($C$4/100)))&lt;=1,2*ASIN(($C$7*Coefficients!$D$16)/( $A1818*($C$4/100)))*180/PI(),180),IF(AND(C$9="L",C$10="D"),IF((($C$7*Coefficients!$E$16)/($A1818*($C$4/100)))&lt;=1,2*ASIN(($C$7*Coefficients!$E$16)/( $A1818*($C$4/100)))*180/PI(),180),IF(AND(C$9="C",C$10="D"),IF((($C$7*Coefficients!$F$16)/($A1818*($C$4/100)))&lt;=1,2*ASIN(($C$7*Coefficients!$F$16)/( $A1818*($C$4/100)))*180/PI(),180),FALSE))))</f>
        <v>180</v>
      </c>
      <c r="H1818" s="50">
        <f>IF(AND(C$9="L",C$10="IB"),(($C$7*Coefficients!$C$16)/($A1818*SIN(C$5*PI()/180))*100/2)^2*PI(),IF(AND(C$9="C",C$10="IB"),(($C$7*Coefficients!$D$16)/($A1818*SIN(C$5*PI()/180))*100/2)^2*PI(),IF(AND(C$9="L",C$10="D"),(($C$7*Coefficients!$E$16)/($A1818*SIN(C$5*PI()/180))*100/2)^2*PI(),IF(AND(C$9="C",C$10="D"),(($C$7* Coefficients!$F$16)/($A1818*SIN(C$5*PI()/180))*100/2)^2*PI(),FALSE))))</f>
        <v>6965.7460136485324</v>
      </c>
      <c r="I1818" s="42">
        <f t="shared" si="198"/>
        <v>1.318529913220533</v>
      </c>
      <c r="L1818" s="44"/>
    </row>
    <row r="1819" spans="1:12" x14ac:dyDescent="0.25">
      <c r="A1819" s="51">
        <f t="shared" si="199"/>
        <v>608.13500127865962</v>
      </c>
      <c r="B1819" s="5">
        <f t="shared" si="193"/>
        <v>0.91567448317227262</v>
      </c>
      <c r="C1819" s="49">
        <f t="shared" si="196"/>
        <v>-0.76517775998790627</v>
      </c>
      <c r="D1819" s="5">
        <f t="shared" si="194"/>
        <v>5.8498401193167417</v>
      </c>
      <c r="E1819" s="5">
        <f t="shared" si="195"/>
        <v>3.8879263497795948</v>
      </c>
      <c r="F1819" s="5">
        <f t="shared" si="197"/>
        <v>5.8971802935421893</v>
      </c>
      <c r="G1819" s="16">
        <f>IF(AND(C$9="L",C$10="IB"),IF((($C$7*Coefficients!$C$16)/($A1819*($C$4/100)))&lt;=1,2*ASIN(($C$7*Coefficients!$C$16)/( $A1819*($C$4/100)))*180/PI(),180),IF(AND(C$9="C",C$10="IB"),IF((($C$7*Coefficients!$D$16)/($A1819*($C$4/100)))&lt;=1,2*ASIN(($C$7*Coefficients!$D$16)/( $A1819*($C$4/100)))*180/PI(),180),IF(AND(C$9="L",C$10="D"),IF((($C$7*Coefficients!$E$16)/($A1819*($C$4/100)))&lt;=1,2*ASIN(($C$7*Coefficients!$E$16)/( $A1819*($C$4/100)))*180/PI(),180),IF(AND(C$9="C",C$10="D"),IF((($C$7*Coefficients!$F$16)/($A1819*($C$4/100)))&lt;=1,2*ASIN(($C$7*Coefficients!$F$16)/( $A1819*($C$4/100)))*180/PI(),180),FALSE))))</f>
        <v>180</v>
      </c>
      <c r="H1819" s="50">
        <f>IF(AND(C$9="L",C$10="IB"),(($C$7*Coefficients!$C$16)/($A1819*SIN(C$5*PI()/180))*100/2)^2*PI(),IF(AND(C$9="C",C$10="IB"),(($C$7*Coefficients!$D$16)/($A1819*SIN(C$5*PI()/180))*100/2)^2*PI(),IF(AND(C$9="L",C$10="D"),(($C$7*Coefficients!$E$16)/($A1819*SIN(C$5*PI()/180))*100/2)^2*PI(),IF(AND(C$9="C",C$10="D"),(($C$7* Coefficients!$F$16)/($A1819*SIN(C$5*PI()/180))*100/2)^2*PI(),FALSE))))</f>
        <v>6933.7413178805527</v>
      </c>
      <c r="I1819" s="42">
        <f t="shared" si="198"/>
        <v>1.3154973785720714</v>
      </c>
      <c r="L1819" s="44"/>
    </row>
    <row r="1820" spans="1:12" x14ac:dyDescent="0.25">
      <c r="A1820" s="51">
        <f t="shared" si="199"/>
        <v>609.53689724011076</v>
      </c>
      <c r="B1820" s="5">
        <f t="shared" si="193"/>
        <v>0.91529656683186644</v>
      </c>
      <c r="C1820" s="49">
        <f t="shared" si="196"/>
        <v>-0.76876333243242545</v>
      </c>
      <c r="D1820" s="5">
        <f t="shared" si="194"/>
        <v>5.8633253935094158</v>
      </c>
      <c r="E1820" s="5">
        <f t="shared" si="195"/>
        <v>3.9058722024280246</v>
      </c>
      <c r="F1820" s="5">
        <f t="shared" si="197"/>
        <v>5.9171802935421889</v>
      </c>
      <c r="G1820" s="16">
        <f>IF(AND(C$9="L",C$10="IB"),IF((($C$7*Coefficients!$C$16)/($A1820*($C$4/100)))&lt;=1,2*ASIN(($C$7*Coefficients!$C$16)/( $A1820*($C$4/100)))*180/PI(),180),IF(AND(C$9="C",C$10="IB"),IF((($C$7*Coefficients!$D$16)/($A1820*($C$4/100)))&lt;=1,2*ASIN(($C$7*Coefficients!$D$16)/( $A1820*($C$4/100)))*180/PI(),180),IF(AND(C$9="L",C$10="D"),IF((($C$7*Coefficients!$E$16)/($A1820*($C$4/100)))&lt;=1,2*ASIN(($C$7*Coefficients!$E$16)/( $A1820*($C$4/100)))*180/PI(),180),IF(AND(C$9="C",C$10="D"),IF((($C$7*Coefficients!$F$16)/($A1820*($C$4/100)))&lt;=1,2*ASIN(($C$7*Coefficients!$F$16)/( $A1820*($C$4/100)))*180/PI(),180),FALSE))))</f>
        <v>180</v>
      </c>
      <c r="H1820" s="50">
        <f>IF(AND(C$9="L",C$10="IB"),(($C$7*Coefficients!$C$16)/($A1820*SIN(C$5*PI()/180))*100/2)^2*PI(),IF(AND(C$9="C",C$10="IB"),(($C$7*Coefficients!$D$16)/($A1820*SIN(C$5*PI()/180))*100/2)^2*PI(),IF(AND(C$9="L",C$10="D"),(($C$7*Coefficients!$E$16)/($A1820*SIN(C$5*PI()/180))*100/2)^2*PI(),IF(AND(C$9="C",C$10="D"),(($C$7* Coefficients!$F$16)/($A1820*SIN(C$5*PI()/180))*100/2)^2*PI(),FALSE))))</f>
        <v>6901.8836703324168</v>
      </c>
      <c r="I1820" s="42">
        <f t="shared" si="198"/>
        <v>1.3124718185597573</v>
      </c>
      <c r="L1820" s="44"/>
    </row>
    <row r="1821" spans="1:12" x14ac:dyDescent="0.25">
      <c r="A1821" s="51">
        <f t="shared" si="199"/>
        <v>610.94202490551345</v>
      </c>
      <c r="B1821" s="5">
        <f t="shared" si="193"/>
        <v>0.9149170092500658</v>
      </c>
      <c r="C1821" s="49">
        <f t="shared" si="196"/>
        <v>-0.77236596696334403</v>
      </c>
      <c r="D1821" s="5">
        <f t="shared" si="194"/>
        <v>5.8768417544696501</v>
      </c>
      <c r="E1821" s="5">
        <f t="shared" si="195"/>
        <v>3.923900889368646</v>
      </c>
      <c r="F1821" s="5">
        <f t="shared" si="197"/>
        <v>5.9371802935421902</v>
      </c>
      <c r="G1821" s="16">
        <f>IF(AND(C$9="L",C$10="IB"),IF((($C$7*Coefficients!$C$16)/($A1821*($C$4/100)))&lt;=1,2*ASIN(($C$7*Coefficients!$C$16)/( $A1821*($C$4/100)))*180/PI(),180),IF(AND(C$9="C",C$10="IB"),IF((($C$7*Coefficients!$D$16)/($A1821*($C$4/100)))&lt;=1,2*ASIN(($C$7*Coefficients!$D$16)/( $A1821*($C$4/100)))*180/PI(),180),IF(AND(C$9="L",C$10="D"),IF((($C$7*Coefficients!$E$16)/($A1821*($C$4/100)))&lt;=1,2*ASIN(($C$7*Coefficients!$E$16)/( $A1821*($C$4/100)))*180/PI(),180),IF(AND(C$9="C",C$10="D"),IF((($C$7*Coefficients!$F$16)/($A1821*($C$4/100)))&lt;=1,2*ASIN(($C$7*Coefficients!$F$16)/( $A1821*($C$4/100)))*180/PI(),180),FALSE))))</f>
        <v>180</v>
      </c>
      <c r="H1821" s="50">
        <f>IF(AND(C$9="L",C$10="IB"),(($C$7*Coefficients!$C$16)/($A1821*SIN(C$5*PI()/180))*100/2)^2*PI(),IF(AND(C$9="C",C$10="IB"),(($C$7*Coefficients!$D$16)/($A1821*SIN(C$5*PI()/180))*100/2)^2*PI(),IF(AND(C$9="L",C$10="D"),(($C$7*Coefficients!$E$16)/($A1821*SIN(C$5*PI()/180))*100/2)^2*PI(),IF(AND(C$9="C",C$10="D"),(($C$7* Coefficients!$F$16)/($A1821*SIN(C$5*PI()/180))*100/2)^2*PI(),FALSE))))</f>
        <v>6870.1723953789287</v>
      </c>
      <c r="I1821" s="42">
        <f t="shared" si="198"/>
        <v>1.3094532171423725</v>
      </c>
      <c r="L1821" s="44"/>
    </row>
    <row r="1822" spans="1:12" x14ac:dyDescent="0.25">
      <c r="A1822" s="51">
        <f t="shared" si="199"/>
        <v>612.35039172471477</v>
      </c>
      <c r="B1822" s="5">
        <f t="shared" si="193"/>
        <v>0.91453580378446431</v>
      </c>
      <c r="C1822" s="49">
        <f t="shared" si="196"/>
        <v>-0.77598574729107039</v>
      </c>
      <c r="D1822" s="5">
        <f t="shared" si="194"/>
        <v>5.8903892738598449</v>
      </c>
      <c r="E1822" s="5">
        <f t="shared" si="195"/>
        <v>3.9420127929471804</v>
      </c>
      <c r="F1822" s="5">
        <f t="shared" si="197"/>
        <v>5.9571802935421907</v>
      </c>
      <c r="G1822" s="16">
        <f>IF(AND(C$9="L",C$10="IB"),IF((($C$7*Coefficients!$C$16)/($A1822*($C$4/100)))&lt;=1,2*ASIN(($C$7*Coefficients!$C$16)/( $A1822*($C$4/100)))*180/PI(),180),IF(AND(C$9="C",C$10="IB"),IF((($C$7*Coefficients!$D$16)/($A1822*($C$4/100)))&lt;=1,2*ASIN(($C$7*Coefficients!$D$16)/( $A1822*($C$4/100)))*180/PI(),180),IF(AND(C$9="L",C$10="D"),IF((($C$7*Coefficients!$E$16)/($A1822*($C$4/100)))&lt;=1,2*ASIN(($C$7*Coefficients!$E$16)/( $A1822*($C$4/100)))*180/PI(),180),IF(AND(C$9="C",C$10="D"),IF((($C$7*Coefficients!$F$16)/($A1822*($C$4/100)))&lt;=1,2*ASIN(($C$7*Coefficients!$F$16)/( $A1822*($C$4/100)))*180/PI(),180),FALSE))))</f>
        <v>180</v>
      </c>
      <c r="H1822" s="50">
        <f>IF(AND(C$9="L",C$10="IB"),(($C$7*Coefficients!$C$16)/($A1822*SIN(C$5*PI()/180))*100/2)^2*PI(),IF(AND(C$9="C",C$10="IB"),(($C$7*Coefficients!$D$16)/($A1822*SIN(C$5*PI()/180))*100/2)^2*PI(),IF(AND(C$9="L",C$10="D"),(($C$7*Coefficients!$E$16)/($A1822*SIN(C$5*PI()/180))*100/2)^2*PI(),IF(AND(C$9="C",C$10="D"),(($C$7* Coefficients!$F$16)/($A1822*SIN(C$5*PI()/180))*100/2)^2*PI(),FALSE))))</f>
        <v>6838.6068204991025</v>
      </c>
      <c r="I1822" s="42">
        <f t="shared" si="198"/>
        <v>1.3064415583155928</v>
      </c>
      <c r="L1822" s="44"/>
    </row>
    <row r="1823" spans="1:12" x14ac:dyDescent="0.25">
      <c r="A1823" s="51">
        <f t="shared" si="199"/>
        <v>613.76200516473534</v>
      </c>
      <c r="B1823" s="5">
        <f t="shared" si="193"/>
        <v>0.91415294377034118</v>
      </c>
      <c r="C1823" s="49">
        <f t="shared" si="196"/>
        <v>-0.77962275756144761</v>
      </c>
      <c r="D1823" s="5">
        <f t="shared" si="194"/>
        <v>5.9039680235075975</v>
      </c>
      <c r="E1823" s="5">
        <f t="shared" si="195"/>
        <v>3.9602082972741739</v>
      </c>
      <c r="F1823" s="5">
        <f t="shared" si="197"/>
        <v>5.9771802935421894</v>
      </c>
      <c r="G1823" s="16">
        <f>IF(AND(C$9="L",C$10="IB"),IF((($C$7*Coefficients!$C$16)/($A1823*($C$4/100)))&lt;=1,2*ASIN(($C$7*Coefficients!$C$16)/( $A1823*($C$4/100)))*180/PI(),180),IF(AND(C$9="C",C$10="IB"),IF((($C$7*Coefficients!$D$16)/($A1823*($C$4/100)))&lt;=1,2*ASIN(($C$7*Coefficients!$D$16)/( $A1823*($C$4/100)))*180/PI(),180),IF(AND(C$9="L",C$10="D"),IF((($C$7*Coefficients!$E$16)/($A1823*($C$4/100)))&lt;=1,2*ASIN(($C$7*Coefficients!$E$16)/( $A1823*($C$4/100)))*180/PI(),180),IF(AND(C$9="C",C$10="D"),IF((($C$7*Coefficients!$F$16)/($A1823*($C$4/100)))&lt;=1,2*ASIN(($C$7*Coefficients!$F$16)/( $A1823*($C$4/100)))*180/PI(),180),FALSE))))</f>
        <v>180</v>
      </c>
      <c r="H1823" s="50">
        <f>IF(AND(C$9="L",C$10="IB"),(($C$7*Coefficients!$C$16)/($A1823*SIN(C$5*PI()/180))*100/2)^2*PI(),IF(AND(C$9="C",C$10="IB"),(($C$7*Coefficients!$D$16)/($A1823*SIN(C$5*PI()/180))*100/2)^2*PI(),IF(AND(C$9="L",C$10="D"),(($C$7*Coefficients!$E$16)/($A1823*SIN(C$5*PI()/180))*100/2)^2*PI(),IF(AND(C$9="C",C$10="D"),(($C$7* Coefficients!$F$16)/($A1823*SIN(C$5*PI()/180))*100/2)^2*PI(),FALSE))))</f>
        <v>6807.1862762619094</v>
      </c>
      <c r="I1823" s="42">
        <f t="shared" si="198"/>
        <v>1.3034368261119029</v>
      </c>
      <c r="L1823" s="44"/>
    </row>
    <row r="1824" spans="1:12" x14ac:dyDescent="0.25">
      <c r="A1824" s="51">
        <f t="shared" si="199"/>
        <v>615.17687270980912</v>
      </c>
      <c r="B1824" s="5">
        <f t="shared" si="193"/>
        <v>0.91376842252062929</v>
      </c>
      <c r="C1824" s="49">
        <f t="shared" si="196"/>
        <v>-0.78327708235828553</v>
      </c>
      <c r="D1824" s="5">
        <f t="shared" si="194"/>
        <v>5.9175780754060892</v>
      </c>
      <c r="E1824" s="5">
        <f t="shared" si="195"/>
        <v>3.9784877882331515</v>
      </c>
      <c r="F1824" s="5">
        <f t="shared" si="197"/>
        <v>5.997180293542189</v>
      </c>
      <c r="G1824" s="16">
        <f>IF(AND(C$9="L",C$10="IB"),IF((($C$7*Coefficients!$C$16)/($A1824*($C$4/100)))&lt;=1,2*ASIN(($C$7*Coefficients!$C$16)/( $A1824*($C$4/100)))*180/PI(),180),IF(AND(C$9="C",C$10="IB"),IF((($C$7*Coefficients!$D$16)/($A1824*($C$4/100)))&lt;=1,2*ASIN(($C$7*Coefficients!$D$16)/( $A1824*($C$4/100)))*180/PI(),180),IF(AND(C$9="L",C$10="D"),IF((($C$7*Coefficients!$E$16)/($A1824*($C$4/100)))&lt;=1,2*ASIN(($C$7*Coefficients!$E$16)/( $A1824*($C$4/100)))*180/PI(),180),IF(AND(C$9="C",C$10="D"),IF((($C$7*Coefficients!$F$16)/($A1824*($C$4/100)))&lt;=1,2*ASIN(($C$7*Coefficients!$F$16)/( $A1824*($C$4/100)))*180/PI(),180),FALSE))))</f>
        <v>180</v>
      </c>
      <c r="H1824" s="50">
        <f>IF(AND(C$9="L",C$10="IB"),(($C$7*Coefficients!$C$16)/($A1824*SIN(C$5*PI()/180))*100/2)^2*PI(),IF(AND(C$9="C",C$10="IB"),(($C$7*Coefficients!$D$16)/($A1824*SIN(C$5*PI()/180))*100/2)^2*PI(),IF(AND(C$9="L",C$10="D"),(($C$7*Coefficients!$E$16)/($A1824*SIN(C$5*PI()/180))*100/2)^2*PI(),IF(AND(C$9="C",C$10="D"),(($C$7* Coefficients!$F$16)/($A1824*SIN(C$5*PI()/180))*100/2)^2*PI(),FALSE))))</f>
        <v>6775.9100963120727</v>
      </c>
      <c r="I1824" s="42">
        <f t="shared" si="198"/>
        <v>1.3004390046005121</v>
      </c>
      <c r="L1824" s="44"/>
    </row>
    <row r="1825" spans="1:12" x14ac:dyDescent="0.25">
      <c r="A1825" s="51">
        <f t="shared" si="199"/>
        <v>616.59500186142293</v>
      </c>
      <c r="B1825" s="5">
        <f t="shared" si="193"/>
        <v>0.91338223332588797</v>
      </c>
      <c r="C1825" s="49">
        <f t="shared" si="196"/>
        <v>-0.78694880670586886</v>
      </c>
      <c r="D1825" s="5">
        <f t="shared" si="194"/>
        <v>5.9312195017144589</v>
      </c>
      <c r="E1825" s="5">
        <f t="shared" si="195"/>
        <v>3.9968516534887919</v>
      </c>
      <c r="F1825" s="5">
        <f t="shared" si="197"/>
        <v>6.0171802935421894</v>
      </c>
      <c r="G1825" s="16">
        <f>IF(AND(C$9="L",C$10="IB"),IF((($C$7*Coefficients!$C$16)/($A1825*($C$4/100)))&lt;=1,2*ASIN(($C$7*Coefficients!$C$16)/( $A1825*($C$4/100)))*180/PI(),180),IF(AND(C$9="C",C$10="IB"),IF((($C$7*Coefficients!$D$16)/($A1825*($C$4/100)))&lt;=1,2*ASIN(($C$7*Coefficients!$D$16)/( $A1825*($C$4/100)))*180/PI(),180),IF(AND(C$9="L",C$10="D"),IF((($C$7*Coefficients!$E$16)/($A1825*($C$4/100)))&lt;=1,2*ASIN(($C$7*Coefficients!$E$16)/( $A1825*($C$4/100)))*180/PI(),180),IF(AND(C$9="C",C$10="D"),IF((($C$7*Coefficients!$F$16)/($A1825*($C$4/100)))&lt;=1,2*ASIN(($C$7*Coefficients!$F$16)/( $A1825*($C$4/100)))*180/PI(),180),FALSE))))</f>
        <v>180</v>
      </c>
      <c r="H1825" s="50">
        <f>IF(AND(C$9="L",C$10="IB"),(($C$7*Coefficients!$C$16)/($A1825*SIN(C$5*PI()/180))*100/2)^2*PI(),IF(AND(C$9="C",C$10="IB"),(($C$7*Coefficients!$D$16)/($A1825*SIN(C$5*PI()/180))*100/2)^2*PI(),IF(AND(C$9="L",C$10="D"),(($C$7*Coefficients!$E$16)/($A1825*SIN(C$5*PI()/180))*100/2)^2*PI(),IF(AND(C$9="C",C$10="D"),(($C$7* Coefficients!$F$16)/($A1825*SIN(C$5*PI()/180))*100/2)^2*PI(),FALSE))))</f>
        <v>6744.7776173559441</v>
      </c>
      <c r="I1825" s="42">
        <f t="shared" si="198"/>
        <v>1.2974480778872688</v>
      </c>
      <c r="L1825" s="44"/>
    </row>
    <row r="1826" spans="1:12" x14ac:dyDescent="0.25">
      <c r="A1826" s="51">
        <f t="shared" si="199"/>
        <v>618.01640013835652</v>
      </c>
      <c r="B1826" s="5">
        <f t="shared" si="193"/>
        <v>0.91299436945427259</v>
      </c>
      <c r="C1826" s="49">
        <f t="shared" si="196"/>
        <v>-0.79063801607151896</v>
      </c>
      <c r="D1826" s="5">
        <f t="shared" si="194"/>
        <v>5.9448923747581928</v>
      </c>
      <c r="E1826" s="5">
        <f t="shared" si="195"/>
        <v>4.0153002824951534</v>
      </c>
      <c r="F1826" s="5">
        <f t="shared" si="197"/>
        <v>6.037180293542189</v>
      </c>
      <c r="G1826" s="16">
        <f>IF(AND(C$9="L",C$10="IB"),IF((($C$7*Coefficients!$C$16)/($A1826*($C$4/100)))&lt;=1,2*ASIN(($C$7*Coefficients!$C$16)/( $A1826*($C$4/100)))*180/PI(),180),IF(AND(C$9="C",C$10="IB"),IF((($C$7*Coefficients!$D$16)/($A1826*($C$4/100)))&lt;=1,2*ASIN(($C$7*Coefficients!$D$16)/( $A1826*($C$4/100)))*180/PI(),180),IF(AND(C$9="L",C$10="D"),IF((($C$7*Coefficients!$E$16)/($A1826*($C$4/100)))&lt;=1,2*ASIN(($C$7*Coefficients!$E$16)/( $A1826*($C$4/100)))*180/PI(),180),IF(AND(C$9="C",C$10="D"),IF((($C$7*Coefficients!$F$16)/($A1826*($C$4/100)))&lt;=1,2*ASIN(($C$7*Coefficients!$F$16)/( $A1826*($C$4/100)))*180/PI(),180),FALSE))))</f>
        <v>180</v>
      </c>
      <c r="H1826" s="50">
        <f>IF(AND(C$9="L",C$10="IB"),(($C$7*Coefficients!$C$16)/($A1826*SIN(C$5*PI()/180))*100/2)^2*PI(),IF(AND(C$9="C",C$10="IB"),(($C$7*Coefficients!$D$16)/($A1826*SIN(C$5*PI()/180))*100/2)^2*PI(),IF(AND(C$9="L",C$10="D"),(($C$7*Coefficients!$E$16)/($A1826*SIN(C$5*PI()/180))*100/2)^2*PI(),IF(AND(C$9="C",C$10="D"),(($C$7* Coefficients!$F$16)/($A1826*SIN(C$5*PI()/180))*100/2)^2*PI(),FALSE))))</f>
        <v>6713.7881791474319</v>
      </c>
      <c r="I1826" s="42">
        <f t="shared" si="198"/>
        <v>1.2944640301145771</v>
      </c>
      <c r="L1826" s="44"/>
    </row>
    <row r="1827" spans="1:12" x14ac:dyDescent="0.25">
      <c r="A1827" s="51">
        <f t="shared" si="199"/>
        <v>619.44107507672186</v>
      </c>
      <c r="B1827" s="5">
        <f t="shared" ref="B1827:B1890" si="200">IF(AND(C$9="L",C$10="IB"),SQRT((SIN(PI()*$A1827*($C$4/100)/$C$7*SIN($C$5*PI()/180))/(PI()*$A1827*($C$4/100)/$C$7*SIN($C$5*PI()/180)))^2),IF(AND(C$9="C",C$10="IB"),IMABS(2*BESSELJ((2*PI()*$A1827/$C$7)*(($C$4/100)/2)*SIN($C$5*PI()/180),1)/( (2*PI()*$A1827/$C$7)*(($C$4/100)/2)*SIN($C$5*PI()/180))),IF(AND(C$9="L",C$10="D"),SQRT((SIN(PI()*$A1827*($C$4/100)/$C$7*SIN($C$5*PI()/180))/(PI()*$A1827*($C$4/100)/$C$7*SIN($C$5*PI()/180)))^2)*COS(C$5*PI()/180),IF(AND(C$9="C",C$10="D"),IMABS(2*BESSELJ((2*PI()*$A1827/$C$7)*(($C$4/100)/2)*SIN($C$5*PI()/180),1)/( (2*PI()*$A1827/$C$7)*(($C$4/100)/2)*SIN($C$5*PI()/180)))* COS(C$5*PI()/180),FALSE))))</f>
        <v>0.91260482415150712</v>
      </c>
      <c r="C1827" s="49">
        <f t="shared" si="196"/>
        <v>-0.79434479636814737</v>
      </c>
      <c r="D1827" s="5">
        <f t="shared" ref="D1827:D1890" si="201">IF(C$9="C",C$14/(C$7/A1827*100),"n/a")</f>
        <v>5.9585967670295004</v>
      </c>
      <c r="E1827" s="5">
        <f t="shared" ref="E1827:E1890" si="202">IF($C$9="C",(((PI()*(C$4/100)/(C$7/A1827)))^2),IF($C$9="L",(2*(C$4/100)/(C$7/A1827)),FALSE))</f>
        <v>4.0338340665039309</v>
      </c>
      <c r="F1827" s="5">
        <f t="shared" si="197"/>
        <v>6.0571802935421886</v>
      </c>
      <c r="G1827" s="16">
        <f>IF(AND(C$9="L",C$10="IB"),IF((($C$7*Coefficients!$C$16)/($A1827*($C$4/100)))&lt;=1,2*ASIN(($C$7*Coefficients!$C$16)/( $A1827*($C$4/100)))*180/PI(),180),IF(AND(C$9="C",C$10="IB"),IF((($C$7*Coefficients!$D$16)/($A1827*($C$4/100)))&lt;=1,2*ASIN(($C$7*Coefficients!$D$16)/( $A1827*($C$4/100)))*180/PI(),180),IF(AND(C$9="L",C$10="D"),IF((($C$7*Coefficients!$E$16)/($A1827*($C$4/100)))&lt;=1,2*ASIN(($C$7*Coefficients!$E$16)/( $A1827*($C$4/100)))*180/PI(),180),IF(AND(C$9="C",C$10="D"),IF((($C$7*Coefficients!$F$16)/($A1827*($C$4/100)))&lt;=1,2*ASIN(($C$7*Coefficients!$F$16)/( $A1827*($C$4/100)))*180/PI(),180),FALSE))))</f>
        <v>180</v>
      </c>
      <c r="H1827" s="50">
        <f>IF(AND(C$9="L",C$10="IB"),(($C$7*Coefficients!$C$16)/($A1827*SIN(C$5*PI()/180))*100/2)^2*PI(),IF(AND(C$9="C",C$10="IB"),(($C$7*Coefficients!$D$16)/($A1827*SIN(C$5*PI()/180))*100/2)^2*PI(),IF(AND(C$9="L",C$10="D"),(($C$7*Coefficients!$E$16)/($A1827*SIN(C$5*PI()/180))*100/2)^2*PI(),IF(AND(C$9="C",C$10="D"),(($C$7* Coefficients!$F$16)/($A1827*SIN(C$5*PI()/180))*100/2)^2*PI(),FALSE))))</f>
        <v>6682.9411244740013</v>
      </c>
      <c r="I1827" s="42">
        <f t="shared" si="198"/>
        <v>1.2914868454613133</v>
      </c>
      <c r="L1827" s="44"/>
    </row>
    <row r="1828" spans="1:12" x14ac:dyDescent="0.25">
      <c r="A1828" s="51">
        <f t="shared" si="199"/>
        <v>620.86903423000376</v>
      </c>
      <c r="B1828" s="5">
        <f t="shared" si="200"/>
        <v>0.91221359064085605</v>
      </c>
      <c r="C1828" s="49">
        <f t="shared" ref="C1828:C1891" si="203">20*LOG(B1828)</f>
        <v>-0.79806923395683915</v>
      </c>
      <c r="D1828" s="5">
        <f t="shared" si="201"/>
        <v>5.9723327511877056</v>
      </c>
      <c r="E1828" s="5">
        <f t="shared" si="202"/>
        <v>4.0524533985727578</v>
      </c>
      <c r="F1828" s="5">
        <f t="shared" ref="F1828:F1891" si="204">IF(E1828&gt;=1,10*LOG(E1828),"neg.")</f>
        <v>6.0771802935421873</v>
      </c>
      <c r="G1828" s="16">
        <f>IF(AND(C$9="L",C$10="IB"),IF((($C$7*Coefficients!$C$16)/($A1828*($C$4/100)))&lt;=1,2*ASIN(($C$7*Coefficients!$C$16)/( $A1828*($C$4/100)))*180/PI(),180),IF(AND(C$9="C",C$10="IB"),IF((($C$7*Coefficients!$D$16)/($A1828*($C$4/100)))&lt;=1,2*ASIN(($C$7*Coefficients!$D$16)/( $A1828*($C$4/100)))*180/PI(),180),IF(AND(C$9="L",C$10="D"),IF((($C$7*Coefficients!$E$16)/($A1828*($C$4/100)))&lt;=1,2*ASIN(($C$7*Coefficients!$E$16)/( $A1828*($C$4/100)))*180/PI(),180),IF(AND(C$9="C",C$10="D"),IF((($C$7*Coefficients!$F$16)/($A1828*($C$4/100)))&lt;=1,2*ASIN(($C$7*Coefficients!$F$16)/( $A1828*($C$4/100)))*180/PI(),180),FALSE))))</f>
        <v>180</v>
      </c>
      <c r="H1828" s="50">
        <f>IF(AND(C$9="L",C$10="IB"),(($C$7*Coefficients!$C$16)/($A1828*SIN(C$5*PI()/180))*100/2)^2*PI(),IF(AND(C$9="C",C$10="IB"),(($C$7*Coefficients!$D$16)/($A1828*SIN(C$5*PI()/180))*100/2)^2*PI(),IF(AND(C$9="L",C$10="D"),(($C$7*Coefficients!$E$16)/($A1828*SIN(C$5*PI()/180))*100/2)^2*PI(),IF(AND(C$9="C",C$10="D"),(($C$7* Coefficients!$F$16)/($A1828*SIN(C$5*PI()/180))*100/2)^2*PI(),FALSE))))</f>
        <v>6652.2357991427261</v>
      </c>
      <c r="I1828" s="42">
        <f t="shared" ref="I1828:I1891" si="205">(0.8/A1828)*1000</f>
        <v>1.2885165081427405</v>
      </c>
      <c r="L1828" s="44"/>
    </row>
    <row r="1829" spans="1:12" x14ac:dyDescent="0.25">
      <c r="A1829" s="51">
        <f t="shared" ref="A1829:A1892" si="206">A1828*10^(1/1000)</f>
        <v>622.30028516909954</v>
      </c>
      <c r="B1829" s="5">
        <f t="shared" si="200"/>
        <v>0.91182066212309731</v>
      </c>
      <c r="C1829" s="49">
        <f t="shared" si="203"/>
        <v>-0.80181141564944869</v>
      </c>
      <c r="D1829" s="5">
        <f t="shared" si="201"/>
        <v>5.9861004000596294</v>
      </c>
      <c r="E1829" s="5">
        <f t="shared" si="202"/>
        <v>4.0711586735735379</v>
      </c>
      <c r="F1829" s="5">
        <f t="shared" si="204"/>
        <v>6.0971802935421859</v>
      </c>
      <c r="G1829" s="16">
        <f>IF(AND(C$9="L",C$10="IB"),IF((($C$7*Coefficients!$C$16)/($A1829*($C$4/100)))&lt;=1,2*ASIN(($C$7*Coefficients!$C$16)/( $A1829*($C$4/100)))*180/PI(),180),IF(AND(C$9="C",C$10="IB"),IF((($C$7*Coefficients!$D$16)/($A1829*($C$4/100)))&lt;=1,2*ASIN(($C$7*Coefficients!$D$16)/( $A1829*($C$4/100)))*180/PI(),180),IF(AND(C$9="L",C$10="D"),IF((($C$7*Coefficients!$E$16)/($A1829*($C$4/100)))&lt;=1,2*ASIN(($C$7*Coefficients!$E$16)/( $A1829*($C$4/100)))*180/PI(),180),IF(AND(C$9="C",C$10="D"),IF((($C$7*Coefficients!$F$16)/($A1829*($C$4/100)))&lt;=1,2*ASIN(($C$7*Coefficients!$F$16)/( $A1829*($C$4/100)))*180/PI(),180),FALSE))))</f>
        <v>180</v>
      </c>
      <c r="H1829" s="50">
        <f>IF(AND(C$9="L",C$10="IB"),(($C$7*Coefficients!$C$16)/($A1829*SIN(C$5*PI()/180))*100/2)^2*PI(),IF(AND(C$9="C",C$10="IB"),(($C$7*Coefficients!$D$16)/($A1829*SIN(C$5*PI()/180))*100/2)^2*PI(),IF(AND(C$9="L",C$10="D"),(($C$7*Coefficients!$E$16)/($A1829*SIN(C$5*PI()/180))*100/2)^2*PI(),IF(AND(C$9="C",C$10="D"),(($C$7* Coefficients!$F$16)/($A1829*SIN(C$5*PI()/180))*100/2)^2*PI(),FALSE))))</f>
        <v>6621.6715519664331</v>
      </c>
      <c r="I1829" s="42">
        <f t="shared" si="205"/>
        <v>1.2855530024104256</v>
      </c>
      <c r="L1829" s="44"/>
    </row>
    <row r="1830" spans="1:12" x14ac:dyDescent="0.25">
      <c r="A1830" s="51">
        <f t="shared" si="206"/>
        <v>623.73483548235913</v>
      </c>
      <c r="B1830" s="5">
        <f t="shared" si="200"/>
        <v>0.91142603177649528</v>
      </c>
      <c r="C1830" s="49">
        <f t="shared" si="203"/>
        <v>-0.80557142871121634</v>
      </c>
      <c r="D1830" s="5">
        <f t="shared" si="201"/>
        <v>5.9998997866399781</v>
      </c>
      <c r="E1830" s="5">
        <f t="shared" si="202"/>
        <v>4.0899502882008223</v>
      </c>
      <c r="F1830" s="5">
        <f t="shared" si="204"/>
        <v>6.1171802935421846</v>
      </c>
      <c r="G1830" s="16">
        <f>IF(AND(C$9="L",C$10="IB"),IF((($C$7*Coefficients!$C$16)/($A1830*($C$4/100)))&lt;=1,2*ASIN(($C$7*Coefficients!$C$16)/( $A1830*($C$4/100)))*180/PI(),180),IF(AND(C$9="C",C$10="IB"),IF((($C$7*Coefficients!$D$16)/($A1830*($C$4/100)))&lt;=1,2*ASIN(($C$7*Coefficients!$D$16)/( $A1830*($C$4/100)))*180/PI(),180),IF(AND(C$9="L",C$10="D"),IF((($C$7*Coefficients!$E$16)/($A1830*($C$4/100)))&lt;=1,2*ASIN(($C$7*Coefficients!$E$16)/( $A1830*($C$4/100)))*180/PI(),180),IF(AND(C$9="C",C$10="D"),IF((($C$7*Coefficients!$F$16)/($A1830*($C$4/100)))&lt;=1,2*ASIN(($C$7*Coefficients!$F$16)/( $A1830*($C$4/100)))*180/PI(),180),FALSE))))</f>
        <v>180</v>
      </c>
      <c r="H1830" s="50">
        <f>IF(AND(C$9="L",C$10="IB"),(($C$7*Coefficients!$C$16)/($A1830*SIN(C$5*PI()/180))*100/2)^2*PI(),IF(AND(C$9="C",C$10="IB"),(($C$7*Coefficients!$D$16)/($A1830*SIN(C$5*PI()/180))*100/2)^2*PI(),IF(AND(C$9="L",C$10="D"),(($C$7*Coefficients!$E$16)/($A1830*SIN(C$5*PI()/180))*100/2)^2*PI(),IF(AND(C$9="C",C$10="D"),(($C$7* Coefficients!$F$16)/($A1830*SIN(C$5*PI()/180))*100/2)^2*PI(),FALSE))))</f>
        <v>6591.2477347498807</v>
      </c>
      <c r="I1830" s="42">
        <f t="shared" si="205"/>
        <v>1.2825963125521569</v>
      </c>
      <c r="L1830" s="44"/>
    </row>
    <row r="1831" spans="1:12" x14ac:dyDescent="0.25">
      <c r="A1831" s="51">
        <f t="shared" si="206"/>
        <v>625.17269277562548</v>
      </c>
      <c r="B1831" s="5">
        <f t="shared" si="200"/>
        <v>0.91102969275677481</v>
      </c>
      <c r="C1831" s="49">
        <f t="shared" si="203"/>
        <v>-0.8093493608634007</v>
      </c>
      <c r="D1831" s="5">
        <f t="shared" si="201"/>
        <v>6.0137309840917217</v>
      </c>
      <c r="E1831" s="5">
        <f t="shared" si="202"/>
        <v>4.1088286409802182</v>
      </c>
      <c r="F1831" s="5">
        <f t="shared" si="204"/>
        <v>6.1371802935421833</v>
      </c>
      <c r="G1831" s="16">
        <f>IF(AND(C$9="L",C$10="IB"),IF((($C$7*Coefficients!$C$16)/($A1831*($C$4/100)))&lt;=1,2*ASIN(($C$7*Coefficients!$C$16)/( $A1831*($C$4/100)))*180/PI(),180),IF(AND(C$9="C",C$10="IB"),IF((($C$7*Coefficients!$D$16)/($A1831*($C$4/100)))&lt;=1,2*ASIN(($C$7*Coefficients!$D$16)/( $A1831*($C$4/100)))*180/PI(),180),IF(AND(C$9="L",C$10="D"),IF((($C$7*Coefficients!$E$16)/($A1831*($C$4/100)))&lt;=1,2*ASIN(($C$7*Coefficients!$E$16)/( $A1831*($C$4/100)))*180/PI(),180),IF(AND(C$9="C",C$10="D"),IF((($C$7*Coefficients!$F$16)/($A1831*($C$4/100)))&lt;=1,2*ASIN(($C$7*Coefficients!$F$16)/( $A1831*($C$4/100)))*180/PI(),180),FALSE))))</f>
        <v>180</v>
      </c>
      <c r="H1831" s="50">
        <f>IF(AND(C$9="L",C$10="IB"),(($C$7*Coefficients!$C$16)/($A1831*SIN(C$5*PI()/180))*100/2)^2*PI(),IF(AND(C$9="C",C$10="IB"),(($C$7*Coefficients!$D$16)/($A1831*SIN(C$5*PI()/180))*100/2)^2*PI(),IF(AND(C$9="L",C$10="D"),(($C$7*Coefficients!$E$16)/($A1831*SIN(C$5*PI()/180))*100/2)^2*PI(),IF(AND(C$9="C",C$10="D"),(($C$7* Coefficients!$F$16)/($A1831*SIN(C$5*PI()/180))*100/2)^2*PI(),FALSE))))</f>
        <v>6560.9637022760144</v>
      </c>
      <c r="I1831" s="42">
        <f t="shared" si="205"/>
        <v>1.2796464228918587</v>
      </c>
      <c r="L1831" s="44"/>
    </row>
    <row r="1832" spans="1:12" x14ac:dyDescent="0.25">
      <c r="A1832" s="51">
        <f t="shared" si="206"/>
        <v>626.61386467227487</v>
      </c>
      <c r="B1832" s="5">
        <f t="shared" si="200"/>
        <v>0.91063163819709581</v>
      </c>
      <c r="C1832" s="49">
        <f t="shared" si="203"/>
        <v>-0.8131453002859258</v>
      </c>
      <c r="D1832" s="5">
        <f t="shared" si="201"/>
        <v>6.0275940657464941</v>
      </c>
      <c r="E1832" s="5">
        <f t="shared" si="202"/>
        <v>4.127794132276847</v>
      </c>
      <c r="F1832" s="5">
        <f t="shared" si="204"/>
        <v>6.1571802935421847</v>
      </c>
      <c r="G1832" s="16">
        <f>IF(AND(C$9="L",C$10="IB"),IF((($C$7*Coefficients!$C$16)/($A1832*($C$4/100)))&lt;=1,2*ASIN(($C$7*Coefficients!$C$16)/( $A1832*($C$4/100)))*180/PI(),180),IF(AND(C$9="C",C$10="IB"),IF((($C$7*Coefficients!$D$16)/($A1832*($C$4/100)))&lt;=1,2*ASIN(($C$7*Coefficients!$D$16)/( $A1832*($C$4/100)))*180/PI(),180),IF(AND(C$9="L",C$10="D"),IF((($C$7*Coefficients!$E$16)/($A1832*($C$4/100)))&lt;=1,2*ASIN(($C$7*Coefficients!$E$16)/( $A1832*($C$4/100)))*180/PI(),180),IF(AND(C$9="C",C$10="D"),IF((($C$7*Coefficients!$F$16)/($A1832*($C$4/100)))&lt;=1,2*ASIN(($C$7*Coefficients!$F$16)/( $A1832*($C$4/100)))*180/PI(),180),FALSE))))</f>
        <v>180</v>
      </c>
      <c r="H1832" s="50">
        <f>IF(AND(C$9="L",C$10="IB"),(($C$7*Coefficients!$C$16)/($A1832*SIN(C$5*PI()/180))*100/2)^2*PI(),IF(AND(C$9="C",C$10="IB"),(($C$7*Coefficients!$D$16)/($A1832*SIN(C$5*PI()/180))*100/2)^2*PI(),IF(AND(C$9="L",C$10="D"),(($C$7*Coefficients!$E$16)/($A1832*SIN(C$5*PI()/180))*100/2)^2*PI(),IF(AND(C$9="C",C$10="D"),(($C$7* Coefficients!$F$16)/($A1832*SIN(C$5*PI()/180))*100/2)^2*PI(),FALSE))))</f>
        <v>6530.8188122922775</v>
      </c>
      <c r="I1832" s="42">
        <f t="shared" si="205"/>
        <v>1.2767033177895095</v>
      </c>
      <c r="L1832" s="44"/>
    </row>
    <row r="1833" spans="1:12" x14ac:dyDescent="0.25">
      <c r="A1833" s="51">
        <f t="shared" si="206"/>
        <v>628.0583588132572</v>
      </c>
      <c r="B1833" s="5">
        <f t="shared" si="200"/>
        <v>0.91023186120802657</v>
      </c>
      <c r="C1833" s="49">
        <f t="shared" si="203"/>
        <v>-0.81695933562006506</v>
      </c>
      <c r="D1833" s="5">
        <f t="shared" si="201"/>
        <v>6.0414891051049748</v>
      </c>
      <c r="E1833" s="5">
        <f t="shared" si="202"/>
        <v>4.1468471643038241</v>
      </c>
      <c r="F1833" s="5">
        <f t="shared" si="204"/>
        <v>6.1771802935421816</v>
      </c>
      <c r="G1833" s="16">
        <f>IF(AND(C$9="L",C$10="IB"),IF((($C$7*Coefficients!$C$16)/($A1833*($C$4/100)))&lt;=1,2*ASIN(($C$7*Coefficients!$C$16)/( $A1833*($C$4/100)))*180/PI(),180),IF(AND(C$9="C",C$10="IB"),IF((($C$7*Coefficients!$D$16)/($A1833*($C$4/100)))&lt;=1,2*ASIN(($C$7*Coefficients!$D$16)/( $A1833*($C$4/100)))*180/PI(),180),IF(AND(C$9="L",C$10="D"),IF((($C$7*Coefficients!$E$16)/($A1833*($C$4/100)))&lt;=1,2*ASIN(($C$7*Coefficients!$E$16)/( $A1833*($C$4/100)))*180/PI(),180),IF(AND(C$9="C",C$10="D"),IF((($C$7*Coefficients!$F$16)/($A1833*($C$4/100)))&lt;=1,2*ASIN(($C$7*Coefficients!$F$16)/( $A1833*($C$4/100)))*180/PI(),180),FALSE))))</f>
        <v>180</v>
      </c>
      <c r="H1833" s="50">
        <f>IF(AND(C$9="L",C$10="IB"),(($C$7*Coefficients!$C$16)/($A1833*SIN(C$5*PI()/180))*100/2)^2*PI(),IF(AND(C$9="C",C$10="IB"),(($C$7*Coefficients!$D$16)/($A1833*SIN(C$5*PI()/180))*100/2)^2*PI(),IF(AND(C$9="L",C$10="D"),(($C$7*Coefficients!$E$16)/($A1833*SIN(C$5*PI()/180))*100/2)^2*PI(),IF(AND(C$9="C",C$10="D"),(($C$7* Coefficients!$F$16)/($A1833*SIN(C$5*PI()/180))*100/2)^2*PI(),FALSE))))</f>
        <v>6500.8124254970007</v>
      </c>
      <c r="I1833" s="42">
        <f t="shared" si="205"/>
        <v>1.2737669816410595</v>
      </c>
      <c r="L1833" s="44"/>
    </row>
    <row r="1834" spans="1:12" x14ac:dyDescent="0.25">
      <c r="A1834" s="51">
        <f t="shared" si="206"/>
        <v>629.50618285713665</v>
      </c>
      <c r="B1834" s="5">
        <f t="shared" si="200"/>
        <v>0.9098303548775214</v>
      </c>
      <c r="C1834" s="49">
        <f t="shared" si="203"/>
        <v>-0.82079155597110831</v>
      </c>
      <c r="D1834" s="5">
        <f t="shared" si="201"/>
        <v>6.0554161758372782</v>
      </c>
      <c r="E1834" s="5">
        <f t="shared" si="202"/>
        <v>4.1659881411308071</v>
      </c>
      <c r="F1834" s="5">
        <f t="shared" si="204"/>
        <v>6.1971802935421803</v>
      </c>
      <c r="G1834" s="16">
        <f>IF(AND(C$9="L",C$10="IB"),IF((($C$7*Coefficients!$C$16)/($A1834*($C$4/100)))&lt;=1,2*ASIN(($C$7*Coefficients!$C$16)/( $A1834*($C$4/100)))*180/PI(),180),IF(AND(C$9="C",C$10="IB"),IF((($C$7*Coefficients!$D$16)/($A1834*($C$4/100)))&lt;=1,2*ASIN(($C$7*Coefficients!$D$16)/( $A1834*($C$4/100)))*180/PI(),180),IF(AND(C$9="L",C$10="D"),IF((($C$7*Coefficients!$E$16)/($A1834*($C$4/100)))&lt;=1,2*ASIN(($C$7*Coefficients!$E$16)/( $A1834*($C$4/100)))*180/PI(),180),IF(AND(C$9="C",C$10="D"),IF((($C$7*Coefficients!$F$16)/($A1834*($C$4/100)))&lt;=1,2*ASIN(($C$7*Coefficients!$F$16)/( $A1834*($C$4/100)))*180/PI(),180),FALSE))))</f>
        <v>180</v>
      </c>
      <c r="H1834" s="50">
        <f>IF(AND(C$9="L",C$10="IB"),(($C$7*Coefficients!$C$16)/($A1834*SIN(C$5*PI()/180))*100/2)^2*PI(),IF(AND(C$9="C",C$10="IB"),(($C$7*Coefficients!$D$16)/($A1834*SIN(C$5*PI()/180))*100/2)^2*PI(),IF(AND(C$9="L",C$10="D"),(($C$7*Coefficients!$E$16)/($A1834*SIN(C$5*PI()/180))*100/2)^2*PI(),IF(AND(C$9="C",C$10="D"),(($C$7* Coefficients!$F$16)/($A1834*SIN(C$5*PI()/180))*100/2)^2*PI(),FALSE))))</f>
        <v>6470.9439055258326</v>
      </c>
      <c r="I1834" s="42">
        <f t="shared" si="205"/>
        <v>1.2708373988783461</v>
      </c>
      <c r="L1834" s="44"/>
    </row>
    <row r="1835" spans="1:12" x14ac:dyDescent="0.25">
      <c r="A1835" s="51">
        <f t="shared" si="206"/>
        <v>630.95734448013218</v>
      </c>
      <c r="B1835" s="5">
        <f t="shared" si="200"/>
        <v>0.9094271122708959</v>
      </c>
      <c r="C1835" s="49">
        <f t="shared" si="203"/>
        <v>-0.82464205091107312</v>
      </c>
      <c r="D1835" s="5">
        <f t="shared" si="201"/>
        <v>6.0693753517833473</v>
      </c>
      <c r="E1835" s="5">
        <f t="shared" si="202"/>
        <v>4.1852174686925494</v>
      </c>
      <c r="F1835" s="5">
        <f t="shared" si="204"/>
        <v>6.2171802935421816</v>
      </c>
      <c r="G1835" s="16">
        <f>IF(AND(C$9="L",C$10="IB"),IF((($C$7*Coefficients!$C$16)/($A1835*($C$4/100)))&lt;=1,2*ASIN(($C$7*Coefficients!$C$16)/( $A1835*($C$4/100)))*180/PI(),180),IF(AND(C$9="C",C$10="IB"),IF((($C$7*Coefficients!$D$16)/($A1835*($C$4/100)))&lt;=1,2*ASIN(($C$7*Coefficients!$D$16)/( $A1835*($C$4/100)))*180/PI(),180),IF(AND(C$9="L",C$10="D"),IF((($C$7*Coefficients!$E$16)/($A1835*($C$4/100)))&lt;=1,2*ASIN(($C$7*Coefficients!$E$16)/( $A1835*($C$4/100)))*180/PI(),180),IF(AND(C$9="C",C$10="D"),IF((($C$7*Coefficients!$F$16)/($A1835*($C$4/100)))&lt;=1,2*ASIN(($C$7*Coefficients!$F$16)/( $A1835*($C$4/100)))*180/PI(),180),FALSE))))</f>
        <v>180</v>
      </c>
      <c r="H1835" s="50">
        <f>IF(AND(C$9="L",C$10="IB"),(($C$7*Coefficients!$C$16)/($A1835*SIN(C$5*PI()/180))*100/2)^2*PI(),IF(AND(C$9="C",C$10="IB"),(($C$7*Coefficients!$D$16)/($A1835*SIN(C$5*PI()/180))*100/2)^2*PI(),IF(AND(C$9="L",C$10="D"),(($C$7*Coefficients!$E$16)/($A1835*SIN(C$5*PI()/180))*100/2)^2*PI(),IF(AND(C$9="C",C$10="D"),(($C$7* Coefficients!$F$16)/($A1835*SIN(C$5*PI()/180))*100/2)^2*PI(),FALSE))))</f>
        <v>6441.2126189382652</v>
      </c>
      <c r="I1835" s="42">
        <f t="shared" si="205"/>
        <v>1.2679145539690138</v>
      </c>
      <c r="L1835" s="44"/>
    </row>
    <row r="1836" spans="1:12" x14ac:dyDescent="0.25">
      <c r="A1836" s="51">
        <f t="shared" si="206"/>
        <v>632.41185137615821</v>
      </c>
      <c r="B1836" s="5">
        <f t="shared" si="200"/>
        <v>0.90902212643080216</v>
      </c>
      <c r="C1836" s="49">
        <f t="shared" si="203"/>
        <v>-0.82851091048144299</v>
      </c>
      <c r="D1836" s="5">
        <f t="shared" si="201"/>
        <v>6.0833667069533437</v>
      </c>
      <c r="E1836" s="5">
        <f t="shared" si="202"/>
        <v>4.2045355547975092</v>
      </c>
      <c r="F1836" s="5">
        <f t="shared" si="204"/>
        <v>6.2371802935421812</v>
      </c>
      <c r="G1836" s="16">
        <f>IF(AND(C$9="L",C$10="IB"),IF((($C$7*Coefficients!$C$16)/($A1836*($C$4/100)))&lt;=1,2*ASIN(($C$7*Coefficients!$C$16)/( $A1836*($C$4/100)))*180/PI(),180),IF(AND(C$9="C",C$10="IB"),IF((($C$7*Coefficients!$D$16)/($A1836*($C$4/100)))&lt;=1,2*ASIN(($C$7*Coefficients!$D$16)/( $A1836*($C$4/100)))*180/PI(),180),IF(AND(C$9="L",C$10="D"),IF((($C$7*Coefficients!$E$16)/($A1836*($C$4/100)))&lt;=1,2*ASIN(($C$7*Coefficients!$E$16)/( $A1836*($C$4/100)))*180/PI(),180),IF(AND(C$9="C",C$10="D"),IF((($C$7*Coefficients!$F$16)/($A1836*($C$4/100)))&lt;=1,2*ASIN(($C$7*Coefficients!$F$16)/( $A1836*($C$4/100)))*180/PI(),180),FALSE))))</f>
        <v>180</v>
      </c>
      <c r="H1836" s="50">
        <f>IF(AND(C$9="L",C$10="IB"),(($C$7*Coefficients!$C$16)/($A1836*SIN(C$5*PI()/180))*100/2)^2*PI(),IF(AND(C$9="C",C$10="IB"),(($C$7*Coefficients!$D$16)/($A1836*SIN(C$5*PI()/180))*100/2)^2*PI(),IF(AND(C$9="L",C$10="D"),(($C$7*Coefficients!$E$16)/($A1836*SIN(C$5*PI()/180))*100/2)^2*PI(),IF(AND(C$9="C",C$10="D"),(($C$7* Coefficients!$F$16)/($A1836*SIN(C$5*PI()/180))*100/2)^2*PI(),FALSE))))</f>
        <v>6411.6179352041645</v>
      </c>
      <c r="I1836" s="42">
        <f t="shared" si="205"/>
        <v>1.2649984314164291</v>
      </c>
      <c r="L1836" s="44"/>
    </row>
    <row r="1837" spans="1:12" x14ac:dyDescent="0.25">
      <c r="A1837" s="51">
        <f t="shared" si="206"/>
        <v>633.86971125686557</v>
      </c>
      <c r="B1837" s="5">
        <f t="shared" si="200"/>
        <v>0.90861539037720773</v>
      </c>
      <c r="C1837" s="49">
        <f t="shared" si="203"/>
        <v>-0.83239822519589213</v>
      </c>
      <c r="D1837" s="5">
        <f t="shared" si="201"/>
        <v>6.0973903155280409</v>
      </c>
      <c r="E1837" s="5">
        <f t="shared" si="202"/>
        <v>4.2239428091365108</v>
      </c>
      <c r="F1837" s="5">
        <f t="shared" si="204"/>
        <v>6.2571802935421816</v>
      </c>
      <c r="G1837" s="16">
        <f>IF(AND(C$9="L",C$10="IB"),IF((($C$7*Coefficients!$C$16)/($A1837*($C$4/100)))&lt;=1,2*ASIN(($C$7*Coefficients!$C$16)/( $A1837*($C$4/100)))*180/PI(),180),IF(AND(C$9="C",C$10="IB"),IF((($C$7*Coefficients!$D$16)/($A1837*($C$4/100)))&lt;=1,2*ASIN(($C$7*Coefficients!$D$16)/( $A1837*($C$4/100)))*180/PI(),180),IF(AND(C$9="L",C$10="D"),IF((($C$7*Coefficients!$E$16)/($A1837*($C$4/100)))&lt;=1,2*ASIN(($C$7*Coefficients!$E$16)/( $A1837*($C$4/100)))*180/PI(),180),IF(AND(C$9="C",C$10="D"),IF((($C$7*Coefficients!$F$16)/($A1837*($C$4/100)))&lt;=1,2*ASIN(($C$7*Coefficients!$F$16)/( $A1837*($C$4/100)))*180/PI(),180),FALSE))))</f>
        <v>180</v>
      </c>
      <c r="H1837" s="50">
        <f>IF(AND(C$9="L",C$10="IB"),(($C$7*Coefficients!$C$16)/($A1837*SIN(C$5*PI()/180))*100/2)^2*PI(),IF(AND(C$9="C",C$10="IB"),(($C$7*Coefficients!$D$16)/($A1837*SIN(C$5*PI()/180))*100/2)^2*PI(),IF(AND(C$9="L",C$10="D"),(($C$7*Coefficients!$E$16)/($A1837*SIN(C$5*PI()/180))*100/2)^2*PI(),IF(AND(C$9="C",C$10="D"),(($C$7* Coefficients!$F$16)/($A1837*SIN(C$5*PI()/180))*100/2)^2*PI(),FALSE))))</f>
        <v>6382.1592266904363</v>
      </c>
      <c r="I1837" s="42">
        <f t="shared" si="205"/>
        <v>1.2620890157596012</v>
      </c>
      <c r="L1837" s="44"/>
    </row>
    <row r="1838" spans="1:12" x14ac:dyDescent="0.25">
      <c r="A1838" s="51">
        <f t="shared" si="206"/>
        <v>635.33093185168218</v>
      </c>
      <c r="B1838" s="5">
        <f t="shared" si="200"/>
        <v>0.9082068971073719</v>
      </c>
      <c r="C1838" s="49">
        <f t="shared" si="203"/>
        <v>-0.83630408604306172</v>
      </c>
      <c r="D1838" s="5">
        <f t="shared" si="201"/>
        <v>6.1114462518592116</v>
      </c>
      <c r="E1838" s="5">
        <f t="shared" si="202"/>
        <v>4.2434396432914196</v>
      </c>
      <c r="F1838" s="5">
        <f t="shared" si="204"/>
        <v>6.2771802935421821</v>
      </c>
      <c r="G1838" s="16">
        <f>IF(AND(C$9="L",C$10="IB"),IF((($C$7*Coefficients!$C$16)/($A1838*($C$4/100)))&lt;=1,2*ASIN(($C$7*Coefficients!$C$16)/( $A1838*($C$4/100)))*180/PI(),180),IF(AND(C$9="C",C$10="IB"),IF((($C$7*Coefficients!$D$16)/($A1838*($C$4/100)))&lt;=1,2*ASIN(($C$7*Coefficients!$D$16)/( $A1838*($C$4/100)))*180/PI(),180),IF(AND(C$9="L",C$10="D"),IF((($C$7*Coefficients!$E$16)/($A1838*($C$4/100)))&lt;=1,2*ASIN(($C$7*Coefficients!$E$16)/( $A1838*($C$4/100)))*180/PI(),180),IF(AND(C$9="C",C$10="D"),IF((($C$7*Coefficients!$F$16)/($A1838*($C$4/100)))&lt;=1,2*ASIN(($C$7*Coefficients!$F$16)/( $A1838*($C$4/100)))*180/PI(),180),FALSE))))</f>
        <v>180</v>
      </c>
      <c r="H1838" s="50">
        <f>IF(AND(C$9="L",C$10="IB"),(($C$7*Coefficients!$C$16)/($A1838*SIN(C$5*PI()/180))*100/2)^2*PI(),IF(AND(C$9="C",C$10="IB"),(($C$7*Coefficients!$D$16)/($A1838*SIN(C$5*PI()/180))*100/2)^2*PI(),IF(AND(C$9="L",C$10="D"),(($C$7*Coefficients!$E$16)/($A1838*SIN(C$5*PI()/180))*100/2)^2*PI(),IF(AND(C$9="C",C$10="D"),(($C$7* Coefficients!$F$16)/($A1838*SIN(C$5*PI()/180))*100/2)^2*PI(),FALSE))))</f>
        <v>6352.8358686476922</v>
      </c>
      <c r="I1838" s="42">
        <f t="shared" si="205"/>
        <v>1.2591862915730976</v>
      </c>
      <c r="L1838" s="44"/>
    </row>
    <row r="1839" spans="1:12" x14ac:dyDescent="0.25">
      <c r="A1839" s="51">
        <f t="shared" si="206"/>
        <v>636.7955209078541</v>
      </c>
      <c r="B1839" s="5">
        <f t="shared" si="200"/>
        <v>0.90779663959582557</v>
      </c>
      <c r="C1839" s="49">
        <f t="shared" si="203"/>
        <v>-0.84022858448932536</v>
      </c>
      <c r="D1839" s="5">
        <f t="shared" si="201"/>
        <v>6.1255345904700347</v>
      </c>
      <c r="E1839" s="5">
        <f t="shared" si="202"/>
        <v>4.2630264707438794</v>
      </c>
      <c r="F1839" s="5">
        <f t="shared" si="204"/>
        <v>6.2971802935421799</v>
      </c>
      <c r="G1839" s="16">
        <f>IF(AND(C$9="L",C$10="IB"),IF((($C$7*Coefficients!$C$16)/($A1839*($C$4/100)))&lt;=1,2*ASIN(($C$7*Coefficients!$C$16)/( $A1839*($C$4/100)))*180/PI(),180),IF(AND(C$9="C",C$10="IB"),IF((($C$7*Coefficients!$D$16)/($A1839*($C$4/100)))&lt;=1,2*ASIN(($C$7*Coefficients!$D$16)/( $A1839*($C$4/100)))*180/PI(),180),IF(AND(C$9="L",C$10="D"),IF((($C$7*Coefficients!$E$16)/($A1839*($C$4/100)))&lt;=1,2*ASIN(($C$7*Coefficients!$E$16)/( $A1839*($C$4/100)))*180/PI(),180),IF(AND(C$9="C",C$10="D"),IF((($C$7*Coefficients!$F$16)/($A1839*($C$4/100)))&lt;=1,2*ASIN(($C$7*Coefficients!$F$16)/( $A1839*($C$4/100)))*180/PI(),180),FALSE))))</f>
        <v>180</v>
      </c>
      <c r="H1839" s="50">
        <f>IF(AND(C$9="L",C$10="IB"),(($C$7*Coefficients!$C$16)/($A1839*SIN(C$5*PI()/180))*100/2)^2*PI(),IF(AND(C$9="C",C$10="IB"),(($C$7*Coefficients!$D$16)/($A1839*SIN(C$5*PI()/180))*100/2)^2*PI(),IF(AND(C$9="L",C$10="D"),(($C$7*Coefficients!$E$16)/($A1839*SIN(C$5*PI()/180))*100/2)^2*PI(),IF(AND(C$9="C",C$10="D"),(($C$7* Coefficients!$F$16)/($A1839*SIN(C$5*PI()/180))*100/2)^2*PI(),FALSE))))</f>
        <v>6323.6472391970074</v>
      </c>
      <c r="I1839" s="42">
        <f t="shared" si="205"/>
        <v>1.2562902434669638</v>
      </c>
      <c r="L1839" s="44"/>
    </row>
    <row r="1840" spans="1:12" x14ac:dyDescent="0.25">
      <c r="A1840" s="51">
        <f t="shared" si="206"/>
        <v>638.26348619048679</v>
      </c>
      <c r="B1840" s="5">
        <f t="shared" si="200"/>
        <v>0.90738461079434862</v>
      </c>
      <c r="C1840" s="49">
        <f t="shared" si="203"/>
        <v>-0.84417181248160422</v>
      </c>
      <c r="D1840" s="5">
        <f t="shared" si="201"/>
        <v>6.1396554060554775</v>
      </c>
      <c r="E1840" s="5">
        <f t="shared" si="202"/>
        <v>4.2827037068840816</v>
      </c>
      <c r="F1840" s="5">
        <f t="shared" si="204"/>
        <v>6.3171802935421812</v>
      </c>
      <c r="G1840" s="16">
        <f>IF(AND(C$9="L",C$10="IB"),IF((($C$7*Coefficients!$C$16)/($A1840*($C$4/100)))&lt;=1,2*ASIN(($C$7*Coefficients!$C$16)/( $A1840*($C$4/100)))*180/PI(),180),IF(AND(C$9="C",C$10="IB"),IF((($C$7*Coefficients!$D$16)/($A1840*($C$4/100)))&lt;=1,2*ASIN(($C$7*Coefficients!$D$16)/( $A1840*($C$4/100)))*180/PI(),180),IF(AND(C$9="L",C$10="D"),IF((($C$7*Coefficients!$E$16)/($A1840*($C$4/100)))&lt;=1,2*ASIN(($C$7*Coefficients!$E$16)/( $A1840*($C$4/100)))*180/PI(),180),IF(AND(C$9="C",C$10="D"),IF((($C$7*Coefficients!$F$16)/($A1840*($C$4/100)))&lt;=1,2*ASIN(($C$7*Coefficients!$F$16)/( $A1840*($C$4/100)))*180/PI(),180),FALSE))))</f>
        <v>180</v>
      </c>
      <c r="H1840" s="50">
        <f>IF(AND(C$9="L",C$10="IB"),(($C$7*Coefficients!$C$16)/($A1840*SIN(C$5*PI()/180))*100/2)^2*PI(),IF(AND(C$9="C",C$10="IB"),(($C$7*Coefficients!$D$16)/($A1840*SIN(C$5*PI()/180))*100/2)^2*PI(),IF(AND(C$9="L",C$10="D"),(($C$7*Coefficients!$E$16)/($A1840*SIN(C$5*PI()/180))*100/2)^2*PI(),IF(AND(C$9="C",C$10="D"),(($C$7* Coefficients!$F$16)/($A1840*SIN(C$5*PI()/180))*100/2)^2*PI(),FALSE))))</f>
        <v>6294.5927193167299</v>
      </c>
      <c r="I1840" s="42">
        <f t="shared" si="205"/>
        <v>1.2534008560866408</v>
      </c>
      <c r="L1840" s="44"/>
    </row>
    <row r="1841" spans="1:12" x14ac:dyDescent="0.25">
      <c r="A1841" s="51">
        <f t="shared" si="206"/>
        <v>639.73483548258605</v>
      </c>
      <c r="B1841" s="5">
        <f t="shared" si="200"/>
        <v>0.90697080363194993</v>
      </c>
      <c r="C1841" s="49">
        <f t="shared" si="203"/>
        <v>-0.84813386245018163</v>
      </c>
      <c r="D1841" s="5">
        <f t="shared" si="201"/>
        <v>6.1538087734826989</v>
      </c>
      <c r="E1841" s="5">
        <f t="shared" si="202"/>
        <v>4.3024717690195624</v>
      </c>
      <c r="F1841" s="5">
        <f t="shared" si="204"/>
        <v>6.337180293542179</v>
      </c>
      <c r="G1841" s="16">
        <f>IF(AND(C$9="L",C$10="IB"),IF((($C$7*Coefficients!$C$16)/($A1841*($C$4/100)))&lt;=1,2*ASIN(($C$7*Coefficients!$C$16)/( $A1841*($C$4/100)))*180/PI(),180),IF(AND(C$9="C",C$10="IB"),IF((($C$7*Coefficients!$D$16)/($A1841*($C$4/100)))&lt;=1,2*ASIN(($C$7*Coefficients!$D$16)/( $A1841*($C$4/100)))*180/PI(),180),IF(AND(C$9="L",C$10="D"),IF((($C$7*Coefficients!$E$16)/($A1841*($C$4/100)))&lt;=1,2*ASIN(($C$7*Coefficients!$E$16)/( $A1841*($C$4/100)))*180/PI(),180),IF(AND(C$9="C",C$10="D"),IF((($C$7*Coefficients!$F$16)/($A1841*($C$4/100)))&lt;=1,2*ASIN(($C$7*Coefficients!$F$16)/( $A1841*($C$4/100)))*180/PI(),180),FALSE))))</f>
        <v>180</v>
      </c>
      <c r="H1841" s="50">
        <f>IF(AND(C$9="L",C$10="IB"),(($C$7*Coefficients!$C$16)/($A1841*SIN(C$5*PI()/180))*100/2)^2*PI(),IF(AND(C$9="C",C$10="IB"),(($C$7*Coefficients!$D$16)/($A1841*SIN(C$5*PI()/180))*100/2)^2*PI(),IF(AND(C$9="L",C$10="D"),(($C$7*Coefficients!$E$16)/($A1841*SIN(C$5*PI()/180))*100/2)^2*PI(),IF(AND(C$9="C",C$10="D"),(($C$7* Coefficients!$F$16)/($A1841*SIN(C$5*PI()/180))*100/2)^2*PI(),FALSE))))</f>
        <v>6265.6716928293527</v>
      </c>
      <c r="I1841" s="42">
        <f t="shared" si="205"/>
        <v>1.2505181141128847</v>
      </c>
      <c r="L1841" s="44"/>
    </row>
    <row r="1842" spans="1:12" x14ac:dyDescent="0.25">
      <c r="A1842" s="51">
        <f t="shared" si="206"/>
        <v>641.2095765850994</v>
      </c>
      <c r="B1842" s="5">
        <f t="shared" si="200"/>
        <v>0.90655521101484848</v>
      </c>
      <c r="C1842" s="49">
        <f t="shared" si="203"/>
        <v>-0.8521148273115331</v>
      </c>
      <c r="D1842" s="5">
        <f t="shared" si="201"/>
        <v>6.167994767791444</v>
      </c>
      <c r="E1842" s="5">
        <f t="shared" si="202"/>
        <v>4.3223310763840708</v>
      </c>
      <c r="F1842" s="5">
        <f t="shared" si="204"/>
        <v>6.3571802935421786</v>
      </c>
      <c r="G1842" s="16">
        <f>IF(AND(C$9="L",C$10="IB"),IF((($C$7*Coefficients!$C$16)/($A1842*($C$4/100)))&lt;=1,2*ASIN(($C$7*Coefficients!$C$16)/( $A1842*($C$4/100)))*180/PI(),180),IF(AND(C$9="C",C$10="IB"),IF((($C$7*Coefficients!$D$16)/($A1842*($C$4/100)))&lt;=1,2*ASIN(($C$7*Coefficients!$D$16)/( $A1842*($C$4/100)))*180/PI(),180),IF(AND(C$9="L",C$10="D"),IF((($C$7*Coefficients!$E$16)/($A1842*($C$4/100)))&lt;=1,2*ASIN(($C$7*Coefficients!$E$16)/( $A1842*($C$4/100)))*180/PI(),180),IF(AND(C$9="C",C$10="D"),IF((($C$7*Coefficients!$F$16)/($A1842*($C$4/100)))&lt;=1,2*ASIN(($C$7*Coefficients!$F$16)/( $A1842*($C$4/100)))*180/PI(),180),FALSE))))</f>
        <v>180</v>
      </c>
      <c r="H1842" s="50">
        <f>IF(AND(C$9="L",C$10="IB"),(($C$7*Coefficients!$C$16)/($A1842*SIN(C$5*PI()/180))*100/2)^2*PI(),IF(AND(C$9="C",C$10="IB"),(($C$7*Coefficients!$D$16)/($A1842*SIN(C$5*PI()/180))*100/2)^2*PI(),IF(AND(C$9="L",C$10="D"),(($C$7*Coefficients!$E$16)/($A1842*SIN(C$5*PI()/180))*100/2)^2*PI(),IF(AND(C$9="C",C$10="D"),(($C$7* Coefficients!$F$16)/($A1842*SIN(C$5*PI()/180))*100/2)^2*PI(),FALSE))))</f>
        <v>6236.8835463884507</v>
      </c>
      <c r="I1842" s="42">
        <f t="shared" si="205"/>
        <v>1.2476420022616841</v>
      </c>
      <c r="L1842" s="44"/>
    </row>
    <row r="1843" spans="1:12" x14ac:dyDescent="0.25">
      <c r="A1843" s="51">
        <f t="shared" si="206"/>
        <v>642.68771731695722</v>
      </c>
      <c r="B1843" s="5">
        <f t="shared" si="200"/>
        <v>0.90613782582645286</v>
      </c>
      <c r="C1843" s="49">
        <f t="shared" si="203"/>
        <v>-0.85611480047119715</v>
      </c>
      <c r="D1843" s="5">
        <f t="shared" si="201"/>
        <v>6.1822134641944428</v>
      </c>
      <c r="E1843" s="5">
        <f t="shared" si="202"/>
        <v>4.3422820501464514</v>
      </c>
      <c r="F1843" s="5">
        <f t="shared" si="204"/>
        <v>6.37718029354218</v>
      </c>
      <c r="G1843" s="16">
        <f>IF(AND(C$9="L",C$10="IB"),IF((($C$7*Coefficients!$C$16)/($A1843*($C$4/100)))&lt;=1,2*ASIN(($C$7*Coefficients!$C$16)/( $A1843*($C$4/100)))*180/PI(),180),IF(AND(C$9="C",C$10="IB"),IF((($C$7*Coefficients!$D$16)/($A1843*($C$4/100)))&lt;=1,2*ASIN(($C$7*Coefficients!$D$16)/( $A1843*($C$4/100)))*180/PI(),180),IF(AND(C$9="L",C$10="D"),IF((($C$7*Coefficients!$E$16)/($A1843*($C$4/100)))&lt;=1,2*ASIN(($C$7*Coefficients!$E$16)/( $A1843*($C$4/100)))*180/PI(),180),IF(AND(C$9="C",C$10="D"),IF((($C$7*Coefficients!$F$16)/($A1843*($C$4/100)))&lt;=1,2*ASIN(($C$7*Coefficients!$F$16)/( $A1843*($C$4/100)))*180/PI(),180),FALSE))))</f>
        <v>180</v>
      </c>
      <c r="H1843" s="50">
        <f>IF(AND(C$9="L",C$10="IB"),(($C$7*Coefficients!$C$16)/($A1843*SIN(C$5*PI()/180))*100/2)^2*PI(),IF(AND(C$9="C",C$10="IB"),(($C$7*Coefficients!$D$16)/($A1843*SIN(C$5*PI()/180))*100/2)^2*PI(),IF(AND(C$9="L",C$10="D"),(($C$7*Coefficients!$E$16)/($A1843*SIN(C$5*PI()/180))*100/2)^2*PI(),IF(AND(C$9="C",C$10="D"),(($C$7* Coefficients!$F$16)/($A1843*SIN(C$5*PI()/180))*100/2)^2*PI(),FALSE))))</f>
        <v>6208.2276694656675</v>
      </c>
      <c r="I1843" s="42">
        <f t="shared" si="205"/>
        <v>1.2447725052841805</v>
      </c>
      <c r="L1843" s="44"/>
    </row>
    <row r="1844" spans="1:12" x14ac:dyDescent="0.25">
      <c r="A1844" s="51">
        <f t="shared" si="206"/>
        <v>644.1692655151146</v>
      </c>
      <c r="B1844" s="5">
        <f t="shared" si="200"/>
        <v>0.90571864092734278</v>
      </c>
      <c r="C1844" s="49">
        <f t="shared" si="203"/>
        <v>-0.86013387582665213</v>
      </c>
      <c r="D1844" s="5">
        <f t="shared" si="201"/>
        <v>6.1964649380778054</v>
      </c>
      <c r="E1844" s="5">
        <f t="shared" si="202"/>
        <v>4.3623251134195637</v>
      </c>
      <c r="F1844" s="5">
        <f t="shared" si="204"/>
        <v>6.397180293542176</v>
      </c>
      <c r="G1844" s="16">
        <f>IF(AND(C$9="L",C$10="IB"),IF((($C$7*Coefficients!$C$16)/($A1844*($C$4/100)))&lt;=1,2*ASIN(($C$7*Coefficients!$C$16)/( $A1844*($C$4/100)))*180/PI(),180),IF(AND(C$9="C",C$10="IB"),IF((($C$7*Coefficients!$D$16)/($A1844*($C$4/100)))&lt;=1,2*ASIN(($C$7*Coefficients!$D$16)/( $A1844*($C$4/100)))*180/PI(),180),IF(AND(C$9="L",C$10="D"),IF((($C$7*Coefficients!$E$16)/($A1844*($C$4/100)))&lt;=1,2*ASIN(($C$7*Coefficients!$E$16)/( $A1844*($C$4/100)))*180/PI(),180),IF(AND(C$9="C",C$10="D"),IF((($C$7*Coefficients!$F$16)/($A1844*($C$4/100)))&lt;=1,2*ASIN(($C$7*Coefficients!$F$16)/( $A1844*($C$4/100)))*180/PI(),180),FALSE))))</f>
        <v>180</v>
      </c>
      <c r="H1844" s="50">
        <f>IF(AND(C$9="L",C$10="IB"),(($C$7*Coefficients!$C$16)/($A1844*SIN(C$5*PI()/180))*100/2)^2*PI(),IF(AND(C$9="C",C$10="IB"),(($C$7*Coefficients!$D$16)/($A1844*SIN(C$5*PI()/180))*100/2)^2*PI(),IF(AND(C$9="L",C$10="D"),(($C$7*Coefficients!$E$16)/($A1844*SIN(C$5*PI()/180))*100/2)^2*PI(),IF(AND(C$9="C",C$10="D"),(($C$7* Coefficients!$F$16)/($A1844*SIN(C$5*PI()/180))*100/2)^2*PI(),FALSE))))</f>
        <v>6179.7034543377722</v>
      </c>
      <c r="I1844" s="42">
        <f t="shared" si="205"/>
        <v>1.2419096079665866</v>
      </c>
      <c r="L1844" s="44"/>
    </row>
    <row r="1845" spans="1:12" x14ac:dyDescent="0.25">
      <c r="A1845" s="51">
        <f t="shared" si="206"/>
        <v>645.65422903459273</v>
      </c>
      <c r="B1845" s="5">
        <f t="shared" si="200"/>
        <v>0.90529764915525268</v>
      </c>
      <c r="C1845" s="49">
        <f t="shared" si="203"/>
        <v>-0.86417214777020113</v>
      </c>
      <c r="D1845" s="5">
        <f t="shared" si="201"/>
        <v>6.210749265001434</v>
      </c>
      <c r="E1845" s="5">
        <f t="shared" si="202"/>
        <v>4.3824606912692872</v>
      </c>
      <c r="F1845" s="5">
        <f t="shared" si="204"/>
        <v>6.4171802935421791</v>
      </c>
      <c r="G1845" s="16">
        <f>IF(AND(C$9="L",C$10="IB"),IF((($C$7*Coefficients!$C$16)/($A1845*($C$4/100)))&lt;=1,2*ASIN(($C$7*Coefficients!$C$16)/( $A1845*($C$4/100)))*180/PI(),180),IF(AND(C$9="C",C$10="IB"),IF((($C$7*Coefficients!$D$16)/($A1845*($C$4/100)))&lt;=1,2*ASIN(($C$7*Coefficients!$D$16)/( $A1845*($C$4/100)))*180/PI(),180),IF(AND(C$9="L",C$10="D"),IF((($C$7*Coefficients!$E$16)/($A1845*($C$4/100)))&lt;=1,2*ASIN(($C$7*Coefficients!$E$16)/( $A1845*($C$4/100)))*180/PI(),180),IF(AND(C$9="C",C$10="D"),IF((($C$7*Coefficients!$F$16)/($A1845*($C$4/100)))&lt;=1,2*ASIN(($C$7*Coefficients!$F$16)/( $A1845*($C$4/100)))*180/PI(),180),FALSE))))</f>
        <v>180</v>
      </c>
      <c r="H1845" s="50">
        <f>IF(AND(C$9="L",C$10="IB"),(($C$7*Coefficients!$C$16)/($A1845*SIN(C$5*PI()/180))*100/2)^2*PI(),IF(AND(C$9="C",C$10="IB"),(($C$7*Coefficients!$D$16)/($A1845*SIN(C$5*PI()/180))*100/2)^2*PI(),IF(AND(C$9="L",C$10="D"),(($C$7*Coefficients!$E$16)/($A1845*SIN(C$5*PI()/180))*100/2)^2*PI(),IF(AND(C$9="C",C$10="D"),(($C$7* Coefficients!$F$16)/($A1845*SIN(C$5*PI()/180))*100/2)^2*PI(),FALSE))))</f>
        <v>6151.3102960737624</v>
      </c>
      <c r="I1845" s="42">
        <f t="shared" si="205"/>
        <v>1.2390532951301056</v>
      </c>
      <c r="L1845" s="44"/>
    </row>
    <row r="1846" spans="1:12" x14ac:dyDescent="0.25">
      <c r="A1846" s="51">
        <f t="shared" si="206"/>
        <v>647.14261574852014</v>
      </c>
      <c r="B1846" s="5">
        <f t="shared" si="200"/>
        <v>0.90487484332505219</v>
      </c>
      <c r="C1846" s="49">
        <f t="shared" si="203"/>
        <v>-0.86822971119191061</v>
      </c>
      <c r="D1846" s="5">
        <f t="shared" si="201"/>
        <v>6.2250665206994018</v>
      </c>
      <c r="E1846" s="5">
        <f t="shared" si="202"/>
        <v>4.4026892107234943</v>
      </c>
      <c r="F1846" s="5">
        <f t="shared" si="204"/>
        <v>6.437180293542176</v>
      </c>
      <c r="G1846" s="16">
        <f>IF(AND(C$9="L",C$10="IB"),IF((($C$7*Coefficients!$C$16)/($A1846*($C$4/100)))&lt;=1,2*ASIN(($C$7*Coefficients!$C$16)/( $A1846*($C$4/100)))*180/PI(),180),IF(AND(C$9="C",C$10="IB"),IF((($C$7*Coefficients!$D$16)/($A1846*($C$4/100)))&lt;=1,2*ASIN(($C$7*Coefficients!$D$16)/( $A1846*($C$4/100)))*180/PI(),180),IF(AND(C$9="L",C$10="D"),IF((($C$7*Coefficients!$E$16)/($A1846*($C$4/100)))&lt;=1,2*ASIN(($C$7*Coefficients!$E$16)/( $A1846*($C$4/100)))*180/PI(),180),IF(AND(C$9="C",C$10="D"),IF((($C$7*Coefficients!$F$16)/($A1846*($C$4/100)))&lt;=1,2*ASIN(($C$7*Coefficients!$F$16)/( $A1846*($C$4/100)))*180/PI(),180),FALSE))))</f>
        <v>180</v>
      </c>
      <c r="H1846" s="50">
        <f>IF(AND(C$9="L",C$10="IB"),(($C$7*Coefficients!$C$16)/($A1846*SIN(C$5*PI()/180))*100/2)^2*PI(),IF(AND(C$9="C",C$10="IB"),(($C$7*Coefficients!$D$16)/($A1846*SIN(C$5*PI()/180))*100/2)^2*PI(),IF(AND(C$9="L",C$10="D"),(($C$7*Coefficients!$E$16)/($A1846*SIN(C$5*PI()/180))*100/2)^2*PI(),IF(AND(C$9="C",C$10="D"),(($C$7* Coefficients!$F$16)/($A1846*SIN(C$5*PI()/180))*100/2)^2*PI(),FALSE))))</f>
        <v>6123.0475925220526</v>
      </c>
      <c r="I1846" s="42">
        <f t="shared" si="205"/>
        <v>1.2362035516308516</v>
      </c>
      <c r="L1846" s="44"/>
    </row>
    <row r="1847" spans="1:12" x14ac:dyDescent="0.25">
      <c r="A1847" s="51">
        <f t="shared" si="206"/>
        <v>648.63443354817514</v>
      </c>
      <c r="B1847" s="5">
        <f t="shared" si="200"/>
        <v>0.90445021622873101</v>
      </c>
      <c r="C1847" s="49">
        <f t="shared" si="203"/>
        <v>-0.87230666148253688</v>
      </c>
      <c r="D1847" s="5">
        <f t="shared" si="201"/>
        <v>6.2394167810803758</v>
      </c>
      <c r="E1847" s="5">
        <f t="shared" si="202"/>
        <v>4.4230111007811459</v>
      </c>
      <c r="F1847" s="5">
        <f t="shared" si="204"/>
        <v>6.4571802935421747</v>
      </c>
      <c r="G1847" s="16">
        <f>IF(AND(C$9="L",C$10="IB"),IF((($C$7*Coefficients!$C$16)/($A1847*($C$4/100)))&lt;=1,2*ASIN(($C$7*Coefficients!$C$16)/( $A1847*($C$4/100)))*180/PI(),180),IF(AND(C$9="C",C$10="IB"),IF((($C$7*Coefficients!$D$16)/($A1847*($C$4/100)))&lt;=1,2*ASIN(($C$7*Coefficients!$D$16)/( $A1847*($C$4/100)))*180/PI(),180),IF(AND(C$9="L",C$10="D"),IF((($C$7*Coefficients!$E$16)/($A1847*($C$4/100)))&lt;=1,2*ASIN(($C$7*Coefficients!$E$16)/( $A1847*($C$4/100)))*180/PI(),180),IF(AND(C$9="C",C$10="D"),IF((($C$7*Coefficients!$F$16)/($A1847*($C$4/100)))&lt;=1,2*ASIN(($C$7*Coefficients!$F$16)/( $A1847*($C$4/100)))*180/PI(),180),FALSE))))</f>
        <v>180</v>
      </c>
      <c r="H1847" s="50">
        <f>IF(AND(C$9="L",C$10="IB"),(($C$7*Coefficients!$C$16)/($A1847*SIN(C$5*PI()/180))*100/2)^2*PI(),IF(AND(C$9="C",C$10="IB"),(($C$7*Coefficients!$D$16)/($A1847*SIN(C$5*PI()/180))*100/2)^2*PI(),IF(AND(C$9="L",C$10="D"),(($C$7*Coefficients!$E$16)/($A1847*SIN(C$5*PI()/180))*100/2)^2*PI(),IF(AND(C$9="C",C$10="D"),(($C$7* Coefficients!$F$16)/($A1847*SIN(C$5*PI()/180))*100/2)^2*PI(),FALSE))))</f>
        <v>6094.9147442976755</v>
      </c>
      <c r="I1847" s="42">
        <f t="shared" si="205"/>
        <v>1.2333603623597678</v>
      </c>
      <c r="L1847" s="44"/>
    </row>
    <row r="1848" spans="1:12" x14ac:dyDescent="0.25">
      <c r="A1848" s="51">
        <f t="shared" si="206"/>
        <v>650.12969034302728</v>
      </c>
      <c r="B1848" s="5">
        <f t="shared" si="200"/>
        <v>0.90402376063538281</v>
      </c>
      <c r="C1848" s="49">
        <f t="shared" si="203"/>
        <v>-0.87640309453648524</v>
      </c>
      <c r="D1848" s="5">
        <f t="shared" si="201"/>
        <v>6.2538001222280082</v>
      </c>
      <c r="E1848" s="5">
        <f t="shared" si="202"/>
        <v>4.4434267924213637</v>
      </c>
      <c r="F1848" s="5">
        <f t="shared" si="204"/>
        <v>6.4771802935421743</v>
      </c>
      <c r="G1848" s="16">
        <f>IF(AND(C$9="L",C$10="IB"),IF((($C$7*Coefficients!$C$16)/($A1848*($C$4/100)))&lt;=1,2*ASIN(($C$7*Coefficients!$C$16)/( $A1848*($C$4/100)))*180/PI(),180),IF(AND(C$9="C",C$10="IB"),IF((($C$7*Coefficients!$D$16)/($A1848*($C$4/100)))&lt;=1,2*ASIN(($C$7*Coefficients!$D$16)/( $A1848*($C$4/100)))*180/PI(),180),IF(AND(C$9="L",C$10="D"),IF((($C$7*Coefficients!$E$16)/($A1848*($C$4/100)))&lt;=1,2*ASIN(($C$7*Coefficients!$E$16)/( $A1848*($C$4/100)))*180/PI(),180),IF(AND(C$9="C",C$10="D"),IF((($C$7*Coefficients!$F$16)/($A1848*($C$4/100)))&lt;=1,2*ASIN(($C$7*Coefficients!$F$16)/( $A1848*($C$4/100)))*180/PI(),180),FALSE))))</f>
        <v>180</v>
      </c>
      <c r="H1848" s="50">
        <f>IF(AND(C$9="L",C$10="IB"),(($C$7*Coefficients!$C$16)/($A1848*SIN(C$5*PI()/180))*100/2)^2*PI(),IF(AND(C$9="C",C$10="IB"),(($C$7*Coefficients!$D$16)/($A1848*SIN(C$5*PI()/180))*100/2)^2*PI(),IF(AND(C$9="L",C$10="D"),(($C$7*Coefficients!$E$16)/($A1848*SIN(C$5*PI()/180))*100/2)^2*PI(),IF(AND(C$9="C",C$10="D"),(($C$7* Coefficients!$F$16)/($A1848*SIN(C$5*PI()/180))*100/2)^2*PI(),FALSE))))</f>
        <v>6066.9111547696029</v>
      </c>
      <c r="I1848" s="42">
        <f t="shared" si="205"/>
        <v>1.2305237122425479</v>
      </c>
      <c r="L1848" s="44"/>
    </row>
    <row r="1849" spans="1:12" x14ac:dyDescent="0.25">
      <c r="A1849" s="51">
        <f t="shared" si="206"/>
        <v>651.6283940607791</v>
      </c>
      <c r="B1849" s="5">
        <f t="shared" si="200"/>
        <v>0.90359546929118939</v>
      </c>
      <c r="C1849" s="49">
        <f t="shared" si="203"/>
        <v>-0.88051910675479705</v>
      </c>
      <c r="D1849" s="5">
        <f t="shared" si="201"/>
        <v>6.2682166204013408</v>
      </c>
      <c r="E1849" s="5">
        <f t="shared" si="202"/>
        <v>4.463936718612584</v>
      </c>
      <c r="F1849" s="5">
        <f t="shared" si="204"/>
        <v>6.4971802935421756</v>
      </c>
      <c r="G1849" s="16">
        <f>IF(AND(C$9="L",C$10="IB"),IF((($C$7*Coefficients!$C$16)/($A1849*($C$4/100)))&lt;=1,2*ASIN(($C$7*Coefficients!$C$16)/( $A1849*($C$4/100)))*180/PI(),180),IF(AND(C$9="C",C$10="IB"),IF((($C$7*Coefficients!$D$16)/($A1849*($C$4/100)))&lt;=1,2*ASIN(($C$7*Coefficients!$D$16)/( $A1849*($C$4/100)))*180/PI(),180),IF(AND(C$9="L",C$10="D"),IF((($C$7*Coefficients!$E$16)/($A1849*($C$4/100)))&lt;=1,2*ASIN(($C$7*Coefficients!$E$16)/( $A1849*($C$4/100)))*180/PI(),180),IF(AND(C$9="C",C$10="D"),IF((($C$7*Coefficients!$F$16)/($A1849*($C$4/100)))&lt;=1,2*ASIN(($C$7*Coefficients!$F$16)/( $A1849*($C$4/100)))*180/PI(),180),FALSE))))</f>
        <v>180</v>
      </c>
      <c r="H1849" s="50">
        <f>IF(AND(C$9="L",C$10="IB"),(($C$7*Coefficients!$C$16)/($A1849*SIN(C$5*PI()/180))*100/2)^2*PI(),IF(AND(C$9="C",C$10="IB"),(($C$7*Coefficients!$D$16)/($A1849*SIN(C$5*PI()/180))*100/2)^2*PI(),IF(AND(C$9="L",C$10="D"),(($C$7*Coefficients!$E$16)/($A1849*SIN(C$5*PI()/180))*100/2)^2*PI(),IF(AND(C$9="C",C$10="D"),(($C$7* Coefficients!$F$16)/($A1849*SIN(C$5*PI()/180))*100/2)^2*PI(),FALSE))))</f>
        <v>6039.036230048072</v>
      </c>
      <c r="I1849" s="42">
        <f t="shared" si="205"/>
        <v>1.2276935862395553</v>
      </c>
      <c r="L1849" s="44"/>
    </row>
    <row r="1850" spans="1:12" x14ac:dyDescent="0.25">
      <c r="A1850" s="51">
        <f t="shared" si="206"/>
        <v>653.13055264740854</v>
      </c>
      <c r="B1850" s="5">
        <f t="shared" si="200"/>
        <v>0.90316533491940632</v>
      </c>
      <c r="C1850" s="49">
        <f t="shared" si="203"/>
        <v>-0.88465479504814848</v>
      </c>
      <c r="D1850" s="5">
        <f t="shared" si="201"/>
        <v>6.2826663520352142</v>
      </c>
      <c r="E1850" s="5">
        <f t="shared" si="202"/>
        <v>4.484541314321727</v>
      </c>
      <c r="F1850" s="5">
        <f t="shared" si="204"/>
        <v>6.5171802935421752</v>
      </c>
      <c r="G1850" s="16">
        <f>IF(AND(C$9="L",C$10="IB"),IF((($C$7*Coefficients!$C$16)/($A1850*($C$4/100)))&lt;=1,2*ASIN(($C$7*Coefficients!$C$16)/( $A1850*($C$4/100)))*180/PI(),180),IF(AND(C$9="C",C$10="IB"),IF((($C$7*Coefficients!$D$16)/($A1850*($C$4/100)))&lt;=1,2*ASIN(($C$7*Coefficients!$D$16)/( $A1850*($C$4/100)))*180/PI(),180),IF(AND(C$9="L",C$10="D"),IF((($C$7*Coefficients!$E$16)/($A1850*($C$4/100)))&lt;=1,2*ASIN(($C$7*Coefficients!$E$16)/( $A1850*($C$4/100)))*180/PI(),180),IF(AND(C$9="C",C$10="D"),IF((($C$7*Coefficients!$F$16)/($A1850*($C$4/100)))&lt;=1,2*ASIN(($C$7*Coefficients!$F$16)/( $A1850*($C$4/100)))*180/PI(),180),FALSE))))</f>
        <v>180</v>
      </c>
      <c r="H1850" s="50">
        <f>IF(AND(C$9="L",C$10="IB"),(($C$7*Coefficients!$C$16)/($A1850*SIN(C$5*PI()/180))*100/2)^2*PI(),IF(AND(C$9="C",C$10="IB"),(($C$7*Coefficients!$D$16)/($A1850*SIN(C$5*PI()/180))*100/2)^2*PI(),IF(AND(C$9="L",C$10="D"),(($C$7*Coefficients!$E$16)/($A1850*SIN(C$5*PI()/180))*100/2)^2*PI(),IF(AND(C$9="C",C$10="D"),(($C$7* Coefficients!$F$16)/($A1850*SIN(C$5*PI()/180))*100/2)^2*PI(),FALSE))))</f>
        <v>6011.2893789719956</v>
      </c>
      <c r="I1850" s="42">
        <f t="shared" si="205"/>
        <v>1.2248699693457439</v>
      </c>
      <c r="L1850" s="44"/>
    </row>
    <row r="1851" spans="1:12" x14ac:dyDescent="0.25">
      <c r="A1851" s="51">
        <f t="shared" si="206"/>
        <v>654.63617406721096</v>
      </c>
      <c r="B1851" s="5">
        <f t="shared" si="200"/>
        <v>0.90273335022035017</v>
      </c>
      <c r="C1851" s="49">
        <f t="shared" si="203"/>
        <v>-0.88881025683986103</v>
      </c>
      <c r="D1851" s="5">
        <f t="shared" si="201"/>
        <v>6.2971493937406633</v>
      </c>
      <c r="E1851" s="5">
        <f t="shared" si="202"/>
        <v>4.5052410165234322</v>
      </c>
      <c r="F1851" s="5">
        <f t="shared" si="204"/>
        <v>6.537180293542173</v>
      </c>
      <c r="G1851" s="16">
        <f>IF(AND(C$9="L",C$10="IB"),IF((($C$7*Coefficients!$C$16)/($A1851*($C$4/100)))&lt;=1,2*ASIN(($C$7*Coefficients!$C$16)/( $A1851*($C$4/100)))*180/PI(),180),IF(AND(C$9="C",C$10="IB"),IF((($C$7*Coefficients!$D$16)/($A1851*($C$4/100)))&lt;=1,2*ASIN(($C$7*Coefficients!$D$16)/( $A1851*($C$4/100)))*180/PI(),180),IF(AND(C$9="L",C$10="D"),IF((($C$7*Coefficients!$E$16)/($A1851*($C$4/100)))&lt;=1,2*ASIN(($C$7*Coefficients!$E$16)/( $A1851*($C$4/100)))*180/PI(),180),IF(AND(C$9="C",C$10="D"),IF((($C$7*Coefficients!$F$16)/($A1851*($C$4/100)))&lt;=1,2*ASIN(($C$7*Coefficients!$F$16)/( $A1851*($C$4/100)))*180/PI(),180),FALSE))))</f>
        <v>180</v>
      </c>
      <c r="H1851" s="50">
        <f>IF(AND(C$9="L",C$10="IB"),(($C$7*Coefficients!$C$16)/($A1851*SIN(C$5*PI()/180))*100/2)^2*PI(),IF(AND(C$9="C",C$10="IB"),(($C$7*Coefficients!$D$16)/($A1851*SIN(C$5*PI()/180))*100/2)^2*PI(),IF(AND(C$9="L",C$10="D"),(($C$7*Coefficients!$E$16)/($A1851*SIN(C$5*PI()/180))*100/2)^2*PI(),IF(AND(C$9="C",C$10="D"),(($C$7* Coefficients!$F$16)/($A1851*SIN(C$5*PI()/180))*100/2)^2*PI(),FALSE))))</f>
        <v>5983.67001309642</v>
      </c>
      <c r="I1851" s="42">
        <f t="shared" si="205"/>
        <v>1.2220528465905778</v>
      </c>
      <c r="L1851" s="44"/>
    </row>
    <row r="1852" spans="1:12" x14ac:dyDescent="0.25">
      <c r="A1852" s="51">
        <f t="shared" si="206"/>
        <v>656.14526630284126</v>
      </c>
      <c r="B1852" s="5">
        <f t="shared" si="200"/>
        <v>0.9022995078713828</v>
      </c>
      <c r="C1852" s="49">
        <f t="shared" si="203"/>
        <v>-0.89298559006897116</v>
      </c>
      <c r="D1852" s="5">
        <f t="shared" si="201"/>
        <v>6.3116658223053381</v>
      </c>
      <c r="E1852" s="5">
        <f t="shared" si="202"/>
        <v>4.5260362642093304</v>
      </c>
      <c r="F1852" s="5">
        <f t="shared" si="204"/>
        <v>6.5571802935421752</v>
      </c>
      <c r="G1852" s="16">
        <f>IF(AND(C$9="L",C$10="IB"),IF((($C$7*Coefficients!$C$16)/($A1852*($C$4/100)))&lt;=1,2*ASIN(($C$7*Coefficients!$C$16)/( $A1852*($C$4/100)))*180/PI(),180),IF(AND(C$9="C",C$10="IB"),IF((($C$7*Coefficients!$D$16)/($A1852*($C$4/100)))&lt;=1,2*ASIN(($C$7*Coefficients!$D$16)/( $A1852*($C$4/100)))*180/PI(),180),IF(AND(C$9="L",C$10="D"),IF((($C$7*Coefficients!$E$16)/($A1852*($C$4/100)))&lt;=1,2*ASIN(($C$7*Coefficients!$E$16)/( $A1852*($C$4/100)))*180/PI(),180),IF(AND(C$9="C",C$10="D"),IF((($C$7*Coefficients!$F$16)/($A1852*($C$4/100)))&lt;=1,2*ASIN(($C$7*Coefficients!$F$16)/( $A1852*($C$4/100)))*180/PI(),180),FALSE))))</f>
        <v>180</v>
      </c>
      <c r="H1852" s="50">
        <f>IF(AND(C$9="L",C$10="IB"),(($C$7*Coefficients!$C$16)/($A1852*SIN(C$5*PI()/180))*100/2)^2*PI(),IF(AND(C$9="C",C$10="IB"),(($C$7*Coefficients!$D$16)/($A1852*SIN(C$5*PI()/180))*100/2)^2*PI(),IF(AND(C$9="L",C$10="D"),(($C$7*Coefficients!$E$16)/($A1852*SIN(C$5*PI()/180))*100/2)^2*PI(),IF(AND(C$9="C",C$10="D"),(($C$7* Coefficients!$F$16)/($A1852*SIN(C$5*PI()/180))*100/2)^2*PI(),FALSE))))</f>
        <v>5956.1775466800591</v>
      </c>
      <c r="I1852" s="42">
        <f t="shared" si="205"/>
        <v>1.2192422030379522</v>
      </c>
      <c r="L1852" s="44"/>
    </row>
    <row r="1853" spans="1:12" x14ac:dyDescent="0.25">
      <c r="A1853" s="51">
        <f t="shared" si="206"/>
        <v>657.65783735535615</v>
      </c>
      <c r="B1853" s="5">
        <f t="shared" si="200"/>
        <v>0.90186380052690152</v>
      </c>
      <c r="C1853" s="49">
        <f t="shared" si="203"/>
        <v>-0.89718089319326877</v>
      </c>
      <c r="D1853" s="5">
        <f t="shared" si="201"/>
        <v>6.3262157146938938</v>
      </c>
      <c r="E1853" s="5">
        <f t="shared" si="202"/>
        <v>4.5469274983973289</v>
      </c>
      <c r="F1853" s="5">
        <f t="shared" si="204"/>
        <v>6.5771802935421722</v>
      </c>
      <c r="G1853" s="16">
        <f>IF(AND(C$9="L",C$10="IB"),IF((($C$7*Coefficients!$C$16)/($A1853*($C$4/100)))&lt;=1,2*ASIN(($C$7*Coefficients!$C$16)/( $A1853*($C$4/100)))*180/PI(),180),IF(AND(C$9="C",C$10="IB"),IF((($C$7*Coefficients!$D$16)/($A1853*($C$4/100)))&lt;=1,2*ASIN(($C$7*Coefficients!$D$16)/( $A1853*($C$4/100)))*180/PI(),180),IF(AND(C$9="L",C$10="D"),IF((($C$7*Coefficients!$E$16)/($A1853*($C$4/100)))&lt;=1,2*ASIN(($C$7*Coefficients!$E$16)/( $A1853*($C$4/100)))*180/PI(),180),IF(AND(C$9="C",C$10="D"),IF((($C$7*Coefficients!$F$16)/($A1853*($C$4/100)))&lt;=1,2*ASIN(($C$7*Coefficients!$F$16)/( $A1853*($C$4/100)))*180/PI(),180),FALSE))))</f>
        <v>180</v>
      </c>
      <c r="H1853" s="50">
        <f>IF(AND(C$9="L",C$10="IB"),(($C$7*Coefficients!$C$16)/($A1853*SIN(C$5*PI()/180))*100/2)^2*PI(),IF(AND(C$9="C",C$10="IB"),(($C$7*Coefficients!$D$16)/($A1853*SIN(C$5*PI()/180))*100/2)^2*PI(),IF(AND(C$9="L",C$10="D"),(($C$7*Coefficients!$E$16)/($A1853*SIN(C$5*PI()/180))*100/2)^2*PI(),IF(AND(C$9="C",C$10="D"),(($C$7* Coefficients!$F$16)/($A1853*SIN(C$5*PI()/180))*100/2)^2*PI(),FALSE))))</f>
        <v>5928.8113966728579</v>
      </c>
      <c r="I1853" s="42">
        <f t="shared" si="205"/>
        <v>1.2164380237861154</v>
      </c>
      <c r="L1853" s="44"/>
    </row>
    <row r="1854" spans="1:12" x14ac:dyDescent="0.25">
      <c r="A1854" s="51">
        <f t="shared" si="206"/>
        <v>659.17389524425687</v>
      </c>
      <c r="B1854" s="5">
        <f t="shared" si="200"/>
        <v>0.90142622081832657</v>
      </c>
      <c r="C1854" s="49">
        <f t="shared" si="203"/>
        <v>-0.90139626519239102</v>
      </c>
      <c r="D1854" s="5">
        <f t="shared" si="201"/>
        <v>6.3407991480484132</v>
      </c>
      <c r="E1854" s="5">
        <f t="shared" si="202"/>
        <v>4.5679151621410004</v>
      </c>
      <c r="F1854" s="5">
        <f t="shared" si="204"/>
        <v>6.5971802935421744</v>
      </c>
      <c r="G1854" s="16">
        <f>IF(AND(C$9="L",C$10="IB"),IF((($C$7*Coefficients!$C$16)/($A1854*($C$4/100)))&lt;=1,2*ASIN(($C$7*Coefficients!$C$16)/( $A1854*($C$4/100)))*180/PI(),180),IF(AND(C$9="C",C$10="IB"),IF((($C$7*Coefficients!$D$16)/($A1854*($C$4/100)))&lt;=1,2*ASIN(($C$7*Coefficients!$D$16)/( $A1854*($C$4/100)))*180/PI(),180),IF(AND(C$9="L",C$10="D"),IF((($C$7*Coefficients!$E$16)/($A1854*($C$4/100)))&lt;=1,2*ASIN(($C$7*Coefficients!$E$16)/( $A1854*($C$4/100)))*180/PI(),180),IF(AND(C$9="C",C$10="D"),IF((($C$7*Coefficients!$F$16)/($A1854*($C$4/100)))&lt;=1,2*ASIN(($C$7*Coefficients!$F$16)/( $A1854*($C$4/100)))*180/PI(),180),FALSE))))</f>
        <v>180</v>
      </c>
      <c r="H1854" s="50">
        <f>IF(AND(C$9="L",C$10="IB"),(($C$7*Coefficients!$C$16)/($A1854*SIN(C$5*PI()/180))*100/2)^2*PI(),IF(AND(C$9="C",C$10="IB"),(($C$7*Coefficients!$D$16)/($A1854*SIN(C$5*PI()/180))*100/2)^2*PI(),IF(AND(C$9="L",C$10="D"),(($C$7*Coefficients!$E$16)/($A1854*SIN(C$5*PI()/180))*100/2)^2*PI(),IF(AND(C$9="C",C$10="D"),(($C$7* Coefficients!$F$16)/($A1854*SIN(C$5*PI()/180))*100/2)^2*PI(),FALSE))))</f>
        <v>5901.5709827036362</v>
      </c>
      <c r="I1854" s="42">
        <f t="shared" si="205"/>
        <v>1.2136402939675881</v>
      </c>
      <c r="L1854" s="44"/>
    </row>
    <row r="1855" spans="1:12" x14ac:dyDescent="0.25">
      <c r="A1855" s="51">
        <f t="shared" si="206"/>
        <v>660.69344800753129</v>
      </c>
      <c r="B1855" s="5">
        <f t="shared" si="200"/>
        <v>0.90098676135408873</v>
      </c>
      <c r="C1855" s="49">
        <f t="shared" si="203"/>
        <v>-0.90563180557094569</v>
      </c>
      <c r="D1855" s="5">
        <f t="shared" si="201"/>
        <v>6.3554161996888068</v>
      </c>
      <c r="E1855" s="5">
        <f t="shared" si="202"/>
        <v>4.5889997005389418</v>
      </c>
      <c r="F1855" s="5">
        <f t="shared" si="204"/>
        <v>6.6171802935421713</v>
      </c>
      <c r="G1855" s="16">
        <f>IF(AND(C$9="L",C$10="IB"),IF((($C$7*Coefficients!$C$16)/($A1855*($C$4/100)))&lt;=1,2*ASIN(($C$7*Coefficients!$C$16)/( $A1855*($C$4/100)))*180/PI(),180),IF(AND(C$9="C",C$10="IB"),IF((($C$7*Coefficients!$D$16)/($A1855*($C$4/100)))&lt;=1,2*ASIN(($C$7*Coefficients!$D$16)/( $A1855*($C$4/100)))*180/PI(),180),IF(AND(C$9="L",C$10="D"),IF((($C$7*Coefficients!$E$16)/($A1855*($C$4/100)))&lt;=1,2*ASIN(($C$7*Coefficients!$E$16)/( $A1855*($C$4/100)))*180/PI(),180),IF(AND(C$9="C",C$10="D"),IF((($C$7*Coefficients!$F$16)/($A1855*($C$4/100)))&lt;=1,2*ASIN(($C$7*Coefficients!$F$16)/( $A1855*($C$4/100)))*180/PI(),180),FALSE))))</f>
        <v>180</v>
      </c>
      <c r="H1855" s="50">
        <f>IF(AND(C$9="L",C$10="IB"),(($C$7*Coefficients!$C$16)/($A1855*SIN(C$5*PI()/180))*100/2)^2*PI(),IF(AND(C$9="C",C$10="IB"),(($C$7*Coefficients!$D$16)/($A1855*SIN(C$5*PI()/180))*100/2)^2*PI(),IF(AND(C$9="L",C$10="D"),(($C$7*Coefficients!$E$16)/($A1855*SIN(C$5*PI()/180))*100/2)^2*PI(),IF(AND(C$9="C",C$10="D"),(($C$7* Coefficients!$F$16)/($A1855*SIN(C$5*PI()/180))*100/2)^2*PI(),FALSE))))</f>
        <v>5874.4557270677751</v>
      </c>
      <c r="I1855" s="42">
        <f t="shared" si="205"/>
        <v>1.2108489987490851</v>
      </c>
      <c r="L1855" s="44"/>
    </row>
    <row r="1856" spans="1:12" x14ac:dyDescent="0.25">
      <c r="A1856" s="51">
        <f t="shared" si="206"/>
        <v>662.21650370169709</v>
      </c>
      <c r="B1856" s="5">
        <f t="shared" si="200"/>
        <v>0.90054541471962146</v>
      </c>
      <c r="C1856" s="49">
        <f t="shared" si="203"/>
        <v>-0.90988761436161703</v>
      </c>
      <c r="D1856" s="5">
        <f t="shared" si="201"/>
        <v>6.370066947113231</v>
      </c>
      <c r="E1856" s="5">
        <f t="shared" si="202"/>
        <v>4.6101815607442491</v>
      </c>
      <c r="F1856" s="5">
        <f t="shared" si="204"/>
        <v>6.6371802935421718</v>
      </c>
      <c r="G1856" s="16">
        <f>IF(AND(C$9="L",C$10="IB"),IF((($C$7*Coefficients!$C$16)/($A1856*($C$4/100)))&lt;=1,2*ASIN(($C$7*Coefficients!$C$16)/( $A1856*($C$4/100)))*180/PI(),180),IF(AND(C$9="C",C$10="IB"),IF((($C$7*Coefficients!$D$16)/($A1856*($C$4/100)))&lt;=1,2*ASIN(($C$7*Coefficients!$D$16)/( $A1856*($C$4/100)))*180/PI(),180),IF(AND(C$9="L",C$10="D"),IF((($C$7*Coefficients!$E$16)/($A1856*($C$4/100)))&lt;=1,2*ASIN(($C$7*Coefficients!$E$16)/( $A1856*($C$4/100)))*180/PI(),180),IF(AND(C$9="C",C$10="D"),IF((($C$7*Coefficients!$F$16)/($A1856*($C$4/100)))&lt;=1,2*ASIN(($C$7*Coefficients!$F$16)/( $A1856*($C$4/100)))*180/PI(),180),FALSE))))</f>
        <v>180</v>
      </c>
      <c r="H1856" s="50">
        <f>IF(AND(C$9="L",C$10="IB"),(($C$7*Coefficients!$C$16)/($A1856*SIN(C$5*PI()/180))*100/2)^2*PI(),IF(AND(C$9="C",C$10="IB"),(($C$7*Coefficients!$D$16)/($A1856*SIN(C$5*PI()/180))*100/2)^2*PI(),IF(AND(C$9="L",C$10="D"),(($C$7*Coefficients!$E$16)/($A1856*SIN(C$5*PI()/180))*100/2)^2*PI(),IF(AND(C$9="C",C$10="D"),(($C$7* Coefficients!$F$16)/($A1856*SIN(C$5*PI()/180))*100/2)^2*PI(),FALSE))))</f>
        <v>5847.4650547149686</v>
      </c>
      <c r="I1856" s="42">
        <f t="shared" si="205"/>
        <v>1.2080641233314371</v>
      </c>
      <c r="L1856" s="44"/>
    </row>
    <row r="1857" spans="1:12" x14ac:dyDescent="0.25">
      <c r="A1857" s="51">
        <f t="shared" si="206"/>
        <v>663.74307040184385</v>
      </c>
      <c r="B1857" s="5">
        <f t="shared" si="200"/>
        <v>0.90010217347734944</v>
      </c>
      <c r="C1857" s="49">
        <f t="shared" si="203"/>
        <v>-0.91416379212833765</v>
      </c>
      <c r="D1857" s="5">
        <f t="shared" si="201"/>
        <v>6.3847514679984858</v>
      </c>
      <c r="E1857" s="5">
        <f t="shared" si="202"/>
        <v>4.6314611919739681</v>
      </c>
      <c r="F1857" s="5">
        <f t="shared" si="204"/>
        <v>6.6571802935421722</v>
      </c>
      <c r="G1857" s="16">
        <f>IF(AND(C$9="L",C$10="IB"),IF((($C$7*Coefficients!$C$16)/($A1857*($C$4/100)))&lt;=1,2*ASIN(($C$7*Coefficients!$C$16)/( $A1857*($C$4/100)))*180/PI(),180),IF(AND(C$9="C",C$10="IB"),IF((($C$7*Coefficients!$D$16)/($A1857*($C$4/100)))&lt;=1,2*ASIN(($C$7*Coefficients!$D$16)/( $A1857*($C$4/100)))*180/PI(),180),IF(AND(C$9="L",C$10="D"),IF((($C$7*Coefficients!$E$16)/($A1857*($C$4/100)))&lt;=1,2*ASIN(($C$7*Coefficients!$E$16)/( $A1857*($C$4/100)))*180/PI(),180),IF(AND(C$9="C",C$10="D"),IF((($C$7*Coefficients!$F$16)/($A1857*($C$4/100)))&lt;=1,2*ASIN(($C$7*Coefficients!$F$16)/( $A1857*($C$4/100)))*180/PI(),180),FALSE))))</f>
        <v>180</v>
      </c>
      <c r="H1857" s="50">
        <f>IF(AND(C$9="L",C$10="IB"),(($C$7*Coefficients!$C$16)/($A1857*SIN(C$5*PI()/180))*100/2)^2*PI(),IF(AND(C$9="C",C$10="IB"),(($C$7*Coefficients!$D$16)/($A1857*SIN(C$5*PI()/180))*100/2)^2*PI(),IF(AND(C$9="L",C$10="D"),(($C$7*Coefficients!$E$16)/($A1857*SIN(C$5*PI()/180))*100/2)^2*PI(),IF(AND(C$9="C",C$10="D"),(($C$7* Coefficients!$F$16)/($A1857*SIN(C$5*PI()/180))*100/2)^2*PI(),FALSE))))</f>
        <v>5820.5983932370227</v>
      </c>
      <c r="I1857" s="42">
        <f t="shared" si="205"/>
        <v>1.2052856529495117</v>
      </c>
      <c r="L1857" s="44"/>
    </row>
    <row r="1858" spans="1:12" x14ac:dyDescent="0.25">
      <c r="A1858" s="51">
        <f t="shared" si="206"/>
        <v>665.27315620167622</v>
      </c>
      <c r="B1858" s="5">
        <f t="shared" si="200"/>
        <v>0.89965703016668075</v>
      </c>
      <c r="C1858" s="49">
        <f t="shared" si="203"/>
        <v>-0.91846043996945526</v>
      </c>
      <c r="D1858" s="5">
        <f t="shared" si="201"/>
        <v>6.3994698402004424</v>
      </c>
      <c r="E1858" s="5">
        <f t="shared" si="202"/>
        <v>4.6528390455186468</v>
      </c>
      <c r="F1858" s="5">
        <f t="shared" si="204"/>
        <v>6.6771802935421718</v>
      </c>
      <c r="G1858" s="16">
        <f>IF(AND(C$9="L",C$10="IB"),IF((($C$7*Coefficients!$C$16)/($A1858*($C$4/100)))&lt;=1,2*ASIN(($C$7*Coefficients!$C$16)/( $A1858*($C$4/100)))*180/PI(),180),IF(AND(C$9="C",C$10="IB"),IF((($C$7*Coefficients!$D$16)/($A1858*($C$4/100)))&lt;=1,2*ASIN(($C$7*Coefficients!$D$16)/( $A1858*($C$4/100)))*180/PI(),180),IF(AND(C$9="L",C$10="D"),IF((($C$7*Coefficients!$E$16)/($A1858*($C$4/100)))&lt;=1,2*ASIN(($C$7*Coefficients!$E$16)/( $A1858*($C$4/100)))*180/PI(),180),IF(AND(C$9="C",C$10="D"),IF((($C$7*Coefficients!$F$16)/($A1858*($C$4/100)))&lt;=1,2*ASIN(($C$7*Coefficients!$F$16)/( $A1858*($C$4/100)))*180/PI(),180),FALSE))))</f>
        <v>180</v>
      </c>
      <c r="H1858" s="50">
        <f>IF(AND(C$9="L",C$10="IB"),(($C$7*Coefficients!$C$16)/($A1858*SIN(C$5*PI()/180))*100/2)^2*PI(),IF(AND(C$9="C",C$10="IB"),(($C$7*Coefficients!$D$16)/($A1858*SIN(C$5*PI()/180))*100/2)^2*PI(),IF(AND(C$9="L",C$10="D"),(($C$7*Coefficients!$E$16)/($A1858*SIN(C$5*PI()/180))*100/2)^2*PI(),IF(AND(C$9="C",C$10="D"),(($C$7* Coefficients!$F$16)/($A1858*SIN(C$5*PI()/180))*100/2)^2*PI(),FALSE))))</f>
        <v>5793.855172855724</v>
      </c>
      <c r="I1858" s="42">
        <f t="shared" si="205"/>
        <v>1.2025135728721357</v>
      </c>
      <c r="L1858" s="44"/>
    </row>
    <row r="1859" spans="1:12" x14ac:dyDescent="0.25">
      <c r="A1859" s="51">
        <f t="shared" si="206"/>
        <v>666.80676921355678</v>
      </c>
      <c r="B1859" s="5">
        <f t="shared" si="200"/>
        <v>0.89920997730399932</v>
      </c>
      <c r="C1859" s="49">
        <f t="shared" si="203"/>
        <v>-0.92277765952092528</v>
      </c>
      <c r="D1859" s="5">
        <f t="shared" si="201"/>
        <v>6.4142221417544416</v>
      </c>
      <c r="E1859" s="5">
        <f t="shared" si="202"/>
        <v>4.6743155747518861</v>
      </c>
      <c r="F1859" s="5">
        <f t="shared" si="204"/>
        <v>6.6971802935421696</v>
      </c>
      <c r="G1859" s="16">
        <f>IF(AND(C$9="L",C$10="IB"),IF((($C$7*Coefficients!$C$16)/($A1859*($C$4/100)))&lt;=1,2*ASIN(($C$7*Coefficients!$C$16)/( $A1859*($C$4/100)))*180/PI(),180),IF(AND(C$9="C",C$10="IB"),IF((($C$7*Coefficients!$D$16)/($A1859*($C$4/100)))&lt;=1,2*ASIN(($C$7*Coefficients!$D$16)/( $A1859*($C$4/100)))*180/PI(),180),IF(AND(C$9="L",C$10="D"),IF((($C$7*Coefficients!$E$16)/($A1859*($C$4/100)))&lt;=1,2*ASIN(($C$7*Coefficients!$E$16)/( $A1859*($C$4/100)))*180/PI(),180),IF(AND(C$9="C",C$10="D"),IF((($C$7*Coefficients!$F$16)/($A1859*($C$4/100)))&lt;=1,2*ASIN(($C$7*Coefficients!$F$16)/( $A1859*($C$4/100)))*180/PI(),180),FALSE))))</f>
        <v>180</v>
      </c>
      <c r="H1859" s="50">
        <f>IF(AND(C$9="L",C$10="IB"),(($C$7*Coefficients!$C$16)/($A1859*SIN(C$5*PI()/180))*100/2)^2*PI(),IF(AND(C$9="C",C$10="IB"),(($C$7*Coefficients!$D$16)/($A1859*SIN(C$5*PI()/180))*100/2)^2*PI(),IF(AND(C$9="L",C$10="D"),(($C$7*Coefficients!$E$16)/($A1859*SIN(C$5*PI()/180))*100/2)^2*PI(),IF(AND(C$9="C",C$10="D"),(($C$7* Coefficients!$F$16)/($A1859*SIN(C$5*PI()/180))*100/2)^2*PI(),FALSE))))</f>
        <v>5767.2348264107559</v>
      </c>
      <c r="I1859" s="42">
        <f t="shared" si="205"/>
        <v>1.1997478684020164</v>
      </c>
      <c r="L1859" s="44"/>
    </row>
    <row r="1860" spans="1:12" x14ac:dyDescent="0.25">
      <c r="A1860" s="51">
        <f t="shared" si="206"/>
        <v>668.34391756854905</v>
      </c>
      <c r="B1860" s="5">
        <f t="shared" si="200"/>
        <v>0.8987610073826563</v>
      </c>
      <c r="C1860" s="49">
        <f t="shared" si="203"/>
        <v>-0.92711555295954584</v>
      </c>
      <c r="D1860" s="5">
        <f t="shared" si="201"/>
        <v>6.4290084508757204</v>
      </c>
      <c r="E1860" s="5">
        <f t="shared" si="202"/>
        <v>4.6958912351399764</v>
      </c>
      <c r="F1860" s="5">
        <f t="shared" si="204"/>
        <v>6.7171802935421701</v>
      </c>
      <c r="G1860" s="16">
        <f>IF(AND(C$9="L",C$10="IB"),IF((($C$7*Coefficients!$C$16)/($A1860*($C$4/100)))&lt;=1,2*ASIN(($C$7*Coefficients!$C$16)/( $A1860*($C$4/100)))*180/PI(),180),IF(AND(C$9="C",C$10="IB"),IF((($C$7*Coefficients!$D$16)/($A1860*($C$4/100)))&lt;=1,2*ASIN(($C$7*Coefficients!$D$16)/( $A1860*($C$4/100)))*180/PI(),180),IF(AND(C$9="L",C$10="D"),IF((($C$7*Coefficients!$E$16)/($A1860*($C$4/100)))&lt;=1,2*ASIN(($C$7*Coefficients!$E$16)/( $A1860*($C$4/100)))*180/PI(),180),IF(AND(C$9="C",C$10="D"),IF((($C$7*Coefficients!$F$16)/($A1860*($C$4/100)))&lt;=1,2*ASIN(($C$7*Coefficients!$F$16)/( $A1860*($C$4/100)))*180/PI(),180),FALSE))))</f>
        <v>180</v>
      </c>
      <c r="H1860" s="50">
        <f>IF(AND(C$9="L",C$10="IB"),(($C$7*Coefficients!$C$16)/($A1860*SIN(C$5*PI()/180))*100/2)^2*PI(),IF(AND(C$9="C",C$10="IB"),(($C$7*Coefficients!$D$16)/($A1860*SIN(C$5*PI()/180))*100/2)^2*PI(),IF(AND(C$9="L",C$10="D"),(($C$7*Coefficients!$E$16)/($A1860*SIN(C$5*PI()/180))*100/2)^2*PI(),IF(AND(C$9="C",C$10="D"),(($C$7* Coefficients!$F$16)/($A1860*SIN(C$5*PI()/180))*100/2)^2*PI(),FALSE))))</f>
        <v>5740.7367893476621</v>
      </c>
      <c r="I1860" s="42">
        <f t="shared" si="205"/>
        <v>1.1969885248756642</v>
      </c>
      <c r="L1860" s="44"/>
    </row>
    <row r="1861" spans="1:12" x14ac:dyDescent="0.25">
      <c r="A1861" s="51">
        <f t="shared" si="206"/>
        <v>669.88460941646065</v>
      </c>
      <c r="B1861" s="5">
        <f t="shared" si="200"/>
        <v>0.89831011287296547</v>
      </c>
      <c r="C1861" s="49">
        <f t="shared" si="203"/>
        <v>-0.93147422300618354</v>
      </c>
      <c r="D1861" s="5">
        <f t="shared" si="201"/>
        <v>6.4438288459598185</v>
      </c>
      <c r="E1861" s="5">
        <f t="shared" si="202"/>
        <v>4.7175664842515372</v>
      </c>
      <c r="F1861" s="5">
        <f t="shared" si="204"/>
        <v>6.7371802935421696</v>
      </c>
      <c r="G1861" s="16">
        <f>IF(AND(C$9="L",C$10="IB"),IF((($C$7*Coefficients!$C$16)/($A1861*($C$4/100)))&lt;=1,2*ASIN(($C$7*Coefficients!$C$16)/( $A1861*($C$4/100)))*180/PI(),180),IF(AND(C$9="C",C$10="IB"),IF((($C$7*Coefficients!$D$16)/($A1861*($C$4/100)))&lt;=1,2*ASIN(($C$7*Coefficients!$D$16)/( $A1861*($C$4/100)))*180/PI(),180),IF(AND(C$9="L",C$10="D"),IF((($C$7*Coefficients!$E$16)/($A1861*($C$4/100)))&lt;=1,2*ASIN(($C$7*Coefficients!$E$16)/( $A1861*($C$4/100)))*180/PI(),180),IF(AND(C$9="C",C$10="D"),IF((($C$7*Coefficients!$F$16)/($A1861*($C$4/100)))&lt;=1,2*ASIN(($C$7*Coefficients!$F$16)/( $A1861*($C$4/100)))*180/PI(),180),FALSE))))</f>
        <v>180</v>
      </c>
      <c r="H1861" s="50">
        <f>IF(AND(C$9="L",C$10="IB"),(($C$7*Coefficients!$C$16)/($A1861*SIN(C$5*PI()/180))*100/2)^2*PI(),IF(AND(C$9="C",C$10="IB"),(($C$7*Coefficients!$D$16)/($A1861*SIN(C$5*PI()/180))*100/2)^2*PI(),IF(AND(C$9="L",C$10="D"),(($C$7*Coefficients!$E$16)/($A1861*SIN(C$5*PI()/180))*100/2)^2*PI(),IF(AND(C$9="C",C$10="D"),(($C$7* Coefficients!$F$16)/($A1861*SIN(C$5*PI()/180))*100/2)^2*PI(),FALSE))))</f>
        <v>5714.3604997058746</v>
      </c>
      <c r="I1861" s="42">
        <f t="shared" si="205"/>
        <v>1.1942355276633141</v>
      </c>
      <c r="L1861" s="44"/>
    </row>
    <row r="1862" spans="1:12" x14ac:dyDescent="0.25">
      <c r="A1862" s="51">
        <f t="shared" si="206"/>
        <v>671.42885292588642</v>
      </c>
      <c r="B1862" s="5">
        <f t="shared" si="200"/>
        <v>0.8978572862221964</v>
      </c>
      <c r="C1862" s="49">
        <f t="shared" si="203"/>
        <v>-0.93585377292905259</v>
      </c>
      <c r="D1862" s="5">
        <f t="shared" si="201"/>
        <v>6.4586834055829918</v>
      </c>
      <c r="E1862" s="5">
        <f t="shared" si="202"/>
        <v>4.7393417817672265</v>
      </c>
      <c r="F1862" s="5">
        <f t="shared" si="204"/>
        <v>6.7571802935421683</v>
      </c>
      <c r="G1862" s="16">
        <f>IF(AND(C$9="L",C$10="IB"),IF((($C$7*Coefficients!$C$16)/($A1862*($C$4/100)))&lt;=1,2*ASIN(($C$7*Coefficients!$C$16)/( $A1862*($C$4/100)))*180/PI(),180),IF(AND(C$9="C",C$10="IB"),IF((($C$7*Coefficients!$D$16)/($A1862*($C$4/100)))&lt;=1,2*ASIN(($C$7*Coefficients!$D$16)/( $A1862*($C$4/100)))*180/PI(),180),IF(AND(C$9="L",C$10="D"),IF((($C$7*Coefficients!$E$16)/($A1862*($C$4/100)))&lt;=1,2*ASIN(($C$7*Coefficients!$E$16)/( $A1862*($C$4/100)))*180/PI(),180),IF(AND(C$9="C",C$10="D"),IF((($C$7*Coefficients!$F$16)/($A1862*($C$4/100)))&lt;=1,2*ASIN(($C$7*Coefficients!$F$16)/( $A1862*($C$4/100)))*180/PI(),180),FALSE))))</f>
        <v>180</v>
      </c>
      <c r="H1862" s="50">
        <f>IF(AND(C$9="L",C$10="IB"),(($C$7*Coefficients!$C$16)/($A1862*SIN(C$5*PI()/180))*100/2)^2*PI(),IF(AND(C$9="C",C$10="IB"),(($C$7*Coefficients!$D$16)/($A1862*SIN(C$5*PI()/180))*100/2)^2*PI(),IF(AND(C$9="L",C$10="D"),(($C$7*Coefficients!$E$16)/($A1862*SIN(C$5*PI()/180))*100/2)^2*PI(),IF(AND(C$9="C",C$10="D"),(($C$7* Coefficients!$F$16)/($A1862*SIN(C$5*PI()/180))*100/2)^2*PI(),FALSE))))</f>
        <v>5688.1053981068062</v>
      </c>
      <c r="I1862" s="42">
        <f t="shared" si="205"/>
        <v>1.1914888621688493</v>
      </c>
      <c r="L1862" s="44"/>
    </row>
    <row r="1863" spans="1:12" x14ac:dyDescent="0.25">
      <c r="A1863" s="51">
        <f t="shared" si="206"/>
        <v>672.97665628425159</v>
      </c>
      <c r="B1863" s="5">
        <f t="shared" si="200"/>
        <v>0.8974025198545712</v>
      </c>
      <c r="C1863" s="49">
        <f t="shared" si="203"/>
        <v>-0.94025430654698949</v>
      </c>
      <c r="D1863" s="5">
        <f t="shared" si="201"/>
        <v>6.4735722085026408</v>
      </c>
      <c r="E1863" s="5">
        <f t="shared" si="202"/>
        <v>4.7612175894895001</v>
      </c>
      <c r="F1863" s="5">
        <f t="shared" si="204"/>
        <v>6.7771802935421688</v>
      </c>
      <c r="G1863" s="16">
        <f>IF(AND(C$9="L",C$10="IB"),IF((($C$7*Coefficients!$C$16)/($A1863*($C$4/100)))&lt;=1,2*ASIN(($C$7*Coefficients!$C$16)/( $A1863*($C$4/100)))*180/PI(),180),IF(AND(C$9="C",C$10="IB"),IF((($C$7*Coefficients!$D$16)/($A1863*($C$4/100)))&lt;=1,2*ASIN(($C$7*Coefficients!$D$16)/( $A1863*($C$4/100)))*180/PI(),180),IF(AND(C$9="L",C$10="D"),IF((($C$7*Coefficients!$E$16)/($A1863*($C$4/100)))&lt;=1,2*ASIN(($C$7*Coefficients!$E$16)/( $A1863*($C$4/100)))*180/PI(),180),IF(AND(C$9="C",C$10="D"),IF((($C$7*Coefficients!$F$16)/($A1863*($C$4/100)))&lt;=1,2*ASIN(($C$7*Coefficients!$F$16)/( $A1863*($C$4/100)))*180/PI(),180),FALSE))))</f>
        <v>180</v>
      </c>
      <c r="H1863" s="50">
        <f>IF(AND(C$9="L",C$10="IB"),(($C$7*Coefficients!$C$16)/($A1863*SIN(C$5*PI()/180))*100/2)^2*PI(),IF(AND(C$9="C",C$10="IB"),(($C$7*Coefficients!$D$16)/($A1863*SIN(C$5*PI()/180))*100/2)^2*PI(),IF(AND(C$9="L",C$10="D"),(($C$7*Coefficients!$E$16)/($A1863*SIN(C$5*PI()/180))*100/2)^2*PI(),IF(AND(C$9="C",C$10="D"),(($C$7* Coefficients!$F$16)/($A1863*SIN(C$5*PI()/180))*100/2)^2*PI(),FALSE))))</f>
        <v>5661.9709277419788</v>
      </c>
      <c r="I1863" s="42">
        <f t="shared" si="205"/>
        <v>1.1887485138297227</v>
      </c>
      <c r="L1863" s="44"/>
    </row>
    <row r="1864" spans="1:12" x14ac:dyDescent="0.25">
      <c r="A1864" s="51">
        <f t="shared" si="206"/>
        <v>674.52802769785558</v>
      </c>
      <c r="B1864" s="5">
        <f t="shared" si="200"/>
        <v>0.89694580617125774</v>
      </c>
      <c r="C1864" s="49">
        <f t="shared" si="203"/>
        <v>-0.94467592823279412</v>
      </c>
      <c r="D1864" s="5">
        <f t="shared" si="201"/>
        <v>6.4884953336577142</v>
      </c>
      <c r="E1864" s="5">
        <f t="shared" si="202"/>
        <v>4.7831943713523897</v>
      </c>
      <c r="F1864" s="5">
        <f t="shared" si="204"/>
        <v>6.7971802935421692</v>
      </c>
      <c r="G1864" s="16">
        <f>IF(AND(C$9="L",C$10="IB"),IF((($C$7*Coefficients!$C$16)/($A1864*($C$4/100)))&lt;=1,2*ASIN(($C$7*Coefficients!$C$16)/( $A1864*($C$4/100)))*180/PI(),180),IF(AND(C$9="C",C$10="IB"),IF((($C$7*Coefficients!$D$16)/($A1864*($C$4/100)))&lt;=1,2*ASIN(($C$7*Coefficients!$D$16)/( $A1864*($C$4/100)))*180/PI(),180),IF(AND(C$9="L",C$10="D"),IF((($C$7*Coefficients!$E$16)/($A1864*($C$4/100)))&lt;=1,2*ASIN(($C$7*Coefficients!$E$16)/( $A1864*($C$4/100)))*180/PI(),180),IF(AND(C$9="C",C$10="D"),IF((($C$7*Coefficients!$F$16)/($A1864*($C$4/100)))&lt;=1,2*ASIN(($C$7*Coefficients!$F$16)/( $A1864*($C$4/100)))*180/PI(),180),FALSE))))</f>
        <v>180</v>
      </c>
      <c r="H1864" s="50">
        <f>IF(AND(C$9="L",C$10="IB"),(($C$7*Coefficients!$C$16)/($A1864*SIN(C$5*PI()/180))*100/2)^2*PI(),IF(AND(C$9="C",C$10="IB"),(($C$7*Coefficients!$D$16)/($A1864*SIN(C$5*PI()/180))*100/2)^2*PI(),IF(AND(C$9="L",C$10="D"),(($C$7*Coefficients!$E$16)/($A1864*SIN(C$5*PI()/180))*100/2)^2*PI(),IF(AND(C$9="C",C$10="D"),(($C$7* Coefficients!$F$16)/($A1864*SIN(C$5*PI()/180))*100/2)^2*PI(),FALSE))))</f>
        <v>5635.9565343612194</v>
      </c>
      <c r="I1864" s="42">
        <f t="shared" si="205"/>
        <v>1.1860144681168796</v>
      </c>
      <c r="L1864" s="44"/>
    </row>
    <row r="1865" spans="1:12" x14ac:dyDescent="0.25">
      <c r="A1865" s="51">
        <f t="shared" si="206"/>
        <v>676.08297539191517</v>
      </c>
      <c r="B1865" s="5">
        <f t="shared" si="200"/>
        <v>0.89648713755037057</v>
      </c>
      <c r="C1865" s="49">
        <f t="shared" si="203"/>
        <v>-0.9491187429165282</v>
      </c>
      <c r="D1865" s="5">
        <f t="shared" si="201"/>
        <v>6.5034528601691344</v>
      </c>
      <c r="E1865" s="5">
        <f t="shared" si="202"/>
        <v>4.8052725934313498</v>
      </c>
      <c r="F1865" s="5">
        <f t="shared" si="204"/>
        <v>6.817180293542167</v>
      </c>
      <c r="G1865" s="16">
        <f>IF(AND(C$9="L",C$10="IB"),IF((($C$7*Coefficients!$C$16)/($A1865*($C$4/100)))&lt;=1,2*ASIN(($C$7*Coefficients!$C$16)/( $A1865*($C$4/100)))*180/PI(),180),IF(AND(C$9="C",C$10="IB"),IF((($C$7*Coefficients!$D$16)/($A1865*($C$4/100)))&lt;=1,2*ASIN(($C$7*Coefficients!$D$16)/( $A1865*($C$4/100)))*180/PI(),180),IF(AND(C$9="L",C$10="D"),IF((($C$7*Coefficients!$E$16)/($A1865*($C$4/100)))&lt;=1,2*ASIN(($C$7*Coefficients!$E$16)/( $A1865*($C$4/100)))*180/PI(),180),IF(AND(C$9="C",C$10="D"),IF((($C$7*Coefficients!$F$16)/($A1865*($C$4/100)))&lt;=1,2*ASIN(($C$7*Coefficients!$F$16)/( $A1865*($C$4/100)))*180/PI(),180),FALSE))))</f>
        <v>180</v>
      </c>
      <c r="H1865" s="50">
        <f>IF(AND(C$9="L",C$10="IB"),(($C$7*Coefficients!$C$16)/($A1865*SIN(C$5*PI()/180))*100/2)^2*PI(),IF(AND(C$9="C",C$10="IB"),(($C$7*Coefficients!$D$16)/($A1865*SIN(C$5*PI()/180))*100/2)^2*PI(),IF(AND(C$9="L",C$10="D"),(($C$7*Coefficients!$E$16)/($A1865*SIN(C$5*PI()/180))*100/2)^2*PI(),IF(AND(C$9="C",C$10="D"),(($C$7* Coefficients!$F$16)/($A1865*SIN(C$5*PI()/180))*100/2)^2*PI(),FALSE))))</f>
        <v>5610.0616662608973</v>
      </c>
      <c r="I1865" s="42">
        <f t="shared" si="205"/>
        <v>1.1832867105346825</v>
      </c>
      <c r="L1865" s="44"/>
    </row>
    <row r="1866" spans="1:12" x14ac:dyDescent="0.25">
      <c r="A1866" s="51">
        <f t="shared" si="206"/>
        <v>677.6415076106083</v>
      </c>
      <c r="B1866" s="5">
        <f t="shared" si="200"/>
        <v>0.89602650634696501</v>
      </c>
      <c r="C1866" s="49">
        <f t="shared" si="203"/>
        <v>-0.95358285608891191</v>
      </c>
      <c r="D1866" s="5">
        <f t="shared" si="201"/>
        <v>6.5184448673402224</v>
      </c>
      <c r="E1866" s="5">
        <f t="shared" si="202"/>
        <v>4.8274527239531508</v>
      </c>
      <c r="F1866" s="5">
        <f t="shared" si="204"/>
        <v>6.8371802935421684</v>
      </c>
      <c r="G1866" s="16">
        <f>IF(AND(C$9="L",C$10="IB"),IF((($C$7*Coefficients!$C$16)/($A1866*($C$4/100)))&lt;=1,2*ASIN(($C$7*Coefficients!$C$16)/( $A1866*($C$4/100)))*180/PI(),180),IF(AND(C$9="C",C$10="IB"),IF((($C$7*Coefficients!$D$16)/($A1866*($C$4/100)))&lt;=1,2*ASIN(($C$7*Coefficients!$D$16)/( $A1866*($C$4/100)))*180/PI(),180),IF(AND(C$9="L",C$10="D"),IF((($C$7*Coefficients!$E$16)/($A1866*($C$4/100)))&lt;=1,2*ASIN(($C$7*Coefficients!$E$16)/( $A1866*($C$4/100)))*180/PI(),180),IF(AND(C$9="C",C$10="D"),IF((($C$7*Coefficients!$F$16)/($A1866*($C$4/100)))&lt;=1,2*ASIN(($C$7*Coefficients!$F$16)/( $A1866*($C$4/100)))*180/PI(),180),FALSE))))</f>
        <v>180</v>
      </c>
      <c r="H1866" s="50">
        <f>IF(AND(C$9="L",C$10="IB"),(($C$7*Coefficients!$C$16)/($A1866*SIN(C$5*PI()/180))*100/2)^2*PI(),IF(AND(C$9="C",C$10="IB"),(($C$7*Coefficients!$D$16)/($A1866*SIN(C$5*PI()/180))*100/2)^2*PI(),IF(AND(C$9="L",C$10="D"),(($C$7*Coefficients!$E$16)/($A1866*SIN(C$5*PI()/180))*100/2)^2*PI(),IF(AND(C$9="C",C$10="D"),(($C$7* Coefficients!$F$16)/($A1866*SIN(C$5*PI()/180))*100/2)^2*PI(),FALSE))))</f>
        <v>5584.2857742722317</v>
      </c>
      <c r="I1866" s="42">
        <f t="shared" si="205"/>
        <v>1.1805652266208322</v>
      </c>
      <c r="L1866" s="44"/>
    </row>
    <row r="1867" spans="1:12" x14ac:dyDescent="0.25">
      <c r="A1867" s="51">
        <f t="shared" si="206"/>
        <v>679.20363261711759</v>
      </c>
      <c r="B1867" s="5">
        <f t="shared" si="200"/>
        <v>0.89556390489303839</v>
      </c>
      <c r="C1867" s="49">
        <f t="shared" si="203"/>
        <v>-0.95806837380468379</v>
      </c>
      <c r="D1867" s="5">
        <f t="shared" si="201"/>
        <v>6.5334714346571046</v>
      </c>
      <c r="E1867" s="5">
        <f t="shared" si="202"/>
        <v>4.8497352333057844</v>
      </c>
      <c r="F1867" s="5">
        <f t="shared" si="204"/>
        <v>6.8571802935421662</v>
      </c>
      <c r="G1867" s="16">
        <f>IF(AND(C$9="L",C$10="IB"),IF((($C$7*Coefficients!$C$16)/($A1867*($C$4/100)))&lt;=1,2*ASIN(($C$7*Coefficients!$C$16)/( $A1867*($C$4/100)))*180/PI(),180),IF(AND(C$9="C",C$10="IB"),IF((($C$7*Coefficients!$D$16)/($A1867*($C$4/100)))&lt;=1,2*ASIN(($C$7*Coefficients!$D$16)/( $A1867*($C$4/100)))*180/PI(),180),IF(AND(C$9="L",C$10="D"),IF((($C$7*Coefficients!$E$16)/($A1867*($C$4/100)))&lt;=1,2*ASIN(($C$7*Coefficients!$E$16)/( $A1867*($C$4/100)))*180/PI(),180),IF(AND(C$9="C",C$10="D"),IF((($C$7*Coefficients!$F$16)/($A1867*($C$4/100)))&lt;=1,2*ASIN(($C$7*Coefficients!$F$16)/( $A1867*($C$4/100)))*180/PI(),180),FALSE))))</f>
        <v>180</v>
      </c>
      <c r="H1867" s="50">
        <f>IF(AND(C$9="L",C$10="IB"),(($C$7*Coefficients!$C$16)/($A1867*SIN(C$5*PI()/180))*100/2)^2*PI(),IF(AND(C$9="C",C$10="IB"),(($C$7*Coefficients!$D$16)/($A1867*SIN(C$5*PI()/180))*100/2)^2*PI(),IF(AND(C$9="L",C$10="D"),(($C$7*Coefficients!$E$16)/($A1867*SIN(C$5*PI()/180))*100/2)^2*PI(),IF(AND(C$9="C",C$10="D"),(($C$7* Coefficients!$F$16)/($A1867*SIN(C$5*PI()/180))*100/2)^2*PI(),FALSE))))</f>
        <v>5558.6283117496469</v>
      </c>
      <c r="I1867" s="42">
        <f t="shared" si="205"/>
        <v>1.1778500019462912</v>
      </c>
      <c r="L1867" s="44"/>
    </row>
    <row r="1868" spans="1:12" x14ac:dyDescent="0.25">
      <c r="A1868" s="51">
        <f t="shared" si="206"/>
        <v>680.76935869367435</v>
      </c>
      <c r="B1868" s="5">
        <f t="shared" si="200"/>
        <v>0.89509932549752791</v>
      </c>
      <c r="C1868" s="49">
        <f t="shared" si="203"/>
        <v>-0.96257540268602604</v>
      </c>
      <c r="D1868" s="5">
        <f t="shared" si="201"/>
        <v>6.5485326417891452</v>
      </c>
      <c r="E1868" s="5">
        <f t="shared" si="202"/>
        <v>4.8721205940484671</v>
      </c>
      <c r="F1868" s="5">
        <f t="shared" si="204"/>
        <v>6.8771802935421666</v>
      </c>
      <c r="G1868" s="16">
        <f>IF(AND(C$9="L",C$10="IB"),IF((($C$7*Coefficients!$C$16)/($A1868*($C$4/100)))&lt;=1,2*ASIN(($C$7*Coefficients!$C$16)/( $A1868*($C$4/100)))*180/PI(),180),IF(AND(C$9="C",C$10="IB"),IF((($C$7*Coefficients!$D$16)/($A1868*($C$4/100)))&lt;=1,2*ASIN(($C$7*Coefficients!$D$16)/( $A1868*($C$4/100)))*180/PI(),180),IF(AND(C$9="L",C$10="D"),IF((($C$7*Coefficients!$E$16)/($A1868*($C$4/100)))&lt;=1,2*ASIN(($C$7*Coefficients!$E$16)/( $A1868*($C$4/100)))*180/PI(),180),IF(AND(C$9="C",C$10="D"),IF((($C$7*Coefficients!$F$16)/($A1868*($C$4/100)))&lt;=1,2*ASIN(($C$7*Coefficients!$F$16)/( $A1868*($C$4/100)))*180/PI(),180),FALSE))))</f>
        <v>180</v>
      </c>
      <c r="H1868" s="50">
        <f>IF(AND(C$9="L",C$10="IB"),(($C$7*Coefficients!$C$16)/($A1868*SIN(C$5*PI()/180))*100/2)^2*PI(),IF(AND(C$9="C",C$10="IB"),(($C$7*Coefficients!$D$16)/($A1868*SIN(C$5*PI()/180))*100/2)^2*PI(),IF(AND(C$9="L",C$10="D"),(($C$7*Coefficients!$E$16)/($A1868*SIN(C$5*PI()/180))*100/2)^2*PI(),IF(AND(C$9="C",C$10="D"),(($C$7* Coefficients!$F$16)/($A1868*SIN(C$5*PI()/180))*100/2)^2*PI(),FALSE))))</f>
        <v>5533.08873455917</v>
      </c>
      <c r="I1868" s="42">
        <f t="shared" si="205"/>
        <v>1.1751410221152094</v>
      </c>
      <c r="L1868" s="44"/>
    </row>
    <row r="1869" spans="1:12" x14ac:dyDescent="0.25">
      <c r="A1869" s="51">
        <f t="shared" si="206"/>
        <v>682.33869414160233</v>
      </c>
      <c r="B1869" s="5">
        <f t="shared" si="200"/>
        <v>0.89463276044631235</v>
      </c>
      <c r="C1869" s="49">
        <f t="shared" si="203"/>
        <v>-0.96710404992598631</v>
      </c>
      <c r="D1869" s="5">
        <f t="shared" si="201"/>
        <v>6.5636285685893663</v>
      </c>
      <c r="E1869" s="5">
        <f t="shared" si="202"/>
        <v>4.894609280921645</v>
      </c>
      <c r="F1869" s="5">
        <f t="shared" si="204"/>
        <v>6.8971802935421671</v>
      </c>
      <c r="G1869" s="16">
        <f>IF(AND(C$9="L",C$10="IB"),IF((($C$7*Coefficients!$C$16)/($A1869*($C$4/100)))&lt;=1,2*ASIN(($C$7*Coefficients!$C$16)/( $A1869*($C$4/100)))*180/PI(),180),IF(AND(C$9="C",C$10="IB"),IF((($C$7*Coefficients!$D$16)/($A1869*($C$4/100)))&lt;=1,2*ASIN(($C$7*Coefficients!$D$16)/( $A1869*($C$4/100)))*180/PI(),180),IF(AND(C$9="L",C$10="D"),IF((($C$7*Coefficients!$E$16)/($A1869*($C$4/100)))&lt;=1,2*ASIN(($C$7*Coefficients!$E$16)/( $A1869*($C$4/100)))*180/PI(),180),IF(AND(C$9="C",C$10="D"),IF((($C$7*Coefficients!$F$16)/($A1869*($C$4/100)))&lt;=1,2*ASIN(($C$7*Coefficients!$F$16)/( $A1869*($C$4/100)))*180/PI(),180),FALSE))))</f>
        <v>177.35015538368276</v>
      </c>
      <c r="H1869" s="50">
        <f>IF(AND(C$9="L",C$10="IB"),(($C$7*Coefficients!$C$16)/($A1869*SIN(C$5*PI()/180))*100/2)^2*PI(),IF(AND(C$9="C",C$10="IB"),(($C$7*Coefficients!$D$16)/($A1869*SIN(C$5*PI()/180))*100/2)^2*PI(),IF(AND(C$9="L",C$10="D"),(($C$7*Coefficients!$E$16)/($A1869*SIN(C$5*PI()/180))*100/2)^2*PI(),IF(AND(C$9="C",C$10="D"),(($C$7* Coefficients!$F$16)/($A1869*SIN(C$5*PI()/180))*100/2)^2*PI(),FALSE))))</f>
        <v>5507.6665010669039</v>
      </c>
      <c r="I1869" s="42">
        <f t="shared" si="205"/>
        <v>1.1724382727648448</v>
      </c>
      <c r="L1869" s="44"/>
    </row>
    <row r="1870" spans="1:12" x14ac:dyDescent="0.25">
      <c r="A1870" s="51">
        <f t="shared" si="206"/>
        <v>683.91164728136187</v>
      </c>
      <c r="B1870" s="5">
        <f t="shared" si="200"/>
        <v>0.89416420200221225</v>
      </c>
      <c r="C1870" s="49">
        <f t="shared" si="203"/>
        <v>-0.97165442329194651</v>
      </c>
      <c r="D1870" s="5">
        <f t="shared" si="201"/>
        <v>6.5787592950948683</v>
      </c>
      <c r="E1870" s="5">
        <f t="shared" si="202"/>
        <v>4.9172017708570657</v>
      </c>
      <c r="F1870" s="5">
        <f t="shared" si="204"/>
        <v>6.9171802935421667</v>
      </c>
      <c r="G1870" s="16">
        <f>IF(AND(C$9="L",C$10="IB"),IF((($C$7*Coefficients!$C$16)/($A1870*($C$4/100)))&lt;=1,2*ASIN(($C$7*Coefficients!$C$16)/( $A1870*($C$4/100)))*180/PI(),180),IF(AND(C$9="C",C$10="IB"),IF((($C$7*Coefficients!$D$16)/($A1870*($C$4/100)))&lt;=1,2*ASIN(($C$7*Coefficients!$D$16)/( $A1870*($C$4/100)))*180/PI(),180),IF(AND(C$9="L",C$10="D"),IF((($C$7*Coefficients!$E$16)/($A1870*($C$4/100)))&lt;=1,2*ASIN(($C$7*Coefficients!$E$16)/( $A1870*($C$4/100)))*180/PI(),180),IF(AND(C$9="C",C$10="D"),IF((($C$7*Coefficients!$F$16)/($A1870*($C$4/100)))&lt;=1,2*ASIN(($C$7*Coefficients!$F$16)/( $A1870*($C$4/100)))*180/PI(),180),FALSE))))</f>
        <v>171.78805560436686</v>
      </c>
      <c r="H1870" s="50">
        <f>IF(AND(C$9="L",C$10="IB"),(($C$7*Coefficients!$C$16)/($A1870*SIN(C$5*PI()/180))*100/2)^2*PI(),IF(AND(C$9="C",C$10="IB"),(($C$7*Coefficients!$D$16)/($A1870*SIN(C$5*PI()/180))*100/2)^2*PI(),IF(AND(C$9="L",C$10="D"),(($C$7*Coefficients!$E$16)/($A1870*SIN(C$5*PI()/180))*100/2)^2*PI(),IF(AND(C$9="C",C$10="D"),(($C$7* Coefficients!$F$16)/($A1870*SIN(C$5*PI()/180))*100/2)^2*PI(),FALSE))))</f>
        <v>5482.3610721275236</v>
      </c>
      <c r="I1870" s="42">
        <f t="shared" si="205"/>
        <v>1.1697417395654899</v>
      </c>
      <c r="L1870" s="44"/>
    </row>
    <row r="1871" spans="1:12" x14ac:dyDescent="0.25">
      <c r="A1871" s="51">
        <f t="shared" si="206"/>
        <v>685.48822645259395</v>
      </c>
      <c r="B1871" s="5">
        <f t="shared" si="200"/>
        <v>0.89369364240499227</v>
      </c>
      <c r="C1871" s="49">
        <f t="shared" si="203"/>
        <v>-0.97622663112910624</v>
      </c>
      <c r="D1871" s="5">
        <f t="shared" si="201"/>
        <v>6.5939249015272585</v>
      </c>
      <c r="E1871" s="5">
        <f t="shared" si="202"/>
        <v>4.9398985429878941</v>
      </c>
      <c r="F1871" s="5">
        <f t="shared" si="204"/>
        <v>6.9371802935421654</v>
      </c>
      <c r="G1871" s="16">
        <f>IF(AND(C$9="L",C$10="IB"),IF((($C$7*Coefficients!$C$16)/($A1871*($C$4/100)))&lt;=1,2*ASIN(($C$7*Coefficients!$C$16)/( $A1871*($C$4/100)))*180/PI(),180),IF(AND(C$9="C",C$10="IB"),IF((($C$7*Coefficients!$D$16)/($A1871*($C$4/100)))&lt;=1,2*ASIN(($C$7*Coefficients!$D$16)/( $A1871*($C$4/100)))*180/PI(),180),IF(AND(C$9="L",C$10="D"),IF((($C$7*Coefficients!$E$16)/($A1871*($C$4/100)))&lt;=1,2*ASIN(($C$7*Coefficients!$E$16)/( $A1871*($C$4/100)))*180/PI(),180),IF(AND(C$9="C",C$10="D"),IF((($C$7*Coefficients!$F$16)/($A1871*($C$4/100)))&lt;=1,2*ASIN(($C$7*Coefficients!$F$16)/( $A1871*($C$4/100)))*180/PI(),180),FALSE))))</f>
        <v>168.69700688919599</v>
      </c>
      <c r="H1871" s="50">
        <f>IF(AND(C$9="L",C$10="IB"),(($C$7*Coefficients!$C$16)/($A1871*SIN(C$5*PI()/180))*100/2)^2*PI(),IF(AND(C$9="C",C$10="IB"),(($C$7*Coefficients!$D$16)/($A1871*SIN(C$5*PI()/180))*100/2)^2*PI(),IF(AND(C$9="L",C$10="D"),(($C$7*Coefficients!$E$16)/($A1871*SIN(C$5*PI()/180))*100/2)^2*PI(),IF(AND(C$9="C",C$10="D"),(($C$7* Coefficients!$F$16)/($A1871*SIN(C$5*PI()/180))*100/2)^2*PI(),FALSE))))</f>
        <v>5457.1719110728645</v>
      </c>
      <c r="I1871" s="42">
        <f t="shared" si="205"/>
        <v>1.167051408220394</v>
      </c>
      <c r="L1871" s="44"/>
    </row>
    <row r="1872" spans="1:12" x14ac:dyDescent="0.25">
      <c r="A1872" s="51">
        <f t="shared" si="206"/>
        <v>687.06844001416437</v>
      </c>
      <c r="B1872" s="5">
        <f t="shared" si="200"/>
        <v>0.89322107387136529</v>
      </c>
      <c r="C1872" s="49">
        <f t="shared" si="203"/>
        <v>-0.98082078236398185</v>
      </c>
      <c r="D1872" s="5">
        <f t="shared" si="201"/>
        <v>6.6091254682930689</v>
      </c>
      <c r="E1872" s="5">
        <f t="shared" si="202"/>
        <v>4.9627000786588757</v>
      </c>
      <c r="F1872" s="5">
        <f t="shared" si="204"/>
        <v>6.9571802935421658</v>
      </c>
      <c r="G1872" s="16">
        <f>IF(AND(C$9="L",C$10="IB"),IF((($C$7*Coefficients!$C$16)/($A1872*($C$4/100)))&lt;=1,2*ASIN(($C$7*Coefficients!$C$16)/( $A1872*($C$4/100)))*180/PI(),180),IF(AND(C$9="C",C$10="IB"),IF((($C$7*Coefficients!$D$16)/($A1872*($C$4/100)))&lt;=1,2*ASIN(($C$7*Coefficients!$D$16)/( $A1872*($C$4/100)))*180/PI(),180),IF(AND(C$9="L",C$10="D"),IF((($C$7*Coefficients!$E$16)/($A1872*($C$4/100)))&lt;=1,2*ASIN(($C$7*Coefficients!$E$16)/( $A1872*($C$4/100)))*180/PI(),180),IF(AND(C$9="C",C$10="D"),IF((($C$7*Coefficients!$F$16)/($A1872*($C$4/100)))&lt;=1,2*ASIN(($C$7*Coefficients!$F$16)/( $A1872*($C$4/100)))*180/PI(),180),FALSE))))</f>
        <v>166.28917837633639</v>
      </c>
      <c r="H1872" s="50">
        <f>IF(AND(C$9="L",C$10="IB"),(($C$7*Coefficients!$C$16)/($A1872*SIN(C$5*PI()/180))*100/2)^2*PI(),IF(AND(C$9="C",C$10="IB"),(($C$7*Coefficients!$D$16)/($A1872*SIN(C$5*PI()/180))*100/2)^2*PI(),IF(AND(C$9="L",C$10="D"),(($C$7*Coefficients!$E$16)/($A1872*SIN(C$5*PI()/180))*100/2)^2*PI(),IF(AND(C$9="C",C$10="D"),(($C$7* Coefficients!$F$16)/($A1872*SIN(C$5*PI()/180))*100/2)^2*PI(),FALSE))))</f>
        <v>5432.0984837005135</v>
      </c>
      <c r="I1872" s="42">
        <f t="shared" si="205"/>
        <v>1.1643672644656877</v>
      </c>
      <c r="L1872" s="44"/>
    </row>
    <row r="1873" spans="1:12" x14ac:dyDescent="0.25">
      <c r="A1873" s="51">
        <f t="shared" si="206"/>
        <v>688.65229634420814</v>
      </c>
      <c r="B1873" s="5">
        <f t="shared" si="200"/>
        <v>0.89274648859499517</v>
      </c>
      <c r="C1873" s="49">
        <f t="shared" si="203"/>
        <v>-0.98543698650795286</v>
      </c>
      <c r="D1873" s="5">
        <f t="shared" si="201"/>
        <v>6.6243610759841944</v>
      </c>
      <c r="E1873" s="5">
        <f t="shared" si="202"/>
        <v>4.9856068614365396</v>
      </c>
      <c r="F1873" s="5">
        <f t="shared" si="204"/>
        <v>6.9771802935421645</v>
      </c>
      <c r="G1873" s="16">
        <f>IF(AND(C$9="L",C$10="IB"),IF((($C$7*Coefficients!$C$16)/($A1873*($C$4/100)))&lt;=1,2*ASIN(($C$7*Coefficients!$C$16)/( $A1873*($C$4/100)))*180/PI(),180),IF(AND(C$9="C",C$10="IB"),IF((($C$7*Coefficients!$D$16)/($A1873*($C$4/100)))&lt;=1,2*ASIN(($C$7*Coefficients!$D$16)/( $A1873*($C$4/100)))*180/PI(),180),IF(AND(C$9="L",C$10="D"),IF((($C$7*Coefficients!$E$16)/($A1873*($C$4/100)))&lt;=1,2*ASIN(($C$7*Coefficients!$E$16)/( $A1873*($C$4/100)))*180/PI(),180),IF(AND(C$9="C",C$10="D"),IF((($C$7*Coefficients!$F$16)/($A1873*($C$4/100)))&lt;=1,2*ASIN(($C$7*Coefficients!$F$16)/( $A1873*($C$4/100)))*180/PI(),180),FALSE))))</f>
        <v>164.2480780410975</v>
      </c>
      <c r="H1873" s="50">
        <f>IF(AND(C$9="L",C$10="IB"),(($C$7*Coefficients!$C$16)/($A1873*SIN(C$5*PI()/180))*100/2)^2*PI(),IF(AND(C$9="C",C$10="IB"),(($C$7*Coefficients!$D$16)/($A1873*SIN(C$5*PI()/180))*100/2)^2*PI(),IF(AND(C$9="L",C$10="D"),(($C$7*Coefficients!$E$16)/($A1873*SIN(C$5*PI()/180))*100/2)^2*PI(),IF(AND(C$9="C",C$10="D"),(($C$7* Coefficients!$F$16)/($A1873*SIN(C$5*PI()/180))*100/2)^2*PI(),FALSE))))</f>
        <v>5407.1402582625069</v>
      </c>
      <c r="I1873" s="42">
        <f t="shared" si="205"/>
        <v>1.1616892940703085</v>
      </c>
      <c r="L1873" s="44"/>
    </row>
    <row r="1874" spans="1:12" x14ac:dyDescent="0.25">
      <c r="A1874" s="51">
        <f t="shared" si="206"/>
        <v>690.23980384017386</v>
      </c>
      <c r="B1874" s="5">
        <f t="shared" si="200"/>
        <v>0.8922698787465021</v>
      </c>
      <c r="C1874" s="49">
        <f t="shared" si="203"/>
        <v>-0.99007535366082022</v>
      </c>
      <c r="D1874" s="5">
        <f t="shared" si="201"/>
        <v>6.6396318053783103</v>
      </c>
      <c r="E1874" s="5">
        <f t="shared" si="202"/>
        <v>5.0086193771194596</v>
      </c>
      <c r="F1874" s="5">
        <f t="shared" si="204"/>
        <v>6.9971802935421659</v>
      </c>
      <c r="G1874" s="16">
        <f>IF(AND(C$9="L",C$10="IB"),IF((($C$7*Coefficients!$C$16)/($A1874*($C$4/100)))&lt;=1,2*ASIN(($C$7*Coefficients!$C$16)/( $A1874*($C$4/100)))*180/PI(),180),IF(AND(C$9="C",C$10="IB"),IF((($C$7*Coefficients!$D$16)/($A1874*($C$4/100)))&lt;=1,2*ASIN(($C$7*Coefficients!$D$16)/( $A1874*($C$4/100)))*180/PI(),180),IF(AND(C$9="L",C$10="D"),IF((($C$7*Coefficients!$E$16)/($A1874*($C$4/100)))&lt;=1,2*ASIN(($C$7*Coefficients!$E$16)/( $A1874*($C$4/100)))*180/PI(),180),IF(AND(C$9="C",C$10="D"),IF((($C$7*Coefficients!$F$16)/($A1874*($C$4/100)))&lt;=1,2*ASIN(($C$7*Coefficients!$F$16)/( $A1874*($C$4/100)))*180/PI(),180),FALSE))))</f>
        <v>162.44531440407201</v>
      </c>
      <c r="H1874" s="50">
        <f>IF(AND(C$9="L",C$10="IB"),(($C$7*Coefficients!$C$16)/($A1874*SIN(C$5*PI()/180))*100/2)^2*PI(),IF(AND(C$9="C",C$10="IB"),(($C$7*Coefficients!$D$16)/($A1874*SIN(C$5*PI()/180))*100/2)^2*PI(),IF(AND(C$9="L",C$10="D"),(($C$7*Coefficients!$E$16)/($A1874*SIN(C$5*PI()/180))*100/2)^2*PI(),IF(AND(C$9="C",C$10="D"),(($C$7* Coefficients!$F$16)/($A1874*SIN(C$5*PI()/180))*100/2)^2*PI(),FALSE))))</f>
        <v>5382.296705454035</v>
      </c>
      <c r="I1874" s="42">
        <f t="shared" si="205"/>
        <v>1.1590174828359237</v>
      </c>
      <c r="L1874" s="44"/>
    </row>
    <row r="1875" spans="1:12" x14ac:dyDescent="0.25">
      <c r="A1875" s="51">
        <f t="shared" si="206"/>
        <v>691.83097091886816</v>
      </c>
      <c r="B1875" s="5">
        <f t="shared" si="200"/>
        <v>0.89179123647346947</v>
      </c>
      <c r="C1875" s="49">
        <f t="shared" si="203"/>
        <v>-0.99473599451438188</v>
      </c>
      <c r="D1875" s="5">
        <f t="shared" si="201"/>
        <v>6.6549377374393011</v>
      </c>
      <c r="E1875" s="5">
        <f t="shared" si="202"/>
        <v>5.0317381137485482</v>
      </c>
      <c r="F1875" s="5">
        <f t="shared" si="204"/>
        <v>7.0171802935421654</v>
      </c>
      <c r="G1875" s="16">
        <f>IF(AND(C$9="L",C$10="IB"),IF((($C$7*Coefficients!$C$16)/($A1875*($C$4/100)))&lt;=1,2*ASIN(($C$7*Coefficients!$C$16)/( $A1875*($C$4/100)))*180/PI(),180),IF(AND(C$9="C",C$10="IB"),IF((($C$7*Coefficients!$D$16)/($A1875*($C$4/100)))&lt;=1,2*ASIN(($C$7*Coefficients!$D$16)/( $A1875*($C$4/100)))*180/PI(),180),IF(AND(C$9="L",C$10="D"),IF((($C$7*Coefficients!$E$16)/($A1875*($C$4/100)))&lt;=1,2*ASIN(($C$7*Coefficients!$E$16)/( $A1875*($C$4/100)))*180/PI(),180),IF(AND(C$9="C",C$10="D"),IF((($C$7*Coefficients!$F$16)/($A1875*($C$4/100)))&lt;=1,2*ASIN(($C$7*Coefficients!$F$16)/( $A1875*($C$4/100)))*180/PI(),180),FALSE))))</f>
        <v>160.81358453834133</v>
      </c>
      <c r="H1875" s="50">
        <f>IF(AND(C$9="L",C$10="IB"),(($C$7*Coefficients!$C$16)/($A1875*SIN(C$5*PI()/180))*100/2)^2*PI(),IF(AND(C$9="C",C$10="IB"),(($C$7*Coefficients!$D$16)/($A1875*SIN(C$5*PI()/180))*100/2)^2*PI(),IF(AND(C$9="L",C$10="D"),(($C$7*Coefficients!$E$16)/($A1875*SIN(C$5*PI()/180))*100/2)^2*PI(),IF(AND(C$9="C",C$10="D"),(($C$7* Coefficients!$F$16)/($A1875*SIN(C$5*PI()/180))*100/2)^2*PI(),FALSE))))</f>
        <v>5357.5672984022212</v>
      </c>
      <c r="I1875" s="42">
        <f t="shared" si="205"/>
        <v>1.1563518165968563</v>
      </c>
      <c r="L1875" s="44"/>
    </row>
    <row r="1876" spans="1:12" x14ac:dyDescent="0.25">
      <c r="A1876" s="51">
        <f t="shared" si="206"/>
        <v>693.42580601650059</v>
      </c>
      <c r="B1876" s="5">
        <f t="shared" si="200"/>
        <v>0.89131055390044911</v>
      </c>
      <c r="C1876" s="49">
        <f t="shared" si="203"/>
        <v>-0.99941902035606289</v>
      </c>
      <c r="D1876" s="5">
        <f t="shared" si="201"/>
        <v>6.6702789533176974</v>
      </c>
      <c r="E1876" s="5">
        <f t="shared" si="202"/>
        <v>5.0549635616174173</v>
      </c>
      <c r="F1876" s="5">
        <f t="shared" si="204"/>
        <v>7.0371802935421632</v>
      </c>
      <c r="G1876" s="16">
        <f>IF(AND(C$9="L",C$10="IB"),IF((($C$7*Coefficients!$C$16)/($A1876*($C$4/100)))&lt;=1,2*ASIN(($C$7*Coefficients!$C$16)/( $A1876*($C$4/100)))*180/PI(),180),IF(AND(C$9="C",C$10="IB"),IF((($C$7*Coefficients!$D$16)/($A1876*($C$4/100)))&lt;=1,2*ASIN(($C$7*Coefficients!$D$16)/( $A1876*($C$4/100)))*180/PI(),180),IF(AND(C$9="L",C$10="D"),IF((($C$7*Coefficients!$E$16)/($A1876*($C$4/100)))&lt;=1,2*ASIN(($C$7*Coefficients!$E$16)/( $A1876*($C$4/100)))*180/PI(),180),IF(AND(C$9="C",C$10="D"),IF((($C$7*Coefficients!$F$16)/($A1876*($C$4/100)))&lt;=1,2*ASIN(($C$7*Coefficients!$F$16)/( $A1876*($C$4/100)))*180/PI(),180),FALSE))))</f>
        <v>159.31237599687623</v>
      </c>
      <c r="H1876" s="50">
        <f>IF(AND(C$9="L",C$10="IB"),(($C$7*Coefficients!$C$16)/($A1876*SIN(C$5*PI()/180))*100/2)^2*PI(),IF(AND(C$9="C",C$10="IB"),(($C$7*Coefficients!$D$16)/($A1876*SIN(C$5*PI()/180))*100/2)^2*PI(),IF(AND(C$9="L",C$10="D"),(($C$7*Coefficients!$E$16)/($A1876*SIN(C$5*PI()/180))*100/2)^2*PI(),IF(AND(C$9="C",C$10="D"),(($C$7* Coefficients!$F$16)/($A1876*SIN(C$5*PI()/180))*100/2)^2*PI(),FALSE))))</f>
        <v>5332.9515126549568</v>
      </c>
      <c r="I1876" s="42">
        <f t="shared" si="205"/>
        <v>1.153692281220009</v>
      </c>
      <c r="L1876" s="44"/>
    </row>
    <row r="1877" spans="1:12" x14ac:dyDescent="0.25">
      <c r="A1877" s="51">
        <f t="shared" si="206"/>
        <v>695.02431758872808</v>
      </c>
      <c r="B1877" s="5">
        <f t="shared" si="200"/>
        <v>0.89082782312897024</v>
      </c>
      <c r="C1877" s="49">
        <f t="shared" si="203"/>
        <v>-1.0041245430725425</v>
      </c>
      <c r="D1877" s="5">
        <f t="shared" si="201"/>
        <v>6.6856555343510973</v>
      </c>
      <c r="E1877" s="5">
        <f t="shared" si="202"/>
        <v>5.0782962132827745</v>
      </c>
      <c r="F1877" s="5">
        <f t="shared" si="204"/>
        <v>7.0571802935421655</v>
      </c>
      <c r="G1877" s="16">
        <f>IF(AND(C$9="L",C$10="IB"),IF((($C$7*Coefficients!$C$16)/($A1877*($C$4/100)))&lt;=1,2*ASIN(($C$7*Coefficients!$C$16)/( $A1877*($C$4/100)))*180/PI(),180),IF(AND(C$9="C",C$10="IB"),IF((($C$7*Coefficients!$D$16)/($A1877*($C$4/100)))&lt;=1,2*ASIN(($C$7*Coefficients!$D$16)/( $A1877*($C$4/100)))*180/PI(),180),IF(AND(C$9="L",C$10="D"),IF((($C$7*Coefficients!$E$16)/($A1877*($C$4/100)))&lt;=1,2*ASIN(($C$7*Coefficients!$E$16)/( $A1877*($C$4/100)))*180/PI(),180),IF(AND(C$9="C",C$10="D"),IF((($C$7*Coefficients!$F$16)/($A1877*($C$4/100)))&lt;=1,2*ASIN(($C$7*Coefficients!$F$16)/( $A1877*($C$4/100)))*180/PI(),180),FALSE))))</f>
        <v>157.91505449141715</v>
      </c>
      <c r="H1877" s="50">
        <f>IF(AND(C$9="L",C$10="IB"),(($C$7*Coefficients!$C$16)/($A1877*SIN(C$5*PI()/180))*100/2)^2*PI(),IF(AND(C$9="C",C$10="IB"),(($C$7*Coefficients!$D$16)/($A1877*SIN(C$5*PI()/180))*100/2)^2*PI(),IF(AND(C$9="L",C$10="D"),(($C$7*Coefficients!$E$16)/($A1877*SIN(C$5*PI()/180))*100/2)^2*PI(),IF(AND(C$9="C",C$10="D"),(($C$7* Coefficients!$F$16)/($A1877*SIN(C$5*PI()/180))*100/2)^2*PI(),FALSE))))</f>
        <v>5308.4488261697661</v>
      </c>
      <c r="I1877" s="42">
        <f t="shared" si="205"/>
        <v>1.1510388626047903</v>
      </c>
      <c r="L1877" s="44"/>
    </row>
    <row r="1878" spans="1:12" x14ac:dyDescent="0.25">
      <c r="A1878" s="51">
        <f t="shared" si="206"/>
        <v>696.62651411069976</v>
      </c>
      <c r="B1878" s="5">
        <f t="shared" si="200"/>
        <v>0.89034303623754796</v>
      </c>
      <c r="C1878" s="49">
        <f t="shared" si="203"/>
        <v>-1.0088526751534239</v>
      </c>
      <c r="D1878" s="5">
        <f t="shared" si="201"/>
        <v>6.701067562064603</v>
      </c>
      <c r="E1878" s="5">
        <f t="shared" si="202"/>
        <v>5.1017365635748515</v>
      </c>
      <c r="F1878" s="5">
        <f t="shared" si="204"/>
        <v>7.0771802935421615</v>
      </c>
      <c r="G1878" s="16">
        <f>IF(AND(C$9="L",C$10="IB"),IF((($C$7*Coefficients!$C$16)/($A1878*($C$4/100)))&lt;=1,2*ASIN(($C$7*Coefficients!$C$16)/( $A1878*($C$4/100)))*180/PI(),180),IF(AND(C$9="C",C$10="IB"),IF((($C$7*Coefficients!$D$16)/($A1878*($C$4/100)))&lt;=1,2*ASIN(($C$7*Coefficients!$D$16)/( $A1878*($C$4/100)))*180/PI(),180),IF(AND(C$9="L",C$10="D"),IF((($C$7*Coefficients!$E$16)/($A1878*($C$4/100)))&lt;=1,2*ASIN(($C$7*Coefficients!$E$16)/( $A1878*($C$4/100)))*180/PI(),180),IF(AND(C$9="C",C$10="D"),IF((($C$7*Coefficients!$F$16)/($A1878*($C$4/100)))&lt;=1,2*ASIN(($C$7*Coefficients!$F$16)/( $A1878*($C$4/100)))*180/PI(),180),FALSE))))</f>
        <v>156.60299767379246</v>
      </c>
      <c r="H1878" s="50">
        <f>IF(AND(C$9="L",C$10="IB"),(($C$7*Coefficients!$C$16)/($A1878*SIN(C$5*PI()/180))*100/2)^2*PI(),IF(AND(C$9="C",C$10="IB"),(($C$7*Coefficients!$D$16)/($A1878*SIN(C$5*PI()/180))*100/2)^2*PI(),IF(AND(C$9="L",C$10="D"),(($C$7*Coefficients!$E$16)/($A1878*SIN(C$5*PI()/180))*100/2)^2*PI(),IF(AND(C$9="C",C$10="D"),(($C$7* Coefficients!$F$16)/($A1878*SIN(C$5*PI()/180))*100/2)^2*PI(),FALSE))))</f>
        <v>5284.0587193027395</v>
      </c>
      <c r="I1878" s="42">
        <f t="shared" si="205"/>
        <v>1.1483915466830386</v>
      </c>
      <c r="L1878" s="44"/>
    </row>
    <row r="1879" spans="1:12" x14ac:dyDescent="0.25">
      <c r="A1879" s="51">
        <f t="shared" si="206"/>
        <v>698.23240407710227</v>
      </c>
      <c r="B1879" s="5">
        <f t="shared" si="200"/>
        <v>0.88985618528169319</v>
      </c>
      <c r="C1879" s="49">
        <f t="shared" si="203"/>
        <v>-1.0136035296949253</v>
      </c>
      <c r="D1879" s="5">
        <f t="shared" si="201"/>
        <v>6.7165151181712526</v>
      </c>
      <c r="E1879" s="5">
        <f t="shared" si="202"/>
        <v>5.125285109607935</v>
      </c>
      <c r="F1879" s="5">
        <f t="shared" si="204"/>
        <v>7.0971802935421628</v>
      </c>
      <c r="G1879" s="16">
        <f>IF(AND(C$9="L",C$10="IB"),IF((($C$7*Coefficients!$C$16)/($A1879*($C$4/100)))&lt;=1,2*ASIN(($C$7*Coefficients!$C$16)/( $A1879*($C$4/100)))*180/PI(),180),IF(AND(C$9="C",C$10="IB"),IF((($C$7*Coefficients!$D$16)/($A1879*($C$4/100)))&lt;=1,2*ASIN(($C$7*Coefficients!$D$16)/( $A1879*($C$4/100)))*180/PI(),180),IF(AND(C$9="L",C$10="D"),IF((($C$7*Coefficients!$E$16)/($A1879*($C$4/100)))&lt;=1,2*ASIN(($C$7*Coefficients!$E$16)/( $A1879*($C$4/100)))*180/PI(),180),IF(AND(C$9="C",C$10="D"),IF((($C$7*Coefficients!$F$16)/($A1879*($C$4/100)))&lt;=1,2*ASIN(($C$7*Coefficients!$F$16)/( $A1879*($C$4/100)))*180/PI(),180),FALSE))))</f>
        <v>155.36257781193325</v>
      </c>
      <c r="H1879" s="50">
        <f>IF(AND(C$9="L",C$10="IB"),(($C$7*Coefficients!$C$16)/($A1879*SIN(C$5*PI()/180))*100/2)^2*PI(),IF(AND(C$9="C",C$10="IB"),(($C$7*Coefficients!$D$16)/($A1879*SIN(C$5*PI()/180))*100/2)^2*PI(),IF(AND(C$9="L",C$10="D"),(($C$7*Coefficients!$E$16)/($A1879*SIN(C$5*PI()/180))*100/2)^2*PI(),IF(AND(C$9="C",C$10="D"),(($C$7* Coefficients!$F$16)/($A1879*SIN(C$5*PI()/180))*100/2)^2*PI(),FALSE))))</f>
        <v>5259.7806747975173</v>
      </c>
      <c r="I1879" s="42">
        <f t="shared" si="205"/>
        <v>1.1457503194189482</v>
      </c>
      <c r="L1879" s="44"/>
    </row>
    <row r="1880" spans="1:12" x14ac:dyDescent="0.25">
      <c r="A1880" s="51">
        <f t="shared" si="206"/>
        <v>699.84199600220416</v>
      </c>
      <c r="B1880" s="5">
        <f t="shared" si="200"/>
        <v>0.8893672622939236</v>
      </c>
      <c r="C1880" s="49">
        <f t="shared" si="203"/>
        <v>-1.0183772204035997</v>
      </c>
      <c r="D1880" s="5">
        <f t="shared" si="201"/>
        <v>6.73199828457245</v>
      </c>
      <c r="E1880" s="5">
        <f t="shared" si="202"/>
        <v>5.1489423507908656</v>
      </c>
      <c r="F1880" s="5">
        <f t="shared" si="204"/>
        <v>7.1171802935421624</v>
      </c>
      <c r="G1880" s="16">
        <f>IF(AND(C$9="L",C$10="IB"),IF((($C$7*Coefficients!$C$16)/($A1880*($C$4/100)))&lt;=1,2*ASIN(($C$7*Coefficients!$C$16)/( $A1880*($C$4/100)))*180/PI(),180),IF(AND(C$9="C",C$10="IB"),IF((($C$7*Coefficients!$D$16)/($A1880*($C$4/100)))&lt;=1,2*ASIN(($C$7*Coefficients!$D$16)/( $A1880*($C$4/100)))*180/PI(),180),IF(AND(C$9="L",C$10="D"),IF((($C$7*Coefficients!$E$16)/($A1880*($C$4/100)))&lt;=1,2*ASIN(($C$7*Coefficients!$E$16)/( $A1880*($C$4/100)))*180/PI(),180),IF(AND(C$9="C",C$10="D"),IF((($C$7*Coefficients!$F$16)/($A1880*($C$4/100)))&lt;=1,2*ASIN(($C$7*Coefficients!$F$16)/( $A1880*($C$4/100)))*180/PI(),180),FALSE))))</f>
        <v>154.18346524406616</v>
      </c>
      <c r="H1880" s="50">
        <f>IF(AND(C$9="L",C$10="IB"),(($C$7*Coefficients!$C$16)/($A1880*SIN(C$5*PI()/180))*100/2)^2*PI(),IF(AND(C$9="C",C$10="IB"),(($C$7*Coefficients!$D$16)/($A1880*SIN(C$5*PI()/180))*100/2)^2*PI(),IF(AND(C$9="L",C$10="D"),(($C$7*Coefficients!$E$16)/($A1880*SIN(C$5*PI()/180))*100/2)^2*PI(),IF(AND(C$9="C",C$10="D"),(($C$7* Coefficients!$F$16)/($A1880*SIN(C$5*PI()/180))*100/2)^2*PI(),FALSE))))</f>
        <v>5235.6141777743214</v>
      </c>
      <c r="I1880" s="42">
        <f t="shared" si="205"/>
        <v>1.1431151668089956</v>
      </c>
      <c r="L1880" s="44"/>
    </row>
    <row r="1881" spans="1:12" x14ac:dyDescent="0.25">
      <c r="A1881" s="51">
        <f t="shared" si="206"/>
        <v>701.45529841990174</v>
      </c>
      <c r="B1881" s="5">
        <f t="shared" si="200"/>
        <v>0.88887625928377412</v>
      </c>
      <c r="C1881" s="49">
        <f t="shared" si="203"/>
        <v>-1.0231738616000943</v>
      </c>
      <c r="D1881" s="5">
        <f t="shared" si="201"/>
        <v>6.7475171433584009</v>
      </c>
      <c r="E1881" s="5">
        <f t="shared" si="202"/>
        <v>5.1727087888376619</v>
      </c>
      <c r="F1881" s="5">
        <f t="shared" si="204"/>
        <v>7.1371802935421611</v>
      </c>
      <c r="G1881" s="16">
        <f>IF(AND(C$9="L",C$10="IB"),IF((($C$7*Coefficients!$C$16)/($A1881*($C$4/100)))&lt;=1,2*ASIN(($C$7*Coefficients!$C$16)/( $A1881*($C$4/100)))*180/PI(),180),IF(AND(C$9="C",C$10="IB"),IF((($C$7*Coefficients!$D$16)/($A1881*($C$4/100)))&lt;=1,2*ASIN(($C$7*Coefficients!$D$16)/( $A1881*($C$4/100)))*180/PI(),180),IF(AND(C$9="L",C$10="D"),IF((($C$7*Coefficients!$E$16)/($A1881*($C$4/100)))&lt;=1,2*ASIN(($C$7*Coefficients!$E$16)/( $A1881*($C$4/100)))*180/PI(),180),IF(AND(C$9="C",C$10="D"),IF((($C$7*Coefficients!$F$16)/($A1881*($C$4/100)))&lt;=1,2*ASIN(($C$7*Coefficients!$F$16)/( $A1881*($C$4/100)))*180/PI(),180),FALSE))))</f>
        <v>153.05760797319806</v>
      </c>
      <c r="H1881" s="50">
        <f>IF(AND(C$9="L",C$10="IB"),(($C$7*Coefficients!$C$16)/($A1881*SIN(C$5*PI()/180))*100/2)^2*PI(),IF(AND(C$9="C",C$10="IB"),(($C$7*Coefficients!$D$16)/($A1881*SIN(C$5*PI()/180))*100/2)^2*PI(),IF(AND(C$9="L",C$10="D"),(($C$7*Coefficients!$E$16)/($A1881*SIN(C$5*PI()/180))*100/2)^2*PI(),IF(AND(C$9="C",C$10="D"),(($C$7* Coefficients!$F$16)/($A1881*SIN(C$5*PI()/180))*100/2)^2*PI(),FALSE))))</f>
        <v>5211.5587157190212</v>
      </c>
      <c r="I1881" s="42">
        <f t="shared" si="205"/>
        <v>1.1404860748818635</v>
      </c>
      <c r="L1881" s="44"/>
    </row>
    <row r="1882" spans="1:12" x14ac:dyDescent="0.25">
      <c r="A1882" s="51">
        <f t="shared" si="206"/>
        <v>703.07231988376373</v>
      </c>
      <c r="B1882" s="5">
        <f t="shared" si="200"/>
        <v>0.88838316823781283</v>
      </c>
      <c r="C1882" s="49">
        <f t="shared" si="203"/>
        <v>-1.0279935682228962</v>
      </c>
      <c r="D1882" s="5">
        <f t="shared" si="201"/>
        <v>6.7630717768085509</v>
      </c>
      <c r="E1882" s="5">
        <f t="shared" si="202"/>
        <v>5.1965849277781491</v>
      </c>
      <c r="F1882" s="5">
        <f t="shared" si="204"/>
        <v>7.1571802935421616</v>
      </c>
      <c r="G1882" s="16">
        <f>IF(AND(C$9="L",C$10="IB"),IF((($C$7*Coefficients!$C$16)/($A1882*($C$4/100)))&lt;=1,2*ASIN(($C$7*Coefficients!$C$16)/( $A1882*($C$4/100)))*180/PI(),180),IF(AND(C$9="C",C$10="IB"),IF((($C$7*Coefficients!$D$16)/($A1882*($C$4/100)))&lt;=1,2*ASIN(($C$7*Coefficients!$D$16)/( $A1882*($C$4/100)))*180/PI(),180),IF(AND(C$9="L",C$10="D"),IF((($C$7*Coefficients!$E$16)/($A1882*($C$4/100)))&lt;=1,2*ASIN(($C$7*Coefficients!$E$16)/( $A1882*($C$4/100)))*180/PI(),180),IF(AND(C$9="C",C$10="D"),IF((($C$7*Coefficients!$F$16)/($A1882*($C$4/100)))&lt;=1,2*ASIN(($C$7*Coefficients!$F$16)/( $A1882*($C$4/100)))*180/PI(),180),FALSE))))</f>
        <v>151.97858457946109</v>
      </c>
      <c r="H1882" s="50">
        <f>IF(AND(C$9="L",C$10="IB"),(($C$7*Coefficients!$C$16)/($A1882*SIN(C$5*PI()/180))*100/2)^2*PI(),IF(AND(C$9="C",C$10="IB"),(($C$7*Coefficients!$D$16)/($A1882*SIN(C$5*PI()/180))*100/2)^2*PI(),IF(AND(C$9="L",C$10="D"),(($C$7*Coefficients!$E$16)/($A1882*SIN(C$5*PI()/180))*100/2)^2*PI(),IF(AND(C$9="C",C$10="D"),(($C$7* Coefficients!$F$16)/($A1882*SIN(C$5*PI()/180))*100/2)^2*PI(),FALSE))))</f>
        <v>5187.6137784722787</v>
      </c>
      <c r="I1882" s="42">
        <f t="shared" si="205"/>
        <v>1.1378630296983687</v>
      </c>
      <c r="L1882" s="44"/>
    </row>
    <row r="1883" spans="1:12" x14ac:dyDescent="0.25">
      <c r="A1883" s="51">
        <f t="shared" si="206"/>
        <v>704.69306896707701</v>
      </c>
      <c r="B1883" s="5">
        <f t="shared" si="200"/>
        <v>0.88788798111965106</v>
      </c>
      <c r="C1883" s="49">
        <f t="shared" si="203"/>
        <v>-1.0328364558321732</v>
      </c>
      <c r="D1883" s="5">
        <f t="shared" si="201"/>
        <v>6.7786622673920185</v>
      </c>
      <c r="E1883" s="5">
        <f t="shared" si="202"/>
        <v>5.2205712739686403</v>
      </c>
      <c r="F1883" s="5">
        <f t="shared" si="204"/>
        <v>7.1771802935421602</v>
      </c>
      <c r="G1883" s="16">
        <f>IF(AND(C$9="L",C$10="IB"),IF((($C$7*Coefficients!$C$16)/($A1883*($C$4/100)))&lt;=1,2*ASIN(($C$7*Coefficients!$C$16)/( $A1883*($C$4/100)))*180/PI(),180),IF(AND(C$9="C",C$10="IB"),IF((($C$7*Coefficients!$D$16)/($A1883*($C$4/100)))&lt;=1,2*ASIN(($C$7*Coefficients!$D$16)/( $A1883*($C$4/100)))*180/PI(),180),IF(AND(C$9="L",C$10="D"),IF((($C$7*Coefficients!$E$16)/($A1883*($C$4/100)))&lt;=1,2*ASIN(($C$7*Coefficients!$E$16)/( $A1883*($C$4/100)))*180/PI(),180),IF(AND(C$9="C",C$10="D"),IF((($C$7*Coefficients!$F$16)/($A1883*($C$4/100)))&lt;=1,2*ASIN(($C$7*Coefficients!$F$16)/( $A1883*($C$4/100)))*180/PI(),180),FALSE))))</f>
        <v>150.94117595077563</v>
      </c>
      <c r="H1883" s="50">
        <f>IF(AND(C$9="L",C$10="IB"),(($C$7*Coefficients!$C$16)/($A1883*SIN(C$5*PI()/180))*100/2)^2*PI(),IF(AND(C$9="C",C$10="IB"),(($C$7*Coefficients!$D$16)/($A1883*SIN(C$5*PI()/180))*100/2)^2*PI(),IF(AND(C$9="L",C$10="D"),(($C$7*Coefficients!$E$16)/($A1883*SIN(C$5*PI()/180))*100/2)^2*PI(),IF(AND(C$9="C",C$10="D"),(($C$7* Coefficients!$F$16)/($A1883*SIN(C$5*PI()/180))*100/2)^2*PI(),FALSE))))</f>
        <v>5163.7788582187304</v>
      </c>
      <c r="I1883" s="42">
        <f t="shared" si="205"/>
        <v>1.1352460173513863</v>
      </c>
      <c r="L1883" s="44"/>
    </row>
    <row r="1884" spans="1:12" x14ac:dyDescent="0.25">
      <c r="A1884" s="51">
        <f t="shared" si="206"/>
        <v>706.3175542628918</v>
      </c>
      <c r="B1884" s="5">
        <f t="shared" si="200"/>
        <v>0.88739068986996195</v>
      </c>
      <c r="C1884" s="49">
        <f t="shared" si="203"/>
        <v>-1.0377026406135685</v>
      </c>
      <c r="D1884" s="5">
        <f t="shared" si="201"/>
        <v>6.7942886977680326</v>
      </c>
      <c r="E1884" s="5">
        <f t="shared" si="202"/>
        <v>5.2446683361026931</v>
      </c>
      <c r="F1884" s="5">
        <f t="shared" si="204"/>
        <v>7.1971802935421607</v>
      </c>
      <c r="G1884" s="16">
        <f>IF(AND(C$9="L",C$10="IB"),IF((($C$7*Coefficients!$C$16)/($A1884*($C$4/100)))&lt;=1,2*ASIN(($C$7*Coefficients!$C$16)/( $A1884*($C$4/100)))*180/PI(),180),IF(AND(C$9="C",C$10="IB"),IF((($C$7*Coefficients!$D$16)/($A1884*($C$4/100)))&lt;=1,2*ASIN(($C$7*Coefficients!$D$16)/( $A1884*($C$4/100)))*180/PI(),180),IF(AND(C$9="L",C$10="D"),IF((($C$7*Coefficients!$E$16)/($A1884*($C$4/100)))&lt;=1,2*ASIN(($C$7*Coefficients!$E$16)/( $A1884*($C$4/100)))*180/PI(),180),IF(AND(C$9="C",C$10="D"),IF((($C$7*Coefficients!$F$16)/($A1884*($C$4/100)))&lt;=1,2*ASIN(($C$7*Coefficients!$F$16)/( $A1884*($C$4/100)))*180/PI(),180),FALSE))))</f>
        <v>149.94107165541999</v>
      </c>
      <c r="H1884" s="50">
        <f>IF(AND(C$9="L",C$10="IB"),(($C$7*Coefficients!$C$16)/($A1884*SIN(C$5*PI()/180))*100/2)^2*PI(),IF(AND(C$9="C",C$10="IB"),(($C$7*Coefficients!$D$16)/($A1884*SIN(C$5*PI()/180))*100/2)^2*PI(),IF(AND(C$9="L",C$10="D"),(($C$7*Coefficients!$E$16)/($A1884*SIN(C$5*PI()/180))*100/2)^2*PI(),IF(AND(C$9="C",C$10="D"),(($C$7* Coefficients!$F$16)/($A1884*SIN(C$5*PI()/180))*100/2)^2*PI(),FALSE))))</f>
        <v>5140.0534494762096</v>
      </c>
      <c r="I1884" s="42">
        <f t="shared" si="205"/>
        <v>1.1326350239657779</v>
      </c>
      <c r="L1884" s="44"/>
    </row>
    <row r="1885" spans="1:12" x14ac:dyDescent="0.25">
      <c r="A1885" s="51">
        <f t="shared" si="206"/>
        <v>707.94578438406757</v>
      </c>
      <c r="B1885" s="5">
        <f t="shared" si="200"/>
        <v>0.88689128640649351</v>
      </c>
      <c r="C1885" s="49">
        <f t="shared" si="203"/>
        <v>-1.0425922393820906</v>
      </c>
      <c r="D1885" s="5">
        <f t="shared" si="201"/>
        <v>6.8099511507863699</v>
      </c>
      <c r="E1885" s="5">
        <f t="shared" si="202"/>
        <v>5.2688766252218828</v>
      </c>
      <c r="F1885" s="5">
        <f t="shared" si="204"/>
        <v>7.2171802935421603</v>
      </c>
      <c r="G1885" s="16">
        <f>IF(AND(C$9="L",C$10="IB"),IF((($C$7*Coefficients!$C$16)/($A1885*($C$4/100)))&lt;=1,2*ASIN(($C$7*Coefficients!$C$16)/( $A1885*($C$4/100)))*180/PI(),180),IF(AND(C$9="C",C$10="IB"),IF((($C$7*Coefficients!$D$16)/($A1885*($C$4/100)))&lt;=1,2*ASIN(($C$7*Coefficients!$D$16)/( $A1885*($C$4/100)))*180/PI(),180),IF(AND(C$9="L",C$10="D"),IF((($C$7*Coefficients!$E$16)/($A1885*($C$4/100)))&lt;=1,2*ASIN(($C$7*Coefficients!$E$16)/( $A1885*($C$4/100)))*180/PI(),180),IF(AND(C$9="C",C$10="D"),IF((($C$7*Coefficients!$F$16)/($A1885*($C$4/100)))&lt;=1,2*ASIN(($C$7*Coefficients!$F$16)/( $A1885*($C$4/100)))*180/PI(),180),FALSE))))</f>
        <v>148.97466256808741</v>
      </c>
      <c r="H1885" s="50">
        <f>IF(AND(C$9="L",C$10="IB"),(($C$7*Coefficients!$C$16)/($A1885*SIN(C$5*PI()/180))*100/2)^2*PI(),IF(AND(C$9="C",C$10="IB"),(($C$7*Coefficients!$D$16)/($A1885*SIN(C$5*PI()/180))*100/2)^2*PI(),IF(AND(C$9="L",C$10="D"),(($C$7*Coefficients!$E$16)/($A1885*SIN(C$5*PI()/180))*100/2)^2*PI(),IF(AND(C$9="C",C$10="D"),(($C$7* Coefficients!$F$16)/($A1885*SIN(C$5*PI()/180))*100/2)^2*PI(),FALSE))))</f>
        <v>5116.4370490850224</v>
      </c>
      <c r="I1885" s="42">
        <f t="shared" si="205"/>
        <v>1.1300300356983157</v>
      </c>
      <c r="L1885" s="44"/>
    </row>
    <row r="1886" spans="1:12" x14ac:dyDescent="0.25">
      <c r="A1886" s="51">
        <f t="shared" si="206"/>
        <v>709.57776796331825</v>
      </c>
      <c r="B1886" s="5">
        <f t="shared" si="200"/>
        <v>0.88638976262408775</v>
      </c>
      <c r="C1886" s="49">
        <f t="shared" si="203"/>
        <v>-1.0475053695859813</v>
      </c>
      <c r="D1886" s="5">
        <f t="shared" si="201"/>
        <v>6.8256497094877995</v>
      </c>
      <c r="E1886" s="5">
        <f t="shared" si="202"/>
        <v>5.2931966547266462</v>
      </c>
      <c r="F1886" s="5">
        <f t="shared" si="204"/>
        <v>7.2371802935421599</v>
      </c>
      <c r="G1886" s="16">
        <f>IF(AND(C$9="L",C$10="IB"),IF((($C$7*Coefficients!$C$16)/($A1886*($C$4/100)))&lt;=1,2*ASIN(($C$7*Coefficients!$C$16)/( $A1886*($C$4/100)))*180/PI(),180),IF(AND(C$9="C",C$10="IB"),IF((($C$7*Coefficients!$D$16)/($A1886*($C$4/100)))&lt;=1,2*ASIN(($C$7*Coefficients!$D$16)/( $A1886*($C$4/100)))*180/PI(),180),IF(AND(C$9="L",C$10="D"),IF((($C$7*Coefficients!$E$16)/($A1886*($C$4/100)))&lt;=1,2*ASIN(($C$7*Coefficients!$E$16)/( $A1886*($C$4/100)))*180/PI(),180),IF(AND(C$9="C",C$10="D"),IF((($C$7*Coefficients!$F$16)/($A1886*($C$4/100)))&lt;=1,2*ASIN(($C$7*Coefficients!$F$16)/( $A1886*($C$4/100)))*180/PI(),180),FALSE))))</f>
        <v>148.03889066247007</v>
      </c>
      <c r="H1886" s="50">
        <f>IF(AND(C$9="L",C$10="IB"),(($C$7*Coefficients!$C$16)/($A1886*SIN(C$5*PI()/180))*100/2)^2*PI(),IF(AND(C$9="C",C$10="IB"),(($C$7*Coefficients!$D$16)/($A1886*SIN(C$5*PI()/180))*100/2)^2*PI(),IF(AND(C$9="L",C$10="D"),(($C$7*Coefficients!$E$16)/($A1886*SIN(C$5*PI()/180))*100/2)^2*PI(),IF(AND(C$9="C",C$10="D"),(($C$7* Coefficients!$F$16)/($A1886*SIN(C$5*PI()/180))*100/2)^2*PI(),FALSE))))</f>
        <v>5092.9291561972923</v>
      </c>
      <c r="I1886" s="42">
        <f t="shared" si="205"/>
        <v>1.1274310387376121</v>
      </c>
      <c r="L1886" s="44"/>
    </row>
    <row r="1887" spans="1:12" x14ac:dyDescent="0.25">
      <c r="A1887" s="51">
        <f t="shared" si="206"/>
        <v>711.21351365325836</v>
      </c>
      <c r="B1887" s="5">
        <f t="shared" si="200"/>
        <v>0.88588611039469789</v>
      </c>
      <c r="C1887" s="49">
        <f t="shared" si="203"/>
        <v>-1.0524421493106424</v>
      </c>
      <c r="D1887" s="5">
        <f t="shared" si="201"/>
        <v>6.8413844571045148</v>
      </c>
      <c r="E1887" s="5">
        <f t="shared" si="202"/>
        <v>5.3176289403871655</v>
      </c>
      <c r="F1887" s="5">
        <f t="shared" si="204"/>
        <v>7.2571802935421594</v>
      </c>
      <c r="G1887" s="16">
        <f>IF(AND(C$9="L",C$10="IB"),IF((($C$7*Coefficients!$C$16)/($A1887*($C$4/100)))&lt;=1,2*ASIN(($C$7*Coefficients!$C$16)/( $A1887*($C$4/100)))*180/PI(),180),IF(AND(C$9="C",C$10="IB"),IF((($C$7*Coefficients!$D$16)/($A1887*($C$4/100)))&lt;=1,2*ASIN(($C$7*Coefficients!$D$16)/( $A1887*($C$4/100)))*180/PI(),180),IF(AND(C$9="L",C$10="D"),IF((($C$7*Coefficients!$E$16)/($A1887*($C$4/100)))&lt;=1,2*ASIN(($C$7*Coefficients!$E$16)/( $A1887*($C$4/100)))*180/PI(),180),IF(AND(C$9="C",C$10="D"),IF((($C$7*Coefficients!$F$16)/($A1887*($C$4/100)))&lt;=1,2*ASIN(($C$7*Coefficients!$F$16)/( $A1887*($C$4/100)))*180/PI(),180),FALSE))))</f>
        <v>147.13113781122695</v>
      </c>
      <c r="H1887" s="50">
        <f>IF(AND(C$9="L",C$10="IB"),(($C$7*Coefficients!$C$16)/($A1887*SIN(C$5*PI()/180))*100/2)^2*PI(),IF(AND(C$9="C",C$10="IB"),(($C$7*Coefficients!$D$16)/($A1887*SIN(C$5*PI()/180))*100/2)^2*PI(),IF(AND(C$9="L",C$10="D"),(($C$7*Coefficients!$E$16)/($A1887*SIN(C$5*PI()/180))*100/2)^2*PI(),IF(AND(C$9="C",C$10="D"),(($C$7* Coefficients!$F$16)/($A1887*SIN(C$5*PI()/180))*100/2)^2*PI(),FALSE))))</f>
        <v>5069.5292722663244</v>
      </c>
      <c r="I1887" s="42">
        <f t="shared" si="205"/>
        <v>1.1248380193040428</v>
      </c>
      <c r="L1887" s="44"/>
    </row>
    <row r="1888" spans="1:12" x14ac:dyDescent="0.25">
      <c r="A1888" s="51">
        <f t="shared" si="206"/>
        <v>712.85303012644863</v>
      </c>
      <c r="B1888" s="5">
        <f t="shared" si="200"/>
        <v>0.88538032156740776</v>
      </c>
      <c r="C1888" s="49">
        <f t="shared" si="203"/>
        <v>-1.057402697282581</v>
      </c>
      <c r="D1888" s="5">
        <f t="shared" si="201"/>
        <v>6.8571554770605827</v>
      </c>
      <c r="E1888" s="5">
        <f t="shared" si="202"/>
        <v>5.3421740003543157</v>
      </c>
      <c r="F1888" s="5">
        <f t="shared" si="204"/>
        <v>7.2771802935421581</v>
      </c>
      <c r="G1888" s="16">
        <f>IF(AND(C$9="L",C$10="IB"),IF((($C$7*Coefficients!$C$16)/($A1888*($C$4/100)))&lt;=1,2*ASIN(($C$7*Coefficients!$C$16)/( $A1888*($C$4/100)))*180/PI(),180),IF(AND(C$9="C",C$10="IB"),IF((($C$7*Coefficients!$D$16)/($A1888*($C$4/100)))&lt;=1,2*ASIN(($C$7*Coefficients!$D$16)/( $A1888*($C$4/100)))*180/PI(),180),IF(AND(C$9="L",C$10="D"),IF((($C$7*Coefficients!$E$16)/($A1888*($C$4/100)))&lt;=1,2*ASIN(($C$7*Coefficients!$E$16)/( $A1888*($C$4/100)))*180/PI(),180),IF(AND(C$9="C",C$10="D"),IF((($C$7*Coefficients!$F$16)/($A1888*($C$4/100)))&lt;=1,2*ASIN(($C$7*Coefficients!$F$16)/( $A1888*($C$4/100)))*180/PI(),180),FALSE))))</f>
        <v>146.24914188189794</v>
      </c>
      <c r="H1888" s="50">
        <f>IF(AND(C$9="L",C$10="IB"),(($C$7*Coefficients!$C$16)/($A1888*SIN(C$5*PI()/180))*100/2)^2*PI(),IF(AND(C$9="C",C$10="IB"),(($C$7*Coefficients!$D$16)/($A1888*SIN(C$5*PI()/180))*100/2)^2*PI(),IF(AND(C$9="L",C$10="D"),(($C$7*Coefficients!$E$16)/($A1888*SIN(C$5*PI()/180))*100/2)^2*PI(),IF(AND(C$9="C",C$10="D"),(($C$7* Coefficients!$F$16)/($A1888*SIN(C$5*PI()/180))*100/2)^2*PI(),FALSE))))</f>
        <v>5046.2369010360471</v>
      </c>
      <c r="I1888" s="42">
        <f t="shared" si="205"/>
        <v>1.1222509636496782</v>
      </c>
      <c r="L1888" s="44"/>
    </row>
    <row r="1889" spans="1:12" x14ac:dyDescent="0.25">
      <c r="A1889" s="51">
        <f t="shared" si="206"/>
        <v>714.4963260754422</v>
      </c>
      <c r="B1889" s="5">
        <f t="shared" si="200"/>
        <v>0.88487238796845336</v>
      </c>
      <c r="C1889" s="49">
        <f t="shared" si="203"/>
        <v>-1.0623871328733749</v>
      </c>
      <c r="D1889" s="5">
        <f t="shared" si="201"/>
        <v>6.872962852972381</v>
      </c>
      <c r="E1889" s="5">
        <f t="shared" si="202"/>
        <v>5.3668323551706472</v>
      </c>
      <c r="F1889" s="5">
        <f t="shared" si="204"/>
        <v>7.2971802935421586</v>
      </c>
      <c r="G1889" s="16">
        <f>IF(AND(C$9="L",C$10="IB"),IF((($C$7*Coefficients!$C$16)/($A1889*($C$4/100)))&lt;=1,2*ASIN(($C$7*Coefficients!$C$16)/( $A1889*($C$4/100)))*180/PI(),180),IF(AND(C$9="C",C$10="IB"),IF((($C$7*Coefficients!$D$16)/($A1889*($C$4/100)))&lt;=1,2*ASIN(($C$7*Coefficients!$D$16)/( $A1889*($C$4/100)))*180/PI(),180),IF(AND(C$9="L",C$10="D"),IF((($C$7*Coefficients!$E$16)/($A1889*($C$4/100)))&lt;=1,2*ASIN(($C$7*Coefficients!$E$16)/( $A1889*($C$4/100)))*180/PI(),180),IF(AND(C$9="C",C$10="D"),IF((($C$7*Coefficients!$F$16)/($A1889*($C$4/100)))&lt;=1,2*ASIN(($C$7*Coefficients!$F$16)/( $A1889*($C$4/100)))*180/PI(),180),FALSE))))</f>
        <v>145.39093235934703</v>
      </c>
      <c r="H1889" s="50">
        <f>IF(AND(C$9="L",C$10="IB"),(($C$7*Coefficients!$C$16)/($A1889*SIN(C$5*PI()/180))*100/2)^2*PI(),IF(AND(C$9="C",C$10="IB"),(($C$7*Coefficients!$D$16)/($A1889*SIN(C$5*PI()/180))*100/2)^2*PI(),IF(AND(C$9="L",C$10="D"),(($C$7*Coefficients!$E$16)/($A1889*SIN(C$5*PI()/180))*100/2)^2*PI(),IF(AND(C$9="C",C$10="D"),(($C$7* Coefficients!$F$16)/($A1889*SIN(C$5*PI()/180))*100/2)^2*PI(),FALSE))))</f>
        <v>5023.0515485304613</v>
      </c>
      <c r="I1889" s="42">
        <f t="shared" si="205"/>
        <v>1.1196698580582061</v>
      </c>
      <c r="L1889" s="44"/>
    </row>
    <row r="1890" spans="1:12" x14ac:dyDescent="0.25">
      <c r="A1890" s="51">
        <f t="shared" si="206"/>
        <v>716.14341021283064</v>
      </c>
      <c r="B1890" s="5">
        <f t="shared" si="200"/>
        <v>0.88436230140124239</v>
      </c>
      <c r="C1890" s="49">
        <f t="shared" si="203"/>
        <v>-1.0673955761036977</v>
      </c>
      <c r="D1890" s="5">
        <f t="shared" si="201"/>
        <v>6.8888066686490417</v>
      </c>
      <c r="E1890" s="5">
        <f t="shared" si="202"/>
        <v>5.3916045277814177</v>
      </c>
      <c r="F1890" s="5">
        <f t="shared" si="204"/>
        <v>7.3171802935421564</v>
      </c>
      <c r="G1890" s="16">
        <f>IF(AND(C$9="L",C$10="IB"),IF((($C$7*Coefficients!$C$16)/($A1890*($C$4/100)))&lt;=1,2*ASIN(($C$7*Coefficients!$C$16)/( $A1890*($C$4/100)))*180/PI(),180),IF(AND(C$9="C",C$10="IB"),IF((($C$7*Coefficients!$D$16)/($A1890*($C$4/100)))&lt;=1,2*ASIN(($C$7*Coefficients!$D$16)/( $A1890*($C$4/100)))*180/PI(),180),IF(AND(C$9="L",C$10="D"),IF((($C$7*Coefficients!$E$16)/($A1890*($C$4/100)))&lt;=1,2*ASIN(($C$7*Coefficients!$E$16)/( $A1890*($C$4/100)))*180/PI(),180),IF(AND(C$9="C",C$10="D"),IF((($C$7*Coefficients!$F$16)/($A1890*($C$4/100)))&lt;=1,2*ASIN(($C$7*Coefficients!$F$16)/( $A1890*($C$4/100)))*180/PI(),180),FALSE))))</f>
        <v>144.55478021121161</v>
      </c>
      <c r="H1890" s="50">
        <f>IF(AND(C$9="L",C$10="IB"),(($C$7*Coefficients!$C$16)/($A1890*SIN(C$5*PI()/180))*100/2)^2*PI(),IF(AND(C$9="C",C$10="IB"),(($C$7*Coefficients!$D$16)/($A1890*SIN(C$5*PI()/180))*100/2)^2*PI(),IF(AND(C$9="L",C$10="D"),(($C$7*Coefficients!$E$16)/($A1890*SIN(C$5*PI()/180))*100/2)^2*PI(),IF(AND(C$9="C",C$10="D"),(($C$7* Coefficients!$F$16)/($A1890*SIN(C$5*PI()/180))*100/2)^2*PI(),FALSE))))</f>
        <v>4999.972723043199</v>
      </c>
      <c r="I1890" s="42">
        <f t="shared" si="205"/>
        <v>1.1170946888448614</v>
      </c>
      <c r="L1890" s="44"/>
    </row>
    <row r="1891" spans="1:12" x14ac:dyDescent="0.25">
      <c r="A1891" s="51">
        <f t="shared" si="206"/>
        <v>717.79429127129015</v>
      </c>
      <c r="B1891" s="5">
        <f t="shared" ref="B1891:B1954" si="207">IF(AND(C$9="L",C$10="IB"),SQRT((SIN(PI()*$A1891*($C$4/100)/$C$7*SIN($C$5*PI()/180))/(PI()*$A1891*($C$4/100)/$C$7*SIN($C$5*PI()/180)))^2),IF(AND(C$9="C",C$10="IB"),IMABS(2*BESSELJ((2*PI()*$A1891/$C$7)*(($C$4/100)/2)*SIN($C$5*PI()/180),1)/( (2*PI()*$A1891/$C$7)*(($C$4/100)/2)*SIN($C$5*PI()/180))),IF(AND(C$9="L",C$10="D"),SQRT((SIN(PI()*$A1891*($C$4/100)/$C$7*SIN($C$5*PI()/180))/(PI()*$A1891*($C$4/100)/$C$7*SIN($C$5*PI()/180)))^2)*COS(C$5*PI()/180),IF(AND(C$9="C",C$10="D"),IMABS(2*BESSELJ((2*PI()*$A1891/$C$7)*(($C$4/100)/2)*SIN($C$5*PI()/180),1)/( (2*PI()*$A1891/$C$7)*(($C$4/100)/2)*SIN($C$5*PI()/180)))* COS(C$5*PI()/180),FALSE))))</f>
        <v>0.88385005364637848</v>
      </c>
      <c r="C1891" s="49">
        <f t="shared" si="203"/>
        <v>-1.0724281476473398</v>
      </c>
      <c r="D1891" s="5">
        <f t="shared" ref="D1891:D1954" si="208">IF(C$9="C",C$14/(C$7/A1891*100),"n/a")</f>
        <v>6.9046870080929006</v>
      </c>
      <c r="E1891" s="5">
        <f t="shared" ref="E1891:E1954" si="209">IF($C$9="C",(((PI()*(C$4/100)/(C$7/A1891)))^2),IF($C$9="L",(2*(C$4/100)/(C$7/A1891)),FALSE))</f>
        <v>5.416491043545701</v>
      </c>
      <c r="F1891" s="5">
        <f t="shared" si="204"/>
        <v>7.3371802935421551</v>
      </c>
      <c r="G1891" s="16">
        <f>IF(AND(C$9="L",C$10="IB"),IF((($C$7*Coefficients!$C$16)/($A1891*($C$4/100)))&lt;=1,2*ASIN(($C$7*Coefficients!$C$16)/( $A1891*($C$4/100)))*180/PI(),180),IF(AND(C$9="C",C$10="IB"),IF((($C$7*Coefficients!$D$16)/($A1891*($C$4/100)))&lt;=1,2*ASIN(($C$7*Coefficients!$D$16)/( $A1891*($C$4/100)))*180/PI(),180),IF(AND(C$9="L",C$10="D"),IF((($C$7*Coefficients!$E$16)/($A1891*($C$4/100)))&lt;=1,2*ASIN(($C$7*Coefficients!$E$16)/( $A1891*($C$4/100)))*180/PI(),180),IF(AND(C$9="C",C$10="D"),IF((($C$7*Coefficients!$F$16)/($A1891*($C$4/100)))&lt;=1,2*ASIN(($C$7*Coefficients!$F$16)/( $A1891*($C$4/100)))*180/PI(),180),FALSE))))</f>
        <v>143.73915832375502</v>
      </c>
      <c r="H1891" s="50">
        <f>IF(AND(C$9="L",C$10="IB"),(($C$7*Coefficients!$C$16)/($A1891*SIN(C$5*PI()/180))*100/2)^2*PI(),IF(AND(C$9="C",C$10="IB"),(($C$7*Coefficients!$D$16)/($A1891*SIN(C$5*PI()/180))*100/2)^2*PI(),IF(AND(C$9="L",C$10="D"),(($C$7*Coefficients!$E$16)/($A1891*SIN(C$5*PI()/180))*100/2)^2*PI(),IF(AND(C$9="C",C$10="D"),(($C$7* Coefficients!$F$16)/($A1891*SIN(C$5*PI()/180))*100/2)^2*PI(),FALSE))))</f>
        <v>4976.9999351270671</v>
      </c>
      <c r="I1891" s="42">
        <f t="shared" si="205"/>
        <v>1.1145254423563538</v>
      </c>
      <c r="L1891" s="44"/>
    </row>
    <row r="1892" spans="1:12" x14ac:dyDescent="0.25">
      <c r="A1892" s="51">
        <f t="shared" si="206"/>
        <v>719.44897800362764</v>
      </c>
      <c r="B1892" s="5">
        <f t="shared" si="207"/>
        <v>0.88333563646168467</v>
      </c>
      <c r="C1892" s="49">
        <f t="shared" ref="C1892:C1955" si="210">20*LOG(B1892)</f>
        <v>-1.0774849688352774</v>
      </c>
      <c r="D1892" s="5">
        <f t="shared" si="208"/>
        <v>6.9206039554999341</v>
      </c>
      <c r="E1892" s="5">
        <f t="shared" si="209"/>
        <v>5.4414924302475134</v>
      </c>
      <c r="F1892" s="5">
        <f t="shared" ref="F1892:F1955" si="211">IF(E1892&gt;=1,10*LOG(E1892),"neg.")</f>
        <v>7.3571802935421546</v>
      </c>
      <c r="G1892" s="16">
        <f>IF(AND(C$9="L",C$10="IB"),IF((($C$7*Coefficients!$C$16)/($A1892*($C$4/100)))&lt;=1,2*ASIN(($C$7*Coefficients!$C$16)/( $A1892*($C$4/100)))*180/PI(),180),IF(AND(C$9="C",C$10="IB"),IF((($C$7*Coefficients!$D$16)/($A1892*($C$4/100)))&lt;=1,2*ASIN(($C$7*Coefficients!$D$16)/( $A1892*($C$4/100)))*180/PI(),180),IF(AND(C$9="L",C$10="D"),IF((($C$7*Coefficients!$E$16)/($A1892*($C$4/100)))&lt;=1,2*ASIN(($C$7*Coefficients!$E$16)/( $A1892*($C$4/100)))*180/PI(),180),IF(AND(C$9="C",C$10="D"),IF((($C$7*Coefficients!$F$16)/($A1892*($C$4/100)))&lt;=1,2*ASIN(($C$7*Coefficients!$F$16)/( $A1892*($C$4/100)))*180/PI(),180),FALSE))))</f>
        <v>142.94270990494181</v>
      </c>
      <c r="H1892" s="50">
        <f>IF(AND(C$9="L",C$10="IB"),(($C$7*Coefficients!$C$16)/($A1892*SIN(C$5*PI()/180))*100/2)^2*PI(),IF(AND(C$9="C",C$10="IB"),(($C$7*Coefficients!$D$16)/($A1892*SIN(C$5*PI()/180))*100/2)^2*PI(),IF(AND(C$9="L",C$10="D"),(($C$7*Coefficients!$E$16)/($A1892*SIN(C$5*PI()/180))*100/2)^2*PI(),IF(AND(C$9="C",C$10="D"),(($C$7* Coefficients!$F$16)/($A1892*SIN(C$5*PI()/180))*100/2)^2*PI(),FALSE))))</f>
        <v>4954.1326975836828</v>
      </c>
      <c r="I1892" s="42">
        <f t="shared" ref="I1892:I1955" si="212">(0.8/A1892)*1000</f>
        <v>1.1119621049707937</v>
      </c>
      <c r="L1892" s="44"/>
    </row>
    <row r="1893" spans="1:12" x14ac:dyDescent="0.25">
      <c r="A1893" s="51">
        <f t="shared" ref="A1893:A1956" si="213">A1892*10^(1/1000)</f>
        <v>721.10747918282755</v>
      </c>
      <c r="B1893" s="5">
        <f t="shared" si="207"/>
        <v>0.88281904158222846</v>
      </c>
      <c r="C1893" s="49">
        <f t="shared" si="210"/>
        <v>-1.082566161659769</v>
      </c>
      <c r="D1893" s="5">
        <f t="shared" si="208"/>
        <v>6.9365575952602159</v>
      </c>
      <c r="E1893" s="5">
        <f t="shared" si="209"/>
        <v>5.4666092181070107</v>
      </c>
      <c r="F1893" s="5">
        <f t="shared" si="211"/>
        <v>7.3771802935421551</v>
      </c>
      <c r="G1893" s="16">
        <f>IF(AND(C$9="L",C$10="IB"),IF((($C$7*Coefficients!$C$16)/($A1893*($C$4/100)))&lt;=1,2*ASIN(($C$7*Coefficients!$C$16)/( $A1893*($C$4/100)))*180/PI(),180),IF(AND(C$9="C",C$10="IB"),IF((($C$7*Coefficients!$D$16)/($A1893*($C$4/100)))&lt;=1,2*ASIN(($C$7*Coefficients!$D$16)/( $A1893*($C$4/100)))*180/PI(),180),IF(AND(C$9="L",C$10="D"),IF((($C$7*Coefficients!$E$16)/($A1893*($C$4/100)))&lt;=1,2*ASIN(($C$7*Coefficients!$E$16)/( $A1893*($C$4/100)))*180/PI(),180),IF(AND(C$9="C",C$10="D"),IF((($C$7*Coefficients!$F$16)/($A1893*($C$4/100)))&lt;=1,2*ASIN(($C$7*Coefficients!$F$16)/( $A1893*($C$4/100)))*180/PI(),180),FALSE))))</f>
        <v>142.16422297697409</v>
      </c>
      <c r="H1893" s="50">
        <f>IF(AND(C$9="L",C$10="IB"),(($C$7*Coefficients!$C$16)/($A1893*SIN(C$5*PI()/180))*100/2)^2*PI(),IF(AND(C$9="C",C$10="IB"),(($C$7*Coefficients!$D$16)/($A1893*SIN(C$5*PI()/180))*100/2)^2*PI(),IF(AND(C$9="L",C$10="D"),(($C$7*Coefficients!$E$16)/($A1893*SIN(C$5*PI()/180))*100/2)^2*PI(),IF(AND(C$9="C",C$10="D"),(($C$7* Coefficients!$F$16)/($A1893*SIN(C$5*PI()/180))*100/2)^2*PI(),FALSE))))</f>
        <v>4931.3705254531333</v>
      </c>
      <c r="I1893" s="42">
        <f t="shared" si="212"/>
        <v>1.1094046630976218</v>
      </c>
      <c r="L1893" s="44"/>
    </row>
    <row r="1894" spans="1:12" x14ac:dyDescent="0.25">
      <c r="A1894" s="51">
        <f t="shared" si="213"/>
        <v>722.76980360209802</v>
      </c>
      <c r="B1894" s="5">
        <f t="shared" si="207"/>
        <v>0.88230026072034762</v>
      </c>
      <c r="C1894" s="49">
        <f t="shared" si="210"/>
        <v>-1.0876718487784878</v>
      </c>
      <c r="D1894" s="5">
        <f t="shared" si="208"/>
        <v>6.9525480119583527</v>
      </c>
      <c r="E1894" s="5">
        <f t="shared" si="209"/>
        <v>5.4918419397917333</v>
      </c>
      <c r="F1894" s="5">
        <f t="shared" si="211"/>
        <v>7.3971802935421547</v>
      </c>
      <c r="G1894" s="16">
        <f>IF(AND(C$9="L",C$10="IB"),IF((($C$7*Coefficients!$C$16)/($A1894*($C$4/100)))&lt;=1,2*ASIN(($C$7*Coefficients!$C$16)/( $A1894*($C$4/100)))*180/PI(),180),IF(AND(C$9="C",C$10="IB"),IF((($C$7*Coefficients!$D$16)/($A1894*($C$4/100)))&lt;=1,2*ASIN(($C$7*Coefficients!$D$16)/( $A1894*($C$4/100)))*180/PI(),180),IF(AND(C$9="L",C$10="D"),IF((($C$7*Coefficients!$E$16)/($A1894*($C$4/100)))&lt;=1,2*ASIN(($C$7*Coefficients!$E$16)/( $A1894*($C$4/100)))*180/PI(),180),IF(AND(C$9="C",C$10="D"),IF((($C$7*Coefficients!$F$16)/($A1894*($C$4/100)))&lt;=1,2*ASIN(($C$7*Coefficients!$F$16)/( $A1894*($C$4/100)))*180/PI(),180),FALSE))))</f>
        <v>141.40260958222484</v>
      </c>
      <c r="H1894" s="50">
        <f>IF(AND(C$9="L",C$10="IB"),(($C$7*Coefficients!$C$16)/($A1894*SIN(C$5*PI()/180))*100/2)^2*PI(),IF(AND(C$9="C",C$10="IB"),(($C$7*Coefficients!$D$16)/($A1894*SIN(C$5*PI()/180))*100/2)^2*PI(),IF(AND(C$9="L",C$10="D"),(($C$7*Coefficients!$E$16)/($A1894*SIN(C$5*PI()/180))*100/2)^2*PI(),IF(AND(C$9="C",C$10="D"),(($C$7* Coefficients!$F$16)/($A1894*SIN(C$5*PI()/180))*100/2)^2*PI(),FALSE))))</f>
        <v>4908.7129360036961</v>
      </c>
      <c r="I1894" s="42">
        <f t="shared" si="212"/>
        <v>1.1068531031775355</v>
      </c>
      <c r="L1894" s="44"/>
    </row>
    <row r="1895" spans="1:12" x14ac:dyDescent="0.25">
      <c r="A1895" s="51">
        <f t="shared" si="213"/>
        <v>724.4359600749176</v>
      </c>
      <c r="B1895" s="5">
        <f t="shared" si="207"/>
        <v>0.88177928556567864</v>
      </c>
      <c r="C1895" s="49">
        <f t="shared" si="210"/>
        <v>-1.0928021535186687</v>
      </c>
      <c r="D1895" s="5">
        <f t="shared" si="208"/>
        <v>6.9685752903739449</v>
      </c>
      <c r="E1895" s="5">
        <f t="shared" si="209"/>
        <v>5.5171911304279062</v>
      </c>
      <c r="F1895" s="5">
        <f t="shared" si="211"/>
        <v>7.4171802935421542</v>
      </c>
      <c r="G1895" s="16">
        <f>IF(AND(C$9="L",C$10="IB"),IF((($C$7*Coefficients!$C$16)/($A1895*($C$4/100)))&lt;=1,2*ASIN(($C$7*Coefficients!$C$16)/( $A1895*($C$4/100)))*180/PI(),180),IF(AND(C$9="C",C$10="IB"),IF((($C$7*Coefficients!$D$16)/($A1895*($C$4/100)))&lt;=1,2*ASIN(($C$7*Coefficients!$D$16)/( $A1895*($C$4/100)))*180/PI(),180),IF(AND(C$9="L",C$10="D"),IF((($C$7*Coefficients!$E$16)/($A1895*($C$4/100)))&lt;=1,2*ASIN(($C$7*Coefficients!$E$16)/( $A1895*($C$4/100)))*180/PI(),180),IF(AND(C$9="C",C$10="D"),IF((($C$7*Coefficients!$F$16)/($A1895*($C$4/100)))&lt;=1,2*ASIN(($C$7*Coefficients!$F$16)/( $A1895*($C$4/100)))*180/PI(),180),FALSE))))</f>
        <v>140.65688867960259</v>
      </c>
      <c r="H1895" s="50">
        <f>IF(AND(C$9="L",C$10="IB"),(($C$7*Coefficients!$C$16)/($A1895*SIN(C$5*PI()/180))*100/2)^2*PI(),IF(AND(C$9="C",C$10="IB"),(($C$7*Coefficients!$D$16)/($A1895*SIN(C$5*PI()/180))*100/2)^2*PI(),IF(AND(C$9="L",C$10="D"),(($C$7*Coefficients!$E$16)/($A1895*SIN(C$5*PI()/180))*100/2)^2*PI(),IF(AND(C$9="C",C$10="D"),(($C$7* Coefficients!$F$16)/($A1895*SIN(C$5*PI()/180))*100/2)^2*PI(),FALSE))))</f>
        <v>4886.1594487215971</v>
      </c>
      <c r="I1895" s="42">
        <f t="shared" si="212"/>
        <v>1.1043074116824183</v>
      </c>
      <c r="L1895" s="44"/>
    </row>
    <row r="1896" spans="1:12" x14ac:dyDescent="0.25">
      <c r="A1896" s="51">
        <f t="shared" si="213"/>
        <v>726.10595743508202</v>
      </c>
      <c r="B1896" s="5">
        <f t="shared" si="207"/>
        <v>0.88125610778518371</v>
      </c>
      <c r="C1896" s="49">
        <f t="shared" si="210"/>
        <v>-1.0979571998813156</v>
      </c>
      <c r="D1896" s="5">
        <f t="shared" si="208"/>
        <v>6.9846395154820256</v>
      </c>
      <c r="E1896" s="5">
        <f t="shared" si="209"/>
        <v>5.5426573276117805</v>
      </c>
      <c r="F1896" s="5">
        <f t="shared" si="211"/>
        <v>7.437180293542152</v>
      </c>
      <c r="G1896" s="16">
        <f>IF(AND(C$9="L",C$10="IB"),IF((($C$7*Coefficients!$C$16)/($A1896*($C$4/100)))&lt;=1,2*ASIN(($C$7*Coefficients!$C$16)/( $A1896*($C$4/100)))*180/PI(),180),IF(AND(C$9="C",C$10="IB"),IF((($C$7*Coefficients!$D$16)/($A1896*($C$4/100)))&lt;=1,2*ASIN(($C$7*Coefficients!$D$16)/( $A1896*($C$4/100)))*180/PI(),180),IF(AND(C$9="L",C$10="D"),IF((($C$7*Coefficients!$E$16)/($A1896*($C$4/100)))&lt;=1,2*ASIN(($C$7*Coefficients!$E$16)/( $A1896*($C$4/100)))*180/PI(),180),IF(AND(C$9="C",C$10="D"),IF((($C$7*Coefficients!$F$16)/($A1896*($C$4/100)))&lt;=1,2*ASIN(($C$7*Coefficients!$F$16)/( $A1896*($C$4/100)))*180/PI(),180),FALSE))))</f>
        <v>139.92617196088474</v>
      </c>
      <c r="H1896" s="50">
        <f>IF(AND(C$9="L",C$10="IB"),(($C$7*Coefficients!$C$16)/($A1896*SIN(C$5*PI()/180))*100/2)^2*PI(),IF(AND(C$9="C",C$10="IB"),(($C$7*Coefficients!$D$16)/($A1896*SIN(C$5*PI()/180))*100/2)^2*PI(),IF(AND(C$9="L",C$10="D"),(($C$7*Coefficients!$E$16)/($A1896*SIN(C$5*PI()/180))*100/2)^2*PI(),IF(AND(C$9="C",C$10="D"),(($C$7* Coefficients!$F$16)/($A1896*SIN(C$5*PI()/180))*100/2)^2*PI(),FALSE))))</f>
        <v>4863.7095853008286</v>
      </c>
      <c r="I1896" s="42">
        <f t="shared" si="212"/>
        <v>1.1017675751152678</v>
      </c>
      <c r="L1896" s="44"/>
    </row>
    <row r="1897" spans="1:12" x14ac:dyDescent="0.25">
      <c r="A1897" s="51">
        <f t="shared" si="213"/>
        <v>727.77980453675116</v>
      </c>
      <c r="B1897" s="5">
        <f t="shared" si="207"/>
        <v>0.88073071902318234</v>
      </c>
      <c r="C1897" s="49">
        <f t="shared" si="210"/>
        <v>-1.1031371125454046</v>
      </c>
      <c r="D1897" s="5">
        <f t="shared" si="208"/>
        <v>7.0007407724535158</v>
      </c>
      <c r="E1897" s="5">
        <f t="shared" si="209"/>
        <v>5.5682410714210464</v>
      </c>
      <c r="F1897" s="5">
        <f t="shared" si="211"/>
        <v>7.4571802935421516</v>
      </c>
      <c r="G1897" s="16">
        <f>IF(AND(C$9="L",C$10="IB"),IF((($C$7*Coefficients!$C$16)/($A1897*($C$4/100)))&lt;=1,2*ASIN(($C$7*Coefficients!$C$16)/( $A1897*($C$4/100)))*180/PI(),180),IF(AND(C$9="C",C$10="IB"),IF((($C$7*Coefficients!$D$16)/($A1897*($C$4/100)))&lt;=1,2*ASIN(($C$7*Coefficients!$D$16)/( $A1897*($C$4/100)))*180/PI(),180),IF(AND(C$9="L",C$10="D"),IF((($C$7*Coefficients!$E$16)/($A1897*($C$4/100)))&lt;=1,2*ASIN(($C$7*Coefficients!$E$16)/( $A1897*($C$4/100)))*180/PI(),180),IF(AND(C$9="C",C$10="D"),IF((($C$7*Coefficients!$F$16)/($A1897*($C$4/100)))&lt;=1,2*ASIN(($C$7*Coefficients!$F$16)/( $A1897*($C$4/100)))*180/PI(),180),FALSE))))</f>
        <v>139.20965199975561</v>
      </c>
      <c r="H1897" s="50">
        <f>IF(AND(C$9="L",C$10="IB"),(($C$7*Coefficients!$C$16)/($A1897*SIN(C$5*PI()/180))*100/2)^2*PI(),IF(AND(C$9="C",C$10="IB"),(($C$7*Coefficients!$D$16)/($A1897*SIN(C$5*PI()/180))*100/2)^2*PI(),IF(AND(C$9="L",C$10="D"),(($C$7*Coefficients!$E$16)/($A1897*SIN(C$5*PI()/180))*100/2)^2*PI(),IF(AND(C$9="C",C$10="D"),(($C$7* Coefficients!$F$16)/($A1897*SIN(C$5*PI()/180))*100/2)^2*PI(),FALSE))))</f>
        <v>4841.3628696329952</v>
      </c>
      <c r="I1897" s="42">
        <f t="shared" si="212"/>
        <v>1.0992335800101225</v>
      </c>
      <c r="L1897" s="44"/>
    </row>
    <row r="1898" spans="1:12" x14ac:dyDescent="0.25">
      <c r="A1898" s="51">
        <f t="shared" si="213"/>
        <v>729.45751025449567</v>
      </c>
      <c r="B1898" s="5">
        <f t="shared" si="207"/>
        <v>0.88020311090138115</v>
      </c>
      <c r="C1898" s="49">
        <f t="shared" si="210"/>
        <v>-1.1083420168721516</v>
      </c>
      <c r="D1898" s="5">
        <f t="shared" si="208"/>
        <v>7.0168791466556817</v>
      </c>
      <c r="E1898" s="5">
        <f t="shared" si="209"/>
        <v>5.5939429044262736</v>
      </c>
      <c r="F1898" s="5">
        <f t="shared" si="211"/>
        <v>7.477180293542153</v>
      </c>
      <c r="G1898" s="16">
        <f>IF(AND(C$9="L",C$10="IB"),IF((($C$7*Coefficients!$C$16)/($A1898*($C$4/100)))&lt;=1,2*ASIN(($C$7*Coefficients!$C$16)/( $A1898*($C$4/100)))*180/PI(),180),IF(AND(C$9="C",C$10="IB"),IF((($C$7*Coefficients!$D$16)/($A1898*($C$4/100)))&lt;=1,2*ASIN(($C$7*Coefficients!$D$16)/( $A1898*($C$4/100)))*180/PI(),180),IF(AND(C$9="L",C$10="D"),IF((($C$7*Coefficients!$E$16)/($A1898*($C$4/100)))&lt;=1,2*ASIN(($C$7*Coefficients!$E$16)/( $A1898*($C$4/100)))*180/PI(),180),IF(AND(C$9="C",C$10="D"),IF((($C$7*Coefficients!$F$16)/($A1898*($C$4/100)))&lt;=1,2*ASIN(($C$7*Coefficients!$F$16)/( $A1898*($C$4/100)))*180/PI(),180),FALSE))))</f>
        <v>138.5065922809865</v>
      </c>
      <c r="H1898" s="50">
        <f>IF(AND(C$9="L",C$10="IB"),(($C$7*Coefficients!$C$16)/($A1898*SIN(C$5*PI()/180))*100/2)^2*PI(),IF(AND(C$9="C",C$10="IB"),(($C$7*Coefficients!$D$16)/($A1898*SIN(C$5*PI()/180))*100/2)^2*PI(),IF(AND(C$9="L",C$10="D"),(($C$7*Coefficients!$E$16)/($A1898*SIN(C$5*PI()/180))*100/2)^2*PI(),IF(AND(C$9="C",C$10="D"),(($C$7* Coefficients!$F$16)/($A1898*SIN(C$5*PI()/180))*100/2)^2*PI(),FALSE))))</f>
        <v>4819.118827797216</v>
      </c>
      <c r="I1898" s="42">
        <f t="shared" si="212"/>
        <v>1.0967054129319929</v>
      </c>
      <c r="L1898" s="44"/>
    </row>
    <row r="1899" spans="1:12" x14ac:dyDescent="0.25">
      <c r="A1899" s="51">
        <f t="shared" si="213"/>
        <v>731.13908348334417</v>
      </c>
      <c r="B1899" s="5">
        <f t="shared" si="207"/>
        <v>0.87967327501890691</v>
      </c>
      <c r="C1899" s="49">
        <f t="shared" si="210"/>
        <v>-1.1135720389092909</v>
      </c>
      <c r="D1899" s="5">
        <f t="shared" si="208"/>
        <v>7.0330547236525716</v>
      </c>
      <c r="E1899" s="5">
        <f t="shared" si="209"/>
        <v>5.6197633717024207</v>
      </c>
      <c r="F1899" s="5">
        <f t="shared" si="211"/>
        <v>7.4971802935421517</v>
      </c>
      <c r="G1899" s="16">
        <f>IF(AND(C$9="L",C$10="IB"),IF((($C$7*Coefficients!$C$16)/($A1899*($C$4/100)))&lt;=1,2*ASIN(($C$7*Coefficients!$C$16)/( $A1899*($C$4/100)))*180/PI(),180),IF(AND(C$9="C",C$10="IB"),IF((($C$7*Coefficients!$D$16)/($A1899*($C$4/100)))&lt;=1,2*ASIN(($C$7*Coefficients!$D$16)/( $A1899*($C$4/100)))*180/PI(),180),IF(AND(C$9="L",C$10="D"),IF((($C$7*Coefficients!$E$16)/($A1899*($C$4/100)))&lt;=1,2*ASIN(($C$7*Coefficients!$E$16)/( $A1899*($C$4/100)))*180/PI(),180),IF(AND(C$9="C",C$10="D"),IF((($C$7*Coefficients!$F$16)/($A1899*($C$4/100)))&lt;=1,2*ASIN(($C$7*Coefficients!$F$16)/( $A1899*($C$4/100)))*180/PI(),180),FALSE))))</f>
        <v>137.8163187574531</v>
      </c>
      <c r="H1899" s="50">
        <f>IF(AND(C$9="L",C$10="IB"),(($C$7*Coefficients!$C$16)/($A1899*SIN(C$5*PI()/180))*100/2)^2*PI(),IF(AND(C$9="C",C$10="IB"),(($C$7*Coefficients!$D$16)/($A1899*SIN(C$5*PI()/180))*100/2)^2*PI(),IF(AND(C$9="L",C$10="D"),(($C$7*Coefficients!$E$16)/($A1899*SIN(C$5*PI()/180))*100/2)^2*PI(),IF(AND(C$9="C",C$10="D"),(($C$7* Coefficients!$F$16)/($A1899*SIN(C$5*PI()/180))*100/2)^2*PI(),FALSE))))</f>
        <v>4796.9769880500908</v>
      </c>
      <c r="I1899" s="42">
        <f t="shared" si="212"/>
        <v>1.094183060476789</v>
      </c>
      <c r="L1899" s="44"/>
    </row>
    <row r="1900" spans="1:12" x14ac:dyDescent="0.25">
      <c r="A1900" s="51">
        <f t="shared" si="213"/>
        <v>732.82453313883059</v>
      </c>
      <c r="B1900" s="5">
        <f t="shared" si="207"/>
        <v>0.87914120295234011</v>
      </c>
      <c r="C1900" s="49">
        <f t="shared" si="210"/>
        <v>-1.1188273053953952</v>
      </c>
      <c r="D1900" s="5">
        <f t="shared" si="208"/>
        <v>7.0492675892054866</v>
      </c>
      <c r="E1900" s="5">
        <f t="shared" si="209"/>
        <v>5.6457030208404042</v>
      </c>
      <c r="F1900" s="5">
        <f t="shared" si="211"/>
        <v>7.5171802935421503</v>
      </c>
      <c r="G1900" s="16">
        <f>IF(AND(C$9="L",C$10="IB"),IF((($C$7*Coefficients!$C$16)/($A1900*($C$4/100)))&lt;=1,2*ASIN(($C$7*Coefficients!$C$16)/( $A1900*($C$4/100)))*180/PI(),180),IF(AND(C$9="C",C$10="IB"),IF((($C$7*Coefficients!$D$16)/($A1900*($C$4/100)))&lt;=1,2*ASIN(($C$7*Coefficients!$D$16)/( $A1900*($C$4/100)))*180/PI(),180),IF(AND(C$9="L",C$10="D"),IF((($C$7*Coefficients!$E$16)/($A1900*($C$4/100)))&lt;=1,2*ASIN(($C$7*Coefficients!$E$16)/( $A1900*($C$4/100)))*180/PI(),180),IF(AND(C$9="C",C$10="D"),IF((($C$7*Coefficients!$F$16)/($A1900*($C$4/100)))&lt;=1,2*ASIN(($C$7*Coefficients!$F$16)/( $A1900*($C$4/100)))*180/PI(),180),FALSE))))</f>
        <v>137.1382126581548</v>
      </c>
      <c r="H1900" s="50">
        <f>IF(AND(C$9="L",C$10="IB"),(($C$7*Coefficients!$C$16)/($A1900*SIN(C$5*PI()/180))*100/2)^2*PI(),IF(AND(C$9="C",C$10="IB"),(($C$7*Coefficients!$D$16)/($A1900*SIN(C$5*PI()/180))*100/2)^2*PI(),IF(AND(C$9="L",C$10="D"),(($C$7*Coefficients!$E$16)/($A1900*SIN(C$5*PI()/180))*100/2)^2*PI(),IF(AND(C$9="C",C$10="D"),(($C$7* Coefficients!$F$16)/($A1900*SIN(C$5*PI()/180))*100/2)^2*PI(),FALSE))))</f>
        <v>4774.9368808156714</v>
      </c>
      <c r="I1900" s="42">
        <f t="shared" si="212"/>
        <v>1.0916665092712492</v>
      </c>
      <c r="L1900" s="44"/>
    </row>
    <row r="1901" spans="1:12" x14ac:dyDescent="0.25">
      <c r="A1901" s="51">
        <f t="shared" si="213"/>
        <v>734.5138681570412</v>
      </c>
      <c r="B1901" s="5">
        <f t="shared" si="207"/>
        <v>0.87860688625574934</v>
      </c>
      <c r="C1901" s="49">
        <f t="shared" si="210"/>
        <v>-1.1241079437642312</v>
      </c>
      <c r="D1901" s="5">
        <f t="shared" si="208"/>
        <v>7.0655178292734266</v>
      </c>
      <c r="E1901" s="5">
        <f t="shared" si="209"/>
        <v>5.6717624019587056</v>
      </c>
      <c r="F1901" s="5">
        <f t="shared" si="211"/>
        <v>7.5371802935421508</v>
      </c>
      <c r="G1901" s="16">
        <f>IF(AND(C$9="L",C$10="IB"),IF((($C$7*Coefficients!$C$16)/($A1901*($C$4/100)))&lt;=1,2*ASIN(($C$7*Coefficients!$C$16)/( $A1901*($C$4/100)))*180/PI(),180),IF(AND(C$9="C",C$10="IB"),IF((($C$7*Coefficients!$D$16)/($A1901*($C$4/100)))&lt;=1,2*ASIN(($C$7*Coefficients!$D$16)/( $A1901*($C$4/100)))*180/PI(),180),IF(AND(C$9="L",C$10="D"),IF((($C$7*Coefficients!$E$16)/($A1901*($C$4/100)))&lt;=1,2*ASIN(($C$7*Coefficients!$E$16)/( $A1901*($C$4/100)))*180/PI(),180),IF(AND(C$9="C",C$10="D"),IF((($C$7*Coefficients!$F$16)/($A1901*($C$4/100)))&lt;=1,2*ASIN(($C$7*Coefficients!$F$16)/( $A1901*($C$4/100)))*180/PI(),180),FALSE))))</f>
        <v>136.47170432780823</v>
      </c>
      <c r="H1901" s="50">
        <f>IF(AND(C$9="L",C$10="IB"),(($C$7*Coefficients!$C$16)/($A1901*SIN(C$5*PI()/180))*100/2)^2*PI(),IF(AND(C$9="C",C$10="IB"),(($C$7*Coefficients!$D$16)/($A1901*SIN(C$5*PI()/180))*100/2)^2*PI(),IF(AND(C$9="L",C$10="D"),(($C$7*Coefficients!$E$16)/($A1901*SIN(C$5*PI()/180))*100/2)^2*PI(),IF(AND(C$9="C",C$10="D"),(($C$7* Coefficients!$F$16)/($A1901*SIN(C$5*PI()/180))*100/2)^2*PI(),FALSE))))</f>
        <v>4752.9980386755233</v>
      </c>
      <c r="I1901" s="42">
        <f t="shared" si="212"/>
        <v>1.0891557459728696</v>
      </c>
      <c r="L1901" s="44"/>
    </row>
    <row r="1902" spans="1:12" x14ac:dyDescent="0.25">
      <c r="A1902" s="51">
        <f t="shared" si="213"/>
        <v>736.20709749466221</v>
      </c>
      <c r="B1902" s="5">
        <f t="shared" si="207"/>
        <v>0.87807031646072753</v>
      </c>
      <c r="C1902" s="49">
        <f t="shared" si="210"/>
        <v>-1.1294140821491452</v>
      </c>
      <c r="D1902" s="5">
        <f t="shared" si="208"/>
        <v>7.0818055300135478</v>
      </c>
      <c r="E1902" s="5">
        <f t="shared" si="209"/>
        <v>5.697942067715033</v>
      </c>
      <c r="F1902" s="5">
        <f t="shared" si="211"/>
        <v>7.5571802935421504</v>
      </c>
      <c r="G1902" s="16">
        <f>IF(AND(C$9="L",C$10="IB"),IF((($C$7*Coefficients!$C$16)/($A1902*($C$4/100)))&lt;=1,2*ASIN(($C$7*Coefficients!$C$16)/( $A1902*($C$4/100)))*180/PI(),180),IF(AND(C$9="C",C$10="IB"),IF((($C$7*Coefficients!$D$16)/($A1902*($C$4/100)))&lt;=1,2*ASIN(($C$7*Coefficients!$D$16)/( $A1902*($C$4/100)))*180/PI(),180),IF(AND(C$9="L",C$10="D"),IF((($C$7*Coefficients!$E$16)/($A1902*($C$4/100)))&lt;=1,2*ASIN(($C$7*Coefficients!$E$16)/( $A1902*($C$4/100)))*180/PI(),180),IF(AND(C$9="C",C$10="D"),IF((($C$7*Coefficients!$F$16)/($A1902*($C$4/100)))&lt;=1,2*ASIN(($C$7*Coefficients!$F$16)/( $A1902*($C$4/100)))*180/PI(),180),FALSE))))</f>
        <v>135.81626792267892</v>
      </c>
      <c r="H1902" s="50">
        <f>IF(AND(C$9="L",C$10="IB"),(($C$7*Coefficients!$C$16)/($A1902*SIN(C$5*PI()/180))*100/2)^2*PI(),IF(AND(C$9="C",C$10="IB"),(($C$7*Coefficients!$D$16)/($A1902*SIN(C$5*PI()/180))*100/2)^2*PI(),IF(AND(C$9="L",C$10="D"),(($C$7*Coefficients!$E$16)/($A1902*SIN(C$5*PI()/180))*100/2)^2*PI(),IF(AND(C$9="C",C$10="D"),(($C$7* Coefficients!$F$16)/($A1902*SIN(C$5*PI()/180))*100/2)^2*PI(),FALSE))))</f>
        <v>4731.1599963587996</v>
      </c>
      <c r="I1902" s="42">
        <f t="shared" si="212"/>
        <v>1.0866507572698323</v>
      </c>
      <c r="L1902" s="44"/>
    </row>
    <row r="1903" spans="1:12" x14ac:dyDescent="0.25">
      <c r="A1903" s="51">
        <f t="shared" si="213"/>
        <v>737.90423012902681</v>
      </c>
      <c r="B1903" s="5">
        <f t="shared" si="207"/>
        <v>0.87753148507643086</v>
      </c>
      <c r="C1903" s="49">
        <f t="shared" si="210"/>
        <v>-1.1347458493874665</v>
      </c>
      <c r="D1903" s="5">
        <f t="shared" si="208"/>
        <v>7.0981307777816136</v>
      </c>
      <c r="E1903" s="5">
        <f t="shared" si="209"/>
        <v>5.7242425733180502</v>
      </c>
      <c r="F1903" s="5">
        <f t="shared" si="211"/>
        <v>7.5771802935421491</v>
      </c>
      <c r="G1903" s="16">
        <f>IF(AND(C$9="L",C$10="IB"),IF((($C$7*Coefficients!$C$16)/($A1903*($C$4/100)))&lt;=1,2*ASIN(($C$7*Coefficients!$C$16)/( $A1903*($C$4/100)))*180/PI(),180),IF(AND(C$9="C",C$10="IB"),IF((($C$7*Coefficients!$D$16)/($A1903*($C$4/100)))&lt;=1,2*ASIN(($C$7*Coefficients!$D$16)/( $A1903*($C$4/100)))*180/PI(),180),IF(AND(C$9="L",C$10="D"),IF((($C$7*Coefficients!$E$16)/($A1903*($C$4/100)))&lt;=1,2*ASIN(($C$7*Coefficients!$E$16)/( $A1903*($C$4/100)))*180/PI(),180),IF(AND(C$9="C",C$10="D"),IF((($C$7*Coefficients!$F$16)/($A1903*($C$4/100)))&lt;=1,2*ASIN(($C$7*Coefficients!$F$16)/( $A1903*($C$4/100)))*180/PI(),180),FALSE))))</f>
        <v>135.17141682149008</v>
      </c>
      <c r="H1903" s="50">
        <f>IF(AND(C$9="L",C$10="IB"),(($C$7*Coefficients!$C$16)/($A1903*SIN(C$5*PI()/180))*100/2)^2*PI(),IF(AND(C$9="C",C$10="IB"),(($C$7*Coefficients!$D$16)/($A1903*SIN(C$5*PI()/180))*100/2)^2*PI(),IF(AND(C$9="L",C$10="D"),(($C$7*Coefficients!$E$16)/($A1903*SIN(C$5*PI()/180))*100/2)^2*PI(),IF(AND(C$9="C",C$10="D"),(($C$7* Coefficients!$F$16)/($A1903*SIN(C$5*PI()/180))*100/2)^2*PI(),FALSE))))</f>
        <v>4709.4222907323783</v>
      </c>
      <c r="I1903" s="42">
        <f t="shared" si="212"/>
        <v>1.0841515298809377</v>
      </c>
      <c r="L1903" s="44"/>
    </row>
    <row r="1904" spans="1:12" x14ac:dyDescent="0.25">
      <c r="A1904" s="51">
        <f t="shared" si="213"/>
        <v>739.60527505816344</v>
      </c>
      <c r="B1904" s="5">
        <f t="shared" si="207"/>
        <v>0.87699038358961556</v>
      </c>
      <c r="C1904" s="49">
        <f t="shared" si="210"/>
        <v>-1.1401033750249812</v>
      </c>
      <c r="D1904" s="5">
        <f t="shared" si="208"/>
        <v>7.1144936591324681</v>
      </c>
      <c r="E1904" s="5">
        <f t="shared" si="209"/>
        <v>5.7506644765391464</v>
      </c>
      <c r="F1904" s="5">
        <f t="shared" si="211"/>
        <v>7.5971802935421495</v>
      </c>
      <c r="G1904" s="16">
        <f>IF(AND(C$9="L",C$10="IB"),IF((($C$7*Coefficients!$C$16)/($A1904*($C$4/100)))&lt;=1,2*ASIN(($C$7*Coefficients!$C$16)/( $A1904*($C$4/100)))*180/PI(),180),IF(AND(C$9="C",C$10="IB"),IF((($C$7*Coefficients!$D$16)/($A1904*($C$4/100)))&lt;=1,2*ASIN(($C$7*Coefficients!$D$16)/( $A1904*($C$4/100)))*180/PI(),180),IF(AND(C$9="L",C$10="D"),IF((($C$7*Coefficients!$E$16)/($A1904*($C$4/100)))&lt;=1,2*ASIN(($C$7*Coefficients!$E$16)/( $A1904*($C$4/100)))*180/PI(),180),IF(AND(C$9="C",C$10="D"),IF((($C$7*Coefficients!$F$16)/($A1904*($C$4/100)))&lt;=1,2*ASIN(($C$7*Coefficients!$F$16)/( $A1904*($C$4/100)))*180/PI(),180),FALSE))))</f>
        <v>134.53669963695774</v>
      </c>
      <c r="H1904" s="50">
        <f>IF(AND(C$9="L",C$10="IB"),(($C$7*Coefficients!$C$16)/($A1904*SIN(C$5*PI()/180))*100/2)^2*PI(),IF(AND(C$9="C",C$10="IB"),(($C$7*Coefficients!$D$16)/($A1904*SIN(C$5*PI()/180))*100/2)^2*PI(),IF(AND(C$9="L",C$10="D"),(($C$7*Coefficients!$E$16)/($A1904*SIN(C$5*PI()/180))*100/2)^2*PI(),IF(AND(C$9="C",C$10="D"),(($C$7* Coefficients!$F$16)/($A1904*SIN(C$5*PI()/180))*100/2)^2*PI(),FALSE))))</f>
        <v>4687.7844607910474</v>
      </c>
      <c r="I1904" s="42">
        <f t="shared" si="212"/>
        <v>1.0816580505555307</v>
      </c>
      <c r="L1904" s="44"/>
    </row>
    <row r="1905" spans="1:12" x14ac:dyDescent="0.25">
      <c r="A1905" s="51">
        <f t="shared" si="213"/>
        <v>741.3102413008429</v>
      </c>
      <c r="B1905" s="5">
        <f t="shared" si="207"/>
        <v>0.87644700346467885</v>
      </c>
      <c r="C1905" s="49">
        <f t="shared" si="210"/>
        <v>-1.1454867893204104</v>
      </c>
      <c r="D1905" s="5">
        <f t="shared" si="208"/>
        <v>7.1308942608204742</v>
      </c>
      <c r="E1905" s="5">
        <f t="shared" si="209"/>
        <v>5.7772083377242653</v>
      </c>
      <c r="F1905" s="5">
        <f t="shared" si="211"/>
        <v>7.6171802935421473</v>
      </c>
      <c r="G1905" s="16">
        <f>IF(AND(C$9="L",C$10="IB"),IF((($C$7*Coefficients!$C$16)/($A1905*($C$4/100)))&lt;=1,2*ASIN(($C$7*Coefficients!$C$16)/( $A1905*($C$4/100)))*180/PI(),180),IF(AND(C$9="C",C$10="IB"),IF((($C$7*Coefficients!$D$16)/($A1905*($C$4/100)))&lt;=1,2*ASIN(($C$7*Coefficients!$D$16)/( $A1905*($C$4/100)))*180/PI(),180),IF(AND(C$9="L",C$10="D"),IF((($C$7*Coefficients!$E$16)/($A1905*($C$4/100)))&lt;=1,2*ASIN(($C$7*Coefficients!$E$16)/( $A1905*($C$4/100)))*180/PI(),180),IF(AND(C$9="C",C$10="D"),IF((($C$7*Coefficients!$F$16)/($A1905*($C$4/100)))&lt;=1,2*ASIN(($C$7*Coefficients!$F$16)/( $A1905*($C$4/100)))*180/PI(),180),FALSE))))</f>
        <v>133.91169673454388</v>
      </c>
      <c r="H1905" s="50">
        <f>IF(AND(C$9="L",C$10="IB"),(($C$7*Coefficients!$C$16)/($A1905*SIN(C$5*PI()/180))*100/2)^2*PI(),IF(AND(C$9="C",C$10="IB"),(($C$7*Coefficients!$D$16)/($A1905*SIN(C$5*PI()/180))*100/2)^2*PI(),IF(AND(C$9="L",C$10="D"),(($C$7*Coefficients!$E$16)/($A1905*SIN(C$5*PI()/180))*100/2)^2*PI(),IF(AND(C$9="C",C$10="D"),(($C$7* Coefficients!$F$16)/($A1905*SIN(C$5*PI()/180))*100/2)^2*PI(),FALSE))))</f>
        <v>4666.2460476477172</v>
      </c>
      <c r="I1905" s="42">
        <f t="shared" si="212"/>
        <v>1.0791703060734315</v>
      </c>
      <c r="L1905" s="44"/>
    </row>
    <row r="1906" spans="1:12" x14ac:dyDescent="0.25">
      <c r="A1906" s="51">
        <f t="shared" si="213"/>
        <v>743.0191378966266</v>
      </c>
      <c r="B1906" s="5">
        <f t="shared" si="207"/>
        <v>0.87590133614370125</v>
      </c>
      <c r="C1906" s="49">
        <f t="shared" si="210"/>
        <v>-1.1508962232499238</v>
      </c>
      <c r="D1906" s="5">
        <f t="shared" si="208"/>
        <v>7.1473326697999937</v>
      </c>
      <c r="E1906" s="5">
        <f t="shared" si="209"/>
        <v>5.8038747198057985</v>
      </c>
      <c r="F1906" s="5">
        <f t="shared" si="211"/>
        <v>7.6371802935421487</v>
      </c>
      <c r="G1906" s="16">
        <f>IF(AND(C$9="L",C$10="IB"),IF((($C$7*Coefficients!$C$16)/($A1906*($C$4/100)))&lt;=1,2*ASIN(($C$7*Coefficients!$C$16)/( $A1906*($C$4/100)))*180/PI(),180),IF(AND(C$9="C",C$10="IB"),IF((($C$7*Coefficients!$D$16)/($A1906*($C$4/100)))&lt;=1,2*ASIN(($C$7*Coefficients!$D$16)/( $A1906*($C$4/100)))*180/PI(),180),IF(AND(C$9="L",C$10="D"),IF((($C$7*Coefficients!$E$16)/($A1906*($C$4/100)))&lt;=1,2*ASIN(($C$7*Coefficients!$E$16)/( $A1906*($C$4/100)))*180/PI(),180),IF(AND(C$9="C",C$10="D"),IF((($C$7*Coefficients!$F$16)/($A1906*($C$4/100)))&lt;=1,2*ASIN(($C$7*Coefficients!$F$16)/( $A1906*($C$4/100)))*180/PI(),180),FALSE))))</f>
        <v>133.29601718172117</v>
      </c>
      <c r="H1906" s="50">
        <f>IF(AND(C$9="L",C$10="IB"),(($C$7*Coefficients!$C$16)/($A1906*SIN(C$5*PI()/180))*100/2)^2*PI(),IF(AND(C$9="C",C$10="IB"),(($C$7*Coefficients!$D$16)/($A1906*SIN(C$5*PI()/180))*100/2)^2*PI(),IF(AND(C$9="L",C$10="D"),(($C$7*Coefficients!$E$16)/($A1906*SIN(C$5*PI()/180))*100/2)^2*PI(),IF(AND(C$9="C",C$10="D"),(($C$7* Coefficients!$F$16)/($A1906*SIN(C$5*PI()/180))*100/2)^2*PI(),FALSE))))</f>
        <v>4644.8065945236885</v>
      </c>
      <c r="I1906" s="42">
        <f t="shared" si="212"/>
        <v>1.0766882832448672</v>
      </c>
      <c r="L1906" s="44"/>
    </row>
    <row r="1907" spans="1:12" x14ac:dyDescent="0.25">
      <c r="A1907" s="51">
        <f t="shared" si="213"/>
        <v>744.73197390591406</v>
      </c>
      <c r="B1907" s="5">
        <f t="shared" si="207"/>
        <v>0.87535337304648819</v>
      </c>
      <c r="C1907" s="49">
        <f t="shared" si="210"/>
        <v>-1.1563318085117082</v>
      </c>
      <c r="D1907" s="5">
        <f t="shared" si="208"/>
        <v>7.1638089732258337</v>
      </c>
      <c r="E1907" s="5">
        <f t="shared" si="209"/>
        <v>5.8306641883145014</v>
      </c>
      <c r="F1907" s="5">
        <f t="shared" si="211"/>
        <v>7.6571802935421482</v>
      </c>
      <c r="G1907" s="16">
        <f>IF(AND(C$9="L",C$10="IB"),IF((($C$7*Coefficients!$C$16)/($A1907*($C$4/100)))&lt;=1,2*ASIN(($C$7*Coefficients!$C$16)/( $A1907*($C$4/100)))*180/PI(),180),IF(AND(C$9="C",C$10="IB"),IF((($C$7*Coefficients!$D$16)/($A1907*($C$4/100)))&lt;=1,2*ASIN(($C$7*Coefficients!$D$16)/( $A1907*($C$4/100)))*180/PI(),180),IF(AND(C$9="L",C$10="D"),IF((($C$7*Coefficients!$E$16)/($A1907*($C$4/100)))&lt;=1,2*ASIN(($C$7*Coefficients!$E$16)/( $A1907*($C$4/100)))*180/PI(),180),IF(AND(C$9="C",C$10="D"),IF((($C$7*Coefficients!$F$16)/($A1907*($C$4/100)))&lt;=1,2*ASIN(($C$7*Coefficients!$F$16)/( $A1907*($C$4/100)))*180/PI(),180),FALSE))))</f>
        <v>132.68929606438755</v>
      </c>
      <c r="H1907" s="50">
        <f>IF(AND(C$9="L",C$10="IB"),(($C$7*Coefficients!$C$16)/($A1907*SIN(C$5*PI()/180))*100/2)^2*PI(),IF(AND(C$9="C",C$10="IB"),(($C$7*Coefficients!$D$16)/($A1907*SIN(C$5*PI()/180))*100/2)^2*PI(),IF(AND(C$9="L",C$10="D"),(($C$7*Coefficients!$E$16)/($A1907*SIN(C$5*PI()/180))*100/2)^2*PI(),IF(AND(C$9="C",C$10="D"),(($C$7* Coefficients!$F$16)/($A1907*SIN(C$5*PI()/180))*100/2)^2*PI(),FALSE))))</f>
        <v>4623.4656467389786</v>
      </c>
      <c r="I1907" s="42">
        <f t="shared" si="212"/>
        <v>1.0742119689103993</v>
      </c>
      <c r="L1907" s="44"/>
    </row>
    <row r="1908" spans="1:12" x14ac:dyDescent="0.25">
      <c r="A1908" s="51">
        <f t="shared" si="213"/>
        <v>746.44875840999134</v>
      </c>
      <c r="B1908" s="5">
        <f t="shared" si="207"/>
        <v>0.87480310557061525</v>
      </c>
      <c r="C1908" s="49">
        <f t="shared" si="210"/>
        <v>-1.16179367753055</v>
      </c>
      <c r="D1908" s="5">
        <f t="shared" si="208"/>
        <v>7.1803232584537131</v>
      </c>
      <c r="E1908" s="5">
        <f t="shared" si="209"/>
        <v>5.8575773113915091</v>
      </c>
      <c r="F1908" s="5">
        <f t="shared" si="211"/>
        <v>7.6771802935421469</v>
      </c>
      <c r="G1908" s="16">
        <f>IF(AND(C$9="L",C$10="IB"),IF((($C$7*Coefficients!$C$16)/($A1908*($C$4/100)))&lt;=1,2*ASIN(($C$7*Coefficients!$C$16)/( $A1908*($C$4/100)))*180/PI(),180),IF(AND(C$9="C",C$10="IB"),IF((($C$7*Coefficients!$D$16)/($A1908*($C$4/100)))&lt;=1,2*ASIN(($C$7*Coefficients!$D$16)/( $A1908*($C$4/100)))*180/PI(),180),IF(AND(C$9="L",C$10="D"),IF((($C$7*Coefficients!$E$16)/($A1908*($C$4/100)))&lt;=1,2*ASIN(($C$7*Coefficients!$E$16)/( $A1908*($C$4/100)))*180/PI(),180),IF(AND(C$9="C",C$10="D"),IF((($C$7*Coefficients!$F$16)/($A1908*($C$4/100)))&lt;=1,2*ASIN(($C$7*Coefficients!$F$16)/( $A1908*($C$4/100)))*180/PI(),180),FALSE))))</f>
        <v>132.09119211780634</v>
      </c>
      <c r="H1908" s="50">
        <f>IF(AND(C$9="L",C$10="IB"),(($C$7*Coefficients!$C$16)/($A1908*SIN(C$5*PI()/180))*100/2)^2*PI(),IF(AND(C$9="C",C$10="IB"),(($C$7*Coefficients!$D$16)/($A1908*SIN(C$5*PI()/180))*100/2)^2*PI(),IF(AND(C$9="L",C$10="D"),(($C$7*Coefficients!$E$16)/($A1908*SIN(C$5*PI()/180))*100/2)^2*PI(),IF(AND(C$9="C",C$10="D"),(($C$7* Coefficients!$F$16)/($A1908*SIN(C$5*PI()/180))*100/2)^2*PI(),FALSE))))</f>
        <v>4602.2227517026595</v>
      </c>
      <c r="I1908" s="42">
        <f t="shared" si="212"/>
        <v>1.0717413499408559</v>
      </c>
      <c r="L1908" s="44"/>
    </row>
    <row r="1909" spans="1:12" x14ac:dyDescent="0.25">
      <c r="A1909" s="51">
        <f t="shared" si="213"/>
        <v>748.16950051107892</v>
      </c>
      <c r="B1909" s="5">
        <f t="shared" si="207"/>
        <v>0.8742505250914735</v>
      </c>
      <c r="C1909" s="49">
        <f t="shared" si="210"/>
        <v>-1.1672819634624636</v>
      </c>
      <c r="D1909" s="5">
        <f t="shared" si="208"/>
        <v>7.1968756130407279</v>
      </c>
      <c r="E1909" s="5">
        <f t="shared" si="209"/>
        <v>5.8846146598003761</v>
      </c>
      <c r="F1909" s="5">
        <f t="shared" si="211"/>
        <v>7.6971802935421465</v>
      </c>
      <c r="G1909" s="16">
        <f>IF(AND(C$9="L",C$10="IB"),IF((($C$7*Coefficients!$C$16)/($A1909*($C$4/100)))&lt;=1,2*ASIN(($C$7*Coefficients!$C$16)/( $A1909*($C$4/100)))*180/PI(),180),IF(AND(C$9="C",C$10="IB"),IF((($C$7*Coefficients!$D$16)/($A1909*($C$4/100)))&lt;=1,2*ASIN(($C$7*Coefficients!$D$16)/( $A1909*($C$4/100)))*180/PI(),180),IF(AND(C$9="L",C$10="D"),IF((($C$7*Coefficients!$E$16)/($A1909*($C$4/100)))&lt;=1,2*ASIN(($C$7*Coefficients!$E$16)/( $A1909*($C$4/100)))*180/PI(),180),IF(AND(C$9="C",C$10="D"),IF((($C$7*Coefficients!$F$16)/($A1909*($C$4/100)))&lt;=1,2*ASIN(($C$7*Coefficients!$F$16)/( $A1909*($C$4/100)))*180/PI(),180),FALSE))))</f>
        <v>131.50138562814021</v>
      </c>
      <c r="H1909" s="50">
        <f>IF(AND(C$9="L",C$10="IB"),(($C$7*Coefficients!$C$16)/($A1909*SIN(C$5*PI()/180))*100/2)^2*PI(),IF(AND(C$9="C",C$10="IB"),(($C$7*Coefficients!$D$16)/($A1909*SIN(C$5*PI()/180))*100/2)^2*PI(),IF(AND(C$9="L",C$10="D"),(($C$7*Coefficients!$E$16)/($A1909*SIN(C$5*PI()/180))*100/2)^2*PI(),IF(AND(C$9="C",C$10="D"),(($C$7* Coefficients!$F$16)/($A1909*SIN(C$5*PI()/180))*100/2)^2*PI(),FALSE))))</f>
        <v>4581.077458903279</v>
      </c>
      <c r="I1909" s="42">
        <f t="shared" si="212"/>
        <v>1.0692764132372616</v>
      </c>
      <c r="L1909" s="44"/>
    </row>
    <row r="1910" spans="1:12" x14ac:dyDescent="0.25">
      <c r="A1910" s="51">
        <f t="shared" si="213"/>
        <v>749.89420933238023</v>
      </c>
      <c r="B1910" s="5">
        <f t="shared" si="207"/>
        <v>0.87369562296231595</v>
      </c>
      <c r="C1910" s="49">
        <f t="shared" si="210"/>
        <v>-1.1727968001993632</v>
      </c>
      <c r="D1910" s="5">
        <f t="shared" si="208"/>
        <v>7.2134661247458167</v>
      </c>
      <c r="E1910" s="5">
        <f t="shared" si="209"/>
        <v>5.9117768069391845</v>
      </c>
      <c r="F1910" s="5">
        <f t="shared" si="211"/>
        <v>7.7171802935421461</v>
      </c>
      <c r="G1910" s="16">
        <f>IF(AND(C$9="L",C$10="IB"),IF((($C$7*Coefficients!$C$16)/($A1910*($C$4/100)))&lt;=1,2*ASIN(($C$7*Coefficients!$C$16)/( $A1910*($C$4/100)))*180/PI(),180),IF(AND(C$9="C",C$10="IB"),IF((($C$7*Coefficients!$D$16)/($A1910*($C$4/100)))&lt;=1,2*ASIN(($C$7*Coefficients!$D$16)/( $A1910*($C$4/100)))*180/PI(),180),IF(AND(C$9="L",C$10="D"),IF((($C$7*Coefficients!$E$16)/($A1910*($C$4/100)))&lt;=1,2*ASIN(($C$7*Coefficients!$E$16)/( $A1910*($C$4/100)))*180/PI(),180),IF(AND(C$9="C",C$10="D"),IF((($C$7*Coefficients!$F$16)/($A1910*($C$4/100)))&lt;=1,2*ASIN(($C$7*Coefficients!$F$16)/( $A1910*($C$4/100)))*180/PI(),180),FALSE))))</f>
        <v>130.91957656771714</v>
      </c>
      <c r="H1910" s="50">
        <f>IF(AND(C$9="L",C$10="IB"),(($C$7*Coefficients!$C$16)/($A1910*SIN(C$5*PI()/180))*100/2)^2*PI(),IF(AND(C$9="C",C$10="IB"),(($C$7*Coefficients!$D$16)/($A1910*SIN(C$5*PI()/180))*100/2)^2*PI(),IF(AND(C$9="L",C$10="D"),(($C$7*Coefficients!$E$16)/($A1910*SIN(C$5*PI()/180))*100/2)^2*PI(),IF(AND(C$9="C",C$10="D"),(($C$7* Coefficients!$F$16)/($A1910*SIN(C$5*PI()/180))*100/2)^2*PI(),FALSE))))</f>
        <v>4560.0293198992913</v>
      </c>
      <c r="I1910" s="42">
        <f t="shared" si="212"/>
        <v>1.0668171457307669</v>
      </c>
      <c r="L1910" s="44"/>
    </row>
    <row r="1911" spans="1:12" x14ac:dyDescent="0.25">
      <c r="A1911" s="51">
        <f t="shared" si="213"/>
        <v>751.62289401812961</v>
      </c>
      <c r="B1911" s="5">
        <f t="shared" si="207"/>
        <v>0.87313839051430742</v>
      </c>
      <c r="C1911" s="49">
        <f t="shared" si="210"/>
        <v>-1.1783383223737454</v>
      </c>
      <c r="D1911" s="5">
        <f t="shared" si="208"/>
        <v>7.2300948815302197</v>
      </c>
      <c r="E1911" s="5">
        <f t="shared" si="209"/>
        <v>5.9390643288526954</v>
      </c>
      <c r="F1911" s="5">
        <f t="shared" si="211"/>
        <v>7.7371802935421465</v>
      </c>
      <c r="G1911" s="16">
        <f>IF(AND(C$9="L",C$10="IB"),IF((($C$7*Coefficients!$C$16)/($A1911*($C$4/100)))&lt;=1,2*ASIN(($C$7*Coefficients!$C$16)/( $A1911*($C$4/100)))*180/PI(),180),IF(AND(C$9="C",C$10="IB"),IF((($C$7*Coefficients!$D$16)/($A1911*($C$4/100)))&lt;=1,2*ASIN(($C$7*Coefficients!$D$16)/( $A1911*($C$4/100)))*180/PI(),180),IF(AND(C$9="L",C$10="D"),IF((($C$7*Coefficients!$E$16)/($A1911*($C$4/100)))&lt;=1,2*ASIN(($C$7*Coefficients!$E$16)/( $A1911*($C$4/100)))*180/PI(),180),IF(AND(C$9="C",C$10="D"),IF((($C$7*Coefficients!$F$16)/($A1911*($C$4/100)))&lt;=1,2*ASIN(($C$7*Coefficients!$F$16)/( $A1911*($C$4/100)))*180/PI(),180),FALSE))))</f>
        <v>130.34548293296402</v>
      </c>
      <c r="H1911" s="50">
        <f>IF(AND(C$9="L",C$10="IB"),(($C$7*Coefficients!$C$16)/($A1911*SIN(C$5*PI()/180))*100/2)^2*PI(),IF(AND(C$9="C",C$10="IB"),(($C$7*Coefficients!$D$16)/($A1911*SIN(C$5*PI()/180))*100/2)^2*PI(),IF(AND(C$9="L",C$10="D"),(($C$7*Coefficients!$E$16)/($A1911*SIN(C$5*PI()/180))*100/2)^2*PI(),IF(AND(C$9="C",C$10="D"),(($C$7* Coefficients!$F$16)/($A1911*SIN(C$5*PI()/180))*100/2)^2*PI(),FALSE))))</f>
        <v>4539.0778883095536</v>
      </c>
      <c r="I1911" s="42">
        <f t="shared" si="212"/>
        <v>1.0643635343825804</v>
      </c>
      <c r="L1911" s="44"/>
    </row>
    <row r="1912" spans="1:12" x14ac:dyDescent="0.25">
      <c r="A1912" s="51">
        <f t="shared" si="213"/>
        <v>753.35556373364136</v>
      </c>
      <c r="B1912" s="5">
        <f t="shared" si="207"/>
        <v>0.87257881905657309</v>
      </c>
      <c r="C1912" s="49">
        <f t="shared" si="210"/>
        <v>-1.1839066653634409</v>
      </c>
      <c r="D1912" s="5">
        <f t="shared" si="208"/>
        <v>7.2467619715579508</v>
      </c>
      <c r="E1912" s="5">
        <f t="shared" si="209"/>
        <v>5.966477804244577</v>
      </c>
      <c r="F1912" s="5">
        <f t="shared" si="211"/>
        <v>7.7571802935421461</v>
      </c>
      <c r="G1912" s="16">
        <f>IF(AND(C$9="L",C$10="IB"),IF((($C$7*Coefficients!$C$16)/($A1912*($C$4/100)))&lt;=1,2*ASIN(($C$7*Coefficients!$C$16)/( $A1912*($C$4/100)))*180/PI(),180),IF(AND(C$9="C",C$10="IB"),IF((($C$7*Coefficients!$D$16)/($A1912*($C$4/100)))&lt;=1,2*ASIN(($C$7*Coefficients!$D$16)/( $A1912*($C$4/100)))*180/PI(),180),IF(AND(C$9="L",C$10="D"),IF((($C$7*Coefficients!$E$16)/($A1912*($C$4/100)))&lt;=1,2*ASIN(($C$7*Coefficients!$E$16)/( $A1912*($C$4/100)))*180/PI(),180),IF(AND(C$9="C",C$10="D"),IF((($C$7*Coefficients!$F$16)/($A1912*($C$4/100)))&lt;=1,2*ASIN(($C$7*Coefficients!$F$16)/( $A1912*($C$4/100)))*180/PI(),180),FALSE))))</f>
        <v>129.77883925870594</v>
      </c>
      <c r="H1912" s="50">
        <f>IF(AND(C$9="L",C$10="IB"),(($C$7*Coefficients!$C$16)/($A1912*SIN(C$5*PI()/180))*100/2)^2*PI(),IF(AND(C$9="C",C$10="IB"),(($C$7*Coefficients!$D$16)/($A1912*SIN(C$5*PI()/180))*100/2)^2*PI(),IF(AND(C$9="L",C$10="D"),(($C$7*Coefficients!$E$16)/($A1912*SIN(C$5*PI()/180))*100/2)^2*PI(),IF(AND(C$9="C",C$10="D"),(($C$7* Coefficients!$F$16)/($A1912*SIN(C$5*PI()/180))*100/2)^2*PI(),FALSE))))</f>
        <v>4518.2227198038599</v>
      </c>
      <c r="I1912" s="42">
        <f t="shared" si="212"/>
        <v>1.0619155661838988</v>
      </c>
      <c r="L1912" s="44"/>
    </row>
    <row r="1913" spans="1:12" x14ac:dyDescent="0.25">
      <c r="A1913" s="51">
        <f t="shared" si="213"/>
        <v>755.09222766535765</v>
      </c>
      <c r="B1913" s="5">
        <f t="shared" si="207"/>
        <v>0.87201689987625097</v>
      </c>
      <c r="C1913" s="49">
        <f t="shared" si="210"/>
        <v>-1.1895019652963754</v>
      </c>
      <c r="D1913" s="5">
        <f t="shared" si="208"/>
        <v>7.2634674831962602</v>
      </c>
      <c r="E1913" s="5">
        <f t="shared" si="209"/>
        <v>5.9940178144896672</v>
      </c>
      <c r="F1913" s="5">
        <f t="shared" si="211"/>
        <v>7.7771802935421439</v>
      </c>
      <c r="G1913" s="16">
        <f>IF(AND(C$9="L",C$10="IB"),IF((($C$7*Coefficients!$C$16)/($A1913*($C$4/100)))&lt;=1,2*ASIN(($C$7*Coefficients!$C$16)/( $A1913*($C$4/100)))*180/PI(),180),IF(AND(C$9="C",C$10="IB"),IF((($C$7*Coefficients!$D$16)/($A1913*($C$4/100)))&lt;=1,2*ASIN(($C$7*Coefficients!$D$16)/( $A1913*($C$4/100)))*180/PI(),180),IF(AND(C$9="L",C$10="D"),IF((($C$7*Coefficients!$E$16)/($A1913*($C$4/100)))&lt;=1,2*ASIN(($C$7*Coefficients!$E$16)/( $A1913*($C$4/100)))*180/PI(),180),IF(AND(C$9="C",C$10="D"),IF((($C$7*Coefficients!$F$16)/($A1913*($C$4/100)))&lt;=1,2*ASIN(($C$7*Coefficients!$F$16)/( $A1913*($C$4/100)))*180/PI(),180),FALSE))))</f>
        <v>129.21939528647363</v>
      </c>
      <c r="H1913" s="50">
        <f>IF(AND(C$9="L",C$10="IB"),(($C$7*Coefficients!$C$16)/($A1913*SIN(C$5*PI()/180))*100/2)^2*PI(),IF(AND(C$9="C",C$10="IB"),(($C$7*Coefficients!$D$16)/($A1913*SIN(C$5*PI()/180))*100/2)^2*PI(),IF(AND(C$9="L",C$10="D"),(($C$7*Coefficients!$E$16)/($A1913*SIN(C$5*PI()/180))*100/2)^2*PI(),IF(AND(C$9="C",C$10="D"),(($C$7* Coefficients!$F$16)/($A1913*SIN(C$5*PI()/180))*100/2)^2*PI(),FALSE))))</f>
        <v>4497.4633720935162</v>
      </c>
      <c r="I1913" s="42">
        <f t="shared" si="212"/>
        <v>1.0594732281558388</v>
      </c>
      <c r="L1913" s="44"/>
    </row>
    <row r="1914" spans="1:12" x14ac:dyDescent="0.25">
      <c r="A1914" s="51">
        <f t="shared" si="213"/>
        <v>756.83289502089792</v>
      </c>
      <c r="B1914" s="5">
        <f t="shared" si="207"/>
        <v>0.87145262423854453</v>
      </c>
      <c r="C1914" s="49">
        <f t="shared" si="210"/>
        <v>-1.1951243590553835</v>
      </c>
      <c r="D1914" s="5">
        <f t="shared" si="208"/>
        <v>7.2802115050161103</v>
      </c>
      <c r="E1914" s="5">
        <f t="shared" si="209"/>
        <v>6.0216849436463171</v>
      </c>
      <c r="F1914" s="5">
        <f t="shared" si="211"/>
        <v>7.7971802935421453</v>
      </c>
      <c r="G1914" s="16">
        <f>IF(AND(C$9="L",C$10="IB"),IF((($C$7*Coefficients!$C$16)/($A1914*($C$4/100)))&lt;=1,2*ASIN(($C$7*Coefficients!$C$16)/( $A1914*($C$4/100)))*180/PI(),180),IF(AND(C$9="C",C$10="IB"),IF((($C$7*Coefficients!$D$16)/($A1914*($C$4/100)))&lt;=1,2*ASIN(($C$7*Coefficients!$D$16)/( $A1914*($C$4/100)))*180/PI(),180),IF(AND(C$9="L",C$10="D"),IF((($C$7*Coefficients!$E$16)/($A1914*($C$4/100)))&lt;=1,2*ASIN(($C$7*Coefficients!$E$16)/( $A1914*($C$4/100)))*180/PI(),180),IF(AND(C$9="C",C$10="D"),IF((($C$7*Coefficients!$F$16)/($A1914*($C$4/100)))&lt;=1,2*ASIN(($C$7*Coefficients!$F$16)/( $A1914*($C$4/100)))*180/PI(),180),FALSE))))</f>
        <v>128.6669147677348</v>
      </c>
      <c r="H1914" s="50">
        <f>IF(AND(C$9="L",C$10="IB"),(($C$7*Coefficients!$C$16)/($A1914*SIN(C$5*PI()/180))*100/2)^2*PI(),IF(AND(C$9="C",C$10="IB"),(($C$7*Coefficients!$D$16)/($A1914*SIN(C$5*PI()/180))*100/2)^2*PI(),IF(AND(C$9="L",C$10="D"),(($C$7*Coefficients!$E$16)/($A1914*SIN(C$5*PI()/180))*100/2)^2*PI(),IF(AND(C$9="C",C$10="D"),(($C$7* Coefficients!$F$16)/($A1914*SIN(C$5*PI()/180))*100/2)^2*PI(),FALSE))))</f>
        <v>4476.7994049219496</v>
      </c>
      <c r="I1914" s="42">
        <f t="shared" si="212"/>
        <v>1.0570365073493668</v>
      </c>
      <c r="L1914" s="44"/>
    </row>
    <row r="1915" spans="1:12" x14ac:dyDescent="0.25">
      <c r="A1915" s="51">
        <f t="shared" si="213"/>
        <v>758.57757502910715</v>
      </c>
      <c r="B1915" s="5">
        <f t="shared" si="207"/>
        <v>0.87088598338677625</v>
      </c>
      <c r="C1915" s="49">
        <f t="shared" si="210"/>
        <v>-1.200773984283062</v>
      </c>
      <c r="D1915" s="5">
        <f t="shared" si="208"/>
        <v>7.2969941257926383</v>
      </c>
      <c r="E1915" s="5">
        <f t="shared" si="209"/>
        <v>6.0494797784687577</v>
      </c>
      <c r="F1915" s="5">
        <f t="shared" si="211"/>
        <v>7.8171802935421457</v>
      </c>
      <c r="G1915" s="16">
        <f>IF(AND(C$9="L",C$10="IB"),IF((($C$7*Coefficients!$C$16)/($A1915*($C$4/100)))&lt;=1,2*ASIN(($C$7*Coefficients!$C$16)/( $A1915*($C$4/100)))*180/PI(),180),IF(AND(C$9="C",C$10="IB"),IF((($C$7*Coefficients!$D$16)/($A1915*($C$4/100)))&lt;=1,2*ASIN(($C$7*Coefficients!$D$16)/( $A1915*($C$4/100)))*180/PI(),180),IF(AND(C$9="L",C$10="D"),IF((($C$7*Coefficients!$E$16)/($A1915*($C$4/100)))&lt;=1,2*ASIN(($C$7*Coefficients!$E$16)/( $A1915*($C$4/100)))*180/PI(),180),IF(AND(C$9="C",C$10="D"),IF((($C$7*Coefficients!$F$16)/($A1915*($C$4/100)))&lt;=1,2*ASIN(($C$7*Coefficients!$F$16)/( $A1915*($C$4/100)))*180/PI(),180),FALSE))))</f>
        <v>128.12117438570073</v>
      </c>
      <c r="H1915" s="50">
        <f>IF(AND(C$9="L",C$10="IB"),(($C$7*Coefficients!$C$16)/($A1915*SIN(C$5*PI()/180))*100/2)^2*PI(),IF(AND(C$9="C",C$10="IB"),(($C$7*Coefficients!$D$16)/($A1915*SIN(C$5*PI()/180))*100/2)^2*PI(),IF(AND(C$9="L",C$10="D"),(($C$7*Coefficients!$E$16)/($A1915*SIN(C$5*PI()/180))*100/2)^2*PI(),IF(AND(C$9="C",C$10="D"),(($C$7* Coefficients!$F$16)/($A1915*SIN(C$5*PI()/180))*100/2)^2*PI(),FALSE))))</f>
        <v>4456.2303800554027</v>
      </c>
      <c r="I1915" s="42">
        <f t="shared" si="212"/>
        <v>1.0546053908452322</v>
      </c>
      <c r="L1915" s="44"/>
    </row>
    <row r="1916" spans="1:12" x14ac:dyDescent="0.25">
      <c r="A1916" s="51">
        <f t="shared" si="213"/>
        <v>760.326276940105</v>
      </c>
      <c r="B1916" s="5">
        <f t="shared" si="207"/>
        <v>0.87031696854244489</v>
      </c>
      <c r="C1916" s="49">
        <f t="shared" si="210"/>
        <v>-1.2064509793866449</v>
      </c>
      <c r="D1916" s="5">
        <f t="shared" si="208"/>
        <v>7.3138154345056243</v>
      </c>
      <c r="E1916" s="5">
        <f t="shared" si="209"/>
        <v>6.0774029084195629</v>
      </c>
      <c r="F1916" s="5">
        <f t="shared" si="211"/>
        <v>7.8371802935421453</v>
      </c>
      <c r="G1916" s="16">
        <f>IF(AND(C$9="L",C$10="IB"),IF((($C$7*Coefficients!$C$16)/($A1916*($C$4/100)))&lt;=1,2*ASIN(($C$7*Coefficients!$C$16)/( $A1916*($C$4/100)))*180/PI(),180),IF(AND(C$9="C",C$10="IB"),IF((($C$7*Coefficients!$D$16)/($A1916*($C$4/100)))&lt;=1,2*ASIN(($C$7*Coefficients!$D$16)/( $A1916*($C$4/100)))*180/PI(),180),IF(AND(C$9="L",C$10="D"),IF((($C$7*Coefficients!$E$16)/($A1916*($C$4/100)))&lt;=1,2*ASIN(($C$7*Coefficients!$E$16)/( $A1916*($C$4/100)))*180/PI(),180),IF(AND(C$9="C",C$10="D"),IF((($C$7*Coefficients!$F$16)/($A1916*($C$4/100)))&lt;=1,2*ASIN(($C$7*Coefficients!$F$16)/( $A1916*($C$4/100)))*180/PI(),180),FALSE))))</f>
        <v>127.58196278165025</v>
      </c>
      <c r="H1916" s="50">
        <f>IF(AND(C$9="L",C$10="IB"),(($C$7*Coefficients!$C$16)/($A1916*SIN(C$5*PI()/180))*100/2)^2*PI(),IF(AND(C$9="C",C$10="IB"),(($C$7*Coefficients!$D$16)/($A1916*SIN(C$5*PI()/180))*100/2)^2*PI(),IF(AND(C$9="L",C$10="D"),(($C$7*Coefficients!$E$16)/($A1916*SIN(C$5*PI()/180))*100/2)^2*PI(),IF(AND(C$9="C",C$10="D"),(($C$7* Coefficients!$F$16)/($A1916*SIN(C$5*PI()/180))*100/2)^2*PI(),FALSE))))</f>
        <v>4435.7558612736011</v>
      </c>
      <c r="I1916" s="42">
        <f t="shared" si="212"/>
        <v>1.052179865753897</v>
      </c>
      <c r="L1916" s="44"/>
    </row>
    <row r="1917" spans="1:12" x14ac:dyDescent="0.25">
      <c r="A1917" s="51">
        <f t="shared" si="213"/>
        <v>762.07901002533504</v>
      </c>
      <c r="B1917" s="5">
        <f t="shared" si="207"/>
        <v>0.86974557090528193</v>
      </c>
      <c r="C1917" s="49">
        <f t="shared" si="210"/>
        <v>-1.2121554835429347</v>
      </c>
      <c r="D1917" s="5">
        <f t="shared" si="208"/>
        <v>7.3306755203399767</v>
      </c>
      <c r="E1917" s="5">
        <f t="shared" si="209"/>
        <v>6.1054549256821344</v>
      </c>
      <c r="F1917" s="5">
        <f t="shared" si="211"/>
        <v>7.857180293542144</v>
      </c>
      <c r="G1917" s="16">
        <f>IF(AND(C$9="L",C$10="IB"),IF((($C$7*Coefficients!$C$16)/($A1917*($C$4/100)))&lt;=1,2*ASIN(($C$7*Coefficients!$C$16)/( $A1917*($C$4/100)))*180/PI(),180),IF(AND(C$9="C",C$10="IB"),IF((($C$7*Coefficients!$D$16)/($A1917*($C$4/100)))&lt;=1,2*ASIN(($C$7*Coefficients!$D$16)/( $A1917*($C$4/100)))*180/PI(),180),IF(AND(C$9="L",C$10="D"),IF((($C$7*Coefficients!$E$16)/($A1917*($C$4/100)))&lt;=1,2*ASIN(($C$7*Coefficients!$E$16)/( $A1917*($C$4/100)))*180/PI(),180),IF(AND(C$9="C",C$10="D"),IF((($C$7*Coefficients!$F$16)/($A1917*($C$4/100)))&lt;=1,2*ASIN(($C$7*Coefficients!$F$16)/( $A1917*($C$4/100)))*180/PI(),180),FALSE))))</f>
        <v>127.04907967364186</v>
      </c>
      <c r="H1917" s="50">
        <f>IF(AND(C$9="L",C$10="IB"),(($C$7*Coefficients!$C$16)/($A1917*SIN(C$5*PI()/180))*100/2)^2*PI(),IF(AND(C$9="C",C$10="IB"),(($C$7*Coefficients!$D$16)/($A1917*SIN(C$5*PI()/180))*100/2)^2*PI(),IF(AND(C$9="L",C$10="D"),(($C$7*Coefficients!$E$16)/($A1917*SIN(C$5*PI()/180))*100/2)^2*PI(),IF(AND(C$9="C",C$10="D"),(($C$7* Coefficients!$F$16)/($A1917*SIN(C$5*PI()/180))*100/2)^2*PI(),FALSE))))</f>
        <v>4415.3754143605311</v>
      </c>
      <c r="I1917" s="42">
        <f t="shared" si="212"/>
        <v>1.0497599192154687</v>
      </c>
      <c r="L1917" s="44"/>
    </row>
    <row r="1918" spans="1:12" x14ac:dyDescent="0.25">
      <c r="A1918" s="51">
        <f t="shared" si="213"/>
        <v>763.83578357761348</v>
      </c>
      <c r="B1918" s="5">
        <f t="shared" si="207"/>
        <v>0.86917178165331122</v>
      </c>
      <c r="C1918" s="49">
        <f t="shared" si="210"/>
        <v>-1.2178876367032596</v>
      </c>
      <c r="D1918" s="5">
        <f t="shared" si="208"/>
        <v>7.3475744726861922</v>
      </c>
      <c r="E1918" s="5">
        <f t="shared" si="209"/>
        <v>6.1336364251732789</v>
      </c>
      <c r="F1918" s="5">
        <f t="shared" si="211"/>
        <v>7.8771802935421453</v>
      </c>
      <c r="G1918" s="16">
        <f>IF(AND(C$9="L",C$10="IB"),IF((($C$7*Coefficients!$C$16)/($A1918*($C$4/100)))&lt;=1,2*ASIN(($C$7*Coefficients!$C$16)/( $A1918*($C$4/100)))*180/PI(),180),IF(AND(C$9="C",C$10="IB"),IF((($C$7*Coefficients!$D$16)/($A1918*($C$4/100)))&lt;=1,2*ASIN(($C$7*Coefficients!$D$16)/( $A1918*($C$4/100)))*180/PI(),180),IF(AND(C$9="L",C$10="D"),IF((($C$7*Coefficients!$E$16)/($A1918*($C$4/100)))&lt;=1,2*ASIN(($C$7*Coefficients!$E$16)/( $A1918*($C$4/100)))*180/PI(),180),IF(AND(C$9="C",C$10="D"),IF((($C$7*Coefficients!$F$16)/($A1918*($C$4/100)))&lt;=1,2*ASIN(($C$7*Coefficients!$F$16)/( $A1918*($C$4/100)))*180/PI(),180),FALSE))))</f>
        <v>126.52233505711469</v>
      </c>
      <c r="H1918" s="50">
        <f>IF(AND(C$9="L",C$10="IB"),(($C$7*Coefficients!$C$16)/($A1918*SIN(C$5*PI()/180))*100/2)^2*PI(),IF(AND(C$9="C",C$10="IB"),(($C$7*Coefficients!$D$16)/($A1918*SIN(C$5*PI()/180))*100/2)^2*PI(),IF(AND(C$9="L",C$10="D"),(($C$7*Coefficients!$E$16)/($A1918*SIN(C$5*PI()/180))*100/2)^2*PI(),IF(AND(C$9="C",C$10="D"),(($C$7* Coefficients!$F$16)/($A1918*SIN(C$5*PI()/180))*100/2)^2*PI(),FALSE))))</f>
        <v>4395.0886070952156</v>
      </c>
      <c r="I1918" s="42">
        <f t="shared" si="212"/>
        <v>1.0473455383996315</v>
      </c>
      <c r="L1918" s="44"/>
    </row>
    <row r="1919" spans="1:12" x14ac:dyDescent="0.25">
      <c r="A1919" s="51">
        <f t="shared" si="213"/>
        <v>765.59660691117892</v>
      </c>
      <c r="B1919" s="5">
        <f t="shared" si="207"/>
        <v>0.86859559194290814</v>
      </c>
      <c r="C1919" s="49">
        <f t="shared" si="210"/>
        <v>-1.2236475795984882</v>
      </c>
      <c r="D1919" s="5">
        <f t="shared" si="208"/>
        <v>7.3645123811408322</v>
      </c>
      <c r="E1919" s="5">
        <f t="shared" si="209"/>
        <v>6.1619480045558035</v>
      </c>
      <c r="F1919" s="5">
        <f t="shared" si="211"/>
        <v>7.897180293542144</v>
      </c>
      <c r="G1919" s="16">
        <f>IF(AND(C$9="L",C$10="IB"),IF((($C$7*Coefficients!$C$16)/($A1919*($C$4/100)))&lt;=1,2*ASIN(($C$7*Coefficients!$C$16)/( $A1919*($C$4/100)))*180/PI(),180),IF(AND(C$9="C",C$10="IB"),IF((($C$7*Coefficients!$D$16)/($A1919*($C$4/100)))&lt;=1,2*ASIN(($C$7*Coefficients!$D$16)/( $A1919*($C$4/100)))*180/PI(),180),IF(AND(C$9="L",C$10="D"),IF((($C$7*Coefficients!$E$16)/($A1919*($C$4/100)))&lt;=1,2*ASIN(($C$7*Coefficients!$E$16)/( $A1919*($C$4/100)))*180/PI(),180),IF(AND(C$9="C",C$10="D"),IF((($C$7*Coefficients!$F$16)/($A1919*($C$4/100)))&lt;=1,2*ASIN(($C$7*Coefficients!$F$16)/( $A1919*($C$4/100)))*180/PI(),180),FALSE))))</f>
        <v>126.00154847826106</v>
      </c>
      <c r="H1919" s="50">
        <f>IF(AND(C$9="L",C$10="IB"),(($C$7*Coefficients!$C$16)/($A1919*SIN(C$5*PI()/180))*100/2)^2*PI(),IF(AND(C$9="C",C$10="IB"),(($C$7*Coefficients!$D$16)/($A1919*SIN(C$5*PI()/180))*100/2)^2*PI(),IF(AND(C$9="L",C$10="D"),(($C$7*Coefficients!$E$16)/($A1919*SIN(C$5*PI()/180))*100/2)^2*PI(),IF(AND(C$9="C",C$10="D"),(($C$7* Coefficients!$F$16)/($A1919*SIN(C$5*PI()/180))*100/2)^2*PI(),FALSE))))</f>
        <v>4374.8950092425566</v>
      </c>
      <c r="I1919" s="42">
        <f t="shared" si="212"/>
        <v>1.0449367105055789</v>
      </c>
      <c r="L1919" s="44"/>
    </row>
    <row r="1920" spans="1:12" x14ac:dyDescent="0.25">
      <c r="A1920" s="51">
        <f t="shared" si="213"/>
        <v>767.36148936174129</v>
      </c>
      <c r="B1920" s="5">
        <f t="shared" si="207"/>
        <v>0.86801699290886403</v>
      </c>
      <c r="C1920" s="49">
        <f t="shared" si="210"/>
        <v>-1.2294354537440479</v>
      </c>
      <c r="D1920" s="5">
        <f t="shared" si="208"/>
        <v>7.381489335507001</v>
      </c>
      <c r="E1920" s="5">
        <f t="shared" si="209"/>
        <v>6.1903902642512065</v>
      </c>
      <c r="F1920" s="5">
        <f t="shared" si="211"/>
        <v>7.9171802935421436</v>
      </c>
      <c r="G1920" s="16">
        <f>IF(AND(C$9="L",C$10="IB"),IF((($C$7*Coefficients!$C$16)/($A1920*($C$4/100)))&lt;=1,2*ASIN(($C$7*Coefficients!$C$16)/( $A1920*($C$4/100)))*180/PI(),180),IF(AND(C$9="C",C$10="IB"),IF((($C$7*Coefficients!$D$16)/($A1920*($C$4/100)))&lt;=1,2*ASIN(($C$7*Coefficients!$D$16)/( $A1920*($C$4/100)))*180/PI(),180),IF(AND(C$9="L",C$10="D"),IF((($C$7*Coefficients!$E$16)/($A1920*($C$4/100)))&lt;=1,2*ASIN(($C$7*Coefficients!$E$16)/( $A1920*($C$4/100)))*180/PI(),180),IF(AND(C$9="C",C$10="D"),IF((($C$7*Coefficients!$F$16)/($A1920*($C$4/100)))&lt;=1,2*ASIN(($C$7*Coefficients!$F$16)/( $A1920*($C$4/100)))*180/PI(),180),FALSE))))</f>
        <v>125.48654837222945</v>
      </c>
      <c r="H1920" s="50">
        <f>IF(AND(C$9="L",C$10="IB"),(($C$7*Coefficients!$C$16)/($A1920*SIN(C$5*PI()/180))*100/2)^2*PI(),IF(AND(C$9="C",C$10="IB"),(($C$7*Coefficients!$D$16)/($A1920*SIN(C$5*PI()/180))*100/2)^2*PI(),IF(AND(C$9="L",C$10="D"),(($C$7*Coefficients!$E$16)/($A1920*SIN(C$5*PI()/180))*100/2)^2*PI(),IF(AND(C$9="C",C$10="D"),(($C$7* Coefficients!$F$16)/($A1920*SIN(C$5*PI()/180))*100/2)^2*PI(),FALSE))))</f>
        <v>4354.7941925441974</v>
      </c>
      <c r="I1920" s="42">
        <f t="shared" si="212"/>
        <v>1.0425334227619449</v>
      </c>
      <c r="L1920" s="44"/>
    </row>
    <row r="1921" spans="1:12" x14ac:dyDescent="0.25">
      <c r="A1921" s="51">
        <f t="shared" si="213"/>
        <v>769.13044028653178</v>
      </c>
      <c r="B1921" s="5">
        <f t="shared" si="207"/>
        <v>0.86743597566444763</v>
      </c>
      <c r="C1921" s="49">
        <f t="shared" si="210"/>
        <v>-1.2352514014450282</v>
      </c>
      <c r="D1921" s="5">
        <f t="shared" si="208"/>
        <v>7.3985054257948208</v>
      </c>
      <c r="E1921" s="5">
        <f t="shared" si="209"/>
        <v>6.2189638074524094</v>
      </c>
      <c r="F1921" s="5">
        <f t="shared" si="211"/>
        <v>7.9371802935421432</v>
      </c>
      <c r="G1921" s="16">
        <f>IF(AND(C$9="L",C$10="IB"),IF((($C$7*Coefficients!$C$16)/($A1921*($C$4/100)))&lt;=1,2*ASIN(($C$7*Coefficients!$C$16)/( $A1921*($C$4/100)))*180/PI(),180),IF(AND(C$9="C",C$10="IB"),IF((($C$7*Coefficients!$D$16)/($A1921*($C$4/100)))&lt;=1,2*ASIN(($C$7*Coefficients!$D$16)/( $A1921*($C$4/100)))*180/PI(),180),IF(AND(C$9="L",C$10="D"),IF((($C$7*Coefficients!$E$16)/($A1921*($C$4/100)))&lt;=1,2*ASIN(($C$7*Coefficients!$E$16)/( $A1921*($C$4/100)))*180/PI(),180),IF(AND(C$9="C",C$10="D"),IF((($C$7*Coefficients!$F$16)/($A1921*($C$4/100)))&lt;=1,2*ASIN(($C$7*Coefficients!$F$16)/( $A1921*($C$4/100)))*180/PI(),180),FALSE))))</f>
        <v>124.97717145922134</v>
      </c>
      <c r="H1921" s="50">
        <f>IF(AND(C$9="L",C$10="IB"),(($C$7*Coefficients!$C$16)/($A1921*SIN(C$5*PI()/180))*100/2)^2*PI(),IF(AND(C$9="C",C$10="IB"),(($C$7*Coefficients!$D$16)/($A1921*SIN(C$5*PI()/180))*100/2)^2*PI(),IF(AND(C$9="L",C$10="D"),(($C$7*Coefficients!$E$16)/($A1921*SIN(C$5*PI()/180))*100/2)^2*PI(),IF(AND(C$9="C",C$10="D"),(($C$7* Coefficients!$F$16)/($A1921*SIN(C$5*PI()/180))*100/2)^2*PI(),FALSE))))</f>
        <v>4334.7857307094637</v>
      </c>
      <c r="I1921" s="42">
        <f t="shared" si="212"/>
        <v>1.0401356624267375</v>
      </c>
      <c r="L1921" s="44"/>
    </row>
    <row r="1922" spans="1:12" x14ac:dyDescent="0.25">
      <c r="A1922" s="51">
        <f t="shared" si="213"/>
        <v>770.90346906435195</v>
      </c>
      <c r="B1922" s="5">
        <f t="shared" si="207"/>
        <v>0.86685253130147177</v>
      </c>
      <c r="C1922" s="49">
        <f t="shared" si="210"/>
        <v>-1.2410955658012899</v>
      </c>
      <c r="D1922" s="5">
        <f t="shared" si="208"/>
        <v>7.4155607422219099</v>
      </c>
      <c r="E1922" s="5">
        <f t="shared" si="209"/>
        <v>6.2476692401365383</v>
      </c>
      <c r="F1922" s="5">
        <f t="shared" si="211"/>
        <v>7.9571802935421427</v>
      </c>
      <c r="G1922" s="16">
        <f>IF(AND(C$9="L",C$10="IB"),IF((($C$7*Coefficients!$C$16)/($A1922*($C$4/100)))&lt;=1,2*ASIN(($C$7*Coefficients!$C$16)/( $A1922*($C$4/100)))*180/PI(),180),IF(AND(C$9="C",C$10="IB"),IF((($C$7*Coefficients!$D$16)/($A1922*($C$4/100)))&lt;=1,2*ASIN(($C$7*Coefficients!$D$16)/( $A1922*($C$4/100)))*180/PI(),180),IF(AND(C$9="L",C$10="D"),IF((($C$7*Coefficients!$E$16)/($A1922*($C$4/100)))&lt;=1,2*ASIN(($C$7*Coefficients!$E$16)/( $A1922*($C$4/100)))*180/PI(),180),IF(AND(C$9="C",C$10="D"),IF((($C$7*Coefficients!$F$16)/($A1922*($C$4/100)))&lt;=1,2*ASIN(($C$7*Coefficients!$F$16)/( $A1922*($C$4/100)))*180/PI(),180),FALSE))))</f>
        <v>124.47326219240637</v>
      </c>
      <c r="H1922" s="50">
        <f>IF(AND(C$9="L",C$10="IB"),(($C$7*Coefficients!$C$16)/($A1922*SIN(C$5*PI()/180))*100/2)^2*PI(),IF(AND(C$9="C",C$10="IB"),(($C$7*Coefficients!$D$16)/($A1922*SIN(C$5*PI()/180))*100/2)^2*PI(),IF(AND(C$9="L",C$10="D"),(($C$7*Coefficients!$E$16)/($A1922*SIN(C$5*PI()/180))*100/2)^2*PI(),IF(AND(C$9="C",C$10="D"),(($C$7* Coefficients!$F$16)/($A1922*SIN(C$5*PI()/180))*100/2)^2*PI(),FALSE))))</f>
        <v>4314.8691994062974</v>
      </c>
      <c r="I1922" s="42">
        <f t="shared" si="212"/>
        <v>1.0377434167872699</v>
      </c>
      <c r="L1922" s="44"/>
    </row>
    <row r="1923" spans="1:12" x14ac:dyDescent="0.25">
      <c r="A1923" s="51">
        <f t="shared" si="213"/>
        <v>772.680585095624</v>
      </c>
      <c r="B1923" s="5">
        <f t="shared" si="207"/>
        <v>0.86626665089035937</v>
      </c>
      <c r="C1923" s="49">
        <f t="shared" si="210"/>
        <v>-1.2469680907126346</v>
      </c>
      <c r="D1923" s="5">
        <f t="shared" si="208"/>
        <v>7.4326553752138569</v>
      </c>
      <c r="E1923" s="5">
        <f t="shared" si="209"/>
        <v>6.2765071710777889</v>
      </c>
      <c r="F1923" s="5">
        <f t="shared" si="211"/>
        <v>7.9771802935421432</v>
      </c>
      <c r="G1923" s="16">
        <f>IF(AND(C$9="L",C$10="IB"),IF((($C$7*Coefficients!$C$16)/($A1923*($C$4/100)))&lt;=1,2*ASIN(($C$7*Coefficients!$C$16)/( $A1923*($C$4/100)))*180/PI(),180),IF(AND(C$9="C",C$10="IB"),IF((($C$7*Coefficients!$D$16)/($A1923*($C$4/100)))&lt;=1,2*ASIN(($C$7*Coefficients!$D$16)/( $A1923*($C$4/100)))*180/PI(),180),IF(AND(C$9="L",C$10="D"),IF((($C$7*Coefficients!$E$16)/($A1923*($C$4/100)))&lt;=1,2*ASIN(($C$7*Coefficients!$E$16)/( $A1923*($C$4/100)))*180/PI(),180),IF(AND(C$9="C",C$10="D"),IF((($C$7*Coefficients!$F$16)/($A1923*($C$4/100)))&lt;=1,2*ASIN(($C$7*Coefficients!$F$16)/( $A1923*($C$4/100)))*180/PI(),180),FALSE))))</f>
        <v>123.97467225231921</v>
      </c>
      <c r="H1923" s="50">
        <f>IF(AND(C$9="L",C$10="IB"),(($C$7*Coefficients!$C$16)/($A1923*SIN(C$5*PI()/180))*100/2)^2*PI(),IF(AND(C$9="C",C$10="IB"),(($C$7*Coefficients!$D$16)/($A1923*SIN(C$5*PI()/180))*100/2)^2*PI(),IF(AND(C$9="L",C$10="D"),(($C$7*Coefficients!$E$16)/($A1923*SIN(C$5*PI()/180))*100/2)^2*PI(),IF(AND(C$9="C",C$10="D"),(($C$7* Coefficients!$F$16)/($A1923*SIN(C$5*PI()/180))*100/2)^2*PI(),FALSE))))</f>
        <v>4295.044176252276</v>
      </c>
      <c r="I1923" s="42">
        <f t="shared" si="212"/>
        <v>1.0353566731600938</v>
      </c>
      <c r="L1923" s="44"/>
    </row>
    <row r="1924" spans="1:12" x14ac:dyDescent="0.25">
      <c r="A1924" s="51">
        <f t="shared" si="213"/>
        <v>774.46179780244017</v>
      </c>
      <c r="B1924" s="5">
        <f t="shared" si="207"/>
        <v>0.86567832548021262</v>
      </c>
      <c r="C1924" s="49">
        <f t="shared" si="210"/>
        <v>-1.2528691208840028</v>
      </c>
      <c r="D1924" s="5">
        <f t="shared" si="208"/>
        <v>7.4497894154047053</v>
      </c>
      <c r="E1924" s="5">
        <f t="shared" si="209"/>
        <v>6.3054782118603248</v>
      </c>
      <c r="F1924" s="5">
        <f t="shared" si="211"/>
        <v>7.997180293542141</v>
      </c>
      <c r="G1924" s="16">
        <f>IF(AND(C$9="L",C$10="IB"),IF((($C$7*Coefficients!$C$16)/($A1924*($C$4/100)))&lt;=1,2*ASIN(($C$7*Coefficients!$C$16)/( $A1924*($C$4/100)))*180/PI(),180),IF(AND(C$9="C",C$10="IB"),IF((($C$7*Coefficients!$D$16)/($A1924*($C$4/100)))&lt;=1,2*ASIN(($C$7*Coefficients!$D$16)/( $A1924*($C$4/100)))*180/PI(),180),IF(AND(C$9="L",C$10="D"),IF((($C$7*Coefficients!$E$16)/($A1924*($C$4/100)))&lt;=1,2*ASIN(($C$7*Coefficients!$E$16)/( $A1924*($C$4/100)))*180/PI(),180),IF(AND(C$9="C",C$10="D"),IF((($C$7*Coefficients!$F$16)/($A1924*($C$4/100)))&lt;=1,2*ASIN(($C$7*Coefficients!$F$16)/( $A1924*($C$4/100)))*180/PI(),180),FALSE))))</f>
        <v>123.48126008304024</v>
      </c>
      <c r="H1924" s="50">
        <f>IF(AND(C$9="L",C$10="IB"),(($C$7*Coefficients!$C$16)/($A1924*SIN(C$5*PI()/180))*100/2)^2*PI(),IF(AND(C$9="C",C$10="IB"),(($C$7*Coefficients!$D$16)/($A1924*SIN(C$5*PI()/180))*100/2)^2*PI(),IF(AND(C$9="L",C$10="D"),(($C$7*Coefficients!$E$16)/($A1924*SIN(C$5*PI()/180))*100/2)^2*PI(),IF(AND(C$9="C",C$10="D"),(($C$7* Coefficients!$F$16)/($A1924*SIN(C$5*PI()/180))*100/2)^2*PI(),FALSE))))</f>
        <v>4275.310240805642</v>
      </c>
      <c r="I1924" s="42">
        <f t="shared" si="212"/>
        <v>1.0329754188909321</v>
      </c>
      <c r="L1924" s="44"/>
    </row>
    <row r="1925" spans="1:12" x14ac:dyDescent="0.25">
      <c r="A1925" s="51">
        <f t="shared" si="213"/>
        <v>776.24711662861296</v>
      </c>
      <c r="B1925" s="5">
        <f t="shared" si="207"/>
        <v>0.86508754609888316</v>
      </c>
      <c r="C1925" s="49">
        <f t="shared" si="210"/>
        <v>-1.2587988018307197</v>
      </c>
      <c r="D1925" s="5">
        <f t="shared" si="208"/>
        <v>7.4669629536374291</v>
      </c>
      <c r="E1925" s="5">
        <f t="shared" si="209"/>
        <v>6.3345829768912614</v>
      </c>
      <c r="F1925" s="5">
        <f t="shared" si="211"/>
        <v>8.0171802935421415</v>
      </c>
      <c r="G1925" s="16">
        <f>IF(AND(C$9="L",C$10="IB"),IF((($C$7*Coefficients!$C$16)/($A1925*($C$4/100)))&lt;=1,2*ASIN(($C$7*Coefficients!$C$16)/( $A1925*($C$4/100)))*180/PI(),180),IF(AND(C$9="C",C$10="IB"),IF((($C$7*Coefficients!$D$16)/($A1925*($C$4/100)))&lt;=1,2*ASIN(($C$7*Coefficients!$D$16)/( $A1925*($C$4/100)))*180/PI(),180),IF(AND(C$9="L",C$10="D"),IF((($C$7*Coefficients!$E$16)/($A1925*($C$4/100)))&lt;=1,2*ASIN(($C$7*Coefficients!$E$16)/( $A1925*($C$4/100)))*180/PI(),180),IF(AND(C$9="C",C$10="D"),IF((($C$7*Coefficients!$F$16)/($A1925*($C$4/100)))&lt;=1,2*ASIN(($C$7*Coefficients!$F$16)/( $A1925*($C$4/100)))*180/PI(),180),FALSE))))</f>
        <v>122.99289046601237</v>
      </c>
      <c r="H1925" s="50">
        <f>IF(AND(C$9="L",C$10="IB"),(($C$7*Coefficients!$C$16)/($A1925*SIN(C$5*PI()/180))*100/2)^2*PI(),IF(AND(C$9="C",C$10="IB"),(($C$7*Coefficients!$D$16)/($A1925*SIN(C$5*PI()/180))*100/2)^2*PI(),IF(AND(C$9="L",C$10="D"),(($C$7*Coefficients!$E$16)/($A1925*SIN(C$5*PI()/180))*100/2)^2*PI(),IF(AND(C$9="C",C$10="D"),(($C$7* Coefficients!$F$16)/($A1925*SIN(C$5*PI()/180))*100/2)^2*PI(),FALSE))))</f>
        <v>4255.6669745563986</v>
      </c>
      <c r="I1925" s="42">
        <f t="shared" si="212"/>
        <v>1.0305996413546119</v>
      </c>
      <c r="L1925" s="44"/>
    </row>
    <row r="1926" spans="1:12" x14ac:dyDescent="0.25">
      <c r="A1926" s="51">
        <f t="shared" si="213"/>
        <v>778.03655103972505</v>
      </c>
      <c r="B1926" s="5">
        <f t="shared" si="207"/>
        <v>0.86449430375304392</v>
      </c>
      <c r="C1926" s="49">
        <f t="shared" si="210"/>
        <v>-1.2647572798837823</v>
      </c>
      <c r="D1926" s="5">
        <f t="shared" si="208"/>
        <v>7.4841760809644207</v>
      </c>
      <c r="E1926" s="5">
        <f t="shared" si="209"/>
        <v>6.3638220834136838</v>
      </c>
      <c r="F1926" s="5">
        <f t="shared" si="211"/>
        <v>8.037180293542141</v>
      </c>
      <c r="G1926" s="16">
        <f>IF(AND(C$9="L",C$10="IB"),IF((($C$7*Coefficients!$C$16)/($A1926*($C$4/100)))&lt;=1,2*ASIN(($C$7*Coefficients!$C$16)/( $A1926*($C$4/100)))*180/PI(),180),IF(AND(C$9="C",C$10="IB"),IF((($C$7*Coefficients!$D$16)/($A1926*($C$4/100)))&lt;=1,2*ASIN(($C$7*Coefficients!$D$16)/( $A1926*($C$4/100)))*180/PI(),180),IF(AND(C$9="L",C$10="D"),IF((($C$7*Coefficients!$E$16)/($A1926*($C$4/100)))&lt;=1,2*ASIN(($C$7*Coefficients!$E$16)/( $A1926*($C$4/100)))*180/PI(),180),IF(AND(C$9="C",C$10="D"),IF((($C$7*Coefficients!$F$16)/($A1926*($C$4/100)))&lt;=1,2*ASIN(($C$7*Coefficients!$F$16)/( $A1926*($C$4/100)))*180/PI(),180),FALSE))))</f>
        <v>122.50943412782595</v>
      </c>
      <c r="H1926" s="50">
        <f>IF(AND(C$9="L",C$10="IB"),(($C$7*Coefficients!$C$16)/($A1926*SIN(C$5*PI()/180))*100/2)^2*PI(),IF(AND(C$9="C",C$10="IB"),(($C$7*Coefficients!$D$16)/($A1926*SIN(C$5*PI()/180))*100/2)^2*PI(),IF(AND(C$9="L",C$10="D"),(($C$7*Coefficients!$E$16)/($A1926*SIN(C$5*PI()/180))*100/2)^2*PI(),IF(AND(C$9="C",C$10="D"),(($C$7* Coefficients!$F$16)/($A1926*SIN(C$5*PI()/180))*100/2)^2*PI(),FALSE))))</f>
        <v>4236.1139609174215</v>
      </c>
      <c r="I1926" s="42">
        <f t="shared" si="212"/>
        <v>1.0282293279549968</v>
      </c>
      <c r="L1926" s="44"/>
    </row>
    <row r="1927" spans="1:12" x14ac:dyDescent="0.25">
      <c r="A1927" s="51">
        <f t="shared" si="213"/>
        <v>779.83011052317954</v>
      </c>
      <c r="B1927" s="5">
        <f t="shared" si="207"/>
        <v>0.86389858942826225</v>
      </c>
      <c r="C1927" s="49">
        <f t="shared" si="210"/>
        <v>-1.2707447021951928</v>
      </c>
      <c r="D1927" s="5">
        <f t="shared" si="208"/>
        <v>7.5014288886479665</v>
      </c>
      <c r="E1927" s="5">
        <f t="shared" si="209"/>
        <v>6.3931961515197404</v>
      </c>
      <c r="F1927" s="5">
        <f t="shared" si="211"/>
        <v>8.0571802935421406</v>
      </c>
      <c r="G1927" s="16">
        <f>IF(AND(C$9="L",C$10="IB"),IF((($C$7*Coefficients!$C$16)/($A1927*($C$4/100)))&lt;=1,2*ASIN(($C$7*Coefficients!$C$16)/( $A1927*($C$4/100)))*180/PI(),180),IF(AND(C$9="C",C$10="IB"),IF((($C$7*Coefficients!$D$16)/($A1927*($C$4/100)))&lt;=1,2*ASIN(($C$7*Coefficients!$D$16)/( $A1927*($C$4/100)))*180/PI(),180),IF(AND(C$9="L",C$10="D"),IF((($C$7*Coefficients!$E$16)/($A1927*($C$4/100)))&lt;=1,2*ASIN(($C$7*Coefficients!$E$16)/( $A1927*($C$4/100)))*180/PI(),180),IF(AND(C$9="C",C$10="D"),IF((($C$7*Coefficients!$F$16)/($A1927*($C$4/100)))&lt;=1,2*ASIN(($C$7*Coefficients!$F$16)/( $A1927*($C$4/100)))*180/PI(),180),FALSE))))</f>
        <v>122.03076737871702</v>
      </c>
      <c r="H1927" s="50">
        <f>IF(AND(C$9="L",C$10="IB"),(($C$7*Coefficients!$C$16)/($A1927*SIN(C$5*PI()/180))*100/2)^2*PI(),IF(AND(C$9="C",C$10="IB"),(($C$7*Coefficients!$D$16)/($A1927*SIN(C$5*PI()/180))*100/2)^2*PI(),IF(AND(C$9="L",C$10="D"),(($C$7*Coefficients!$E$16)/($A1927*SIN(C$5*PI()/180))*100/2)^2*PI(),IF(AND(C$9="C",C$10="D"),(($C$7* Coefficients!$F$16)/($A1927*SIN(C$5*PI()/180))*100/2)^2*PI(),FALSE))))</f>
        <v>4216.6507852156374</v>
      </c>
      <c r="I1927" s="42">
        <f t="shared" si="212"/>
        <v>1.0258644661249214</v>
      </c>
      <c r="L1927" s="44"/>
    </row>
    <row r="1928" spans="1:12" x14ac:dyDescent="0.25">
      <c r="A1928" s="51">
        <f t="shared" si="213"/>
        <v>781.62780458825023</v>
      </c>
      <c r="B1928" s="5">
        <f t="shared" si="207"/>
        <v>0.86330039408907633</v>
      </c>
      <c r="C1928" s="49">
        <f t="shared" si="210"/>
        <v>-1.2767612167433209</v>
      </c>
      <c r="D1928" s="5">
        <f t="shared" si="208"/>
        <v>7.5187214681607335</v>
      </c>
      <c r="E1928" s="5">
        <f t="shared" si="209"/>
        <v>6.4227058041637983</v>
      </c>
      <c r="F1928" s="5">
        <f t="shared" si="211"/>
        <v>8.0771802935421402</v>
      </c>
      <c r="G1928" s="16">
        <f>IF(AND(C$9="L",C$10="IB"),IF((($C$7*Coefficients!$C$16)/($A1928*($C$4/100)))&lt;=1,2*ASIN(($C$7*Coefficients!$C$16)/( $A1928*($C$4/100)))*180/PI(),180),IF(AND(C$9="C",C$10="IB"),IF((($C$7*Coefficients!$D$16)/($A1928*($C$4/100)))&lt;=1,2*ASIN(($C$7*Coefficients!$D$16)/( $A1928*($C$4/100)))*180/PI(),180),IF(AND(C$9="L",C$10="D"),IF((($C$7*Coefficients!$E$16)/($A1928*($C$4/100)))&lt;=1,2*ASIN(($C$7*Coefficients!$E$16)/( $A1928*($C$4/100)))*180/PI(),180),IF(AND(C$9="C",C$10="D"),IF((($C$7*Coefficients!$F$16)/($A1928*($C$4/100)))&lt;=1,2*ASIN(($C$7*Coefficients!$F$16)/( $A1928*($C$4/100)))*180/PI(),180),FALSE))))</f>
        <v>121.55677177888809</v>
      </c>
      <c r="H1928" s="50">
        <f>IF(AND(C$9="L",C$10="IB"),(($C$7*Coefficients!$C$16)/($A1928*SIN(C$5*PI()/180))*100/2)^2*PI(),IF(AND(C$9="C",C$10="IB"),(($C$7*Coefficients!$D$16)/($A1928*SIN(C$5*PI()/180))*100/2)^2*PI(),IF(AND(C$9="L",C$10="D"),(($C$7*Coefficients!$E$16)/($A1928*SIN(C$5*PI()/180))*100/2)^2*PI(),IF(AND(C$9="C",C$10="D"),(($C$7* Coefficients!$F$16)/($A1928*SIN(C$5*PI()/180))*100/2)^2*PI(),FALSE))))</f>
        <v>4197.2770346832131</v>
      </c>
      <c r="I1928" s="42">
        <f t="shared" si="212"/>
        <v>1.0235050433261237</v>
      </c>
      <c r="L1928" s="44"/>
    </row>
    <row r="1929" spans="1:12" x14ac:dyDescent="0.25">
      <c r="A1929" s="51">
        <f t="shared" si="213"/>
        <v>783.42964276613213</v>
      </c>
      <c r="B1929" s="5">
        <f t="shared" si="207"/>
        <v>0.86269970867907086</v>
      </c>
      <c r="C1929" s="49">
        <f t="shared" si="210"/>
        <v>-1.2828069723383309</v>
      </c>
      <c r="D1929" s="5">
        <f t="shared" si="208"/>
        <v>7.5360539111862579</v>
      </c>
      <c r="E1929" s="5">
        <f t="shared" si="209"/>
        <v>6.4523516671756482</v>
      </c>
      <c r="F1929" s="5">
        <f t="shared" si="211"/>
        <v>8.097180293542138</v>
      </c>
      <c r="G1929" s="16">
        <f>IF(AND(C$9="L",C$10="IB"),IF((($C$7*Coefficients!$C$16)/($A1929*($C$4/100)))&lt;=1,2*ASIN(($C$7*Coefficients!$C$16)/( $A1929*($C$4/100)))*180/PI(),180),IF(AND(C$9="C",C$10="IB"),IF((($C$7*Coefficients!$D$16)/($A1929*($C$4/100)))&lt;=1,2*ASIN(($C$7*Coefficients!$D$16)/( $A1929*($C$4/100)))*180/PI(),180),IF(AND(C$9="L",C$10="D"),IF((($C$7*Coefficients!$E$16)/($A1929*($C$4/100)))&lt;=1,2*ASIN(($C$7*Coefficients!$E$16)/( $A1929*($C$4/100)))*180/PI(),180),IF(AND(C$9="C",C$10="D"),IF((($C$7*Coefficients!$F$16)/($A1929*($C$4/100)))&lt;=1,2*ASIN(($C$7*Coefficients!$F$16)/( $A1929*($C$4/100)))*180/PI(),180),FALSE))))</f>
        <v>121.08733383007687</v>
      </c>
      <c r="H1929" s="50">
        <f>IF(AND(C$9="L",C$10="IB"),(($C$7*Coefficients!$C$16)/($A1929*SIN(C$5*PI()/180))*100/2)^2*PI(),IF(AND(C$9="C",C$10="IB"),(($C$7*Coefficients!$D$16)/($A1929*SIN(C$5*PI()/180))*100/2)^2*PI(),IF(AND(C$9="L",C$10="D"),(($C$7*Coefficients!$E$16)/($A1929*SIN(C$5*PI()/180))*100/2)^2*PI(),IF(AND(C$9="C",C$10="D"),(($C$7* Coefficients!$F$16)/($A1929*SIN(C$5*PI()/180))*100/2)^2*PI(),FALSE))))</f>
        <v>4177.9922984488257</v>
      </c>
      <c r="I1929" s="42">
        <f t="shared" si="212"/>
        <v>1.0211510470491789</v>
      </c>
      <c r="L1929" s="44"/>
    </row>
    <row r="1930" spans="1:12" x14ac:dyDescent="0.25">
      <c r="A1930" s="51">
        <f t="shared" si="213"/>
        <v>785.23563460999196</v>
      </c>
      <c r="B1930" s="5">
        <f t="shared" si="207"/>
        <v>0.86209652412095661</v>
      </c>
      <c r="C1930" s="49">
        <f t="shared" si="210"/>
        <v>-1.2888821186276336</v>
      </c>
      <c r="D1930" s="5">
        <f t="shared" si="208"/>
        <v>7.5534263096194296</v>
      </c>
      <c r="E1930" s="5">
        <f t="shared" si="209"/>
        <v>6.4821343692737843</v>
      </c>
      <c r="F1930" s="5">
        <f t="shared" si="211"/>
        <v>8.1171802935421393</v>
      </c>
      <c r="G1930" s="16">
        <f>IF(AND(C$9="L",C$10="IB"),IF((($C$7*Coefficients!$C$16)/($A1930*($C$4/100)))&lt;=1,2*ASIN(($C$7*Coefficients!$C$16)/( $A1930*($C$4/100)))*180/PI(),180),IF(AND(C$9="C",C$10="IB"),IF((($C$7*Coefficients!$D$16)/($A1930*($C$4/100)))&lt;=1,2*ASIN(($C$7*Coefficients!$D$16)/( $A1930*($C$4/100)))*180/PI(),180),IF(AND(C$9="L",C$10="D"),IF((($C$7*Coefficients!$E$16)/($A1930*($C$4/100)))&lt;=1,2*ASIN(($C$7*Coefficients!$E$16)/( $A1930*($C$4/100)))*180/PI(),180),IF(AND(C$9="C",C$10="D"),IF((($C$7*Coefficients!$F$16)/($A1930*($C$4/100)))&lt;=1,2*ASIN(($C$7*Coefficients!$F$16)/( $A1930*($C$4/100)))*180/PI(),180),FALSE))))</f>
        <v>120.62234469007376</v>
      </c>
      <c r="H1930" s="50">
        <f>IF(AND(C$9="L",C$10="IB"),(($C$7*Coefficients!$C$16)/($A1930*SIN(C$5*PI()/180))*100/2)^2*PI(),IF(AND(C$9="C",C$10="IB"),(($C$7*Coefficients!$D$16)/($A1930*SIN(C$5*PI()/180))*100/2)^2*PI(),IF(AND(C$9="L",C$10="D"),(($C$7*Coefficients!$E$16)/($A1930*SIN(C$5*PI()/180))*100/2)^2*PI(),IF(AND(C$9="C",C$10="D"),(($C$7* Coefficients!$F$16)/($A1930*SIN(C$5*PI()/180))*100/2)^2*PI(),FALSE))))</f>
        <v>4158.7961675289189</v>
      </c>
      <c r="I1930" s="42">
        <f t="shared" si="212"/>
        <v>1.0188024648134331</v>
      </c>
      <c r="L1930" s="44"/>
    </row>
    <row r="1931" spans="1:12" x14ac:dyDescent="0.25">
      <c r="A1931" s="51">
        <f t="shared" si="213"/>
        <v>787.04578969501858</v>
      </c>
      <c r="B1931" s="5">
        <f t="shared" si="207"/>
        <v>0.86149083131665116</v>
      </c>
      <c r="C1931" s="49">
        <f t="shared" si="210"/>
        <v>-1.2949868061013869</v>
      </c>
      <c r="D1931" s="5">
        <f t="shared" si="208"/>
        <v>7.5708387555669736</v>
      </c>
      <c r="E1931" s="5">
        <f t="shared" si="209"/>
        <v>6.5120545420787295</v>
      </c>
      <c r="F1931" s="5">
        <f t="shared" si="211"/>
        <v>8.1371802935421407</v>
      </c>
      <c r="G1931" s="16">
        <f>IF(AND(C$9="L",C$10="IB"),IF((($C$7*Coefficients!$C$16)/($A1931*($C$4/100)))&lt;=1,2*ASIN(($C$7*Coefficients!$C$16)/( $A1931*($C$4/100)))*180/PI(),180),IF(AND(C$9="C",C$10="IB"),IF((($C$7*Coefficients!$D$16)/($A1931*($C$4/100)))&lt;=1,2*ASIN(($C$7*Coefficients!$D$16)/( $A1931*($C$4/100)))*180/PI(),180),IF(AND(C$9="L",C$10="D"),IF((($C$7*Coefficients!$E$16)/($A1931*($C$4/100)))&lt;=1,2*ASIN(($C$7*Coefficients!$E$16)/( $A1931*($C$4/100)))*180/PI(),180),IF(AND(C$9="C",C$10="D"),IF((($C$7*Coefficients!$F$16)/($A1931*($C$4/100)))&lt;=1,2*ASIN(($C$7*Coefficients!$F$16)/( $A1931*($C$4/100)))*180/PI(),180),FALSE))))</f>
        <v>120.16169990813522</v>
      </c>
      <c r="H1931" s="50">
        <f>IF(AND(C$9="L",C$10="IB"),(($C$7*Coefficients!$C$16)/($A1931*SIN(C$5*PI()/180))*100/2)^2*PI(),IF(AND(C$9="C",C$10="IB"),(($C$7*Coefficients!$D$16)/($A1931*SIN(C$5*PI()/180))*100/2)^2*PI(),IF(AND(C$9="L",C$10="D"),(($C$7*Coefficients!$E$16)/($A1931*SIN(C$5*PI()/180))*100/2)^2*PI(),IF(AND(C$9="C",C$10="D"),(($C$7* Coefficients!$F$16)/($A1931*SIN(C$5*PI()/180))*100/2)^2*PI(),FALSE))))</f>
        <v>4139.6882348190547</v>
      </c>
      <c r="I1931" s="42">
        <f t="shared" si="212"/>
        <v>1.0164592841669366</v>
      </c>
      <c r="L1931" s="44"/>
    </row>
    <row r="1932" spans="1:12" x14ac:dyDescent="0.25">
      <c r="A1932" s="51">
        <f t="shared" si="213"/>
        <v>788.86011761847408</v>
      </c>
      <c r="B1932" s="5">
        <f t="shared" si="207"/>
        <v>0.86088262114736058</v>
      </c>
      <c r="C1932" s="49">
        <f t="shared" si="210"/>
        <v>-1.3011211860980509</v>
      </c>
      <c r="D1932" s="5">
        <f t="shared" si="208"/>
        <v>7.5882913413479454</v>
      </c>
      <c r="E1932" s="5">
        <f t="shared" si="209"/>
        <v>6.5421128201264338</v>
      </c>
      <c r="F1932" s="5">
        <f t="shared" si="211"/>
        <v>8.1571802935421385</v>
      </c>
      <c r="G1932" s="16">
        <f>IF(AND(C$9="L",C$10="IB"),IF((($C$7*Coefficients!$C$16)/($A1932*($C$4/100)))&lt;=1,2*ASIN(($C$7*Coefficients!$C$16)/( $A1932*($C$4/100)))*180/PI(),180),IF(AND(C$9="C",C$10="IB"),IF((($C$7*Coefficients!$D$16)/($A1932*($C$4/100)))&lt;=1,2*ASIN(($C$7*Coefficients!$D$16)/( $A1932*($C$4/100)))*180/PI(),180),IF(AND(C$9="L",C$10="D"),IF((($C$7*Coefficients!$E$16)/($A1932*($C$4/100)))&lt;=1,2*ASIN(($C$7*Coefficients!$E$16)/( $A1932*($C$4/100)))*180/PI(),180),IF(AND(C$9="C",C$10="D"),IF((($C$7*Coefficients!$F$16)/($A1932*($C$4/100)))&lt;=1,2*ASIN(($C$7*Coefficients!$F$16)/( $A1932*($C$4/100)))*180/PI(),180),FALSE))))</f>
        <v>119.70529917945035</v>
      </c>
      <c r="H1932" s="50">
        <f>IF(AND(C$9="L",C$10="IB"),(($C$7*Coefficients!$C$16)/($A1932*SIN(C$5*PI()/180))*100/2)^2*PI(),IF(AND(C$9="C",C$10="IB"),(($C$7*Coefficients!$D$16)/($A1932*SIN(C$5*PI()/180))*100/2)^2*PI(),IF(AND(C$9="L",C$10="D"),(($C$7*Coefficients!$E$16)/($A1932*SIN(C$5*PI()/180))*100/2)^2*PI(),IF(AND(C$9="C",C$10="D"),(($C$7* Coefficients!$F$16)/($A1932*SIN(C$5*PI()/180))*100/2)^2*PI(),FALSE))))</f>
        <v>4120.6680950852679</v>
      </c>
      <c r="I1932" s="42">
        <f t="shared" si="212"/>
        <v>1.0141214926863797</v>
      </c>
      <c r="L1932" s="44"/>
    </row>
    <row r="1933" spans="1:12" x14ac:dyDescent="0.25">
      <c r="A1933" s="51">
        <f t="shared" si="213"/>
        <v>790.67862799974455</v>
      </c>
      <c r="B1933" s="5">
        <f t="shared" si="207"/>
        <v>0.86027188447366432</v>
      </c>
      <c r="C1933" s="49">
        <f t="shared" si="210"/>
        <v>-1.3072854108099712</v>
      </c>
      <c r="D1933" s="5">
        <f t="shared" si="208"/>
        <v>7.6057841594942159</v>
      </c>
      <c r="E1933" s="5">
        <f t="shared" si="209"/>
        <v>6.5723098408817373</v>
      </c>
      <c r="F1933" s="5">
        <f t="shared" si="211"/>
        <v>8.177180293542138</v>
      </c>
      <c r="G1933" s="16">
        <f>IF(AND(C$9="L",C$10="IB"),IF((($C$7*Coefficients!$C$16)/($A1933*($C$4/100)))&lt;=1,2*ASIN(($C$7*Coefficients!$C$16)/( $A1933*($C$4/100)))*180/PI(),180),IF(AND(C$9="C",C$10="IB"),IF((($C$7*Coefficients!$D$16)/($A1933*($C$4/100)))&lt;=1,2*ASIN(($C$7*Coefficients!$D$16)/( $A1933*($C$4/100)))*180/PI(),180),IF(AND(C$9="L",C$10="D"),IF((($C$7*Coefficients!$E$16)/($A1933*($C$4/100)))&lt;=1,2*ASIN(($C$7*Coefficients!$E$16)/( $A1933*($C$4/100)))*180/PI(),180),IF(AND(C$9="C",C$10="D"),IF((($C$7*Coefficients!$F$16)/($A1933*($C$4/100)))&lt;=1,2*ASIN(($C$7*Coefficients!$F$16)/( $A1933*($C$4/100)))*180/PI(),180),FALSE))))</f>
        <v>119.25304611701051</v>
      </c>
      <c r="H1933" s="50">
        <f>IF(AND(C$9="L",C$10="IB"),(($C$7*Coefficients!$C$16)/($A1933*SIN(C$5*PI()/180))*100/2)^2*PI(),IF(AND(C$9="C",C$10="IB"),(($C$7*Coefficients!$D$16)/($A1933*SIN(C$5*PI()/180))*100/2)^2*PI(),IF(AND(C$9="L",C$10="D"),(($C$7*Coefficients!$E$16)/($A1933*SIN(C$5*PI()/180))*100/2)^2*PI(),IF(AND(C$9="C",C$10="D"),(($C$7* Coefficients!$F$16)/($A1933*SIN(C$5*PI()/180))*100/2)^2*PI(),FALSE))))</f>
        <v>4101.7353449554739</v>
      </c>
      <c r="I1933" s="42">
        <f t="shared" si="212"/>
        <v>1.0117890779770242</v>
      </c>
      <c r="L1933" s="44"/>
    </row>
    <row r="1934" spans="1:12" x14ac:dyDescent="0.25">
      <c r="A1934" s="51">
        <f t="shared" si="213"/>
        <v>792.50133048039095</v>
      </c>
      <c r="B1934" s="5">
        <f t="shared" si="207"/>
        <v>0.85965861213560069</v>
      </c>
      <c r="C1934" s="49">
        <f t="shared" si="210"/>
        <v>-1.3134796332890217</v>
      </c>
      <c r="D1934" s="5">
        <f t="shared" si="208"/>
        <v>7.6233173027509666</v>
      </c>
      <c r="E1934" s="5">
        <f t="shared" si="209"/>
        <v>6.6026462447518783</v>
      </c>
      <c r="F1934" s="5">
        <f t="shared" si="211"/>
        <v>8.1971802935421358</v>
      </c>
      <c r="G1934" s="16">
        <f>IF(AND(C$9="L",C$10="IB"),IF((($C$7*Coefficients!$C$16)/($A1934*($C$4/100)))&lt;=1,2*ASIN(($C$7*Coefficients!$C$16)/( $A1934*($C$4/100)))*180/PI(),180),IF(AND(C$9="C",C$10="IB"),IF((($C$7*Coefficients!$D$16)/($A1934*($C$4/100)))&lt;=1,2*ASIN(($C$7*Coefficients!$D$16)/( $A1934*($C$4/100)))*180/PI(),180),IF(AND(C$9="L",C$10="D"),IF((($C$7*Coefficients!$E$16)/($A1934*($C$4/100)))&lt;=1,2*ASIN(($C$7*Coefficients!$E$16)/( $A1934*($C$4/100)))*180/PI(),180),IF(AND(C$9="C",C$10="D"),IF((($C$7*Coefficients!$F$16)/($A1934*($C$4/100)))&lt;=1,2*ASIN(($C$7*Coefficients!$F$16)/( $A1934*($C$4/100)))*180/PI(),180),FALSE))))</f>
        <v>118.80484803939569</v>
      </c>
      <c r="H1934" s="50">
        <f>IF(AND(C$9="L",C$10="IB"),(($C$7*Coefficients!$C$16)/($A1934*SIN(C$5*PI()/180))*100/2)^2*PI(),IF(AND(C$9="C",C$10="IB"),(($C$7*Coefficients!$D$16)/($A1934*SIN(C$5*PI()/180))*100/2)^2*PI(),IF(AND(C$9="L",C$10="D"),(($C$7*Coefficients!$E$16)/($A1934*SIN(C$5*PI()/180))*100/2)^2*PI(),IF(AND(C$9="C",C$10="D"),(($C$7* Coefficients!$F$16)/($A1934*SIN(C$5*PI()/180))*100/2)^2*PI(),FALSE))))</f>
        <v>4082.8895829109124</v>
      </c>
      <c r="I1934" s="42">
        <f t="shared" si="212"/>
        <v>1.0094620276726396</v>
      </c>
      <c r="L1934" s="44"/>
    </row>
    <row r="1935" spans="1:12" x14ac:dyDescent="0.25">
      <c r="A1935" s="51">
        <f t="shared" si="213"/>
        <v>794.32823472420046</v>
      </c>
      <c r="B1935" s="5">
        <f t="shared" si="207"/>
        <v>0.85904279495275393</v>
      </c>
      <c r="C1935" s="49">
        <f t="shared" si="210"/>
        <v>-1.3197040074522959</v>
      </c>
      <c r="D1935" s="5">
        <f t="shared" si="208"/>
        <v>7.6408908640771802</v>
      </c>
      <c r="E1935" s="5">
        <f t="shared" si="209"/>
        <v>6.6331226751000845</v>
      </c>
      <c r="F1935" s="5">
        <f t="shared" si="211"/>
        <v>8.2171802935421354</v>
      </c>
      <c r="G1935" s="16">
        <f>IF(AND(C$9="L",C$10="IB"),IF((($C$7*Coefficients!$C$16)/($A1935*($C$4/100)))&lt;=1,2*ASIN(($C$7*Coefficients!$C$16)/( $A1935*($C$4/100)))*180/PI(),180),IF(AND(C$9="C",C$10="IB"),IF((($C$7*Coefficients!$D$16)/($A1935*($C$4/100)))&lt;=1,2*ASIN(($C$7*Coefficients!$D$16)/( $A1935*($C$4/100)))*180/PI(),180),IF(AND(C$9="L",C$10="D"),IF((($C$7*Coefficients!$E$16)/($A1935*($C$4/100)))&lt;=1,2*ASIN(($C$7*Coefficients!$E$16)/( $A1935*($C$4/100)))*180/PI(),180),IF(AND(C$9="C",C$10="D"),IF((($C$7*Coefficients!$F$16)/($A1935*($C$4/100)))&lt;=1,2*ASIN(($C$7*Coefficients!$F$16)/( $A1935*($C$4/100)))*180/PI(),180),FALSE))))</f>
        <v>118.36061577313995</v>
      </c>
      <c r="H1935" s="50">
        <f>IF(AND(C$9="L",C$10="IB"),(($C$7*Coefficients!$C$16)/($A1935*SIN(C$5*PI()/180))*100/2)^2*PI(),IF(AND(C$9="C",C$10="IB"),(($C$7*Coefficients!$D$16)/($A1935*SIN(C$5*PI()/180))*100/2)^2*PI(),IF(AND(C$9="L",C$10="D"),(($C$7*Coefficients!$E$16)/($A1935*SIN(C$5*PI()/180))*100/2)^2*PI(),IF(AND(C$9="C",C$10="D"),(($C$7* Coefficients!$F$16)/($A1935*SIN(C$5*PI()/180))*100/2)^2*PI(),FALSE))))</f>
        <v>4064.1304092776386</v>
      </c>
      <c r="I1935" s="42">
        <f t="shared" si="212"/>
        <v>1.0071403294354364</v>
      </c>
      <c r="L1935" s="44"/>
    </row>
    <row r="1936" spans="1:12" x14ac:dyDescent="0.25">
      <c r="A1936" s="51">
        <f t="shared" si="213"/>
        <v>796.15935041723742</v>
      </c>
      <c r="B1936" s="5">
        <f t="shared" si="207"/>
        <v>0.85842442372434602</v>
      </c>
      <c r="C1936" s="49">
        <f t="shared" si="210"/>
        <v>-1.3259586880878158</v>
      </c>
      <c r="D1936" s="5">
        <f t="shared" si="208"/>
        <v>7.6585049366461257</v>
      </c>
      <c r="E1936" s="5">
        <f t="shared" si="209"/>
        <v>6.663739778259214</v>
      </c>
      <c r="F1936" s="5">
        <f t="shared" si="211"/>
        <v>8.237180293542135</v>
      </c>
      <c r="G1936" s="16">
        <f>IF(AND(C$9="L",C$10="IB"),IF((($C$7*Coefficients!$C$16)/($A1936*($C$4/100)))&lt;=1,2*ASIN(($C$7*Coefficients!$C$16)/( $A1936*($C$4/100)))*180/PI(),180),IF(AND(C$9="C",C$10="IB"),IF((($C$7*Coefficients!$D$16)/($A1936*($C$4/100)))&lt;=1,2*ASIN(($C$7*Coefficients!$D$16)/( $A1936*($C$4/100)))*180/PI(),180),IF(AND(C$9="L",C$10="D"),IF((($C$7*Coefficients!$E$16)/($A1936*($C$4/100)))&lt;=1,2*ASIN(($C$7*Coefficients!$E$16)/( $A1936*($C$4/100)))*180/PI(),180),IF(AND(C$9="C",C$10="D"),IF((($C$7*Coefficients!$F$16)/($A1936*($C$4/100)))&lt;=1,2*ASIN(($C$7*Coefficients!$F$16)/( $A1936*($C$4/100)))*180/PI(),180),FALSE))))</f>
        <v>117.9202634684698</v>
      </c>
      <c r="H1936" s="50">
        <f>IF(AND(C$9="L",C$10="IB"),(($C$7*Coefficients!$C$16)/($A1936*SIN(C$5*PI()/180))*100/2)^2*PI(),IF(AND(C$9="C",C$10="IB"),(($C$7*Coefficients!$D$16)/($A1936*SIN(C$5*PI()/180))*100/2)^2*PI(),IF(AND(C$9="L",C$10="D"),(($C$7*Coefficients!$E$16)/($A1936*SIN(C$5*PI()/180))*100/2)^2*PI(),IF(AND(C$9="C",C$10="D"),(($C$7* Coefficients!$F$16)/($A1936*SIN(C$5*PI()/180))*100/2)^2*PI(),FALSE))))</f>
        <v>4045.4574262180417</v>
      </c>
      <c r="I1936" s="42">
        <f t="shared" si="212"/>
        <v>1.0048239709560027</v>
      </c>
      <c r="L1936" s="44"/>
    </row>
    <row r="1937" spans="1:12" x14ac:dyDescent="0.25">
      <c r="A1937" s="51">
        <f t="shared" si="213"/>
        <v>797.99468726789507</v>
      </c>
      <c r="B1937" s="5">
        <f t="shared" si="207"/>
        <v>0.85780348922932592</v>
      </c>
      <c r="C1937" s="49">
        <f t="shared" si="210"/>
        <v>-1.3322438308603299</v>
      </c>
      <c r="D1937" s="5">
        <f t="shared" si="208"/>
        <v>7.676159613845865</v>
      </c>
      <c r="E1937" s="5">
        <f t="shared" si="209"/>
        <v>6.6944982035454563</v>
      </c>
      <c r="F1937" s="5">
        <f t="shared" si="211"/>
        <v>8.2571802935421363</v>
      </c>
      <c r="G1937" s="16">
        <f>IF(AND(C$9="L",C$10="IB"),IF((($C$7*Coefficients!$C$16)/($A1937*($C$4/100)))&lt;=1,2*ASIN(($C$7*Coefficients!$C$16)/( $A1937*($C$4/100)))*180/PI(),180),IF(AND(C$9="C",C$10="IB"),IF((($C$7*Coefficients!$D$16)/($A1937*($C$4/100)))&lt;=1,2*ASIN(($C$7*Coefficients!$D$16)/( $A1937*($C$4/100)))*180/PI(),180),IF(AND(C$9="L",C$10="D"),IF((($C$7*Coefficients!$E$16)/($A1937*($C$4/100)))&lt;=1,2*ASIN(($C$7*Coefficients!$E$16)/( $A1937*($C$4/100)))*180/PI(),180),IF(AND(C$9="C",C$10="D"),IF((($C$7*Coefficients!$F$16)/($A1937*($C$4/100)))&lt;=1,2*ASIN(($C$7*Coefficients!$F$16)/( $A1937*($C$4/100)))*180/PI(),180),FALSE))))</f>
        <v>117.4837084273245</v>
      </c>
      <c r="H1937" s="50">
        <f>IF(AND(C$9="L",C$10="IB"),(($C$7*Coefficients!$C$16)/($A1937*SIN(C$5*PI()/180))*100/2)^2*PI(),IF(AND(C$9="C",C$10="IB"),(($C$7*Coefficients!$D$16)/($A1937*SIN(C$5*PI()/180))*100/2)^2*PI(),IF(AND(C$9="L",C$10="D"),(($C$7*Coefficients!$E$16)/($A1937*SIN(C$5*PI()/180))*100/2)^2*PI(),IF(AND(C$9="C",C$10="D"),(($C$7* Coefficients!$F$16)/($A1937*SIN(C$5*PI()/180))*100/2)^2*PI(),FALSE))))</f>
        <v>4026.8702377224045</v>
      </c>
      <c r="I1937" s="42">
        <f t="shared" si="212"/>
        <v>1.0025129399532353</v>
      </c>
      <c r="L1937" s="44"/>
    </row>
    <row r="1938" spans="1:12" x14ac:dyDescent="0.25">
      <c r="A1938" s="51">
        <f t="shared" si="213"/>
        <v>799.83425500694659</v>
      </c>
      <c r="B1938" s="5">
        <f t="shared" si="207"/>
        <v>0.85717998222646408</v>
      </c>
      <c r="C1938" s="49">
        <f t="shared" si="210"/>
        <v>-1.3385595923171283</v>
      </c>
      <c r="D1938" s="5">
        <f t="shared" si="208"/>
        <v>7.6938549892797363</v>
      </c>
      <c r="E1938" s="5">
        <f t="shared" si="209"/>
        <v>6.7253986032721134</v>
      </c>
      <c r="F1938" s="5">
        <f t="shared" si="211"/>
        <v>8.2771802935421341</v>
      </c>
      <c r="G1938" s="16">
        <f>IF(AND(C$9="L",C$10="IB"),IF((($C$7*Coefficients!$C$16)/($A1938*($C$4/100)))&lt;=1,2*ASIN(($C$7*Coefficients!$C$16)/( $A1938*($C$4/100)))*180/PI(),180),IF(AND(C$9="C",C$10="IB"),IF((($C$7*Coefficients!$D$16)/($A1938*($C$4/100)))&lt;=1,2*ASIN(($C$7*Coefficients!$D$16)/( $A1938*($C$4/100)))*180/PI(),180),IF(AND(C$9="L",C$10="D"),IF((($C$7*Coefficients!$E$16)/($A1938*($C$4/100)))&lt;=1,2*ASIN(($C$7*Coefficients!$E$16)/( $A1938*($C$4/100)))*180/PI(),180),IF(AND(C$9="C",C$10="D"),IF((($C$7*Coefficients!$F$16)/($A1938*($C$4/100)))&lt;=1,2*ASIN(($C$7*Coefficients!$F$16)/( $A1938*($C$4/100)))*180/PI(),180),FALSE))))</f>
        <v>117.05087094267178</v>
      </c>
      <c r="H1938" s="50">
        <f>IF(AND(C$9="L",C$10="IB"),(($C$7*Coefficients!$C$16)/($A1938*SIN(C$5*PI()/180))*100/2)^2*PI(),IF(AND(C$9="C",C$10="IB"),(($C$7*Coefficients!$D$16)/($A1938*SIN(C$5*PI()/180))*100/2)^2*PI(),IF(AND(C$9="L",C$10="D"),(($C$7*Coefficients!$E$16)/($A1938*SIN(C$5*PI()/180))*100/2)^2*PI(),IF(AND(C$9="C",C$10="D"),(($C$7* Coefficients!$F$16)/($A1938*SIN(C$5*PI()/180))*100/2)^2*PI(),FALSE))))</f>
        <v>4008.3684496005139</v>
      </c>
      <c r="I1938" s="42">
        <f t="shared" si="212"/>
        <v>1.0002072241742785</v>
      </c>
      <c r="L1938" s="44"/>
    </row>
    <row r="1939" spans="1:12" x14ac:dyDescent="0.25">
      <c r="A1939" s="51">
        <f t="shared" si="213"/>
        <v>801.67806338759704</v>
      </c>
      <c r="B1939" s="5">
        <f t="shared" si="207"/>
        <v>0.85655389345444843</v>
      </c>
      <c r="C1939" s="49">
        <f t="shared" si="210"/>
        <v>-1.3449061298939062</v>
      </c>
      <c r="D1939" s="5">
        <f t="shared" si="208"/>
        <v>7.711591156766862</v>
      </c>
      <c r="E1939" s="5">
        <f t="shared" si="209"/>
        <v>6.7564416327634271</v>
      </c>
      <c r="F1939" s="5">
        <f t="shared" si="211"/>
        <v>8.2971802935421319</v>
      </c>
      <c r="G1939" s="16">
        <f>IF(AND(C$9="L",C$10="IB"),IF((($C$7*Coefficients!$C$16)/($A1939*($C$4/100)))&lt;=1,2*ASIN(($C$7*Coefficients!$C$16)/( $A1939*($C$4/100)))*180/PI(),180),IF(AND(C$9="C",C$10="IB"),IF((($C$7*Coefficients!$D$16)/($A1939*($C$4/100)))&lt;=1,2*ASIN(($C$7*Coefficients!$D$16)/( $A1939*($C$4/100)))*180/PI(),180),IF(AND(C$9="L",C$10="D"),IF((($C$7*Coefficients!$E$16)/($A1939*($C$4/100)))&lt;=1,2*ASIN(($C$7*Coefficients!$E$16)/( $A1939*($C$4/100)))*180/PI(),180),IF(AND(C$9="C",C$10="D"),IF((($C$7*Coefficients!$F$16)/($A1939*($C$4/100)))&lt;=1,2*ASIN(($C$7*Coefficients!$F$16)/( $A1939*($C$4/100)))*180/PI(),180),FALSE))))</f>
        <v>116.62167414822444</v>
      </c>
      <c r="H1939" s="50">
        <f>IF(AND(C$9="L",C$10="IB"),(($C$7*Coefficients!$C$16)/($A1939*SIN(C$5*PI()/180))*100/2)^2*PI(),IF(AND(C$9="C",C$10="IB"),(($C$7*Coefficients!$D$16)/($A1939*SIN(C$5*PI()/180))*100/2)^2*PI(),IF(AND(C$9="L",C$10="D"),(($C$7*Coefficients!$E$16)/($A1939*SIN(C$5*PI()/180))*100/2)^2*PI(),IF(AND(C$9="C",C$10="D"),(($C$7* Coefficients!$F$16)/($A1939*SIN(C$5*PI()/180))*100/2)^2*PI(),FALSE))))</f>
        <v>3989.9516694732934</v>
      </c>
      <c r="I1939" s="42">
        <f t="shared" si="212"/>
        <v>0.99790681139445658</v>
      </c>
      <c r="L1939" s="44"/>
    </row>
    <row r="1940" spans="1:12" x14ac:dyDescent="0.25">
      <c r="A1940" s="51">
        <f t="shared" si="213"/>
        <v>803.52612218553497</v>
      </c>
      <c r="B1940" s="5">
        <f t="shared" si="207"/>
        <v>0.85592521363197938</v>
      </c>
      <c r="C1940" s="49">
        <f t="shared" si="210"/>
        <v>-1.3512836019207086</v>
      </c>
      <c r="D1940" s="5">
        <f t="shared" si="208"/>
        <v>7.729368210342634</v>
      </c>
      <c r="E1940" s="5">
        <f t="shared" si="209"/>
        <v>6.7876279503684795</v>
      </c>
      <c r="F1940" s="5">
        <f t="shared" si="211"/>
        <v>8.3171802935421333</v>
      </c>
      <c r="G1940" s="16">
        <f>IF(AND(C$9="L",C$10="IB"),IF((($C$7*Coefficients!$C$16)/($A1940*($C$4/100)))&lt;=1,2*ASIN(($C$7*Coefficients!$C$16)/( $A1940*($C$4/100)))*180/PI(),180),IF(AND(C$9="C",C$10="IB"),IF((($C$7*Coefficients!$D$16)/($A1940*($C$4/100)))&lt;=1,2*ASIN(($C$7*Coefficients!$D$16)/( $A1940*($C$4/100)))*180/PI(),180),IF(AND(C$9="L",C$10="D"),IF((($C$7*Coefficients!$E$16)/($A1940*($C$4/100)))&lt;=1,2*ASIN(($C$7*Coefficients!$E$16)/( $A1940*($C$4/100)))*180/PI(),180),IF(AND(C$9="C",C$10="D"),IF((($C$7*Coefficients!$F$16)/($A1940*($C$4/100)))&lt;=1,2*ASIN(($C$7*Coefficients!$F$16)/( $A1940*($C$4/100)))*180/PI(),180),FALSE))))</f>
        <v>116.19604387774588</v>
      </c>
      <c r="H1940" s="50">
        <f>IF(AND(C$9="L",C$10="IB"),(($C$7*Coefficients!$C$16)/($A1940*SIN(C$5*PI()/180))*100/2)^2*PI(),IF(AND(C$9="C",C$10="IB"),(($C$7*Coefficients!$D$16)/($A1940*SIN(C$5*PI()/180))*100/2)^2*PI(),IF(AND(C$9="L",C$10="D"),(($C$7*Coefficients!$E$16)/($A1940*SIN(C$5*PI()/180))*100/2)^2*PI(),IF(AND(C$9="C",C$10="D"),(($C$7* Coefficients!$F$16)/($A1940*SIN(C$5*PI()/180))*100/2)^2*PI(),FALSE))))</f>
        <v>3971.6195067644844</v>
      </c>
      <c r="I1940" s="42">
        <f t="shared" si="212"/>
        <v>0.99561168941721012</v>
      </c>
      <c r="L1940" s="44"/>
    </row>
    <row r="1941" spans="1:12" x14ac:dyDescent="0.25">
      <c r="A1941" s="51">
        <f t="shared" si="213"/>
        <v>805.37844119898409</v>
      </c>
      <c r="B1941" s="5">
        <f t="shared" si="207"/>
        <v>0.85529393345787219</v>
      </c>
      <c r="C1941" s="49">
        <f t="shared" si="210"/>
        <v>-1.3576921676278653</v>
      </c>
      <c r="D1941" s="5">
        <f t="shared" si="208"/>
        <v>7.7471862442592236</v>
      </c>
      <c r="E1941" s="5">
        <f t="shared" si="209"/>
        <v>6.8189582174751564</v>
      </c>
      <c r="F1941" s="5">
        <f t="shared" si="211"/>
        <v>8.3371802935421329</v>
      </c>
      <c r="G1941" s="16">
        <f>IF(AND(C$9="L",C$10="IB"),IF((($C$7*Coefficients!$C$16)/($A1941*($C$4/100)))&lt;=1,2*ASIN(($C$7*Coefficients!$C$16)/( $A1941*($C$4/100)))*180/PI(),180),IF(AND(C$9="C",C$10="IB"),IF((($C$7*Coefficients!$D$16)/($A1941*($C$4/100)))&lt;=1,2*ASIN(($C$7*Coefficients!$D$16)/( $A1941*($C$4/100)))*180/PI(),180),IF(AND(C$9="L",C$10="D"),IF((($C$7*Coefficients!$E$16)/($A1941*($C$4/100)))&lt;=1,2*ASIN(($C$7*Coefficients!$E$16)/( $A1941*($C$4/100)))*180/PI(),180),IF(AND(C$9="C",C$10="D"),IF((($C$7*Coefficients!$F$16)/($A1941*($C$4/100)))&lt;=1,2*ASIN(($C$7*Coefficients!$F$16)/( $A1941*($C$4/100)))*180/PI(),180),FALSE))))</f>
        <v>115.77390853320688</v>
      </c>
      <c r="H1941" s="50">
        <f>IF(AND(C$9="L",C$10="IB"),(($C$7*Coefficients!$C$16)/($A1941*SIN(C$5*PI()/180))*100/2)^2*PI(),IF(AND(C$9="C",C$10="IB"),(($C$7*Coefficients!$D$16)/($A1941*SIN(C$5*PI()/180))*100/2)^2*PI(),IF(AND(C$9="L",C$10="D"),(($C$7*Coefficients!$E$16)/($A1941*SIN(C$5*PI()/180))*100/2)^2*PI(),IF(AND(C$9="C",C$10="D"),(($C$7* Coefficients!$F$16)/($A1941*SIN(C$5*PI()/180))*100/2)^2*PI(),FALSE))))</f>
        <v>3953.3715726923683</v>
      </c>
      <c r="I1941" s="42">
        <f t="shared" si="212"/>
        <v>0.99332184607403062</v>
      </c>
      <c r="L1941" s="44"/>
    </row>
    <row r="1942" spans="1:12" x14ac:dyDescent="0.25">
      <c r="A1942" s="51">
        <f t="shared" si="213"/>
        <v>807.23503024875538</v>
      </c>
      <c r="B1942" s="5">
        <f t="shared" si="207"/>
        <v>0.85466004361115555</v>
      </c>
      <c r="C1942" s="49">
        <f t="shared" si="210"/>
        <v>-1.3641319871520377</v>
      </c>
      <c r="D1942" s="5">
        <f t="shared" si="208"/>
        <v>7.7650453529860686</v>
      </c>
      <c r="E1942" s="5">
        <f t="shared" si="209"/>
        <v>6.8504330985241557</v>
      </c>
      <c r="F1942" s="5">
        <f t="shared" si="211"/>
        <v>8.3571802935421307</v>
      </c>
      <c r="G1942" s="16">
        <f>IF(AND(C$9="L",C$10="IB"),IF((($C$7*Coefficients!$C$16)/($A1942*($C$4/100)))&lt;=1,2*ASIN(($C$7*Coefficients!$C$16)/( $A1942*($C$4/100)))*180/PI(),180),IF(AND(C$9="C",C$10="IB"),IF((($C$7*Coefficients!$D$16)/($A1942*($C$4/100)))&lt;=1,2*ASIN(($C$7*Coefficients!$D$16)/( $A1942*($C$4/100)))*180/PI(),180),IF(AND(C$9="L",C$10="D"),IF((($C$7*Coefficients!$E$16)/($A1942*($C$4/100)))&lt;=1,2*ASIN(($C$7*Coefficients!$E$16)/( $A1942*($C$4/100)))*180/PI(),180),IF(AND(C$9="C",C$10="D"),IF((($C$7*Coefficients!$F$16)/($A1942*($C$4/100)))&lt;=1,2*ASIN(($C$7*Coefficients!$F$16)/( $A1942*($C$4/100)))*180/PI(),180),FALSE))))</f>
        <v>115.35519896112157</v>
      </c>
      <c r="H1942" s="50">
        <f>IF(AND(C$9="L",C$10="IB"),(($C$7*Coefficients!$C$16)/($A1942*SIN(C$5*PI()/180))*100/2)^2*PI(),IF(AND(C$9="C",C$10="IB"),(($C$7*Coefficients!$D$16)/($A1942*SIN(C$5*PI()/180))*100/2)^2*PI(),IF(AND(C$9="L",C$10="D"),(($C$7*Coefficients!$E$16)/($A1942*SIN(C$5*PI()/180))*100/2)^2*PI(),IF(AND(C$9="C",C$10="D"),(($C$7* Coefficients!$F$16)/($A1942*SIN(C$5*PI()/180))*100/2)^2*PI(),FALSE))))</f>
        <v>3935.2074802615107</v>
      </c>
      <c r="I1942" s="42">
        <f t="shared" si="212"/>
        <v>0.99103726922439705</v>
      </c>
      <c r="L1942" s="44"/>
    </row>
    <row r="1943" spans="1:12" x14ac:dyDescent="0.25">
      <c r="A1943" s="51">
        <f t="shared" si="213"/>
        <v>809.09589917829931</v>
      </c>
      <c r="B1943" s="5">
        <f t="shared" si="207"/>
        <v>0.85402353475117587</v>
      </c>
      <c r="C1943" s="49">
        <f t="shared" si="210"/>
        <v>-1.3706032215422737</v>
      </c>
      <c r="D1943" s="5">
        <f t="shared" si="208"/>
        <v>7.7829456312103913</v>
      </c>
      <c r="E1943" s="5">
        <f t="shared" si="209"/>
        <v>6.8820532610231204</v>
      </c>
      <c r="F1943" s="5">
        <f t="shared" si="211"/>
        <v>8.377180293542132</v>
      </c>
      <c r="G1943" s="16">
        <f>IF(AND(C$9="L",C$10="IB"),IF((($C$7*Coefficients!$C$16)/($A1943*($C$4/100)))&lt;=1,2*ASIN(($C$7*Coefficients!$C$16)/( $A1943*($C$4/100)))*180/PI(),180),IF(AND(C$9="C",C$10="IB"),IF((($C$7*Coefficients!$D$16)/($A1943*($C$4/100)))&lt;=1,2*ASIN(($C$7*Coefficients!$D$16)/( $A1943*($C$4/100)))*180/PI(),180),IF(AND(C$9="L",C$10="D"),IF((($C$7*Coefficients!$E$16)/($A1943*($C$4/100)))&lt;=1,2*ASIN(($C$7*Coefficients!$E$16)/( $A1943*($C$4/100)))*180/PI(),180),IF(AND(C$9="C",C$10="D"),IF((($C$7*Coefficients!$F$16)/($A1943*($C$4/100)))&lt;=1,2*ASIN(($C$7*Coefficients!$F$16)/( $A1943*($C$4/100)))*180/PI(),180),FALSE))))</f>
        <v>114.93984833645003</v>
      </c>
      <c r="H1943" s="50">
        <f>IF(AND(C$9="L",C$10="IB"),(($C$7*Coefficients!$C$16)/($A1943*SIN(C$5*PI()/180))*100/2)^2*PI(),IF(AND(C$9="C",C$10="IB"),(($C$7*Coefficients!$D$16)/($A1943*SIN(C$5*PI()/180))*100/2)^2*PI(),IF(AND(C$9="L",C$10="D"),(($C$7*Coefficients!$E$16)/($A1943*SIN(C$5*PI()/180))*100/2)^2*PI(),IF(AND(C$9="C",C$10="D"),(($C$7* Coefficients!$F$16)/($A1943*SIN(C$5*PI()/180))*100/2)^2*PI(),FALSE))))</f>
        <v>3917.1268442545597</v>
      </c>
      <c r="I1943" s="42">
        <f t="shared" si="212"/>
        <v>0.98875794675570994</v>
      </c>
      <c r="L1943" s="44"/>
    </row>
    <row r="1944" spans="1:12" x14ac:dyDescent="0.25">
      <c r="A1944" s="51">
        <f t="shared" si="213"/>
        <v>810.96105785375755</v>
      </c>
      <c r="B1944" s="5">
        <f t="shared" si="207"/>
        <v>0.85338439751770256</v>
      </c>
      <c r="C1944" s="49">
        <f t="shared" si="210"/>
        <v>-1.3771060327661262</v>
      </c>
      <c r="D1944" s="5">
        <f t="shared" si="208"/>
        <v>7.8008871738376806</v>
      </c>
      <c r="E1944" s="5">
        <f t="shared" si="209"/>
        <v>6.913819375560748</v>
      </c>
      <c r="F1944" s="5">
        <f t="shared" si="211"/>
        <v>8.3971802935421298</v>
      </c>
      <c r="G1944" s="16">
        <f>IF(AND(C$9="L",C$10="IB"),IF((($C$7*Coefficients!$C$16)/($A1944*($C$4/100)))&lt;=1,2*ASIN(($C$7*Coefficients!$C$16)/( $A1944*($C$4/100)))*180/PI(),180),IF(AND(C$9="C",C$10="IB"),IF((($C$7*Coefficients!$D$16)/($A1944*($C$4/100)))&lt;=1,2*ASIN(($C$7*Coefficients!$D$16)/( $A1944*($C$4/100)))*180/PI(),180),IF(AND(C$9="L",C$10="D"),IF((($C$7*Coefficients!$E$16)/($A1944*($C$4/100)))&lt;=1,2*ASIN(($C$7*Coefficients!$E$16)/( $A1944*($C$4/100)))*180/PI(),180),IF(AND(C$9="C",C$10="D"),IF((($C$7*Coefficients!$F$16)/($A1944*($C$4/100)))&lt;=1,2*ASIN(($C$7*Coefficients!$F$16)/( $A1944*($C$4/100)))*180/PI(),180),FALSE))))</f>
        <v>114.52779205350998</v>
      </c>
      <c r="H1944" s="50">
        <f>IF(AND(C$9="L",C$10="IB"),(($C$7*Coefficients!$C$16)/($A1944*SIN(C$5*PI()/180))*100/2)^2*PI(),IF(AND(C$9="C",C$10="IB"),(($C$7*Coefficients!$D$16)/($A1944*SIN(C$5*PI()/180))*100/2)^2*PI(),IF(AND(C$9="L",C$10="D"),(($C$7*Coefficients!$E$16)/($A1944*SIN(C$5*PI()/180))*100/2)^2*PI(),IF(AND(C$9="C",C$10="D"),(($C$7* Coefficients!$F$16)/($A1944*SIN(C$5*PI()/180))*100/2)^2*PI(),FALSE))))</f>
        <v>3899.1292812240804</v>
      </c>
      <c r="I1944" s="42">
        <f t="shared" si="212"/>
        <v>0.98648386658322862</v>
      </c>
      <c r="L1944" s="44"/>
    </row>
    <row r="1945" spans="1:12" x14ac:dyDescent="0.25">
      <c r="A1945" s="51">
        <f t="shared" si="213"/>
        <v>812.83051616401576</v>
      </c>
      <c r="B1945" s="5">
        <f t="shared" si="207"/>
        <v>0.8527426225310355</v>
      </c>
      <c r="C1945" s="49">
        <f t="shared" si="210"/>
        <v>-1.3836405837158186</v>
      </c>
      <c r="D1945" s="5">
        <f t="shared" si="208"/>
        <v>7.8188700759922076</v>
      </c>
      <c r="E1945" s="5">
        <f t="shared" si="209"/>
        <v>6.9457321158210394</v>
      </c>
      <c r="F1945" s="5">
        <f t="shared" si="211"/>
        <v>8.4171802935421294</v>
      </c>
      <c r="G1945" s="16">
        <f>IF(AND(C$9="L",C$10="IB"),IF((($C$7*Coefficients!$C$16)/($A1945*($C$4/100)))&lt;=1,2*ASIN(($C$7*Coefficients!$C$16)/( $A1945*($C$4/100)))*180/PI(),180),IF(AND(C$9="C",C$10="IB"),IF((($C$7*Coefficients!$D$16)/($A1945*($C$4/100)))&lt;=1,2*ASIN(($C$7*Coefficients!$D$16)/( $A1945*($C$4/100)))*180/PI(),180),IF(AND(C$9="L",C$10="D"),IF((($C$7*Coefficients!$E$16)/($A1945*($C$4/100)))&lt;=1,2*ASIN(($C$7*Coefficients!$E$16)/( $A1945*($C$4/100)))*180/PI(),180),IF(AND(C$9="C",C$10="D"),IF((($C$7*Coefficients!$F$16)/($A1945*($C$4/100)))&lt;=1,2*ASIN(($C$7*Coefficients!$F$16)/( $A1945*($C$4/100)))*180/PI(),180),FALSE))))</f>
        <v>114.11896762338476</v>
      </c>
      <c r="H1945" s="50">
        <f>IF(AND(C$9="L",C$10="IB"),(($C$7*Coefficients!$C$16)/($A1945*SIN(C$5*PI()/180))*100/2)^2*PI(),IF(AND(C$9="C",C$10="IB"),(($C$7*Coefficients!$D$16)/($A1945*SIN(C$5*PI()/180))*100/2)^2*PI(),IF(AND(C$9="L",C$10="D"),(($C$7*Coefficients!$E$16)/($A1945*SIN(C$5*PI()/180))*100/2)^2*PI(),IF(AND(C$9="C",C$10="D"),(($C$7* Coefficients!$F$16)/($A1945*SIN(C$5*PI()/180))*100/2)^2*PI(),FALSE))))</f>
        <v>3881.2144094844152</v>
      </c>
      <c r="I1945" s="42">
        <f t="shared" si="212"/>
        <v>0.98421501665000632</v>
      </c>
      <c r="L1945" s="44"/>
    </row>
    <row r="1946" spans="1:12" x14ac:dyDescent="0.25">
      <c r="A1946" s="51">
        <f t="shared" si="213"/>
        <v>814.70428402075584</v>
      </c>
      <c r="B1946" s="5">
        <f t="shared" si="207"/>
        <v>0.85209820039211304</v>
      </c>
      <c r="C1946" s="49">
        <f t="shared" si="210"/>
        <v>-1.3902070382144793</v>
      </c>
      <c r="D1946" s="5">
        <f t="shared" si="208"/>
        <v>7.8368944330175356</v>
      </c>
      <c r="E1946" s="5">
        <f t="shared" si="209"/>
        <v>6.9777921585975831</v>
      </c>
      <c r="F1946" s="5">
        <f t="shared" si="211"/>
        <v>8.437180293542129</v>
      </c>
      <c r="G1946" s="16">
        <f>IF(AND(C$9="L",C$10="IB"),IF((($C$7*Coefficients!$C$16)/($A1946*($C$4/100)))&lt;=1,2*ASIN(($C$7*Coefficients!$C$16)/( $A1946*($C$4/100)))*180/PI(),180),IF(AND(C$9="C",C$10="IB"),IF((($C$7*Coefficients!$D$16)/($A1946*($C$4/100)))&lt;=1,2*ASIN(($C$7*Coefficients!$D$16)/( $A1946*($C$4/100)))*180/PI(),180),IF(AND(C$9="L",C$10="D"),IF((($C$7*Coefficients!$E$16)/($A1946*($C$4/100)))&lt;=1,2*ASIN(($C$7*Coefficients!$E$16)/( $A1946*($C$4/100)))*180/PI(),180),IF(AND(C$9="C",C$10="D"),IF((($C$7*Coefficients!$F$16)/($A1946*($C$4/100)))&lt;=1,2*ASIN(($C$7*Coefficients!$F$16)/( $A1946*($C$4/100)))*180/PI(),180),FALSE))))</f>
        <v>113.71331457736223</v>
      </c>
      <c r="H1946" s="50">
        <f>IF(AND(C$9="L",C$10="IB"),(($C$7*Coefficients!$C$16)/($A1946*SIN(C$5*PI()/180))*100/2)^2*PI(),IF(AND(C$9="C",C$10="IB"),(($C$7*Coefficients!$D$16)/($A1946*SIN(C$5*PI()/180))*100/2)^2*PI(),IF(AND(C$9="L",C$10="D"),(($C$7*Coefficients!$E$16)/($A1946*SIN(C$5*PI()/180))*100/2)^2*PI(),IF(AND(C$9="C",C$10="D"),(($C$7* Coefficients!$F$16)/($A1946*SIN(C$5*PI()/180))*100/2)^2*PI(),FALSE))))</f>
        <v>3863.381849103595</v>
      </c>
      <c r="I1946" s="42">
        <f t="shared" si="212"/>
        <v>0.98195138492682676</v>
      </c>
      <c r="L1946" s="44"/>
    </row>
    <row r="1947" spans="1:12" x14ac:dyDescent="0.25">
      <c r="A1947" s="51">
        <f t="shared" si="213"/>
        <v>816.58237135850845</v>
      </c>
      <c r="B1947" s="5">
        <f t="shared" si="207"/>
        <v>0.85145112168262505</v>
      </c>
      <c r="C1947" s="49">
        <f t="shared" si="210"/>
        <v>-1.3968055610223951</v>
      </c>
      <c r="D1947" s="5">
        <f t="shared" si="208"/>
        <v>7.8549603404770076</v>
      </c>
      <c r="E1947" s="5">
        <f t="shared" si="209"/>
        <v>7.0100001838079011</v>
      </c>
      <c r="F1947" s="5">
        <f t="shared" si="211"/>
        <v>8.4571802935421303</v>
      </c>
      <c r="G1947" s="16">
        <f>IF(AND(C$9="L",C$10="IB"),IF((($C$7*Coefficients!$C$16)/($A1947*($C$4/100)))&lt;=1,2*ASIN(($C$7*Coefficients!$C$16)/( $A1947*($C$4/100)))*180/PI(),180),IF(AND(C$9="C",C$10="IB"),IF((($C$7*Coefficients!$D$16)/($A1947*($C$4/100)))&lt;=1,2*ASIN(($C$7*Coefficients!$D$16)/( $A1947*($C$4/100)))*180/PI(),180),IF(AND(C$9="L",C$10="D"),IF((($C$7*Coefficients!$E$16)/($A1947*($C$4/100)))&lt;=1,2*ASIN(($C$7*Coefficients!$E$16)/( $A1947*($C$4/100)))*180/PI(),180),IF(AND(C$9="C",C$10="D"),IF((($C$7*Coefficients!$F$16)/($A1947*($C$4/100)))&lt;=1,2*ASIN(($C$7*Coefficients!$F$16)/( $A1947*($C$4/100)))*180/PI(),180),FALSE))))</f>
        <v>113.31077437597602</v>
      </c>
      <c r="H1947" s="50">
        <f>IF(AND(C$9="L",C$10="IB"),(($C$7*Coefficients!$C$16)/($A1947*SIN(C$5*PI()/180))*100/2)^2*PI(),IF(AND(C$9="C",C$10="IB"),(($C$7*Coefficients!$D$16)/($A1947*SIN(C$5*PI()/180))*100/2)^2*PI(),IF(AND(C$9="L",C$10="D"),(($C$7*Coefficients!$E$16)/($A1947*SIN(C$5*PI()/180))*100/2)^2*PI(),IF(AND(C$9="C",C$10="D"),(($C$7* Coefficients!$F$16)/($A1947*SIN(C$5*PI()/180))*100/2)^2*PI(),FALSE))))</f>
        <v>3845.631221895278</v>
      </c>
      <c r="I1947" s="42">
        <f t="shared" si="212"/>
        <v>0.97969295941213963</v>
      </c>
      <c r="L1947" s="44"/>
    </row>
    <row r="1948" spans="1:12" x14ac:dyDescent="0.25">
      <c r="A1948" s="51">
        <f t="shared" si="213"/>
        <v>818.4647881347056</v>
      </c>
      <c r="B1948" s="5">
        <f t="shared" si="207"/>
        <v>0.85080137696512526</v>
      </c>
      <c r="C1948" s="49">
        <f t="shared" si="210"/>
        <v>-1.4034363178433482</v>
      </c>
      <c r="D1948" s="5">
        <f t="shared" si="208"/>
        <v>7.873067894154266</v>
      </c>
      <c r="E1948" s="5">
        <f t="shared" si="209"/>
        <v>7.0423568745078651</v>
      </c>
      <c r="F1948" s="5">
        <f t="shared" si="211"/>
        <v>8.4771802935421263</v>
      </c>
      <c r="G1948" s="16">
        <f>IF(AND(C$9="L",C$10="IB"),IF((($C$7*Coefficients!$C$16)/($A1948*($C$4/100)))&lt;=1,2*ASIN(($C$7*Coefficients!$C$16)/( $A1948*($C$4/100)))*180/PI(),180),IF(AND(C$9="C",C$10="IB"),IF((($C$7*Coefficients!$D$16)/($A1948*($C$4/100)))&lt;=1,2*ASIN(($C$7*Coefficients!$D$16)/( $A1948*($C$4/100)))*180/PI(),180),IF(AND(C$9="L",C$10="D"),IF((($C$7*Coefficients!$E$16)/($A1948*($C$4/100)))&lt;=1,2*ASIN(($C$7*Coefficients!$E$16)/( $A1948*($C$4/100)))*180/PI(),180),IF(AND(C$9="C",C$10="D"),IF((($C$7*Coefficients!$F$16)/($A1948*($C$4/100)))&lt;=1,2*ASIN(($C$7*Coefficients!$F$16)/( $A1948*($C$4/100)))*180/PI(),180),FALSE))))</f>
        <v>112.91129032325578</v>
      </c>
      <c r="H1948" s="50">
        <f>IF(AND(C$9="L",C$10="IB"),(($C$7*Coefficients!$C$16)/($A1948*SIN(C$5*PI()/180))*100/2)^2*PI(),IF(AND(C$9="C",C$10="IB"),(($C$7*Coefficients!$D$16)/($A1948*SIN(C$5*PI()/180))*100/2)^2*PI(),IF(AND(C$9="L",C$10="D"),(($C$7*Coefficients!$E$16)/($A1948*SIN(C$5*PI()/180))*100/2)^2*PI(),IF(AND(C$9="C",C$10="D"),(($C$7* Coefficients!$F$16)/($A1948*SIN(C$5*PI()/180))*100/2)^2*PI(),FALSE))))</f>
        <v>3827.9621514107334</v>
      </c>
      <c r="I1948" s="42">
        <f t="shared" si="212"/>
        <v>0.97743972813199809</v>
      </c>
      <c r="L1948" s="44"/>
    </row>
    <row r="1949" spans="1:12" x14ac:dyDescent="0.25">
      <c r="A1949" s="51">
        <f t="shared" si="213"/>
        <v>820.35154432973377</v>
      </c>
      <c r="B1949" s="5">
        <f t="shared" si="207"/>
        <v>0.85014895678314784</v>
      </c>
      <c r="C1949" s="49">
        <f t="shared" si="210"/>
        <v>-1.4100994753309823</v>
      </c>
      <c r="D1949" s="5">
        <f t="shared" si="208"/>
        <v>7.8912171900537595</v>
      </c>
      <c r="E1949" s="5">
        <f t="shared" si="209"/>
        <v>7.0748629169062092</v>
      </c>
      <c r="F1949" s="5">
        <f t="shared" si="211"/>
        <v>8.4971802935421277</v>
      </c>
      <c r="G1949" s="16">
        <f>IF(AND(C$9="L",C$10="IB"),IF((($C$7*Coefficients!$C$16)/($A1949*($C$4/100)))&lt;=1,2*ASIN(($C$7*Coefficients!$C$16)/( $A1949*($C$4/100)))*180/PI(),180),IF(AND(C$9="C",C$10="IB"),IF((($C$7*Coefficients!$D$16)/($A1949*($C$4/100)))&lt;=1,2*ASIN(($C$7*Coefficients!$D$16)/( $A1949*($C$4/100)))*180/PI(),180),IF(AND(C$9="L",C$10="D"),IF((($C$7*Coefficients!$E$16)/($A1949*($C$4/100)))&lt;=1,2*ASIN(($C$7*Coefficients!$E$16)/( $A1949*($C$4/100)))*180/PI(),180),IF(AND(C$9="C",C$10="D"),IF((($C$7*Coefficients!$F$16)/($A1949*($C$4/100)))&lt;=1,2*ASIN(($C$7*Coefficients!$F$16)/( $A1949*($C$4/100)))*180/PI(),180),FALSE))))</f>
        <v>112.51480748582709</v>
      </c>
      <c r="H1949" s="50">
        <f>IF(AND(C$9="L",C$10="IB"),(($C$7*Coefficients!$C$16)/($A1949*SIN(C$5*PI()/180))*100/2)^2*PI(),IF(AND(C$9="C",C$10="IB"),(($C$7*Coefficients!$D$16)/($A1949*SIN(C$5*PI()/180))*100/2)^2*PI(),IF(AND(C$9="L",C$10="D"),(($C$7*Coefficients!$E$16)/($A1949*SIN(C$5*PI()/180))*100/2)^2*PI(),IF(AND(C$9="C",C$10="D"),(($C$7* Coefficients!$F$16)/($A1949*SIN(C$5*PI()/180))*100/2)^2*PI(),FALSE))))</f>
        <v>3810.3742629308513</v>
      </c>
      <c r="I1949" s="42">
        <f t="shared" si="212"/>
        <v>0.97519167913999372</v>
      </c>
      <c r="L1949" s="44"/>
    </row>
    <row r="1950" spans="1:12" x14ac:dyDescent="0.25">
      <c r="A1950" s="51">
        <f t="shared" si="213"/>
        <v>822.24264994698638</v>
      </c>
      <c r="B1950" s="5">
        <f t="shared" si="207"/>
        <v>0.84949385166132318</v>
      </c>
      <c r="C1950" s="49">
        <f t="shared" si="210"/>
        <v>-1.4167952010952543</v>
      </c>
      <c r="D1950" s="5">
        <f t="shared" si="208"/>
        <v>7.9094083244012463</v>
      </c>
      <c r="E1950" s="5">
        <f t="shared" si="209"/>
        <v>7.1075190003790407</v>
      </c>
      <c r="F1950" s="5">
        <f t="shared" si="211"/>
        <v>8.5171802935421272</v>
      </c>
      <c r="G1950" s="16">
        <f>IF(AND(C$9="L",C$10="IB"),IF((($C$7*Coefficients!$C$16)/($A1950*($C$4/100)))&lt;=1,2*ASIN(($C$7*Coefficients!$C$16)/( $A1950*($C$4/100)))*180/PI(),180),IF(AND(C$9="C",C$10="IB"),IF((($C$7*Coefficients!$D$16)/($A1950*($C$4/100)))&lt;=1,2*ASIN(($C$7*Coefficients!$D$16)/( $A1950*($C$4/100)))*180/PI(),180),IF(AND(C$9="L",C$10="D"),IF((($C$7*Coefficients!$E$16)/($A1950*($C$4/100)))&lt;=1,2*ASIN(($C$7*Coefficients!$E$16)/( $A1950*($C$4/100)))*180/PI(),180),IF(AND(C$9="C",C$10="D"),IF((($C$7*Coefficients!$F$16)/($A1950*($C$4/100)))&lt;=1,2*ASIN(($C$7*Coefficients!$F$16)/( $A1950*($C$4/100)))*180/PI(),180),FALSE))))</f>
        <v>112.121272616529</v>
      </c>
      <c r="H1950" s="50">
        <f>IF(AND(C$9="L",C$10="IB"),(($C$7*Coefficients!$C$16)/($A1950*SIN(C$5*PI()/180))*100/2)^2*PI(),IF(AND(C$9="C",C$10="IB"),(($C$7*Coefficients!$D$16)/($A1950*SIN(C$5*PI()/180))*100/2)^2*PI(),IF(AND(C$9="L",C$10="D"),(($C$7*Coefficients!$E$16)/($A1950*SIN(C$5*PI()/180))*100/2)^2*PI(),IF(AND(C$9="C",C$10="D"),(($C$7* Coefficients!$F$16)/($A1950*SIN(C$5*PI()/180))*100/2)^2*PI(),FALSE))))</f>
        <v>3792.867183458201</v>
      </c>
      <c r="I1950" s="42">
        <f t="shared" si="212"/>
        <v>0.97294880051719479</v>
      </c>
      <c r="L1950" s="44"/>
    </row>
    <row r="1951" spans="1:12" x14ac:dyDescent="0.25">
      <c r="A1951" s="51">
        <f t="shared" si="213"/>
        <v>824.1381150129173</v>
      </c>
      <c r="B1951" s="5">
        <f t="shared" si="207"/>
        <v>0.84883605210550039</v>
      </c>
      <c r="C1951" s="49">
        <f t="shared" si="210"/>
        <v>-1.4235236637088904</v>
      </c>
      <c r="D1951" s="5">
        <f t="shared" si="208"/>
        <v>7.9276413936443131</v>
      </c>
      <c r="E1951" s="5">
        <f t="shared" si="209"/>
        <v>7.1403258174844986</v>
      </c>
      <c r="F1951" s="5">
        <f t="shared" si="211"/>
        <v>8.5371802935421268</v>
      </c>
      <c r="G1951" s="16">
        <f>IF(AND(C$9="L",C$10="IB"),IF((($C$7*Coefficients!$C$16)/($A1951*($C$4/100)))&lt;=1,2*ASIN(($C$7*Coefficients!$C$16)/( $A1951*($C$4/100)))*180/PI(),180),IF(AND(C$9="C",C$10="IB"),IF((($C$7*Coefficients!$D$16)/($A1951*($C$4/100)))&lt;=1,2*ASIN(($C$7*Coefficients!$D$16)/( $A1951*($C$4/100)))*180/PI(),180),IF(AND(C$9="L",C$10="D"),IF((($C$7*Coefficients!$E$16)/($A1951*($C$4/100)))&lt;=1,2*ASIN(($C$7*Coefficients!$E$16)/( $A1951*($C$4/100)))*180/PI(),180),IF(AND(C$9="C",C$10="D"),IF((($C$7*Coefficients!$F$16)/($A1951*($C$4/100)))&lt;=1,2*ASIN(($C$7*Coefficients!$F$16)/( $A1951*($C$4/100)))*180/PI(),180),FALSE))))</f>
        <v>111.73063408224459</v>
      </c>
      <c r="H1951" s="50">
        <f>IF(AND(C$9="L",C$10="IB"),(($C$7*Coefficients!$C$16)/($A1951*SIN(C$5*PI()/180))*100/2)^2*PI(),IF(AND(C$9="C",C$10="IB"),(($C$7*Coefficients!$D$16)/($A1951*SIN(C$5*PI()/180))*100/2)^2*PI(),IF(AND(C$9="L",C$10="D"),(($C$7*Coefficients!$E$16)/($A1951*SIN(C$5*PI()/180))*100/2)^2*PI(),IF(AND(C$9="C",C$10="D"),(($C$7* Coefficients!$F$16)/($A1951*SIN(C$5*PI()/180))*100/2)^2*PI(),FALSE))))</f>
        <v>3775.4405417091202</v>
      </c>
      <c r="I1951" s="42">
        <f t="shared" si="212"/>
        <v>0.97071108037208187</v>
      </c>
      <c r="L1951" s="44"/>
    </row>
    <row r="1952" spans="1:12" x14ac:dyDescent="0.25">
      <c r="A1952" s="51">
        <f t="shared" si="213"/>
        <v>826.03794957709351</v>
      </c>
      <c r="B1952" s="5">
        <f t="shared" si="207"/>
        <v>0.84817554860286704</v>
      </c>
      <c r="C1952" s="49">
        <f t="shared" si="210"/>
        <v>-1.4302850327139511</v>
      </c>
      <c r="D1952" s="5">
        <f t="shared" si="208"/>
        <v>7.9459164944528746</v>
      </c>
      <c r="E1952" s="5">
        <f t="shared" si="209"/>
        <v>7.1732840639774178</v>
      </c>
      <c r="F1952" s="5">
        <f t="shared" si="211"/>
        <v>8.5571802935421264</v>
      </c>
      <c r="G1952" s="16">
        <f>IF(AND(C$9="L",C$10="IB"),IF((($C$7*Coefficients!$C$16)/($A1952*($C$4/100)))&lt;=1,2*ASIN(($C$7*Coefficients!$C$16)/( $A1952*($C$4/100)))*180/PI(),180),IF(AND(C$9="C",C$10="IB"),IF((($C$7*Coefficients!$D$16)/($A1952*($C$4/100)))&lt;=1,2*ASIN(($C$7*Coefficients!$D$16)/( $A1952*($C$4/100)))*180/PI(),180),IF(AND(C$9="L",C$10="D"),IF((($C$7*Coefficients!$E$16)/($A1952*($C$4/100)))&lt;=1,2*ASIN(($C$7*Coefficients!$E$16)/( $A1952*($C$4/100)))*180/PI(),180),IF(AND(C$9="C",C$10="D"),IF((($C$7*Coefficients!$F$16)/($A1952*($C$4/100)))&lt;=1,2*ASIN(($C$7*Coefficients!$F$16)/( $A1952*($C$4/100)))*180/PI(),180),FALSE))))</f>
        <v>111.34284179566363</v>
      </c>
      <c r="H1952" s="50">
        <f>IF(AND(C$9="L",C$10="IB"),(($C$7*Coefficients!$C$16)/($A1952*SIN(C$5*PI()/180))*100/2)^2*PI(),IF(AND(C$9="C",C$10="IB"),(($C$7*Coefficients!$D$16)/($A1952*SIN(C$5*PI()/180))*100/2)^2*PI(),IF(AND(C$9="L",C$10="D"),(($C$7*Coefficients!$E$16)/($A1952*SIN(C$5*PI()/180))*100/2)^2*PI(),IF(AND(C$9="C",C$10="D"),(($C$7* Coefficients!$F$16)/($A1952*SIN(C$5*PI()/180))*100/2)^2*PI(),FALSE))))</f>
        <v>3758.093968105843</v>
      </c>
      <c r="I1952" s="42">
        <f t="shared" si="212"/>
        <v>0.96847850684048586</v>
      </c>
      <c r="L1952" s="44"/>
    </row>
    <row r="1953" spans="1:12" x14ac:dyDescent="0.25">
      <c r="A1953" s="51">
        <f t="shared" si="213"/>
        <v>827.94216371224877</v>
      </c>
      <c r="B1953" s="5">
        <f t="shared" si="207"/>
        <v>0.84751233162207529</v>
      </c>
      <c r="C1953" s="49">
        <f t="shared" si="210"/>
        <v>-1.4370794786284045</v>
      </c>
      <c r="D1953" s="5">
        <f t="shared" si="208"/>
        <v>7.9642337237196985</v>
      </c>
      <c r="E1953" s="5">
        <f t="shared" si="209"/>
        <v>7.2063944388240913</v>
      </c>
      <c r="F1953" s="5">
        <f t="shared" si="211"/>
        <v>8.5771802935421277</v>
      </c>
      <c r="G1953" s="16">
        <f>IF(AND(C$9="L",C$10="IB"),IF((($C$7*Coefficients!$C$16)/($A1953*($C$4/100)))&lt;=1,2*ASIN(($C$7*Coefficients!$C$16)/( $A1953*($C$4/100)))*180/PI(),180),IF(AND(C$9="C",C$10="IB"),IF((($C$7*Coefficients!$D$16)/($A1953*($C$4/100)))&lt;=1,2*ASIN(($C$7*Coefficients!$D$16)/( $A1953*($C$4/100)))*180/PI(),180),IF(AND(C$9="L",C$10="D"),IF((($C$7*Coefficients!$E$16)/($A1953*($C$4/100)))&lt;=1,2*ASIN(($C$7*Coefficients!$E$16)/( $A1953*($C$4/100)))*180/PI(),180),IF(AND(C$9="C",C$10="D"),IF((($C$7*Coefficients!$F$16)/($A1953*($C$4/100)))&lt;=1,2*ASIN(($C$7*Coefficients!$F$16)/( $A1953*($C$4/100)))*180/PI(),180),FALSE))))</f>
        <v>110.95784715071848</v>
      </c>
      <c r="H1953" s="50">
        <f>IF(AND(C$9="L",C$10="IB"),(($C$7*Coefficients!$C$16)/($A1953*SIN(C$5*PI()/180))*100/2)^2*PI(),IF(AND(C$9="C",C$10="IB"),(($C$7*Coefficients!$D$16)/($A1953*SIN(C$5*PI()/180))*100/2)^2*PI(),IF(AND(C$9="L",C$10="D"),(($C$7*Coefficients!$E$16)/($A1953*SIN(C$5*PI()/180))*100/2)^2*PI(),IF(AND(C$9="C",C$10="D"),(($C$7* Coefficients!$F$16)/($A1953*SIN(C$5*PI()/180))*100/2)^2*PI(),FALSE))))</f>
        <v>3740.8270947686538</v>
      </c>
      <c r="I1953" s="42">
        <f t="shared" si="212"/>
        <v>0.96625106808552386</v>
      </c>
      <c r="L1953" s="44"/>
    </row>
    <row r="1954" spans="1:12" x14ac:dyDescent="0.25">
      <c r="A1954" s="51">
        <f t="shared" si="213"/>
        <v>829.85076751433689</v>
      </c>
      <c r="B1954" s="5">
        <f t="shared" si="207"/>
        <v>0.8468463916133665</v>
      </c>
      <c r="C1954" s="49">
        <f t="shared" si="210"/>
        <v>-1.4439071729527968</v>
      </c>
      <c r="D1954" s="5">
        <f t="shared" si="208"/>
        <v>7.9825931785609106</v>
      </c>
      <c r="E1954" s="5">
        <f t="shared" si="209"/>
        <v>7.2396576442170968</v>
      </c>
      <c r="F1954" s="5">
        <f t="shared" si="211"/>
        <v>8.5971802935421273</v>
      </c>
      <c r="G1954" s="16">
        <f>IF(AND(C$9="L",C$10="IB"),IF((($C$7*Coefficients!$C$16)/($A1954*($C$4/100)))&lt;=1,2*ASIN(($C$7*Coefficients!$C$16)/( $A1954*($C$4/100)))*180/PI(),180),IF(AND(C$9="C",C$10="IB"),IF((($C$7*Coefficients!$D$16)/($A1954*($C$4/100)))&lt;=1,2*ASIN(($C$7*Coefficients!$D$16)/( $A1954*($C$4/100)))*180/PI(),180),IF(AND(C$9="L",C$10="D"),IF((($C$7*Coefficients!$E$16)/($A1954*($C$4/100)))&lt;=1,2*ASIN(($C$7*Coefficients!$E$16)/( $A1954*($C$4/100)))*180/PI(),180),IF(AND(C$9="C",C$10="D"),IF((($C$7*Coefficients!$F$16)/($A1954*($C$4/100)))&lt;=1,2*ASIN(($C$7*Coefficients!$F$16)/( $A1954*($C$4/100)))*180/PI(),180),FALSE))))</f>
        <v>110.5756029614537</v>
      </c>
      <c r="H1954" s="50">
        <f>IF(AND(C$9="L",C$10="IB"),(($C$7*Coefficients!$C$16)/($A1954*SIN(C$5*PI()/180))*100/2)^2*PI(),IF(AND(C$9="C",C$10="IB"),(($C$7*Coefficients!$D$16)/($A1954*SIN(C$5*PI()/180))*100/2)^2*PI(),IF(AND(C$9="L",C$10="D"),(($C$7*Coefficients!$E$16)/($A1954*SIN(C$5*PI()/180))*100/2)^2*PI(),IF(AND(C$9="C",C$10="D"),(($C$7* Coefficients!$F$16)/($A1954*SIN(C$5*PI()/180))*100/2)^2*PI(),FALSE))))</f>
        <v>3723.6395555080921</v>
      </c>
      <c r="I1954" s="42">
        <f t="shared" si="212"/>
        <v>0.96402875229753748</v>
      </c>
      <c r="L1954" s="44"/>
    </row>
    <row r="1955" spans="1:12" x14ac:dyDescent="0.25">
      <c r="A1955" s="51">
        <f t="shared" si="213"/>
        <v>831.76377110258522</v>
      </c>
      <c r="B1955" s="5">
        <f t="shared" ref="B1955:B2018" si="214">IF(AND(C$9="L",C$10="IB"),SQRT((SIN(PI()*$A1955*($C$4/100)/$C$7*SIN($C$5*PI()/180))/(PI()*$A1955*($C$4/100)/$C$7*SIN($C$5*PI()/180)))^2),IF(AND(C$9="C",C$10="IB"),IMABS(2*BESSELJ((2*PI()*$A1955/$C$7)*(($C$4/100)/2)*SIN($C$5*PI()/180),1)/( (2*PI()*$A1955/$C$7)*(($C$4/100)/2)*SIN($C$5*PI()/180))),IF(AND(C$9="L",C$10="D"),SQRT((SIN(PI()*$A1955*($C$4/100)/$C$7*SIN($C$5*PI()/180))/(PI()*$A1955*($C$4/100)/$C$7*SIN($C$5*PI()/180)))^2)*COS(C$5*PI()/180),IF(AND(C$9="C",C$10="D"),IMABS(2*BESSELJ((2*PI()*$A1955/$C$7)*(($C$4/100)/2)*SIN($C$5*PI()/180),1)/( (2*PI()*$A1955/$C$7)*(($C$4/100)/2)*SIN($C$5*PI()/180)))* COS(C$5*PI()/180),FALSE))))</f>
        <v>0.8461777190087022</v>
      </c>
      <c r="C1955" s="49">
        <f t="shared" si="210"/>
        <v>-1.4507682881769361</v>
      </c>
      <c r="D1955" s="5">
        <f t="shared" ref="D1955:D2018" si="215">IF(C$9="C",C$14/(C$7/A1955*100),"n/a")</f>
        <v>8.0009949563165126</v>
      </c>
      <c r="E1955" s="5">
        <f t="shared" ref="E1955:E2018" si="216">IF($C$9="C",(((PI()*(C$4/100)/(C$7/A1955)))^2),IF($C$9="L",(2*(C$4/100)/(C$7/A1955)),FALSE))</f>
        <v>7.2730743855901832</v>
      </c>
      <c r="F1955" s="5">
        <f t="shared" si="211"/>
        <v>8.6171802935421269</v>
      </c>
      <c r="G1955" s="16">
        <f>IF(AND(C$9="L",C$10="IB"),IF((($C$7*Coefficients!$C$16)/($A1955*($C$4/100)))&lt;=1,2*ASIN(($C$7*Coefficients!$C$16)/( $A1955*($C$4/100)))*180/PI(),180),IF(AND(C$9="C",C$10="IB"),IF((($C$7*Coefficients!$D$16)/($A1955*($C$4/100)))&lt;=1,2*ASIN(($C$7*Coefficients!$D$16)/( $A1955*($C$4/100)))*180/PI(),180),IF(AND(C$9="L",C$10="D"),IF((($C$7*Coefficients!$E$16)/($A1955*($C$4/100)))&lt;=1,2*ASIN(($C$7*Coefficients!$E$16)/( $A1955*($C$4/100)))*180/PI(),180),IF(AND(C$9="C",C$10="D"),IF((($C$7*Coefficients!$F$16)/($A1955*($C$4/100)))&lt;=1,2*ASIN(($C$7*Coefficients!$F$16)/( $A1955*($C$4/100)))*180/PI(),180),FALSE))))</f>
        <v>110.19606340410949</v>
      </c>
      <c r="H1955" s="50">
        <f>IF(AND(C$9="L",C$10="IB"),(($C$7*Coefficients!$C$16)/($A1955*SIN(C$5*PI()/180))*100/2)^2*PI(),IF(AND(C$9="C",C$10="IB"),(($C$7*Coefficients!$D$16)/($A1955*SIN(C$5*PI()/180))*100/2)^2*PI(),IF(AND(C$9="L",C$10="D"),(($C$7*Coefficients!$E$16)/($A1955*SIN(C$5*PI()/180))*100/2)^2*PI(),IF(AND(C$9="C",C$10="D"),(($C$7* Coefficients!$F$16)/($A1955*SIN(C$5*PI()/180))*100/2)^2*PI(),FALSE))))</f>
        <v>3706.5309858171859</v>
      </c>
      <c r="I1955" s="42">
        <f t="shared" si="212"/>
        <v>0.96181154769402954</v>
      </c>
      <c r="L1955" s="44"/>
    </row>
    <row r="1956" spans="1:12" x14ac:dyDescent="0.25">
      <c r="A1956" s="51">
        <f t="shared" si="213"/>
        <v>833.68118461954828</v>
      </c>
      <c r="B1956" s="5">
        <f t="shared" si="214"/>
        <v>0.84550630422189232</v>
      </c>
      <c r="C1956" s="49">
        <f t="shared" ref="C1956:C2019" si="217">20*LOG(B1956)</f>
        <v>-1.4576629977866826</v>
      </c>
      <c r="D1956" s="5">
        <f t="shared" si="215"/>
        <v>8.019439154550895</v>
      </c>
      <c r="E1956" s="5">
        <f t="shared" si="216"/>
        <v>7.3066453716332331</v>
      </c>
      <c r="F1956" s="5">
        <f t="shared" ref="F1956:F2019" si="218">IF(E1956&gt;=1,10*LOG(E1956),"neg.")</f>
        <v>8.6371802935421265</v>
      </c>
      <c r="G1956" s="16">
        <f>IF(AND(C$9="L",C$10="IB"),IF((($C$7*Coefficients!$C$16)/($A1956*($C$4/100)))&lt;=1,2*ASIN(($C$7*Coefficients!$C$16)/( $A1956*($C$4/100)))*180/PI(),180),IF(AND(C$9="C",C$10="IB"),IF((($C$7*Coefficients!$D$16)/($A1956*($C$4/100)))&lt;=1,2*ASIN(($C$7*Coefficients!$D$16)/( $A1956*($C$4/100)))*180/PI(),180),IF(AND(C$9="L",C$10="D"),IF((($C$7*Coefficients!$E$16)/($A1956*($C$4/100)))&lt;=1,2*ASIN(($C$7*Coefficients!$E$16)/( $A1956*($C$4/100)))*180/PI(),180),IF(AND(C$9="C",C$10="D"),IF((($C$7*Coefficients!$F$16)/($A1956*($C$4/100)))&lt;=1,2*ASIN(($C$7*Coefficients!$F$16)/( $A1956*($C$4/100)))*180/PI(),180),FALSE))))</f>
        <v>109.8191839622134</v>
      </c>
      <c r="H1956" s="50">
        <f>IF(AND(C$9="L",C$10="IB"),(($C$7*Coefficients!$C$16)/($A1956*SIN(C$5*PI()/180))*100/2)^2*PI(),IF(AND(C$9="C",C$10="IB"),(($C$7*Coefficients!$D$16)/($A1956*SIN(C$5*PI()/180))*100/2)^2*PI(),IF(AND(C$9="L",C$10="D"),(($C$7*Coefficients!$E$16)/($A1956*SIN(C$5*PI()/180))*100/2)^2*PI(),IF(AND(C$9="C",C$10="D"),(($C$7* Coefficients!$F$16)/($A1956*SIN(C$5*PI()/180))*100/2)^2*PI(),FALSE))))</f>
        <v>3689.5010228637225</v>
      </c>
      <c r="I1956" s="42">
        <f t="shared" ref="I1956:I2019" si="219">(0.8/A1956)*1000</f>
        <v>0.95959944251960216</v>
      </c>
      <c r="L1956" s="44"/>
    </row>
    <row r="1957" spans="1:12" x14ac:dyDescent="0.25">
      <c r="A1957" s="51">
        <f t="shared" ref="A1957:A2020" si="220">A1956*10^(1/1000)</f>
        <v>835.60301823116174</v>
      </c>
      <c r="B1957" s="5">
        <f t="shared" si="214"/>
        <v>0.844832137648731</v>
      </c>
      <c r="C1957" s="49">
        <f t="shared" si="217"/>
        <v>-1.4645914762707444</v>
      </c>
      <c r="D1957" s="5">
        <f t="shared" si="215"/>
        <v>8.0379258710533641</v>
      </c>
      <c r="E1957" s="5">
        <f t="shared" si="216"/>
        <v>7.3403713143072977</v>
      </c>
      <c r="F1957" s="5">
        <f t="shared" si="218"/>
        <v>8.6571802935421243</v>
      </c>
      <c r="G1957" s="16">
        <f>IF(AND(C$9="L",C$10="IB"),IF((($C$7*Coefficients!$C$16)/($A1957*($C$4/100)))&lt;=1,2*ASIN(($C$7*Coefficients!$C$16)/( $A1957*($C$4/100)))*180/PI(),180),IF(AND(C$9="C",C$10="IB"),IF((($C$7*Coefficients!$D$16)/($A1957*($C$4/100)))&lt;=1,2*ASIN(($C$7*Coefficients!$D$16)/( $A1957*($C$4/100)))*180/PI(),180),IF(AND(C$9="L",C$10="D"),IF((($C$7*Coefficients!$E$16)/($A1957*($C$4/100)))&lt;=1,2*ASIN(($C$7*Coefficients!$E$16)/( $A1957*($C$4/100)))*180/PI(),180),IF(AND(C$9="C",C$10="D"),IF((($C$7*Coefficients!$F$16)/($A1957*($C$4/100)))&lt;=1,2*ASIN(($C$7*Coefficients!$F$16)/( $A1957*($C$4/100)))*180/PI(),180),FALSE))))</f>
        <v>109.44492137449242</v>
      </c>
      <c r="H1957" s="50">
        <f>IF(AND(C$9="L",C$10="IB"),(($C$7*Coefficients!$C$16)/($A1957*SIN(C$5*PI()/180))*100/2)^2*PI(),IF(AND(C$9="C",C$10="IB"),(($C$7*Coefficients!$D$16)/($A1957*SIN(C$5*PI()/180))*100/2)^2*PI(),IF(AND(C$9="L",C$10="D"),(($C$7*Coefficients!$E$16)/($A1957*SIN(C$5*PI()/180))*100/2)^2*PI(),IF(AND(C$9="C",C$10="D"),(($C$7* Coefficients!$F$16)/($A1957*SIN(C$5*PI()/180))*100/2)^2*PI(),FALSE))))</f>
        <v>3672.5493054825492</v>
      </c>
      <c r="I1957" s="42">
        <f t="shared" si="219"/>
        <v>0.95739242504589372</v>
      </c>
      <c r="L1957" s="44"/>
    </row>
    <row r="1958" spans="1:12" x14ac:dyDescent="0.25">
      <c r="A1958" s="51">
        <f t="shared" si="220"/>
        <v>837.52928212679603</v>
      </c>
      <c r="B1958" s="5">
        <f t="shared" si="214"/>
        <v>0.84415520966713065</v>
      </c>
      <c r="C1958" s="49">
        <f t="shared" si="217"/>
        <v>-1.4715538991275725</v>
      </c>
      <c r="D1958" s="5">
        <f t="shared" si="215"/>
        <v>8.0564552038386505</v>
      </c>
      <c r="E1958" s="5">
        <f t="shared" si="216"/>
        <v>7.374252928859689</v>
      </c>
      <c r="F1958" s="5">
        <f t="shared" si="218"/>
        <v>8.6771802935421256</v>
      </c>
      <c r="G1958" s="16">
        <f>IF(AND(C$9="L",C$10="IB"),IF((($C$7*Coefficients!$C$16)/($A1958*($C$4/100)))&lt;=1,2*ASIN(($C$7*Coefficients!$C$16)/( $A1958*($C$4/100)))*180/PI(),180),IF(AND(C$9="C",C$10="IB"),IF((($C$7*Coefficients!$D$16)/($A1958*($C$4/100)))&lt;=1,2*ASIN(($C$7*Coefficients!$D$16)/( $A1958*($C$4/100)))*180/PI(),180),IF(AND(C$9="L",C$10="D"),IF((($C$7*Coefficients!$E$16)/($A1958*($C$4/100)))&lt;=1,2*ASIN(($C$7*Coefficients!$E$16)/( $A1958*($C$4/100)))*180/PI(),180),IF(AND(C$9="C",C$10="D"),IF((($C$7*Coefficients!$F$16)/($A1958*($C$4/100)))&lt;=1,2*ASIN(($C$7*Coefficients!$F$16)/( $A1958*($C$4/100)))*180/PI(),180),FALSE))))</f>
        <v>109.07323358542958</v>
      </c>
      <c r="H1958" s="50">
        <f>IF(AND(C$9="L",C$10="IB"),(($C$7*Coefficients!$C$16)/($A1958*SIN(C$5*PI()/180))*100/2)^2*PI(),IF(AND(C$9="C",C$10="IB"),(($C$7*Coefficients!$D$16)/($A1958*SIN(C$5*PI()/180))*100/2)^2*PI(),IF(AND(C$9="L",C$10="D"),(($C$7*Coefficients!$E$16)/($A1958*SIN(C$5*PI()/180))*100/2)^2*PI(),IF(AND(C$9="C",C$10="D"),(($C$7* Coefficients!$F$16)/($A1958*SIN(C$5*PI()/180))*100/2)^2*PI(),FALSE))))</f>
        <v>3655.6754741679174</v>
      </c>
      <c r="I1958" s="42">
        <f t="shared" si="219"/>
        <v>0.95519048357151737</v>
      </c>
      <c r="L1958" s="44"/>
    </row>
    <row r="1959" spans="1:12" x14ac:dyDescent="0.25">
      <c r="A1959" s="51">
        <f t="shared" si="220"/>
        <v>839.45998651931063</v>
      </c>
      <c r="B1959" s="5">
        <f t="shared" si="214"/>
        <v>0.84347551063726023</v>
      </c>
      <c r="C1959" s="49">
        <f t="shared" si="217"/>
        <v>-1.4785504428722942</v>
      </c>
      <c r="D1959" s="5">
        <f t="shared" si="215"/>
        <v>8.0750272511474321</v>
      </c>
      <c r="E1959" s="5">
        <f t="shared" si="216"/>
        <v>7.4082909338391429</v>
      </c>
      <c r="F1959" s="5">
        <f t="shared" si="218"/>
        <v>8.6971802935421234</v>
      </c>
      <c r="G1959" s="16">
        <f>IF(AND(C$9="L",C$10="IB"),IF((($C$7*Coefficients!$C$16)/($A1959*($C$4/100)))&lt;=1,2*ASIN(($C$7*Coefficients!$C$16)/( $A1959*($C$4/100)))*180/PI(),180),IF(AND(C$9="C",C$10="IB"),IF((($C$7*Coefficients!$D$16)/($A1959*($C$4/100)))&lt;=1,2*ASIN(($C$7*Coefficients!$D$16)/( $A1959*($C$4/100)))*180/PI(),180),IF(AND(C$9="L",C$10="D"),IF((($C$7*Coefficients!$E$16)/($A1959*($C$4/100)))&lt;=1,2*ASIN(($C$7*Coefficients!$E$16)/( $A1959*($C$4/100)))*180/PI(),180),IF(AND(C$9="C",C$10="D"),IF((($C$7*Coefficients!$F$16)/($A1959*($C$4/100)))&lt;=1,2*ASIN(($C$7*Coefficients!$F$16)/( $A1959*($C$4/100)))*180/PI(),180),FALSE))))</f>
        <v>108.70407969830268</v>
      </c>
      <c r="H1959" s="50">
        <f>IF(AND(C$9="L",C$10="IB"),(($C$7*Coefficients!$C$16)/($A1959*SIN(C$5*PI()/180))*100/2)^2*PI(),IF(AND(C$9="C",C$10="IB"),(($C$7*Coefficients!$D$16)/($A1959*SIN(C$5*PI()/180))*100/2)^2*PI(),IF(AND(C$9="L",C$10="D"),(($C$7*Coefficients!$E$16)/($A1959*SIN(C$5*PI()/180))*100/2)^2*PI(),IF(AND(C$9="C",C$10="D"),(($C$7* Coefficients!$F$16)/($A1959*SIN(C$5*PI()/180))*100/2)^2*PI(),FALSE))))</f>
        <v>3638.8791710658593</v>
      </c>
      <c r="I1959" s="42">
        <f t="shared" si="219"/>
        <v>0.95299360642199837</v>
      </c>
      <c r="L1959" s="44"/>
    </row>
    <row r="1960" spans="1:12" x14ac:dyDescent="0.25">
      <c r="A1960" s="51">
        <f t="shared" si="220"/>
        <v>841.39514164510808</v>
      </c>
      <c r="B1960" s="5">
        <f t="shared" si="214"/>
        <v>0.84279303090168567</v>
      </c>
      <c r="C1960" s="49">
        <f t="shared" si="217"/>
        <v>-1.4855812850437091</v>
      </c>
      <c r="D1960" s="5">
        <f t="shared" si="215"/>
        <v>8.0936421114468544</v>
      </c>
      <c r="E1960" s="5">
        <f t="shared" si="216"/>
        <v>7.4424860511110822</v>
      </c>
      <c r="F1960" s="5">
        <f t="shared" si="218"/>
        <v>8.7171802935421248</v>
      </c>
      <c r="G1960" s="16">
        <f>IF(AND(C$9="L",C$10="IB"),IF((($C$7*Coefficients!$C$16)/($A1960*($C$4/100)))&lt;=1,2*ASIN(($C$7*Coefficients!$C$16)/( $A1960*($C$4/100)))*180/PI(),180),IF(AND(C$9="C",C$10="IB"),IF((($C$7*Coefficients!$D$16)/($A1960*($C$4/100)))&lt;=1,2*ASIN(($C$7*Coefficients!$D$16)/( $A1960*($C$4/100)))*180/PI(),180),IF(AND(C$9="L",C$10="D"),IF((($C$7*Coefficients!$E$16)/($A1960*($C$4/100)))&lt;=1,2*ASIN(($C$7*Coefficients!$E$16)/( $A1960*($C$4/100)))*180/PI(),180),IF(AND(C$9="C",C$10="D"),IF((($C$7*Coefficients!$F$16)/($A1960*($C$4/100)))&lt;=1,2*ASIN(($C$7*Coefficients!$F$16)/( $A1960*($C$4/100)))*180/PI(),180),FALSE))))</f>
        <v>108.33741993055447</v>
      </c>
      <c r="H1960" s="50">
        <f>IF(AND(C$9="L",C$10="IB"),(($C$7*Coefficients!$C$16)/($A1960*SIN(C$5*PI()/180))*100/2)^2*PI(),IF(AND(C$9="C",C$10="IB"),(($C$7*Coefficients!$D$16)/($A1960*SIN(C$5*PI()/180))*100/2)^2*PI(),IF(AND(C$9="L",C$10="D"),(($C$7*Coefficients!$E$16)/($A1960*SIN(C$5*PI()/180))*100/2)^2*PI(),IF(AND(C$9="C",C$10="D"),(($C$7* Coefficients!$F$16)/($A1960*SIN(C$5*PI()/180))*100/2)^2*PI(),FALSE))))</f>
        <v>3622.1600399665899</v>
      </c>
      <c r="I1960" s="42">
        <f t="shared" si="219"/>
        <v>0.9508017819497131</v>
      </c>
      <c r="L1960" s="44"/>
    </row>
    <row r="1961" spans="1:12" x14ac:dyDescent="0.25">
      <c r="A1961" s="51">
        <f t="shared" si="220"/>
        <v>843.33475776418811</v>
      </c>
      <c r="B1961" s="5">
        <f t="shared" si="214"/>
        <v>0.8421077607855123</v>
      </c>
      <c r="C1961" s="49">
        <f t="shared" si="217"/>
        <v>-1.4926466042113486</v>
      </c>
      <c r="D1961" s="5">
        <f t="shared" si="215"/>
        <v>8.1122998834310547</v>
      </c>
      <c r="E1961" s="5">
        <f t="shared" si="216"/>
        <v>7.4768390058728897</v>
      </c>
      <c r="F1961" s="5">
        <f t="shared" si="218"/>
        <v>8.7371802935421226</v>
      </c>
      <c r="G1961" s="16">
        <f>IF(AND(C$9="L",C$10="IB"),IF((($C$7*Coefficients!$C$16)/($A1961*($C$4/100)))&lt;=1,2*ASIN(($C$7*Coefficients!$C$16)/( $A1961*($C$4/100)))*180/PI(),180),IF(AND(C$9="C",C$10="IB"),IF((($C$7*Coefficients!$D$16)/($A1961*($C$4/100)))&lt;=1,2*ASIN(($C$7*Coefficients!$D$16)/( $A1961*($C$4/100)))*180/PI(),180),IF(AND(C$9="L",C$10="D"),IF((($C$7*Coefficients!$E$16)/($A1961*($C$4/100)))&lt;=1,2*ASIN(($C$7*Coefficients!$E$16)/( $A1961*($C$4/100)))*180/PI(),180),IF(AND(C$9="C",C$10="D"),IF((($C$7*Coefficients!$F$16)/($A1961*($C$4/100)))&lt;=1,2*ASIN(($C$7*Coefficients!$F$16)/( $A1961*($C$4/100)))*180/PI(),180),FALSE))))</f>
        <v>107.97321557135447</v>
      </c>
      <c r="H1961" s="50">
        <f>IF(AND(C$9="L",C$10="IB"),(($C$7*Coefficients!$C$16)/($A1961*SIN(C$5*PI()/180))*100/2)^2*PI(),IF(AND(C$9="C",C$10="IB"),(($C$7*Coefficients!$D$16)/($A1961*SIN(C$5*PI()/180))*100/2)^2*PI(),IF(AND(C$9="L",C$10="D"),(($C$7*Coefficients!$E$16)/($A1961*SIN(C$5*PI()/180))*100/2)^2*PI(),IF(AND(C$9="C",C$10="D"),(($C$7* Coefficients!$F$16)/($A1961*SIN(C$5*PI()/180))*100/2)^2*PI(),FALSE))))</f>
        <v>3605.5177262969678</v>
      </c>
      <c r="I1961" s="42">
        <f t="shared" si="219"/>
        <v>0.94861499853382625</v>
      </c>
      <c r="L1961" s="44"/>
    </row>
    <row r="1962" spans="1:12" x14ac:dyDescent="0.25">
      <c r="A1962" s="51">
        <f t="shared" si="220"/>
        <v>845.27884516020242</v>
      </c>
      <c r="B1962" s="5">
        <f t="shared" si="214"/>
        <v>0.84141969059652966</v>
      </c>
      <c r="C1962" s="49">
        <f t="shared" si="217"/>
        <v>-1.4997465799825958</v>
      </c>
      <c r="D1962" s="5">
        <f t="shared" si="215"/>
        <v>8.1310006660216807</v>
      </c>
      <c r="E1962" s="5">
        <f t="shared" si="216"/>
        <v>7.5113505266693252</v>
      </c>
      <c r="F1962" s="5">
        <f t="shared" si="218"/>
        <v>8.7571802935421239</v>
      </c>
      <c r="G1962" s="16">
        <f>IF(AND(C$9="L",C$10="IB"),IF((($C$7*Coefficients!$C$16)/($A1962*($C$4/100)))&lt;=1,2*ASIN(($C$7*Coefficients!$C$16)/( $A1962*($C$4/100)))*180/PI(),180),IF(AND(C$9="C",C$10="IB"),IF((($C$7*Coefficients!$D$16)/($A1962*($C$4/100)))&lt;=1,2*ASIN(($C$7*Coefficients!$D$16)/( $A1962*($C$4/100)))*180/PI(),180),IF(AND(C$9="L",C$10="D"),IF((($C$7*Coefficients!$E$16)/($A1962*($C$4/100)))&lt;=1,2*ASIN(($C$7*Coefficients!$E$16)/( $A1962*($C$4/100)))*180/PI(),180),IF(AND(C$9="C",C$10="D"),IF((($C$7*Coefficients!$F$16)/($A1962*($C$4/100)))&lt;=1,2*ASIN(($C$7*Coefficients!$F$16)/( $A1962*($C$4/100)))*180/PI(),180),FALSE))))</f>
        <v>107.61142894122123</v>
      </c>
      <c r="H1962" s="50">
        <f>IF(AND(C$9="L",C$10="IB"),(($C$7*Coefficients!$C$16)/($A1962*SIN(C$5*PI()/180))*100/2)^2*PI(),IF(AND(C$9="C",C$10="IB"),(($C$7*Coefficients!$D$16)/($A1962*SIN(C$5*PI()/180))*100/2)^2*PI(),IF(AND(C$9="L",C$10="D"),(($C$7*Coefficients!$E$16)/($A1962*SIN(C$5*PI()/180))*100/2)^2*PI(),IF(AND(C$9="C",C$10="D"),(($C$7* Coefficients!$F$16)/($A1962*SIN(C$5*PI()/180))*100/2)^2*PI(),FALSE))))</f>
        <v>3588.9518771129619</v>
      </c>
      <c r="I1962" s="42">
        <f t="shared" si="219"/>
        <v>0.94643324458022982</v>
      </c>
      <c r="L1962" s="44"/>
    </row>
    <row r="1963" spans="1:12" x14ac:dyDescent="0.25">
      <c r="A1963" s="51">
        <f t="shared" si="220"/>
        <v>847.2274141405087</v>
      </c>
      <c r="B1963" s="5">
        <f t="shared" si="214"/>
        <v>0.8407288106253602</v>
      </c>
      <c r="C1963" s="49">
        <f t="shared" si="217"/>
        <v>-1.5068813930098517</v>
      </c>
      <c r="D1963" s="5">
        <f t="shared" si="215"/>
        <v>8.1497445583684218</v>
      </c>
      <c r="E1963" s="5">
        <f t="shared" si="216"/>
        <v>7.5460213454079428</v>
      </c>
      <c r="F1963" s="5">
        <f t="shared" si="218"/>
        <v>8.7771802935421235</v>
      </c>
      <c r="G1963" s="16">
        <f>IF(AND(C$9="L",C$10="IB"),IF((($C$7*Coefficients!$C$16)/($A1963*($C$4/100)))&lt;=1,2*ASIN(($C$7*Coefficients!$C$16)/( $A1963*($C$4/100)))*180/PI(),180),IF(AND(C$9="C",C$10="IB"),IF((($C$7*Coefficients!$D$16)/($A1963*($C$4/100)))&lt;=1,2*ASIN(($C$7*Coefficients!$D$16)/( $A1963*($C$4/100)))*180/PI(),180),IF(AND(C$9="L",C$10="D"),IF((($C$7*Coefficients!$E$16)/($A1963*($C$4/100)))&lt;=1,2*ASIN(($C$7*Coefficients!$E$16)/( $A1963*($C$4/100)))*180/PI(),180),IF(AND(C$9="C",C$10="D"),IF((($C$7*Coefficients!$F$16)/($A1963*($C$4/100)))&lt;=1,2*ASIN(($C$7*Coefficients!$F$16)/( $A1963*($C$4/100)))*180/PI(),180),FALSE))))</f>
        <v>107.25202335358533</v>
      </c>
      <c r="H1963" s="50">
        <f>IF(AND(C$9="L",C$10="IB"),(($C$7*Coefficients!$C$16)/($A1963*SIN(C$5*PI()/180))*100/2)^2*PI(),IF(AND(C$9="C",C$10="IB"),(($C$7*Coefficients!$D$16)/($A1963*SIN(C$5*PI()/180))*100/2)^2*PI(),IF(AND(C$9="L",C$10="D"),(($C$7*Coefficients!$E$16)/($A1963*SIN(C$5*PI()/180))*100/2)^2*PI(),IF(AND(C$9="C",C$10="D"),(($C$7* Coefficients!$F$16)/($A1963*SIN(C$5*PI()/180))*100/2)^2*PI(),FALSE))))</f>
        <v>3572.4621410921741</v>
      </c>
      <c r="I1963" s="42">
        <f t="shared" si="219"/>
        <v>0.94425650852148157</v>
      </c>
      <c r="L1963" s="44"/>
    </row>
    <row r="1964" spans="1:12" x14ac:dyDescent="0.25">
      <c r="A1964" s="51">
        <f t="shared" si="220"/>
        <v>849.18047503622586</v>
      </c>
      <c r="B1964" s="5">
        <f t="shared" si="214"/>
        <v>0.84003511114560658</v>
      </c>
      <c r="C1964" s="49">
        <f t="shared" si="217"/>
        <v>-1.5140512249978044</v>
      </c>
      <c r="D1964" s="5">
        <f t="shared" si="215"/>
        <v>8.1685316598495277</v>
      </c>
      <c r="E1964" s="5">
        <f t="shared" si="216"/>
        <v>7.5808521973746359</v>
      </c>
      <c r="F1964" s="5">
        <f t="shared" si="218"/>
        <v>8.7971802935421213</v>
      </c>
      <c r="G1964" s="16">
        <f>IF(AND(C$9="L",C$10="IB"),IF((($C$7*Coefficients!$C$16)/($A1964*($C$4/100)))&lt;=1,2*ASIN(($C$7*Coefficients!$C$16)/( $A1964*($C$4/100)))*180/PI(),180),IF(AND(C$9="C",C$10="IB"),IF((($C$7*Coefficients!$D$16)/($A1964*($C$4/100)))&lt;=1,2*ASIN(($C$7*Coefficients!$D$16)/( $A1964*($C$4/100)))*180/PI(),180),IF(AND(C$9="L",C$10="D"),IF((($C$7*Coefficients!$E$16)/($A1964*($C$4/100)))&lt;=1,2*ASIN(($C$7*Coefficients!$E$16)/( $A1964*($C$4/100)))*180/PI(),180),IF(AND(C$9="C",C$10="D"),IF((($C$7*Coefficients!$F$16)/($A1964*($C$4/100)))&lt;=1,2*ASIN(($C$7*Coefficients!$F$16)/( $A1964*($C$4/100)))*180/PI(),180),FALSE))))</f>
        <v>106.89496307817879</v>
      </c>
      <c r="H1964" s="50">
        <f>IF(AND(C$9="L",C$10="IB"),(($C$7*Coefficients!$C$16)/($A1964*SIN(C$5*PI()/180))*100/2)^2*PI(),IF(AND(C$9="C",C$10="IB"),(($C$7*Coefficients!$D$16)/($A1964*SIN(C$5*PI()/180))*100/2)^2*PI(),IF(AND(C$9="L",C$10="D"),(($C$7*Coefficients!$E$16)/($A1964*SIN(C$5*PI()/180))*100/2)^2*PI(),IF(AND(C$9="C",C$10="D"),(($C$7* Coefficients!$F$16)/($A1964*SIN(C$5*PI()/180))*100/2)^2*PI(),FALSE))))</f>
        <v>3556.0481685263858</v>
      </c>
      <c r="I1964" s="42">
        <f t="shared" si="219"/>
        <v>0.94208477881674357</v>
      </c>
      <c r="L1964" s="44"/>
    </row>
    <row r="1965" spans="1:12" x14ac:dyDescent="0.25">
      <c r="A1965" s="51">
        <f t="shared" si="220"/>
        <v>851.13803820228827</v>
      </c>
      <c r="B1965" s="5">
        <f t="shared" si="214"/>
        <v>0.83933858241400738</v>
      </c>
      <c r="C1965" s="49">
        <f t="shared" si="217"/>
        <v>-1.521256258710697</v>
      </c>
      <c r="D1965" s="5">
        <f t="shared" si="215"/>
        <v>8.1873620700723411</v>
      </c>
      <c r="E1965" s="5">
        <f t="shared" si="216"/>
        <v>7.6158438212492303</v>
      </c>
      <c r="F1965" s="5">
        <f t="shared" si="218"/>
        <v>8.8171802935421226</v>
      </c>
      <c r="G1965" s="16">
        <f>IF(AND(C$9="L",C$10="IB"),IF((($C$7*Coefficients!$C$16)/($A1965*($C$4/100)))&lt;=1,2*ASIN(($C$7*Coefficients!$C$16)/( $A1965*($C$4/100)))*180/PI(),180),IF(AND(C$9="C",C$10="IB"),IF((($C$7*Coefficients!$D$16)/($A1965*($C$4/100)))&lt;=1,2*ASIN(($C$7*Coefficients!$D$16)/( $A1965*($C$4/100)))*180/PI(),180),IF(AND(C$9="L",C$10="D"),IF((($C$7*Coefficients!$E$16)/($A1965*($C$4/100)))&lt;=1,2*ASIN(($C$7*Coefficients!$E$16)/( $A1965*($C$4/100)))*180/PI(),180),IF(AND(C$9="C",C$10="D"),IF((($C$7*Coefficients!$F$16)/($A1965*($C$4/100)))&lt;=1,2*ASIN(($C$7*Coefficients!$F$16)/( $A1965*($C$4/100)))*180/PI(),180),FALSE))))</f>
        <v>106.54021330614691</v>
      </c>
      <c r="H1965" s="50">
        <f>IF(AND(C$9="L",C$10="IB"),(($C$7*Coefficients!$C$16)/($A1965*SIN(C$5*PI()/180))*100/2)^2*PI(),IF(AND(C$9="C",C$10="IB"),(($C$7*Coefficients!$D$16)/($A1965*SIN(C$5*PI()/180))*100/2)^2*PI(),IF(AND(C$9="L",C$10="D"),(($C$7*Coefficients!$E$16)/($A1965*SIN(C$5*PI()/180))*100/2)^2*PI(),IF(AND(C$9="C",C$10="D"),(($C$7* Coefficients!$F$16)/($A1965*SIN(C$5*PI()/180))*100/2)^2*PI(),FALSE))))</f>
        <v>3539.7096113141397</v>
      </c>
      <c r="I1965" s="42">
        <f t="shared" si="219"/>
        <v>0.93991804395172107</v>
      </c>
      <c r="L1965" s="44"/>
    </row>
    <row r="1966" spans="1:12" x14ac:dyDescent="0.25">
      <c r="A1966" s="51">
        <f t="shared" si="220"/>
        <v>853.10011401750091</v>
      </c>
      <c r="B1966" s="5">
        <f t="shared" si="214"/>
        <v>0.83863921467058888</v>
      </c>
      <c r="C1966" s="49">
        <f t="shared" si="217"/>
        <v>-1.5284966779797275</v>
      </c>
      <c r="D1966" s="5">
        <f t="shared" si="215"/>
        <v>8.2062358888738203</v>
      </c>
      <c r="E1966" s="5">
        <f t="shared" si="216"/>
        <v>7.6509969591211231</v>
      </c>
      <c r="F1966" s="5">
        <f t="shared" si="218"/>
        <v>8.8371802935421204</v>
      </c>
      <c r="G1966" s="16">
        <f>IF(AND(C$9="L",C$10="IB"),IF((($C$7*Coefficients!$C$16)/($A1966*($C$4/100)))&lt;=1,2*ASIN(($C$7*Coefficients!$C$16)/( $A1966*($C$4/100)))*180/PI(),180),IF(AND(C$9="C",C$10="IB"),IF((($C$7*Coefficients!$D$16)/($A1966*($C$4/100)))&lt;=1,2*ASIN(($C$7*Coefficients!$D$16)/( $A1966*($C$4/100)))*180/PI(),180),IF(AND(C$9="L",C$10="D"),IF((($C$7*Coefficients!$E$16)/($A1966*($C$4/100)))&lt;=1,2*ASIN(($C$7*Coefficients!$E$16)/( $A1966*($C$4/100)))*180/PI(),180),IF(AND(C$9="C",C$10="D"),IF((($C$7*Coefficients!$F$16)/($A1966*($C$4/100)))&lt;=1,2*ASIN(($C$7*Coefficients!$F$16)/( $A1966*($C$4/100)))*180/PI(),180),FALSE))))</f>
        <v>106.18774011678342</v>
      </c>
      <c r="H1966" s="50">
        <f>IF(AND(C$9="L",C$10="IB"),(($C$7*Coefficients!$C$16)/($A1966*SIN(C$5*PI()/180))*100/2)^2*PI(),IF(AND(C$9="C",C$10="IB"),(($C$7*Coefficients!$D$16)/($A1966*SIN(C$5*PI()/180))*100/2)^2*PI(),IF(AND(C$9="L",C$10="D"),(($C$7*Coefficients!$E$16)/($A1966*SIN(C$5*PI()/180))*100/2)^2*PI(),IF(AND(C$9="C",C$10="D"),(($C$7* Coefficients!$F$16)/($A1966*SIN(C$5*PI()/180))*100/2)^2*PI(),FALSE))))</f>
        <v>3523.446122953364</v>
      </c>
      <c r="I1966" s="42">
        <f t="shared" si="219"/>
        <v>0.9377562924386017</v>
      </c>
      <c r="L1966" s="44"/>
    </row>
    <row r="1967" spans="1:12" x14ac:dyDescent="0.25">
      <c r="A1967" s="51">
        <f t="shared" si="220"/>
        <v>855.06671288459461</v>
      </c>
      <c r="B1967" s="5">
        <f t="shared" si="214"/>
        <v>0.83793699813882416</v>
      </c>
      <c r="C1967" s="49">
        <f t="shared" si="217"/>
        <v>-1.5357726677104622</v>
      </c>
      <c r="D1967" s="5">
        <f t="shared" si="215"/>
        <v>8.2251532163210808</v>
      </c>
      <c r="E1967" s="5">
        <f t="shared" si="216"/>
        <v>7.6863123565050655</v>
      </c>
      <c r="F1967" s="5">
        <f t="shared" si="218"/>
        <v>8.85718029354212</v>
      </c>
      <c r="G1967" s="16">
        <f>IF(AND(C$9="L",C$10="IB"),IF((($C$7*Coefficients!$C$16)/($A1967*($C$4/100)))&lt;=1,2*ASIN(($C$7*Coefficients!$C$16)/( $A1967*($C$4/100)))*180/PI(),180),IF(AND(C$9="C",C$10="IB"),IF((($C$7*Coefficients!$D$16)/($A1967*($C$4/100)))&lt;=1,2*ASIN(($C$7*Coefficients!$D$16)/( $A1967*($C$4/100)))*180/PI(),180),IF(AND(C$9="L",C$10="D"),IF((($C$7*Coefficients!$E$16)/($A1967*($C$4/100)))&lt;=1,2*ASIN(($C$7*Coefficients!$E$16)/( $A1967*($C$4/100)))*180/PI(),180),IF(AND(C$9="C",C$10="D"),IF((($C$7*Coefficients!$F$16)/($A1967*($C$4/100)))&lt;=1,2*ASIN(($C$7*Coefficients!$F$16)/( $A1967*($C$4/100)))*180/PI(),180),FALSE))))</f>
        <v>105.8375104457986</v>
      </c>
      <c r="H1967" s="50">
        <f>IF(AND(C$9="L",C$10="IB"),(($C$7*Coefficients!$C$16)/($A1967*SIN(C$5*PI()/180))*100/2)^2*PI(),IF(AND(C$9="C",C$10="IB"),(($C$7*Coefficients!$D$16)/($A1967*SIN(C$5*PI()/180))*100/2)^2*PI(),IF(AND(C$9="L",C$10="D"),(($C$7*Coefficients!$E$16)/($A1967*SIN(C$5*PI()/180))*100/2)^2*PI(),IF(AND(C$9="C",C$10="D"),(($C$7* Coefficients!$F$16)/($A1967*SIN(C$5*PI()/180))*100/2)^2*PI(),FALSE))))</f>
        <v>3507.2573585340115</v>
      </c>
      <c r="I1967" s="42">
        <f t="shared" si="219"/>
        <v>0.93559951281599396</v>
      </c>
      <c r="L1967" s="44"/>
    </row>
    <row r="1968" spans="1:12" x14ac:dyDescent="0.25">
      <c r="A1968" s="51">
        <f t="shared" si="220"/>
        <v>857.0378452302806</v>
      </c>
      <c r="B1968" s="5">
        <f t="shared" si="214"/>
        <v>0.83723192302579263</v>
      </c>
      <c r="C1968" s="49">
        <f t="shared" si="217"/>
        <v>-1.5430844138903341</v>
      </c>
      <c r="D1968" s="5">
        <f t="shared" si="215"/>
        <v>8.2441141527119015</v>
      </c>
      <c r="E1968" s="5">
        <f t="shared" si="216"/>
        <v>7.7217907623569282</v>
      </c>
      <c r="F1968" s="5">
        <f t="shared" si="218"/>
        <v>8.8771802935421196</v>
      </c>
      <c r="G1968" s="16">
        <f>IF(AND(C$9="L",C$10="IB"),IF((($C$7*Coefficients!$C$16)/($A1968*($C$4/100)))&lt;=1,2*ASIN(($C$7*Coefficients!$C$16)/( $A1968*($C$4/100)))*180/PI(),180),IF(AND(C$9="C",C$10="IB"),IF((($C$7*Coefficients!$D$16)/($A1968*($C$4/100)))&lt;=1,2*ASIN(($C$7*Coefficients!$D$16)/( $A1968*($C$4/100)))*180/PI(),180),IF(AND(C$9="L",C$10="D"),IF((($C$7*Coefficients!$E$16)/($A1968*($C$4/100)))&lt;=1,2*ASIN(($C$7*Coefficients!$E$16)/( $A1968*($C$4/100)))*180/PI(),180),IF(AND(C$9="C",C$10="D"),IF((($C$7*Coefficients!$F$16)/($A1968*($C$4/100)))&lt;=1,2*ASIN(($C$7*Coefficients!$F$16)/( $A1968*($C$4/100)))*180/PI(),180),FALSE))))</f>
        <v>105.48949205503361</v>
      </c>
      <c r="H1968" s="50">
        <f>IF(AND(C$9="L",C$10="IB"),(($C$7*Coefficients!$C$16)/($A1968*SIN(C$5*PI()/180))*100/2)^2*PI(),IF(AND(C$9="C",C$10="IB"),(($C$7*Coefficients!$D$16)/($A1968*SIN(C$5*PI()/180))*100/2)^2*PI(),IF(AND(C$9="L",C$10="D"),(($C$7*Coefficients!$E$16)/($A1968*SIN(C$5*PI()/180))*100/2)^2*PI(),IF(AND(C$9="C",C$10="D"),(($C$7* Coefficients!$F$16)/($A1968*SIN(C$5*PI()/180))*100/2)^2*PI(),FALSE))))</f>
        <v>3491.1429747307643</v>
      </c>
      <c r="I1968" s="42">
        <f t="shared" si="219"/>
        <v>0.93344769364886693</v>
      </c>
      <c r="L1968" s="44"/>
    </row>
    <row r="1969" spans="1:12" x14ac:dyDescent="0.25">
      <c r="A1969" s="51">
        <f t="shared" si="220"/>
        <v>859.01352150530647</v>
      </c>
      <c r="B1969" s="5">
        <f t="shared" si="214"/>
        <v>0.83652397952234225</v>
      </c>
      <c r="C1969" s="49">
        <f t="shared" si="217"/>
        <v>-1.5504321035962085</v>
      </c>
      <c r="D1969" s="5">
        <f t="shared" si="215"/>
        <v>8.2631187985752845</v>
      </c>
      <c r="E1969" s="5">
        <f t="shared" si="216"/>
        <v>7.7574329290896173</v>
      </c>
      <c r="F1969" s="5">
        <f t="shared" si="218"/>
        <v>8.8971802935421191</v>
      </c>
      <c r="G1969" s="16">
        <f>IF(AND(C$9="L",C$10="IB"),IF((($C$7*Coefficients!$C$16)/($A1969*($C$4/100)))&lt;=1,2*ASIN(($C$7*Coefficients!$C$16)/( $A1969*($C$4/100)))*180/PI(),180),IF(AND(C$9="C",C$10="IB"),IF((($C$7*Coefficients!$D$16)/($A1969*($C$4/100)))&lt;=1,2*ASIN(($C$7*Coefficients!$D$16)/( $A1969*($C$4/100)))*180/PI(),180),IF(AND(C$9="L",C$10="D"),IF((($C$7*Coefficients!$E$16)/($A1969*($C$4/100)))&lt;=1,2*ASIN(($C$7*Coefficients!$E$16)/( $A1969*($C$4/100)))*180/PI(),180),IF(AND(C$9="C",C$10="D"),IF((($C$7*Coefficients!$F$16)/($A1969*($C$4/100)))&lt;=1,2*ASIN(($C$7*Coefficients!$F$16)/( $A1969*($C$4/100)))*180/PI(),180),FALSE))))</f>
        <v>105.14365350354196</v>
      </c>
      <c r="H1969" s="50">
        <f>IF(AND(C$9="L",C$10="IB"),(($C$7*Coefficients!$C$16)/($A1969*SIN(C$5*PI()/180))*100/2)^2*PI(),IF(AND(C$9="C",C$10="IB"),(($C$7*Coefficients!$D$16)/($A1969*SIN(C$5*PI()/180))*100/2)^2*PI(),IF(AND(C$9="L",C$10="D"),(($C$7*Coefficients!$E$16)/($A1969*SIN(C$5*PI()/180))*100/2)^2*PI(),IF(AND(C$9="C",C$10="D"),(($C$7* Coefficients!$F$16)/($A1969*SIN(C$5*PI()/180))*100/2)^2*PI(),FALSE))))</f>
        <v>3475.1026297957269</v>
      </c>
      <c r="I1969" s="42">
        <f t="shared" si="219"/>
        <v>0.93130082352848986</v>
      </c>
      <c r="L1969" s="44"/>
    </row>
    <row r="1970" spans="1:12" x14ac:dyDescent="0.25">
      <c r="A1970" s="51">
        <f t="shared" si="220"/>
        <v>860.9937521845111</v>
      </c>
      <c r="B1970" s="5">
        <f t="shared" si="214"/>
        <v>0.8358131578032546</v>
      </c>
      <c r="C1970" s="49">
        <f t="shared" si="217"/>
        <v>-1.5578159250020096</v>
      </c>
      <c r="D1970" s="5">
        <f t="shared" si="215"/>
        <v>8.2821672546719682</v>
      </c>
      <c r="E1970" s="5">
        <f t="shared" si="216"/>
        <v>7.7932396125890095</v>
      </c>
      <c r="F1970" s="5">
        <f t="shared" si="218"/>
        <v>8.9171802935421187</v>
      </c>
      <c r="G1970" s="16">
        <f>IF(AND(C$9="L",C$10="IB"),IF((($C$7*Coefficients!$C$16)/($A1970*($C$4/100)))&lt;=1,2*ASIN(($C$7*Coefficients!$C$16)/( $A1970*($C$4/100)))*180/PI(),180),IF(AND(C$9="C",C$10="IB"),IF((($C$7*Coefficients!$D$16)/($A1970*($C$4/100)))&lt;=1,2*ASIN(($C$7*Coefficients!$D$16)/( $A1970*($C$4/100)))*180/PI(),180),IF(AND(C$9="L",C$10="D"),IF((($C$7*Coefficients!$E$16)/($A1970*($C$4/100)))&lt;=1,2*ASIN(($C$7*Coefficients!$E$16)/( $A1970*($C$4/100)))*180/PI(),180),IF(AND(C$9="C",C$10="D"),IF((($C$7*Coefficients!$F$16)/($A1970*($C$4/100)))&lt;=1,2*ASIN(($C$7*Coefficients!$F$16)/( $A1970*($C$4/100)))*180/PI(),180),FALSE))))</f>
        <v>104.79996411996332</v>
      </c>
      <c r="H1970" s="50">
        <f>IF(AND(C$9="L",C$10="IB"),(($C$7*Coefficients!$C$16)/($A1970*SIN(C$5*PI()/180))*100/2)^2*PI(),IF(AND(C$9="C",C$10="IB"),(($C$7*Coefficients!$D$16)/($A1970*SIN(C$5*PI()/180))*100/2)^2*PI(),IF(AND(C$9="L",C$10="D"),(($C$7*Coefficients!$E$16)/($A1970*SIN(C$5*PI()/180))*100/2)^2*PI(),IF(AND(C$9="C",C$10="D"),(($C$7* Coefficients!$F$16)/($A1970*SIN(C$5*PI()/180))*100/2)^2*PI(),FALSE))))</f>
        <v>3459.1359835512058</v>
      </c>
      <c r="I1970" s="42">
        <f t="shared" si="219"/>
        <v>0.92915889107237082</v>
      </c>
      <c r="L1970" s="44"/>
    </row>
    <row r="1971" spans="1:12" x14ac:dyDescent="0.25">
      <c r="A1971" s="51">
        <f t="shared" si="220"/>
        <v>862.97854776688052</v>
      </c>
      <c r="B1971" s="5">
        <f t="shared" si="214"/>
        <v>0.83509944802741287</v>
      </c>
      <c r="C1971" s="49">
        <f t="shared" si="217"/>
        <v>-1.565236067386411</v>
      </c>
      <c r="D1971" s="5">
        <f t="shared" si="215"/>
        <v>8.301259621994971</v>
      </c>
      <c r="E1971" s="5">
        <f t="shared" si="216"/>
        <v>7.8292115722300037</v>
      </c>
      <c r="F1971" s="5">
        <f t="shared" si="218"/>
        <v>8.9371802935421201</v>
      </c>
      <c r="G1971" s="16">
        <f>IF(AND(C$9="L",C$10="IB"),IF((($C$7*Coefficients!$C$16)/($A1971*($C$4/100)))&lt;=1,2*ASIN(($C$7*Coefficients!$C$16)/( $A1971*($C$4/100)))*180/PI(),180),IF(AND(C$9="C",C$10="IB"),IF((($C$7*Coefficients!$D$16)/($A1971*($C$4/100)))&lt;=1,2*ASIN(($C$7*Coefficients!$D$16)/( $A1971*($C$4/100)))*180/PI(),180),IF(AND(C$9="L",C$10="D"),IF((($C$7*Coefficients!$E$16)/($A1971*($C$4/100)))&lt;=1,2*ASIN(($C$7*Coefficients!$E$16)/( $A1971*($C$4/100)))*180/PI(),180),IF(AND(C$9="C",C$10="D"),IF((($C$7*Coefficients!$F$16)/($A1971*($C$4/100)))&lt;=1,2*ASIN(($C$7*Coefficients!$F$16)/( $A1971*($C$4/100)))*180/PI(),180),FALSE))))</f>
        <v>104.45839397611911</v>
      </c>
      <c r="H1971" s="50">
        <f>IF(AND(C$9="L",C$10="IB"),(($C$7*Coefficients!$C$16)/($A1971*SIN(C$5*PI()/180))*100/2)^2*PI(),IF(AND(C$9="C",C$10="IB"),(($C$7*Coefficients!$D$16)/($A1971*SIN(C$5*PI()/180))*100/2)^2*PI(),IF(AND(C$9="L",C$10="D"),(($C$7*Coefficients!$E$16)/($A1971*SIN(C$5*PI()/180))*100/2)^2*PI(),IF(AND(C$9="C",C$10="D"),(($C$7* Coefficients!$F$16)/($A1971*SIN(C$5*PI()/180))*100/2)^2*PI(),FALSE))))</f>
        <v>3443.2426973824718</v>
      </c>
      <c r="I1971" s="42">
        <f t="shared" si="219"/>
        <v>0.92702188492419724</v>
      </c>
      <c r="L1971" s="44"/>
    </row>
    <row r="1972" spans="1:12" x14ac:dyDescent="0.25">
      <c r="A1972" s="51">
        <f t="shared" si="220"/>
        <v>864.96791877560327</v>
      </c>
      <c r="B1972" s="5">
        <f t="shared" si="214"/>
        <v>0.8343828403379715</v>
      </c>
      <c r="C1972" s="49">
        <f t="shared" si="217"/>
        <v>-1.5726927211406048</v>
      </c>
      <c r="D1972" s="5">
        <f t="shared" si="215"/>
        <v>8.3203960017701242</v>
      </c>
      <c r="E1972" s="5">
        <f t="shared" si="216"/>
        <v>7.8653495708926</v>
      </c>
      <c r="F1972" s="5">
        <f t="shared" si="218"/>
        <v>8.9571802935421179</v>
      </c>
      <c r="G1972" s="16">
        <f>IF(AND(C$9="L",C$10="IB"),IF((($C$7*Coefficients!$C$16)/($A1972*($C$4/100)))&lt;=1,2*ASIN(($C$7*Coefficients!$C$16)/( $A1972*($C$4/100)))*180/PI(),180),IF(AND(C$9="C",C$10="IB"),IF((($C$7*Coefficients!$D$16)/($A1972*($C$4/100)))&lt;=1,2*ASIN(($C$7*Coefficients!$D$16)/( $A1972*($C$4/100)))*180/PI(),180),IF(AND(C$9="L",C$10="D"),IF((($C$7*Coefficients!$E$16)/($A1972*($C$4/100)))&lt;=1,2*ASIN(($C$7*Coefficients!$E$16)/( $A1972*($C$4/100)))*180/PI(),180),IF(AND(C$9="C",C$10="D"),IF((($C$7*Coefficients!$F$16)/($A1972*($C$4/100)))&lt;=1,2*ASIN(($C$7*Coefficients!$F$16)/( $A1972*($C$4/100)))*180/PI(),180),FALSE))))</f>
        <v>104.11891386176512</v>
      </c>
      <c r="H1972" s="50">
        <f>IF(AND(C$9="L",C$10="IB"),(($C$7*Coefficients!$C$16)/($A1972*SIN(C$5*PI()/180))*100/2)^2*PI(),IF(AND(C$9="C",C$10="IB"),(($C$7*Coefficients!$D$16)/($A1972*SIN(C$5*PI()/180))*100/2)^2*PI(),IF(AND(C$9="L",C$10="D"),(($C$7*Coefficients!$E$16)/($A1972*SIN(C$5*PI()/180))*100/2)^2*PI(),IF(AND(C$9="C",C$10="D"),(($C$7* Coefficients!$F$16)/($A1972*SIN(C$5*PI()/180))*100/2)^2*PI(),FALSE))))</f>
        <v>3427.4224342305979</v>
      </c>
      <c r="I1972" s="42">
        <f t="shared" si="219"/>
        <v>0.92488979375377545</v>
      </c>
      <c r="L1972" s="44"/>
    </row>
    <row r="1973" spans="1:12" x14ac:dyDescent="0.25">
      <c r="A1973" s="51">
        <f t="shared" si="220"/>
        <v>866.96187575812633</v>
      </c>
      <c r="B1973" s="5">
        <f t="shared" si="214"/>
        <v>0.83366332486253025</v>
      </c>
      <c r="C1973" s="49">
        <f t="shared" si="217"/>
        <v>-1.5801860777761192</v>
      </c>
      <c r="D1973" s="5">
        <f t="shared" si="215"/>
        <v>8.3395764954566101</v>
      </c>
      <c r="E1973" s="5">
        <f t="shared" si="216"/>
        <v>7.9016543749781043</v>
      </c>
      <c r="F1973" s="5">
        <f t="shared" si="218"/>
        <v>8.9771802935421192</v>
      </c>
      <c r="G1973" s="16">
        <f>IF(AND(C$9="L",C$10="IB"),IF((($C$7*Coefficients!$C$16)/($A1973*($C$4/100)))&lt;=1,2*ASIN(($C$7*Coefficients!$C$16)/( $A1973*($C$4/100)))*180/PI(),180),IF(AND(C$9="C",C$10="IB"),IF((($C$7*Coefficients!$D$16)/($A1973*($C$4/100)))&lt;=1,2*ASIN(($C$7*Coefficients!$D$16)/( $A1973*($C$4/100)))*180/PI(),180),IF(AND(C$9="L",C$10="D"),IF((($C$7*Coefficients!$E$16)/($A1973*($C$4/100)))&lt;=1,2*ASIN(($C$7*Coefficients!$E$16)/( $A1973*($C$4/100)))*180/PI(),180),IF(AND(C$9="C",C$10="D"),IF((($C$7*Coefficients!$F$16)/($A1973*($C$4/100)))&lt;=1,2*ASIN(($C$7*Coefficients!$F$16)/( $A1973*($C$4/100)))*180/PI(),180),FALSE))))</f>
        <v>103.78149526043914</v>
      </c>
      <c r="H1973" s="50">
        <f>IF(AND(C$9="L",C$10="IB"),(($C$7*Coefficients!$C$16)/($A1973*SIN(C$5*PI()/180))*100/2)^2*PI(),IF(AND(C$9="C",C$10="IB"),(($C$7*Coefficients!$D$16)/($A1973*SIN(C$5*PI()/180))*100/2)^2*PI(),IF(AND(C$9="L",C$10="D"),(($C$7*Coefficients!$E$16)/($A1973*SIN(C$5*PI()/180))*100/2)^2*PI(),IF(AND(C$9="C",C$10="D"),(($C$7* Coefficients!$F$16)/($A1973*SIN(C$5*PI()/180))*100/2)^2*PI(),FALSE))))</f>
        <v>3411.6748585852956</v>
      </c>
      <c r="I1973" s="42">
        <f t="shared" si="219"/>
        <v>0.92276260625697004</v>
      </c>
      <c r="L1973" s="44"/>
    </row>
    <row r="1974" spans="1:12" x14ac:dyDescent="0.25">
      <c r="A1974" s="51">
        <f t="shared" si="220"/>
        <v>868.96042928621125</v>
      </c>
      <c r="B1974" s="5">
        <f t="shared" si="214"/>
        <v>0.83294089171330754</v>
      </c>
      <c r="C1974" s="49">
        <f t="shared" si="217"/>
        <v>-1.5877163299327426</v>
      </c>
      <c r="D1974" s="5">
        <f t="shared" si="215"/>
        <v>8.3588012047474916</v>
      </c>
      <c r="E1974" s="5">
        <f t="shared" si="216"/>
        <v>7.9381267544253653</v>
      </c>
      <c r="F1974" s="5">
        <f t="shared" si="218"/>
        <v>8.997180293542117</v>
      </c>
      <c r="G1974" s="16">
        <f>IF(AND(C$9="L",C$10="IB"),IF((($C$7*Coefficients!$C$16)/($A1974*($C$4/100)))&lt;=1,2*ASIN(($C$7*Coefficients!$C$16)/( $A1974*($C$4/100)))*180/PI(),180),IF(AND(C$9="C",C$10="IB"),IF((($C$7*Coefficients!$D$16)/($A1974*($C$4/100)))&lt;=1,2*ASIN(($C$7*Coefficients!$D$16)/( $A1974*($C$4/100)))*180/PI(),180),IF(AND(C$9="L",C$10="D"),IF((($C$7*Coefficients!$E$16)/($A1974*($C$4/100)))&lt;=1,2*ASIN(($C$7*Coefficients!$E$16)/( $A1974*($C$4/100)))*180/PI(),180),IF(AND(C$9="C",C$10="D"),IF((($C$7*Coefficients!$F$16)/($A1974*($C$4/100)))&lt;=1,2*ASIN(($C$7*Coefficients!$F$16)/( $A1974*($C$4/100)))*180/PI(),180),FALSE))))</f>
        <v>103.44611032634641</v>
      </c>
      <c r="H1974" s="50">
        <f>IF(AND(C$9="L",C$10="IB"),(($C$7*Coefficients!$C$16)/($A1974*SIN(C$5*PI()/180))*100/2)^2*PI(),IF(AND(C$9="C",C$10="IB"),(($C$7*Coefficients!$D$16)/($A1974*SIN(C$5*PI()/180))*100/2)^2*PI(),IF(AND(C$9="L",C$10="D"),(($C$7*Coefficients!$E$16)/($A1974*SIN(C$5*PI()/180))*100/2)^2*PI(),IF(AND(C$9="C",C$10="D"),(($C$7* Coefficients!$F$16)/($A1974*SIN(C$5*PI()/180))*100/2)^2*PI(),FALSE))))</f>
        <v>3395.9996364778076</v>
      </c>
      <c r="I1974" s="42">
        <f t="shared" si="219"/>
        <v>0.9206403111556446</v>
      </c>
      <c r="L1974" s="44"/>
    </row>
    <row r="1975" spans="1:12" x14ac:dyDescent="0.25">
      <c r="A1975" s="51">
        <f t="shared" si="220"/>
        <v>870.96358995598985</v>
      </c>
      <c r="B1975" s="5">
        <f t="shared" si="214"/>
        <v>0.83221553098732193</v>
      </c>
      <c r="C1975" s="49">
        <f t="shared" si="217"/>
        <v>-1.5952836713864602</v>
      </c>
      <c r="D1975" s="5">
        <f t="shared" si="215"/>
        <v>8.3780702315702698</v>
      </c>
      <c r="E1975" s="5">
        <f t="shared" si="216"/>
        <v>7.9747674827271107</v>
      </c>
      <c r="F1975" s="5">
        <f t="shared" si="218"/>
        <v>9.0171802935421184</v>
      </c>
      <c r="G1975" s="16">
        <f>IF(AND(C$9="L",C$10="IB"),IF((($C$7*Coefficients!$C$16)/($A1975*($C$4/100)))&lt;=1,2*ASIN(($C$7*Coefficients!$C$16)/( $A1975*($C$4/100)))*180/PI(),180),IF(AND(C$9="C",C$10="IB"),IF((($C$7*Coefficients!$D$16)/($A1975*($C$4/100)))&lt;=1,2*ASIN(($C$7*Coefficients!$D$16)/( $A1975*($C$4/100)))*180/PI(),180),IF(AND(C$9="L",C$10="D"),IF((($C$7*Coefficients!$E$16)/($A1975*($C$4/100)))&lt;=1,2*ASIN(($C$7*Coefficients!$E$16)/( $A1975*($C$4/100)))*180/PI(),180),IF(AND(C$9="C",C$10="D"),IF((($C$7*Coefficients!$F$16)/($A1975*($C$4/100)))&lt;=1,2*ASIN(($C$7*Coefficients!$F$16)/( $A1975*($C$4/100)))*180/PI(),180),FALSE))))</f>
        <v>103.11273186222859</v>
      </c>
      <c r="H1975" s="50">
        <f>IF(AND(C$9="L",C$10="IB"),(($C$7*Coefficients!$C$16)/($A1975*SIN(C$5*PI()/180))*100/2)^2*PI(),IF(AND(C$9="C",C$10="IB"),(($C$7*Coefficients!$D$16)/($A1975*SIN(C$5*PI()/180))*100/2)^2*PI(),IF(AND(C$9="L",C$10="D"),(($C$7*Coefficients!$E$16)/($A1975*SIN(C$5*PI()/180))*100/2)^2*PI(),IF(AND(C$9="C",C$10="D"),(($C$7* Coefficients!$F$16)/($A1975*SIN(C$5*PI()/180))*100/2)^2*PI(),FALSE))))</f>
        <v>3380.3964354738264</v>
      </c>
      <c r="I1975" s="42">
        <f t="shared" si="219"/>
        <v>0.91852289719760194</v>
      </c>
      <c r="L1975" s="44"/>
    </row>
    <row r="1976" spans="1:12" x14ac:dyDescent="0.25">
      <c r="A1976" s="51">
        <f t="shared" si="220"/>
        <v>872.97136838802055</v>
      </c>
      <c r="B1976" s="5">
        <f t="shared" si="214"/>
        <v>0.83148723276657033</v>
      </c>
      <c r="C1976" s="49">
        <f t="shared" si="217"/>
        <v>-1.6028882970575218</v>
      </c>
      <c r="D1976" s="5">
        <f t="shared" si="215"/>
        <v>8.3973836780874027</v>
      </c>
      <c r="E1976" s="5">
        <f t="shared" si="216"/>
        <v>8.0115773369463419</v>
      </c>
      <c r="F1976" s="5">
        <f t="shared" si="218"/>
        <v>9.0371802935421162</v>
      </c>
      <c r="G1976" s="16">
        <f>IF(AND(C$9="L",C$10="IB"),IF((($C$7*Coefficients!$C$16)/($A1976*($C$4/100)))&lt;=1,2*ASIN(($C$7*Coefficients!$C$16)/( $A1976*($C$4/100)))*180/PI(),180),IF(AND(C$9="C",C$10="IB"),IF((($C$7*Coefficients!$D$16)/($A1976*($C$4/100)))&lt;=1,2*ASIN(($C$7*Coefficients!$D$16)/( $A1976*($C$4/100)))*180/PI(),180),IF(AND(C$9="L",C$10="D"),IF((($C$7*Coefficients!$E$16)/($A1976*($C$4/100)))&lt;=1,2*ASIN(($C$7*Coefficients!$E$16)/( $A1976*($C$4/100)))*180/PI(),180),IF(AND(C$9="C",C$10="D"),IF((($C$7*Coefficients!$F$16)/($A1976*($C$4/100)))&lt;=1,2*ASIN(($C$7*Coefficients!$F$16)/( $A1976*($C$4/100)))*180/PI(),180),FALSE))))</f>
        <v>102.78133329816571</v>
      </c>
      <c r="H1976" s="50">
        <f>IF(AND(C$9="L",C$10="IB"),(($C$7*Coefficients!$C$16)/($A1976*SIN(C$5*PI()/180))*100/2)^2*PI(),IF(AND(C$9="C",C$10="IB"),(($C$7*Coefficients!$D$16)/($A1976*SIN(C$5*PI()/180))*100/2)^2*PI(),IF(AND(C$9="L",C$10="D"),(($C$7*Coefficients!$E$16)/($A1976*SIN(C$5*PI()/180))*100/2)^2*PI(),IF(AND(C$9="C",C$10="D"),(($C$7* Coefficients!$F$16)/($A1976*SIN(C$5*PI()/180))*100/2)^2*PI(),FALSE))))</f>
        <v>3364.8649246664372</v>
      </c>
      <c r="I1976" s="42">
        <f t="shared" si="219"/>
        <v>0.91641035315652408</v>
      </c>
      <c r="L1976" s="44"/>
    </row>
    <row r="1977" spans="1:12" x14ac:dyDescent="0.25">
      <c r="A1977" s="51">
        <f t="shared" si="220"/>
        <v>874.98377522734472</v>
      </c>
      <c r="B1977" s="5">
        <f t="shared" si="214"/>
        <v>0.83075598711821341</v>
      </c>
      <c r="C1977" s="49">
        <f t="shared" si="217"/>
        <v>-1.6105304030185374</v>
      </c>
      <c r="D1977" s="5">
        <f t="shared" si="215"/>
        <v>8.4167416466968614</v>
      </c>
      <c r="E1977" s="5">
        <f t="shared" si="216"/>
        <v>8.0485570977328287</v>
      </c>
      <c r="F1977" s="5">
        <f t="shared" si="218"/>
        <v>9.0571802935421157</v>
      </c>
      <c r="G1977" s="16">
        <f>IF(AND(C$9="L",C$10="IB"),IF((($C$7*Coefficients!$C$16)/($A1977*($C$4/100)))&lt;=1,2*ASIN(($C$7*Coefficients!$C$16)/( $A1977*($C$4/100)))*180/PI(),180),IF(AND(C$9="C",C$10="IB"),IF((($C$7*Coefficients!$D$16)/($A1977*($C$4/100)))&lt;=1,2*ASIN(($C$7*Coefficients!$D$16)/( $A1977*($C$4/100)))*180/PI(),180),IF(AND(C$9="L",C$10="D"),IF((($C$7*Coefficients!$E$16)/($A1977*($C$4/100)))&lt;=1,2*ASIN(($C$7*Coefficients!$E$16)/( $A1977*($C$4/100)))*180/PI(),180),IF(AND(C$9="C",C$10="D"),IF((($C$7*Coefficients!$F$16)/($A1977*($C$4/100)))&lt;=1,2*ASIN(($C$7*Coefficients!$F$16)/( $A1977*($C$4/100)))*180/PI(),180),FALSE))))</f>
        <v>102.45188867126322</v>
      </c>
      <c r="H1977" s="50">
        <f>IF(AND(C$9="L",C$10="IB"),(($C$7*Coefficients!$C$16)/($A1977*SIN(C$5*PI()/180))*100/2)^2*PI(),IF(AND(C$9="C",C$10="IB"),(($C$7*Coefficients!$D$16)/($A1977*SIN(C$5*PI()/180))*100/2)^2*PI(),IF(AND(C$9="L",C$10="D"),(($C$7*Coefficients!$E$16)/($A1977*SIN(C$5*PI()/180))*100/2)^2*PI(),IF(AND(C$9="C",C$10="D"),(($C$7* Coefficients!$F$16)/($A1977*SIN(C$5*PI()/180))*100/2)^2*PI(),FALSE))))</f>
        <v>3349.4047746691117</v>
      </c>
      <c r="I1977" s="42">
        <f t="shared" si="219"/>
        <v>0.91430266783191283</v>
      </c>
      <c r="L1977" s="44"/>
    </row>
    <row r="1978" spans="1:12" x14ac:dyDescent="0.25">
      <c r="A1978" s="51">
        <f t="shared" si="220"/>
        <v>877.00082114354313</v>
      </c>
      <c r="B1978" s="5">
        <f t="shared" si="214"/>
        <v>0.83002178409476157</v>
      </c>
      <c r="C1978" s="49">
        <f t="shared" si="217"/>
        <v>-1.6182101865026679</v>
      </c>
      <c r="D1978" s="5">
        <f t="shared" si="215"/>
        <v>8.4361442400326698</v>
      </c>
      <c r="E1978" s="5">
        <f t="shared" si="216"/>
        <v>8.0857075493396504</v>
      </c>
      <c r="F1978" s="5">
        <f t="shared" si="218"/>
        <v>9.0771802935421153</v>
      </c>
      <c r="G1978" s="16">
        <f>IF(AND(C$9="L",C$10="IB"),IF((($C$7*Coefficients!$C$16)/($A1978*($C$4/100)))&lt;=1,2*ASIN(($C$7*Coefficients!$C$16)/( $A1978*($C$4/100)))*180/PI(),180),IF(AND(C$9="C",C$10="IB"),IF((($C$7*Coefficients!$D$16)/($A1978*($C$4/100)))&lt;=1,2*ASIN(($C$7*Coefficients!$D$16)/( $A1978*($C$4/100)))*180/PI(),180),IF(AND(C$9="L",C$10="D"),IF((($C$7*Coefficients!$E$16)/($A1978*($C$4/100)))&lt;=1,2*ASIN(($C$7*Coefficients!$E$16)/( $A1978*($C$4/100)))*180/PI(),180),IF(AND(C$9="C",C$10="D"),IF((($C$7*Coefficients!$F$16)/($A1978*($C$4/100)))&lt;=1,2*ASIN(($C$7*Coefficients!$F$16)/( $A1978*($C$4/100)))*180/PI(),180),FALSE))))</f>
        <v>102.12437260617938</v>
      </c>
      <c r="H1978" s="50">
        <f>IF(AND(C$9="L",C$10="IB"),(($C$7*Coefficients!$C$16)/($A1978*SIN(C$5*PI()/180))*100/2)^2*PI(),IF(AND(C$9="C",C$10="IB"),(($C$7*Coefficients!$D$16)/($A1978*SIN(C$5*PI()/180))*100/2)^2*PI(),IF(AND(C$9="L",C$10="D"),(($C$7*Coefficients!$E$16)/($A1978*SIN(C$5*PI()/180))*100/2)^2*PI(),IF(AND(C$9="C",C$10="D"),(($C$7* Coefficients!$F$16)/($A1978*SIN(C$5*PI()/180))*100/2)^2*PI(),FALSE))))</f>
        <v>3334.0156576087047</v>
      </c>
      <c r="I1978" s="42">
        <f t="shared" si="219"/>
        <v>0.91219983004903027</v>
      </c>
      <c r="L1978" s="44"/>
    </row>
    <row r="1979" spans="1:12" x14ac:dyDescent="0.25">
      <c r="A1979" s="51">
        <f t="shared" si="220"/>
        <v>879.02251683079248</v>
      </c>
      <c r="B1979" s="5">
        <f t="shared" si="214"/>
        <v>0.82928461373426454</v>
      </c>
      <c r="C1979" s="49">
        <f t="shared" si="217"/>
        <v>-1.6259278459118773</v>
      </c>
      <c r="D1979" s="5">
        <f t="shared" si="215"/>
        <v>8.4555915609654466</v>
      </c>
      <c r="E1979" s="5">
        <f t="shared" si="216"/>
        <v>8.1230294796398379</v>
      </c>
      <c r="F1979" s="5">
        <f t="shared" si="218"/>
        <v>9.0971802935421149</v>
      </c>
      <c r="G1979" s="16">
        <f>IF(AND(C$9="L",C$10="IB"),IF((($C$7*Coefficients!$C$16)/($A1979*($C$4/100)))&lt;=1,2*ASIN(($C$7*Coefficients!$C$16)/( $A1979*($C$4/100)))*180/PI(),180),IF(AND(C$9="C",C$10="IB"),IF((($C$7*Coefficients!$D$16)/($A1979*($C$4/100)))&lt;=1,2*ASIN(($C$7*Coefficients!$D$16)/( $A1979*($C$4/100)))*180/PI(),180),IF(AND(C$9="L",C$10="D"),IF((($C$7*Coefficients!$E$16)/($A1979*($C$4/100)))&lt;=1,2*ASIN(($C$7*Coefficients!$E$16)/( $A1979*($C$4/100)))*180/PI(),180),IF(AND(C$9="C",C$10="D"),IF((($C$7*Coefficients!$F$16)/($A1979*($C$4/100)))&lt;=1,2*ASIN(($C$7*Coefficients!$F$16)/( $A1979*($C$4/100)))*180/PI(),180),FALSE))))</f>
        <v>101.79876029645115</v>
      </c>
      <c r="H1979" s="50">
        <f>IF(AND(C$9="L",C$10="IB"),(($C$7*Coefficients!$C$16)/($A1979*SIN(C$5*PI()/180))*100/2)^2*PI(),IF(AND(C$9="C",C$10="IB"),(($C$7*Coefficients!$D$16)/($A1979*SIN(C$5*PI()/180))*100/2)^2*PI(),IF(AND(C$9="L",C$10="D"),(($C$7*Coefficients!$E$16)/($A1979*SIN(C$5*PI()/180))*100/2)^2*PI(),IF(AND(C$9="C",C$10="D"),(($C$7* Coefficients!$F$16)/($A1979*SIN(C$5*PI()/180))*100/2)^2*PI(),FALSE))))</f>
        <v>3318.6972471185177</v>
      </c>
      <c r="I1979" s="42">
        <f t="shared" si="219"/>
        <v>0.91010182865883982</v>
      </c>
      <c r="L1979" s="44"/>
    </row>
    <row r="1980" spans="1:12" x14ac:dyDescent="0.25">
      <c r="A1980" s="51">
        <f t="shared" si="220"/>
        <v>881.048873007922</v>
      </c>
      <c r="B1980" s="5">
        <f t="shared" si="214"/>
        <v>0.82854446606050314</v>
      </c>
      <c r="C1980" s="49">
        <f t="shared" si="217"/>
        <v>-1.6336835808252697</v>
      </c>
      <c r="D1980" s="5">
        <f t="shared" si="215"/>
        <v>8.4750837126029523</v>
      </c>
      <c r="E1980" s="5">
        <f t="shared" si="216"/>
        <v>8.1605236801430774</v>
      </c>
      <c r="F1980" s="5">
        <f t="shared" si="218"/>
        <v>9.1171802935421162</v>
      </c>
      <c r="G1980" s="16">
        <f>IF(AND(C$9="L",C$10="IB"),IF((($C$7*Coefficients!$C$16)/($A1980*($C$4/100)))&lt;=1,2*ASIN(($C$7*Coefficients!$C$16)/( $A1980*($C$4/100)))*180/PI(),180),IF(AND(C$9="C",C$10="IB"),IF((($C$7*Coefficients!$D$16)/($A1980*($C$4/100)))&lt;=1,2*ASIN(($C$7*Coefficients!$D$16)/( $A1980*($C$4/100)))*180/PI(),180),IF(AND(C$9="L",C$10="D"),IF((($C$7*Coefficients!$E$16)/($A1980*($C$4/100)))&lt;=1,2*ASIN(($C$7*Coefficients!$E$16)/( $A1980*($C$4/100)))*180/PI(),180),IF(AND(C$9="C",C$10="D"),IF((($C$7*Coefficients!$F$16)/($A1980*($C$4/100)))&lt;=1,2*ASIN(($C$7*Coefficients!$F$16)/( $A1980*($C$4/100)))*180/PI(),180),FALSE))))</f>
        <v>101.47502748657818</v>
      </c>
      <c r="H1980" s="50">
        <f>IF(AND(C$9="L",C$10="IB"),(($C$7*Coefficients!$C$16)/($A1980*SIN(C$5*PI()/180))*100/2)^2*PI(),IF(AND(C$9="C",C$10="IB"),(($C$7*Coefficients!$D$16)/($A1980*SIN(C$5*PI()/180))*100/2)^2*PI(),IF(AND(C$9="L",C$10="D"),(($C$7*Coefficients!$E$16)/($A1980*SIN(C$5*PI()/180))*100/2)^2*PI(),IF(AND(C$9="C",C$10="D"),(($C$7* Coefficients!$F$16)/($A1980*SIN(C$5*PI()/180))*100/2)^2*PI(),FALSE))))</f>
        <v>3303.4492183313714</v>
      </c>
      <c r="I1980" s="42">
        <f t="shared" si="219"/>
        <v>0.90800865253794705</v>
      </c>
      <c r="L1980" s="44"/>
    </row>
    <row r="1981" spans="1:12" x14ac:dyDescent="0.25">
      <c r="A1981" s="51">
        <f t="shared" si="220"/>
        <v>883.0799004184704</v>
      </c>
      <c r="B1981" s="5">
        <f t="shared" si="214"/>
        <v>0.82780133108318565</v>
      </c>
      <c r="C1981" s="49">
        <f t="shared" si="217"/>
        <v>-1.6414775920074789</v>
      </c>
      <c r="D1981" s="5">
        <f t="shared" si="215"/>
        <v>8.4946207982906312</v>
      </c>
      <c r="E1981" s="5">
        <f t="shared" si="216"/>
        <v>8.1981909460124918</v>
      </c>
      <c r="F1981" s="5">
        <f t="shared" si="218"/>
        <v>9.1371802935421123</v>
      </c>
      <c r="G1981" s="16">
        <f>IF(AND(C$9="L",C$10="IB"),IF((($C$7*Coefficients!$C$16)/($A1981*($C$4/100)))&lt;=1,2*ASIN(($C$7*Coefficients!$C$16)/( $A1981*($C$4/100)))*180/PI(),180),IF(AND(C$9="C",C$10="IB"),IF((($C$7*Coefficients!$D$16)/($A1981*($C$4/100)))&lt;=1,2*ASIN(($C$7*Coefficients!$D$16)/( $A1981*($C$4/100)))*180/PI(),180),IF(AND(C$9="L",C$10="D"),IF((($C$7*Coefficients!$E$16)/($A1981*($C$4/100)))&lt;=1,2*ASIN(($C$7*Coefficients!$E$16)/( $A1981*($C$4/100)))*180/PI(),180),IF(AND(C$9="C",C$10="D"),IF((($C$7*Coefficients!$F$16)/($A1981*($C$4/100)))&lt;=1,2*ASIN(($C$7*Coefficients!$F$16)/( $A1981*($C$4/100)))*180/PI(),180),FALSE))))</f>
        <v>101.15315045482824</v>
      </c>
      <c r="H1981" s="50">
        <f>IF(AND(C$9="L",C$10="IB"),(($C$7*Coefficients!$C$16)/($A1981*SIN(C$5*PI()/180))*100/2)^2*PI(),IF(AND(C$9="C",C$10="IB"),(($C$7*Coefficients!$D$16)/($A1981*SIN(C$5*PI()/180))*100/2)^2*PI(),IF(AND(C$9="L",C$10="D"),(($C$7*Coefficients!$E$16)/($A1981*SIN(C$5*PI()/180))*100/2)^2*PI(),IF(AND(C$9="C",C$10="D"),(($C$7* Coefficients!$F$16)/($A1981*SIN(C$5*PI()/180))*100/2)^2*PI(),FALSE))))</f>
        <v>3288.2712478727149</v>
      </c>
      <c r="I1981" s="42">
        <f t="shared" si="219"/>
        <v>0.9059202905885404</v>
      </c>
      <c r="L1981" s="44"/>
    </row>
    <row r="1982" spans="1:12" x14ac:dyDescent="0.25">
      <c r="A1982" s="51">
        <f t="shared" si="220"/>
        <v>885.11560983074287</v>
      </c>
      <c r="B1982" s="5">
        <f t="shared" si="214"/>
        <v>0.82705519879814382</v>
      </c>
      <c r="C1982" s="49">
        <f t="shared" si="217"/>
        <v>-1.6493100814171713</v>
      </c>
      <c r="D1982" s="5">
        <f t="shared" si="215"/>
        <v>8.5142029216121706</v>
      </c>
      <c r="E1982" s="5">
        <f t="shared" si="216"/>
        <v>8.2360320760815249</v>
      </c>
      <c r="F1982" s="5">
        <f t="shared" si="218"/>
        <v>9.1571802935421136</v>
      </c>
      <c r="G1982" s="16">
        <f>IF(AND(C$9="L",C$10="IB"),IF((($C$7*Coefficients!$C$16)/($A1982*($C$4/100)))&lt;=1,2*ASIN(($C$7*Coefficients!$C$16)/( $A1982*($C$4/100)))*180/PI(),180),IF(AND(C$9="C",C$10="IB"),IF((($C$7*Coefficients!$D$16)/($A1982*($C$4/100)))&lt;=1,2*ASIN(($C$7*Coefficients!$D$16)/( $A1982*($C$4/100)))*180/PI(),180),IF(AND(C$9="L",C$10="D"),IF((($C$7*Coefficients!$E$16)/($A1982*($C$4/100)))&lt;=1,2*ASIN(($C$7*Coefficients!$E$16)/( $A1982*($C$4/100)))*180/PI(),180),IF(AND(C$9="C",C$10="D"),IF((($C$7*Coefficients!$F$16)/($A1982*($C$4/100)))&lt;=1,2*ASIN(($C$7*Coefficients!$F$16)/( $A1982*($C$4/100)))*180/PI(),180),FALSE))))</f>
        <v>100.83310599672859</v>
      </c>
      <c r="H1982" s="50">
        <f>IF(AND(C$9="L",C$10="IB"),(($C$7*Coefficients!$C$16)/($A1982*SIN(C$5*PI()/180))*100/2)^2*PI(),IF(AND(C$9="C",C$10="IB"),(($C$7*Coefficients!$D$16)/($A1982*SIN(C$5*PI()/180))*100/2)^2*PI(),IF(AND(C$9="L",C$10="D"),(($C$7*Coefficients!$E$16)/($A1982*SIN(C$5*PI()/180))*100/2)^2*PI(),IF(AND(C$9="C",C$10="D"),(($C$7* Coefficients!$F$16)/($A1982*SIN(C$5*PI()/180))*100/2)^2*PI(),FALSE))))</f>
        <v>3273.1630138537676</v>
      </c>
      <c r="I1982" s="42">
        <f t="shared" si="219"/>
        <v>0.9038367317383329</v>
      </c>
      <c r="L1982" s="44"/>
    </row>
    <row r="1983" spans="1:12" x14ac:dyDescent="0.25">
      <c r="A1983" s="51">
        <f t="shared" si="220"/>
        <v>887.15601203786809</v>
      </c>
      <c r="B1983" s="5">
        <f t="shared" si="214"/>
        <v>0.82630605918753541</v>
      </c>
      <c r="C1983" s="49">
        <f t="shared" si="217"/>
        <v>-1.6571812522155824</v>
      </c>
      <c r="D1983" s="5">
        <f t="shared" si="215"/>
        <v>8.5338301863900341</v>
      </c>
      <c r="E1983" s="5">
        <f t="shared" si="216"/>
        <v>8.2740478728708506</v>
      </c>
      <c r="F1983" s="5">
        <f t="shared" si="218"/>
        <v>9.1771802935421132</v>
      </c>
      <c r="G1983" s="16">
        <f>IF(AND(C$9="L",C$10="IB"),IF((($C$7*Coefficients!$C$16)/($A1983*($C$4/100)))&lt;=1,2*ASIN(($C$7*Coefficients!$C$16)/( $A1983*($C$4/100)))*180/PI(),180),IF(AND(C$9="C",C$10="IB"),IF((($C$7*Coefficients!$D$16)/($A1983*($C$4/100)))&lt;=1,2*ASIN(($C$7*Coefficients!$D$16)/( $A1983*($C$4/100)))*180/PI(),180),IF(AND(C$9="L",C$10="D"),IF((($C$7*Coefficients!$E$16)/($A1983*($C$4/100)))&lt;=1,2*ASIN(($C$7*Coefficients!$E$16)/( $A1983*($C$4/100)))*180/PI(),180),IF(AND(C$9="C",C$10="D"),IF((($C$7*Coefficients!$F$16)/($A1983*($C$4/100)))&lt;=1,2*ASIN(($C$7*Coefficients!$F$16)/( $A1983*($C$4/100)))*180/PI(),180),FALSE))))</f>
        <v>100.51487140920999</v>
      </c>
      <c r="H1983" s="50">
        <f>IF(AND(C$9="L",C$10="IB"),(($C$7*Coefficients!$C$16)/($A1983*SIN(C$5*PI()/180))*100/2)^2*PI(),IF(AND(C$9="C",C$10="IB"),(($C$7*Coefficients!$D$16)/($A1983*SIN(C$5*PI()/180))*100/2)^2*PI(),IF(AND(C$9="L",C$10="D"),(($C$7*Coefficients!$E$16)/($A1983*SIN(C$5*PI()/180))*100/2)^2*PI(),IF(AND(C$9="C",C$10="D"),(($C$7* Coefficients!$F$16)/($A1983*SIN(C$5*PI()/180))*100/2)^2*PI(),FALSE))))</f>
        <v>3258.124195864691</v>
      </c>
      <c r="I1983" s="42">
        <f t="shared" si="219"/>
        <v>0.90175796494050275</v>
      </c>
      <c r="L1983" s="44"/>
    </row>
    <row r="1984" spans="1:12" x14ac:dyDescent="0.25">
      <c r="A1984" s="51">
        <f t="shared" si="220"/>
        <v>889.20111785785537</v>
      </c>
      <c r="B1984" s="5">
        <f t="shared" si="214"/>
        <v>0.82555390222004654</v>
      </c>
      <c r="C1984" s="49">
        <f t="shared" si="217"/>
        <v>-1.6650913087751684</v>
      </c>
      <c r="D1984" s="5">
        <f t="shared" si="215"/>
        <v>8.5535026966860297</v>
      </c>
      <c r="E1984" s="5">
        <f t="shared" si="216"/>
        <v>8.3122391426054243</v>
      </c>
      <c r="F1984" s="5">
        <f t="shared" si="218"/>
        <v>9.1971802935421128</v>
      </c>
      <c r="G1984" s="16">
        <f>IF(AND(C$9="L",C$10="IB"),IF((($C$7*Coefficients!$C$16)/($A1984*($C$4/100)))&lt;=1,2*ASIN(($C$7*Coefficients!$C$16)/( $A1984*($C$4/100)))*180/PI(),180),IF(AND(C$9="C",C$10="IB"),IF((($C$7*Coefficients!$D$16)/($A1984*($C$4/100)))&lt;=1,2*ASIN(($C$7*Coefficients!$D$16)/( $A1984*($C$4/100)))*180/PI(),180),IF(AND(C$9="L",C$10="D"),IF((($C$7*Coefficients!$E$16)/($A1984*($C$4/100)))&lt;=1,2*ASIN(($C$7*Coefficients!$E$16)/( $A1984*($C$4/100)))*180/PI(),180),IF(AND(C$9="C",C$10="D"),IF((($C$7*Coefficients!$F$16)/($A1984*($C$4/100)))&lt;=1,2*ASIN(($C$7*Coefficients!$F$16)/( $A1984*($C$4/100)))*180/PI(),180),FALSE))))</f>
        <v>100.19842447537216</v>
      </c>
      <c r="H1984" s="50">
        <f>IF(AND(C$9="L",C$10="IB"),(($C$7*Coefficients!$C$16)/($A1984*SIN(C$5*PI()/180))*100/2)^2*PI(),IF(AND(C$9="C",C$10="IB"),(($C$7*Coefficients!$D$16)/($A1984*SIN(C$5*PI()/180))*100/2)^2*PI(),IF(AND(C$9="L",C$10="D"),(($C$7*Coefficients!$E$16)/($A1984*SIN(C$5*PI()/180))*100/2)^2*PI(),IF(AND(C$9="C",C$10="D"),(($C$7* Coefficients!$F$16)/($A1984*SIN(C$5*PI()/180))*100/2)^2*PI(),FALSE))))</f>
        <v>3243.1544749678014</v>
      </c>
      <c r="I1984" s="42">
        <f t="shared" si="219"/>
        <v>0.89968397917363541</v>
      </c>
      <c r="L1984" s="44"/>
    </row>
    <row r="1985" spans="1:12" x14ac:dyDescent="0.25">
      <c r="A1985" s="51">
        <f t="shared" si="220"/>
        <v>891.2509381336522</v>
      </c>
      <c r="B1985" s="5">
        <f t="shared" si="214"/>
        <v>0.82479871785110026</v>
      </c>
      <c r="C1985" s="49">
        <f t="shared" si="217"/>
        <v>-1.6730404566882981</v>
      </c>
      <c r="D1985" s="5">
        <f t="shared" si="215"/>
        <v>8.5732205568018482</v>
      </c>
      <c r="E1985" s="5">
        <f t="shared" si="216"/>
        <v>8.3506066952315567</v>
      </c>
      <c r="F1985" s="5">
        <f t="shared" si="218"/>
        <v>9.2171802935421123</v>
      </c>
      <c r="G1985" s="16">
        <f>IF(AND(C$9="L",C$10="IB"),IF((($C$7*Coefficients!$C$16)/($A1985*($C$4/100)))&lt;=1,2*ASIN(($C$7*Coefficients!$C$16)/( $A1985*($C$4/100)))*180/PI(),180),IF(AND(C$9="C",C$10="IB"),IF((($C$7*Coefficients!$D$16)/($A1985*($C$4/100)))&lt;=1,2*ASIN(($C$7*Coefficients!$D$16)/( $A1985*($C$4/100)))*180/PI(),180),IF(AND(C$9="L",C$10="D"),IF((($C$7*Coefficients!$E$16)/($A1985*($C$4/100)))&lt;=1,2*ASIN(($C$7*Coefficients!$E$16)/( $A1985*($C$4/100)))*180/PI(),180),IF(AND(C$9="C",C$10="D"),IF((($C$7*Coefficients!$F$16)/($A1985*($C$4/100)))&lt;=1,2*ASIN(($C$7*Coefficients!$F$16)/( $A1985*($C$4/100)))*180/PI(),180),FALSE))))</f>
        <v>99.883743449841162</v>
      </c>
      <c r="H1985" s="50">
        <f>IF(AND(C$9="L",C$10="IB"),(($C$7*Coefficients!$C$16)/($A1985*SIN(C$5*PI()/180))*100/2)^2*PI(),IF(AND(C$9="C",C$10="IB"),(($C$7*Coefficients!$D$16)/($A1985*SIN(C$5*PI()/180))*100/2)^2*PI(),IF(AND(C$9="L",C$10="D"),(($C$7*Coefficients!$E$16)/($A1985*SIN(C$5*PI()/180))*100/2)^2*PI(),IF(AND(C$9="C",C$10="D"),(($C$7* Coefficients!$F$16)/($A1985*SIN(C$5*PI()/180))*100/2)^2*PI(),FALSE))))</f>
        <v>3228.2535336907972</v>
      </c>
      <c r="I1985" s="42">
        <f t="shared" si="219"/>
        <v>0.8976147634416648</v>
      </c>
      <c r="L1985" s="44"/>
    </row>
    <row r="1986" spans="1:12" x14ac:dyDescent="0.25">
      <c r="A1986" s="51">
        <f t="shared" si="220"/>
        <v>893.30548373320164</v>
      </c>
      <c r="B1986" s="5">
        <f t="shared" si="214"/>
        <v>0.82404049602306462</v>
      </c>
      <c r="C1986" s="49">
        <f t="shared" si="217"/>
        <v>-1.6810289027760605</v>
      </c>
      <c r="D1986" s="5">
        <f t="shared" si="215"/>
        <v>8.5929838712796194</v>
      </c>
      <c r="E1986" s="5">
        <f t="shared" si="216"/>
        <v>8.3891513444341079</v>
      </c>
      <c r="F1986" s="5">
        <f t="shared" si="218"/>
        <v>9.2371802935421119</v>
      </c>
      <c r="G1986" s="16">
        <f>IF(AND(C$9="L",C$10="IB"),IF((($C$7*Coefficients!$C$16)/($A1986*($C$4/100)))&lt;=1,2*ASIN(($C$7*Coefficients!$C$16)/( $A1986*($C$4/100)))*180/PI(),180),IF(AND(C$9="C",C$10="IB"),IF((($C$7*Coefficients!$D$16)/($A1986*($C$4/100)))&lt;=1,2*ASIN(($C$7*Coefficients!$D$16)/( $A1986*($C$4/100)))*180/PI(),180),IF(AND(C$9="L",C$10="D"),IF((($C$7*Coefficients!$E$16)/($A1986*($C$4/100)))&lt;=1,2*ASIN(($C$7*Coefficients!$E$16)/( $A1986*($C$4/100)))*180/PI(),180),IF(AND(C$9="C",C$10="D"),IF((($C$7*Coefficients!$F$16)/($A1986*($C$4/100)))&lt;=1,2*ASIN(($C$7*Coefficients!$F$16)/( $A1986*($C$4/100)))*180/PI(),180),FALSE))))</f>
        <v>99.570807044690739</v>
      </c>
      <c r="H1986" s="50">
        <f>IF(AND(C$9="L",C$10="IB"),(($C$7*Coefficients!$C$16)/($A1986*SIN(C$5*PI()/180))*100/2)^2*PI(),IF(AND(C$9="C",C$10="IB"),(($C$7*Coefficients!$D$16)/($A1986*SIN(C$5*PI()/180))*100/2)^2*PI(),IF(AND(C$9="L",C$10="D"),(($C$7*Coefficients!$E$16)/($A1986*SIN(C$5*PI()/180))*100/2)^2*PI(),IF(AND(C$9="C",C$10="D"),(($C$7* Coefficients!$F$16)/($A1986*SIN(C$5*PI()/180))*100/2)^2*PI(),FALSE))))</f>
        <v>3213.421056020029</v>
      </c>
      <c r="I1986" s="42">
        <f t="shared" si="219"/>
        <v>0.8955503067738152</v>
      </c>
      <c r="L1986" s="44"/>
    </row>
    <row r="1987" spans="1:12" x14ac:dyDescent="0.25">
      <c r="A1987" s="51">
        <f t="shared" si="220"/>
        <v>895.36476554949991</v>
      </c>
      <c r="B1987" s="5">
        <f t="shared" si="214"/>
        <v>0.82327922666546627</v>
      </c>
      <c r="C1987" s="49">
        <f t="shared" si="217"/>
        <v>-1.6890568550971281</v>
      </c>
      <c r="D1987" s="5">
        <f t="shared" si="215"/>
        <v>8.6127927449024693</v>
      </c>
      <c r="E1987" s="5">
        <f t="shared" si="216"/>
        <v>8.4278739076537299</v>
      </c>
      <c r="F1987" s="5">
        <f t="shared" si="218"/>
        <v>9.2571802935421115</v>
      </c>
      <c r="G1987" s="16">
        <f>IF(AND(C$9="L",C$10="IB"),IF((($C$7*Coefficients!$C$16)/($A1987*($C$4/100)))&lt;=1,2*ASIN(($C$7*Coefficients!$C$16)/( $A1987*($C$4/100)))*180/PI(),180),IF(AND(C$9="C",C$10="IB"),IF((($C$7*Coefficients!$D$16)/($A1987*($C$4/100)))&lt;=1,2*ASIN(($C$7*Coefficients!$D$16)/( $A1987*($C$4/100)))*180/PI(),180),IF(AND(C$9="L",C$10="D"),IF((($C$7*Coefficients!$E$16)/($A1987*($C$4/100)))&lt;=1,2*ASIN(($C$7*Coefficients!$E$16)/( $A1987*($C$4/100)))*180/PI(),180),IF(AND(C$9="C",C$10="D"),IF((($C$7*Coefficients!$F$16)/($A1987*($C$4/100)))&lt;=1,2*ASIN(($C$7*Coefficients!$F$16)/( $A1987*($C$4/100)))*180/PI(),180),FALSE))))</f>
        <v>99.259594415901361</v>
      </c>
      <c r="H1987" s="50">
        <f>IF(AND(C$9="L",C$10="IB"),(($C$7*Coefficients!$C$16)/($A1987*SIN(C$5*PI()/180))*100/2)^2*PI(),IF(AND(C$9="C",C$10="IB"),(($C$7*Coefficients!$D$16)/($A1987*SIN(C$5*PI()/180))*100/2)^2*PI(),IF(AND(C$9="L",C$10="D"),(($C$7*Coefficients!$E$16)/($A1987*SIN(C$5*PI()/180))*100/2)^2*PI(),IF(AND(C$9="C",C$10="D"),(($C$7* Coefficients!$F$16)/($A1987*SIN(C$5*PI()/180))*100/2)^2*PI(),FALSE))))</f>
        <v>3198.6567273938022</v>
      </c>
      <c r="I1987" s="42">
        <f t="shared" si="219"/>
        <v>0.89349059822454269</v>
      </c>
      <c r="L1987" s="44"/>
    </row>
    <row r="1988" spans="1:12" x14ac:dyDescent="0.25">
      <c r="A1988" s="51">
        <f t="shared" si="220"/>
        <v>897.42879450065425</v>
      </c>
      <c r="B1988" s="5">
        <f t="shared" si="214"/>
        <v>0.82251489969520575</v>
      </c>
      <c r="C1988" s="49">
        <f t="shared" si="217"/>
        <v>-1.6971245229567125</v>
      </c>
      <c r="D1988" s="5">
        <f t="shared" si="215"/>
        <v>8.6326472826950766</v>
      </c>
      <c r="E1988" s="5">
        <f t="shared" si="216"/>
        <v>8.4667752061042183</v>
      </c>
      <c r="F1988" s="5">
        <f t="shared" si="218"/>
        <v>9.277180293542111</v>
      </c>
      <c r="G1988" s="16">
        <f>IF(AND(C$9="L",C$10="IB"),IF((($C$7*Coefficients!$C$16)/($A1988*($C$4/100)))&lt;=1,2*ASIN(($C$7*Coefficients!$C$16)/( $A1988*($C$4/100)))*180/PI(),180),IF(AND(C$9="C",C$10="IB"),IF((($C$7*Coefficients!$D$16)/($A1988*($C$4/100)))&lt;=1,2*ASIN(($C$7*Coefficients!$D$16)/( $A1988*($C$4/100)))*180/PI(),180),IF(AND(C$9="L",C$10="D"),IF((($C$7*Coefficients!$E$16)/($A1988*($C$4/100)))&lt;=1,2*ASIN(($C$7*Coefficients!$E$16)/( $A1988*($C$4/100)))*180/PI(),180),IF(AND(C$9="C",C$10="D"),IF((($C$7*Coefficients!$F$16)/($A1988*($C$4/100)))&lt;=1,2*ASIN(($C$7*Coefficients!$F$16)/( $A1988*($C$4/100)))*180/PI(),180),FALSE))))</f>
        <v>98.950085150331716</v>
      </c>
      <c r="H1988" s="50">
        <f>IF(AND(C$9="L",C$10="IB"),(($C$7*Coefficients!$C$16)/($A1988*SIN(C$5*PI()/180))*100/2)^2*PI(),IF(AND(C$9="C",C$10="IB"),(($C$7*Coefficients!$D$16)/($A1988*SIN(C$5*PI()/180))*100/2)^2*PI(),IF(AND(C$9="L",C$10="D"),(($C$7*Coefficients!$E$16)/($A1988*SIN(C$5*PI()/180))*100/2)^2*PI(),IF(AND(C$9="C",C$10="D"),(($C$7* Coefficients!$F$16)/($A1988*SIN(C$5*PI()/180))*100/2)^2*PI(),FALSE))))</f>
        <v>3183.9602346956981</v>
      </c>
      <c r="I1988" s="42">
        <f t="shared" si="219"/>
        <v>0.89143562687347755</v>
      </c>
      <c r="L1988" s="44"/>
    </row>
    <row r="1989" spans="1:12" x14ac:dyDescent="0.25">
      <c r="A1989" s="51">
        <f t="shared" si="220"/>
        <v>899.4975815299407</v>
      </c>
      <c r="B1989" s="5">
        <f t="shared" si="214"/>
        <v>0.82174750501677718</v>
      </c>
      <c r="C1989" s="49">
        <f t="shared" si="217"/>
        <v>-1.7052321169155904</v>
      </c>
      <c r="D1989" s="5">
        <f t="shared" si="215"/>
        <v>8.6525475899242217</v>
      </c>
      <c r="E1989" s="5">
        <f t="shared" si="216"/>
        <v>8.5058560647899082</v>
      </c>
      <c r="F1989" s="5">
        <f t="shared" si="218"/>
        <v>9.2971802935421106</v>
      </c>
      <c r="G1989" s="16">
        <f>IF(AND(C$9="L",C$10="IB"),IF((($C$7*Coefficients!$C$16)/($A1989*($C$4/100)))&lt;=1,2*ASIN(($C$7*Coefficients!$C$16)/( $A1989*($C$4/100)))*180/PI(),180),IF(AND(C$9="C",C$10="IB"),IF((($C$7*Coefficients!$D$16)/($A1989*($C$4/100)))&lt;=1,2*ASIN(($C$7*Coefficients!$D$16)/( $A1989*($C$4/100)))*180/PI(),180),IF(AND(C$9="L",C$10="D"),IF((($C$7*Coefficients!$E$16)/($A1989*($C$4/100)))&lt;=1,2*ASIN(($C$7*Coefficients!$E$16)/( $A1989*($C$4/100)))*180/PI(),180),IF(AND(C$9="C",C$10="D"),IF((($C$7*Coefficients!$F$16)/($A1989*($C$4/100)))&lt;=1,2*ASIN(($C$7*Coefficients!$F$16)/( $A1989*($C$4/100)))*180/PI(),180),FALSE))))</f>
        <v>98.64225925317966</v>
      </c>
      <c r="H1989" s="50">
        <f>IF(AND(C$9="L",C$10="IB"),(($C$7*Coefficients!$C$16)/($A1989*SIN(C$5*PI()/180))*100/2)^2*PI(),IF(AND(C$9="C",C$10="IB"),(($C$7*Coefficients!$D$16)/($A1989*SIN(C$5*PI()/180))*100/2)^2*PI(),IF(AND(C$9="L",C$10="D"),(($C$7*Coefficients!$E$16)/($A1989*SIN(C$5*PI()/180))*100/2)^2*PI(),IF(AND(C$9="C",C$10="D"),(($C$7* Coefficients!$F$16)/($A1989*SIN(C$5*PI()/180))*100/2)^2*PI(),FALSE))))</f>
        <v>3169.3312662479375</v>
      </c>
      <c r="I1989" s="42">
        <f t="shared" si="219"/>
        <v>0.88938538182536653</v>
      </c>
      <c r="L1989" s="44"/>
    </row>
    <row r="1990" spans="1:12" x14ac:dyDescent="0.25">
      <c r="A1990" s="51">
        <f t="shared" si="220"/>
        <v>901.57113760586219</v>
      </c>
      <c r="B1990" s="5">
        <f t="shared" si="214"/>
        <v>0.82097703252248933</v>
      </c>
      <c r="C1990" s="49">
        <f t="shared" si="217"/>
        <v>-1.7133798487992269</v>
      </c>
      <c r="D1990" s="5">
        <f t="shared" si="215"/>
        <v>8.6724937720993527</v>
      </c>
      <c r="E1990" s="5">
        <f t="shared" si="216"/>
        <v>8.5451173125231925</v>
      </c>
      <c r="F1990" s="5">
        <f t="shared" si="218"/>
        <v>9.3171802935421084</v>
      </c>
      <c r="G1990" s="16">
        <f>IF(AND(C$9="L",C$10="IB"),IF((($C$7*Coefficients!$C$16)/($A1990*($C$4/100)))&lt;=1,2*ASIN(($C$7*Coefficients!$C$16)/( $A1990*($C$4/100)))*180/PI(),180),IF(AND(C$9="C",C$10="IB"),IF((($C$7*Coefficients!$D$16)/($A1990*($C$4/100)))&lt;=1,2*ASIN(($C$7*Coefficients!$D$16)/( $A1990*($C$4/100)))*180/PI(),180),IF(AND(C$9="L",C$10="D"),IF((($C$7*Coefficients!$E$16)/($A1990*($C$4/100)))&lt;=1,2*ASIN(($C$7*Coefficients!$E$16)/( $A1990*($C$4/100)))*180/PI(),180),IF(AND(C$9="C",C$10="D"),IF((($C$7*Coefficients!$F$16)/($A1990*($C$4/100)))&lt;=1,2*ASIN(($C$7*Coefficients!$F$16)/( $A1990*($C$4/100)))*180/PI(),180),FALSE))))</f>
        <v>98.336097135909725</v>
      </c>
      <c r="H1990" s="50">
        <f>IF(AND(C$9="L",C$10="IB"),(($C$7*Coefficients!$C$16)/($A1990*SIN(C$5*PI()/180))*100/2)^2*PI(),IF(AND(C$9="C",C$10="IB"),(($C$7*Coefficients!$D$16)/($A1990*SIN(C$5*PI()/180))*100/2)^2*PI(),IF(AND(C$9="L",C$10="D"),(($C$7*Coefficients!$E$16)/($A1990*SIN(C$5*PI()/180))*100/2)^2*PI(),IF(AND(C$9="C",C$10="D"),(($C$7* Coefficients!$F$16)/($A1990*SIN(C$5*PI()/180))*100/2)^2*PI(),FALSE))))</f>
        <v>3154.7695118047718</v>
      </c>
      <c r="I1990" s="42">
        <f t="shared" si="219"/>
        <v>0.8873398522100141</v>
      </c>
      <c r="L1990" s="44"/>
    </row>
    <row r="1991" spans="1:12" x14ac:dyDescent="0.25">
      <c r="A1991" s="51">
        <f t="shared" si="220"/>
        <v>903.64947372220649</v>
      </c>
      <c r="B1991" s="5">
        <f t="shared" si="214"/>
        <v>0.82020347209269118</v>
      </c>
      <c r="C1991" s="49">
        <f t="shared" si="217"/>
        <v>-1.721567931706971</v>
      </c>
      <c r="D1991" s="5">
        <f t="shared" si="215"/>
        <v>8.6924859349731438</v>
      </c>
      <c r="E1991" s="5">
        <f t="shared" si="216"/>
        <v>8.5845597819420831</v>
      </c>
      <c r="F1991" s="5">
        <f t="shared" si="218"/>
        <v>9.337180293542108</v>
      </c>
      <c r="G1991" s="16">
        <f>IF(AND(C$9="L",C$10="IB"),IF((($C$7*Coefficients!$C$16)/($A1991*($C$4/100)))&lt;=1,2*ASIN(($C$7*Coefficients!$C$16)/( $A1991*($C$4/100)))*180/PI(),180),IF(AND(C$9="C",C$10="IB"),IF((($C$7*Coefficients!$D$16)/($A1991*($C$4/100)))&lt;=1,2*ASIN(($C$7*Coefficients!$D$16)/( $A1991*($C$4/100)))*180/PI(),180),IF(AND(C$9="L",C$10="D"),IF((($C$7*Coefficients!$E$16)/($A1991*($C$4/100)))&lt;=1,2*ASIN(($C$7*Coefficients!$E$16)/( $A1991*($C$4/100)))*180/PI(),180),IF(AND(C$9="C",C$10="D"),IF((($C$7*Coefficients!$F$16)/($A1991*($C$4/100)))&lt;=1,2*ASIN(($C$7*Coefficients!$F$16)/( $A1991*($C$4/100)))*180/PI(),180),FALSE))))</f>
        <v>98.031579604626558</v>
      </c>
      <c r="H1991" s="50">
        <f>IF(AND(C$9="L",C$10="IB"),(($C$7*Coefficients!$C$16)/($A1991*SIN(C$5*PI()/180))*100/2)^2*PI(),IF(AND(C$9="C",C$10="IB"),(($C$7*Coefficients!$D$16)/($A1991*SIN(C$5*PI()/180))*100/2)^2*PI(),IF(AND(C$9="L",C$10="D"),(($C$7*Coefficients!$E$16)/($A1991*SIN(C$5*PI()/180))*100/2)^2*PI(),IF(AND(C$9="C",C$10="D"),(($C$7* Coefficients!$F$16)/($A1991*SIN(C$5*PI()/180))*100/2)^2*PI(),FALSE))))</f>
        <v>3140.2746625459022</v>
      </c>
      <c r="I1991" s="42">
        <f t="shared" si="219"/>
        <v>0.88529902718222619</v>
      </c>
      <c r="L1991" s="44"/>
    </row>
    <row r="1992" spans="1:12" x14ac:dyDescent="0.25">
      <c r="A1992" s="51">
        <f t="shared" si="220"/>
        <v>905.73260089810492</v>
      </c>
      <c r="B1992" s="5">
        <f t="shared" si="214"/>
        <v>0.81942681359600023</v>
      </c>
      <c r="C1992" s="49">
        <f t="shared" si="217"/>
        <v>-1.7297965800213377</v>
      </c>
      <c r="D1992" s="5">
        <f t="shared" si="215"/>
        <v>8.7125241845420511</v>
      </c>
      <c r="E1992" s="5">
        <f t="shared" si="216"/>
        <v>8.6241843095278714</v>
      </c>
      <c r="F1992" s="5">
        <f t="shared" si="218"/>
        <v>9.3571802935421076</v>
      </c>
      <c r="G1992" s="16">
        <f>IF(AND(C$9="L",C$10="IB"),IF((($C$7*Coefficients!$C$16)/($A1992*($C$4/100)))&lt;=1,2*ASIN(($C$7*Coefficients!$C$16)/( $A1992*($C$4/100)))*180/PI(),180),IF(AND(C$9="C",C$10="IB"),IF((($C$7*Coefficients!$D$16)/($A1992*($C$4/100)))&lt;=1,2*ASIN(($C$7*Coefficients!$D$16)/( $A1992*($C$4/100)))*180/PI(),180),IF(AND(C$9="L",C$10="D"),IF((($C$7*Coefficients!$E$16)/($A1992*($C$4/100)))&lt;=1,2*ASIN(($C$7*Coefficients!$E$16)/( $A1992*($C$4/100)))*180/PI(),180),IF(AND(C$9="C",C$10="D"),IF((($C$7*Coefficients!$F$16)/($A1992*($C$4/100)))&lt;=1,2*ASIN(($C$7*Coefficients!$F$16)/( $A1992*($C$4/100)))*180/PI(),180),FALSE))))</f>
        <v>97.728687848874102</v>
      </c>
      <c r="H1992" s="50">
        <f>IF(AND(C$9="L",C$10="IB"),(($C$7*Coefficients!$C$16)/($A1992*SIN(C$5*PI()/180))*100/2)^2*PI(),IF(AND(C$9="C",C$10="IB"),(($C$7*Coefficients!$D$16)/($A1992*SIN(C$5*PI()/180))*100/2)^2*PI(),IF(AND(C$9="L",C$10="D"),(($C$7*Coefficients!$E$16)/($A1992*SIN(C$5*PI()/180))*100/2)^2*PI(),IF(AND(C$9="C",C$10="D"),(($C$7* Coefficients!$F$16)/($A1992*SIN(C$5*PI()/180))*100/2)^2*PI(),FALSE))))</f>
        <v>3125.8464110699292</v>
      </c>
      <c r="I1992" s="42">
        <f t="shared" si="219"/>
        <v>0.88326289592175145</v>
      </c>
      <c r="L1992" s="44"/>
    </row>
    <row r="1993" spans="1:12" x14ac:dyDescent="0.25">
      <c r="A1993" s="51">
        <f t="shared" si="220"/>
        <v>907.82053017809028</v>
      </c>
      <c r="B1993" s="5">
        <f t="shared" si="214"/>
        <v>0.81864704688953405</v>
      </c>
      <c r="C1993" s="49">
        <f t="shared" si="217"/>
        <v>-1.7380660094173759</v>
      </c>
      <c r="D1993" s="5">
        <f t="shared" si="215"/>
        <v>8.7326086270468792</v>
      </c>
      <c r="E1993" s="5">
        <f t="shared" si="216"/>
        <v>8.6639917356228793</v>
      </c>
      <c r="F1993" s="5">
        <f t="shared" si="218"/>
        <v>9.3771802935421089</v>
      </c>
      <c r="G1993" s="16">
        <f>IF(AND(C$9="L",C$10="IB"),IF((($C$7*Coefficients!$C$16)/($A1993*($C$4/100)))&lt;=1,2*ASIN(($C$7*Coefficients!$C$16)/( $A1993*($C$4/100)))*180/PI(),180),IF(AND(C$9="C",C$10="IB"),IF((($C$7*Coefficients!$D$16)/($A1993*($C$4/100)))&lt;=1,2*ASIN(($C$7*Coefficients!$D$16)/( $A1993*($C$4/100)))*180/PI(),180),IF(AND(C$9="L",C$10="D"),IF((($C$7*Coefficients!$E$16)/($A1993*($C$4/100)))&lt;=1,2*ASIN(($C$7*Coefficients!$E$16)/( $A1993*($C$4/100)))*180/PI(),180),IF(AND(C$9="C",C$10="D"),IF((($C$7*Coefficients!$F$16)/($A1993*($C$4/100)))&lt;=1,2*ASIN(($C$7*Coefficients!$F$16)/( $A1993*($C$4/100)))*180/PI(),180),FALSE))))</f>
        <v>97.427403430841423</v>
      </c>
      <c r="H1993" s="50">
        <f>IF(AND(C$9="L",C$10="IB"),(($C$7*Coefficients!$C$16)/($A1993*SIN(C$5*PI()/180))*100/2)^2*PI(),IF(AND(C$9="C",C$10="IB"),(($C$7*Coefficients!$D$16)/($A1993*SIN(C$5*PI()/180))*100/2)^2*PI(),IF(AND(C$9="L",C$10="D"),(($C$7*Coefficients!$E$16)/($A1993*SIN(C$5*PI()/180))*100/2)^2*PI(),IF(AND(C$9="C",C$10="D"),(($C$7* Coefficients!$F$16)/($A1993*SIN(C$5*PI()/180))*100/2)^2*PI(),FALSE))))</f>
        <v>3111.4844513878361</v>
      </c>
      <c r="I1993" s="42">
        <f t="shared" si="219"/>
        <v>0.8812314476332247</v>
      </c>
      <c r="L1993" s="44"/>
    </row>
    <row r="1994" spans="1:12" x14ac:dyDescent="0.25">
      <c r="A1994" s="51">
        <f t="shared" si="220"/>
        <v>909.91327263215578</v>
      </c>
      <c r="B1994" s="5">
        <f t="shared" si="214"/>
        <v>0.81786416181914368</v>
      </c>
      <c r="C1994" s="49">
        <f t="shared" si="217"/>
        <v>-1.7463764368721377</v>
      </c>
      <c r="D1994" s="5">
        <f t="shared" si="215"/>
        <v>8.7527393689733408</v>
      </c>
      <c r="E1994" s="5">
        <f t="shared" si="216"/>
        <v>8.7039829044482619</v>
      </c>
      <c r="F1994" s="5">
        <f t="shared" si="218"/>
        <v>9.3971802935421085</v>
      </c>
      <c r="G1994" s="16">
        <f>IF(AND(C$9="L",C$10="IB"),IF((($C$7*Coefficients!$C$16)/($A1994*($C$4/100)))&lt;=1,2*ASIN(($C$7*Coefficients!$C$16)/( $A1994*($C$4/100)))*180/PI(),180),IF(AND(C$9="C",C$10="IB"),IF((($C$7*Coefficients!$D$16)/($A1994*($C$4/100)))&lt;=1,2*ASIN(($C$7*Coefficients!$D$16)/( $A1994*($C$4/100)))*180/PI(),180),IF(AND(C$9="L",C$10="D"),IF((($C$7*Coefficients!$E$16)/($A1994*($C$4/100)))&lt;=1,2*ASIN(($C$7*Coefficients!$E$16)/( $A1994*($C$4/100)))*180/PI(),180),IF(AND(C$9="C",C$10="D"),IF((($C$7*Coefficients!$F$16)/($A1994*($C$4/100)))&lt;=1,2*ASIN(($C$7*Coefficients!$F$16)/( $A1994*($C$4/100)))*180/PI(),180),FALSE))))</f>
        <v>97.127708274957783</v>
      </c>
      <c r="H1994" s="50">
        <f>IF(AND(C$9="L",C$10="IB"),(($C$7*Coefficients!$C$16)/($A1994*SIN(C$5*PI()/180))*100/2)^2*PI(),IF(AND(C$9="C",C$10="IB"),(($C$7*Coefficients!$D$16)/($A1994*SIN(C$5*PI()/180))*100/2)^2*PI(),IF(AND(C$9="L",C$10="D"),(($C$7*Coefficients!$E$16)/($A1994*SIN(C$5*PI()/180))*100/2)^2*PI(),IF(AND(C$9="C",C$10="D"),(($C$7* Coefficients!$F$16)/($A1994*SIN(C$5*PI()/180))*100/2)^2*PI(),FALSE))))</f>
        <v>3097.1884789164965</v>
      </c>
      <c r="I1994" s="42">
        <f t="shared" si="219"/>
        <v>0.87920467154610937</v>
      </c>
      <c r="L1994" s="44"/>
    </row>
    <row r="1995" spans="1:12" x14ac:dyDescent="0.25">
      <c r="A1995" s="51">
        <f t="shared" si="220"/>
        <v>912.01083935581369</v>
      </c>
      <c r="B1995" s="5">
        <f t="shared" si="214"/>
        <v>0.81707814821965308</v>
      </c>
      <c r="C1995" s="49">
        <f t="shared" si="217"/>
        <v>-1.7547280806742027</v>
      </c>
      <c r="D1995" s="5">
        <f t="shared" si="215"/>
        <v>8.7729165170526304</v>
      </c>
      <c r="E1995" s="5">
        <f t="shared" si="216"/>
        <v>8.7441586641219295</v>
      </c>
      <c r="F1995" s="5">
        <f t="shared" si="218"/>
        <v>9.4171802935421063</v>
      </c>
      <c r="G1995" s="16">
        <f>IF(AND(C$9="L",C$10="IB"),IF((($C$7*Coefficients!$C$16)/($A1995*($C$4/100)))&lt;=1,2*ASIN(($C$7*Coefficients!$C$16)/( $A1995*($C$4/100)))*180/PI(),180),IF(AND(C$9="C",C$10="IB"),IF((($C$7*Coefficients!$D$16)/($A1995*($C$4/100)))&lt;=1,2*ASIN(($C$7*Coefficients!$D$16)/( $A1995*($C$4/100)))*180/PI(),180),IF(AND(C$9="L",C$10="D"),IF((($C$7*Coefficients!$E$16)/($A1995*($C$4/100)))&lt;=1,2*ASIN(($C$7*Coefficients!$E$16)/( $A1995*($C$4/100)))*180/PI(),180),IF(AND(C$9="C",C$10="D"),IF((($C$7*Coefficients!$F$16)/($A1995*($C$4/100)))&lt;=1,2*ASIN(($C$7*Coefficients!$F$16)/( $A1995*($C$4/100)))*180/PI(),180),FALSE))))</f>
        <v>96.829584657859101</v>
      </c>
      <c r="H1995" s="50">
        <f>IF(AND(C$9="L",C$10="IB"),(($C$7*Coefficients!$C$16)/($A1995*SIN(C$5*PI()/180))*100/2)^2*PI(),IF(AND(C$9="C",C$10="IB"),(($C$7*Coefficients!$D$16)/($A1995*SIN(C$5*PI()/180))*100/2)^2*PI(),IF(AND(C$9="L",C$10="D"),(($C$7*Coefficients!$E$16)/($A1995*SIN(C$5*PI()/180))*100/2)^2*PI(),IF(AND(C$9="C",C$10="D"),(($C$7* Coefficients!$F$16)/($A1995*SIN(C$5*PI()/180))*100/2)^2*PI(),FALSE))))</f>
        <v>3082.9581904722158</v>
      </c>
      <c r="I1995" s="42">
        <f t="shared" si="219"/>
        <v>0.87718255691464053</v>
      </c>
      <c r="L1995" s="44"/>
    </row>
    <row r="1996" spans="1:12" x14ac:dyDescent="0.25">
      <c r="A1996" s="51">
        <f t="shared" si="220"/>
        <v>914.11324147015387</v>
      </c>
      <c r="B1996" s="5">
        <f t="shared" si="214"/>
        <v>0.8162889959150994</v>
      </c>
      <c r="C1996" s="49">
        <f t="shared" si="217"/>
        <v>-1.7631211604333203</v>
      </c>
      <c r="D1996" s="5">
        <f t="shared" si="215"/>
        <v>8.7931401782619751</v>
      </c>
      <c r="E1996" s="5">
        <f t="shared" si="216"/>
        <v>8.7845198666765292</v>
      </c>
      <c r="F1996" s="5">
        <f t="shared" si="218"/>
        <v>9.4371802935421076</v>
      </c>
      <c r="G1996" s="16">
        <f>IF(AND(C$9="L",C$10="IB"),IF((($C$7*Coefficients!$C$16)/($A1996*($C$4/100)))&lt;=1,2*ASIN(($C$7*Coefficients!$C$16)/( $A1996*($C$4/100)))*180/PI(),180),IF(AND(C$9="C",C$10="IB"),IF((($C$7*Coefficients!$D$16)/($A1996*($C$4/100)))&lt;=1,2*ASIN(($C$7*Coefficients!$D$16)/( $A1996*($C$4/100)))*180/PI(),180),IF(AND(C$9="L",C$10="D"),IF((($C$7*Coefficients!$E$16)/($A1996*($C$4/100)))&lt;=1,2*ASIN(($C$7*Coefficients!$E$16)/( $A1996*($C$4/100)))*180/PI(),180),IF(AND(C$9="C",C$10="D"),IF((($C$7*Coefficients!$F$16)/($A1996*($C$4/100)))&lt;=1,2*ASIN(($C$7*Coefficients!$F$16)/( $A1996*($C$4/100)))*180/PI(),180),FALSE))))</f>
        <v>96.533015198710672</v>
      </c>
      <c r="H1996" s="50">
        <f>IF(AND(C$9="L",C$10="IB"),(($C$7*Coefficients!$C$16)/($A1996*SIN(C$5*PI()/180))*100/2)^2*PI(),IF(AND(C$9="C",C$10="IB"),(($C$7*Coefficients!$D$16)/($A1996*SIN(C$5*PI()/180))*100/2)^2*PI(),IF(AND(C$9="L",C$10="D"),(($C$7*Coefficients!$E$16)/($A1996*SIN(C$5*PI()/180))*100/2)^2*PI(),IF(AND(C$9="C",C$10="D"),(($C$7* Coefficients!$F$16)/($A1996*SIN(C$5*PI()/180))*100/2)^2*PI(),FALSE))))</f>
        <v>3068.7932842643054</v>
      </c>
      <c r="I1996" s="42">
        <f t="shared" si="219"/>
        <v>0.87516509301776735</v>
      </c>
      <c r="L1996" s="44"/>
    </row>
    <row r="1997" spans="1:12" x14ac:dyDescent="0.25">
      <c r="A1997" s="51">
        <f t="shared" si="220"/>
        <v>916.22049012190314</v>
      </c>
      <c r="B1997" s="5">
        <f t="shared" si="214"/>
        <v>0.81549669471897812</v>
      </c>
      <c r="C1997" s="49">
        <f t="shared" si="217"/>
        <v>-1.771555897090122</v>
      </c>
      <c r="D1997" s="5">
        <f t="shared" si="215"/>
        <v>8.8134104598252136</v>
      </c>
      <c r="E1997" s="5">
        <f t="shared" si="216"/>
        <v>8.8250673680775016</v>
      </c>
      <c r="F1997" s="5">
        <f t="shared" si="218"/>
        <v>9.4571802935421072</v>
      </c>
      <c r="G1997" s="16">
        <f>IF(AND(C$9="L",C$10="IB"),IF((($C$7*Coefficients!$C$16)/($A1997*($C$4/100)))&lt;=1,2*ASIN(($C$7*Coefficients!$C$16)/( $A1997*($C$4/100)))*180/PI(),180),IF(AND(C$9="C",C$10="IB"),IF((($C$7*Coefficients!$D$16)/($A1997*($C$4/100)))&lt;=1,2*ASIN(($C$7*Coefficients!$D$16)/( $A1997*($C$4/100)))*180/PI(),180),IF(AND(C$9="L",C$10="D"),IF((($C$7*Coefficients!$E$16)/($A1997*($C$4/100)))&lt;=1,2*ASIN(($C$7*Coefficients!$E$16)/( $A1997*($C$4/100)))*180/PI(),180),IF(AND(C$9="C",C$10="D"),IF((($C$7*Coefficients!$F$16)/($A1997*($C$4/100)))&lt;=1,2*ASIN(($C$7*Coefficients!$F$16)/( $A1997*($C$4/100)))*180/PI(),180),FALSE))))</f>
        <v>96.237982849869837</v>
      </c>
      <c r="H1997" s="50">
        <f>IF(AND(C$9="L",C$10="IB"),(($C$7*Coefficients!$C$16)/($A1997*SIN(C$5*PI()/180))*100/2)^2*PI(),IF(AND(C$9="C",C$10="IB"),(($C$7*Coefficients!$D$16)/($A1997*SIN(C$5*PI()/180))*100/2)^2*PI(),IF(AND(C$9="L",C$10="D"),(($C$7*Coefficients!$E$16)/($A1997*SIN(C$5*PI()/180))*100/2)^2*PI(),IF(AND(C$9="C",C$10="D"),(($C$7* Coefficients!$F$16)/($A1997*SIN(C$5*PI()/180))*100/2)^2*PI(),FALSE))))</f>
        <v>3054.6934598886737</v>
      </c>
      <c r="I1997" s="42">
        <f t="shared" si="219"/>
        <v>0.87315226915909738</v>
      </c>
      <c r="L1997" s="44"/>
    </row>
    <row r="1998" spans="1:12" x14ac:dyDescent="0.25">
      <c r="A1998" s="51">
        <f t="shared" si="220"/>
        <v>918.33259648348405</v>
      </c>
      <c r="B1998" s="5">
        <f t="shared" si="214"/>
        <v>0.81470123443448905</v>
      </c>
      <c r="C1998" s="49">
        <f t="shared" si="217"/>
        <v>-1.7800325129259504</v>
      </c>
      <c r="D1998" s="5">
        <f t="shared" si="215"/>
        <v>8.8337274692133612</v>
      </c>
      <c r="E1998" s="5">
        <f t="shared" si="216"/>
        <v>8.8658020282412551</v>
      </c>
      <c r="F1998" s="5">
        <f t="shared" si="218"/>
        <v>9.477180293542105</v>
      </c>
      <c r="G1998" s="16">
        <f>IF(AND(C$9="L",C$10="IB"),IF((($C$7*Coefficients!$C$16)/($A1998*($C$4/100)))&lt;=1,2*ASIN(($C$7*Coefficients!$C$16)/( $A1998*($C$4/100)))*180/PI(),180),IF(AND(C$9="C",C$10="IB"),IF((($C$7*Coefficients!$D$16)/($A1998*($C$4/100)))&lt;=1,2*ASIN(($C$7*Coefficients!$D$16)/( $A1998*($C$4/100)))*180/PI(),180),IF(AND(C$9="L",C$10="D"),IF((($C$7*Coefficients!$E$16)/($A1998*($C$4/100)))&lt;=1,2*ASIN(($C$7*Coefficients!$E$16)/( $A1998*($C$4/100)))*180/PI(),180),IF(AND(C$9="C",C$10="D"),IF((($C$7*Coefficients!$F$16)/($A1998*($C$4/100)))&lt;=1,2*ASIN(($C$7*Coefficients!$F$16)/( $A1998*($C$4/100)))*180/PI(),180),FALSE))))</f>
        <v>95.9444708878749</v>
      </c>
      <c r="H1998" s="50">
        <f>IF(AND(C$9="L",C$10="IB"),(($C$7*Coefficients!$C$16)/($A1998*SIN(C$5*PI()/180))*100/2)^2*PI(),IF(AND(C$9="C",C$10="IB"),(($C$7*Coefficients!$D$16)/($A1998*SIN(C$5*PI()/180))*100/2)^2*PI(),IF(AND(C$9="L",C$10="D"),(($C$7*Coefficients!$E$16)/($A1998*SIN(C$5*PI()/180))*100/2)^2*PI(),IF(AND(C$9="C",C$10="D"),(($C$7* Coefficients!$F$16)/($A1998*SIN(C$5*PI()/180))*100/2)^2*PI(),FALSE))))</f>
        <v>3040.658418321465</v>
      </c>
      <c r="I1998" s="42">
        <f t="shared" si="219"/>
        <v>0.87114407466683874</v>
      </c>
      <c r="L1998" s="44"/>
    </row>
    <row r="1999" spans="1:12" x14ac:dyDescent="0.25">
      <c r="A1999" s="51">
        <f t="shared" si="220"/>
        <v>920.44957175307422</v>
      </c>
      <c r="B1999" s="5">
        <f t="shared" si="214"/>
        <v>0.81390260485479005</v>
      </c>
      <c r="C1999" s="49">
        <f t="shared" si="217"/>
        <v>-1.7885512315727359</v>
      </c>
      <c r="D1999" s="5">
        <f t="shared" si="215"/>
        <v>8.8540913141451796</v>
      </c>
      <c r="E1999" s="5">
        <f t="shared" si="216"/>
        <v>8.9067247110533874</v>
      </c>
      <c r="F1999" s="5">
        <f t="shared" si="218"/>
        <v>9.4971802935421064</v>
      </c>
      <c r="G1999" s="16">
        <f>IF(AND(C$9="L",C$10="IB"),IF((($C$7*Coefficients!$C$16)/($A1999*($C$4/100)))&lt;=1,2*ASIN(($C$7*Coefficients!$C$16)/( $A1999*($C$4/100)))*180/PI(),180),IF(AND(C$9="C",C$10="IB"),IF((($C$7*Coefficients!$D$16)/($A1999*($C$4/100)))&lt;=1,2*ASIN(($C$7*Coefficients!$D$16)/( $A1999*($C$4/100)))*180/PI(),180),IF(AND(C$9="L",C$10="D"),IF((($C$7*Coefficients!$E$16)/($A1999*($C$4/100)))&lt;=1,2*ASIN(($C$7*Coefficients!$E$16)/( $A1999*($C$4/100)))*180/PI(),180),IF(AND(C$9="C",C$10="D"),IF((($C$7*Coefficients!$F$16)/($A1999*($C$4/100)))&lt;=1,2*ASIN(($C$7*Coefficients!$F$16)/( $A1999*($C$4/100)))*180/PI(),180),FALSE))))</f>
        <v>95.652462904745832</v>
      </c>
      <c r="H1999" s="50">
        <f>IF(AND(C$9="L",C$10="IB"),(($C$7*Coefficients!$C$16)/($A1999*SIN(C$5*PI()/180))*100/2)^2*PI(),IF(AND(C$9="C",C$10="IB"),(($C$7*Coefficients!$D$16)/($A1999*SIN(C$5*PI()/180))*100/2)^2*PI(),IF(AND(C$9="L",C$10="D"),(($C$7*Coefficients!$E$16)/($A1999*SIN(C$5*PI()/180))*100/2)^2*PI(),IF(AND(C$9="C",C$10="D"),(($C$7* Coefficients!$F$16)/($A1999*SIN(C$5*PI()/180))*100/2)^2*PI(),FALSE))))</f>
        <v>3026.6878619127124</v>
      </c>
      <c r="I1999" s="42">
        <f t="shared" si="219"/>
        <v>0.86914049889374412</v>
      </c>
      <c r="L1999" s="44"/>
    </row>
    <row r="2000" spans="1:12" x14ac:dyDescent="0.25">
      <c r="A2000" s="51">
        <f t="shared" si="220"/>
        <v>922.5714271546658</v>
      </c>
      <c r="B2000" s="5">
        <f t="shared" si="214"/>
        <v>0.81310079576324867</v>
      </c>
      <c r="C2000" s="49">
        <f t="shared" si="217"/>
        <v>-1.7971122780230204</v>
      </c>
      <c r="D2000" s="5">
        <f t="shared" si="215"/>
        <v>8.8745021025877477</v>
      </c>
      <c r="E2000" s="5">
        <f t="shared" si="216"/>
        <v>8.9478362843870105</v>
      </c>
      <c r="F2000" s="5">
        <f t="shared" si="218"/>
        <v>9.5171802935421077</v>
      </c>
      <c r="G2000" s="16">
        <f>IF(AND(C$9="L",C$10="IB"),IF((($C$7*Coefficients!$C$16)/($A2000*($C$4/100)))&lt;=1,2*ASIN(($C$7*Coefficients!$C$16)/( $A2000*($C$4/100)))*180/PI(),180),IF(AND(C$9="C",C$10="IB"),IF((($C$7*Coefficients!$D$16)/($A2000*($C$4/100)))&lt;=1,2*ASIN(($C$7*Coefficients!$D$16)/( $A2000*($C$4/100)))*180/PI(),180),IF(AND(C$9="L",C$10="D"),IF((($C$7*Coefficients!$E$16)/($A2000*($C$4/100)))&lt;=1,2*ASIN(($C$7*Coefficients!$E$16)/( $A2000*($C$4/100)))*180/PI(),180),IF(AND(C$9="C",C$10="D"),IF((($C$7*Coefficients!$F$16)/($A2000*($C$4/100)))&lt;=1,2*ASIN(($C$7*Coefficients!$F$16)/( $A2000*($C$4/100)))*180/PI(),180),FALSE))))</f>
        <v>95.361942799583986</v>
      </c>
      <c r="H2000" s="50">
        <f>IF(AND(C$9="L",C$10="IB"),(($C$7*Coefficients!$C$16)/($A2000*SIN(C$5*PI()/180))*100/2)^2*PI(),IF(AND(C$9="C",C$10="IB"),(($C$7*Coefficients!$D$16)/($A2000*SIN(C$5*PI()/180))*100/2)^2*PI(),IF(AND(C$9="L",C$10="D"),(($C$7*Coefficients!$E$16)/($A2000*SIN(C$5*PI()/180))*100/2)^2*PI(),IF(AND(C$9="C",C$10="D"),(($C$7* Coefficients!$F$16)/($A2000*SIN(C$5*PI()/180))*100/2)^2*PI(),FALSE))))</f>
        <v>3012.7814943800249</v>
      </c>
      <c r="I2000" s="42">
        <f t="shared" si="219"/>
        <v>0.8671415312170544</v>
      </c>
      <c r="L2000" s="44"/>
    </row>
    <row r="2001" spans="1:12" x14ac:dyDescent="0.25">
      <c r="A2001" s="51">
        <f t="shared" si="220"/>
        <v>924.69817393812491</v>
      </c>
      <c r="B2001" s="5">
        <f t="shared" si="214"/>
        <v>0.81229579693370213</v>
      </c>
      <c r="C2001" s="49">
        <f t="shared" si="217"/>
        <v>-1.8057158786400249</v>
      </c>
      <c r="D2001" s="5">
        <f t="shared" si="215"/>
        <v>8.8949599427570334</v>
      </c>
      <c r="E2001" s="5">
        <f t="shared" si="216"/>
        <v>8.9891376201211504</v>
      </c>
      <c r="F2001" s="5">
        <f t="shared" si="218"/>
        <v>9.5371802935421037</v>
      </c>
      <c r="G2001" s="16">
        <f>IF(AND(C$9="L",C$10="IB"),IF((($C$7*Coefficients!$C$16)/($A2001*($C$4/100)))&lt;=1,2*ASIN(($C$7*Coefficients!$C$16)/( $A2001*($C$4/100)))*180/PI(),180),IF(AND(C$9="C",C$10="IB"),IF((($C$7*Coefficients!$D$16)/($A2001*($C$4/100)))&lt;=1,2*ASIN(($C$7*Coefficients!$D$16)/( $A2001*($C$4/100)))*180/PI(),180),IF(AND(C$9="L",C$10="D"),IF((($C$7*Coefficients!$E$16)/($A2001*($C$4/100)))&lt;=1,2*ASIN(($C$7*Coefficients!$E$16)/( $A2001*($C$4/100)))*180/PI(),180),IF(AND(C$9="C",C$10="D"),IF((($C$7*Coefficients!$F$16)/($A2001*($C$4/100)))&lt;=1,2*ASIN(($C$7*Coefficients!$F$16)/( $A2001*($C$4/100)))*180/PI(),180),FALSE))))</f>
        <v>95.072894770458362</v>
      </c>
      <c r="H2001" s="50">
        <f>IF(AND(C$9="L",C$10="IB"),(($C$7*Coefficients!$C$16)/($A2001*SIN(C$5*PI()/180))*100/2)^2*PI(),IF(AND(C$9="C",C$10="IB"),(($C$7*Coefficients!$D$16)/($A2001*SIN(C$5*PI()/180))*100/2)^2*PI(),IF(AND(C$9="L",C$10="D"),(($C$7*Coefficients!$E$16)/($A2001*SIN(C$5*PI()/180))*100/2)^2*PI(),IF(AND(C$9="C",C$10="D"),(($C$7* Coefficients!$F$16)/($A2001*SIN(C$5*PI()/180))*100/2)^2*PI(),FALSE))))</f>
        <v>2998.9390208023055</v>
      </c>
      <c r="I2001" s="42">
        <f t="shared" si="219"/>
        <v>0.8651471610384418</v>
      </c>
      <c r="L2001" s="44"/>
    </row>
    <row r="2002" spans="1:12" x14ac:dyDescent="0.25">
      <c r="A2002" s="51">
        <f t="shared" si="220"/>
        <v>926.82982337925137</v>
      </c>
      <c r="B2002" s="5">
        <f t="shared" si="214"/>
        <v>0.81148759813071769</v>
      </c>
      <c r="C2002" s="49">
        <f t="shared" si="217"/>
        <v>-1.8143622611678434</v>
      </c>
      <c r="D2002" s="5">
        <f t="shared" si="215"/>
        <v>8.9154649431184705</v>
      </c>
      <c r="E2002" s="5">
        <f t="shared" si="216"/>
        <v>9.0306295941592651</v>
      </c>
      <c r="F2002" s="5">
        <f t="shared" si="218"/>
        <v>9.5571802935421051</v>
      </c>
      <c r="G2002" s="16">
        <f>IF(AND(C$9="L",C$10="IB"),IF((($C$7*Coefficients!$C$16)/($A2002*($C$4/100)))&lt;=1,2*ASIN(($C$7*Coefficients!$C$16)/( $A2002*($C$4/100)))*180/PI(),180),IF(AND(C$9="C",C$10="IB"),IF((($C$7*Coefficients!$D$16)/($A2002*($C$4/100)))&lt;=1,2*ASIN(($C$7*Coefficients!$D$16)/( $A2002*($C$4/100)))*180/PI(),180),IF(AND(C$9="L",C$10="D"),IF((($C$7*Coefficients!$E$16)/($A2002*($C$4/100)))&lt;=1,2*ASIN(($C$7*Coefficients!$E$16)/( $A2002*($C$4/100)))*180/PI(),180),IF(AND(C$9="C",C$10="D"),IF((($C$7*Coefficients!$F$16)/($A2002*($C$4/100)))&lt;=1,2*ASIN(($C$7*Coefficients!$F$16)/( $A2002*($C$4/100)))*180/PI(),180),FALSE))))</f>
        <v>94.785303306566234</v>
      </c>
      <c r="H2002" s="50">
        <f>IF(AND(C$9="L",C$10="IB"),(($C$7*Coefficients!$C$16)/($A2002*SIN(C$5*PI()/180))*100/2)^2*PI(),IF(AND(C$9="C",C$10="IB"),(($C$7*Coefficients!$D$16)/($A2002*SIN(C$5*PI()/180))*100/2)^2*PI(),IF(AND(C$9="L",C$10="D"),(($C$7*Coefficients!$E$16)/($A2002*SIN(C$5*PI()/180))*100/2)^2*PI(),IF(AND(C$9="C",C$10="D"),(($C$7* Coefficients!$F$16)/($A2002*SIN(C$5*PI()/180))*100/2)^2*PI(),FALSE))))</f>
        <v>2985.1601476135002</v>
      </c>
      <c r="I2002" s="42">
        <f t="shared" si="219"/>
        <v>0.86315737778395418</v>
      </c>
      <c r="L2002" s="44"/>
    </row>
    <row r="2003" spans="1:12" x14ac:dyDescent="0.25">
      <c r="A2003" s="51">
        <f t="shared" si="220"/>
        <v>928.96638677983822</v>
      </c>
      <c r="B2003" s="5">
        <f t="shared" si="214"/>
        <v>0.81067618910985773</v>
      </c>
      <c r="C2003" s="49">
        <f t="shared" si="217"/>
        <v>-1.8230516547417195</v>
      </c>
      <c r="D2003" s="5">
        <f t="shared" si="215"/>
        <v>8.9360172123875259</v>
      </c>
      <c r="E2003" s="5">
        <f t="shared" si="216"/>
        <v>9.0723130864477692</v>
      </c>
      <c r="F2003" s="5">
        <f t="shared" si="218"/>
        <v>9.5771802935421046</v>
      </c>
      <c r="G2003" s="16">
        <f>IF(AND(C$9="L",C$10="IB"),IF((($C$7*Coefficients!$C$16)/($A2003*($C$4/100)))&lt;=1,2*ASIN(($C$7*Coefficients!$C$16)/( $A2003*($C$4/100)))*180/PI(),180),IF(AND(C$9="C",C$10="IB"),IF((($C$7*Coefficients!$D$16)/($A2003*($C$4/100)))&lt;=1,2*ASIN(($C$7*Coefficients!$D$16)/( $A2003*($C$4/100)))*180/PI(),180),IF(AND(C$9="L",C$10="D"),IF((($C$7*Coefficients!$E$16)/($A2003*($C$4/100)))&lt;=1,2*ASIN(($C$7*Coefficients!$E$16)/( $A2003*($C$4/100)))*180/PI(),180),IF(AND(C$9="C",C$10="D"),IF((($C$7*Coefficients!$F$16)/($A2003*($C$4/100)))&lt;=1,2*ASIN(($C$7*Coefficients!$F$16)/( $A2003*($C$4/100)))*180/PI(),180),FALSE))))</f>
        <v>94.499153180657302</v>
      </c>
      <c r="H2003" s="50">
        <f>IF(AND(C$9="L",C$10="IB"),(($C$7*Coefficients!$C$16)/($A2003*SIN(C$5*PI()/180))*100/2)^2*PI(),IF(AND(C$9="C",C$10="IB"),(($C$7*Coefficients!$D$16)/($A2003*SIN(C$5*PI()/180))*100/2)^2*PI(),IF(AND(C$9="L",C$10="D"),(($C$7*Coefficients!$E$16)/($A2003*SIN(C$5*PI()/180))*100/2)^2*PI(),IF(AND(C$9="C",C$10="D"),(($C$7* Coefficients!$F$16)/($A2003*SIN(C$5*PI()/180))*100/2)^2*PI(),FALSE))))</f>
        <v>2971.4445825963612</v>
      </c>
      <c r="I2003" s="42">
        <f t="shared" si="219"/>
        <v>0.86117217090395892</v>
      </c>
      <c r="L2003" s="44"/>
    </row>
    <row r="2004" spans="1:12" x14ac:dyDescent="0.25">
      <c r="A2004" s="51">
        <f t="shared" si="220"/>
        <v>931.1078754677319</v>
      </c>
      <c r="B2004" s="5">
        <f t="shared" si="214"/>
        <v>0.80986155961794726</v>
      </c>
      <c r="C2004" s="49">
        <f t="shared" si="217"/>
        <v>-1.8317842898984313</v>
      </c>
      <c r="D2004" s="5">
        <f t="shared" si="215"/>
        <v>8.9566168595302855</v>
      </c>
      <c r="E2004" s="5">
        <f t="shared" si="216"/>
        <v>9.1141889809947507</v>
      </c>
      <c r="F2004" s="5">
        <f t="shared" si="218"/>
        <v>9.5971802935421042</v>
      </c>
      <c r="G2004" s="16">
        <f>IF(AND(C$9="L",C$10="IB"),IF((($C$7*Coefficients!$C$16)/($A2004*($C$4/100)))&lt;=1,2*ASIN(($C$7*Coefficients!$C$16)/( $A2004*($C$4/100)))*180/PI(),180),IF(AND(C$9="C",C$10="IB"),IF((($C$7*Coefficients!$D$16)/($A2004*($C$4/100)))&lt;=1,2*ASIN(($C$7*Coefficients!$D$16)/( $A2004*($C$4/100)))*180/PI(),180),IF(AND(C$9="L",C$10="D"),IF((($C$7*Coefficients!$E$16)/($A2004*($C$4/100)))&lt;=1,2*ASIN(($C$7*Coefficients!$E$16)/( $A2004*($C$4/100)))*180/PI(),180),IF(AND(C$9="C",C$10="D"),IF((($C$7*Coefficients!$F$16)/($A2004*($C$4/100)))&lt;=1,2*ASIN(($C$7*Coefficients!$F$16)/( $A2004*($C$4/100)))*180/PI(),180),FALSE))))</f>
        <v>94.214429441710266</v>
      </c>
      <c r="H2004" s="50">
        <f>IF(AND(C$9="L",C$10="IB"),(($C$7*Coefficients!$C$16)/($A2004*SIN(C$5*PI()/180))*100/2)^2*PI(),IF(AND(C$9="C",C$10="IB"),(($C$7*Coefficients!$D$16)/($A2004*SIN(C$5*PI()/180))*100/2)^2*PI(),IF(AND(C$9="L",C$10="D"),(($C$7*Coefficients!$E$16)/($A2004*SIN(C$5*PI()/180))*100/2)^2*PI(),IF(AND(C$9="C",C$10="D"),(($C$7* Coefficients!$F$16)/($A2004*SIN(C$5*PI()/180))*100/2)^2*PI(),FALSE))))</f>
        <v>2957.7920348762655</v>
      </c>
      <c r="I2004" s="42">
        <f t="shared" si="219"/>
        <v>0.85919152987308667</v>
      </c>
      <c r="L2004" s="44"/>
    </row>
    <row r="2005" spans="1:12" x14ac:dyDescent="0.25">
      <c r="A2005" s="51">
        <f t="shared" si="220"/>
        <v>933.25430079689238</v>
      </c>
      <c r="B2005" s="5">
        <f t="shared" si="214"/>
        <v>0.80904369939334686</v>
      </c>
      <c r="C2005" s="49">
        <f t="shared" si="217"/>
        <v>-1.8405603985867547</v>
      </c>
      <c r="D2005" s="5">
        <f t="shared" si="215"/>
        <v>8.9772639937640353</v>
      </c>
      <c r="E2005" s="5">
        <f t="shared" si="216"/>
        <v>9.1562581658886852</v>
      </c>
      <c r="F2005" s="5">
        <f t="shared" si="218"/>
        <v>9.6171802935421056</v>
      </c>
      <c r="G2005" s="16">
        <f>IF(AND(C$9="L",C$10="IB"),IF((($C$7*Coefficients!$C$16)/($A2005*($C$4/100)))&lt;=1,2*ASIN(($C$7*Coefficients!$C$16)/( $A2005*($C$4/100)))*180/PI(),180),IF(AND(C$9="C",C$10="IB"),IF((($C$7*Coefficients!$D$16)/($A2005*($C$4/100)))&lt;=1,2*ASIN(($C$7*Coefficients!$D$16)/( $A2005*($C$4/100)))*180/PI(),180),IF(AND(C$9="L",C$10="D"),IF((($C$7*Coefficients!$E$16)/($A2005*($C$4/100)))&lt;=1,2*ASIN(($C$7*Coefficients!$E$16)/( $A2005*($C$4/100)))*180/PI(),180),IF(AND(C$9="C",C$10="D"),IF((($C$7*Coefficients!$F$16)/($A2005*($C$4/100)))&lt;=1,2*ASIN(($C$7*Coefficients!$F$16)/( $A2005*($C$4/100)))*180/PI(),180),FALSE))))</f>
        <v>93.931117407851616</v>
      </c>
      <c r="H2005" s="50">
        <f>IF(AND(C$9="L",C$10="IB"),(($C$7*Coefficients!$C$16)/($A2005*SIN(C$5*PI()/180))*100/2)^2*PI(),IF(AND(C$9="C",C$10="IB"),(($C$7*Coefficients!$D$16)/($A2005*SIN(C$5*PI()/180))*100/2)^2*PI(),IF(AND(C$9="L",C$10="D"),(($C$7*Coefficients!$E$16)/($A2005*SIN(C$5*PI()/180))*100/2)^2*PI(),IF(AND(C$9="C",C$10="D"),(($C$7* Coefficients!$F$16)/($A2005*SIN(C$5*PI()/180))*100/2)^2*PI(),FALSE))))</f>
        <v>2944.2022149150316</v>
      </c>
      <c r="I2005" s="42">
        <f t="shared" si="219"/>
        <v>0.85721544419017581</v>
      </c>
      <c r="L2005" s="44"/>
    </row>
    <row r="2006" spans="1:12" x14ac:dyDescent="0.25">
      <c r="A2006" s="51">
        <f t="shared" si="220"/>
        <v>935.40567414745294</v>
      </c>
      <c r="B2006" s="5">
        <f t="shared" si="214"/>
        <v>0.80822259816622644</v>
      </c>
      <c r="C2006" s="49">
        <f t="shared" si="217"/>
        <v>-1.8493802141780544</v>
      </c>
      <c r="D2006" s="5">
        <f t="shared" si="215"/>
        <v>8.997958724557817</v>
      </c>
      <c r="E2006" s="5">
        <f t="shared" si="216"/>
        <v>9.1985215333172672</v>
      </c>
      <c r="F2006" s="5">
        <f t="shared" si="218"/>
        <v>9.6371802935421034</v>
      </c>
      <c r="G2006" s="16">
        <f>IF(AND(C$9="L",C$10="IB"),IF((($C$7*Coefficients!$C$16)/($A2006*($C$4/100)))&lt;=1,2*ASIN(($C$7*Coefficients!$C$16)/( $A2006*($C$4/100)))*180/PI(),180),IF(AND(C$9="C",C$10="IB"),IF((($C$7*Coefficients!$D$16)/($A2006*($C$4/100)))&lt;=1,2*ASIN(($C$7*Coefficients!$D$16)/( $A2006*($C$4/100)))*180/PI(),180),IF(AND(C$9="L",C$10="D"),IF((($C$7*Coefficients!$E$16)/($A2006*($C$4/100)))&lt;=1,2*ASIN(($C$7*Coefficients!$E$16)/( $A2006*($C$4/100)))*180/PI(),180),IF(AND(C$9="C",C$10="D"),IF((($C$7*Coefficients!$F$16)/($A2006*($C$4/100)))&lt;=1,2*ASIN(($C$7*Coefficients!$F$16)/( $A2006*($C$4/100)))*180/PI(),180),FALSE))))</f>
        <v>93.649202659507282</v>
      </c>
      <c r="H2006" s="50">
        <f>IF(AND(C$9="L",C$10="IB"),(($C$7*Coefficients!$C$16)/($A2006*SIN(C$5*PI()/180))*100/2)^2*PI(),IF(AND(C$9="C",C$10="IB"),(($C$7*Coefficients!$D$16)/($A2006*SIN(C$5*PI()/180))*100/2)^2*PI(),IF(AND(C$9="L",C$10="D"),(($C$7*Coefficients!$E$16)/($A2006*SIN(C$5*PI()/180))*100/2)^2*PI(),IF(AND(C$9="C",C$10="D"),(($C$7* Coefficients!$F$16)/($A2006*SIN(C$5*PI()/180))*100/2)^2*PI(),FALSE))))</f>
        <v>2930.6748345047863</v>
      </c>
      <c r="I2006" s="42">
        <f t="shared" si="219"/>
        <v>0.85524390337821687</v>
      </c>
      <c r="L2006" s="44"/>
    </row>
    <row r="2007" spans="1:12" x14ac:dyDescent="0.25">
      <c r="A2007" s="51">
        <f t="shared" si="220"/>
        <v>937.56200692578102</v>
      </c>
      <c r="B2007" s="5">
        <f t="shared" si="214"/>
        <v>0.80739824565884699</v>
      </c>
      <c r="C2007" s="49">
        <f t="shared" si="217"/>
        <v>-1.858243971476929</v>
      </c>
      <c r="D2007" s="5">
        <f t="shared" si="215"/>
        <v>9.0187011616330359</v>
      </c>
      <c r="E2007" s="5">
        <f t="shared" si="216"/>
        <v>9.2409799795863599</v>
      </c>
      <c r="F2007" s="5">
        <f t="shared" si="218"/>
        <v>9.6571802935421029</v>
      </c>
      <c r="G2007" s="16">
        <f>IF(AND(C$9="L",C$10="IB"),IF((($C$7*Coefficients!$C$16)/($A2007*($C$4/100)))&lt;=1,2*ASIN(($C$7*Coefficients!$C$16)/( $A2007*($C$4/100)))*180/PI(),180),IF(AND(C$9="C",C$10="IB"),IF((($C$7*Coefficients!$D$16)/($A2007*($C$4/100)))&lt;=1,2*ASIN(($C$7*Coefficients!$D$16)/( $A2007*($C$4/100)))*180/PI(),180),IF(AND(C$9="L",C$10="D"),IF((($C$7*Coefficients!$E$16)/($A2007*($C$4/100)))&lt;=1,2*ASIN(($C$7*Coefficients!$E$16)/( $A2007*($C$4/100)))*180/PI(),180),IF(AND(C$9="C",C$10="D"),IF((($C$7*Coefficients!$F$16)/($A2007*($C$4/100)))&lt;=1,2*ASIN(($C$7*Coefficients!$F$16)/( $A2007*($C$4/100)))*180/PI(),180),FALSE))))</f>
        <v>93.368671032777229</v>
      </c>
      <c r="H2007" s="50">
        <f>IF(AND(C$9="L",C$10="IB"),(($C$7*Coefficients!$C$16)/($A2007*SIN(C$5*PI()/180))*100/2)^2*PI(),IF(AND(C$9="C",C$10="IB"),(($C$7*Coefficients!$D$16)/($A2007*SIN(C$5*PI()/180))*100/2)^2*PI(),IF(AND(C$9="L",C$10="D"),(($C$7*Coefficients!$E$16)/($A2007*SIN(C$5*PI()/180))*100/2)^2*PI(),IF(AND(C$9="C",C$10="D"),(($C$7* Coefficients!$F$16)/($A2007*SIN(C$5*PI()/180))*100/2)^2*PI(),FALSE))))</f>
        <v>2917.2096067618554</v>
      </c>
      <c r="I2007" s="42">
        <f t="shared" si="219"/>
        <v>0.85327689698429665</v>
      </c>
      <c r="L2007" s="44"/>
    </row>
    <row r="2008" spans="1:12" x14ac:dyDescent="0.25">
      <c r="A2008" s="51">
        <f t="shared" si="220"/>
        <v>939.72331056453834</v>
      </c>
      <c r="B2008" s="5">
        <f t="shared" si="214"/>
        <v>0.80657063158583897</v>
      </c>
      <c r="C2008" s="49">
        <f t="shared" si="217"/>
        <v>-1.8671519067320321</v>
      </c>
      <c r="D2008" s="5">
        <f t="shared" si="215"/>
        <v>9.0394914149640311</v>
      </c>
      <c r="E2008" s="5">
        <f t="shared" si="216"/>
        <v>9.2836344051389794</v>
      </c>
      <c r="F2008" s="5">
        <f t="shared" si="218"/>
        <v>9.6771802935421043</v>
      </c>
      <c r="G2008" s="16">
        <f>IF(AND(C$9="L",C$10="IB"),IF((($C$7*Coefficients!$C$16)/($A2008*($C$4/100)))&lt;=1,2*ASIN(($C$7*Coefficients!$C$16)/( $A2008*($C$4/100)))*180/PI(),180),IF(AND(C$9="C",C$10="IB"),IF((($C$7*Coefficients!$D$16)/($A2008*($C$4/100)))&lt;=1,2*ASIN(($C$7*Coefficients!$D$16)/( $A2008*($C$4/100)))*180/PI(),180),IF(AND(C$9="L",C$10="D"),IF((($C$7*Coefficients!$E$16)/($A2008*($C$4/100)))&lt;=1,2*ASIN(($C$7*Coefficients!$E$16)/( $A2008*($C$4/100)))*180/PI(),180),IF(AND(C$9="C",C$10="D"),IF((($C$7*Coefficients!$F$16)/($A2008*($C$4/100)))&lt;=1,2*ASIN(($C$7*Coefficients!$F$16)/( $A2008*($C$4/100)))*180/PI(),180),FALSE))))</f>
        <v>93.089508613024776</v>
      </c>
      <c r="H2008" s="50">
        <f>IF(AND(C$9="L",C$10="IB"),(($C$7*Coefficients!$C$16)/($A2008*SIN(C$5*PI()/180))*100/2)^2*PI(),IF(AND(C$9="C",C$10="IB"),(($C$7*Coefficients!$D$16)/($A2008*SIN(C$5*PI()/180))*100/2)^2*PI(),IF(AND(C$9="L",C$10="D"),(($C$7*Coefficients!$E$16)/($A2008*SIN(C$5*PI()/180))*100/2)^2*PI(),IF(AND(C$9="C",C$10="D"),(($C$7* Coefficients!$F$16)/($A2008*SIN(C$5*PI()/180))*100/2)^2*PI(),FALSE))))</f>
        <v>2903.8062461206682</v>
      </c>
      <c r="I2008" s="42">
        <f t="shared" si="219"/>
        <v>0.85131441457954304</v>
      </c>
      <c r="L2008" s="44"/>
    </row>
    <row r="2009" spans="1:12" x14ac:dyDescent="0.25">
      <c r="A2009" s="51">
        <f t="shared" si="220"/>
        <v>941.88959652274161</v>
      </c>
      <c r="B2009" s="5">
        <f t="shared" si="214"/>
        <v>0.80573974565449225</v>
      </c>
      <c r="C2009" s="49">
        <f t="shared" si="217"/>
        <v>-1.8761042576469131</v>
      </c>
      <c r="D2009" s="5">
        <f t="shared" si="215"/>
        <v>9.0603295947786524</v>
      </c>
      <c r="E2009" s="5">
        <f t="shared" si="216"/>
        <v>9.3264857145743907</v>
      </c>
      <c r="F2009" s="5">
        <f t="shared" si="218"/>
        <v>9.6971802935421021</v>
      </c>
      <c r="G2009" s="16">
        <f>IF(AND(C$9="L",C$10="IB"),IF((($C$7*Coefficients!$C$16)/($A2009*($C$4/100)))&lt;=1,2*ASIN(($C$7*Coefficients!$C$16)/( $A2009*($C$4/100)))*180/PI(),180),IF(AND(C$9="C",C$10="IB"),IF((($C$7*Coefficients!$D$16)/($A2009*($C$4/100)))&lt;=1,2*ASIN(($C$7*Coefficients!$D$16)/( $A2009*($C$4/100)))*180/PI(),180),IF(AND(C$9="L",C$10="D"),IF((($C$7*Coefficients!$E$16)/($A2009*($C$4/100)))&lt;=1,2*ASIN(($C$7*Coefficients!$E$16)/( $A2009*($C$4/100)))*180/PI(),180),IF(AND(C$9="C",C$10="D"),IF((($C$7*Coefficients!$F$16)/($A2009*($C$4/100)))&lt;=1,2*ASIN(($C$7*Coefficients!$F$16)/( $A2009*($C$4/100)))*180/PI(),180),FALSE))))</f>
        <v>92.811701728671679</v>
      </c>
      <c r="H2009" s="50">
        <f>IF(AND(C$9="L",C$10="IB"),(($C$7*Coefficients!$C$16)/($A2009*SIN(C$5*PI()/180))*100/2)^2*PI(),IF(AND(C$9="C",C$10="IB"),(($C$7*Coefficients!$D$16)/($A2009*SIN(C$5*PI()/180))*100/2)^2*PI(),IF(AND(C$9="L",C$10="D"),(($C$7*Coefficients!$E$16)/($A2009*SIN(C$5*PI()/180))*100/2)^2*PI(),IF(AND(C$9="C",C$10="D"),(($C$7* Coefficients!$F$16)/($A2009*SIN(C$5*PI()/180))*100/2)^2*PI(),FALSE))))</f>
        <v>2890.4644683277152</v>
      </c>
      <c r="I2009" s="42">
        <f t="shared" si="219"/>
        <v>0.84935644575906977</v>
      </c>
      <c r="L2009" s="44"/>
    </row>
    <row r="2010" spans="1:12" x14ac:dyDescent="0.25">
      <c r="A2010" s="51">
        <f t="shared" si="220"/>
        <v>944.06087628582338</v>
      </c>
      <c r="B2010" s="5">
        <f t="shared" si="214"/>
        <v>0.80490557756504388</v>
      </c>
      <c r="C2010" s="49">
        <f t="shared" si="217"/>
        <v>-1.8851012633910211</v>
      </c>
      <c r="D2010" s="5">
        <f t="shared" si="215"/>
        <v>9.0812158115588577</v>
      </c>
      <c r="E2010" s="5">
        <f t="shared" si="216"/>
        <v>9.3695348166673185</v>
      </c>
      <c r="F2010" s="5">
        <f t="shared" si="218"/>
        <v>9.7171802935421034</v>
      </c>
      <c r="G2010" s="16">
        <f>IF(AND(C$9="L",C$10="IB"),IF((($C$7*Coefficients!$C$16)/($A2010*($C$4/100)))&lt;=1,2*ASIN(($C$7*Coefficients!$C$16)/( $A2010*($C$4/100)))*180/PI(),180),IF(AND(C$9="C",C$10="IB"),IF((($C$7*Coefficients!$D$16)/($A2010*($C$4/100)))&lt;=1,2*ASIN(($C$7*Coefficients!$D$16)/( $A2010*($C$4/100)))*180/PI(),180),IF(AND(C$9="L",C$10="D"),IF((($C$7*Coefficients!$E$16)/($A2010*($C$4/100)))&lt;=1,2*ASIN(($C$7*Coefficients!$E$16)/( $A2010*($C$4/100)))*180/PI(),180),IF(AND(C$9="C",C$10="D"),IF((($C$7*Coefficients!$F$16)/($A2010*($C$4/100)))&lt;=1,2*ASIN(($C$7*Coefficients!$F$16)/( $A2010*($C$4/100)))*180/PI(),180),FALSE))))</f>
        <v>92.535236945191286</v>
      </c>
      <c r="H2010" s="50">
        <f>IF(AND(C$9="L",C$10="IB"),(($C$7*Coefficients!$C$16)/($A2010*SIN(C$5*PI()/180))*100/2)^2*PI(),IF(AND(C$9="C",C$10="IB"),(($C$7*Coefficients!$D$16)/($A2010*SIN(C$5*PI()/180))*100/2)^2*PI(),IF(AND(C$9="L",C$10="D"),(($C$7*Coefficients!$E$16)/($A2010*SIN(C$5*PI()/180))*100/2)^2*PI(),IF(AND(C$9="C",C$10="D"),(($C$7* Coefficients!$F$16)/($A2010*SIN(C$5*PI()/180))*100/2)^2*PI(),FALSE))))</f>
        <v>2877.1839904355088</v>
      </c>
      <c r="I2010" s="42">
        <f t="shared" si="219"/>
        <v>0.84740298014192084</v>
      </c>
      <c r="L2010" s="44"/>
    </row>
    <row r="2011" spans="1:12" x14ac:dyDescent="0.25">
      <c r="A2011" s="51">
        <f t="shared" si="220"/>
        <v>946.23716136569271</v>
      </c>
      <c r="B2011" s="5">
        <f t="shared" si="214"/>
        <v>0.80406811701097192</v>
      </c>
      <c r="C2011" s="49">
        <f t="shared" si="217"/>
        <v>-1.8941431646107949</v>
      </c>
      <c r="D2011" s="5">
        <f t="shared" si="215"/>
        <v>9.1021501760412864</v>
      </c>
      <c r="E2011" s="5">
        <f t="shared" si="216"/>
        <v>9.4127826243871731</v>
      </c>
      <c r="F2011" s="5">
        <f t="shared" si="218"/>
        <v>9.7371802935421012</v>
      </c>
      <c r="G2011" s="16">
        <f>IF(AND(C$9="L",C$10="IB"),IF((($C$7*Coefficients!$C$16)/($A2011*($C$4/100)))&lt;=1,2*ASIN(($C$7*Coefficients!$C$16)/( $A2011*($C$4/100)))*180/PI(),180),IF(AND(C$9="C",C$10="IB"),IF((($C$7*Coefficients!$D$16)/($A2011*($C$4/100)))&lt;=1,2*ASIN(($C$7*Coefficients!$D$16)/( $A2011*($C$4/100)))*180/PI(),180),IF(AND(C$9="L",C$10="D"),IF((($C$7*Coefficients!$E$16)/($A2011*($C$4/100)))&lt;=1,2*ASIN(($C$7*Coefficients!$E$16)/( $A2011*($C$4/100)))*180/PI(),180),IF(AND(C$9="C",C$10="D"),IF((($C$7*Coefficients!$F$16)/($A2011*($C$4/100)))&lt;=1,2*ASIN(($C$7*Coefficients!$F$16)/( $A2011*($C$4/100)))*180/PI(),180),FALSE))))</f>
        <v>92.260101059292182</v>
      </c>
      <c r="H2011" s="50">
        <f>IF(AND(C$9="L",C$10="IB"),(($C$7*Coefficients!$C$16)/($A2011*SIN(C$5*PI()/180))*100/2)^2*PI(),IF(AND(C$9="C",C$10="IB"),(($C$7*Coefficients!$D$16)/($A2011*SIN(C$5*PI()/180))*100/2)^2*PI(),IF(AND(C$9="L",C$10="D"),(($C$7*Coefficients!$E$16)/($A2011*SIN(C$5*PI()/180))*100/2)^2*PI(),IF(AND(C$9="C",C$10="D"),(($C$7* Coefficients!$F$16)/($A2011*SIN(C$5*PI()/180))*100/2)^2*PI(),FALSE))))</f>
        <v>2863.9645307965889</v>
      </c>
      <c r="I2011" s="42">
        <f t="shared" si="219"/>
        <v>0.8454540073710165</v>
      </c>
      <c r="L2011" s="44"/>
    </row>
    <row r="2012" spans="1:12" x14ac:dyDescent="0.25">
      <c r="A2012" s="51">
        <f t="shared" si="220"/>
        <v>948.41846330079659</v>
      </c>
      <c r="B2012" s="5">
        <f t="shared" si="214"/>
        <v>0.80322735367929365</v>
      </c>
      <c r="C2012" s="49">
        <f t="shared" si="217"/>
        <v>-1.9032302034408461</v>
      </c>
      <c r="D2012" s="5">
        <f t="shared" si="215"/>
        <v>9.1231327992178581</v>
      </c>
      <c r="E2012" s="5">
        <f t="shared" si="216"/>
        <v>9.456230054917464</v>
      </c>
      <c r="F2012" s="5">
        <f t="shared" si="218"/>
        <v>9.7571802935421008</v>
      </c>
      <c r="G2012" s="16">
        <f>IF(AND(C$9="L",C$10="IB"),IF((($C$7*Coefficients!$C$16)/($A2012*($C$4/100)))&lt;=1,2*ASIN(($C$7*Coefficients!$C$16)/( $A2012*($C$4/100)))*180/PI(),180),IF(AND(C$9="C",C$10="IB"),IF((($C$7*Coefficients!$D$16)/($A2012*($C$4/100)))&lt;=1,2*ASIN(($C$7*Coefficients!$D$16)/( $A2012*($C$4/100)))*180/PI(),180),IF(AND(C$9="L",C$10="D"),IF((($C$7*Coefficients!$E$16)/($A2012*($C$4/100)))&lt;=1,2*ASIN(($C$7*Coefficients!$E$16)/( $A2012*($C$4/100)))*180/PI(),180),IF(AND(C$9="C",C$10="D"),IF((($C$7*Coefficients!$F$16)/($A2012*($C$4/100)))&lt;=1,2*ASIN(($C$7*Coefficients!$F$16)/( $A2012*($C$4/100)))*180/PI(),180),FALSE))))</f>
        <v>91.986281093284177</v>
      </c>
      <c r="H2012" s="50">
        <f>IF(AND(C$9="L",C$10="IB"),(($C$7*Coefficients!$C$16)/($A2012*SIN(C$5*PI()/180))*100/2)^2*PI(),IF(AND(C$9="C",C$10="IB"),(($C$7*Coefficients!$D$16)/($A2012*SIN(C$5*PI()/180))*100/2)^2*PI(),IF(AND(C$9="L",C$10="D"),(($C$7*Coefficients!$E$16)/($A2012*SIN(C$5*PI()/180))*100/2)^2*PI(),IF(AND(C$9="C",C$10="D"),(($C$7* Coefficients!$F$16)/($A2012*SIN(C$5*PI()/180))*100/2)^2*PI(),FALSE))))</f>
        <v>2850.8058090575491</v>
      </c>
      <c r="I2012" s="42">
        <f t="shared" si="219"/>
        <v>0.84350951711309663</v>
      </c>
      <c r="L2012" s="44"/>
    </row>
    <row r="2013" spans="1:12" x14ac:dyDescent="0.25">
      <c r="A2013" s="51">
        <f t="shared" si="220"/>
        <v>950.60479365618062</v>
      </c>
      <c r="B2013" s="5">
        <f t="shared" si="214"/>
        <v>0.80238327725086556</v>
      </c>
      <c r="C2013" s="49">
        <f t="shared" si="217"/>
        <v>-1.912362623515278</v>
      </c>
      <c r="D2013" s="5">
        <f t="shared" si="215"/>
        <v>9.1441637923363501</v>
      </c>
      <c r="E2013" s="5">
        <f t="shared" si="216"/>
        <v>9.4998780296752212</v>
      </c>
      <c r="F2013" s="5">
        <f t="shared" si="218"/>
        <v>9.7771802935421022</v>
      </c>
      <c r="G2013" s="16">
        <f>IF(AND(C$9="L",C$10="IB"),IF((($C$7*Coefficients!$C$16)/($A2013*($C$4/100)))&lt;=1,2*ASIN(($C$7*Coefficients!$C$16)/( $A2013*($C$4/100)))*180/PI(),180),IF(AND(C$9="C",C$10="IB"),IF((($C$7*Coefficients!$D$16)/($A2013*($C$4/100)))&lt;=1,2*ASIN(($C$7*Coefficients!$D$16)/( $A2013*($C$4/100)))*180/PI(),180),IF(AND(C$9="L",C$10="D"),IF((($C$7*Coefficients!$E$16)/($A2013*($C$4/100)))&lt;=1,2*ASIN(($C$7*Coefficients!$E$16)/( $A2013*($C$4/100)))*180/PI(),180),IF(AND(C$9="C",C$10="D"),IF((($C$7*Coefficients!$F$16)/($A2013*($C$4/100)))&lt;=1,2*ASIN(($C$7*Coefficients!$F$16)/( $A2013*($C$4/100)))*180/PI(),180),FALSE))))</f>
        <v>91.713764289620926</v>
      </c>
      <c r="H2013" s="50">
        <f>IF(AND(C$9="L",C$10="IB"),(($C$7*Coefficients!$C$16)/($A2013*SIN(C$5*PI()/180))*100/2)^2*PI(),IF(AND(C$9="C",C$10="IB"),(($C$7*Coefficients!$D$16)/($A2013*SIN(C$5*PI()/180))*100/2)^2*PI(),IF(AND(C$9="L",C$10="D"),(($C$7*Coefficients!$E$16)/($A2013*SIN(C$5*PI()/180))*100/2)^2*PI(),IF(AND(C$9="C",C$10="D"),(($C$7* Coefficients!$F$16)/($A2013*SIN(C$5*PI()/180))*100/2)^2*PI(),FALSE))))</f>
        <v>2837.7075461530876</v>
      </c>
      <c r="I2013" s="42">
        <f t="shared" si="219"/>
        <v>0.84156949905866762</v>
      </c>
      <c r="L2013" s="44"/>
    </row>
    <row r="2014" spans="1:12" x14ac:dyDescent="0.25">
      <c r="A2014" s="51">
        <f t="shared" si="220"/>
        <v>952.79616402355077</v>
      </c>
      <c r="B2014" s="5">
        <f t="shared" si="214"/>
        <v>0.80153587740068843</v>
      </c>
      <c r="C2014" s="49">
        <f t="shared" si="217"/>
        <v>-1.9215406699790936</v>
      </c>
      <c r="D2014" s="5">
        <f t="shared" si="215"/>
        <v>9.165243266900994</v>
      </c>
      <c r="E2014" s="5">
        <f t="shared" si="216"/>
        <v>9.5437274743305363</v>
      </c>
      <c r="F2014" s="5">
        <f t="shared" si="218"/>
        <v>9.7971802935421017</v>
      </c>
      <c r="G2014" s="16">
        <f>IF(AND(C$9="L",C$10="IB"),IF((($C$7*Coefficients!$C$16)/($A2014*($C$4/100)))&lt;=1,2*ASIN(($C$7*Coefficients!$C$16)/( $A2014*($C$4/100)))*180/PI(),180),IF(AND(C$9="C",C$10="IB"),IF((($C$7*Coefficients!$D$16)/($A2014*($C$4/100)))&lt;=1,2*ASIN(($C$7*Coefficients!$D$16)/( $A2014*($C$4/100)))*180/PI(),180),IF(AND(C$9="L",C$10="D"),IF((($C$7*Coefficients!$E$16)/($A2014*($C$4/100)))&lt;=1,2*ASIN(($C$7*Coefficients!$E$16)/( $A2014*($C$4/100)))*180/PI(),180),IF(AND(C$9="C",C$10="D"),IF((($C$7*Coefficients!$F$16)/($A2014*($C$4/100)))&lt;=1,2*ASIN(($C$7*Coefficients!$F$16)/( $A2014*($C$4/100)))*180/PI(),180),FALSE))))</f>
        <v>91.442538105611533</v>
      </c>
      <c r="H2014" s="50">
        <f>IF(AND(C$9="L",C$10="IB"),(($C$7*Coefficients!$C$16)/($A2014*SIN(C$5*PI()/180))*100/2)^2*PI(),IF(AND(C$9="C",C$10="IB"),(($C$7*Coefficients!$D$16)/($A2014*SIN(C$5*PI()/180))*100/2)^2*PI(),IF(AND(C$9="L",C$10="D"),(($C$7*Coefficients!$E$16)/($A2014*SIN(C$5*PI()/180))*100/2)^2*PI(),IF(AND(C$9="C",C$10="D"),(($C$7* Coefficients!$F$16)/($A2014*SIN(C$5*PI()/180))*100/2)^2*PI(),FALSE))))</f>
        <v>2824.6694643000919</v>
      </c>
      <c r="I2014" s="42">
        <f t="shared" si="219"/>
        <v>0.83963394292194704</v>
      </c>
      <c r="L2014" s="44"/>
    </row>
    <row r="2015" spans="1:12" x14ac:dyDescent="0.25">
      <c r="A2015" s="51">
        <f t="shared" si="220"/>
        <v>954.99258602133455</v>
      </c>
      <c r="B2015" s="5">
        <f t="shared" si="214"/>
        <v>0.8006851437982162</v>
      </c>
      <c r="C2015" s="49">
        <f t="shared" si="217"/>
        <v>-1.930764589499721</v>
      </c>
      <c r="D2015" s="5">
        <f t="shared" si="215"/>
        <v>9.1863713346730673</v>
      </c>
      <c r="E2015" s="5">
        <f t="shared" si="216"/>
        <v>9.5877793188262022</v>
      </c>
      <c r="F2015" s="5">
        <f t="shared" si="218"/>
        <v>9.8171802935421013</v>
      </c>
      <c r="G2015" s="16">
        <f>IF(AND(C$9="L",C$10="IB"),IF((($C$7*Coefficients!$C$16)/($A2015*($C$4/100)))&lt;=1,2*ASIN(($C$7*Coefficients!$C$16)/( $A2015*($C$4/100)))*180/PI(),180),IF(AND(C$9="C",C$10="IB"),IF((($C$7*Coefficients!$D$16)/($A2015*($C$4/100)))&lt;=1,2*ASIN(($C$7*Coefficients!$D$16)/( $A2015*($C$4/100)))*180/PI(),180),IF(AND(C$9="L",C$10="D"),IF((($C$7*Coefficients!$E$16)/($A2015*($C$4/100)))&lt;=1,2*ASIN(($C$7*Coefficients!$E$16)/( $A2015*($C$4/100)))*180/PI(),180),IF(AND(C$9="C",C$10="D"),IF((($C$7*Coefficients!$F$16)/($A2015*($C$4/100)))&lt;=1,2*ASIN(($C$7*Coefficients!$F$16)/( $A2015*($C$4/100)))*180/PI(),180),FALSE))))</f>
        <v>91.17259020829475</v>
      </c>
      <c r="H2015" s="50">
        <f>IF(AND(C$9="L",C$10="IB"),(($C$7*Coefficients!$C$16)/($A2015*SIN(C$5*PI()/180))*100/2)^2*PI(),IF(AND(C$9="C",C$10="IB"),(($C$7*Coefficients!$D$16)/($A2015*SIN(C$5*PI()/180))*100/2)^2*PI(),IF(AND(C$9="L",C$10="D"),(($C$7*Coefficients!$E$16)/($A2015*SIN(C$5*PI()/180))*100/2)^2*PI(),IF(AND(C$9="C",C$10="D"),(($C$7* Coefficients!$F$16)/($A2015*SIN(C$5*PI()/180))*100/2)^2*PI(),FALSE))))</f>
        <v>2811.6912869917473</v>
      </c>
      <c r="I2015" s="42">
        <f t="shared" si="219"/>
        <v>0.83770283844080862</v>
      </c>
      <c r="L2015" s="44"/>
    </row>
    <row r="2016" spans="1:12" x14ac:dyDescent="0.25">
      <c r="A2016" s="51">
        <f t="shared" si="220"/>
        <v>957.1940712947428</v>
      </c>
      <c r="B2016" s="5">
        <f t="shared" si="214"/>
        <v>0.79983106610766896</v>
      </c>
      <c r="C2016" s="49">
        <f t="shared" si="217"/>
        <v>-1.9400346302786431</v>
      </c>
      <c r="D2016" s="5">
        <f t="shared" si="215"/>
        <v>9.2075481076714816</v>
      </c>
      <c r="E2016" s="5">
        <f t="shared" si="216"/>
        <v>9.6320344973974361</v>
      </c>
      <c r="F2016" s="5">
        <f t="shared" si="218"/>
        <v>9.8371802935421009</v>
      </c>
      <c r="G2016" s="16">
        <f>IF(AND(C$9="L",C$10="IB"),IF((($C$7*Coefficients!$C$16)/($A2016*($C$4/100)))&lt;=1,2*ASIN(($C$7*Coefficients!$C$16)/( $A2016*($C$4/100)))*180/PI(),180),IF(AND(C$9="C",C$10="IB"),IF((($C$7*Coefficients!$D$16)/($A2016*($C$4/100)))&lt;=1,2*ASIN(($C$7*Coefficients!$D$16)/( $A2016*($C$4/100)))*180/PI(),180),IF(AND(C$9="L",C$10="D"),IF((($C$7*Coefficients!$E$16)/($A2016*($C$4/100)))&lt;=1,2*ASIN(($C$7*Coefficients!$E$16)/( $A2016*($C$4/100)))*180/PI(),180),IF(AND(C$9="C",C$10="D"),IF((($C$7*Coefficients!$F$16)/($A2016*($C$4/100)))&lt;=1,2*ASIN(($C$7*Coefficients!$F$16)/( $A2016*($C$4/100)))*180/PI(),180),FALSE))))</f>
        <v>90.903908469470522</v>
      </c>
      <c r="H2016" s="50">
        <f>IF(AND(C$9="L",C$10="IB"),(($C$7*Coefficients!$C$16)/($A2016*SIN(C$5*PI()/180))*100/2)^2*PI(),IF(AND(C$9="C",C$10="IB"),(($C$7*Coefficients!$D$16)/($A2016*SIN(C$5*PI()/180))*100/2)^2*PI(),IF(AND(C$9="L",C$10="D"),(($C$7*Coefficients!$E$16)/($A2016*SIN(C$5*PI()/180))*100/2)^2*PI(),IF(AND(C$9="C",C$10="D"),(($C$7* Coefficients!$F$16)/($A2016*SIN(C$5*PI()/180))*100/2)^2*PI(),FALSE))))</f>
        <v>2798.7727389916727</v>
      </c>
      <c r="I2016" s="42">
        <f t="shared" si="219"/>
        <v>0.83577617537672888</v>
      </c>
      <c r="L2016" s="44"/>
    </row>
    <row r="2017" spans="1:12" x14ac:dyDescent="0.25">
      <c r="A2017" s="51">
        <f t="shared" si="220"/>
        <v>959.40063151583115</v>
      </c>
      <c r="B2017" s="5">
        <f t="shared" si="214"/>
        <v>0.7989736339883482</v>
      </c>
      <c r="C2017" s="49">
        <f t="shared" si="217"/>
        <v>-1.9493510420631601</v>
      </c>
      <c r="D2017" s="5">
        <f t="shared" si="215"/>
        <v>9.228773698173379</v>
      </c>
      <c r="E2017" s="5">
        <f t="shared" si="216"/>
        <v>9.6764939485916894</v>
      </c>
      <c r="F2017" s="5">
        <f t="shared" si="218"/>
        <v>9.8571802935420987</v>
      </c>
      <c r="G2017" s="16">
        <f>IF(AND(C$9="L",C$10="IB"),IF((($C$7*Coefficients!$C$16)/($A2017*($C$4/100)))&lt;=1,2*ASIN(($C$7*Coefficients!$C$16)/( $A2017*($C$4/100)))*180/PI(),180),IF(AND(C$9="C",C$10="IB"),IF((($C$7*Coefficients!$D$16)/($A2017*($C$4/100)))&lt;=1,2*ASIN(($C$7*Coefficients!$D$16)/( $A2017*($C$4/100)))*180/PI(),180),IF(AND(C$9="L",C$10="D"),IF((($C$7*Coefficients!$E$16)/($A2017*($C$4/100)))&lt;=1,2*ASIN(($C$7*Coefficients!$E$16)/( $A2017*($C$4/100)))*180/PI(),180),IF(AND(C$9="C",C$10="D"),IF((($C$7*Coefficients!$F$16)/($A2017*($C$4/100)))&lt;=1,2*ASIN(($C$7*Coefficients!$F$16)/( $A2017*($C$4/100)))*180/PI(),180),FALSE))))</f>
        <v>90.636480960882196</v>
      </c>
      <c r="H2017" s="50">
        <f>IF(AND(C$9="L",C$10="IB"),(($C$7*Coefficients!$C$16)/($A2017*SIN(C$5*PI()/180))*100/2)^2*PI(),IF(AND(C$9="C",C$10="IB"),(($C$7*Coefficients!$D$16)/($A2017*SIN(C$5*PI()/180))*100/2)^2*PI(),IF(AND(C$9="L",C$10="D"),(($C$7*Coefficients!$E$16)/($A2017*SIN(C$5*PI()/180))*100/2)^2*PI(),IF(AND(C$9="C",C$10="D"),(($C$7* Coefficients!$F$16)/($A2017*SIN(C$5*PI()/180))*100/2)^2*PI(),FALSE))))</f>
        <v>2785.9135463280827</v>
      </c>
      <c r="I2017" s="42">
        <f t="shared" si="219"/>
        <v>0.83385394351473197</v>
      </c>
      <c r="L2017" s="44"/>
    </row>
    <row r="2018" spans="1:12" x14ac:dyDescent="0.25">
      <c r="A2018" s="51">
        <f t="shared" si="220"/>
        <v>961.6122783835624</v>
      </c>
      <c r="B2018" s="5">
        <f t="shared" si="214"/>
        <v>0.79811283709495839</v>
      </c>
      <c r="C2018" s="49">
        <f t="shared" si="217"/>
        <v>-1.9587140761582411</v>
      </c>
      <c r="D2018" s="5">
        <f t="shared" si="215"/>
        <v>9.2500482187147259</v>
      </c>
      <c r="E2018" s="5">
        <f t="shared" si="216"/>
        <v>9.7211586152885463</v>
      </c>
      <c r="F2018" s="5">
        <f t="shared" si="218"/>
        <v>9.8771802935421</v>
      </c>
      <c r="G2018" s="16">
        <f>IF(AND(C$9="L",C$10="IB"),IF((($C$7*Coefficients!$C$16)/($A2018*($C$4/100)))&lt;=1,2*ASIN(($C$7*Coefficients!$C$16)/( $A2018*($C$4/100)))*180/PI(),180),IF(AND(C$9="C",C$10="IB"),IF((($C$7*Coefficients!$D$16)/($A2018*($C$4/100)))&lt;=1,2*ASIN(($C$7*Coefficients!$D$16)/( $A2018*($C$4/100)))*180/PI(),180),IF(AND(C$9="L",C$10="D"),IF((($C$7*Coefficients!$E$16)/($A2018*($C$4/100)))&lt;=1,2*ASIN(($C$7*Coefficients!$E$16)/( $A2018*($C$4/100)))*180/PI(),180),IF(AND(C$9="C",C$10="D"),IF((($C$7*Coefficients!$F$16)/($A2018*($C$4/100)))&lt;=1,2*ASIN(($C$7*Coefficients!$F$16)/( $A2018*($C$4/100)))*180/PI(),180),FALSE))))</f>
        <v>90.370295949543888</v>
      </c>
      <c r="H2018" s="50">
        <f>IF(AND(C$9="L",C$10="IB"),(($C$7*Coefficients!$C$16)/($A2018*SIN(C$5*PI()/180))*100/2)^2*PI(),IF(AND(C$9="C",C$10="IB"),(($C$7*Coefficients!$D$16)/($A2018*SIN(C$5*PI()/180))*100/2)^2*PI(),IF(AND(C$9="L",C$10="D"),(($C$7*Coefficients!$E$16)/($A2018*SIN(C$5*PI()/180))*100/2)^2*PI(),IF(AND(C$9="C",C$10="D"),(($C$7* Coefficients!$F$16)/($A2018*SIN(C$5*PI()/180))*100/2)^2*PI(),FALSE))))</f>
        <v>2773.1134362879784</v>
      </c>
      <c r="I2018" s="42">
        <f t="shared" si="219"/>
        <v>0.83193613266333588</v>
      </c>
      <c r="L2018" s="44"/>
    </row>
    <row r="2019" spans="1:12" x14ac:dyDescent="0.25">
      <c r="A2019" s="51">
        <f t="shared" si="220"/>
        <v>963.82902362386801</v>
      </c>
      <c r="B2019" s="5">
        <f t="shared" ref="B2019:B2082" si="221">IF(AND(C$9="L",C$10="IB"),SQRT((SIN(PI()*$A2019*($C$4/100)/$C$7*SIN($C$5*PI()/180))/(PI()*$A2019*($C$4/100)/$C$7*SIN($C$5*PI()/180)))^2),IF(AND(C$9="C",C$10="IB"),IMABS(2*BESSELJ((2*PI()*$A2019/$C$7)*(($C$4/100)/2)*SIN($C$5*PI()/180),1)/( (2*PI()*$A2019/$C$7)*(($C$4/100)/2)*SIN($C$5*PI()/180))),IF(AND(C$9="L",C$10="D"),SQRT((SIN(PI()*$A2019*($C$4/100)/$C$7*SIN($C$5*PI()/180))/(PI()*$A2019*($C$4/100)/$C$7*SIN($C$5*PI()/180)))^2)*COS(C$5*PI()/180),IF(AND(C$9="C",C$10="D"),IMABS(2*BESSELJ((2*PI()*$A2019/$C$7)*(($C$4/100)/2)*SIN($C$5*PI()/180),1)/( (2*PI()*$A2019/$C$7)*(($C$4/100)/2)*SIN($C$5*PI()/180)))* COS(C$5*PI()/180),FALSE))))</f>
        <v>0.7972486650779298</v>
      </c>
      <c r="C2019" s="49">
        <f t="shared" si="217"/>
        <v>-1.9681239854385204</v>
      </c>
      <c r="D2019" s="5">
        <f t="shared" ref="D2019:D2082" si="222">IF(C$9="C",C$14/(C$7/A2019*100),"n/a")</f>
        <v>9.2713717820909149</v>
      </c>
      <c r="E2019" s="5">
        <f t="shared" ref="E2019:E2082" si="223">IF($C$9="C",(((PI()*(C$4/100)/(C$7/A2019)))^2),IF($C$9="L",(2*(C$4/100)/(C$7/A2019)),FALSE))</f>
        <v>9.7660294447197309</v>
      </c>
      <c r="F2019" s="5">
        <f t="shared" si="218"/>
        <v>9.8971802935420978</v>
      </c>
      <c r="G2019" s="16">
        <f>IF(AND(C$9="L",C$10="IB"),IF((($C$7*Coefficients!$C$16)/($A2019*($C$4/100)))&lt;=1,2*ASIN(($C$7*Coefficients!$C$16)/( $A2019*($C$4/100)))*180/PI(),180),IF(AND(C$9="C",C$10="IB"),IF((($C$7*Coefficients!$D$16)/($A2019*($C$4/100)))&lt;=1,2*ASIN(($C$7*Coefficients!$D$16)/( $A2019*($C$4/100)))*180/PI(),180),IF(AND(C$9="L",C$10="D"),IF((($C$7*Coefficients!$E$16)/($A2019*($C$4/100)))&lt;=1,2*ASIN(($C$7*Coefficients!$E$16)/( $A2019*($C$4/100)))*180/PI(),180),IF(AND(C$9="C",C$10="D"),IF((($C$7*Coefficients!$F$16)/($A2019*($C$4/100)))&lt;=1,2*ASIN(($C$7*Coefficients!$F$16)/( $A2019*($C$4/100)))*180/PI(),180),FALSE))))</f>
        <v>90.105341893208333</v>
      </c>
      <c r="H2019" s="50">
        <f>IF(AND(C$9="L",C$10="IB"),(($C$7*Coefficients!$C$16)/($A2019*SIN(C$5*PI()/180))*100/2)^2*PI(),IF(AND(C$9="C",C$10="IB"),(($C$7*Coefficients!$D$16)/($A2019*SIN(C$5*PI()/180))*100/2)^2*PI(),IF(AND(C$9="L",C$10="D"),(($C$7*Coefficients!$E$16)/($A2019*SIN(C$5*PI()/180))*100/2)^2*PI(),IF(AND(C$9="C",C$10="D"),(($C$7* Coefficients!$F$16)/($A2019*SIN(C$5*PI()/180))*100/2)^2*PI(),FALSE))))</f>
        <v>2760.3721374113625</v>
      </c>
      <c r="I2019" s="42">
        <f t="shared" si="219"/>
        <v>0.83002273265449844</v>
      </c>
      <c r="L2019" s="44"/>
    </row>
    <row r="2020" spans="1:12" x14ac:dyDescent="0.25">
      <c r="A2020" s="51">
        <f t="shared" si="220"/>
        <v>966.05087898971055</v>
      </c>
      <c r="B2020" s="5">
        <f t="shared" si="221"/>
        <v>0.79638110758374903</v>
      </c>
      <c r="C2020" s="49">
        <f t="shared" ref="C2020:C2083" si="224">20*LOG(B2020)</f>
        <v>-1.9775810243603729</v>
      </c>
      <c r="D2020" s="5">
        <f t="shared" si="222"/>
        <v>9.2927445013573564</v>
      </c>
      <c r="E2020" s="5">
        <f t="shared" si="223"/>
        <v>9.8111073884891908</v>
      </c>
      <c r="F2020" s="5">
        <f t="shared" ref="F2020:F2083" si="225">IF(E2020&gt;=1,10*LOG(E2020),"neg.")</f>
        <v>9.9171802935420992</v>
      </c>
      <c r="G2020" s="16">
        <f>IF(AND(C$9="L",C$10="IB"),IF((($C$7*Coefficients!$C$16)/($A2020*($C$4/100)))&lt;=1,2*ASIN(($C$7*Coefficients!$C$16)/( $A2020*($C$4/100)))*180/PI(),180),IF(AND(C$9="C",C$10="IB"),IF((($C$7*Coefficients!$D$16)/($A2020*($C$4/100)))&lt;=1,2*ASIN(($C$7*Coefficients!$D$16)/( $A2020*($C$4/100)))*180/PI(),180),IF(AND(C$9="L",C$10="D"),IF((($C$7*Coefficients!$E$16)/($A2020*($C$4/100)))&lt;=1,2*ASIN(($C$7*Coefficients!$E$16)/( $A2020*($C$4/100)))*180/PI(),180),IF(AND(C$9="C",C$10="D"),IF((($C$7*Coefficients!$F$16)/($A2020*($C$4/100)))&lt;=1,2*ASIN(($C$7*Coefficients!$F$16)/( $A2020*($C$4/100)))*180/PI(),180),FALSE))))</f>
        <v>89.841607435969422</v>
      </c>
      <c r="H2020" s="50">
        <f>IF(AND(C$9="L",C$10="IB"),(($C$7*Coefficients!$C$16)/($A2020*SIN(C$5*PI()/180))*100/2)^2*PI(),IF(AND(C$9="C",C$10="IB"),(($C$7*Coefficients!$D$16)/($A2020*SIN(C$5*PI()/180))*100/2)^2*PI(),IF(AND(C$9="L",C$10="D"),(($C$7*Coefficients!$E$16)/($A2020*SIN(C$5*PI()/180))*100/2)^2*PI(),IF(AND(C$9="C",C$10="D"),(($C$7* Coefficients!$F$16)/($A2020*SIN(C$5*PI()/180))*100/2)^2*PI(),FALSE))))</f>
        <v>2747.6893794854836</v>
      </c>
      <c r="I2020" s="42">
        <f t="shared" ref="I2020:I2083" si="226">(0.8/A2020)*1000</f>
        <v>0.82811373334356331</v>
      </c>
      <c r="L2020" s="44"/>
    </row>
    <row r="2021" spans="1:12" x14ac:dyDescent="0.25">
      <c r="A2021" s="51">
        <f t="shared" ref="A2021:A2084" si="227">A2020*10^(1/1000)</f>
        <v>968.27785626114598</v>
      </c>
      <c r="B2021" s="5">
        <f t="shared" si="221"/>
        <v>0.79551015425528915</v>
      </c>
      <c r="C2021" s="49">
        <f t="shared" si="224"/>
        <v>-1.9870854489741512</v>
      </c>
      <c r="D2021" s="5">
        <f t="shared" si="222"/>
        <v>9.3141664898300753</v>
      </c>
      <c r="E2021" s="5">
        <f t="shared" si="223"/>
        <v>9.856393402593266</v>
      </c>
      <c r="F2021" s="5">
        <f t="shared" si="225"/>
        <v>9.937180293542097</v>
      </c>
      <c r="G2021" s="16">
        <f>IF(AND(C$9="L",C$10="IB"),IF((($C$7*Coefficients!$C$16)/($A2021*($C$4/100)))&lt;=1,2*ASIN(($C$7*Coefficients!$C$16)/( $A2021*($C$4/100)))*180/PI(),180),IF(AND(C$9="C",C$10="IB"),IF((($C$7*Coefficients!$D$16)/($A2021*($C$4/100)))&lt;=1,2*ASIN(($C$7*Coefficients!$D$16)/( $A2021*($C$4/100)))*180/PI(),180),IF(AND(C$9="L",C$10="D"),IF((($C$7*Coefficients!$E$16)/($A2021*($C$4/100)))&lt;=1,2*ASIN(($C$7*Coefficients!$E$16)/( $A2021*($C$4/100)))*180/PI(),180),IF(AND(C$9="C",C$10="D"),IF((($C$7*Coefficients!$F$16)/($A2021*($C$4/100)))&lt;=1,2*ASIN(($C$7*Coefficients!$F$16)/( $A2021*($C$4/100)))*180/PI(),180),FALSE))))</f>
        <v>89.579081403994707</v>
      </c>
      <c r="H2021" s="50">
        <f>IF(AND(C$9="L",C$10="IB"),(($C$7*Coefficients!$C$16)/($A2021*SIN(C$5*PI()/180))*100/2)^2*PI(),IF(AND(C$9="C",C$10="IB"),(($C$7*Coefficients!$D$16)/($A2021*SIN(C$5*PI()/180))*100/2)^2*PI(),IF(AND(C$9="L",C$10="D"),(($C$7*Coefficients!$E$16)/($A2021*SIN(C$5*PI()/180))*100/2)^2*PI(),IF(AND(C$9="C",C$10="D"),(($C$7* Coefficients!$F$16)/($A2021*SIN(C$5*PI()/180))*100/2)^2*PI(),FALSE))))</f>
        <v>2735.0648935391059</v>
      </c>
      <c r="I2021" s="42">
        <f t="shared" si="226"/>
        <v>0.82620912460920604</v>
      </c>
      <c r="L2021" s="44"/>
    </row>
    <row r="2022" spans="1:12" x14ac:dyDescent="0.25">
      <c r="A2022" s="51">
        <f t="shared" si="227"/>
        <v>970.50996724538618</v>
      </c>
      <c r="B2022" s="5">
        <f t="shared" si="221"/>
        <v>0.7946357947321474</v>
      </c>
      <c r="C2022" s="49">
        <f t="shared" si="224"/>
        <v>-1.9966375169365143</v>
      </c>
      <c r="D2022" s="5">
        <f t="shared" si="222"/>
        <v>9.3356378610863278</v>
      </c>
      <c r="E2022" s="5">
        <f t="shared" si="223"/>
        <v>9.9018884474409905</v>
      </c>
      <c r="F2022" s="5">
        <f t="shared" si="225"/>
        <v>9.9571802935420965</v>
      </c>
      <c r="G2022" s="16">
        <f>IF(AND(C$9="L",C$10="IB"),IF((($C$7*Coefficients!$C$16)/($A2022*($C$4/100)))&lt;=1,2*ASIN(($C$7*Coefficients!$C$16)/( $A2022*($C$4/100)))*180/PI(),180),IF(AND(C$9="C",C$10="IB"),IF((($C$7*Coefficients!$D$16)/($A2022*($C$4/100)))&lt;=1,2*ASIN(($C$7*Coefficients!$D$16)/( $A2022*($C$4/100)))*180/PI(),180),IF(AND(C$9="L",C$10="D"),IF((($C$7*Coefficients!$E$16)/($A2022*($C$4/100)))&lt;=1,2*ASIN(($C$7*Coefficients!$E$16)/( $A2022*($C$4/100)))*180/PI(),180),IF(AND(C$9="C",C$10="D"),IF((($C$7*Coefficients!$F$16)/($A2022*($C$4/100)))&lt;=1,2*ASIN(($C$7*Coefficients!$F$16)/( $A2022*($C$4/100)))*180/PI(),180),FALSE))))</f>
        <v>89.317752801383492</v>
      </c>
      <c r="H2022" s="50">
        <f>IF(AND(C$9="L",C$10="IB"),(($C$7*Coefficients!$C$16)/($A2022*SIN(C$5*PI()/180))*100/2)^2*PI(),IF(AND(C$9="C",C$10="IB"),(($C$7*Coefficients!$D$16)/($A2022*SIN(C$5*PI()/180))*100/2)^2*PI(),IF(AND(C$9="L",C$10="D"),(($C$7*Coefficients!$E$16)/($A2022*SIN(C$5*PI()/180))*100/2)^2*PI(),IF(AND(C$9="C",C$10="D"),(($C$7* Coefficients!$F$16)/($A2022*SIN(C$5*PI()/180))*100/2)^2*PI(),FALSE))))</f>
        <v>2722.4984118368038</v>
      </c>
      <c r="I2022" s="42">
        <f t="shared" si="226"/>
        <v>0.82430889635338078</v>
      </c>
      <c r="L2022" s="44"/>
    </row>
    <row r="2023" spans="1:12" x14ac:dyDescent="0.25">
      <c r="A2023" s="51">
        <f t="shared" si="227"/>
        <v>972.74722377686135</v>
      </c>
      <c r="B2023" s="5">
        <f t="shared" si="221"/>
        <v>0.79375801865098516</v>
      </c>
      <c r="C2023" s="49">
        <f t="shared" si="224"/>
        <v>-2.0062374875228866</v>
      </c>
      <c r="D2023" s="5">
        <f t="shared" si="222"/>
        <v>9.357158728965187</v>
      </c>
      <c r="E2023" s="5">
        <f t="shared" si="223"/>
        <v>9.9475934878744425</v>
      </c>
      <c r="F2023" s="5">
        <f t="shared" si="225"/>
        <v>9.9771802935420961</v>
      </c>
      <c r="G2023" s="16">
        <f>IF(AND(C$9="L",C$10="IB"),IF((($C$7*Coefficients!$C$16)/($A2023*($C$4/100)))&lt;=1,2*ASIN(($C$7*Coefficients!$C$16)/( $A2023*($C$4/100)))*180/PI(),180),IF(AND(C$9="C",C$10="IB"),IF((($C$7*Coefficients!$D$16)/($A2023*($C$4/100)))&lt;=1,2*ASIN(($C$7*Coefficients!$D$16)/( $A2023*($C$4/100)))*180/PI(),180),IF(AND(C$9="L",C$10="D"),IF((($C$7*Coefficients!$E$16)/($A2023*($C$4/100)))&lt;=1,2*ASIN(($C$7*Coefficients!$E$16)/( $A2023*($C$4/100)))*180/PI(),180),IF(AND(C$9="C",C$10="D"),IF((($C$7*Coefficients!$F$16)/($A2023*($C$4/100)))&lt;=1,2*ASIN(($C$7*Coefficients!$F$16)/( $A2023*($C$4/100)))*180/PI(),180),FALSE))))</f>
        <v>89.057610806145775</v>
      </c>
      <c r="H2023" s="50">
        <f>IF(AND(C$9="L",C$10="IB"),(($C$7*Coefficients!$C$16)/($A2023*SIN(C$5*PI()/180))*100/2)^2*PI(),IF(AND(C$9="C",C$10="IB"),(($C$7*Coefficients!$D$16)/($A2023*SIN(C$5*PI()/180))*100/2)^2*PI(),IF(AND(C$9="L",C$10="D"),(($C$7*Coefficients!$E$16)/($A2023*SIN(C$5*PI()/180))*100/2)^2*PI(),IF(AND(C$9="C",C$10="D"),(($C$7* Coefficients!$F$16)/($A2023*SIN(C$5*PI()/180))*100/2)^2*PI(),FALSE))))</f>
        <v>2709.9896678732835</v>
      </c>
      <c r="I2023" s="42">
        <f t="shared" si="226"/>
        <v>0.82241303850126657</v>
      </c>
      <c r="L2023" s="44"/>
    </row>
    <row r="2024" spans="1:12" x14ac:dyDescent="0.25">
      <c r="A2024" s="51">
        <f t="shared" si="227"/>
        <v>974.9896377172829</v>
      </c>
      <c r="B2024" s="5">
        <f t="shared" si="221"/>
        <v>0.79287681564587242</v>
      </c>
      <c r="C2024" s="49">
        <f t="shared" si="224"/>
        <v>-2.015885621640046</v>
      </c>
      <c r="D2024" s="5">
        <f t="shared" si="222"/>
        <v>9.3787292075681474</v>
      </c>
      <c r="E2024" s="5">
        <f t="shared" si="223"/>
        <v>9.9935094931891992</v>
      </c>
      <c r="F2024" s="5">
        <f t="shared" si="225"/>
        <v>9.9971802935420957</v>
      </c>
      <c r="G2024" s="16">
        <f>IF(AND(C$9="L",C$10="IB"),IF((($C$7*Coefficients!$C$16)/($A2024*($C$4/100)))&lt;=1,2*ASIN(($C$7*Coefficients!$C$16)/( $A2024*($C$4/100)))*180/PI(),180),IF(AND(C$9="C",C$10="IB"),IF((($C$7*Coefficients!$D$16)/($A2024*($C$4/100)))&lt;=1,2*ASIN(($C$7*Coefficients!$D$16)/( $A2024*($C$4/100)))*180/PI(),180),IF(AND(C$9="L",C$10="D"),IF((($C$7*Coefficients!$E$16)/($A2024*($C$4/100)))&lt;=1,2*ASIN(($C$7*Coefficients!$E$16)/( $A2024*($C$4/100)))*180/PI(),180),IF(AND(C$9="C",C$10="D"),IF((($C$7*Coefficients!$F$16)/($A2024*($C$4/100)))&lt;=1,2*ASIN(($C$7*Coefficients!$F$16)/( $A2024*($C$4/100)))*180/PI(),180),FALSE))))</f>
        <v>88.7986447662974</v>
      </c>
      <c r="H2024" s="50">
        <f>IF(AND(C$9="L",C$10="IB"),(($C$7*Coefficients!$C$16)/($A2024*SIN(C$5*PI()/180))*100/2)^2*PI(),IF(AND(C$9="C",C$10="IB"),(($C$7*Coefficients!$D$16)/($A2024*SIN(C$5*PI()/180))*100/2)^2*PI(),IF(AND(C$9="L",C$10="D"),(($C$7*Coefficients!$E$16)/($A2024*SIN(C$5*PI()/180))*100/2)^2*PI(),IF(AND(C$9="C",C$10="D"),(($C$7* Coefficients!$F$16)/($A2024*SIN(C$5*PI()/180))*100/2)^2*PI(),FALSE))))</f>
        <v>2697.5383963677323</v>
      </c>
      <c r="I2024" s="42">
        <f t="shared" si="226"/>
        <v>0.82052154100121366</v>
      </c>
      <c r="L2024" s="44"/>
    </row>
    <row r="2025" spans="1:12" x14ac:dyDescent="0.25">
      <c r="A2025" s="51">
        <f t="shared" si="227"/>
        <v>977.23722095570633</v>
      </c>
      <c r="B2025" s="5">
        <f t="shared" si="221"/>
        <v>0.79199217534863608</v>
      </c>
      <c r="C2025" s="49">
        <f t="shared" si="224"/>
        <v>-2.0255821818388355</v>
      </c>
      <c r="D2025" s="5">
        <f t="shared" si="222"/>
        <v>9.400349411259743</v>
      </c>
      <c r="E2025" s="5">
        <f t="shared" si="223"/>
        <v>10.039637437154909</v>
      </c>
      <c r="F2025" s="5">
        <f t="shared" si="225"/>
        <v>10.017180293542093</v>
      </c>
      <c r="G2025" s="16">
        <f>IF(AND(C$9="L",C$10="IB"),IF((($C$7*Coefficients!$C$16)/($A2025*($C$4/100)))&lt;=1,2*ASIN(($C$7*Coefficients!$C$16)/( $A2025*($C$4/100)))*180/PI(),180),IF(AND(C$9="C",C$10="IB"),IF((($C$7*Coefficients!$D$16)/($A2025*($C$4/100)))&lt;=1,2*ASIN(($C$7*Coefficients!$D$16)/( $A2025*($C$4/100)))*180/PI(),180),IF(AND(C$9="L",C$10="D"),IF((($C$7*Coefficients!$E$16)/($A2025*($C$4/100)))&lt;=1,2*ASIN(($C$7*Coefficients!$E$16)/( $A2025*($C$4/100)))*180/PI(),180),IF(AND(C$9="C",C$10="D"),IF((($C$7*Coefficients!$F$16)/($A2025*($C$4/100)))&lt;=1,2*ASIN(($C$7*Coefficients!$F$16)/( $A2025*($C$4/100)))*180/PI(),180),FALSE))))</f>
        <v>88.54084419606852</v>
      </c>
      <c r="H2025" s="50">
        <f>IF(AND(C$9="L",C$10="IB"),(($C$7*Coefficients!$C$16)/($A2025*SIN(C$5*PI()/180))*100/2)^2*PI(),IF(AND(C$9="C",C$10="IB"),(($C$7*Coefficients!$D$16)/($A2025*SIN(C$5*PI()/180))*100/2)^2*PI(),IF(AND(C$9="L",C$10="D"),(($C$7*Coefficients!$E$16)/($A2025*SIN(C$5*PI()/180))*100/2)^2*PI(),IF(AND(C$9="C",C$10="D"),(($C$7* Coefficients!$F$16)/($A2025*SIN(C$5*PI()/180))*100/2)^2*PI(),FALSE))))</f>
        <v>2685.1443332581916</v>
      </c>
      <c r="I2025" s="42">
        <f t="shared" si="226"/>
        <v>0.81863439382469083</v>
      </c>
      <c r="L2025" s="44"/>
    </row>
    <row r="2026" spans="1:12" x14ac:dyDescent="0.25">
      <c r="A2026" s="51">
        <f t="shared" si="227"/>
        <v>979.48998540859418</v>
      </c>
      <c r="B2026" s="5">
        <f t="shared" si="221"/>
        <v>0.79110408738921512</v>
      </c>
      <c r="C2026" s="49">
        <f t="shared" si="224"/>
        <v>-2.035327432326973</v>
      </c>
      <c r="D2026" s="5">
        <f t="shared" si="222"/>
        <v>9.4220194546681402</v>
      </c>
      <c r="E2026" s="5">
        <f t="shared" si="223"/>
        <v>10.085978298035938</v>
      </c>
      <c r="F2026" s="5">
        <f t="shared" si="225"/>
        <v>10.037180293542093</v>
      </c>
      <c r="G2026" s="16">
        <f>IF(AND(C$9="L",C$10="IB"),IF((($C$7*Coefficients!$C$16)/($A2026*($C$4/100)))&lt;=1,2*ASIN(($C$7*Coefficients!$C$16)/( $A2026*($C$4/100)))*180/PI(),180),IF(AND(C$9="C",C$10="IB"),IF((($C$7*Coefficients!$D$16)/($A2026*($C$4/100)))&lt;=1,2*ASIN(($C$7*Coefficients!$D$16)/( $A2026*($C$4/100)))*180/PI(),180),IF(AND(C$9="L",C$10="D"),IF((($C$7*Coefficients!$E$16)/($A2026*($C$4/100)))&lt;=1,2*ASIN(($C$7*Coefficients!$E$16)/( $A2026*($C$4/100)))*180/PI(),180),IF(AND(C$9="C",C$10="D"),IF((($C$7*Coefficients!$F$16)/($A2026*($C$4/100)))&lt;=1,2*ASIN(($C$7*Coefficients!$F$16)/( $A2026*($C$4/100)))*180/PI(),180),FALSE))))</f>
        <v>88.284198772219625</v>
      </c>
      <c r="H2026" s="50">
        <f>IF(AND(C$9="L",C$10="IB"),(($C$7*Coefficients!$C$16)/($A2026*SIN(C$5*PI()/180))*100/2)^2*PI(),IF(AND(C$9="C",C$10="IB"),(($C$7*Coefficients!$D$16)/($A2026*SIN(C$5*PI()/180))*100/2)^2*PI(),IF(AND(C$9="L",C$10="D"),(($C$7*Coefficients!$E$16)/($A2026*SIN(C$5*PI()/180))*100/2)^2*PI(),IF(AND(C$9="C",C$10="D"),(($C$7* Coefficients!$F$16)/($A2026*SIN(C$5*PI()/180))*100/2)^2*PI(),FALSE))))</f>
        <v>2672.8072156959593</v>
      </c>
      <c r="I2026" s="42">
        <f t="shared" si="226"/>
        <v>0.81675158696623129</v>
      </c>
      <c r="L2026" s="44"/>
    </row>
    <row r="2027" spans="1:12" x14ac:dyDescent="0.25">
      <c r="A2027" s="51">
        <f t="shared" si="227"/>
        <v>981.74794301987936</v>
      </c>
      <c r="B2027" s="5">
        <f t="shared" si="221"/>
        <v>0.79021254139601427</v>
      </c>
      <c r="C2027" s="49">
        <f t="shared" si="224"/>
        <v>-2.0451216389820512</v>
      </c>
      <c r="D2027" s="5">
        <f t="shared" si="222"/>
        <v>9.443739452685751</v>
      </c>
      <c r="E2027" s="5">
        <f t="shared" si="223"/>
        <v>10.132533058612113</v>
      </c>
      <c r="F2027" s="5">
        <f t="shared" si="225"/>
        <v>10.057180293542093</v>
      </c>
      <c r="G2027" s="16">
        <f>IF(AND(C$9="L",C$10="IB"),IF((($C$7*Coefficients!$C$16)/($A2027*($C$4/100)))&lt;=1,2*ASIN(($C$7*Coefficients!$C$16)/( $A2027*($C$4/100)))*180/PI(),180),IF(AND(C$9="C",C$10="IB"),IF((($C$7*Coefficients!$D$16)/($A2027*($C$4/100)))&lt;=1,2*ASIN(($C$7*Coefficients!$D$16)/( $A2027*($C$4/100)))*180/PI(),180),IF(AND(C$9="L",C$10="D"),IF((($C$7*Coefficients!$E$16)/($A2027*($C$4/100)))&lt;=1,2*ASIN(($C$7*Coefficients!$E$16)/( $A2027*($C$4/100)))*180/PI(),180),IF(AND(C$9="C",C$10="D"),IF((($C$7*Coefficients!$F$16)/($A2027*($C$4/100)))&lt;=1,2*ASIN(($C$7*Coefficients!$F$16)/( $A2027*($C$4/100)))*180/PI(),180),FALSE))))</f>
        <v>88.028698330463087</v>
      </c>
      <c r="H2027" s="50">
        <f>IF(AND(C$9="L",C$10="IB"),(($C$7*Coefficients!$C$16)/($A2027*SIN(C$5*PI()/180))*100/2)^2*PI(),IF(AND(C$9="C",C$10="IB"),(($C$7*Coefficients!$D$16)/($A2027*SIN(C$5*PI()/180))*100/2)^2*PI(),IF(AND(C$9="L",C$10="D"),(($C$7*Coefficients!$E$16)/($A2027*SIN(C$5*PI()/180))*100/2)^2*PI(),IF(AND(C$9="C",C$10="D"),(($C$7* Coefficients!$F$16)/($A2027*SIN(C$5*PI()/180))*100/2)^2*PI(),FALSE))))</f>
        <v>2660.526782040009</v>
      </c>
      <c r="I2027" s="42">
        <f t="shared" si="226"/>
        <v>0.81487311044338084</v>
      </c>
      <c r="L2027" s="44"/>
    </row>
    <row r="2028" spans="1:12" x14ac:dyDescent="0.25">
      <c r="A2028" s="51">
        <f t="shared" si="227"/>
        <v>984.01110576102838</v>
      </c>
      <c r="B2028" s="5">
        <f t="shared" si="221"/>
        <v>0.78931752699626867</v>
      </c>
      <c r="C2028" s="49">
        <f t="shared" si="224"/>
        <v>-2.0549650693645951</v>
      </c>
      <c r="D2028" s="5">
        <f t="shared" si="222"/>
        <v>9.4655095204698458</v>
      </c>
      <c r="E2028" s="5">
        <f t="shared" si="223"/>
        <v>10.179302706199573</v>
      </c>
      <c r="F2028" s="5">
        <f t="shared" si="225"/>
        <v>10.077180293542092</v>
      </c>
      <c r="G2028" s="16">
        <f>IF(AND(C$9="L",C$10="IB"),IF((($C$7*Coefficients!$C$16)/($A2028*($C$4/100)))&lt;=1,2*ASIN(($C$7*Coefficients!$C$16)/( $A2028*($C$4/100)))*180/PI(),180),IF(AND(C$9="C",C$10="IB"),IF((($C$7*Coefficients!$D$16)/($A2028*($C$4/100)))&lt;=1,2*ASIN(($C$7*Coefficients!$D$16)/( $A2028*($C$4/100)))*180/PI(),180),IF(AND(C$9="L",C$10="D"),IF((($C$7*Coefficients!$E$16)/($A2028*($C$4/100)))&lt;=1,2*ASIN(($C$7*Coefficients!$E$16)/( $A2028*($C$4/100)))*180/PI(),180),IF(AND(C$9="C",C$10="D"),IF((($C$7*Coefficients!$F$16)/($A2028*($C$4/100)))&lt;=1,2*ASIN(($C$7*Coefficients!$F$16)/( $A2028*($C$4/100)))*180/PI(),180),FALSE))))</f>
        <v>87.774332861985357</v>
      </c>
      <c r="H2028" s="50">
        <f>IF(AND(C$9="L",C$10="IB"),(($C$7*Coefficients!$C$16)/($A2028*SIN(C$5*PI()/180))*100/2)^2*PI(),IF(AND(C$9="C",C$10="IB"),(($C$7*Coefficients!$D$16)/($A2028*SIN(C$5*PI()/180))*100/2)^2*PI(),IF(AND(C$9="L",C$10="D"),(($C$7*Coefficients!$E$16)/($A2028*SIN(C$5*PI()/180))*100/2)^2*PI(),IF(AND(C$9="C",C$10="D"),(($C$7* Coefficients!$F$16)/($A2028*SIN(C$5*PI()/180))*100/2)^2*PI(),FALSE))))</f>
        <v>2648.3027718514504</v>
      </c>
      <c r="I2028" s="42">
        <f t="shared" si="226"/>
        <v>0.81299895429664371</v>
      </c>
      <c r="L2028" s="44"/>
    </row>
    <row r="2029" spans="1:12" x14ac:dyDescent="0.25">
      <c r="A2029" s="51">
        <f t="shared" si="227"/>
        <v>986.27948563110476</v>
      </c>
      <c r="B2029" s="5">
        <f t="shared" si="221"/>
        <v>0.7884190338164071</v>
      </c>
      <c r="C2029" s="49">
        <f t="shared" si="224"/>
        <v>-2.0648579927313122</v>
      </c>
      <c r="D2029" s="5">
        <f t="shared" si="222"/>
        <v>9.4873297734431539</v>
      </c>
      <c r="E2029" s="5">
        <f t="shared" si="223"/>
        <v>10.226288232671687</v>
      </c>
      <c r="F2029" s="5">
        <f t="shared" si="225"/>
        <v>10.097180293542092</v>
      </c>
      <c r="G2029" s="16">
        <f>IF(AND(C$9="L",C$10="IB"),IF((($C$7*Coefficients!$C$16)/($A2029*($C$4/100)))&lt;=1,2*ASIN(($C$7*Coefficients!$C$16)/( $A2029*($C$4/100)))*180/PI(),180),IF(AND(C$9="C",C$10="IB"),IF((($C$7*Coefficients!$D$16)/($A2029*($C$4/100)))&lt;=1,2*ASIN(($C$7*Coefficients!$D$16)/( $A2029*($C$4/100)))*180/PI(),180),IF(AND(C$9="L",C$10="D"),IF((($C$7*Coefficients!$E$16)/($A2029*($C$4/100)))&lt;=1,2*ASIN(($C$7*Coefficients!$E$16)/( $A2029*($C$4/100)))*180/PI(),180),IF(AND(C$9="C",C$10="D"),IF((($C$7*Coefficients!$F$16)/($A2029*($C$4/100)))&lt;=1,2*ASIN(($C$7*Coefficients!$F$16)/( $A2029*($C$4/100)))*180/PI(),180),FALSE))))</f>
        <v>87.521092510067234</v>
      </c>
      <c r="H2029" s="50">
        <f>IF(AND(C$9="L",C$10="IB"),(($C$7*Coefficients!$C$16)/($A2029*SIN(C$5*PI()/180))*100/2)^2*PI(),IF(AND(C$9="C",C$10="IB"),(($C$7*Coefficients!$D$16)/($A2029*SIN(C$5*PI()/180))*100/2)^2*PI(),IF(AND(C$9="L",C$10="D"),(($C$7*Coefficients!$E$16)/($A2029*SIN(C$5*PI()/180))*100/2)^2*PI(),IF(AND(C$9="C",C$10="D"),(($C$7* Coefficients!$F$16)/($A2029*SIN(C$5*PI()/180))*100/2)^2*PI(),FALSE))))</f>
        <v>2636.1349258879991</v>
      </c>
      <c r="I2029" s="42">
        <f t="shared" si="226"/>
        <v>0.81112910858943044</v>
      </c>
      <c r="L2029" s="44"/>
    </row>
    <row r="2030" spans="1:12" x14ac:dyDescent="0.25">
      <c r="A2030" s="51">
        <f t="shared" si="227"/>
        <v>988.55309465683285</v>
      </c>
      <c r="B2030" s="5">
        <f t="shared" si="221"/>
        <v>0.78751705148242312</v>
      </c>
      <c r="C2030" s="49">
        <f t="shared" si="224"/>
        <v>-2.074800680048436</v>
      </c>
      <c r="D2030" s="5">
        <f t="shared" si="222"/>
        <v>9.5092003272944847</v>
      </c>
      <c r="E2030" s="5">
        <f t="shared" si="223"/>
        <v>10.273490634480119</v>
      </c>
      <c r="F2030" s="5">
        <f t="shared" si="225"/>
        <v>10.11718029354209</v>
      </c>
      <c r="G2030" s="16">
        <f>IF(AND(C$9="L",C$10="IB"),IF((($C$7*Coefficients!$C$16)/($A2030*($C$4/100)))&lt;=1,2*ASIN(($C$7*Coefficients!$C$16)/( $A2030*($C$4/100)))*180/PI(),180),IF(AND(C$9="C",C$10="IB"),IF((($C$7*Coefficients!$D$16)/($A2030*($C$4/100)))&lt;=1,2*ASIN(($C$7*Coefficients!$D$16)/( $A2030*($C$4/100)))*180/PI(),180),IF(AND(C$9="L",C$10="D"),IF((($C$7*Coefficients!$E$16)/($A2030*($C$4/100)))&lt;=1,2*ASIN(($C$7*Coefficients!$E$16)/( $A2030*($C$4/100)))*180/PI(),180),IF(AND(C$9="C",C$10="D"),IF((($C$7*Coefficients!$F$16)/($A2030*($C$4/100)))&lt;=1,2*ASIN(($C$7*Coefficients!$F$16)/( $A2030*($C$4/100)))*180/PI(),180),FALSE))))</f>
        <v>87.268967566798011</v>
      </c>
      <c r="H2030" s="50">
        <f>IF(AND(C$9="L",C$10="IB"),(($C$7*Coefficients!$C$16)/($A2030*SIN(C$5*PI()/180))*100/2)^2*PI(),IF(AND(C$9="C",C$10="IB"),(($C$7*Coefficients!$D$16)/($A2030*SIN(C$5*PI()/180))*100/2)^2*PI(),IF(AND(C$9="L",C$10="D"),(($C$7*Coefficients!$E$16)/($A2030*SIN(C$5*PI()/180))*100/2)^2*PI(),IF(AND(C$9="C",C$10="D"),(($C$7* Coefficients!$F$16)/($A2030*SIN(C$5*PI()/180))*100/2)^2*PI(),FALSE))))</f>
        <v>2624.0229860984809</v>
      </c>
      <c r="I2030" s="42">
        <f t="shared" si="226"/>
        <v>0.80926356340800565</v>
      </c>
      <c r="L2030" s="44"/>
    </row>
    <row r="2031" spans="1:12" x14ac:dyDescent="0.25">
      <c r="A2031" s="51">
        <f t="shared" si="227"/>
        <v>990.83194489266134</v>
      </c>
      <c r="B2031" s="5">
        <f t="shared" si="221"/>
        <v>0.7866115696202497</v>
      </c>
      <c r="C2031" s="49">
        <f t="shared" si="224"/>
        <v>-2.0847934040052163</v>
      </c>
      <c r="D2031" s="5">
        <f t="shared" si="222"/>
        <v>9.5311212979793414</v>
      </c>
      <c r="E2031" s="5">
        <f t="shared" si="223"/>
        <v>10.320910912675938</v>
      </c>
      <c r="F2031" s="5">
        <f t="shared" si="225"/>
        <v>10.137180293542091</v>
      </c>
      <c r="G2031" s="16">
        <f>IF(AND(C$9="L",C$10="IB"),IF((($C$7*Coefficients!$C$16)/($A2031*($C$4/100)))&lt;=1,2*ASIN(($C$7*Coefficients!$C$16)/( $A2031*($C$4/100)))*180/PI(),180),IF(AND(C$9="C",C$10="IB"),IF((($C$7*Coefficients!$D$16)/($A2031*($C$4/100)))&lt;=1,2*ASIN(($C$7*Coefficients!$D$16)/( $A2031*($C$4/100)))*180/PI(),180),IF(AND(C$9="L",C$10="D"),IF((($C$7*Coefficients!$E$16)/($A2031*($C$4/100)))&lt;=1,2*ASIN(($C$7*Coefficients!$E$16)/( $A2031*($C$4/100)))*180/PI(),180),IF(AND(C$9="C",C$10="D"),IF((($C$7*Coefficients!$F$16)/($A2031*($C$4/100)))&lt;=1,2*ASIN(($C$7*Coefficients!$F$16)/( $A2031*($C$4/100)))*180/PI(),180),FALSE))))</f>
        <v>87.017948469881105</v>
      </c>
      <c r="H2031" s="50">
        <f>IF(AND(C$9="L",C$10="IB"),(($C$7*Coefficients!$C$16)/($A2031*SIN(C$5*PI()/180))*100/2)^2*PI(),IF(AND(C$9="C",C$10="IB"),(($C$7*Coefficients!$D$16)/($A2031*SIN(C$5*PI()/180))*100/2)^2*PI(),IF(AND(C$9="L",C$10="D"),(($C$7*Coefficients!$E$16)/($A2031*SIN(C$5*PI()/180))*100/2)^2*PI(),IF(AND(C$9="C",C$10="D"),(($C$7* Coefficients!$F$16)/($A2031*SIN(C$5*PI()/180))*100/2)^2*PI(),FALSE))))</f>
        <v>2611.9666956173578</v>
      </c>
      <c r="I2031" s="42">
        <f t="shared" si="226"/>
        <v>0.80740230886143416</v>
      </c>
      <c r="L2031" s="44"/>
    </row>
    <row r="2032" spans="1:12" x14ac:dyDescent="0.25">
      <c r="A2032" s="51">
        <f t="shared" si="227"/>
        <v>993.11604842082727</v>
      </c>
      <c r="B2032" s="5">
        <f t="shared" si="221"/>
        <v>0.78570257785613773</v>
      </c>
      <c r="C2032" s="49">
        <f t="shared" si="224"/>
        <v>-2.0948364390275462</v>
      </c>
      <c r="D2032" s="5">
        <f t="shared" si="222"/>
        <v>9.5530928017205223</v>
      </c>
      <c r="E2032" s="5">
        <f t="shared" si="223"/>
        <v>10.368550072930848</v>
      </c>
      <c r="F2032" s="5">
        <f t="shared" si="225"/>
        <v>10.157180293542091</v>
      </c>
      <c r="G2032" s="16">
        <f>IF(AND(C$9="L",C$10="IB"),IF((($C$7*Coefficients!$C$16)/($A2032*($C$4/100)))&lt;=1,2*ASIN(($C$7*Coefficients!$C$16)/( $A2032*($C$4/100)))*180/PI(),180),IF(AND(C$9="C",C$10="IB"),IF((($C$7*Coefficients!$D$16)/($A2032*($C$4/100)))&lt;=1,2*ASIN(($C$7*Coefficients!$D$16)/( $A2032*($C$4/100)))*180/PI(),180),IF(AND(C$9="L",C$10="D"),IF((($C$7*Coefficients!$E$16)/($A2032*($C$4/100)))&lt;=1,2*ASIN(($C$7*Coefficients!$E$16)/( $A2032*($C$4/100)))*180/PI(),180),IF(AND(C$9="C",C$10="D"),IF((($C$7*Coefficients!$F$16)/($A2032*($C$4/100)))&lt;=1,2*ASIN(($C$7*Coefficients!$F$16)/( $A2032*($C$4/100)))*180/PI(),180),FALSE))))</f>
        <v>86.768025799527535</v>
      </c>
      <c r="H2032" s="50">
        <f>IF(AND(C$9="L",C$10="IB"),(($C$7*Coefficients!$C$16)/($A2032*SIN(C$5*PI()/180))*100/2)^2*PI(),IF(AND(C$9="C",C$10="IB"),(($C$7*Coefficients!$D$16)/($A2032*SIN(C$5*PI()/180))*100/2)^2*PI(),IF(AND(C$9="L",C$10="D"),(($C$7*Coefficients!$E$16)/($A2032*SIN(C$5*PI()/180))*100/2)^2*PI(),IF(AND(C$9="C",C$10="D"),(($C$7* Coefficients!$F$16)/($A2032*SIN(C$5*PI()/180))*100/2)^2*PI(),FALSE))))</f>
        <v>2599.9657987592855</v>
      </c>
      <c r="I2032" s="42">
        <f t="shared" si="226"/>
        <v>0.80554533508152981</v>
      </c>
      <c r="L2032" s="44"/>
    </row>
    <row r="2033" spans="1:12" x14ac:dyDescent="0.25">
      <c r="A2033" s="51">
        <f t="shared" si="227"/>
        <v>995.40541735142017</v>
      </c>
      <c r="B2033" s="5">
        <f t="shared" si="221"/>
        <v>0.78479006581703781</v>
      </c>
      <c r="C2033" s="49">
        <f t="shared" si="224"/>
        <v>-2.1049300612917459</v>
      </c>
      <c r="D2033" s="5">
        <f t="shared" si="222"/>
        <v>9.5751149550087575</v>
      </c>
      <c r="E2033" s="5">
        <f t="shared" si="223"/>
        <v>10.416409125558534</v>
      </c>
      <c r="F2033" s="5">
        <f t="shared" si="225"/>
        <v>10.17718029354209</v>
      </c>
      <c r="G2033" s="16">
        <f>IF(AND(C$9="L",C$10="IB"),IF((($C$7*Coefficients!$C$16)/($A2033*($C$4/100)))&lt;=1,2*ASIN(($C$7*Coefficients!$C$16)/( $A2033*($C$4/100)))*180/PI(),180),IF(AND(C$9="C",C$10="IB"),IF((($C$7*Coefficients!$D$16)/($A2033*($C$4/100)))&lt;=1,2*ASIN(($C$7*Coefficients!$D$16)/( $A2033*($C$4/100)))*180/PI(),180),IF(AND(C$9="L",C$10="D"),IF((($C$7*Coefficients!$E$16)/($A2033*($C$4/100)))&lt;=1,2*ASIN(($C$7*Coefficients!$E$16)/( $A2033*($C$4/100)))*180/PI(),180),IF(AND(C$9="C",C$10="D"),IF((($C$7*Coefficients!$F$16)/($A2033*($C$4/100)))&lt;=1,2*ASIN(($C$7*Coefficients!$F$16)/( $A2033*($C$4/100)))*180/PI(),180),FALSE))))</f>
        <v>86.519190275434539</v>
      </c>
      <c r="H2033" s="50">
        <f>IF(AND(C$9="L",C$10="IB"),(($C$7*Coefficients!$C$16)/($A2033*SIN(C$5*PI()/180))*100/2)^2*PI(),IF(AND(C$9="C",C$10="IB"),(($C$7*Coefficients!$D$16)/($A2033*SIN(C$5*PI()/180))*100/2)^2*PI(),IF(AND(C$9="L",C$10="D"),(($C$7*Coefficients!$E$16)/($A2033*SIN(C$5*PI()/180))*100/2)^2*PI(),IF(AND(C$9="C",C$10="D"),(($C$7* Coefficients!$F$16)/($A2033*SIN(C$5*PI()/180))*100/2)^2*PI(),FALSE))))</f>
        <v>2588.0200410136827</v>
      </c>
      <c r="I2033" s="42">
        <f t="shared" si="226"/>
        <v>0.80369263222280241</v>
      </c>
      <c r="L2033" s="44"/>
    </row>
    <row r="2034" spans="1:12" x14ac:dyDescent="0.25">
      <c r="A2034" s="51">
        <f t="shared" si="227"/>
        <v>997.70006382244617</v>
      </c>
      <c r="B2034" s="5">
        <f t="shared" si="221"/>
        <v>0.78387402313099019</v>
      </c>
      <c r="C2034" s="49">
        <f t="shared" si="224"/>
        <v>-2.1150745487384413</v>
      </c>
      <c r="D2034" s="5">
        <f t="shared" si="222"/>
        <v>9.5971878746033088</v>
      </c>
      <c r="E2034" s="5">
        <f t="shared" si="223"/>
        <v>10.464489085536071</v>
      </c>
      <c r="F2034" s="5">
        <f t="shared" si="225"/>
        <v>10.19718029354209</v>
      </c>
      <c r="G2034" s="16">
        <f>IF(AND(C$9="L",C$10="IB"),IF((($C$7*Coefficients!$C$16)/($A2034*($C$4/100)))&lt;=1,2*ASIN(($C$7*Coefficients!$C$16)/( $A2034*($C$4/100)))*180/PI(),180),IF(AND(C$9="C",C$10="IB"),IF((($C$7*Coefficients!$D$16)/($A2034*($C$4/100)))&lt;=1,2*ASIN(($C$7*Coefficients!$D$16)/( $A2034*($C$4/100)))*180/PI(),180),IF(AND(C$9="L",C$10="D"),IF((($C$7*Coefficients!$E$16)/($A2034*($C$4/100)))&lt;=1,2*ASIN(($C$7*Coefficients!$E$16)/( $A2034*($C$4/100)))*180/PI(),180),IF(AND(C$9="C",C$10="D"),IF((($C$7*Coefficients!$F$16)/($A2034*($C$4/100)))&lt;=1,2*ASIN(($C$7*Coefficients!$F$16)/( $A2034*($C$4/100)))*180/PI(),180),FALSE))))</f>
        <v>86.271432753846383</v>
      </c>
      <c r="H2034" s="50">
        <f>IF(AND(C$9="L",C$10="IB"),(($C$7*Coefficients!$C$16)/($A2034*SIN(C$5*PI()/180))*100/2)^2*PI(),IF(AND(C$9="C",C$10="IB"),(($C$7*Coefficients!$D$16)/($A2034*SIN(C$5*PI()/180))*100/2)^2*PI(),IF(AND(C$9="L",C$10="D"),(($C$7*Coefficients!$E$16)/($A2034*SIN(C$5*PI()/180))*100/2)^2*PI(),IF(AND(C$9="C",C$10="D"),(($C$7* Coefficients!$F$16)/($A2034*SIN(C$5*PI()/180))*100/2)^2*PI(),FALSE))))</f>
        <v>2576.1291690393414</v>
      </c>
      <c r="I2034" s="42">
        <f t="shared" si="226"/>
        <v>0.80184419046240585</v>
      </c>
      <c r="L2034" s="44"/>
    </row>
    <row r="2035" spans="1:12" x14ac:dyDescent="0.25">
      <c r="A2035" s="51">
        <f t="shared" si="227"/>
        <v>999.99999999989257</v>
      </c>
      <c r="B2035" s="5">
        <f t="shared" si="221"/>
        <v>0.78295443942751497</v>
      </c>
      <c r="C2035" s="49">
        <f t="shared" si="224"/>
        <v>-2.1252701810866328</v>
      </c>
      <c r="D2035" s="5">
        <f t="shared" si="222"/>
        <v>9.6193116775326022</v>
      </c>
      <c r="E2035" s="5">
        <f t="shared" si="223"/>
        <v>10.512790972525464</v>
      </c>
      <c r="F2035" s="5">
        <f t="shared" si="225"/>
        <v>10.217180293542089</v>
      </c>
      <c r="G2035" s="16">
        <f>IF(AND(C$9="L",C$10="IB"),IF((($C$7*Coefficients!$C$16)/($A2035*($C$4/100)))&lt;=1,2*ASIN(($C$7*Coefficients!$C$16)/( $A2035*($C$4/100)))*180/PI(),180),IF(AND(C$9="C",C$10="IB"),IF((($C$7*Coefficients!$D$16)/($A2035*($C$4/100)))&lt;=1,2*ASIN(($C$7*Coefficients!$D$16)/( $A2035*($C$4/100)))*180/PI(),180),IF(AND(C$9="L",C$10="D"),IF((($C$7*Coefficients!$E$16)/($A2035*($C$4/100)))&lt;=1,2*ASIN(($C$7*Coefficients!$E$16)/( $A2035*($C$4/100)))*180/PI(),180),IF(AND(C$9="C",C$10="D"),IF((($C$7*Coefficients!$F$16)/($A2035*($C$4/100)))&lt;=1,2*ASIN(($C$7*Coefficients!$F$16)/( $A2035*($C$4/100)))*180/PI(),180),FALSE))))</f>
        <v>86.024744224694913</v>
      </c>
      <c r="H2035" s="50">
        <f>IF(AND(C$9="L",C$10="IB"),(($C$7*Coefficients!$C$16)/($A2035*SIN(C$5*PI()/180))*100/2)^2*PI(),IF(AND(C$9="C",C$10="IB"),(($C$7*Coefficients!$D$16)/($A2035*SIN(C$5*PI()/180))*100/2)^2*PI(),IF(AND(C$9="L",C$10="D"),(($C$7*Coefficients!$E$16)/($A2035*SIN(C$5*PI()/180))*100/2)^2*PI(),IF(AND(C$9="C",C$10="D"),(($C$7* Coefficients!$F$16)/($A2035*SIN(C$5*PI()/180))*100/2)^2*PI(),FALSE))))</f>
        <v>2564.292930659049</v>
      </c>
      <c r="I2035" s="42">
        <f t="shared" si="226"/>
        <v>0.80000000000008598</v>
      </c>
      <c r="L2035" s="44"/>
    </row>
    <row r="2036" spans="1:12" x14ac:dyDescent="0.25">
      <c r="A2036" s="51">
        <f t="shared" si="227"/>
        <v>1002.305238077792</v>
      </c>
      <c r="B2036" s="5">
        <f t="shared" si="221"/>
        <v>0.78203130433801038</v>
      </c>
      <c r="C2036" s="49">
        <f t="shared" si="224"/>
        <v>-2.1355172398478679</v>
      </c>
      <c r="D2036" s="5">
        <f t="shared" si="222"/>
        <v>9.6414864810948337</v>
      </c>
      <c r="E2036" s="5">
        <f t="shared" si="223"/>
        <v>10.561315810895243</v>
      </c>
      <c r="F2036" s="5">
        <f t="shared" si="225"/>
        <v>10.237180293542089</v>
      </c>
      <c r="G2036" s="16">
        <f>IF(AND(C$9="L",C$10="IB"),IF((($C$7*Coefficients!$C$16)/($A2036*($C$4/100)))&lt;=1,2*ASIN(($C$7*Coefficients!$C$16)/( $A2036*($C$4/100)))*180/PI(),180),IF(AND(C$9="C",C$10="IB"),IF((($C$7*Coefficients!$D$16)/($A2036*($C$4/100)))&lt;=1,2*ASIN(($C$7*Coefficients!$D$16)/( $A2036*($C$4/100)))*180/PI(),180),IF(AND(C$9="L",C$10="D"),IF((($C$7*Coefficients!$E$16)/($A2036*($C$4/100)))&lt;=1,2*ASIN(($C$7*Coefficients!$E$16)/( $A2036*($C$4/100)))*180/PI(),180),IF(AND(C$9="C",C$10="D"),IF((($C$7*Coefficients!$F$16)/($A2036*($C$4/100)))&lt;=1,2*ASIN(($C$7*Coefficients!$F$16)/( $A2036*($C$4/100)))*180/PI(),180),FALSE))))</f>
        <v>85.779115808816599</v>
      </c>
      <c r="H2036" s="50">
        <f>IF(AND(C$9="L",C$10="IB"),(($C$7*Coefficients!$C$16)/($A2036*SIN(C$5*PI()/180))*100/2)^2*PI(),IF(AND(C$9="C",C$10="IB"),(($C$7*Coefficients!$D$16)/($A2036*SIN(C$5*PI()/180))*100/2)^2*PI(),IF(AND(C$9="L",C$10="D"),(($C$7*Coefficients!$E$16)/($A2036*SIN(C$5*PI()/180))*100/2)^2*PI(),IF(AND(C$9="C",C$10="D"),(($C$7* Coefficients!$F$16)/($A2036*SIN(C$5*PI()/180))*100/2)^2*PI(),FALSE))))</f>
        <v>2552.5110748542406</v>
      </c>
      <c r="I2036" s="42">
        <f t="shared" si="226"/>
        <v>0.79816005105812848</v>
      </c>
      <c r="L2036" s="44"/>
    </row>
    <row r="2037" spans="1:12" x14ac:dyDescent="0.25">
      <c r="A2037" s="51">
        <f t="shared" si="227"/>
        <v>1004.6157902782871</v>
      </c>
      <c r="B2037" s="5">
        <f t="shared" si="221"/>
        <v>0.78110460749615218</v>
      </c>
      <c r="C2037" s="49">
        <f t="shared" si="224"/>
        <v>-2.1458160083405979</v>
      </c>
      <c r="D2037" s="5">
        <f t="shared" si="222"/>
        <v>9.6637124028586072</v>
      </c>
      <c r="E2037" s="5">
        <f t="shared" si="223"/>
        <v>10.610064629742233</v>
      </c>
      <c r="F2037" s="5">
        <f t="shared" si="225"/>
        <v>10.257180293542088</v>
      </c>
      <c r="G2037" s="16">
        <f>IF(AND(C$9="L",C$10="IB"),IF((($C$7*Coefficients!$C$16)/($A2037*($C$4/100)))&lt;=1,2*ASIN(($C$7*Coefficients!$C$16)/( $A2037*($C$4/100)))*180/PI(),180),IF(AND(C$9="C",C$10="IB"),IF((($C$7*Coefficients!$D$16)/($A2037*($C$4/100)))&lt;=1,2*ASIN(($C$7*Coefficients!$D$16)/( $A2037*($C$4/100)))*180/PI(),180),IF(AND(C$9="L",C$10="D"),IF((($C$7*Coefficients!$E$16)/($A2037*($C$4/100)))&lt;=1,2*ASIN(($C$7*Coefficients!$E$16)/( $A2037*($C$4/100)))*180/PI(),180),IF(AND(C$9="C",C$10="D"),IF((($C$7*Coefficients!$F$16)/($A2037*($C$4/100)))&lt;=1,2*ASIN(($C$7*Coefficients!$F$16)/( $A2037*($C$4/100)))*180/PI(),180),FALSE))))</f>
        <v>85.534538755244427</v>
      </c>
      <c r="H2037" s="50">
        <f>IF(AND(C$9="L",C$10="IB"),(($C$7*Coefficients!$C$16)/($A2037*SIN(C$5*PI()/180))*100/2)^2*PI(),IF(AND(C$9="C",C$10="IB"),(($C$7*Coefficients!$D$16)/($A2037*SIN(C$5*PI()/180))*100/2)^2*PI(),IF(AND(C$9="L",C$10="D"),(($C$7*Coefficients!$E$16)/($A2037*SIN(C$5*PI()/180))*100/2)^2*PI(),IF(AND(C$9="C",C$10="D"),(($C$7* Coefficients!$F$16)/($A2037*SIN(C$5*PI()/180))*100/2)^2*PI(),FALSE))))</f>
        <v>2540.7833517596791</v>
      </c>
      <c r="I2037" s="42">
        <f t="shared" si="226"/>
        <v>0.79632433388130719</v>
      </c>
      <c r="L2037" s="44"/>
    </row>
    <row r="2038" spans="1:12" x14ac:dyDescent="0.25">
      <c r="A2038" s="51">
        <f t="shared" si="227"/>
        <v>1006.9316688516959</v>
      </c>
      <c r="B2038" s="5">
        <f t="shared" si="221"/>
        <v>0.78017433853830087</v>
      </c>
      <c r="C2038" s="49">
        <f t="shared" si="224"/>
        <v>-2.1561667717046427</v>
      </c>
      <c r="D2038" s="5">
        <f t="shared" si="222"/>
        <v>9.6859895606635504</v>
      </c>
      <c r="E2038" s="5">
        <f t="shared" si="223"/>
        <v>10.659038462913342</v>
      </c>
      <c r="F2038" s="5">
        <f t="shared" si="225"/>
        <v>10.27718029354209</v>
      </c>
      <c r="G2038" s="16">
        <f>IF(AND(C$9="L",C$10="IB"),IF((($C$7*Coefficients!$C$16)/($A2038*($C$4/100)))&lt;=1,2*ASIN(($C$7*Coefficients!$C$16)/( $A2038*($C$4/100)))*180/PI(),180),IF(AND(C$9="C",C$10="IB"),IF((($C$7*Coefficients!$D$16)/($A2038*($C$4/100)))&lt;=1,2*ASIN(($C$7*Coefficients!$D$16)/( $A2038*($C$4/100)))*180/PI(),180),IF(AND(C$9="L",C$10="D"),IF((($C$7*Coefficients!$E$16)/($A2038*($C$4/100)))&lt;=1,2*ASIN(($C$7*Coefficients!$E$16)/( $A2038*($C$4/100)))*180/PI(),180),IF(AND(C$9="C",C$10="D"),IF((($C$7*Coefficients!$F$16)/($A2038*($C$4/100)))&lt;=1,2*ASIN(($C$7*Coefficients!$F$16)/( $A2038*($C$4/100)))*180/PI(),180),FALSE))))</f>
        <v>85.291004438571434</v>
      </c>
      <c r="H2038" s="50">
        <f>IF(AND(C$9="L",C$10="IB"),(($C$7*Coefficients!$C$16)/($A2038*SIN(C$5*PI()/180))*100/2)^2*PI(),IF(AND(C$9="C",C$10="IB"),(($C$7*Coefficients!$D$16)/($A2038*SIN(C$5*PI()/180))*100/2)^2*PI(),IF(AND(C$9="L",C$10="D"),(($C$7*Coefficients!$E$16)/($A2038*SIN(C$5*PI()/180))*100/2)^2*PI(),IF(AND(C$9="C",C$10="D"),(($C$7* Coefficients!$F$16)/($A2038*SIN(C$5*PI()/180))*100/2)^2*PI(),FALSE))))</f>
        <v>2529.1095126581558</v>
      </c>
      <c r="I2038" s="42">
        <f t="shared" si="226"/>
        <v>0.79449283873683241</v>
      </c>
      <c r="L2038" s="44"/>
    </row>
    <row r="2039" spans="1:12" x14ac:dyDescent="0.25">
      <c r="A2039" s="51">
        <f t="shared" si="227"/>
        <v>1009.2528860765758</v>
      </c>
      <c r="B2039" s="5">
        <f t="shared" si="221"/>
        <v>0.77924048710391147</v>
      </c>
      <c r="C2039" s="49">
        <f t="shared" si="224"/>
        <v>-2.1665698169158336</v>
      </c>
      <c r="D2039" s="5">
        <f t="shared" si="222"/>
        <v>9.7083180726209299</v>
      </c>
      <c r="E2039" s="5">
        <f t="shared" si="223"/>
        <v>10.708238349027493</v>
      </c>
      <c r="F2039" s="5">
        <f t="shared" si="225"/>
        <v>10.297180293542088</v>
      </c>
      <c r="G2039" s="16">
        <f>IF(AND(C$9="L",C$10="IB"),IF((($C$7*Coefficients!$C$16)/($A2039*($C$4/100)))&lt;=1,2*ASIN(($C$7*Coefficients!$C$16)/( $A2039*($C$4/100)))*180/PI(),180),IF(AND(C$9="C",C$10="IB"),IF((($C$7*Coefficients!$D$16)/($A2039*($C$4/100)))&lt;=1,2*ASIN(($C$7*Coefficients!$D$16)/( $A2039*($C$4/100)))*180/PI(),180),IF(AND(C$9="L",C$10="D"),IF((($C$7*Coefficients!$E$16)/($A2039*($C$4/100)))&lt;=1,2*ASIN(($C$7*Coefficients!$E$16)/( $A2039*($C$4/100)))*180/PI(),180),IF(AND(C$9="C",C$10="D"),IF((($C$7*Coefficients!$F$16)/($A2039*($C$4/100)))&lt;=1,2*ASIN(($C$7*Coefficients!$F$16)/( $A2039*($C$4/100)))*180/PI(),180),FALSE))))</f>
        <v>85.048504356384157</v>
      </c>
      <c r="H2039" s="50">
        <f>IF(AND(C$9="L",C$10="IB"),(($C$7*Coefficients!$C$16)/($A2039*SIN(C$5*PI()/180))*100/2)^2*PI(),IF(AND(C$9="C",C$10="IB"),(($C$7*Coefficients!$D$16)/($A2039*SIN(C$5*PI()/180))*100/2)^2*PI(),IF(AND(C$9="L",C$10="D"),(($C$7*Coefficients!$E$16)/($A2039*SIN(C$5*PI()/180))*100/2)^2*PI(),IF(AND(C$9="C",C$10="D"),(($C$7* Coefficients!$F$16)/($A2039*SIN(C$5*PI()/180))*100/2)^2*PI(),FALSE))))</f>
        <v>2517.4893099752085</v>
      </c>
      <c r="I2039" s="42">
        <f t="shared" si="226"/>
        <v>0.79266555591429944</v>
      </c>
      <c r="L2039" s="44"/>
    </row>
    <row r="2040" spans="1:12" x14ac:dyDescent="0.25">
      <c r="A2040" s="51">
        <f t="shared" si="227"/>
        <v>1011.5794542597896</v>
      </c>
      <c r="B2040" s="5">
        <f t="shared" si="221"/>
        <v>0.77830304283594887</v>
      </c>
      <c r="C2040" s="49">
        <f t="shared" si="224"/>
        <v>-2.1770254328007916</v>
      </c>
      <c r="D2040" s="5">
        <f t="shared" si="222"/>
        <v>9.7306980571142958</v>
      </c>
      <c r="E2040" s="5">
        <f t="shared" si="223"/>
        <v>10.757665331497671</v>
      </c>
      <c r="F2040" s="5">
        <f t="shared" si="225"/>
        <v>10.317180293542087</v>
      </c>
      <c r="G2040" s="16">
        <f>IF(AND(C$9="L",C$10="IB"),IF((($C$7*Coefficients!$C$16)/($A2040*($C$4/100)))&lt;=1,2*ASIN(($C$7*Coefficients!$C$16)/( $A2040*($C$4/100)))*180/PI(),180),IF(AND(C$9="C",C$10="IB"),IF((($C$7*Coefficients!$D$16)/($A2040*($C$4/100)))&lt;=1,2*ASIN(($C$7*Coefficients!$D$16)/( $A2040*($C$4/100)))*180/PI(),180),IF(AND(C$9="L",C$10="D"),IF((($C$7*Coefficients!$E$16)/($A2040*($C$4/100)))&lt;=1,2*ASIN(($C$7*Coefficients!$E$16)/( $A2040*($C$4/100)))*180/PI(),180),IF(AND(C$9="C",C$10="D"),IF((($C$7*Coefficients!$F$16)/($A2040*($C$4/100)))&lt;=1,2*ASIN(($C$7*Coefficients!$F$16)/( $A2040*($C$4/100)))*180/PI(),180),FALSE))))</f>
        <v>84.807030126763038</v>
      </c>
      <c r="H2040" s="50">
        <f>IF(AND(C$9="L",C$10="IB"),(($C$7*Coefficients!$C$16)/($A2040*SIN(C$5*PI()/180))*100/2)^2*PI(),IF(AND(C$9="C",C$10="IB"),(($C$7*Coefficients!$D$16)/($A2040*SIN(C$5*PI()/180))*100/2)^2*PI(),IF(AND(C$9="L",C$10="D"),(($C$7*Coefficients!$E$16)/($A2040*SIN(C$5*PI()/180))*100/2)^2*PI(),IF(AND(C$9="C",C$10="D"),(($C$7* Coefficients!$F$16)/($A2040*SIN(C$5*PI()/180))*100/2)^2*PI(),FALSE))))</f>
        <v>2505.9224972738812</v>
      </c>
      <c r="I2040" s="42">
        <f t="shared" si="226"/>
        <v>0.79084247572563626</v>
      </c>
      <c r="L2040" s="44"/>
    </row>
    <row r="2041" spans="1:12" x14ac:dyDescent="0.25">
      <c r="A2041" s="51">
        <f t="shared" si="227"/>
        <v>1013.9113857365702</v>
      </c>
      <c r="B2041" s="5">
        <f t="shared" si="221"/>
        <v>0.77736199538130735</v>
      </c>
      <c r="C2041" s="49">
        <f t="shared" si="224"/>
        <v>-2.187533910051866</v>
      </c>
      <c r="D2041" s="5">
        <f t="shared" si="222"/>
        <v>9.7531296328000998</v>
      </c>
      <c r="E2041" s="5">
        <f t="shared" si="223"/>
        <v>10.807320458553029</v>
      </c>
      <c r="F2041" s="5">
        <f t="shared" si="225"/>
        <v>10.337180293542087</v>
      </c>
      <c r="G2041" s="16">
        <f>IF(AND(C$9="L",C$10="IB"),IF((($C$7*Coefficients!$C$16)/($A2041*($C$4/100)))&lt;=1,2*ASIN(($C$7*Coefficients!$C$16)/( $A2041*($C$4/100)))*180/PI(),180),IF(AND(C$9="C",C$10="IB"),IF((($C$7*Coefficients!$D$16)/($A2041*($C$4/100)))&lt;=1,2*ASIN(($C$7*Coefficients!$D$16)/( $A2041*($C$4/100)))*180/PI(),180),IF(AND(C$9="L",C$10="D"),IF((($C$7*Coefficients!$E$16)/($A2041*($C$4/100)))&lt;=1,2*ASIN(($C$7*Coefficients!$E$16)/( $A2041*($C$4/100)))*180/PI(),180),IF(AND(C$9="C",C$10="D"),IF((($C$7*Coefficients!$F$16)/($A2041*($C$4/100)))&lt;=1,2*ASIN(($C$7*Coefficients!$F$16)/( $A2041*($C$4/100)))*180/PI(),180),FALSE))))</f>
        <v>84.566573485848636</v>
      </c>
      <c r="H2041" s="50">
        <f>IF(AND(C$9="L",C$10="IB"),(($C$7*Coefficients!$C$16)/($A2041*SIN(C$5*PI()/180))*100/2)^2*PI(),IF(AND(C$9="C",C$10="IB"),(($C$7*Coefficients!$D$16)/($A2041*SIN(C$5*PI()/180))*100/2)^2*PI(),IF(AND(C$9="L",C$10="D"),(($C$7*Coefficients!$E$16)/($A2041*SIN(C$5*PI()/180))*100/2)^2*PI(),IF(AND(C$9="C",C$10="D"),(($C$7* Coefficients!$F$16)/($A2041*SIN(C$5*PI()/180))*100/2)^2*PI(),FALSE))))</f>
        <v>2494.408829249488</v>
      </c>
      <c r="I2041" s="42">
        <f t="shared" si="226"/>
        <v>0.78902358850505339</v>
      </c>
      <c r="L2041" s="44"/>
    </row>
    <row r="2042" spans="1:12" x14ac:dyDescent="0.25">
      <c r="A2042" s="51">
        <f t="shared" si="227"/>
        <v>1016.2486928705861</v>
      </c>
      <c r="B2042" s="5">
        <f t="shared" si="221"/>
        <v>0.77641733439123573</v>
      </c>
      <c r="C2042" s="49">
        <f t="shared" si="224"/>
        <v>-2.1980955412422212</v>
      </c>
      <c r="D2042" s="5">
        <f t="shared" si="222"/>
        <v>9.7756129186083207</v>
      </c>
      <c r="E2042" s="5">
        <f t="shared" si="223"/>
        <v>10.857204783261116</v>
      </c>
      <c r="F2042" s="5">
        <f t="shared" si="225"/>
        <v>10.357180293542086</v>
      </c>
      <c r="G2042" s="16">
        <f>IF(AND(C$9="L",C$10="IB"),IF((($C$7*Coefficients!$C$16)/($A2042*($C$4/100)))&lt;=1,2*ASIN(($C$7*Coefficients!$C$16)/( $A2042*($C$4/100)))*180/PI(),180),IF(AND(C$9="C",C$10="IB"),IF((($C$7*Coefficients!$D$16)/($A2042*($C$4/100)))&lt;=1,2*ASIN(($C$7*Coefficients!$D$16)/( $A2042*($C$4/100)))*180/PI(),180),IF(AND(C$9="L",C$10="D"),IF((($C$7*Coefficients!$E$16)/($A2042*($C$4/100)))&lt;=1,2*ASIN(($C$7*Coefficients!$E$16)/( $A2042*($C$4/100)))*180/PI(),180),IF(AND(C$9="C",C$10="D"),IF((($C$7*Coefficients!$F$16)/($A2042*($C$4/100)))&lt;=1,2*ASIN(($C$7*Coefficients!$F$16)/( $A2042*($C$4/100)))*180/PI(),180),FALSE))))</f>
        <v>84.327126285470555</v>
      </c>
      <c r="H2042" s="50">
        <f>IF(AND(C$9="L",C$10="IB"),(($C$7*Coefficients!$C$16)/($A2042*SIN(C$5*PI()/180))*100/2)^2*PI(),IF(AND(C$9="C",C$10="IB"),(($C$7*Coefficients!$D$16)/($A2042*SIN(C$5*PI()/180))*100/2)^2*PI(),IF(AND(C$9="L",C$10="D"),(($C$7*Coefficients!$E$16)/($A2042*SIN(C$5*PI()/180))*100/2)^2*PI(),IF(AND(C$9="C",C$10="D"),(($C$7* Coefficients!$F$16)/($A2042*SIN(C$5*PI()/180))*100/2)^2*PI(),FALSE))))</f>
        <v>2482.9480617244212</v>
      </c>
      <c r="I2042" s="42">
        <f t="shared" si="226"/>
        <v>0.78720888460899197</v>
      </c>
      <c r="L2042" s="44"/>
    </row>
    <row r="2043" spans="1:12" x14ac:dyDescent="0.25">
      <c r="A2043" s="51">
        <f t="shared" si="227"/>
        <v>1018.5913880540071</v>
      </c>
      <c r="B2043" s="5">
        <f t="shared" si="221"/>
        <v>0.77546904952176554</v>
      </c>
      <c r="C2043" s="49">
        <f t="shared" si="224"/>
        <v>-2.2087106208410918</v>
      </c>
      <c r="D2043" s="5">
        <f t="shared" si="222"/>
        <v>9.7981480337431037</v>
      </c>
      <c r="E2043" s="5">
        <f t="shared" si="223"/>
        <v>10.907319363550238</v>
      </c>
      <c r="F2043" s="5">
        <f t="shared" si="225"/>
        <v>10.377180293542086</v>
      </c>
      <c r="G2043" s="16">
        <f>IF(AND(C$9="L",C$10="IB"),IF((($C$7*Coefficients!$C$16)/($A2043*($C$4/100)))&lt;=1,2*ASIN(($C$7*Coefficients!$C$16)/( $A2043*($C$4/100)))*180/PI(),180),IF(AND(C$9="C",C$10="IB"),IF((($C$7*Coefficients!$D$16)/($A2043*($C$4/100)))&lt;=1,2*ASIN(($C$7*Coefficients!$D$16)/( $A2043*($C$4/100)))*180/PI(),180),IF(AND(C$9="L",C$10="D"),IF((($C$7*Coefficients!$E$16)/($A2043*($C$4/100)))&lt;=1,2*ASIN(($C$7*Coefficients!$E$16)/( $A2043*($C$4/100)))*180/PI(),180),IF(AND(C$9="C",C$10="D"),IF((($C$7*Coefficients!$F$16)/($A2043*($C$4/100)))&lt;=1,2*ASIN(($C$7*Coefficients!$F$16)/( $A2043*($C$4/100)))*180/PI(),180),FALSE))))</f>
        <v>84.088680490837788</v>
      </c>
      <c r="H2043" s="50">
        <f>IF(AND(C$9="L",C$10="IB"),(($C$7*Coefficients!$C$16)/($A2043*SIN(C$5*PI()/180))*100/2)^2*PI(),IF(AND(C$9="C",C$10="IB"),(($C$7*Coefficients!$D$16)/($A2043*SIN(C$5*PI()/180))*100/2)^2*PI(),IF(AND(C$9="L",C$10="D"),(($C$7*Coefficients!$E$16)/($A2043*SIN(C$5*PI()/180))*100/2)^2*PI(),IF(AND(C$9="C",C$10="D"),(($C$7* Coefficients!$F$16)/($A2043*SIN(C$5*PI()/180))*100/2)^2*PI(),FALSE))))</f>
        <v>2471.539951642962</v>
      </c>
      <c r="I2043" s="42">
        <f t="shared" si="226"/>
        <v>0.7853983544160722</v>
      </c>
      <c r="L2043" s="44"/>
    </row>
    <row r="2044" spans="1:12" x14ac:dyDescent="0.25">
      <c r="A2044" s="51">
        <f t="shared" si="227"/>
        <v>1020.9394837075698</v>
      </c>
      <c r="B2044" s="5">
        <f t="shared" si="221"/>
        <v>0.77451713043414627</v>
      </c>
      <c r="C2044" s="49">
        <f t="shared" si="224"/>
        <v>-2.2193794452291846</v>
      </c>
      <c r="D2044" s="5">
        <f t="shared" si="222"/>
        <v>9.8207350976833876</v>
      </c>
      <c r="E2044" s="5">
        <f t="shared" si="223"/>
        <v>10.957665262231863</v>
      </c>
      <c r="F2044" s="5">
        <f t="shared" si="225"/>
        <v>10.397180293542085</v>
      </c>
      <c r="G2044" s="16">
        <f>IF(AND(C$9="L",C$10="IB"),IF((($C$7*Coefficients!$C$16)/($A2044*($C$4/100)))&lt;=1,2*ASIN(($C$7*Coefficients!$C$16)/( $A2044*($C$4/100)))*180/PI(),180),IF(AND(C$9="C",C$10="IB"),IF((($C$7*Coefficients!$D$16)/($A2044*($C$4/100)))&lt;=1,2*ASIN(($C$7*Coefficients!$D$16)/( $A2044*($C$4/100)))*180/PI(),180),IF(AND(C$9="L",C$10="D"),IF((($C$7*Coefficients!$E$16)/($A2044*($C$4/100)))&lt;=1,2*ASIN(($C$7*Coefficients!$E$16)/( $A2044*($C$4/100)))*180/PI(),180),IF(AND(C$9="C",C$10="D"),IF((($C$7*Coefficients!$F$16)/($A2044*($C$4/100)))&lt;=1,2*ASIN(($C$7*Coefficients!$F$16)/( $A2044*($C$4/100)))*180/PI(),180),FALSE))))</f>
        <v>83.851228178288252</v>
      </c>
      <c r="H2044" s="50">
        <f>IF(AND(C$9="L",C$10="IB"),(($C$7*Coefficients!$C$16)/($A2044*SIN(C$5*PI()/180))*100/2)^2*PI(),IF(AND(C$9="C",C$10="IB"),(($C$7*Coefficients!$D$16)/($A2044*SIN(C$5*PI()/180))*100/2)^2*PI(),IF(AND(C$9="L",C$10="D"),(($C$7*Coefficients!$E$16)/($A2044*SIN(C$5*PI()/180))*100/2)^2*PI(),IF(AND(C$9="C",C$10="D"),(($C$7* Coefficients!$F$16)/($A2044*SIN(C$5*PI()/180))*100/2)^2*PI(),FALSE))))</f>
        <v>2460.1842570661365</v>
      </c>
      <c r="I2044" s="42">
        <f t="shared" si="226"/>
        <v>0.78359198832704369</v>
      </c>
      <c r="L2044" s="44"/>
    </row>
    <row r="2045" spans="1:12" x14ac:dyDescent="0.25">
      <c r="A2045" s="51">
        <f t="shared" si="227"/>
        <v>1023.2929922806437</v>
      </c>
      <c r="B2045" s="5">
        <f t="shared" si="221"/>
        <v>0.77356156679528421</v>
      </c>
      <c r="C2045" s="49">
        <f t="shared" si="224"/>
        <v>-2.2301023127142394</v>
      </c>
      <c r="D2045" s="5">
        <f t="shared" si="222"/>
        <v>9.8433742301835334</v>
      </c>
      <c r="E2045" s="5">
        <f t="shared" si="223"/>
        <v>11.008243547023181</v>
      </c>
      <c r="F2045" s="5">
        <f t="shared" si="225"/>
        <v>10.417180293542085</v>
      </c>
      <c r="G2045" s="16">
        <f>IF(AND(C$9="L",C$10="IB"),IF((($C$7*Coefficients!$C$16)/($A2045*($C$4/100)))&lt;=1,2*ASIN(($C$7*Coefficients!$C$16)/( $A2045*($C$4/100)))*180/PI(),180),IF(AND(C$9="C",C$10="IB"),IF((($C$7*Coefficients!$D$16)/($A2045*($C$4/100)))&lt;=1,2*ASIN(($C$7*Coefficients!$D$16)/( $A2045*($C$4/100)))*180/PI(),180),IF(AND(C$9="L",C$10="D"),IF((($C$7*Coefficients!$E$16)/($A2045*($C$4/100)))&lt;=1,2*ASIN(($C$7*Coefficients!$E$16)/( $A2045*($C$4/100)))*180/PI(),180),IF(AND(C$9="C",C$10="D"),IF((($C$7*Coefficients!$F$16)/($A2045*($C$4/100)))&lt;=1,2*ASIN(($C$7*Coefficients!$F$16)/( $A2045*($C$4/100)))*180/PI(),180),FALSE))))</f>
        <v>83.614761533095674</v>
      </c>
      <c r="H2045" s="50">
        <f>IF(AND(C$9="L",C$10="IB"),(($C$7*Coefficients!$C$16)/($A2045*SIN(C$5*PI()/180))*100/2)^2*PI(),IF(AND(C$9="C",C$10="IB"),(($C$7*Coefficients!$D$16)/($A2045*SIN(C$5*PI()/180))*100/2)^2*PI(),IF(AND(C$9="L",C$10="D"),(($C$7*Coefficients!$E$16)/($A2045*SIN(C$5*PI()/180))*100/2)^2*PI(),IF(AND(C$9="C",C$10="D"),(($C$7* Coefficients!$F$16)/($A2045*SIN(C$5*PI()/180))*100/2)^2*PI(),FALSE))))</f>
        <v>2448.8807371665739</v>
      </c>
      <c r="I2045" s="42">
        <f t="shared" si="226"/>
        <v>0.78178977676473294</v>
      </c>
      <c r="L2045" s="44"/>
    </row>
    <row r="2046" spans="1:12" x14ac:dyDescent="0.25">
      <c r="A2046" s="51">
        <f t="shared" si="227"/>
        <v>1025.6519262512968</v>
      </c>
      <c r="B2046" s="5">
        <f t="shared" si="221"/>
        <v>0.7726023482781853</v>
      </c>
      <c r="C2046" s="49">
        <f t="shared" si="224"/>
        <v>-2.2408795235467762</v>
      </c>
      <c r="D2046" s="5">
        <f t="shared" si="222"/>
        <v>9.8660655512739641</v>
      </c>
      <c r="E2046" s="5">
        <f t="shared" si="223"/>
        <v>11.059055290569731</v>
      </c>
      <c r="F2046" s="5">
        <f t="shared" si="225"/>
        <v>10.437180293542083</v>
      </c>
      <c r="G2046" s="16">
        <f>IF(AND(C$9="L",C$10="IB"),IF((($C$7*Coefficients!$C$16)/($A2046*($C$4/100)))&lt;=1,2*ASIN(($C$7*Coefficients!$C$16)/( $A2046*($C$4/100)))*180/PI(),180),IF(AND(C$9="C",C$10="IB"),IF((($C$7*Coefficients!$D$16)/($A2046*($C$4/100)))&lt;=1,2*ASIN(($C$7*Coefficients!$D$16)/( $A2046*($C$4/100)))*180/PI(),180),IF(AND(C$9="L",C$10="D"),IF((($C$7*Coefficients!$E$16)/($A2046*($C$4/100)))&lt;=1,2*ASIN(($C$7*Coefficients!$E$16)/( $A2046*($C$4/100)))*180/PI(),180),IF(AND(C$9="C",C$10="D"),IF((($C$7*Coefficients!$F$16)/($A2046*($C$4/100)))&lt;=1,2*ASIN(($C$7*Coefficients!$F$16)/( $A2046*($C$4/100)))*180/PI(),180),FALSE))))</f>
        <v>83.379272847332203</v>
      </c>
      <c r="H2046" s="50">
        <f>IF(AND(C$9="L",C$10="IB"),(($C$7*Coefficients!$C$16)/($A2046*SIN(C$5*PI()/180))*100/2)^2*PI(),IF(AND(C$9="C",C$10="IB"),(($C$7*Coefficients!$D$16)/($A2046*SIN(C$5*PI()/180))*100/2)^2*PI(),IF(AND(C$9="L",C$10="D"),(($C$7*Coefficients!$E$16)/($A2046*SIN(C$5*PI()/180))*100/2)^2*PI(),IF(AND(C$9="C",C$10="D"),(($C$7* Coefficients!$F$16)/($A2046*SIN(C$5*PI()/180))*100/2)^2*PI(),FALSE))))</f>
        <v>2437.6291522234083</v>
      </c>
      <c r="I2046" s="42">
        <f t="shared" si="226"/>
        <v>0.77999171017399394</v>
      </c>
      <c r="L2046" s="44"/>
    </row>
    <row r="2047" spans="1:12" x14ac:dyDescent="0.25">
      <c r="A2047" s="51">
        <f t="shared" si="227"/>
        <v>1028.0162981263625</v>
      </c>
      <c r="B2047" s="5">
        <f t="shared" si="221"/>
        <v>0.77163946456240529</v>
      </c>
      <c r="C2047" s="49">
        <f t="shared" si="224"/>
        <v>-2.2517113799359749</v>
      </c>
      <c r="D2047" s="5">
        <f t="shared" si="222"/>
        <v>9.8888091812618164</v>
      </c>
      <c r="E2047" s="5">
        <f t="shared" si="223"/>
        <v>11.11010157046818</v>
      </c>
      <c r="F2047" s="5">
        <f t="shared" si="225"/>
        <v>10.457180293542086</v>
      </c>
      <c r="G2047" s="16">
        <f>IF(AND(C$9="L",C$10="IB"),IF((($C$7*Coefficients!$C$16)/($A2047*($C$4/100)))&lt;=1,2*ASIN(($C$7*Coefficients!$C$16)/( $A2047*($C$4/100)))*180/PI(),180),IF(AND(C$9="C",C$10="IB"),IF((($C$7*Coefficients!$D$16)/($A2047*($C$4/100)))&lt;=1,2*ASIN(($C$7*Coefficients!$D$16)/( $A2047*($C$4/100)))*180/PI(),180),IF(AND(C$9="L",C$10="D"),IF((($C$7*Coefficients!$E$16)/($A2047*($C$4/100)))&lt;=1,2*ASIN(($C$7*Coefficients!$E$16)/( $A2047*($C$4/100)))*180/PI(),180),IF(AND(C$9="C",C$10="D"),IF((($C$7*Coefficients!$F$16)/($A2047*($C$4/100)))&lt;=1,2*ASIN(($C$7*Coefficients!$F$16)/( $A2047*($C$4/100)))*180/PI(),180),FALSE))))</f>
        <v>83.144754517784762</v>
      </c>
      <c r="H2047" s="50">
        <f>IF(AND(C$9="L",C$10="IB"),(($C$7*Coefficients!$C$16)/($A2047*SIN(C$5*PI()/180))*100/2)^2*PI(),IF(AND(C$9="C",C$10="IB"),(($C$7*Coefficients!$D$16)/($A2047*SIN(C$5*PI()/180))*100/2)^2*PI(),IF(AND(C$9="L",C$10="D"),(($C$7*Coefficients!$E$16)/($A2047*SIN(C$5*PI()/180))*100/2)^2*PI(),IF(AND(C$9="C",C$10="D"),(($C$7* Coefficients!$F$16)/($A2047*SIN(C$5*PI()/180))*100/2)^2*PI(),FALSE))))</f>
        <v>2426.4292636171908</v>
      </c>
      <c r="I2047" s="42">
        <f t="shared" si="226"/>
        <v>0.77819777902165621</v>
      </c>
      <c r="L2047" s="44"/>
    </row>
    <row r="2048" spans="1:12" x14ac:dyDescent="0.25">
      <c r="A2048" s="51">
        <f t="shared" si="227"/>
        <v>1030.3861204415048</v>
      </c>
      <c r="B2048" s="5">
        <f t="shared" si="221"/>
        <v>0.7706729053345025</v>
      </c>
      <c r="C2048" s="49">
        <f t="shared" si="224"/>
        <v>-2.2625981860657469</v>
      </c>
      <c r="D2048" s="5">
        <f t="shared" si="222"/>
        <v>9.9116052407315447</v>
      </c>
      <c r="E2048" s="5">
        <f t="shared" si="223"/>
        <v>11.161383469289127</v>
      </c>
      <c r="F2048" s="5">
        <f t="shared" si="225"/>
        <v>10.477180293542084</v>
      </c>
      <c r="G2048" s="16">
        <f>IF(AND(C$9="L",C$10="IB"),IF((($C$7*Coefficients!$C$16)/($A2048*($C$4/100)))&lt;=1,2*ASIN(($C$7*Coefficients!$C$16)/( $A2048*($C$4/100)))*180/PI(),180),IF(AND(C$9="C",C$10="IB"),IF((($C$7*Coefficients!$D$16)/($A2048*($C$4/100)))&lt;=1,2*ASIN(($C$7*Coefficients!$D$16)/( $A2048*($C$4/100)))*180/PI(),180),IF(AND(C$9="L",C$10="D"),IF((($C$7*Coefficients!$E$16)/($A2048*($C$4/100)))&lt;=1,2*ASIN(($C$7*Coefficients!$E$16)/( $A2048*($C$4/100)))*180/PI(),180),IF(AND(C$9="C",C$10="D"),IF((($C$7*Coefficients!$F$16)/($A2048*($C$4/100)))&lt;=1,2*ASIN(($C$7*Coefficients!$F$16)/( $A2048*($C$4/100)))*180/PI(),180),FALSE))))</f>
        <v>82.911199043923872</v>
      </c>
      <c r="H2048" s="50">
        <f>IF(AND(C$9="L",C$10="IB"),(($C$7*Coefficients!$C$16)/($A2048*SIN(C$5*PI()/180))*100/2)^2*PI(),IF(AND(C$9="C",C$10="IB"),(($C$7*Coefficients!$D$16)/($A2048*SIN(C$5*PI()/180))*100/2)^2*PI(),IF(AND(C$9="L",C$10="D"),(($C$7*Coefficients!$E$16)/($A2048*SIN(C$5*PI()/180))*100/2)^2*PI(),IF(AND(C$9="C",C$10="D"),(($C$7* Coefficients!$F$16)/($A2048*SIN(C$5*PI()/180))*100/2)^2*PI(),FALSE))))</f>
        <v>2415.2808338248283</v>
      </c>
      <c r="I2048" s="42">
        <f t="shared" si="226"/>
        <v>0.77640797379647564</v>
      </c>
      <c r="L2048" s="44"/>
    </row>
    <row r="2049" spans="1:12" x14ac:dyDescent="0.25">
      <c r="A2049" s="51">
        <f t="shared" si="227"/>
        <v>1032.7614057612857</v>
      </c>
      <c r="B2049" s="5">
        <f t="shared" si="221"/>
        <v>0.76970266028849665</v>
      </c>
      <c r="C2049" s="49">
        <f t="shared" si="224"/>
        <v>-2.2735402481109706</v>
      </c>
      <c r="D2049" s="5">
        <f t="shared" si="222"/>
        <v>9.9344538505455873</v>
      </c>
      <c r="E2049" s="5">
        <f t="shared" si="223"/>
        <v>11.212902074600111</v>
      </c>
      <c r="F2049" s="5">
        <f t="shared" si="225"/>
        <v>10.497180293542083</v>
      </c>
      <c r="G2049" s="16">
        <f>IF(AND(C$9="L",C$10="IB"),IF((($C$7*Coefficients!$C$16)/($A2049*($C$4/100)))&lt;=1,2*ASIN(($C$7*Coefficients!$C$16)/( $A2049*($C$4/100)))*180/PI(),180),IF(AND(C$9="C",C$10="IB"),IF((($C$7*Coefficients!$D$16)/($A2049*($C$4/100)))&lt;=1,2*ASIN(($C$7*Coefficients!$D$16)/( $A2049*($C$4/100)))*180/PI(),180),IF(AND(C$9="L",C$10="D"),IF((($C$7*Coefficients!$E$16)/($A2049*($C$4/100)))&lt;=1,2*ASIN(($C$7*Coefficients!$E$16)/( $A2049*($C$4/100)))*180/PI(),180),IF(AND(C$9="C",C$10="D"),IF((($C$7*Coefficients!$F$16)/($A2049*($C$4/100)))&lt;=1,2*ASIN(($C$7*Coefficients!$F$16)/( $A2049*($C$4/100)))*180/PI(),180),FALSE))))</f>
        <v>82.67859902592285</v>
      </c>
      <c r="H2049" s="50">
        <f>IF(AND(C$9="L",C$10="IB"),(($C$7*Coefficients!$C$16)/($A2049*SIN(C$5*PI()/180))*100/2)^2*PI(),IF(AND(C$9="C",C$10="IB"),(($C$7*Coefficients!$D$16)/($A2049*SIN(C$5*PI()/180))*100/2)^2*PI(),IF(AND(C$9="L",C$10="D"),(($C$7*Coefficients!$E$16)/($A2049*SIN(C$5*PI()/180))*100/2)^2*PI(),IF(AND(C$9="C",C$10="D"),(($C$7* Coefficients!$F$16)/($A2049*SIN(C$5*PI()/180))*100/2)^2*PI(),FALSE))))</f>
        <v>2404.1836264145486</v>
      </c>
      <c r="I2049" s="42">
        <f t="shared" si="226"/>
        <v>0.77462228500908314</v>
      </c>
      <c r="L2049" s="44"/>
    </row>
    <row r="2050" spans="1:12" x14ac:dyDescent="0.25">
      <c r="A2050" s="51">
        <f t="shared" si="227"/>
        <v>1035.1421666792317</v>
      </c>
      <c r="B2050" s="5">
        <f t="shared" si="221"/>
        <v>0.768728719126333</v>
      </c>
      <c r="C2050" s="49">
        <f t="shared" si="224"/>
        <v>-2.2845378742538895</v>
      </c>
      <c r="D2050" s="5">
        <f t="shared" si="222"/>
        <v>9.9573551318450022</v>
      </c>
      <c r="E2050" s="5">
        <f t="shared" si="223"/>
        <v>11.264658478988641</v>
      </c>
      <c r="F2050" s="5">
        <f t="shared" si="225"/>
        <v>10.517180293542081</v>
      </c>
      <c r="G2050" s="16">
        <f>IF(AND(C$9="L",C$10="IB"),IF((($C$7*Coefficients!$C$16)/($A2050*($C$4/100)))&lt;=1,2*ASIN(($C$7*Coefficients!$C$16)/( $A2050*($C$4/100)))*180/PI(),180),IF(AND(C$9="C",C$10="IB"),IF((($C$7*Coefficients!$D$16)/($A2050*($C$4/100)))&lt;=1,2*ASIN(($C$7*Coefficients!$D$16)/( $A2050*($C$4/100)))*180/PI(),180),IF(AND(C$9="L",C$10="D"),IF((($C$7*Coefficients!$E$16)/($A2050*($C$4/100)))&lt;=1,2*ASIN(($C$7*Coefficients!$E$16)/( $A2050*($C$4/100)))*180/PI(),180),IF(AND(C$9="C",C$10="D"),IF((($C$7*Coefficients!$F$16)/($A2050*($C$4/100)))&lt;=1,2*ASIN(($C$7*Coefficients!$F$16)/( $A2050*($C$4/100)))*180/PI(),180),FALSE))))</f>
        <v>82.44694716272636</v>
      </c>
      <c r="H2050" s="50">
        <f>IF(AND(C$9="L",C$10="IB"),(($C$7*Coefficients!$C$16)/($A2050*SIN(C$5*PI()/180))*100/2)^2*PI(),IF(AND(C$9="C",C$10="IB"),(($C$7*Coefficients!$D$16)/($A2050*SIN(C$5*PI()/180))*100/2)^2*PI(),IF(AND(C$9="L",C$10="D"),(($C$7*Coefficients!$E$16)/($A2050*SIN(C$5*PI()/180))*100/2)^2*PI(),IF(AND(C$9="C",C$10="D"),(($C$7* Coefficients!$F$16)/($A2050*SIN(C$5*PI()/180))*100/2)^2*PI(),FALSE))))</f>
        <v>2393.1374060408812</v>
      </c>
      <c r="I2050" s="42">
        <f t="shared" si="226"/>
        <v>0.77284070319193443</v>
      </c>
      <c r="L2050" s="44"/>
    </row>
    <row r="2051" spans="1:12" x14ac:dyDescent="0.25">
      <c r="A2051" s="51">
        <f t="shared" si="227"/>
        <v>1037.5284158179002</v>
      </c>
      <c r="B2051" s="5">
        <f t="shared" si="221"/>
        <v>0.76775107155835087</v>
      </c>
      <c r="C2051" s="49">
        <f t="shared" si="224"/>
        <v>-2.2955913747006949</v>
      </c>
      <c r="D2051" s="5">
        <f t="shared" si="222"/>
        <v>9.9803092060500997</v>
      </c>
      <c r="E2051" s="5">
        <f t="shared" si="223"/>
        <v>11.316653780085401</v>
      </c>
      <c r="F2051" s="5">
        <f t="shared" si="225"/>
        <v>10.537180293542081</v>
      </c>
      <c r="G2051" s="16">
        <f>IF(AND(C$9="L",C$10="IB"),IF((($C$7*Coefficients!$C$16)/($A2051*($C$4/100)))&lt;=1,2*ASIN(($C$7*Coefficients!$C$16)/( $A2051*($C$4/100)))*180/PI(),180),IF(AND(C$9="C",C$10="IB"),IF((($C$7*Coefficients!$D$16)/($A2051*($C$4/100)))&lt;=1,2*ASIN(($C$7*Coefficients!$D$16)/( $A2051*($C$4/100)))*180/PI(),180),IF(AND(C$9="L",C$10="D"),IF((($C$7*Coefficients!$E$16)/($A2051*($C$4/100)))&lt;=1,2*ASIN(($C$7*Coefficients!$E$16)/( $A2051*($C$4/100)))*180/PI(),180),IF(AND(C$9="C",C$10="D"),IF((($C$7*Coefficients!$F$16)/($A2051*($C$4/100)))&lt;=1,2*ASIN(($C$7*Coefficients!$F$16)/( $A2051*($C$4/100)))*180/PI(),180),FALSE))))</f>
        <v>82.216236250166418</v>
      </c>
      <c r="H2051" s="50">
        <f>IF(AND(C$9="L",C$10="IB"),(($C$7*Coefficients!$C$16)/($A2051*SIN(C$5*PI()/180))*100/2)^2*PI(),IF(AND(C$9="C",C$10="IB"),(($C$7*Coefficients!$D$16)/($A2051*SIN(C$5*PI()/180))*100/2)^2*PI(),IF(AND(C$9="L",C$10="D"),(($C$7*Coefficients!$E$16)/($A2051*SIN(C$5*PI()/180))*100/2)^2*PI(),IF(AND(C$9="C",C$10="D"),(($C$7* Coefficients!$F$16)/($A2051*SIN(C$5*PI()/180))*100/2)^2*PI(),FALSE))))</f>
        <v>2382.141938439674</v>
      </c>
      <c r="I2051" s="42">
        <f t="shared" si="226"/>
        <v>0.77106321889925999</v>
      </c>
      <c r="L2051" s="44"/>
    </row>
    <row r="2052" spans="1:12" x14ac:dyDescent="0.25">
      <c r="A2052" s="51">
        <f t="shared" si="227"/>
        <v>1039.9201658289464</v>
      </c>
      <c r="B2052" s="5">
        <f t="shared" si="221"/>
        <v>0.76676970730375771</v>
      </c>
      <c r="C2052" s="49">
        <f t="shared" si="224"/>
        <v>-2.3067010616982802</v>
      </c>
      <c r="D2052" s="5">
        <f t="shared" si="222"/>
        <v>10.003316194861098</v>
      </c>
      <c r="E2052" s="5">
        <f t="shared" si="223"/>
        <v>11.368889080587476</v>
      </c>
      <c r="F2052" s="5">
        <f t="shared" si="225"/>
        <v>10.557180293542078</v>
      </c>
      <c r="G2052" s="16">
        <f>IF(AND(C$9="L",C$10="IB"),IF((($C$7*Coefficients!$C$16)/($A2052*($C$4/100)))&lt;=1,2*ASIN(($C$7*Coefficients!$C$16)/( $A2052*($C$4/100)))*180/PI(),180),IF(AND(C$9="C",C$10="IB"),IF((($C$7*Coefficients!$D$16)/($A2052*($C$4/100)))&lt;=1,2*ASIN(($C$7*Coefficients!$D$16)/( $A2052*($C$4/100)))*180/PI(),180),IF(AND(C$9="L",C$10="D"),IF((($C$7*Coefficients!$E$16)/($A2052*($C$4/100)))&lt;=1,2*ASIN(($C$7*Coefficients!$E$16)/( $A2052*($C$4/100)))*180/PI(),180),IF(AND(C$9="C",C$10="D"),IF((($C$7*Coefficients!$F$16)/($A2052*($C$4/100)))&lt;=1,2*ASIN(($C$7*Coefficients!$F$16)/( $A2052*($C$4/100)))*180/PI(),180),FALSE))))</f>
        <v>81.986459179124779</v>
      </c>
      <c r="H2052" s="50">
        <f>IF(AND(C$9="L",C$10="IB"),(($C$7*Coefficients!$C$16)/($A2052*SIN(C$5*PI()/180))*100/2)^2*PI(),IF(AND(C$9="C",C$10="IB"),(($C$7*Coefficients!$D$16)/($A2052*SIN(C$5*PI()/180))*100/2)^2*PI(),IF(AND(C$9="L",C$10="D"),(($C$7*Coefficients!$E$16)/($A2052*SIN(C$5*PI()/180))*100/2)^2*PI(),IF(AND(C$9="C",C$10="D"),(($C$7* Coefficients!$F$16)/($A2052*SIN(C$5*PI()/180))*100/2)^2*PI(),FALSE))))</f>
        <v>2371.19699042312</v>
      </c>
      <c r="I2052" s="42">
        <f t="shared" si="226"/>
        <v>0.76928982270701518</v>
      </c>
      <c r="L2052" s="44"/>
    </row>
    <row r="2053" spans="1:12" x14ac:dyDescent="0.25">
      <c r="A2053" s="51">
        <f t="shared" si="227"/>
        <v>1042.3174293931911</v>
      </c>
      <c r="B2053" s="5">
        <f t="shared" si="221"/>
        <v>0.76578461609110815</v>
      </c>
      <c r="C2053" s="49">
        <f t="shared" si="224"/>
        <v>-2.3178672495511741</v>
      </c>
      <c r="D2053" s="5">
        <f t="shared" si="222"/>
        <v>10.026376220258761</v>
      </c>
      <c r="E2053" s="5">
        <f t="shared" si="223"/>
        <v>11.421365488281808</v>
      </c>
      <c r="F2053" s="5">
        <f t="shared" si="225"/>
        <v>10.577180293542082</v>
      </c>
      <c r="G2053" s="16">
        <f>IF(AND(C$9="L",C$10="IB"),IF((($C$7*Coefficients!$C$16)/($A2053*($C$4/100)))&lt;=1,2*ASIN(($C$7*Coefficients!$C$16)/( $A2053*($C$4/100)))*180/PI(),180),IF(AND(C$9="C",C$10="IB"),IF((($C$7*Coefficients!$D$16)/($A2053*($C$4/100)))&lt;=1,2*ASIN(($C$7*Coefficients!$D$16)/( $A2053*($C$4/100)))*180/PI(),180),IF(AND(C$9="L",C$10="D"),IF((($C$7*Coefficients!$E$16)/($A2053*($C$4/100)))&lt;=1,2*ASIN(($C$7*Coefficients!$E$16)/( $A2053*($C$4/100)))*180/PI(),180),IF(AND(C$9="C",C$10="D"),IF((($C$7*Coefficients!$F$16)/($A2053*($C$4/100)))&lt;=1,2*ASIN(($C$7*Coefficients!$F$16)/( $A2053*($C$4/100)))*180/PI(),180),FALSE))))</f>
        <v>81.757608933739945</v>
      </c>
      <c r="H2053" s="50">
        <f>IF(AND(C$9="L",C$10="IB"),(($C$7*Coefficients!$C$16)/($A2053*SIN(C$5*PI()/180))*100/2)^2*PI(),IF(AND(C$9="C",C$10="IB"),(($C$7*Coefficients!$D$16)/($A2053*SIN(C$5*PI()/180))*100/2)^2*PI(),IF(AND(C$9="L",C$10="D"),(($C$7*Coefficients!$E$16)/($A2053*SIN(C$5*PI()/180))*100/2)^2*PI(),IF(AND(C$9="C",C$10="D"),(($C$7* Coefficients!$F$16)/($A2053*SIN(C$5*PI()/180))*100/2)^2*PI(),FALSE))))</f>
        <v>2360.3023298748099</v>
      </c>
      <c r="I2053" s="42">
        <f t="shared" si="226"/>
        <v>0.76752050521282977</v>
      </c>
      <c r="L2053" s="44"/>
    </row>
    <row r="2054" spans="1:12" x14ac:dyDescent="0.25">
      <c r="A2054" s="51">
        <f t="shared" si="227"/>
        <v>1044.7202192206867</v>
      </c>
      <c r="B2054" s="5">
        <f t="shared" si="221"/>
        <v>0.7647957876587882</v>
      </c>
      <c r="C2054" s="49">
        <f t="shared" si="224"/>
        <v>-2.3290902546386598</v>
      </c>
      <c r="D2054" s="5">
        <f t="shared" si="222"/>
        <v>10.049489404505051</v>
      </c>
      <c r="E2054" s="5">
        <f t="shared" si="223"/>
        <v>11.474084116068614</v>
      </c>
      <c r="F2054" s="5">
        <f t="shared" si="225"/>
        <v>10.597180293542079</v>
      </c>
      <c r="G2054" s="16">
        <f>IF(AND(C$9="L",C$10="IB"),IF((($C$7*Coefficients!$C$16)/($A2054*($C$4/100)))&lt;=1,2*ASIN(($C$7*Coefficients!$C$16)/( $A2054*($C$4/100)))*180/PI(),180),IF(AND(C$9="C",C$10="IB"),IF((($C$7*Coefficients!$D$16)/($A2054*($C$4/100)))&lt;=1,2*ASIN(($C$7*Coefficients!$D$16)/( $A2054*($C$4/100)))*180/PI(),180),IF(AND(C$9="L",C$10="D"),IF((($C$7*Coefficients!$E$16)/($A2054*($C$4/100)))&lt;=1,2*ASIN(($C$7*Coefficients!$E$16)/( $A2054*($C$4/100)))*180/PI(),180),IF(AND(C$9="C",C$10="D"),IF((($C$7*Coefficients!$F$16)/($A2054*($C$4/100)))&lt;=1,2*ASIN(($C$7*Coefficients!$F$16)/( $A2054*($C$4/100)))*180/PI(),180),FALSE))))</f>
        <v>81.529678589657721</v>
      </c>
      <c r="H2054" s="50">
        <f>IF(AND(C$9="L",C$10="IB"),(($C$7*Coefficients!$C$16)/($A2054*SIN(C$5*PI()/180))*100/2)^2*PI(),IF(AND(C$9="C",C$10="IB"),(($C$7*Coefficients!$D$16)/($A2054*SIN(C$5*PI()/180))*100/2)^2*PI(),IF(AND(C$9="L",C$10="D"),(($C$7*Coefficients!$E$16)/($A2054*SIN(C$5*PI()/180))*100/2)^2*PI(),IF(AND(C$9="C",C$10="D"),(($C$7* Coefficients!$F$16)/($A2054*SIN(C$5*PI()/180))*100/2)^2*PI(),FALSE))))</f>
        <v>2349.4577257448177</v>
      </c>
      <c r="I2054" s="42">
        <f t="shared" si="226"/>
        <v>0.7657552570359587</v>
      </c>
      <c r="L2054" s="44"/>
    </row>
    <row r="2055" spans="1:12" x14ac:dyDescent="0.25">
      <c r="A2055" s="51">
        <f t="shared" si="227"/>
        <v>1047.1285480507859</v>
      </c>
      <c r="B2055" s="5">
        <f t="shared" si="221"/>
        <v>0.76380321175550447</v>
      </c>
      <c r="C2055" s="49">
        <f t="shared" si="224"/>
        <v>-2.3403703954320716</v>
      </c>
      <c r="D2055" s="5">
        <f t="shared" si="222"/>
        <v>10.072655870143763</v>
      </c>
      <c r="E2055" s="5">
        <f t="shared" si="223"/>
        <v>11.52704608198505</v>
      </c>
      <c r="F2055" s="5">
        <f t="shared" si="225"/>
        <v>10.617180293542079</v>
      </c>
      <c r="G2055" s="16">
        <f>IF(AND(C$9="L",C$10="IB"),IF((($C$7*Coefficients!$C$16)/($A2055*($C$4/100)))&lt;=1,2*ASIN(($C$7*Coefficients!$C$16)/( $A2055*($C$4/100)))*180/PI(),180),IF(AND(C$9="C",C$10="IB"),IF((($C$7*Coefficients!$D$16)/($A2055*($C$4/100)))&lt;=1,2*ASIN(($C$7*Coefficients!$D$16)/( $A2055*($C$4/100)))*180/PI(),180),IF(AND(C$9="L",C$10="D"),IF((($C$7*Coefficients!$E$16)/($A2055*($C$4/100)))&lt;=1,2*ASIN(($C$7*Coefficients!$E$16)/( $A2055*($C$4/100)))*180/PI(),180),IF(AND(C$9="C",C$10="D"),IF((($C$7*Coefficients!$F$16)/($A2055*($C$4/100)))&lt;=1,2*ASIN(($C$7*Coefficients!$F$16)/( $A2055*($C$4/100)))*180/PI(),180),FALSE))))</f>
        <v>81.302661312324062</v>
      </c>
      <c r="H2055" s="50">
        <f>IF(AND(C$9="L",C$10="IB"),(($C$7*Coefficients!$C$16)/($A2055*SIN(C$5*PI()/180))*100/2)^2*PI(),IF(AND(C$9="C",C$10="IB"),(($C$7*Coefficients!$D$16)/($A2055*SIN(C$5*PI()/180))*100/2)^2*PI(),IF(AND(C$9="L",C$10="D"),(($C$7*Coefficients!$E$16)/($A2055*SIN(C$5*PI()/180))*100/2)^2*PI(),IF(AND(C$9="C",C$10="D"),(($C$7* Coefficients!$F$16)/($A2055*SIN(C$5*PI()/180))*100/2)^2*PI(),FALSE))))</f>
        <v>2338.6629480447887</v>
      </c>
      <c r="I2055" s="42">
        <f t="shared" si="226"/>
        <v>0.76399406881723164</v>
      </c>
      <c r="L2055" s="44"/>
    </row>
    <row r="2056" spans="1:12" x14ac:dyDescent="0.25">
      <c r="A2056" s="51">
        <f t="shared" si="227"/>
        <v>1049.5424286522082</v>
      </c>
      <c r="B2056" s="5">
        <f t="shared" si="221"/>
        <v>0.76280687814077941</v>
      </c>
      <c r="C2056" s="49">
        <f t="shared" si="224"/>
        <v>-2.3517079925122792</v>
      </c>
      <c r="D2056" s="5">
        <f t="shared" si="222"/>
        <v>10.095875740001199</v>
      </c>
      <c r="E2056" s="5">
        <f t="shared" si="223"/>
        <v>11.580252509228888</v>
      </c>
      <c r="F2056" s="5">
        <f t="shared" si="225"/>
        <v>10.637180293542079</v>
      </c>
      <c r="G2056" s="16">
        <f>IF(AND(C$9="L",C$10="IB"),IF((($C$7*Coefficients!$C$16)/($A2056*($C$4/100)))&lt;=1,2*ASIN(($C$7*Coefficients!$C$16)/( $A2056*($C$4/100)))*180/PI(),180),IF(AND(C$9="C",C$10="IB"),IF((($C$7*Coefficients!$D$16)/($A2056*($C$4/100)))&lt;=1,2*ASIN(($C$7*Coefficients!$D$16)/( $A2056*($C$4/100)))*180/PI(),180),IF(AND(C$9="L",C$10="D"),IF((($C$7*Coefficients!$E$16)/($A2056*($C$4/100)))&lt;=1,2*ASIN(($C$7*Coefficients!$E$16)/( $A2056*($C$4/100)))*180/PI(),180),IF(AND(C$9="C",C$10="D"),IF((($C$7*Coefficients!$F$16)/($A2056*($C$4/100)))&lt;=1,2*ASIN(($C$7*Coefficients!$F$16)/( $A2056*($C$4/100)))*180/PI(),180),FALSE))))</f>
        <v>81.07655035531883</v>
      </c>
      <c r="H2056" s="50">
        <f>IF(AND(C$9="L",C$10="IB"),(($C$7*Coefficients!$C$16)/($A2056*SIN(C$5*PI()/180))*100/2)^2*PI(),IF(AND(C$9="C",C$10="IB"),(($C$7*Coefficients!$D$16)/($A2056*SIN(C$5*PI()/180))*100/2)^2*PI(),IF(AND(C$9="L",C$10="D"),(($C$7*Coefficients!$E$16)/($A2056*SIN(C$5*PI()/180))*100/2)^2*PI(),IF(AND(C$9="C",C$10="D"),(($C$7* Coefficients!$F$16)/($A2056*SIN(C$5*PI()/180))*100/2)^2*PI(),FALSE))))</f>
        <v>2327.9177678430769</v>
      </c>
      <c r="I2056" s="42">
        <f t="shared" si="226"/>
        <v>0.76223693121900438</v>
      </c>
      <c r="L2056" s="44"/>
    </row>
    <row r="2057" spans="1:12" x14ac:dyDescent="0.25">
      <c r="A2057" s="51">
        <f t="shared" si="227"/>
        <v>1051.9618738231086</v>
      </c>
      <c r="B2057" s="5">
        <f t="shared" si="221"/>
        <v>0.76180677658545104</v>
      </c>
      <c r="C2057" s="49">
        <f t="shared" si="224"/>
        <v>-2.3631033685873599</v>
      </c>
      <c r="D2057" s="5">
        <f t="shared" si="222"/>
        <v>10.119149137186792</v>
      </c>
      <c r="E2057" s="5">
        <f t="shared" si="223"/>
        <v>11.633704526182351</v>
      </c>
      <c r="F2057" s="5">
        <f t="shared" si="225"/>
        <v>10.65718029354208</v>
      </c>
      <c r="G2057" s="16">
        <f>IF(AND(C$9="L",C$10="IB"),IF((($C$7*Coefficients!$C$16)/($A2057*($C$4/100)))&lt;=1,2*ASIN(($C$7*Coefficients!$C$16)/( $A2057*($C$4/100)))*180/PI(),180),IF(AND(C$9="C",C$10="IB"),IF((($C$7*Coefficients!$D$16)/($A2057*($C$4/100)))&lt;=1,2*ASIN(($C$7*Coefficients!$D$16)/( $A2057*($C$4/100)))*180/PI(),180),IF(AND(C$9="L",C$10="D"),IF((($C$7*Coefficients!$E$16)/($A2057*($C$4/100)))&lt;=1,2*ASIN(($C$7*Coefficients!$E$16)/( $A2057*($C$4/100)))*180/PI(),180),IF(AND(C$9="C",C$10="D"),IF((($C$7*Coefficients!$F$16)/($A2057*($C$4/100)))&lt;=1,2*ASIN(($C$7*Coefficients!$F$16)/( $A2057*($C$4/100)))*180/PI(),180),FALSE))))</f>
        <v>80.85133905872911</v>
      </c>
      <c r="H2057" s="50">
        <f>IF(AND(C$9="L",C$10="IB"),(($C$7*Coefficients!$C$16)/($A2057*SIN(C$5*PI()/180))*100/2)^2*PI(),IF(AND(C$9="C",C$10="IB"),(($C$7*Coefficients!$D$16)/($A2057*SIN(C$5*PI()/180))*100/2)^2*PI(),IF(AND(C$9="L",C$10="D"),(($C$7*Coefficients!$E$16)/($A2057*SIN(C$5*PI()/180))*100/2)^2*PI(),IF(AND(C$9="C",C$10="D"),(($C$7* Coefficients!$F$16)/($A2057*SIN(C$5*PI()/180))*100/2)^2*PI(),FALSE))))</f>
        <v>2317.2219572598733</v>
      </c>
      <c r="I2057" s="42">
        <f t="shared" si="226"/>
        <v>0.76048383492510785</v>
      </c>
      <c r="L2057" s="44"/>
    </row>
    <row r="2058" spans="1:12" x14ac:dyDescent="0.25">
      <c r="A2058" s="51">
        <f t="shared" si="227"/>
        <v>1054.3868963911443</v>
      </c>
      <c r="B2058" s="5">
        <f t="shared" si="221"/>
        <v>0.7608028968721775</v>
      </c>
      <c r="C2058" s="49">
        <f t="shared" si="224"/>
        <v>-2.3745568485104767</v>
      </c>
      <c r="D2058" s="5">
        <f t="shared" si="222"/>
        <v>10.142476185093781</v>
      </c>
      <c r="E2058" s="5">
        <f t="shared" si="223"/>
        <v>11.68740326643602</v>
      </c>
      <c r="F2058" s="5">
        <f t="shared" si="225"/>
        <v>10.677180293542076</v>
      </c>
      <c r="G2058" s="16">
        <f>IF(AND(C$9="L",C$10="IB"),IF((($C$7*Coefficients!$C$16)/($A2058*($C$4/100)))&lt;=1,2*ASIN(($C$7*Coefficients!$C$16)/( $A2058*($C$4/100)))*180/PI(),180),IF(AND(C$9="C",C$10="IB"),IF((($C$7*Coefficients!$D$16)/($A2058*($C$4/100)))&lt;=1,2*ASIN(($C$7*Coefficients!$D$16)/( $A2058*($C$4/100)))*180/PI(),180),IF(AND(C$9="L",C$10="D"),IF((($C$7*Coefficients!$E$16)/($A2058*($C$4/100)))&lt;=1,2*ASIN(($C$7*Coefficients!$E$16)/( $A2058*($C$4/100)))*180/PI(),180),IF(AND(C$9="C",C$10="D"),IF((($C$7*Coefficients!$F$16)/($A2058*($C$4/100)))&lt;=1,2*ASIN(($C$7*Coefficients!$F$16)/( $A2058*($C$4/100)))*180/PI(),180),FALSE))))</f>
        <v>80.627020847561667</v>
      </c>
      <c r="H2058" s="50">
        <f>IF(AND(C$9="L",C$10="IB"),(($C$7*Coefficients!$C$16)/($A2058*SIN(C$5*PI()/180))*100/2)^2*PI(),IF(AND(C$9="C",C$10="IB"),(($C$7*Coefficients!$D$16)/($A2058*SIN(C$5*PI()/180))*100/2)^2*PI(),IF(AND(C$9="L",C$10="D"),(($C$7*Coefficients!$E$16)/($A2058*SIN(C$5*PI()/180))*100/2)^2*PI(),IF(AND(C$9="C",C$10="D"),(($C$7* Coefficients!$F$16)/($A2058*SIN(C$5*PI()/180))*100/2)^2*PI(),FALSE))))</f>
        <v>2306.5752894623856</v>
      </c>
      <c r="I2058" s="42">
        <f t="shared" si="226"/>
        <v>0.75873477064080019</v>
      </c>
      <c r="L2058" s="44"/>
    </row>
    <row r="2059" spans="1:12" x14ac:dyDescent="0.25">
      <c r="A2059" s="51">
        <f t="shared" si="227"/>
        <v>1056.8175092135436</v>
      </c>
      <c r="B2059" s="5">
        <f t="shared" si="221"/>
        <v>0.75979522879594974</v>
      </c>
      <c r="C2059" s="49">
        <f t="shared" si="224"/>
        <v>-2.3860687592979102</v>
      </c>
      <c r="D2059" s="5">
        <f t="shared" si="222"/>
        <v>10.16585700739985</v>
      </c>
      <c r="E2059" s="5">
        <f t="shared" si="223"/>
        <v>11.741349868812923</v>
      </c>
      <c r="F2059" s="5">
        <f t="shared" si="225"/>
        <v>10.697180293542079</v>
      </c>
      <c r="G2059" s="16">
        <f>IF(AND(C$9="L",C$10="IB"),IF((($C$7*Coefficients!$C$16)/($A2059*($C$4/100)))&lt;=1,2*ASIN(($C$7*Coefficients!$C$16)/( $A2059*($C$4/100)))*180/PI(),180),IF(AND(C$9="C",C$10="IB"),IF((($C$7*Coefficients!$D$16)/($A2059*($C$4/100)))&lt;=1,2*ASIN(($C$7*Coefficients!$D$16)/( $A2059*($C$4/100)))*180/PI(),180),IF(AND(C$9="L",C$10="D"),IF((($C$7*Coefficients!$E$16)/($A2059*($C$4/100)))&lt;=1,2*ASIN(($C$7*Coefficients!$E$16)/( $A2059*($C$4/100)))*180/PI(),180),IF(AND(C$9="C",C$10="D"),IF((($C$7*Coefficients!$F$16)/($A2059*($C$4/100)))&lt;=1,2*ASIN(($C$7*Coefficients!$F$16)/( $A2059*($C$4/100)))*180/PI(),180),FALSE))))</f>
        <v>80.403589230192196</v>
      </c>
      <c r="H2059" s="50">
        <f>IF(AND(C$9="L",C$10="IB"),(($C$7*Coefficients!$C$16)/($A2059*SIN(C$5*PI()/180))*100/2)^2*PI(),IF(AND(C$9="C",C$10="IB"),(($C$7*Coefficients!$D$16)/($A2059*SIN(C$5*PI()/180))*100/2)^2*PI(),IF(AND(C$9="L",C$10="D"),(($C$7*Coefficients!$E$16)/($A2059*SIN(C$5*PI()/180))*100/2)^2*PI(),IF(AND(C$9="C",C$10="D"),(($C$7* Coefficients!$F$16)/($A2059*SIN(C$5*PI()/180))*100/2)^2*PI(),FALSE))))</f>
        <v>2295.9775386600249</v>
      </c>
      <c r="I2059" s="42">
        <f t="shared" si="226"/>
        <v>0.75698972909271667</v>
      </c>
      <c r="L2059" s="44"/>
    </row>
    <row r="2060" spans="1:12" x14ac:dyDescent="0.25">
      <c r="A2060" s="51">
        <f t="shared" si="227"/>
        <v>1059.2537251771737</v>
      </c>
      <c r="B2060" s="5">
        <f t="shared" si="221"/>
        <v>0.75878376216460575</v>
      </c>
      <c r="C2060" s="49">
        <f t="shared" si="224"/>
        <v>-2.3976394301473385</v>
      </c>
      <c r="D2060" s="5">
        <f t="shared" si="222"/>
        <v>10.18929172806779</v>
      </c>
      <c r="E2060" s="5">
        <f t="shared" si="223"/>
        <v>11.795545477392622</v>
      </c>
      <c r="F2060" s="5">
        <f t="shared" si="225"/>
        <v>10.717180293542079</v>
      </c>
      <c r="G2060" s="16">
        <f>IF(AND(C$9="L",C$10="IB"),IF((($C$7*Coefficients!$C$16)/($A2060*($C$4/100)))&lt;=1,2*ASIN(($C$7*Coefficients!$C$16)/( $A2060*($C$4/100)))*180/PI(),180),IF(AND(C$9="C",C$10="IB"),IF((($C$7*Coefficients!$D$16)/($A2060*($C$4/100)))&lt;=1,2*ASIN(($C$7*Coefficients!$D$16)/( $A2060*($C$4/100)))*180/PI(),180),IF(AND(C$9="L",C$10="D"),IF((($C$7*Coefficients!$E$16)/($A2060*($C$4/100)))&lt;=1,2*ASIN(($C$7*Coefficients!$E$16)/( $A2060*($C$4/100)))*180/PI(),180),IF(AND(C$9="C",C$10="D"),IF((($C$7*Coefficients!$F$16)/($A2060*($C$4/100)))&lt;=1,2*ASIN(($C$7*Coefficients!$F$16)/( $A2060*($C$4/100)))*180/PI(),180),FALSE))))</f>
        <v>80.181037796851541</v>
      </c>
      <c r="H2060" s="50">
        <f>IF(AND(C$9="L",C$10="IB"),(($C$7*Coefficients!$C$16)/($A2060*SIN(C$5*PI()/180))*100/2)^2*PI(),IF(AND(C$9="C",C$10="IB"),(($C$7*Coefficients!$D$16)/($A2060*SIN(C$5*PI()/180))*100/2)^2*PI(),IF(AND(C$9="L",C$10="D"),(($C$7*Coefficients!$E$16)/($A2060*SIN(C$5*PI()/180))*100/2)^2*PI(),IF(AND(C$9="C",C$10="D"),(($C$7* Coefficients!$F$16)/($A2060*SIN(C$5*PI()/180))*100/2)^2*PI(),FALSE))))</f>
        <v>2285.4284800996143</v>
      </c>
      <c r="I2060" s="42">
        <f t="shared" si="226"/>
        <v>0.7552487010288208</v>
      </c>
      <c r="L2060" s="44"/>
    </row>
    <row r="2061" spans="1:12" x14ac:dyDescent="0.25">
      <c r="A2061" s="51">
        <f t="shared" si="227"/>
        <v>1061.6955571986091</v>
      </c>
      <c r="B2061" s="5">
        <f t="shared" si="221"/>
        <v>0.75776848679935238</v>
      </c>
      <c r="C2061" s="49">
        <f t="shared" si="224"/>
        <v>-2.4092691924562843</v>
      </c>
      <c r="D2061" s="5">
        <f t="shared" si="222"/>
        <v>10.212780471346161</v>
      </c>
      <c r="E2061" s="5">
        <f t="shared" si="223"/>
        <v>11.849991241535538</v>
      </c>
      <c r="F2061" s="5">
        <f t="shared" si="225"/>
        <v>10.737180293542076</v>
      </c>
      <c r="G2061" s="16">
        <f>IF(AND(C$9="L",C$10="IB"),IF((($C$7*Coefficients!$C$16)/($A2061*($C$4/100)))&lt;=1,2*ASIN(($C$7*Coefficients!$C$16)/( $A2061*($C$4/100)))*180/PI(),180),IF(AND(C$9="C",C$10="IB"),IF((($C$7*Coefficients!$D$16)/($A2061*($C$4/100)))&lt;=1,2*ASIN(($C$7*Coefficients!$D$16)/( $A2061*($C$4/100)))*180/PI(),180),IF(AND(C$9="L",C$10="D"),IF((($C$7*Coefficients!$E$16)/($A2061*($C$4/100)))&lt;=1,2*ASIN(($C$7*Coefficients!$E$16)/( $A2061*($C$4/100)))*180/PI(),180),IF(AND(C$9="C",C$10="D"),IF((($C$7*Coefficients!$F$16)/($A2061*($C$4/100)))&lt;=1,2*ASIN(($C$7*Coefficients!$F$16)/( $A2061*($C$4/100)))*180/PI(),180),FALSE))))</f>
        <v>79.959360218146998</v>
      </c>
      <c r="H2061" s="50">
        <f>IF(AND(C$9="L",C$10="IB"),(($C$7*Coefficients!$C$16)/($A2061*SIN(C$5*PI()/180))*100/2)^2*PI(),IF(AND(C$9="C",C$10="IB"),(($C$7*Coefficients!$D$16)/($A2061*SIN(C$5*PI()/180))*100/2)^2*PI(),IF(AND(C$9="L",C$10="D"),(($C$7*Coefficients!$E$16)/($A2061*SIN(C$5*PI()/180))*100/2)^2*PI(),IF(AND(C$9="C",C$10="D"),(($C$7* Coefficients!$F$16)/($A2061*SIN(C$5*PI()/180))*100/2)^2*PI(),FALSE))))</f>
        <v>2274.9278900606228</v>
      </c>
      <c r="I2061" s="42">
        <f t="shared" si="226"/>
        <v>0.75351167721835521</v>
      </c>
      <c r="L2061" s="44"/>
    </row>
    <row r="2062" spans="1:12" x14ac:dyDescent="0.25">
      <c r="A2062" s="51">
        <f t="shared" si="227"/>
        <v>1064.1430182242002</v>
      </c>
      <c r="B2062" s="5">
        <f t="shared" si="221"/>
        <v>0.75674939253529361</v>
      </c>
      <c r="C2062" s="49">
        <f t="shared" si="224"/>
        <v>-2.4209583798407603</v>
      </c>
      <c r="D2062" s="5">
        <f t="shared" si="222"/>
        <v>10.236323361769937</v>
      </c>
      <c r="E2062" s="5">
        <f t="shared" si="223"/>
        <v>11.904688315907284</v>
      </c>
      <c r="F2062" s="5">
        <f t="shared" si="225"/>
        <v>10.757180293542078</v>
      </c>
      <c r="G2062" s="16">
        <f>IF(AND(C$9="L",C$10="IB"),IF((($C$7*Coefficients!$C$16)/($A2062*($C$4/100)))&lt;=1,2*ASIN(($C$7*Coefficients!$C$16)/( $A2062*($C$4/100)))*180/PI(),180),IF(AND(C$9="C",C$10="IB"),IF((($C$7*Coefficients!$D$16)/($A2062*($C$4/100)))&lt;=1,2*ASIN(($C$7*Coefficients!$D$16)/( $A2062*($C$4/100)))*180/PI(),180),IF(AND(C$9="L",C$10="D"),IF((($C$7*Coefficients!$E$16)/($A2062*($C$4/100)))&lt;=1,2*ASIN(($C$7*Coefficients!$E$16)/( $A2062*($C$4/100)))*180/PI(),180),IF(AND(C$9="C",C$10="D"),IF((($C$7*Coefficients!$F$16)/($A2062*($C$4/100)))&lt;=1,2*ASIN(($C$7*Coefficients!$F$16)/( $A2062*($C$4/100)))*180/PI(),180),FALSE))))</f>
        <v>79.738550243618064</v>
      </c>
      <c r="H2062" s="50">
        <f>IF(AND(C$9="L",C$10="IB"),(($C$7*Coefficients!$C$16)/($A2062*SIN(C$5*PI()/180))*100/2)^2*PI(),IF(AND(C$9="C",C$10="IB"),(($C$7*Coefficients!$D$16)/($A2062*SIN(C$5*PI()/180))*100/2)^2*PI(),IF(AND(C$9="L",C$10="D"),(($C$7*Coefficients!$E$16)/($A2062*SIN(C$5*PI()/180))*100/2)^2*PI(),IF(AND(C$9="C",C$10="D"),(($C$7* Coefficients!$F$16)/($A2062*SIN(C$5*PI()/180))*100/2)^2*PI(),FALSE))))</f>
        <v>2264.4755458504237</v>
      </c>
      <c r="I2062" s="42">
        <f t="shared" si="226"/>
        <v>0.75177864845179221</v>
      </c>
      <c r="L2062" s="44"/>
    </row>
    <row r="2063" spans="1:12" x14ac:dyDescent="0.25">
      <c r="A2063" s="51">
        <f t="shared" si="227"/>
        <v>1066.5961212301418</v>
      </c>
      <c r="B2063" s="5">
        <f t="shared" si="221"/>
        <v>0.75572646922196129</v>
      </c>
      <c r="C2063" s="49">
        <f t="shared" si="224"/>
        <v>-2.4327073281541476</v>
      </c>
      <c r="D2063" s="5">
        <f t="shared" si="222"/>
        <v>10.259920524161183</v>
      </c>
      <c r="E2063" s="5">
        <f t="shared" si="223"/>
        <v>11.959637860503173</v>
      </c>
      <c r="F2063" s="5">
        <f t="shared" si="225"/>
        <v>10.777180293542077</v>
      </c>
      <c r="G2063" s="16">
        <f>IF(AND(C$9="L",C$10="IB"),IF((($C$7*Coefficients!$C$16)/($A2063*($C$4/100)))&lt;=1,2*ASIN(($C$7*Coefficients!$C$16)/( $A2063*($C$4/100)))*180/PI(),180),IF(AND(C$9="C",C$10="IB"),IF((($C$7*Coefficients!$D$16)/($A2063*($C$4/100)))&lt;=1,2*ASIN(($C$7*Coefficients!$D$16)/( $A2063*($C$4/100)))*180/PI(),180),IF(AND(C$9="L",C$10="D"),IF((($C$7*Coefficients!$E$16)/($A2063*($C$4/100)))&lt;=1,2*ASIN(($C$7*Coefficients!$E$16)/( $A2063*($C$4/100)))*180/PI(),180),IF(AND(C$9="C",C$10="D"),IF((($C$7*Coefficients!$F$16)/($A2063*($C$4/100)))&lt;=1,2*ASIN(($C$7*Coefficients!$F$16)/( $A2063*($C$4/100)))*180/PI(),180),FALSE))))</f>
        <v>79.51860170032559</v>
      </c>
      <c r="H2063" s="50">
        <f>IF(AND(C$9="L",C$10="IB"),(($C$7*Coefficients!$C$16)/($A2063*SIN(C$5*PI()/180))*100/2)^2*PI(),IF(AND(C$9="C",C$10="IB"),(($C$7*Coefficients!$D$16)/($A2063*SIN(C$5*PI()/180))*100/2)^2*PI(),IF(AND(C$9="L",C$10="D"),(($C$7*Coefficients!$E$16)/($A2063*SIN(C$5*PI()/180))*100/2)^2*PI(),IF(AND(C$9="C",C$10="D"),(($C$7* Coefficients!$F$16)/($A2063*SIN(C$5*PI()/180))*100/2)^2*PI(),FALSE))))</f>
        <v>2254.0712257995674</v>
      </c>
      <c r="I2063" s="42">
        <f t="shared" si="226"/>
        <v>0.75004960554078581</v>
      </c>
      <c r="L2063" s="44"/>
    </row>
    <row r="2064" spans="1:12" x14ac:dyDescent="0.25">
      <c r="A2064" s="51">
        <f t="shared" si="227"/>
        <v>1069.0548792225416</v>
      </c>
      <c r="B2064" s="5">
        <f t="shared" si="221"/>
        <v>0.75469970672385478</v>
      </c>
      <c r="C2064" s="49">
        <f t="shared" si="224"/>
        <v>-2.4445163755062453</v>
      </c>
      <c r="D2064" s="5">
        <f t="shared" si="222"/>
        <v>10.283572083629704</v>
      </c>
      <c r="E2064" s="5">
        <f t="shared" si="223"/>
        <v>12.01484104067281</v>
      </c>
      <c r="F2064" s="5">
        <f t="shared" si="225"/>
        <v>10.797180293542077</v>
      </c>
      <c r="G2064" s="16">
        <f>IF(AND(C$9="L",C$10="IB"),IF((($C$7*Coefficients!$C$16)/($A2064*($C$4/100)))&lt;=1,2*ASIN(($C$7*Coefficients!$C$16)/( $A2064*($C$4/100)))*180/PI(),180),IF(AND(C$9="C",C$10="IB"),IF((($C$7*Coefficients!$D$16)/($A2064*($C$4/100)))&lt;=1,2*ASIN(($C$7*Coefficients!$D$16)/( $A2064*($C$4/100)))*180/PI(),180),IF(AND(C$9="L",C$10="D"),IF((($C$7*Coefficients!$E$16)/($A2064*($C$4/100)))&lt;=1,2*ASIN(($C$7*Coefficients!$E$16)/( $A2064*($C$4/100)))*180/PI(),180),IF(AND(C$9="C",C$10="D"),IF((($C$7*Coefficients!$F$16)/($A2064*($C$4/100)))&lt;=1,2*ASIN(($C$7*Coefficients!$F$16)/( $A2064*($C$4/100)))*180/PI(),180),FALSE))))</f>
        <v>79.299508491473446</v>
      </c>
      <c r="H2064" s="50">
        <f>IF(AND(C$9="L",C$10="IB"),(($C$7*Coefficients!$C$16)/($A2064*SIN(C$5*PI()/180))*100/2)^2*PI(),IF(AND(C$9="C",C$10="IB"),(($C$7*Coefficients!$D$16)/($A2064*SIN(C$5*PI()/180))*100/2)^2*PI(),IF(AND(C$9="L",C$10="D"),(($C$7*Coefficients!$E$16)/($A2064*SIN(C$5*PI()/180))*100/2)^2*PI(),IF(AND(C$9="C",C$10="D"),(($C$7* Coefficients!$F$16)/($A2064*SIN(C$5*PI()/180))*100/2)^2*PI(),FALSE))))</f>
        <v>2243.7147092570858</v>
      </c>
      <c r="I2064" s="42">
        <f t="shared" si="226"/>
        <v>0.74832453931812304</v>
      </c>
      <c r="L2064" s="44"/>
    </row>
    <row r="2065" spans="1:12" x14ac:dyDescent="0.25">
      <c r="A2065" s="51">
        <f t="shared" si="227"/>
        <v>1071.5193052374898</v>
      </c>
      <c r="B2065" s="5">
        <f t="shared" si="221"/>
        <v>0.75366909492098444</v>
      </c>
      <c r="C2065" s="49">
        <f t="shared" si="224"/>
        <v>-2.4563858622825521</v>
      </c>
      <c r="D2065" s="5">
        <f t="shared" si="222"/>
        <v>10.307278165573713</v>
      </c>
      <c r="E2065" s="5">
        <f t="shared" si="223"/>
        <v>12.070299027144809</v>
      </c>
      <c r="F2065" s="5">
        <f t="shared" si="225"/>
        <v>10.817180293542076</v>
      </c>
      <c r="G2065" s="16">
        <f>IF(AND(C$9="L",C$10="IB"),IF((($C$7*Coefficients!$C$16)/($A2065*($C$4/100)))&lt;=1,2*ASIN(($C$7*Coefficients!$C$16)/( $A2065*($C$4/100)))*180/PI(),180),IF(AND(C$9="C",C$10="IB"),IF((($C$7*Coefficients!$D$16)/($A2065*($C$4/100)))&lt;=1,2*ASIN(($C$7*Coefficients!$D$16)/( $A2065*($C$4/100)))*180/PI(),180),IF(AND(C$9="L",C$10="D"),IF((($C$7*Coefficients!$E$16)/($A2065*($C$4/100)))&lt;=1,2*ASIN(($C$7*Coefficients!$E$16)/( $A2065*($C$4/100)))*180/PI(),180),IF(AND(C$9="C",C$10="D"),IF((($C$7*Coefficients!$F$16)/($A2065*($C$4/100)))&lt;=1,2*ASIN(($C$7*Coefficients!$F$16)/( $A2065*($C$4/100)))*180/PI(),180),FALSE))))</f>
        <v>79.081264595061441</v>
      </c>
      <c r="H2065" s="50">
        <f>IF(AND(C$9="L",C$10="IB"),(($C$7*Coefficients!$C$16)/($A2065*SIN(C$5*PI()/180))*100/2)^2*PI(),IF(AND(C$9="C",C$10="IB"),(($C$7*Coefficients!$D$16)/($A2065*SIN(C$5*PI()/180))*100/2)^2*PI(),IF(AND(C$9="L",C$10="D"),(($C$7*Coefficients!$E$16)/($A2065*SIN(C$5*PI()/180))*100/2)^2*PI(),IF(AND(C$9="C",C$10="D"),(($C$7* Coefficients!$F$16)/($A2065*SIN(C$5*PI()/180))*100/2)^2*PI(),FALSE))))</f>
        <v>2233.4057765858101</v>
      </c>
      <c r="I2065" s="42">
        <f t="shared" si="226"/>
        <v>0.74660344063767414</v>
      </c>
      <c r="L2065" s="44"/>
    </row>
    <row r="2066" spans="1:12" x14ac:dyDescent="0.25">
      <c r="A2066" s="51">
        <f t="shared" si="227"/>
        <v>1073.9894123411277</v>
      </c>
      <c r="B2066" s="5">
        <f t="shared" si="221"/>
        <v>0.75263462370942003</v>
      </c>
      <c r="C2066" s="49">
        <f t="shared" si="224"/>
        <v>-2.4683161311637667</v>
      </c>
      <c r="D2066" s="5">
        <f t="shared" si="222"/>
        <v>10.331038895680496</v>
      </c>
      <c r="E2066" s="5">
        <f t="shared" si="223"/>
        <v>12.126012996051626</v>
      </c>
      <c r="F2066" s="5">
        <f t="shared" si="225"/>
        <v>10.837180293542076</v>
      </c>
      <c r="G2066" s="16">
        <f>IF(AND(C$9="L",C$10="IB"),IF((($C$7*Coefficients!$C$16)/($A2066*($C$4/100)))&lt;=1,2*ASIN(($C$7*Coefficients!$C$16)/( $A2066*($C$4/100)))*180/PI(),180),IF(AND(C$9="C",C$10="IB"),IF((($C$7*Coefficients!$D$16)/($A2066*($C$4/100)))&lt;=1,2*ASIN(($C$7*Coefficients!$D$16)/( $A2066*($C$4/100)))*180/PI(),180),IF(AND(C$9="L",C$10="D"),IF((($C$7*Coefficients!$E$16)/($A2066*($C$4/100)))&lt;=1,2*ASIN(($C$7*Coefficients!$E$16)/( $A2066*($C$4/100)))*180/PI(),180),IF(AND(C$9="C",C$10="D"),IF((($C$7*Coefficients!$F$16)/($A2066*($C$4/100)))&lt;=1,2*ASIN(($C$7*Coefficients!$F$16)/( $A2066*($C$4/100)))*180/PI(),180),FALSE))))</f>
        <v>78.863864062569306</v>
      </c>
      <c r="H2066" s="50">
        <f>IF(AND(C$9="L",C$10="IB"),(($C$7*Coefficients!$C$16)/($A2066*SIN(C$5*PI()/180))*100/2)^2*PI(),IF(AND(C$9="C",C$10="IB"),(($C$7*Coefficients!$D$16)/($A2066*SIN(C$5*PI()/180))*100/2)^2*PI(),IF(AND(C$9="L",C$10="D"),(($C$7*Coefficients!$E$16)/($A2066*SIN(C$5*PI()/180))*100/2)^2*PI(),IF(AND(C$9="C",C$10="D"),(($C$7* Coefficients!$F$16)/($A2066*SIN(C$5*PI()/180))*100/2)^2*PI(),FALSE))))</f>
        <v>2223.1442091577101</v>
      </c>
      <c r="I2066" s="42">
        <f t="shared" si="226"/>
        <v>0.74488630037434544</v>
      </c>
      <c r="L2066" s="44"/>
    </row>
    <row r="2067" spans="1:12" x14ac:dyDescent="0.25">
      <c r="A2067" s="51">
        <f t="shared" si="227"/>
        <v>1076.4652136297175</v>
      </c>
      <c r="B2067" s="5">
        <f t="shared" si="221"/>
        <v>0.75159628300184644</v>
      </c>
      <c r="C2067" s="49">
        <f t="shared" si="224"/>
        <v>-2.4803075271454875</v>
      </c>
      <c r="D2067" s="5">
        <f t="shared" si="222"/>
        <v>10.354854399927081</v>
      </c>
      <c r="E2067" s="5">
        <f t="shared" si="223"/>
        <v>12.18198412895449</v>
      </c>
      <c r="F2067" s="5">
        <f t="shared" si="225"/>
        <v>10.857180293542076</v>
      </c>
      <c r="G2067" s="16">
        <f>IF(AND(C$9="L",C$10="IB"),IF((($C$7*Coefficients!$C$16)/($A2067*($C$4/100)))&lt;=1,2*ASIN(($C$7*Coefficients!$C$16)/( $A2067*($C$4/100)))*180/PI(),180),IF(AND(C$9="C",C$10="IB"),IF((($C$7*Coefficients!$D$16)/($A2067*($C$4/100)))&lt;=1,2*ASIN(($C$7*Coefficients!$D$16)/( $A2067*($C$4/100)))*180/PI(),180),IF(AND(C$9="L",C$10="D"),IF((($C$7*Coefficients!$E$16)/($A2067*($C$4/100)))&lt;=1,2*ASIN(($C$7*Coefficients!$E$16)/( $A2067*($C$4/100)))*180/PI(),180),IF(AND(C$9="C",C$10="D"),IF((($C$7*Coefficients!$F$16)/($A2067*($C$4/100)))&lt;=1,2*ASIN(($C$7*Coefficients!$F$16)/( $A2067*($C$4/100)))*180/PI(),180),FALSE))))</f>
        <v>78.647301017670159</v>
      </c>
      <c r="H2067" s="50">
        <f>IF(AND(C$9="L",C$10="IB"),(($C$7*Coefficients!$C$16)/($A2067*SIN(C$5*PI()/180))*100/2)^2*PI(),IF(AND(C$9="C",C$10="IB"),(($C$7*Coefficients!$D$16)/($A2067*SIN(C$5*PI()/180))*100/2)^2*PI(),IF(AND(C$9="L",C$10="D"),(($C$7*Coefficients!$E$16)/($A2067*SIN(C$5*PI()/180))*100/2)^2*PI(),IF(AND(C$9="C",C$10="D"),(($C$7* Coefficients!$F$16)/($A2067*SIN(C$5*PI()/180))*100/2)^2*PI(),FALSE))))</f>
        <v>2212.9297893492603</v>
      </c>
      <c r="I2067" s="42">
        <f t="shared" si="226"/>
        <v>0.74317310942403014</v>
      </c>
      <c r="L2067" s="44"/>
    </row>
    <row r="2068" spans="1:12" x14ac:dyDescent="0.25">
      <c r="A2068" s="51">
        <f t="shared" si="227"/>
        <v>1078.946722229711</v>
      </c>
      <c r="B2068" s="5">
        <f t="shared" si="221"/>
        <v>0.75055406272812464</v>
      </c>
      <c r="C2068" s="49">
        <f t="shared" si="224"/>
        <v>-2.4923603975581341</v>
      </c>
      <c r="D2068" s="5">
        <f t="shared" si="222"/>
        <v>10.378724804580898</v>
      </c>
      <c r="E2068" s="5">
        <f t="shared" si="223"/>
        <v>12.238213612868481</v>
      </c>
      <c r="F2068" s="5">
        <f t="shared" si="225"/>
        <v>10.877180293542075</v>
      </c>
      <c r="G2068" s="16">
        <f>IF(AND(C$9="L",C$10="IB"),IF((($C$7*Coefficients!$C$16)/($A2068*($C$4/100)))&lt;=1,2*ASIN(($C$7*Coefficients!$C$16)/( $A2068*($C$4/100)))*180/PI(),180),IF(AND(C$9="C",C$10="IB"),IF((($C$7*Coefficients!$D$16)/($A2068*($C$4/100)))&lt;=1,2*ASIN(($C$7*Coefficients!$D$16)/( $A2068*($C$4/100)))*180/PI(),180),IF(AND(C$9="L",C$10="D"),IF((($C$7*Coefficients!$E$16)/($A2068*($C$4/100)))&lt;=1,2*ASIN(($C$7*Coefficients!$E$16)/( $A2068*($C$4/100)))*180/PI(),180),IF(AND(C$9="C",C$10="D"),IF((($C$7*Coefficients!$F$16)/($A2068*($C$4/100)))&lt;=1,2*ASIN(($C$7*Coefficients!$F$16)/( $A2068*($C$4/100)))*180/PI(),180),FALSE))))</f>
        <v>78.431569654973117</v>
      </c>
      <c r="H2068" s="50">
        <f>IF(AND(C$9="L",C$10="IB"),(($C$7*Coefficients!$C$16)/($A2068*SIN(C$5*PI()/180))*100/2)^2*PI(),IF(AND(C$9="C",C$10="IB"),(($C$7*Coefficients!$D$16)/($A2068*SIN(C$5*PI()/180))*100/2)^2*PI(),IF(AND(C$9="L",C$10="D"),(($C$7*Coefficients!$E$16)/($A2068*SIN(C$5*PI()/180))*100/2)^2*PI(),IF(AND(C$9="C",C$10="D"),(($C$7* Coefficients!$F$16)/($A2068*SIN(C$5*PI()/180))*100/2)^2*PI(),FALSE))))</f>
        <v>2202.7623005368282</v>
      </c>
      <c r="I2068" s="42">
        <f t="shared" si="226"/>
        <v>0.74146385870356035</v>
      </c>
      <c r="L2068" s="44"/>
    </row>
    <row r="2069" spans="1:12" x14ac:dyDescent="0.25">
      <c r="A2069" s="51">
        <f t="shared" si="227"/>
        <v>1081.4339512978199</v>
      </c>
      <c r="B2069" s="5">
        <f t="shared" si="221"/>
        <v>0.74950795283585758</v>
      </c>
      <c r="C2069" s="49">
        <f t="shared" si="224"/>
        <v>-2.5044750920871022</v>
      </c>
      <c r="D2069" s="5">
        <f t="shared" si="222"/>
        <v>10.40265023620046</v>
      </c>
      <c r="E2069" s="5">
        <f t="shared" si="223"/>
        <v>12.29470264028768</v>
      </c>
      <c r="F2069" s="5">
        <f t="shared" si="225"/>
        <v>10.897180293542075</v>
      </c>
      <c r="G2069" s="16">
        <f>IF(AND(C$9="L",C$10="IB"),IF((($C$7*Coefficients!$C$16)/($A2069*($C$4/100)))&lt;=1,2*ASIN(($C$7*Coefficients!$C$16)/( $A2069*($C$4/100)))*180/PI(),180),IF(AND(C$9="C",C$10="IB"),IF((($C$7*Coefficients!$D$16)/($A2069*($C$4/100)))&lt;=1,2*ASIN(($C$7*Coefficients!$D$16)/( $A2069*($C$4/100)))*180/PI(),180),IF(AND(C$9="L",C$10="D"),IF((($C$7*Coefficients!$E$16)/($A2069*($C$4/100)))&lt;=1,2*ASIN(($C$7*Coefficients!$E$16)/( $A2069*($C$4/100)))*180/PI(),180),IF(AND(C$9="C",C$10="D"),IF((($C$7*Coefficients!$F$16)/($A2069*($C$4/100)))&lt;=1,2*ASIN(($C$7*Coefficients!$F$16)/( $A2069*($C$4/100)))*180/PI(),180),FALSE))))</f>
        <v>78.216664238794166</v>
      </c>
      <c r="H2069" s="50">
        <f>IF(AND(C$9="L",C$10="IB"),(($C$7*Coefficients!$C$16)/($A2069*SIN(C$5*PI()/180))*100/2)^2*PI(),IF(AND(C$9="C",C$10="IB"),(($C$7*Coefficients!$D$16)/($A2069*SIN(C$5*PI()/180))*100/2)^2*PI(),IF(AND(C$9="L",C$10="D"),(($C$7*Coefficients!$E$16)/($A2069*SIN(C$5*PI()/180))*100/2)^2*PI(),IF(AND(C$9="C",C$10="D"),(($C$7* Coefficients!$F$16)/($A2069*SIN(C$5*PI()/180))*100/2)^2*PI(),FALSE))))</f>
        <v>2192.6415270920716</v>
      </c>
      <c r="I2069" s="42">
        <f t="shared" si="226"/>
        <v>0.73975853915065892</v>
      </c>
      <c r="L2069" s="44"/>
    </row>
    <row r="2070" spans="1:12" x14ac:dyDescent="0.25">
      <c r="A2070" s="51">
        <f t="shared" si="227"/>
        <v>1083.9269140210852</v>
      </c>
      <c r="B2070" s="5">
        <f t="shared" si="221"/>
        <v>0.74845794329096271</v>
      </c>
      <c r="C2070" s="49">
        <f t="shared" si="224"/>
        <v>-2.516651962793135</v>
      </c>
      <c r="D2070" s="5">
        <f t="shared" si="222"/>
        <v>10.426630821636019</v>
      </c>
      <c r="E2070" s="5">
        <f t="shared" si="223"/>
        <v>12.351452409210479</v>
      </c>
      <c r="F2070" s="5">
        <f t="shared" si="225"/>
        <v>10.917180293542074</v>
      </c>
      <c r="G2070" s="16">
        <f>IF(AND(C$9="L",C$10="IB"),IF((($C$7*Coefficients!$C$16)/($A2070*($C$4/100)))&lt;=1,2*ASIN(($C$7*Coefficients!$C$16)/( $A2070*($C$4/100)))*180/PI(),180),IF(AND(C$9="C",C$10="IB"),IF((($C$7*Coefficients!$D$16)/($A2070*($C$4/100)))&lt;=1,2*ASIN(($C$7*Coefficients!$D$16)/( $A2070*($C$4/100)))*180/PI(),180),IF(AND(C$9="L",C$10="D"),IF((($C$7*Coefficients!$E$16)/($A2070*($C$4/100)))&lt;=1,2*ASIN(($C$7*Coefficients!$E$16)/( $A2070*($C$4/100)))*180/PI(),180),IF(AND(C$9="C",C$10="D"),IF((($C$7*Coefficients!$F$16)/($A2070*($C$4/100)))&lt;=1,2*ASIN(($C$7*Coefficients!$F$16)/( $A2070*($C$4/100)))*180/PI(),180),FALSE))))</f>
        <v>78.002579101954154</v>
      </c>
      <c r="H2070" s="50">
        <f>IF(AND(C$9="L",C$10="IB"),(($C$7*Coefficients!$C$16)/($A2070*SIN(C$5*PI()/180))*100/2)^2*PI(),IF(AND(C$9="C",C$10="IB"),(($C$7*Coefficients!$D$16)/($A2070*SIN(C$5*PI()/180))*100/2)^2*PI(),IF(AND(C$9="L",C$10="D"),(($C$7*Coefficients!$E$16)/($A2070*SIN(C$5*PI()/180))*100/2)^2*PI(),IF(AND(C$9="C",C$10="D"),(($C$7* Coefficients!$F$16)/($A2070*SIN(C$5*PI()/180))*100/2)^2*PI(),FALSE))))</f>
        <v>2182.5672543773726</v>
      </c>
      <c r="I2070" s="42">
        <f t="shared" si="226"/>
        <v>0.73805714172389114</v>
      </c>
      <c r="L2070" s="44"/>
    </row>
    <row r="2071" spans="1:12" x14ac:dyDescent="0.25">
      <c r="A2071" s="51">
        <f t="shared" si="227"/>
        <v>1086.4256236169467</v>
      </c>
      <c r="B2071" s="5">
        <f t="shared" si="221"/>
        <v>0.74740402407825079</v>
      </c>
      <c r="C2071" s="49">
        <f t="shared" si="224"/>
        <v>-2.5288913641329138</v>
      </c>
      <c r="D2071" s="5">
        <f t="shared" si="222"/>
        <v>10.450666688030257</v>
      </c>
      <c r="E2071" s="5">
        <f t="shared" si="223"/>
        <v>12.408464123164972</v>
      </c>
      <c r="F2071" s="5">
        <f t="shared" si="225"/>
        <v>10.937180293542072</v>
      </c>
      <c r="G2071" s="16">
        <f>IF(AND(C$9="L",C$10="IB"),IF((($C$7*Coefficients!$C$16)/($A2071*($C$4/100)))&lt;=1,2*ASIN(($C$7*Coefficients!$C$16)/( $A2071*($C$4/100)))*180/PI(),180),IF(AND(C$9="C",C$10="IB"),IF((($C$7*Coefficients!$D$16)/($A2071*($C$4/100)))&lt;=1,2*ASIN(($C$7*Coefficients!$D$16)/( $A2071*($C$4/100)))*180/PI(),180),IF(AND(C$9="L",C$10="D"),IF((($C$7*Coefficients!$E$16)/($A2071*($C$4/100)))&lt;=1,2*ASIN(($C$7*Coefficients!$E$16)/( $A2071*($C$4/100)))*180/PI(),180),IF(AND(C$9="C",C$10="D"),IF((($C$7*Coefficients!$F$16)/($A2071*($C$4/100)))&lt;=1,2*ASIN(($C$7*Coefficients!$F$16)/( $A2071*($C$4/100)))*180/PI(),180),FALSE))))</f>
        <v>77.789308644603864</v>
      </c>
      <c r="H2071" s="50">
        <f>IF(AND(C$9="L",C$10="IB"),(($C$7*Coefficients!$C$16)/($A2071*SIN(C$5*PI()/180))*100/2)^2*PI(),IF(AND(C$9="C",C$10="IB"),(($C$7*Coefficients!$D$16)/($A2071*SIN(C$5*PI()/180))*100/2)^2*PI(),IF(AND(C$9="L",C$10="D"),(($C$7*Coefficients!$E$16)/($A2071*SIN(C$5*PI()/180))*100/2)^2*PI(),IF(AND(C$9="C",C$10="D"),(($C$7* Coefficients!$F$16)/($A2071*SIN(C$5*PI()/180))*100/2)^2*PI(),FALSE))))</f>
        <v>2172.539268741285</v>
      </c>
      <c r="I2071" s="42">
        <f t="shared" si="226"/>
        <v>0.73635965740261755</v>
      </c>
      <c r="L2071" s="44"/>
    </row>
    <row r="2072" spans="1:12" x14ac:dyDescent="0.25">
      <c r="A2072" s="51">
        <f t="shared" si="227"/>
        <v>1088.9300933333143</v>
      </c>
      <c r="B2072" s="5">
        <f t="shared" si="221"/>
        <v>0.74634618520200868</v>
      </c>
      <c r="C2072" s="49">
        <f t="shared" si="224"/>
        <v>-2.5411936529799051</v>
      </c>
      <c r="D2072" s="5">
        <f t="shared" si="222"/>
        <v>10.474757962818941</v>
      </c>
      <c r="E2072" s="5">
        <f t="shared" si="223"/>
        <v>12.465738991234486</v>
      </c>
      <c r="F2072" s="5">
        <f t="shared" si="225"/>
        <v>10.957180293542073</v>
      </c>
      <c r="G2072" s="16">
        <f>IF(AND(C$9="L",C$10="IB"),IF((($C$7*Coefficients!$C$16)/($A2072*($C$4/100)))&lt;=1,2*ASIN(($C$7*Coefficients!$C$16)/( $A2072*($C$4/100)))*180/PI(),180),IF(AND(C$9="C",C$10="IB"),IF((($C$7*Coefficients!$D$16)/($A2072*($C$4/100)))&lt;=1,2*ASIN(($C$7*Coefficients!$D$16)/( $A2072*($C$4/100)))*180/PI(),180),IF(AND(C$9="L",C$10="D"),IF((($C$7*Coefficients!$E$16)/($A2072*($C$4/100)))&lt;=1,2*ASIN(($C$7*Coefficients!$E$16)/( $A2072*($C$4/100)))*180/PI(),180),IF(AND(C$9="C",C$10="D"),IF((($C$7*Coefficients!$F$16)/($A2072*($C$4/100)))&lt;=1,2*ASIN(($C$7*Coefficients!$F$16)/( $A2072*($C$4/100)))*180/PI(),180),FALSE))))</f>
        <v>77.576847333074667</v>
      </c>
      <c r="H2072" s="50">
        <f>IF(AND(C$9="L",C$10="IB"),(($C$7*Coefficients!$C$16)/($A2072*SIN(C$5*PI()/180))*100/2)^2*PI(),IF(AND(C$9="C",C$10="IB"),(($C$7*Coefficients!$D$16)/($A2072*SIN(C$5*PI()/180))*100/2)^2*PI(),IF(AND(C$9="L",C$10="D"),(($C$7*Coefficients!$E$16)/($A2072*SIN(C$5*PI()/180))*100/2)^2*PI(),IF(AND(C$9="C",C$10="D"),(($C$7* Coefficients!$F$16)/($A2072*SIN(C$5*PI()/180))*100/2)^2*PI(),FALSE))))</f>
        <v>2162.5573575140006</v>
      </c>
      <c r="I2072" s="42">
        <f t="shared" si="226"/>
        <v>0.7346660771869451</v>
      </c>
      <c r="L2072" s="44"/>
    </row>
    <row r="2073" spans="1:12" x14ac:dyDescent="0.25">
      <c r="A2073" s="51">
        <f t="shared" si="227"/>
        <v>1091.440336448637</v>
      </c>
      <c r="B2073" s="5">
        <f t="shared" si="221"/>
        <v>0.74528441668658985</v>
      </c>
      <c r="C2073" s="49">
        <f t="shared" si="224"/>
        <v>-2.5535591886454223</v>
      </c>
      <c r="D2073" s="5">
        <f t="shared" si="222"/>
        <v>10.498904773731613</v>
      </c>
      <c r="E2073" s="5">
        <f t="shared" si="223"/>
        <v>12.523278228083237</v>
      </c>
      <c r="F2073" s="5">
        <f t="shared" si="225"/>
        <v>10.977180293542069</v>
      </c>
      <c r="G2073" s="16">
        <f>IF(AND(C$9="L",C$10="IB"),IF((($C$7*Coefficients!$C$16)/($A2073*($C$4/100)))&lt;=1,2*ASIN(($C$7*Coefficients!$C$16)/( $A2073*($C$4/100)))*180/PI(),180),IF(AND(C$9="C",C$10="IB"),IF((($C$7*Coefficients!$D$16)/($A2073*($C$4/100)))&lt;=1,2*ASIN(($C$7*Coefficients!$D$16)/( $A2073*($C$4/100)))*180/PI(),180),IF(AND(C$9="L",C$10="D"),IF((($C$7*Coefficients!$E$16)/($A2073*($C$4/100)))&lt;=1,2*ASIN(($C$7*Coefficients!$E$16)/( $A2073*($C$4/100)))*180/PI(),180),IF(AND(C$9="C",C$10="D"),IF((($C$7*Coefficients!$F$16)/($A2073*($C$4/100)))&lt;=1,2*ASIN(($C$7*Coefficients!$F$16)/( $A2073*($C$4/100)))*180/PI(),180),FALSE))))</f>
        <v>77.365189698754662</v>
      </c>
      <c r="H2073" s="50">
        <f>IF(AND(C$9="L",C$10="IB"),(($C$7*Coefficients!$C$16)/($A2073*SIN(C$5*PI()/180))*100/2)^2*PI(),IF(AND(C$9="C",C$10="IB"),(($C$7*Coefficients!$D$16)/($A2073*SIN(C$5*PI()/180))*100/2)^2*PI(),IF(AND(C$9="L",C$10="D"),(($C$7*Coefficients!$E$16)/($A2073*SIN(C$5*PI()/180))*100/2)^2*PI(),IF(AND(C$9="C",C$10="D"),(($C$7* Coefficients!$F$16)/($A2073*SIN(C$5*PI()/180))*100/2)^2*PI(),FALSE))))</f>
        <v>2152.62130900284</v>
      </c>
      <c r="I2073" s="42">
        <f t="shared" si="226"/>
        <v>0.73297639209768006</v>
      </c>
      <c r="L2073" s="44"/>
    </row>
    <row r="2074" spans="1:12" x14ac:dyDescent="0.25">
      <c r="A2074" s="51">
        <f t="shared" si="227"/>
        <v>1093.956366271974</v>
      </c>
      <c r="B2074" s="5">
        <f t="shared" si="221"/>
        <v>0.74421870857701089</v>
      </c>
      <c r="C2074" s="49">
        <f t="shared" si="224"/>
        <v>-2.5659883328999205</v>
      </c>
      <c r="D2074" s="5">
        <f t="shared" si="222"/>
        <v>10.523107248792261</v>
      </c>
      <c r="E2074" s="5">
        <f t="shared" si="223"/>
        <v>12.581083053982059</v>
      </c>
      <c r="F2074" s="5">
        <f t="shared" si="225"/>
        <v>10.997180293542071</v>
      </c>
      <c r="G2074" s="16">
        <f>IF(AND(C$9="L",C$10="IB"),IF((($C$7*Coefficients!$C$16)/($A2074*($C$4/100)))&lt;=1,2*ASIN(($C$7*Coefficients!$C$16)/( $A2074*($C$4/100)))*180/PI(),180),IF(AND(C$9="C",C$10="IB"),IF((($C$7*Coefficients!$D$16)/($A2074*($C$4/100)))&lt;=1,2*ASIN(($C$7*Coefficients!$D$16)/( $A2074*($C$4/100)))*180/PI(),180),IF(AND(C$9="L",C$10="D"),IF((($C$7*Coefficients!$E$16)/($A2074*($C$4/100)))&lt;=1,2*ASIN(($C$7*Coefficients!$E$16)/( $A2074*($C$4/100)))*180/PI(),180),IF(AND(C$9="C",C$10="D"),IF((($C$7*Coefficients!$F$16)/($A2074*($C$4/100)))&lt;=1,2*ASIN(($C$7*Coefficients!$F$16)/( $A2074*($C$4/100)))*180/PI(),180),FALSE))))</f>
        <v>77.15433033698929</v>
      </c>
      <c r="H2074" s="50">
        <f>IF(AND(C$9="L",C$10="IB"),(($C$7*Coefficients!$C$16)/($A2074*SIN(C$5*PI()/180))*100/2)^2*PI(),IF(AND(C$9="C",C$10="IB"),(($C$7*Coefficients!$D$16)/($A2074*SIN(C$5*PI()/180))*100/2)^2*PI(),IF(AND(C$9="L",C$10="D"),(($C$7*Coefficients!$E$16)/($A2074*SIN(C$5*PI()/180))*100/2)^2*PI(),IF(AND(C$9="C",C$10="D"),(($C$7* Coefficients!$F$16)/($A2074*SIN(C$5*PI()/180))*100/2)^2*PI(),FALSE))))</f>
        <v>2142.7309124877611</v>
      </c>
      <c r="I2074" s="42">
        <f t="shared" si="226"/>
        <v>0.73129059317628031</v>
      </c>
      <c r="L2074" s="44"/>
    </row>
    <row r="2075" spans="1:12" x14ac:dyDescent="0.25">
      <c r="A2075" s="51">
        <f t="shared" si="227"/>
        <v>1096.4781961430649</v>
      </c>
      <c r="B2075" s="5">
        <f t="shared" si="221"/>
        <v>0.74314905093955219</v>
      </c>
      <c r="C2075" s="49">
        <f t="shared" si="224"/>
        <v>-2.578481449994559</v>
      </c>
      <c r="D2075" s="5">
        <f t="shared" si="222"/>
        <v>10.547365516320001</v>
      </c>
      <c r="E2075" s="5">
        <f t="shared" si="223"/>
        <v>12.639154694834314</v>
      </c>
      <c r="F2075" s="5">
        <f t="shared" si="225"/>
        <v>11.017180293542072</v>
      </c>
      <c r="G2075" s="16">
        <f>IF(AND(C$9="L",C$10="IB"),IF((($C$7*Coefficients!$C$16)/($A2075*($C$4/100)))&lt;=1,2*ASIN(($C$7*Coefficients!$C$16)/( $A2075*($C$4/100)))*180/PI(),180),IF(AND(C$9="C",C$10="IB"),IF((($C$7*Coefficients!$D$16)/($A2075*($C$4/100)))&lt;=1,2*ASIN(($C$7*Coefficients!$D$16)/( $A2075*($C$4/100)))*180/PI(),180),IF(AND(C$9="L",C$10="D"),IF((($C$7*Coefficients!$E$16)/($A2075*($C$4/100)))&lt;=1,2*ASIN(($C$7*Coefficients!$E$16)/( $A2075*($C$4/100)))*180/PI(),180),IF(AND(C$9="C",C$10="D"),IF((($C$7*Coefficients!$F$16)/($A2075*($C$4/100)))&lt;=1,2*ASIN(($C$7*Coefficients!$F$16)/( $A2075*($C$4/100)))*180/PI(),180),FALSE))))</f>
        <v>76.944263906006043</v>
      </c>
      <c r="H2075" s="50">
        <f>IF(AND(C$9="L",C$10="IB"),(($C$7*Coefficients!$C$16)/($A2075*SIN(C$5*PI()/180))*100/2)^2*PI(),IF(AND(C$9="C",C$10="IB"),(($C$7*Coefficients!$D$16)/($A2075*SIN(C$5*PI()/180))*100/2)^2*PI(),IF(AND(C$9="L",C$10="D"),(($C$7*Coefficients!$E$16)/($A2075*SIN(C$5*PI()/180))*100/2)^2*PI(),IF(AND(C$9="C",C$10="D"),(($C$7* Coefficients!$F$16)/($A2075*SIN(C$5*PI()/180))*100/2)^2*PI(),FALSE))))</f>
        <v>2132.8859582168993</v>
      </c>
      <c r="I2075" s="42">
        <f t="shared" si="226"/>
        <v>0.72960867148480768</v>
      </c>
      <c r="L2075" s="44"/>
    </row>
    <row r="2076" spans="1:12" x14ac:dyDescent="0.25">
      <c r="A2076" s="51">
        <f t="shared" si="227"/>
        <v>1099.0058394324005</v>
      </c>
      <c r="B2076" s="5">
        <f t="shared" si="221"/>
        <v>0.74207543386236641</v>
      </c>
      <c r="C2076" s="49">
        <f t="shared" si="224"/>
        <v>-2.591038906682984</v>
      </c>
      <c r="D2076" s="5">
        <f t="shared" si="222"/>
        <v>10.571679704929744</v>
      </c>
      <c r="E2076" s="5">
        <f t="shared" si="223"/>
        <v>12.697494382201857</v>
      </c>
      <c r="F2076" s="5">
        <f t="shared" si="225"/>
        <v>11.03718029354207</v>
      </c>
      <c r="G2076" s="16">
        <f>IF(AND(C$9="L",C$10="IB"),IF((($C$7*Coefficients!$C$16)/($A2076*($C$4/100)))&lt;=1,2*ASIN(($C$7*Coefficients!$C$16)/( $A2076*($C$4/100)))*180/PI(),180),IF(AND(C$9="C",C$10="IB"),IF((($C$7*Coefficients!$D$16)/($A2076*($C$4/100)))&lt;=1,2*ASIN(($C$7*Coefficients!$D$16)/( $A2076*($C$4/100)))*180/PI(),180),IF(AND(C$9="L",C$10="D"),IF((($C$7*Coefficients!$E$16)/($A2076*($C$4/100)))&lt;=1,2*ASIN(($C$7*Coefficients!$E$16)/( $A2076*($C$4/100)))*180/PI(),180),IF(AND(C$9="C",C$10="D"),IF((($C$7*Coefficients!$F$16)/($A2076*($C$4/100)))&lt;=1,2*ASIN(($C$7*Coefficients!$F$16)/( $A2076*($C$4/100)))*180/PI(),180),FALSE))))</f>
        <v>76.734985125862096</v>
      </c>
      <c r="H2076" s="50">
        <f>IF(AND(C$9="L",C$10="IB"),(($C$7*Coefficients!$C$16)/($A2076*SIN(C$5*PI()/180))*100/2)^2*PI(),IF(AND(C$9="C",C$10="IB"),(($C$7*Coefficients!$D$16)/($A2076*SIN(C$5*PI()/180))*100/2)^2*PI(),IF(AND(C$9="L",C$10="D"),(($C$7*Coefficients!$E$16)/($A2076*SIN(C$5*PI()/180))*100/2)^2*PI(),IF(AND(C$9="C",C$10="D"),(($C$7* Coefficients!$F$16)/($A2076*SIN(C$5*PI()/180))*100/2)^2*PI(),FALSE))))</f>
        <v>2123.086237402104</v>
      </c>
      <c r="I2076" s="42">
        <f t="shared" si="226"/>
        <v>0.72793061810588111</v>
      </c>
      <c r="L2076" s="44"/>
    </row>
    <row r="2077" spans="1:12" x14ac:dyDescent="0.25">
      <c r="A2077" s="51">
        <f t="shared" si="227"/>
        <v>1101.5393095412942</v>
      </c>
      <c r="B2077" s="5">
        <f t="shared" si="221"/>
        <v>0.74099784745609276</v>
      </c>
      <c r="C2077" s="49">
        <f t="shared" si="224"/>
        <v>-2.6036610722433635</v>
      </c>
      <c r="D2077" s="5">
        <f t="shared" si="222"/>
        <v>10.596049943532908</v>
      </c>
      <c r="E2077" s="5">
        <f t="shared" si="223"/>
        <v>12.7561033533312</v>
      </c>
      <c r="F2077" s="5">
        <f t="shared" si="225"/>
        <v>11.057180293542068</v>
      </c>
      <c r="G2077" s="16">
        <f>IF(AND(C$9="L",C$10="IB"),IF((($C$7*Coefficients!$C$16)/($A2077*($C$4/100)))&lt;=1,2*ASIN(($C$7*Coefficients!$C$16)/( $A2077*($C$4/100)))*180/PI(),180),IF(AND(C$9="C",C$10="IB"),IF((($C$7*Coefficients!$D$16)/($A2077*($C$4/100)))&lt;=1,2*ASIN(($C$7*Coefficients!$D$16)/( $A2077*($C$4/100)))*180/PI(),180),IF(AND(C$9="L",C$10="D"),IF((($C$7*Coefficients!$E$16)/($A2077*($C$4/100)))&lt;=1,2*ASIN(($C$7*Coefficients!$E$16)/( $A2077*($C$4/100)))*180/PI(),180),IF(AND(C$9="C",C$10="D"),IF((($C$7*Coefficients!$F$16)/($A2077*($C$4/100)))&lt;=1,2*ASIN(($C$7*Coefficients!$F$16)/( $A2077*($C$4/100)))*180/PI(),180),FALSE))))</f>
        <v>76.526488777415011</v>
      </c>
      <c r="H2077" s="50">
        <f>IF(AND(C$9="L",C$10="IB"),(($C$7*Coefficients!$C$16)/($A2077*SIN(C$5*PI()/180))*100/2)^2*PI(),IF(AND(C$9="C",C$10="IB"),(($C$7*Coefficients!$D$16)/($A2077*SIN(C$5*PI()/180))*100/2)^2*PI(),IF(AND(C$9="L",C$10="D"),(($C$7*Coefficients!$E$16)/($A2077*SIN(C$5*PI()/180))*100/2)^2*PI(),IF(AND(C$9="C",C$10="D"),(($C$7* Coefficients!$F$16)/($A2077*SIN(C$5*PI()/180))*100/2)^2*PI(),FALSE))))</f>
        <v>2113.3315422145238</v>
      </c>
      <c r="I2077" s="42">
        <f t="shared" si="226"/>
        <v>0.72625642414262825</v>
      </c>
      <c r="L2077" s="44"/>
    </row>
    <row r="2078" spans="1:12" x14ac:dyDescent="0.25">
      <c r="A2078" s="51">
        <f t="shared" si="227"/>
        <v>1104.0786199019519</v>
      </c>
      <c r="B2078" s="5">
        <f t="shared" si="221"/>
        <v>0.73991628185447633</v>
      </c>
      <c r="C2078" s="49">
        <f t="shared" si="224"/>
        <v>-2.6163483185006893</v>
      </c>
      <c r="D2078" s="5">
        <f t="shared" si="222"/>
        <v>10.620476361338065</v>
      </c>
      <c r="E2078" s="5">
        <f t="shared" si="223"/>
        <v>12.814982851179709</v>
      </c>
      <c r="F2078" s="5">
        <f t="shared" si="225"/>
        <v>11.077180293542067</v>
      </c>
      <c r="G2078" s="16">
        <f>IF(AND(C$9="L",C$10="IB"),IF((($C$7*Coefficients!$C$16)/($A2078*($C$4/100)))&lt;=1,2*ASIN(($C$7*Coefficients!$C$16)/( $A2078*($C$4/100)))*180/PI(),180),IF(AND(C$9="C",C$10="IB"),IF((($C$7*Coefficients!$D$16)/($A2078*($C$4/100)))&lt;=1,2*ASIN(($C$7*Coefficients!$D$16)/( $A2078*($C$4/100)))*180/PI(),180),IF(AND(C$9="L",C$10="D"),IF((($C$7*Coefficients!$E$16)/($A2078*($C$4/100)))&lt;=1,2*ASIN(($C$7*Coefficients!$E$16)/( $A2078*($C$4/100)))*180/PI(),180),IF(AND(C$9="C",C$10="D"),IF((($C$7*Coefficients!$F$16)/($A2078*($C$4/100)))&lt;=1,2*ASIN(($C$7*Coefficients!$F$16)/( $A2078*($C$4/100)))*180/PI(),180),FALSE))))</f>
        <v>76.318769701315276</v>
      </c>
      <c r="H2078" s="50">
        <f>IF(AND(C$9="L",C$10="IB"),(($C$7*Coefficients!$C$16)/($A2078*SIN(C$5*PI()/180))*100/2)^2*PI(),IF(AND(C$9="C",C$10="IB"),(($C$7*Coefficients!$D$16)/($A2078*SIN(C$5*PI()/180))*100/2)^2*PI(),IF(AND(C$9="L",C$10="D"),(($C$7*Coefficients!$E$16)/($A2078*SIN(C$5*PI()/180))*100/2)^2*PI(),IF(AND(C$9="C",C$10="D"),(($C$7* Coefficients!$F$16)/($A2078*SIN(C$5*PI()/180))*100/2)^2*PI(),FALSE))))</f>
        <v>2103.6216657801965</v>
      </c>
      <c r="I2078" s="42">
        <f t="shared" si="226"/>
        <v>0.72458608071863972</v>
      </c>
      <c r="L2078" s="44"/>
    </row>
    <row r="2079" spans="1:12" x14ac:dyDescent="0.25">
      <c r="A2079" s="51">
        <f t="shared" si="227"/>
        <v>1106.6237839775447</v>
      </c>
      <c r="B2079" s="5">
        <f t="shared" si="221"/>
        <v>0.73883072721499499</v>
      </c>
      <c r="C2079" s="49">
        <f t="shared" si="224"/>
        <v>-2.6291010198493145</v>
      </c>
      <c r="D2079" s="5">
        <f t="shared" si="222"/>
        <v>10.644959087851653</v>
      </c>
      <c r="E2079" s="5">
        <f t="shared" si="223"/>
        <v>12.87413412444198</v>
      </c>
      <c r="F2079" s="5">
        <f t="shared" si="225"/>
        <v>11.097180293542069</v>
      </c>
      <c r="G2079" s="16">
        <f>IF(AND(C$9="L",C$10="IB"),IF((($C$7*Coefficients!$C$16)/($A2079*($C$4/100)))&lt;=1,2*ASIN(($C$7*Coefficients!$C$16)/( $A2079*($C$4/100)))*180/PI(),180),IF(AND(C$9="C",C$10="IB"),IF((($C$7*Coefficients!$D$16)/($A2079*($C$4/100)))&lt;=1,2*ASIN(($C$7*Coefficients!$D$16)/( $A2079*($C$4/100)))*180/PI(),180),IF(AND(C$9="L",C$10="D"),IF((($C$7*Coefficients!$E$16)/($A2079*($C$4/100)))&lt;=1,2*ASIN(($C$7*Coefficients!$E$16)/( $A2079*($C$4/100)))*180/PI(),180),IF(AND(C$9="C",C$10="D"),IF((($C$7*Coefficients!$F$16)/($A2079*($C$4/100)))&lt;=1,2*ASIN(($C$7*Coefficients!$F$16)/( $A2079*($C$4/100)))*180/PI(),180),FALSE))))</f>
        <v>76.111822797020409</v>
      </c>
      <c r="H2079" s="50">
        <f>IF(AND(C$9="L",C$10="IB"),(($C$7*Coefficients!$C$16)/($A2079*SIN(C$5*PI()/180))*100/2)^2*PI(),IF(AND(C$9="C",C$10="IB"),(($C$7*Coefficients!$D$16)/($A2079*SIN(C$5*PI()/180))*100/2)^2*PI(),IF(AND(C$9="L",C$10="D"),(($C$7*Coefficients!$E$16)/($A2079*SIN(C$5*PI()/180))*100/2)^2*PI(),IF(AND(C$9="C",C$10="D"),(($C$7* Coefficients!$F$16)/($A2079*SIN(C$5*PI()/180))*100/2)^2*PI(),FALSE))))</f>
        <v>2093.956402175651</v>
      </c>
      <c r="I2079" s="42">
        <f t="shared" si="226"/>
        <v>0.7229195789779207</v>
      </c>
      <c r="L2079" s="44"/>
    </row>
    <row r="2080" spans="1:12" x14ac:dyDescent="0.25">
      <c r="A2080" s="51">
        <f t="shared" si="227"/>
        <v>1109.174815262279</v>
      </c>
      <c r="B2080" s="5">
        <f t="shared" si="221"/>
        <v>0.73774117371949155</v>
      </c>
      <c r="C2080" s="49">
        <f t="shared" si="224"/>
        <v>-2.6419195532757622</v>
      </c>
      <c r="D2080" s="5">
        <f t="shared" si="222"/>
        <v>10.669498252878654</v>
      </c>
      <c r="E2080" s="5">
        <f t="shared" si="223"/>
        <v>12.933558427576335</v>
      </c>
      <c r="F2080" s="5">
        <f t="shared" si="225"/>
        <v>11.117180293542068</v>
      </c>
      <c r="G2080" s="16">
        <f>IF(AND(C$9="L",C$10="IB"),IF((($C$7*Coefficients!$C$16)/($A2080*($C$4/100)))&lt;=1,2*ASIN(($C$7*Coefficients!$C$16)/( $A2080*($C$4/100)))*180/PI(),180),IF(AND(C$9="C",C$10="IB"),IF((($C$7*Coefficients!$D$16)/($A2080*($C$4/100)))&lt;=1,2*ASIN(($C$7*Coefficients!$D$16)/( $A2080*($C$4/100)))*180/PI(),180),IF(AND(C$9="L",C$10="D"),IF((($C$7*Coefficients!$E$16)/($A2080*($C$4/100)))&lt;=1,2*ASIN(($C$7*Coefficients!$E$16)/( $A2080*($C$4/100)))*180/PI(),180),IF(AND(C$9="C",C$10="D"),IF((($C$7*Coefficients!$F$16)/($A2080*($C$4/100)))&lt;=1,2*ASIN(($C$7*Coefficients!$F$16)/( $A2080*($C$4/100)))*180/PI(),180),FALSE))))</f>
        <v>75.905643021830087</v>
      </c>
      <c r="H2080" s="50">
        <f>IF(AND(C$9="L",C$10="IB"),(($C$7*Coefficients!$C$16)/($A2080*SIN(C$5*PI()/180))*100/2)^2*PI(),IF(AND(C$9="C",C$10="IB"),(($C$7*Coefficients!$D$16)/($A2080*SIN(C$5*PI()/180))*100/2)^2*PI(),IF(AND(C$9="L",C$10="D"),(($C$7*Coefficients!$E$16)/($A2080*SIN(C$5*PI()/180))*100/2)^2*PI(),IF(AND(C$9="C",C$10="D"),(($C$7* Coefficients!$F$16)/($A2080*SIN(C$5*PI()/180))*100/2)^2*PI(),FALSE))))</f>
        <v>2084.3355464235556</v>
      </c>
      <c r="I2080" s="42">
        <f t="shared" si="226"/>
        <v>0.72125691008484494</v>
      </c>
      <c r="L2080" s="44"/>
    </row>
    <row r="2081" spans="1:12" x14ac:dyDescent="0.25">
      <c r="A2081" s="51">
        <f t="shared" si="227"/>
        <v>1111.7317272814689</v>
      </c>
      <c r="B2081" s="5">
        <f t="shared" si="221"/>
        <v>0.73664761157481251</v>
      </c>
      <c r="C2081" s="49">
        <f t="shared" si="224"/>
        <v>-2.6548042983817921</v>
      </c>
      <c r="D2081" s="5">
        <f t="shared" si="222"/>
        <v>10.694093986523272</v>
      </c>
      <c r="E2081" s="5">
        <f t="shared" si="223"/>
        <v>12.993257020831395</v>
      </c>
      <c r="F2081" s="5">
        <f t="shared" si="225"/>
        <v>11.137180293542066</v>
      </c>
      <c r="G2081" s="16">
        <f>IF(AND(C$9="L",C$10="IB"),IF((($C$7*Coefficients!$C$16)/($A2081*($C$4/100)))&lt;=1,2*ASIN(($C$7*Coefficients!$C$16)/( $A2081*($C$4/100)))*180/PI(),180),IF(AND(C$9="C",C$10="IB"),IF((($C$7*Coefficients!$D$16)/($A2081*($C$4/100)))&lt;=1,2*ASIN(($C$7*Coefficients!$D$16)/( $A2081*($C$4/100)))*180/PI(),180),IF(AND(C$9="L",C$10="D"),IF((($C$7*Coefficients!$E$16)/($A2081*($C$4/100)))&lt;=1,2*ASIN(($C$7*Coefficients!$E$16)/( $A2081*($C$4/100)))*180/PI(),180),IF(AND(C$9="C",C$10="D"),IF((($C$7*Coefficients!$F$16)/($A2081*($C$4/100)))&lt;=1,2*ASIN(($C$7*Coefficients!$F$16)/( $A2081*($C$4/100)))*180/PI(),180),FALSE))))</f>
        <v>75.700225389941437</v>
      </c>
      <c r="H2081" s="50">
        <f>IF(AND(C$9="L",C$10="IB"),(($C$7*Coefficients!$C$16)/($A2081*SIN(C$5*PI()/180))*100/2)^2*PI(),IF(AND(C$9="C",C$10="IB"),(($C$7*Coefficients!$D$16)/($A2081*SIN(C$5*PI()/180))*100/2)^2*PI(),IF(AND(C$9="L",C$10="D"),(($C$7*Coefficients!$E$16)/($A2081*SIN(C$5*PI()/180))*100/2)^2*PI(),IF(AND(C$9="C",C$10="D"),(($C$7* Coefficients!$F$16)/($A2081*SIN(C$5*PI()/180))*100/2)^2*PI(),FALSE))))</f>
        <v>2074.7588944883628</v>
      </c>
      <c r="I2081" s="42">
        <f t="shared" si="226"/>
        <v>0.71959806522410741</v>
      </c>
      <c r="L2081" s="44"/>
    </row>
    <row r="2082" spans="1:12" x14ac:dyDescent="0.25">
      <c r="A2082" s="51">
        <f t="shared" si="227"/>
        <v>1114.2945335916072</v>
      </c>
      <c r="B2082" s="5">
        <f t="shared" si="221"/>
        <v>0.73555003101345251</v>
      </c>
      <c r="C2082" s="49">
        <f t="shared" si="224"/>
        <v>-2.6677556374077409</v>
      </c>
      <c r="D2082" s="5">
        <f t="shared" si="222"/>
        <v>10.718746419189642</v>
      </c>
      <c r="E2082" s="5">
        <f t="shared" si="223"/>
        <v>13.053231170272838</v>
      </c>
      <c r="F2082" s="5">
        <f t="shared" si="225"/>
        <v>11.157180293542066</v>
      </c>
      <c r="G2082" s="16">
        <f>IF(AND(C$9="L",C$10="IB"),IF((($C$7*Coefficients!$C$16)/($A2082*($C$4/100)))&lt;=1,2*ASIN(($C$7*Coefficients!$C$16)/( $A2082*($C$4/100)))*180/PI(),180),IF(AND(C$9="C",C$10="IB"),IF((($C$7*Coefficients!$D$16)/($A2082*($C$4/100)))&lt;=1,2*ASIN(($C$7*Coefficients!$D$16)/( $A2082*($C$4/100)))*180/PI(),180),IF(AND(C$9="L",C$10="D"),IF((($C$7*Coefficients!$E$16)/($A2082*($C$4/100)))&lt;=1,2*ASIN(($C$7*Coefficients!$E$16)/( $A2082*($C$4/100)))*180/PI(),180),IF(AND(C$9="C",C$10="D"),IF((($C$7*Coefficients!$F$16)/($A2082*($C$4/100)))&lt;=1,2*ASIN(($C$7*Coefficients!$F$16)/( $A2082*($C$4/100)))*180/PI(),180),FALSE))))</f>
        <v>75.49556497152453</v>
      </c>
      <c r="H2082" s="50">
        <f>IF(AND(C$9="L",C$10="IB"),(($C$7*Coefficients!$C$16)/($A2082*SIN(C$5*PI()/180))*100/2)^2*PI(),IF(AND(C$9="C",C$10="IB"),(($C$7*Coefficients!$D$16)/($A2082*SIN(C$5*PI()/180))*100/2)^2*PI(),IF(AND(C$9="L",C$10="D"),(($C$7*Coefficients!$E$16)/($A2082*SIN(C$5*PI()/180))*100/2)^2*PI(),IF(AND(C$9="C",C$10="D"),(($C$7* Coefficients!$F$16)/($A2082*SIN(C$5*PI()/180))*100/2)^2*PI(),FALSE))))</f>
        <v>2065.2262432719822</v>
      </c>
      <c r="I2082" s="42">
        <f t="shared" si="226"/>
        <v>0.71794303560067785</v>
      </c>
      <c r="L2082" s="44"/>
    </row>
    <row r="2083" spans="1:12" x14ac:dyDescent="0.25">
      <c r="A2083" s="51">
        <f t="shared" si="227"/>
        <v>1116.8632477804381</v>
      </c>
      <c r="B2083" s="5">
        <f t="shared" ref="B2083:B2146" si="228">IF(AND(C$9="L",C$10="IB"),SQRT((SIN(PI()*$A2083*($C$4/100)/$C$7*SIN($C$5*PI()/180))/(PI()*$A2083*($C$4/100)/$C$7*SIN($C$5*PI()/180)))^2),IF(AND(C$9="C",C$10="IB"),IMABS(2*BESSELJ((2*PI()*$A2083/$C$7)*(($C$4/100)/2)*SIN($C$5*PI()/180),1)/( (2*PI()*$A2083/$C$7)*(($C$4/100)/2)*SIN($C$5*PI()/180))),IF(AND(C$9="L",C$10="D"),SQRT((SIN(PI()*$A2083*($C$4/100)/$C$7*SIN($C$5*PI()/180))/(PI()*$A2083*($C$4/100)/$C$7*SIN($C$5*PI()/180)))^2)*COS(C$5*PI()/180),IF(AND(C$9="C",C$10="D"),IMABS(2*BESSELJ((2*PI()*$A2083/$C$7)*(($C$4/100)/2)*SIN($C$5*PI()/180),1)/( (2*PI()*$A2083/$C$7)*(($C$4/100)/2)*SIN($C$5*PI()/180)))* COS(C$5*PI()/180),FALSE))))</f>
        <v>0.73444842229420604</v>
      </c>
      <c r="C2083" s="49">
        <f t="shared" si="224"/>
        <v>-2.6807739552561234</v>
      </c>
      <c r="D2083" s="5">
        <f t="shared" ref="D2083:D2146" si="229">IF(C$9="C",C$14/(C$7/A2083*100),"n/a")</f>
        <v>10.74345568158251</v>
      </c>
      <c r="E2083" s="5">
        <f t="shared" ref="E2083:E2146" si="230">IF($C$9="C",(((PI()*(C$4/100)/(C$7/A2083)))^2),IF($C$9="L",(2*(C$4/100)/(C$7/A2083)),FALSE))</f>
        <v>13.113482147810227</v>
      </c>
      <c r="F2083" s="5">
        <f t="shared" si="225"/>
        <v>11.177180293542065</v>
      </c>
      <c r="G2083" s="16">
        <f>IF(AND(C$9="L",C$10="IB"),IF((($C$7*Coefficients!$C$16)/($A2083*($C$4/100)))&lt;=1,2*ASIN(($C$7*Coefficients!$C$16)/( $A2083*($C$4/100)))*180/PI(),180),IF(AND(C$9="C",C$10="IB"),IF((($C$7*Coefficients!$D$16)/($A2083*($C$4/100)))&lt;=1,2*ASIN(($C$7*Coefficients!$D$16)/( $A2083*($C$4/100)))*180/PI(),180),IF(AND(C$9="L",C$10="D"),IF((($C$7*Coefficients!$E$16)/($A2083*($C$4/100)))&lt;=1,2*ASIN(($C$7*Coefficients!$E$16)/( $A2083*($C$4/100)))*180/PI(),180),IF(AND(C$9="C",C$10="D"),IF((($C$7*Coefficients!$F$16)/($A2083*($C$4/100)))&lt;=1,2*ASIN(($C$7*Coefficients!$F$16)/( $A2083*($C$4/100)))*180/PI(),180),FALSE))))</f>
        <v>75.291656891816899</v>
      </c>
      <c r="H2083" s="50">
        <f>IF(AND(C$9="L",C$10="IB"),(($C$7*Coefficients!$C$16)/($A2083*SIN(C$5*PI()/180))*100/2)^2*PI(),IF(AND(C$9="C",C$10="IB"),(($C$7*Coefficients!$D$16)/($A2083*SIN(C$5*PI()/180))*100/2)^2*PI(),IF(AND(C$9="L",C$10="D"),(($C$7*Coefficients!$E$16)/($A2083*SIN(C$5*PI()/180))*100/2)^2*PI(),IF(AND(C$9="C",C$10="D"),(($C$7* Coefficients!$F$16)/($A2083*SIN(C$5*PI()/180))*100/2)^2*PI(),FALSE))))</f>
        <v>2055.7373906094731</v>
      </c>
      <c r="I2083" s="42">
        <f t="shared" si="226"/>
        <v>0.71629181243975404</v>
      </c>
      <c r="L2083" s="44"/>
    </row>
    <row r="2084" spans="1:12" x14ac:dyDescent="0.25">
      <c r="A2084" s="51">
        <f t="shared" si="227"/>
        <v>1119.4378834670281</v>
      </c>
      <c r="B2084" s="5">
        <f t="shared" si="228"/>
        <v>0.73334277570282558</v>
      </c>
      <c r="C2084" s="49">
        <f t="shared" ref="C2084:C2147" si="231">20*LOG(B2084)</f>
        <v>-2.6938596395155026</v>
      </c>
      <c r="D2084" s="5">
        <f t="shared" si="229"/>
        <v>10.76822190470792</v>
      </c>
      <c r="E2084" s="5">
        <f t="shared" si="230"/>
        <v>13.174011231223995</v>
      </c>
      <c r="F2084" s="5">
        <f t="shared" ref="F2084:F2147" si="232">IF(E2084&gt;=1,10*LOG(E2084),"neg.")</f>
        <v>11.197180293542067</v>
      </c>
      <c r="G2084" s="16">
        <f>IF(AND(C$9="L",C$10="IB"),IF((($C$7*Coefficients!$C$16)/($A2084*($C$4/100)))&lt;=1,2*ASIN(($C$7*Coefficients!$C$16)/( $A2084*($C$4/100)))*180/PI(),180),IF(AND(C$9="C",C$10="IB"),IF((($C$7*Coefficients!$D$16)/($A2084*($C$4/100)))&lt;=1,2*ASIN(($C$7*Coefficients!$D$16)/( $A2084*($C$4/100)))*180/PI(),180),IF(AND(C$9="L",C$10="D"),IF((($C$7*Coefficients!$E$16)/($A2084*($C$4/100)))&lt;=1,2*ASIN(($C$7*Coefficients!$E$16)/( $A2084*($C$4/100)))*180/PI(),180),IF(AND(C$9="C",C$10="D"),IF((($C$7*Coefficients!$F$16)/($A2084*($C$4/100)))&lt;=1,2*ASIN(($C$7*Coefficients!$F$16)/( $A2084*($C$4/100)))*180/PI(),180),FALSE))))</f>
        <v>75.088496330237319</v>
      </c>
      <c r="H2084" s="50">
        <f>IF(AND(C$9="L",C$10="IB"),(($C$7*Coefficients!$C$16)/($A2084*SIN(C$5*PI()/180))*100/2)^2*PI(),IF(AND(C$9="C",C$10="IB"),(($C$7*Coefficients!$D$16)/($A2084*SIN(C$5*PI()/180))*100/2)^2*PI(),IF(AND(C$9="L",C$10="D"),(($C$7*Coefficients!$E$16)/($A2084*SIN(C$5*PI()/180))*100/2)^2*PI(),IF(AND(C$9="C",C$10="D"),(($C$7* Coefficients!$F$16)/($A2084*SIN(C$5*PI()/180))*100/2)^2*PI(),FALSE))))</f>
        <v>2046.2921352647622</v>
      </c>
      <c r="I2084" s="42">
        <f t="shared" ref="I2084:I2147" si="233">(0.8/A2084)*1000</f>
        <v>0.71464438698671506</v>
      </c>
      <c r="L2084" s="44"/>
    </row>
    <row r="2085" spans="1:12" x14ac:dyDescent="0.25">
      <c r="A2085" s="51">
        <f t="shared" ref="A2085:A2148" si="234">A2084*10^(1/1000)</f>
        <v>1122.0184543018397</v>
      </c>
      <c r="B2085" s="5">
        <f t="shared" si="228"/>
        <v>0.7322330815526843</v>
      </c>
      <c r="C2085" s="49">
        <f t="shared" si="231"/>
        <v>-2.707013080484665</v>
      </c>
      <c r="D2085" s="5">
        <f t="shared" si="229"/>
        <v>10.793045219873926</v>
      </c>
      <c r="E2085" s="5">
        <f t="shared" si="230"/>
        <v>13.234819704192548</v>
      </c>
      <c r="F2085" s="5">
        <f t="shared" si="232"/>
        <v>11.217180293542066</v>
      </c>
      <c r="G2085" s="16">
        <f>IF(AND(C$9="L",C$10="IB"),IF((($C$7*Coefficients!$C$16)/($A2085*($C$4/100)))&lt;=1,2*ASIN(($C$7*Coefficients!$C$16)/( $A2085*($C$4/100)))*180/PI(),180),IF(AND(C$9="C",C$10="IB"),IF((($C$7*Coefficients!$D$16)/($A2085*($C$4/100)))&lt;=1,2*ASIN(($C$7*Coefficients!$D$16)/( $A2085*($C$4/100)))*180/PI(),180),IF(AND(C$9="L",C$10="D"),IF((($C$7*Coefficients!$E$16)/($A2085*($C$4/100)))&lt;=1,2*ASIN(($C$7*Coefficients!$E$16)/( $A2085*($C$4/100)))*180/PI(),180),IF(AND(C$9="C",C$10="D"),IF((($C$7*Coefficients!$F$16)/($A2085*($C$4/100)))&lt;=1,2*ASIN(($C$7*Coefficients!$F$16)/( $A2085*($C$4/100)))*180/PI(),180),FALSE))))</f>
        <v>74.886078519517412</v>
      </c>
      <c r="H2085" s="50">
        <f>IF(AND(C$9="L",C$10="IB"),(($C$7*Coefficients!$C$16)/($A2085*SIN(C$5*PI()/180))*100/2)^2*PI(),IF(AND(C$9="C",C$10="IB"),(($C$7*Coefficients!$D$16)/($A2085*SIN(C$5*PI()/180))*100/2)^2*PI(),IF(AND(C$9="L",C$10="D"),(($C$7*Coefficients!$E$16)/($A2085*SIN(C$5*PI()/180))*100/2)^2*PI(),IF(AND(C$9="C",C$10="D"),(($C$7* Coefficients!$F$16)/($A2085*SIN(C$5*PI()/180))*100/2)^2*PI(),FALSE))))</f>
        <v>2036.8902769263684</v>
      </c>
      <c r="I2085" s="42">
        <f t="shared" si="233"/>
        <v>0.71300075050707512</v>
      </c>
      <c r="L2085" s="44"/>
    </row>
    <row r="2086" spans="1:12" x14ac:dyDescent="0.25">
      <c r="A2086" s="51">
        <f t="shared" si="234"/>
        <v>1124.6049739668024</v>
      </c>
      <c r="B2086" s="5">
        <f t="shared" si="228"/>
        <v>0.73111933018544761</v>
      </c>
      <c r="C2086" s="49">
        <f t="shared" si="231"/>
        <v>-2.7202346711970478</v>
      </c>
      <c r="D2086" s="5">
        <f t="shared" si="229"/>
        <v>10.81792575869127</v>
      </c>
      <c r="E2086" s="5">
        <f t="shared" si="230"/>
        <v>13.295908856319466</v>
      </c>
      <c r="F2086" s="5">
        <f t="shared" si="232"/>
        <v>11.237180293542064</v>
      </c>
      <c r="G2086" s="16">
        <f>IF(AND(C$9="L",C$10="IB"),IF((($C$7*Coefficients!$C$16)/($A2086*($C$4/100)))&lt;=1,2*ASIN(($C$7*Coefficients!$C$16)/( $A2086*($C$4/100)))*180/PI(),180),IF(AND(C$9="C",C$10="IB"),IF((($C$7*Coefficients!$D$16)/($A2086*($C$4/100)))&lt;=1,2*ASIN(($C$7*Coefficients!$D$16)/( $A2086*($C$4/100)))*180/PI(),180),IF(AND(C$9="L",C$10="D"),IF((($C$7*Coefficients!$E$16)/($A2086*($C$4/100)))&lt;=1,2*ASIN(($C$7*Coefficients!$E$16)/( $A2086*($C$4/100)))*180/PI(),180),IF(AND(C$9="C",C$10="D"),IF((($C$7*Coefficients!$F$16)/($A2086*($C$4/100)))&lt;=1,2*ASIN(($C$7*Coefficients!$F$16)/( $A2086*($C$4/100)))*180/PI(),180),FALSE))))</f>
        <v>74.684398744851833</v>
      </c>
      <c r="H2086" s="50">
        <f>IF(AND(C$9="L",C$10="IB"),(($C$7*Coefficients!$C$16)/($A2086*SIN(C$5*PI()/180))*100/2)^2*PI(),IF(AND(C$9="C",C$10="IB"),(($C$7*Coefficients!$D$16)/($A2086*SIN(C$5*PI()/180))*100/2)^2*PI(),IF(AND(C$9="L",C$10="D"),(($C$7*Coefficients!$E$16)/($A2086*SIN(C$5*PI()/180))*100/2)^2*PI(),IF(AND(C$9="C",C$10="D"),(($C$7* Coefficients!$F$16)/($A2086*SIN(C$5*PI()/180))*100/2)^2*PI(),FALSE))))</f>
        <v>2027.5316162031588</v>
      </c>
      <c r="I2086" s="42">
        <f t="shared" si="233"/>
        <v>0.71136089428643734</v>
      </c>
      <c r="L2086" s="44"/>
    </row>
    <row r="2087" spans="1:12" x14ac:dyDescent="0.25">
      <c r="A2087" s="51">
        <f t="shared" si="234"/>
        <v>1127.1974561753859</v>
      </c>
      <c r="B2087" s="5">
        <f t="shared" si="228"/>
        <v>0.73000151197174923</v>
      </c>
      <c r="C2087" s="49">
        <f t="shared" si="231"/>
        <v>-2.7335248074454723</v>
      </c>
      <c r="D2087" s="5">
        <f t="shared" si="229"/>
        <v>10.842863653074099</v>
      </c>
      <c r="E2087" s="5">
        <f t="shared" si="230"/>
        <v>13.357279983160893</v>
      </c>
      <c r="F2087" s="5">
        <f t="shared" si="232"/>
        <v>11.257180293542064</v>
      </c>
      <c r="G2087" s="16">
        <f>IF(AND(C$9="L",C$10="IB"),IF((($C$7*Coefficients!$C$16)/($A2087*($C$4/100)))&lt;=1,2*ASIN(($C$7*Coefficients!$C$16)/( $A2087*($C$4/100)))*180/PI(),180),IF(AND(C$9="C",C$10="IB"),IF((($C$7*Coefficients!$D$16)/($A2087*($C$4/100)))&lt;=1,2*ASIN(($C$7*Coefficients!$D$16)/( $A2087*($C$4/100)))*180/PI(),180),IF(AND(C$9="L",C$10="D"),IF((($C$7*Coefficients!$E$16)/($A2087*($C$4/100)))&lt;=1,2*ASIN(($C$7*Coefficients!$E$16)/( $A2087*($C$4/100)))*180/PI(),180),IF(AND(C$9="C",C$10="D"),IF((($C$7*Coefficients!$F$16)/($A2087*($C$4/100)))&lt;=1,2*ASIN(($C$7*Coefficients!$F$16)/( $A2087*($C$4/100)))*180/PI(),180),FALSE))))</f>
        <v>74.483452343065423</v>
      </c>
      <c r="H2087" s="50">
        <f>IF(AND(C$9="L",C$10="IB"),(($C$7*Coefficients!$C$16)/($A2087*SIN(C$5*PI()/180))*100/2)^2*PI(),IF(AND(C$9="C",C$10="IB"),(($C$7*Coefficients!$D$16)/($A2087*SIN(C$5*PI()/180))*100/2)^2*PI(),IF(AND(C$9="L",C$10="D"),(($C$7*Coefficients!$E$16)/($A2087*SIN(C$5*PI()/180))*100/2)^2*PI(),IF(AND(C$9="C",C$10="D"),(($C$7* Coefficients!$F$16)/($A2087*SIN(C$5*PI()/180))*100/2)^2*PI(),FALSE))))</f>
        <v>2018.2159546201215</v>
      </c>
      <c r="I2087" s="42">
        <f t="shared" si="233"/>
        <v>0.70972480963044715</v>
      </c>
      <c r="L2087" s="44"/>
    </row>
    <row r="2088" spans="1:12" x14ac:dyDescent="0.25">
      <c r="A2088" s="51">
        <f t="shared" si="234"/>
        <v>1129.795914672673</v>
      </c>
      <c r="B2088" s="5">
        <f t="shared" si="228"/>
        <v>0.72887961731187534</v>
      </c>
      <c r="C2088" s="49">
        <f t="shared" si="231"/>
        <v>-2.746883887807154</v>
      </c>
      <c r="D2088" s="5">
        <f t="shared" si="229"/>
        <v>10.867859035240638</v>
      </c>
      <c r="E2088" s="5">
        <f t="shared" si="230"/>
        <v>13.418934386252969</v>
      </c>
      <c r="F2088" s="5">
        <f t="shared" si="232"/>
        <v>11.277180293542063</v>
      </c>
      <c r="G2088" s="16">
        <f>IF(AND(C$9="L",C$10="IB"),IF((($C$7*Coefficients!$C$16)/($A2088*($C$4/100)))&lt;=1,2*ASIN(($C$7*Coefficients!$C$16)/( $A2088*($C$4/100)))*180/PI(),180),IF(AND(C$9="C",C$10="IB"),IF((($C$7*Coefficients!$D$16)/($A2088*($C$4/100)))&lt;=1,2*ASIN(($C$7*Coefficients!$D$16)/( $A2088*($C$4/100)))*180/PI(),180),IF(AND(C$9="L",C$10="D"),IF((($C$7*Coefficients!$E$16)/($A2088*($C$4/100)))&lt;=1,2*ASIN(($C$7*Coefficients!$E$16)/( $A2088*($C$4/100)))*180/PI(),180),IF(AND(C$9="C",C$10="D"),IF((($C$7*Coefficients!$F$16)/($A2088*($C$4/100)))&lt;=1,2*ASIN(($C$7*Coefficients!$F$16)/( $A2088*($C$4/100)))*180/PI(),180),FALSE))))</f>
        <v>74.283234701797639</v>
      </c>
      <c r="H2088" s="50">
        <f>IF(AND(C$9="L",C$10="IB"),(($C$7*Coefficients!$C$16)/($A2088*SIN(C$5*PI()/180))*100/2)^2*PI(),IF(AND(C$9="C",C$10="IB"),(($C$7*Coefficients!$D$16)/($A2088*SIN(C$5*PI()/180))*100/2)^2*PI(),IF(AND(C$9="L",C$10="D"),(($C$7*Coefficients!$E$16)/($A2088*SIN(C$5*PI()/180))*100/2)^2*PI(),IF(AND(C$9="C",C$10="D"),(($C$7* Coefficients!$F$16)/($A2088*SIN(C$5*PI()/180))*100/2)^2*PI(),FALSE))))</f>
        <v>2008.9430946141524</v>
      </c>
      <c r="I2088" s="42">
        <f t="shared" si="233"/>
        <v>0.70809248786474666</v>
      </c>
      <c r="L2088" s="44"/>
    </row>
    <row r="2089" spans="1:12" x14ac:dyDescent="0.25">
      <c r="A2089" s="51">
        <f t="shared" si="234"/>
        <v>1132.4003632354318</v>
      </c>
      <c r="B2089" s="5">
        <f t="shared" si="228"/>
        <v>0.72775363663645409</v>
      </c>
      <c r="C2089" s="49">
        <f t="shared" si="231"/>
        <v>-2.7603123136690213</v>
      </c>
      <c r="D2089" s="5">
        <f t="shared" si="229"/>
        <v>10.892912037713916</v>
      </c>
      <c r="E2089" s="5">
        <f t="shared" si="230"/>
        <v>13.480873373139449</v>
      </c>
      <c r="F2089" s="5">
        <f t="shared" si="232"/>
        <v>11.297180293542063</v>
      </c>
      <c r="G2089" s="16">
        <f>IF(AND(C$9="L",C$10="IB"),IF((($C$7*Coefficients!$C$16)/($A2089*($C$4/100)))&lt;=1,2*ASIN(($C$7*Coefficients!$C$16)/( $A2089*($C$4/100)))*180/PI(),180),IF(AND(C$9="C",C$10="IB"),IF((($C$7*Coefficients!$D$16)/($A2089*($C$4/100)))&lt;=1,2*ASIN(($C$7*Coefficients!$D$16)/( $A2089*($C$4/100)))*180/PI(),180),IF(AND(C$9="L",C$10="D"),IF((($C$7*Coefficients!$E$16)/($A2089*($C$4/100)))&lt;=1,2*ASIN(($C$7*Coefficients!$E$16)/( $A2089*($C$4/100)))*180/PI(),180),IF(AND(C$9="C",C$10="D"),IF((($C$7*Coefficients!$F$16)/($A2089*($C$4/100)))&lt;=1,2*ASIN(($C$7*Coefficients!$F$16)/( $A2089*($C$4/100)))*180/PI(),180),FALSE))))</f>
        <v>74.083741258703526</v>
      </c>
      <c r="H2089" s="50">
        <f>IF(AND(C$9="L",C$10="IB"),(($C$7*Coefficients!$C$16)/($A2089*SIN(C$5*PI()/180))*100/2)^2*PI(),IF(AND(C$9="C",C$10="IB"),(($C$7*Coefficients!$D$16)/($A2089*SIN(C$5*PI()/180))*100/2)^2*PI(),IF(AND(C$9="L",C$10="D"),(($C$7*Coefficients!$E$16)/($A2089*SIN(C$5*PI()/180))*100/2)^2*PI(),IF(AND(C$9="C",C$10="D"),(($C$7* Coefficients!$F$16)/($A2089*SIN(C$5*PI()/180))*100/2)^2*PI(),FALSE))))</f>
        <v>1999.7128395298691</v>
      </c>
      <c r="I2089" s="42">
        <f t="shared" si="233"/>
        <v>0.70646392033492844</v>
      </c>
      <c r="L2089" s="44"/>
    </row>
    <row r="2090" spans="1:12" x14ac:dyDescent="0.25">
      <c r="A2090" s="51">
        <f t="shared" si="234"/>
        <v>1135.0108156721894</v>
      </c>
      <c r="B2090" s="5">
        <f t="shared" si="228"/>
        <v>0.72662356040715237</v>
      </c>
      <c r="C2090" s="49">
        <f t="shared" si="231"/>
        <v>-2.7738104892533211</v>
      </c>
      <c r="D2090" s="5">
        <f t="shared" si="229"/>
        <v>10.918022793322468</v>
      </c>
      <c r="E2090" s="5">
        <f t="shared" si="230"/>
        <v>13.543098257399462</v>
      </c>
      <c r="F2090" s="5">
        <f t="shared" si="232"/>
        <v>11.317180293542062</v>
      </c>
      <c r="G2090" s="16">
        <f>IF(AND(C$9="L",C$10="IB"),IF((($C$7*Coefficients!$C$16)/($A2090*($C$4/100)))&lt;=1,2*ASIN(($C$7*Coefficients!$C$16)/( $A2090*($C$4/100)))*180/PI(),180),IF(AND(C$9="C",C$10="IB"),IF((($C$7*Coefficients!$D$16)/($A2090*($C$4/100)))&lt;=1,2*ASIN(($C$7*Coefficients!$D$16)/( $A2090*($C$4/100)))*180/PI(),180),IF(AND(C$9="L",C$10="D"),IF((($C$7*Coefficients!$E$16)/($A2090*($C$4/100)))&lt;=1,2*ASIN(($C$7*Coefficients!$E$16)/( $A2090*($C$4/100)))*180/PI(),180),IF(AND(C$9="C",C$10="D"),IF((($C$7*Coefficients!$F$16)/($A2090*($C$4/100)))&lt;=1,2*ASIN(($C$7*Coefficients!$F$16)/( $A2090*($C$4/100)))*180/PI(),180),FALSE))))</f>
        <v>73.884967500670825</v>
      </c>
      <c r="H2090" s="50">
        <f>IF(AND(C$9="L",C$10="IB"),(($C$7*Coefficients!$C$16)/($A2090*SIN(C$5*PI()/180))*100/2)^2*PI(),IF(AND(C$9="C",C$10="IB"),(($C$7*Coefficients!$D$16)/($A2090*SIN(C$5*PI()/180))*100/2)^2*PI(),IF(AND(C$9="L",C$10="D"),(($C$7*Coefficients!$E$16)/($A2090*SIN(C$5*PI()/180))*100/2)^2*PI(),IF(AND(C$9="C",C$10="D"),(($C$7* Coefficients!$F$16)/($A2090*SIN(C$5*PI()/180))*100/2)^2*PI(),FALSE))))</f>
        <v>1990.5249936154371</v>
      </c>
      <c r="I2090" s="42">
        <f t="shared" si="233"/>
        <v>0.70483909840648928</v>
      </c>
      <c r="L2090" s="44"/>
    </row>
    <row r="2091" spans="1:12" x14ac:dyDescent="0.25">
      <c r="A2091" s="51">
        <f t="shared" si="234"/>
        <v>1137.6272858233049</v>
      </c>
      <c r="B2091" s="5">
        <f t="shared" si="228"/>
        <v>0.72548937911737865</v>
      </c>
      <c r="C2091" s="49">
        <f t="shared" si="231"/>
        <v>-2.787378821643542</v>
      </c>
      <c r="D2091" s="5">
        <f t="shared" si="229"/>
        <v>10.943191435201012</v>
      </c>
      <c r="E2091" s="5">
        <f t="shared" si="230"/>
        <v>13.605610358675319</v>
      </c>
      <c r="F2091" s="5">
        <f t="shared" si="232"/>
        <v>11.337180293542062</v>
      </c>
      <c r="G2091" s="16">
        <f>IF(AND(C$9="L",C$10="IB"),IF((($C$7*Coefficients!$C$16)/($A2091*($C$4/100)))&lt;=1,2*ASIN(($C$7*Coefficients!$C$16)/( $A2091*($C$4/100)))*180/PI(),180),IF(AND(C$9="C",C$10="IB"),IF((($C$7*Coefficients!$D$16)/($A2091*($C$4/100)))&lt;=1,2*ASIN(($C$7*Coefficients!$D$16)/( $A2091*($C$4/100)))*180/PI(),180),IF(AND(C$9="L",C$10="D"),IF((($C$7*Coefficients!$E$16)/($A2091*($C$4/100)))&lt;=1,2*ASIN(($C$7*Coefficients!$E$16)/( $A2091*($C$4/100)))*180/PI(),180),IF(AND(C$9="C",C$10="D"),IF((($C$7*Coefficients!$F$16)/($A2091*($C$4/100)))&lt;=1,2*ASIN(($C$7*Coefficients!$F$16)/( $A2091*($C$4/100)))*180/PI(),180),FALSE))))</f>
        <v>73.686908963053071</v>
      </c>
      <c r="H2091" s="50">
        <f>IF(AND(C$9="L",C$10="IB"),(($C$7*Coefficients!$C$16)/($A2091*SIN(C$5*PI()/180))*100/2)^2*PI(),IF(AND(C$9="C",C$10="IB"),(($C$7*Coefficients!$D$16)/($A2091*SIN(C$5*PI()/180))*100/2)^2*PI(),IF(AND(C$9="L",C$10="D"),(($C$7*Coefficients!$E$16)/($A2091*SIN(C$5*PI()/180))*100/2)^2*PI(),IF(AND(C$9="C",C$10="D"),(($C$7* Coefficients!$F$16)/($A2091*SIN(C$5*PI()/180))*100/2)^2*PI(),FALSE))))</f>
        <v>1981.3793620184201</v>
      </c>
      <c r="I2091" s="42">
        <f t="shared" si="233"/>
        <v>0.70321801346478541</v>
      </c>
      <c r="L2091" s="44"/>
    </row>
    <row r="2092" spans="1:12" x14ac:dyDescent="0.25">
      <c r="A2092" s="51">
        <f t="shared" si="234"/>
        <v>1140.2497875610422</v>
      </c>
      <c r="B2092" s="5">
        <f t="shared" si="228"/>
        <v>0.72435108329299391</v>
      </c>
      <c r="C2092" s="49">
        <f t="shared" si="231"/>
        <v>-2.8010177208106199</v>
      </c>
      <c r="D2092" s="5">
        <f t="shared" si="229"/>
        <v>10.968418096791179</v>
      </c>
      <c r="E2092" s="5">
        <f t="shared" si="230"/>
        <v>13.668411002700516</v>
      </c>
      <c r="F2092" s="5">
        <f t="shared" si="232"/>
        <v>11.35718029354206</v>
      </c>
      <c r="G2092" s="16">
        <f>IF(AND(C$9="L",C$10="IB"),IF((($C$7*Coefficients!$C$16)/($A2092*($C$4/100)))&lt;=1,2*ASIN(($C$7*Coefficients!$C$16)/( $A2092*($C$4/100)))*180/PI(),180),IF(AND(C$9="C",C$10="IB"),IF((($C$7*Coefficients!$D$16)/($A2092*($C$4/100)))&lt;=1,2*ASIN(($C$7*Coefficients!$D$16)/( $A2092*($C$4/100)))*180/PI(),180),IF(AND(C$9="L",C$10="D"),IF((($C$7*Coefficients!$E$16)/($A2092*($C$4/100)))&lt;=1,2*ASIN(($C$7*Coefficients!$E$16)/( $A2092*($C$4/100)))*180/PI(),180),IF(AND(C$9="C",C$10="D"),IF((($C$7*Coefficients!$F$16)/($A2092*($C$4/100)))&lt;=1,2*ASIN(($C$7*Coefficients!$F$16)/( $A2092*($C$4/100)))*180/PI(),180),FALSE))))</f>
        <v>73.489561228917864</v>
      </c>
      <c r="H2092" s="50">
        <f>IF(AND(C$9="L",C$10="IB"),(($C$7*Coefficients!$C$16)/($A2092*SIN(C$5*PI()/180))*100/2)^2*PI(),IF(AND(C$9="C",C$10="IB"),(($C$7*Coefficients!$D$16)/($A2092*SIN(C$5*PI()/180))*100/2)^2*PI(),IF(AND(C$9="L",C$10="D"),(($C$7*Coefficients!$E$16)/($A2092*SIN(C$5*PI()/180))*100/2)^2*PI(),IF(AND(C$9="C",C$10="D"),(($C$7* Coefficients!$F$16)/($A2092*SIN(C$5*PI()/180))*100/2)^2*PI(),FALSE))))</f>
        <v>1972.2757507816473</v>
      </c>
      <c r="I2092" s="42">
        <f t="shared" si="233"/>
        <v>0.70160065691498563</v>
      </c>
      <c r="L2092" s="44"/>
    </row>
    <row r="2093" spans="1:12" x14ac:dyDescent="0.25">
      <c r="A2093" s="51">
        <f t="shared" si="234"/>
        <v>1142.8783347896449</v>
      </c>
      <c r="B2093" s="5">
        <f t="shared" si="228"/>
        <v>0.72320866349302704</v>
      </c>
      <c r="C2093" s="49">
        <f t="shared" si="231"/>
        <v>-2.814727599639494</v>
      </c>
      <c r="D2093" s="5">
        <f t="shared" si="229"/>
        <v>10.993702911842226</v>
      </c>
      <c r="E2093" s="5">
        <f t="shared" si="230"/>
        <v>13.731501521327887</v>
      </c>
      <c r="F2093" s="5">
        <f t="shared" si="232"/>
        <v>11.377180293542057</v>
      </c>
      <c r="G2093" s="16">
        <f>IF(AND(C$9="L",C$10="IB"),IF((($C$7*Coefficients!$C$16)/($A2093*($C$4/100)))&lt;=1,2*ASIN(($C$7*Coefficients!$C$16)/( $A2093*($C$4/100)))*180/PI(),180),IF(AND(C$9="C",C$10="IB"),IF((($C$7*Coefficients!$D$16)/($A2093*($C$4/100)))&lt;=1,2*ASIN(($C$7*Coefficients!$D$16)/( $A2093*($C$4/100)))*180/PI(),180),IF(AND(C$9="L",C$10="D"),IF((($C$7*Coefficients!$E$16)/($A2093*($C$4/100)))&lt;=1,2*ASIN(($C$7*Coefficients!$E$16)/( $A2093*($C$4/100)))*180/PI(),180),IF(AND(C$9="C",C$10="D"),IF((($C$7*Coefficients!$F$16)/($A2093*($C$4/100)))&lt;=1,2*ASIN(($C$7*Coefficients!$F$16)/( $A2093*($C$4/100)))*180/PI(),180),FALSE))))</f>
        <v>73.292919928310354</v>
      </c>
      <c r="H2093" s="50">
        <f>IF(AND(C$9="L",C$10="IB"),(($C$7*Coefficients!$C$16)/($A2093*SIN(C$5*PI()/180))*100/2)^2*PI(),IF(AND(C$9="C",C$10="IB"),(($C$7*Coefficients!$D$16)/($A2093*SIN(C$5*PI()/180))*100/2)^2*PI(),IF(AND(C$9="L",C$10="D"),(($C$7*Coefficients!$E$16)/($A2093*SIN(C$5*PI()/180))*100/2)^2*PI(),IF(AND(C$9="C",C$10="D"),(($C$7* Coefficients!$F$16)/($A2093*SIN(C$5*PI()/180))*100/2)^2*PI(),FALSE))))</f>
        <v>1963.2139668391021</v>
      </c>
      <c r="I2093" s="42">
        <f t="shared" si="233"/>
        <v>0.69998702018202652</v>
      </c>
      <c r="L2093" s="44"/>
    </row>
    <row r="2094" spans="1:12" x14ac:dyDescent="0.25">
      <c r="A2094" s="51">
        <f t="shared" si="234"/>
        <v>1145.5129414454084</v>
      </c>
      <c r="B2094" s="5">
        <f t="shared" si="228"/>
        <v>0.72206211031039869</v>
      </c>
      <c r="C2094" s="49">
        <f t="shared" si="231"/>
        <v>-2.8285088739559479</v>
      </c>
      <c r="D2094" s="5">
        <f t="shared" si="229"/>
        <v>11.019046014411721</v>
      </c>
      <c r="E2094" s="5">
        <f t="shared" si="230"/>
        <v>13.794883252557803</v>
      </c>
      <c r="F2094" s="5">
        <f t="shared" si="232"/>
        <v>11.397180293542057</v>
      </c>
      <c r="G2094" s="16">
        <f>IF(AND(C$9="L",C$10="IB"),IF((($C$7*Coefficients!$C$16)/($A2094*($C$4/100)))&lt;=1,2*ASIN(($C$7*Coefficients!$C$16)/( $A2094*($C$4/100)))*180/PI(),180),IF(AND(C$9="C",C$10="IB"),IF((($C$7*Coefficients!$D$16)/($A2094*($C$4/100)))&lt;=1,2*ASIN(($C$7*Coefficients!$D$16)/( $A2094*($C$4/100)))*180/PI(),180),IF(AND(C$9="L",C$10="D"),IF((($C$7*Coefficients!$E$16)/($A2094*($C$4/100)))&lt;=1,2*ASIN(($C$7*Coefficients!$E$16)/( $A2094*($C$4/100)))*180/PI(),180),IF(AND(C$9="C",C$10="D"),IF((($C$7*Coefficients!$F$16)/($A2094*($C$4/100)))&lt;=1,2*ASIN(($C$7*Coefficients!$F$16)/( $A2094*($C$4/100)))*180/PI(),180),FALSE))))</f>
        <v>73.09698073753124</v>
      </c>
      <c r="H2094" s="50">
        <f>IF(AND(C$9="L",C$10="IB"),(($C$7*Coefficients!$C$16)/($A2094*SIN(C$5*PI()/180))*100/2)^2*PI(),IF(AND(C$9="C",C$10="IB"),(($C$7*Coefficients!$D$16)/($A2094*SIN(C$5*PI()/180))*100/2)^2*PI(),IF(AND(C$9="L",C$10="D"),(($C$7*Coefficients!$E$16)/($A2094*SIN(C$5*PI()/180))*100/2)^2*PI(),IF(AND(C$9="C",C$10="D"),(($C$7* Coefficients!$F$16)/($A2094*SIN(C$5*PI()/180))*100/2)^2*PI(),FALSE))))</f>
        <v>1954.1938180118243</v>
      </c>
      <c r="I2094" s="42">
        <f t="shared" si="233"/>
        <v>0.69837709471056686</v>
      </c>
      <c r="L2094" s="44"/>
    </row>
    <row r="2095" spans="1:12" x14ac:dyDescent="0.25">
      <c r="A2095" s="51">
        <f t="shared" si="234"/>
        <v>1148.1536214967552</v>
      </c>
      <c r="B2095" s="5">
        <f t="shared" si="228"/>
        <v>0.72091141437265172</v>
      </c>
      <c r="C2095" s="49">
        <f t="shared" si="231"/>
        <v>-2.8423619625537864</v>
      </c>
      <c r="D2095" s="5">
        <f t="shared" si="229"/>
        <v>11.044447538866272</v>
      </c>
      <c r="E2095" s="5">
        <f t="shared" si="230"/>
        <v>13.858557540566556</v>
      </c>
      <c r="F2095" s="5">
        <f t="shared" si="232"/>
        <v>11.41718029354206</v>
      </c>
      <c r="G2095" s="16">
        <f>IF(AND(C$9="L",C$10="IB"),IF((($C$7*Coefficients!$C$16)/($A2095*($C$4/100)))&lt;=1,2*ASIN(($C$7*Coefficients!$C$16)/( $A2095*($C$4/100)))*180/PI(),180),IF(AND(C$9="C",C$10="IB"),IF((($C$7*Coefficients!$D$16)/($A2095*($C$4/100)))&lt;=1,2*ASIN(($C$7*Coefficients!$D$16)/( $A2095*($C$4/100)))*180/PI(),180),IF(AND(C$9="L",C$10="D"),IF((($C$7*Coefficients!$E$16)/($A2095*($C$4/100)))&lt;=1,2*ASIN(($C$7*Coefficients!$E$16)/( $A2095*($C$4/100)))*180/PI(),180),IF(AND(C$9="C",C$10="D"),IF((($C$7*Coefficients!$F$16)/($A2095*($C$4/100)))&lt;=1,2*ASIN(($C$7*Coefficients!$F$16)/( $A2095*($C$4/100)))*180/PI(),180),FALSE))))</f>
        <v>72.901739378429227</v>
      </c>
      <c r="H2095" s="50">
        <f>IF(AND(C$9="L",C$10="IB"),(($C$7*Coefficients!$C$16)/($A2095*SIN(C$5*PI()/180))*100/2)^2*PI(),IF(AND(C$9="C",C$10="IB"),(($C$7*Coefficients!$D$16)/($A2095*SIN(C$5*PI()/180))*100/2)^2*PI(),IF(AND(C$9="L",C$10="D"),(($C$7*Coefficients!$E$16)/($A2095*SIN(C$5*PI()/180))*100/2)^2*PI(),IF(AND(C$9="C",C$10="D"),(($C$7* Coefficients!$F$16)/($A2095*SIN(C$5*PI()/180))*100/2)^2*PI(),FALSE))))</f>
        <v>1945.2151130038335</v>
      </c>
      <c r="I2095" s="42">
        <f t="shared" si="233"/>
        <v>0.69677087196494192</v>
      </c>
      <c r="L2095" s="44"/>
    </row>
    <row r="2096" spans="1:12" x14ac:dyDescent="0.25">
      <c r="A2096" s="51">
        <f t="shared" si="234"/>
        <v>1150.800388944308</v>
      </c>
      <c r="B2096" s="5">
        <f t="shared" si="228"/>
        <v>0.71975656634268803</v>
      </c>
      <c r="C2096" s="49">
        <f t="shared" si="231"/>
        <v>-2.8562872872223384</v>
      </c>
      <c r="D2096" s="5">
        <f t="shared" si="229"/>
        <v>11.069907619882231</v>
      </c>
      <c r="E2096" s="5">
        <f t="shared" si="230"/>
        <v>13.922525735734881</v>
      </c>
      <c r="F2096" s="5">
        <f t="shared" si="232"/>
        <v>11.437180293542058</v>
      </c>
      <c r="G2096" s="16">
        <f>IF(AND(C$9="L",C$10="IB"),IF((($C$7*Coefficients!$C$16)/($A2096*($C$4/100)))&lt;=1,2*ASIN(($C$7*Coefficients!$C$16)/( $A2096*($C$4/100)))*180/PI(),180),IF(AND(C$9="C",C$10="IB"),IF((($C$7*Coefficients!$D$16)/($A2096*($C$4/100)))&lt;=1,2*ASIN(($C$7*Coefficients!$D$16)/( $A2096*($C$4/100)))*180/PI(),180),IF(AND(C$9="L",C$10="D"),IF((($C$7*Coefficients!$E$16)/($A2096*($C$4/100)))&lt;=1,2*ASIN(($C$7*Coefficients!$E$16)/( $A2096*($C$4/100)))*180/PI(),180),IF(AND(C$9="C",C$10="D"),IF((($C$7*Coefficients!$F$16)/($A2096*($C$4/100)))&lt;=1,2*ASIN(($C$7*Coefficients!$F$16)/( $A2096*($C$4/100)))*180/PI(),180),FALSE))))</f>
        <v>72.707191617707295</v>
      </c>
      <c r="H2096" s="50">
        <f>IF(AND(C$9="L",C$10="IB"),(($C$7*Coefficients!$C$16)/($A2096*SIN(C$5*PI()/180))*100/2)^2*PI(),IF(AND(C$9="C",C$10="IB"),(($C$7*Coefficients!$D$16)/($A2096*SIN(C$5*PI()/180))*100/2)^2*PI(),IF(AND(C$9="L",C$10="D"),(($C$7*Coefficients!$E$16)/($A2096*SIN(C$5*PI()/180))*100/2)^2*PI(),IF(AND(C$9="C",C$10="D"),(($C$7* Coefficients!$F$16)/($A2096*SIN(C$5*PI()/180))*100/2)^2*PI(),FALSE))))</f>
        <v>1936.2776613980791</v>
      </c>
      <c r="I2096" s="42">
        <f t="shared" si="233"/>
        <v>0.69516834342911871</v>
      </c>
      <c r="L2096" s="44"/>
    </row>
    <row r="2097" spans="1:12" x14ac:dyDescent="0.25">
      <c r="A2097" s="51">
        <f t="shared" si="234"/>
        <v>1153.4532578209642</v>
      </c>
      <c r="B2097" s="5">
        <f t="shared" si="228"/>
        <v>0.71859755691951221</v>
      </c>
      <c r="C2097" s="49">
        <f t="shared" si="231"/>
        <v>-2.8702852727742916</v>
      </c>
      <c r="D2097" s="5">
        <f t="shared" si="229"/>
        <v>11.095426392446415</v>
      </c>
      <c r="E2097" s="5">
        <f t="shared" si="230"/>
        <v>13.986789194676591</v>
      </c>
      <c r="F2097" s="5">
        <f t="shared" si="232"/>
        <v>11.457180293542057</v>
      </c>
      <c r="G2097" s="16">
        <f>IF(AND(C$9="L",C$10="IB"),IF((($C$7*Coefficients!$C$16)/($A2097*($C$4/100)))&lt;=1,2*ASIN(($C$7*Coefficients!$C$16)/( $A2097*($C$4/100)))*180/PI(),180),IF(AND(C$9="C",C$10="IB"),IF((($C$7*Coefficients!$D$16)/($A2097*($C$4/100)))&lt;=1,2*ASIN(($C$7*Coefficients!$D$16)/( $A2097*($C$4/100)))*180/PI(),180),IF(AND(C$9="L",C$10="D"),IF((($C$7*Coefficients!$E$16)/($A2097*($C$4/100)))&lt;=1,2*ASIN(($C$7*Coefficients!$E$16)/( $A2097*($C$4/100)))*180/PI(),180),IF(AND(C$9="C",C$10="D"),IF((($C$7*Coefficients!$F$16)/($A2097*($C$4/100)))&lt;=1,2*ASIN(($C$7*Coefficients!$F$16)/( $A2097*($C$4/100)))*180/PI(),180),FALSE))))</f>
        <v>72.513333266242739</v>
      </c>
      <c r="H2097" s="50">
        <f>IF(AND(C$9="L",C$10="IB"),(($C$7*Coefficients!$C$16)/($A2097*SIN(C$5*PI()/180))*100/2)^2*PI(),IF(AND(C$9="C",C$10="IB"),(($C$7*Coefficients!$D$16)/($A2097*SIN(C$5*PI()/180))*100/2)^2*PI(),IF(AND(C$9="L",C$10="D"),(($C$7*Coefficients!$E$16)/($A2097*SIN(C$5*PI()/180))*100/2)^2*PI(),IF(AND(C$9="C",C$10="D"),(($C$7* Coefficients!$F$16)/($A2097*SIN(C$5*PI()/180))*100/2)^2*PI(),FALSE))))</f>
        <v>1927.3812736523932</v>
      </c>
      <c r="I2097" s="42">
        <f t="shared" si="233"/>
        <v>0.69356950060665035</v>
      </c>
      <c r="L2097" s="44"/>
    </row>
    <row r="2098" spans="1:12" x14ac:dyDescent="0.25">
      <c r="A2098" s="51">
        <f t="shared" si="234"/>
        <v>1156.1122421919704</v>
      </c>
      <c r="B2098" s="5">
        <f t="shared" si="228"/>
        <v>0.71743437683898303</v>
      </c>
      <c r="C2098" s="49">
        <f t="shared" si="231"/>
        <v>-2.8843563470738576</v>
      </c>
      <c r="D2098" s="5">
        <f t="shared" si="229"/>
        <v>11.121003991856815</v>
      </c>
      <c r="E2098" s="5">
        <f t="shared" si="230"/>
        <v>14.05134928026734</v>
      </c>
      <c r="F2098" s="5">
        <f t="shared" si="232"/>
        <v>11.477180293542057</v>
      </c>
      <c r="G2098" s="16">
        <f>IF(AND(C$9="L",C$10="IB"),IF((($C$7*Coefficients!$C$16)/($A2098*($C$4/100)))&lt;=1,2*ASIN(($C$7*Coefficients!$C$16)/( $A2098*($C$4/100)))*180/PI(),180),IF(AND(C$9="C",C$10="IB"),IF((($C$7*Coefficients!$D$16)/($A2098*($C$4/100)))&lt;=1,2*ASIN(($C$7*Coefficients!$D$16)/( $A2098*($C$4/100)))*180/PI(),180),IF(AND(C$9="L",C$10="D"),IF((($C$7*Coefficients!$E$16)/($A2098*($C$4/100)))&lt;=1,2*ASIN(($C$7*Coefficients!$E$16)/( $A2098*($C$4/100)))*180/PI(),180),IF(AND(C$9="C",C$10="D"),IF((($C$7*Coefficients!$F$16)/($A2098*($C$4/100)))&lt;=1,2*ASIN(($C$7*Coefficients!$F$16)/( $A2098*($C$4/100)))*180/PI(),180),FALSE))))</f>
        <v>72.320160178420323</v>
      </c>
      <c r="H2098" s="50">
        <f>IF(AND(C$9="L",C$10="IB"),(($C$7*Coefficients!$C$16)/($A2098*SIN(C$5*PI()/180))*100/2)^2*PI(),IF(AND(C$9="C",C$10="IB"),(($C$7*Coefficients!$D$16)/($A2098*SIN(C$5*PI()/180))*100/2)^2*PI(),IF(AND(C$9="L",C$10="D"),(($C$7*Coefficients!$E$16)/($A2098*SIN(C$5*PI()/180))*100/2)^2*PI(),IF(AND(C$9="C",C$10="D"),(($C$7* Coefficients!$F$16)/($A2098*SIN(C$5*PI()/180))*100/2)^2*PI(),FALSE))))</f>
        <v>1918.5257610954784</v>
      </c>
      <c r="I2098" s="42">
        <f t="shared" si="233"/>
        <v>0.69197433502063166</v>
      </c>
      <c r="L2098" s="44"/>
    </row>
    <row r="2099" spans="1:12" x14ac:dyDescent="0.25">
      <c r="A2099" s="51">
        <f t="shared" si="234"/>
        <v>1158.7773561549973</v>
      </c>
      <c r="B2099" s="5">
        <f t="shared" si="228"/>
        <v>0.71626701687457051</v>
      </c>
      <c r="C2099" s="49">
        <f t="shared" si="231"/>
        <v>-2.8985009410652922</v>
      </c>
      <c r="D2099" s="5">
        <f t="shared" si="229"/>
        <v>11.146640553723318</v>
      </c>
      <c r="E2099" s="5">
        <f t="shared" si="230"/>
        <v>14.116207361673533</v>
      </c>
      <c r="F2099" s="5">
        <f t="shared" si="232"/>
        <v>11.497180293542058</v>
      </c>
      <c r="G2099" s="16">
        <f>IF(AND(C$9="L",C$10="IB"),IF((($C$7*Coefficients!$C$16)/($A2099*($C$4/100)))&lt;=1,2*ASIN(($C$7*Coefficients!$C$16)/( $A2099*($C$4/100)))*180/PI(),180),IF(AND(C$9="C",C$10="IB"),IF((($C$7*Coefficients!$D$16)/($A2099*($C$4/100)))&lt;=1,2*ASIN(($C$7*Coefficients!$D$16)/( $A2099*($C$4/100)))*180/PI(),180),IF(AND(C$9="L",C$10="D"),IF((($C$7*Coefficients!$E$16)/($A2099*($C$4/100)))&lt;=1,2*ASIN(($C$7*Coefficients!$E$16)/( $A2099*($C$4/100)))*180/PI(),180),IF(AND(C$9="C",C$10="D"),IF((($C$7*Coefficients!$F$16)/($A2099*($C$4/100)))&lt;=1,2*ASIN(($C$7*Coefficients!$F$16)/( $A2099*($C$4/100)))*180/PI(),180),FALSE))))</f>
        <v>72.127668251478724</v>
      </c>
      <c r="H2099" s="50">
        <f>IF(AND(C$9="L",C$10="IB"),(($C$7*Coefficients!$C$16)/($A2099*SIN(C$5*PI()/180))*100/2)^2*PI(),IF(AND(C$9="C",C$10="IB"),(($C$7*Coefficients!$D$16)/($A2099*SIN(C$5*PI()/180))*100/2)^2*PI(),IF(AND(C$9="L",C$10="D"),(($C$7*Coefficients!$E$16)/($A2099*SIN(C$5*PI()/180))*100/2)^2*PI(),IF(AND(C$9="C",C$10="D"),(($C$7* Coefficients!$F$16)/($A2099*SIN(C$5*PI()/180))*100/2)^2*PI(),FALSE))))</f>
        <v>1909.7109359229009</v>
      </c>
      <c r="I2099" s="42">
        <f t="shared" si="233"/>
        <v>0.69038283821365298</v>
      </c>
      <c r="L2099" s="44"/>
    </row>
    <row r="2100" spans="1:12" x14ac:dyDescent="0.25">
      <c r="A2100" s="51">
        <f t="shared" si="234"/>
        <v>1161.4486138402137</v>
      </c>
      <c r="B2100" s="5">
        <f t="shared" si="228"/>
        <v>0.71509546783812106</v>
      </c>
      <c r="C2100" s="49">
        <f t="shared" si="231"/>
        <v>-2.9127194888017516</v>
      </c>
      <c r="D2100" s="5">
        <f t="shared" si="229"/>
        <v>11.172336213968421</v>
      </c>
      <c r="E2100" s="5">
        <f t="shared" si="230"/>
        <v>14.181364814381354</v>
      </c>
      <c r="F2100" s="5">
        <f t="shared" si="232"/>
        <v>11.517180293542058</v>
      </c>
      <c r="G2100" s="16">
        <f>IF(AND(C$9="L",C$10="IB"),IF((($C$7*Coefficients!$C$16)/($A2100*($C$4/100)))&lt;=1,2*ASIN(($C$7*Coefficients!$C$16)/( $A2100*($C$4/100)))*180/PI(),180),IF(AND(C$9="C",C$10="IB"),IF((($C$7*Coefficients!$D$16)/($A2100*($C$4/100)))&lt;=1,2*ASIN(($C$7*Coefficients!$D$16)/( $A2100*($C$4/100)))*180/PI(),180),IF(AND(C$9="L",C$10="D"),IF((($C$7*Coefficients!$E$16)/($A2100*($C$4/100)))&lt;=1,2*ASIN(($C$7*Coefficients!$E$16)/( $A2100*($C$4/100)))*180/PI(),180),IF(AND(C$9="C",C$10="D"),IF((($C$7*Coefficients!$F$16)/($A2100*($C$4/100)))&lt;=1,2*ASIN(($C$7*Coefficients!$F$16)/( $A2100*($C$4/100)))*180/PI(),180),FALSE))))</f>
        <v>71.935853424869165</v>
      </c>
      <c r="H2100" s="50">
        <f>IF(AND(C$9="L",C$10="IB"),(($C$7*Coefficients!$C$16)/($A2100*SIN(C$5*PI()/180))*100/2)^2*PI(),IF(AND(C$9="C",C$10="IB"),(($C$7*Coefficients!$D$16)/($A2100*SIN(C$5*PI()/180))*100/2)^2*PI(),IF(AND(C$9="L",C$10="D"),(($C$7*Coefficients!$E$16)/($A2100*SIN(C$5*PI()/180))*100/2)^2*PI(),IF(AND(C$9="C",C$10="D"),(($C$7* Coefficients!$F$16)/($A2100*SIN(C$5*PI()/180))*100/2)^2*PI(),FALSE))))</f>
        <v>1900.9366111931101</v>
      </c>
      <c r="I2100" s="42">
        <f t="shared" si="233"/>
        <v>0.6887950017477571</v>
      </c>
      <c r="L2100" s="44"/>
    </row>
    <row r="2101" spans="1:12" x14ac:dyDescent="0.25">
      <c r="A2101" s="51">
        <f t="shared" si="234"/>
        <v>1164.126029410362</v>
      </c>
      <c r="B2101" s="5">
        <f t="shared" si="228"/>
        <v>0.71391972058062969</v>
      </c>
      <c r="C2101" s="49">
        <f t="shared" si="231"/>
        <v>-2.9270124274744984</v>
      </c>
      <c r="D2101" s="5">
        <f t="shared" si="229"/>
        <v>11.198091108827958</v>
      </c>
      <c r="E2101" s="5">
        <f t="shared" si="230"/>
        <v>14.24682302022595</v>
      </c>
      <c r="F2101" s="5">
        <f t="shared" si="232"/>
        <v>11.537180293542058</v>
      </c>
      <c r="G2101" s="16">
        <f>IF(AND(C$9="L",C$10="IB"),IF((($C$7*Coefficients!$C$16)/($A2101*($C$4/100)))&lt;=1,2*ASIN(($C$7*Coefficients!$C$16)/( $A2101*($C$4/100)))*180/PI(),180),IF(AND(C$9="C",C$10="IB"),IF((($C$7*Coefficients!$D$16)/($A2101*($C$4/100)))&lt;=1,2*ASIN(($C$7*Coefficients!$D$16)/( $A2101*($C$4/100)))*180/PI(),180),IF(AND(C$9="L",C$10="D"),IF((($C$7*Coefficients!$E$16)/($A2101*($C$4/100)))&lt;=1,2*ASIN(($C$7*Coefficients!$E$16)/( $A2101*($C$4/100)))*180/PI(),180),IF(AND(C$9="C",C$10="D"),IF((($C$7*Coefficients!$F$16)/($A2101*($C$4/100)))&lt;=1,2*ASIN(($C$7*Coefficients!$F$16)/( $A2101*($C$4/100)))*180/PI(),180),FALSE))))</f>
        <v>71.744711679627059</v>
      </c>
      <c r="H2101" s="50">
        <f>IF(AND(C$9="L",C$10="IB"),(($C$7*Coefficients!$C$16)/($A2101*SIN(C$5*PI()/180))*100/2)^2*PI(),IF(AND(C$9="C",C$10="IB"),(($C$7*Coefficients!$D$16)/($A2101*SIN(C$5*PI()/180))*100/2)^2*PI(),IF(AND(C$9="L",C$10="D"),(($C$7*Coefficients!$E$16)/($A2101*SIN(C$5*PI()/180))*100/2)^2*PI(),IF(AND(C$9="C",C$10="D"),(($C$7* Coefficients!$F$16)/($A2101*SIN(C$5*PI()/180))*100/2)^2*PI(),FALSE))))</f>
        <v>1892.2026008234748</v>
      </c>
      <c r="I2101" s="42">
        <f t="shared" si="233"/>
        <v>0.68721081720439292</v>
      </c>
      <c r="L2101" s="44"/>
    </row>
    <row r="2102" spans="1:12" x14ac:dyDescent="0.25">
      <c r="A2102" s="51">
        <f t="shared" si="234"/>
        <v>1166.8096170608328</v>
      </c>
      <c r="B2102" s="5">
        <f t="shared" si="228"/>
        <v>0.71273976599301814</v>
      </c>
      <c r="C2102" s="49">
        <f t="shared" si="231"/>
        <v>-2.9413801974424842</v>
      </c>
      <c r="D2102" s="5">
        <f t="shared" si="229"/>
        <v>11.223905374851817</v>
      </c>
      <c r="E2102" s="5">
        <f t="shared" si="230"/>
        <v>14.312583367420725</v>
      </c>
      <c r="F2102" s="5">
        <f t="shared" si="232"/>
        <v>11.557180293542057</v>
      </c>
      <c r="G2102" s="16">
        <f>IF(AND(C$9="L",C$10="IB"),IF((($C$7*Coefficients!$C$16)/($A2102*($C$4/100)))&lt;=1,2*ASIN(($C$7*Coefficients!$C$16)/( $A2102*($C$4/100)))*180/PI(),180),IF(AND(C$9="C",C$10="IB"),IF((($C$7*Coefficients!$D$16)/($A2102*($C$4/100)))&lt;=1,2*ASIN(($C$7*Coefficients!$D$16)/( $A2102*($C$4/100)))*180/PI(),180),IF(AND(C$9="L",C$10="D"),IF((($C$7*Coefficients!$E$16)/($A2102*($C$4/100)))&lt;=1,2*ASIN(($C$7*Coefficients!$E$16)/( $A2102*($C$4/100)))*180/PI(),180),IF(AND(C$9="C",C$10="D"),IF((($C$7*Coefficients!$F$16)/($A2102*($C$4/100)))&lt;=1,2*ASIN(($C$7*Coefficients!$F$16)/( $A2102*($C$4/100)))*180/PI(),180),FALSE))))</f>
        <v>71.554239037755082</v>
      </c>
      <c r="H2102" s="50">
        <f>IF(AND(C$9="L",C$10="IB"),(($C$7*Coefficients!$C$16)/($A2102*SIN(C$5*PI()/180))*100/2)^2*PI(),IF(AND(C$9="C",C$10="IB"),(($C$7*Coefficients!$D$16)/($A2102*SIN(C$5*PI()/180))*100/2)^2*PI(),IF(AND(C$9="L",C$10="D"),(($C$7*Coefficients!$E$16)/($A2102*SIN(C$5*PI()/180))*100/2)^2*PI(),IF(AND(C$9="C",C$10="D"),(($C$7* Coefficients!$F$16)/($A2102*SIN(C$5*PI()/180))*100/2)^2*PI(),FALSE))))</f>
        <v>1883.5087195863362</v>
      </c>
      <c r="I2102" s="42">
        <f t="shared" si="233"/>
        <v>0.68563027618437189</v>
      </c>
      <c r="L2102" s="44"/>
    </row>
    <row r="2103" spans="1:12" x14ac:dyDescent="0.25">
      <c r="A2103" s="51">
        <f t="shared" si="234"/>
        <v>1169.4993910197409</v>
      </c>
      <c r="B2103" s="5">
        <f t="shared" si="228"/>
        <v>0.71155559500692156</v>
      </c>
      <c r="C2103" s="49">
        <f t="shared" si="231"/>
        <v>-2.9558232422622712</v>
      </c>
      <c r="D2103" s="5">
        <f t="shared" si="229"/>
        <v>11.249779148904667</v>
      </c>
      <c r="E2103" s="5">
        <f t="shared" si="230"/>
        <v>14.378647250586782</v>
      </c>
      <c r="F2103" s="5">
        <f t="shared" si="232"/>
        <v>11.577180293542055</v>
      </c>
      <c r="G2103" s="16">
        <f>IF(AND(C$9="L",C$10="IB"),IF((($C$7*Coefficients!$C$16)/($A2103*($C$4/100)))&lt;=1,2*ASIN(($C$7*Coefficients!$C$16)/( $A2103*($C$4/100)))*180/PI(),180),IF(AND(C$9="C",C$10="IB"),IF((($C$7*Coefficients!$D$16)/($A2103*($C$4/100)))&lt;=1,2*ASIN(($C$7*Coefficients!$D$16)/( $A2103*($C$4/100)))*180/PI(),180),IF(AND(C$9="L",C$10="D"),IF((($C$7*Coefficients!$E$16)/($A2103*($C$4/100)))&lt;=1,2*ASIN(($C$7*Coefficients!$E$16)/( $A2103*($C$4/100)))*180/PI(),180),IF(AND(C$9="C",C$10="D"),IF((($C$7*Coefficients!$F$16)/($A2103*($C$4/100)))&lt;=1,2*ASIN(($C$7*Coefficients!$F$16)/( $A2103*($C$4/100)))*180/PI(),180),FALSE))))</f>
        <v>71.364431561618488</v>
      </c>
      <c r="H2103" s="50">
        <f>IF(AND(C$9="L",C$10="IB"),(($C$7*Coefficients!$C$16)/($A2103*SIN(C$5*PI()/180))*100/2)^2*PI(),IF(AND(C$9="C",C$10="IB"),(($C$7*Coefficients!$D$16)/($A2103*SIN(C$5*PI()/180))*100/2)^2*PI(),IF(AND(C$9="L",C$10="D"),(($C$7*Coefficients!$E$16)/($A2103*SIN(C$5*PI()/180))*100/2)^2*PI(),IF(AND(C$9="C",C$10="D"),(($C$7* Coefficients!$F$16)/($A2103*SIN(C$5*PI()/180))*100/2)^2*PI(),FALSE))))</f>
        <v>1874.8547831050778</v>
      </c>
      <c r="I2103" s="42">
        <f t="shared" si="233"/>
        <v>0.68405337030782287</v>
      </c>
      <c r="L2103" s="44"/>
    </row>
    <row r="2104" spans="1:12" x14ac:dyDescent="0.25">
      <c r="A2104" s="51">
        <f t="shared" si="234"/>
        <v>1172.1953655479999</v>
      </c>
      <c r="B2104" s="5">
        <f t="shared" si="228"/>
        <v>0.71036719859548203</v>
      </c>
      <c r="C2104" s="49">
        <f t="shared" si="231"/>
        <v>-2.9703420087183319</v>
      </c>
      <c r="D2104" s="5">
        <f t="shared" si="229"/>
        <v>11.275712568166684</v>
      </c>
      <c r="E2104" s="5">
        <f t="shared" si="230"/>
        <v>14.445016070782513</v>
      </c>
      <c r="F2104" s="5">
        <f t="shared" si="232"/>
        <v>11.597180293542056</v>
      </c>
      <c r="G2104" s="16">
        <f>IF(AND(C$9="L",C$10="IB"),IF((($C$7*Coefficients!$C$16)/($A2104*($C$4/100)))&lt;=1,2*ASIN(($C$7*Coefficients!$C$16)/( $A2104*($C$4/100)))*180/PI(),180),IF(AND(C$9="C",C$10="IB"),IF((($C$7*Coefficients!$D$16)/($A2104*($C$4/100)))&lt;=1,2*ASIN(($C$7*Coefficients!$D$16)/( $A2104*($C$4/100)))*180/PI(),180),IF(AND(C$9="L",C$10="D"),IF((($C$7*Coefficients!$E$16)/($A2104*($C$4/100)))&lt;=1,2*ASIN(($C$7*Coefficients!$E$16)/( $A2104*($C$4/100)))*180/PI(),180),IF(AND(C$9="C",C$10="D"),IF((($C$7*Coefficients!$F$16)/($A2104*($C$4/100)))&lt;=1,2*ASIN(($C$7*Coefficients!$F$16)/( $A2104*($C$4/100)))*180/PI(),180),FALSE))))</f>
        <v>71.175285353351825</v>
      </c>
      <c r="H2104" s="50">
        <f>IF(AND(C$9="L",C$10="IB"),(($C$7*Coefficients!$C$16)/($A2104*SIN(C$5*PI()/180))*100/2)^2*PI(),IF(AND(C$9="C",C$10="IB"),(($C$7*Coefficients!$D$16)/($A2104*SIN(C$5*PI()/180))*100/2)^2*PI(),IF(AND(C$9="L",C$10="D"),(($C$7*Coefficients!$E$16)/($A2104*SIN(C$5*PI()/180))*100/2)^2*PI(),IF(AND(C$9="C",C$10="D"),(($C$7* Coefficients!$F$16)/($A2104*SIN(C$5*PI()/180))*100/2)^2*PI(),FALSE))))</f>
        <v>1866.2406078502165</v>
      </c>
      <c r="I2104" s="42">
        <f t="shared" si="233"/>
        <v>0.68248009121414754</v>
      </c>
      <c r="L2104" s="44"/>
    </row>
    <row r="2105" spans="1:12" x14ac:dyDescent="0.25">
      <c r="A2105" s="51">
        <f t="shared" si="234"/>
        <v>1174.8975549393986</v>
      </c>
      <c r="B2105" s="5">
        <f t="shared" si="228"/>
        <v>0.70917456777414822</v>
      </c>
      <c r="C2105" s="49">
        <f t="shared" si="231"/>
        <v>-2.9849369468537361</v>
      </c>
      <c r="D2105" s="5">
        <f t="shared" si="229"/>
        <v>11.301705770134271</v>
      </c>
      <c r="E2105" s="5">
        <f t="shared" si="230"/>
        <v>14.511691235533288</v>
      </c>
      <c r="F2105" s="5">
        <f t="shared" si="232"/>
        <v>11.617180293542052</v>
      </c>
      <c r="G2105" s="16">
        <f>IF(AND(C$9="L",C$10="IB"),IF((($C$7*Coefficients!$C$16)/($A2105*($C$4/100)))&lt;=1,2*ASIN(($C$7*Coefficients!$C$16)/( $A2105*($C$4/100)))*180/PI(),180),IF(AND(C$9="C",C$10="IB"),IF((($C$7*Coefficients!$D$16)/($A2105*($C$4/100)))&lt;=1,2*ASIN(($C$7*Coefficients!$D$16)/( $A2105*($C$4/100)))*180/PI(),180),IF(AND(C$9="L",C$10="D"),IF((($C$7*Coefficients!$E$16)/($A2105*($C$4/100)))&lt;=1,2*ASIN(($C$7*Coefficients!$E$16)/( $A2105*($C$4/100)))*180/PI(),180),IF(AND(C$9="C",C$10="D"),IF((($C$7*Coefficients!$F$16)/($A2105*($C$4/100)))&lt;=1,2*ASIN(($C$7*Coefficients!$F$16)/( $A2105*($C$4/100)))*180/PI(),180),FALSE))))</f>
        <v>70.98679655427685</v>
      </c>
      <c r="H2105" s="50">
        <f>IF(AND(C$9="L",C$10="IB"),(($C$7*Coefficients!$C$16)/($A2105*SIN(C$5*PI()/180))*100/2)^2*PI(),IF(AND(C$9="C",C$10="IB"),(($C$7*Coefficients!$D$16)/($A2105*SIN(C$5*PI()/180))*100/2)^2*PI(),IF(AND(C$9="L",C$10="D"),(($C$7*Coefficients!$E$16)/($A2105*SIN(C$5*PI()/180))*100/2)^2*PI(),IF(AND(C$9="C",C$10="D"),(($C$7* Coefficients!$F$16)/($A2105*SIN(C$5*PI()/180))*100/2)^2*PI(),FALSE))))</f>
        <v>1857.6660111355129</v>
      </c>
      <c r="I2105" s="42">
        <f t="shared" si="233"/>
        <v>0.68091043056197709</v>
      </c>
      <c r="L2105" s="44"/>
    </row>
    <row r="2106" spans="1:12" x14ac:dyDescent="0.25">
      <c r="A2106" s="51">
        <f t="shared" si="234"/>
        <v>1177.6059735206761</v>
      </c>
      <c r="B2106" s="5">
        <f t="shared" si="228"/>
        <v>0.70797769360148388</v>
      </c>
      <c r="C2106" s="49">
        <f t="shared" si="231"/>
        <v>-2.9996085100011967</v>
      </c>
      <c r="D2106" s="5">
        <f t="shared" si="229"/>
        <v>11.327758892620805</v>
      </c>
      <c r="E2106" s="5">
        <f t="shared" si="230"/>
        <v>14.578674158861336</v>
      </c>
      <c r="F2106" s="5">
        <f t="shared" si="232"/>
        <v>11.637180293542055</v>
      </c>
      <c r="G2106" s="16">
        <f>IF(AND(C$9="L",C$10="IB"),IF((($C$7*Coefficients!$C$16)/($A2106*($C$4/100)))&lt;=1,2*ASIN(($C$7*Coefficients!$C$16)/( $A2106*($C$4/100)))*180/PI(),180),IF(AND(C$9="C",C$10="IB"),IF((($C$7*Coefficients!$D$16)/($A2106*($C$4/100)))&lt;=1,2*ASIN(($C$7*Coefficients!$D$16)/( $A2106*($C$4/100)))*180/PI(),180),IF(AND(C$9="L",C$10="D"),IF((($C$7*Coefficients!$E$16)/($A2106*($C$4/100)))&lt;=1,2*ASIN(($C$7*Coefficients!$E$16)/( $A2106*($C$4/100)))*180/PI(),180),IF(AND(C$9="C",C$10="D"),IF((($C$7*Coefficients!$F$16)/($A2106*($C$4/100)))&lt;=1,2*ASIN(($C$7*Coefficients!$F$16)/( $A2106*($C$4/100)))*180/PI(),180),FALSE))))</f>
        <v>70.798961344331445</v>
      </c>
      <c r="H2106" s="50">
        <f>IF(AND(C$9="L",C$10="IB"),(($C$7*Coefficients!$C$16)/($A2106*SIN(C$5*PI()/180))*100/2)^2*PI(),IF(AND(C$9="C",C$10="IB"),(($C$7*Coefficients!$D$16)/($A2106*SIN(C$5*PI()/180))*100/2)^2*PI(),IF(AND(C$9="L",C$10="D"),(($C$7*Coefficients!$E$16)/($A2106*SIN(C$5*PI()/180))*100/2)^2*PI(),IF(AND(C$9="C",C$10="D"),(($C$7* Coefficients!$F$16)/($A2106*SIN(C$5*PI()/180))*100/2)^2*PI(),FALSE))))</f>
        <v>1849.1308111140909</v>
      </c>
      <c r="I2106" s="42">
        <f t="shared" si="233"/>
        <v>0.67934438002912678</v>
      </c>
      <c r="L2106" s="44"/>
    </row>
    <row r="2107" spans="1:12" x14ac:dyDescent="0.25">
      <c r="A2107" s="51">
        <f t="shared" si="234"/>
        <v>1180.320635651598</v>
      </c>
      <c r="B2107" s="5">
        <f t="shared" si="228"/>
        <v>0.70677656717998194</v>
      </c>
      <c r="C2107" s="49">
        <f t="shared" si="231"/>
        <v>-3.0143571548145203</v>
      </c>
      <c r="D2107" s="5">
        <f t="shared" si="229"/>
        <v>11.353872073757339</v>
      </c>
      <c r="E2107" s="5">
        <f t="shared" si="230"/>
        <v>14.645966261315698</v>
      </c>
      <c r="F2107" s="5">
        <f t="shared" si="232"/>
        <v>11.657180293542055</v>
      </c>
      <c r="G2107" s="16">
        <f>IF(AND(C$9="L",C$10="IB"),IF((($C$7*Coefficients!$C$16)/($A2107*($C$4/100)))&lt;=1,2*ASIN(($C$7*Coefficients!$C$16)/( $A2107*($C$4/100)))*180/PI(),180),IF(AND(C$9="C",C$10="IB"),IF((($C$7*Coefficients!$D$16)/($A2107*($C$4/100)))&lt;=1,2*ASIN(($C$7*Coefficients!$D$16)/( $A2107*($C$4/100)))*180/PI(),180),IF(AND(C$9="L",C$10="D"),IF((($C$7*Coefficients!$E$16)/($A2107*($C$4/100)))&lt;=1,2*ASIN(($C$7*Coefficients!$E$16)/( $A2107*($C$4/100)))*180/PI(),180),IF(AND(C$9="C",C$10="D"),IF((($C$7*Coefficients!$F$16)/($A2107*($C$4/100)))&lt;=1,2*ASIN(($C$7*Coefficients!$F$16)/( $A2107*($C$4/100)))*180/PI(),180),FALSE))))</f>
        <v>70.611775941509435</v>
      </c>
      <c r="H2107" s="50">
        <f>IF(AND(C$9="L",C$10="IB"),(($C$7*Coefficients!$C$16)/($A2107*SIN(C$5*PI()/180))*100/2)^2*PI(),IF(AND(C$9="C",C$10="IB"),(($C$7*Coefficients!$D$16)/($A2107*SIN(C$5*PI()/180))*100/2)^2*PI(),IF(AND(C$9="L",C$10="D"),(($C$7*Coefficients!$E$16)/($A2107*SIN(C$5*PI()/180))*100/2)^2*PI(),IF(AND(C$9="C",C$10="D"),(($C$7* Coefficients!$F$16)/($A2107*SIN(C$5*PI()/180))*100/2)^2*PI(),FALSE))))</f>
        <v>1840.6348267745898</v>
      </c>
      <c r="I2107" s="42">
        <f t="shared" si="233"/>
        <v>0.67778193131255282</v>
      </c>
      <c r="L2107" s="44"/>
    </row>
    <row r="2108" spans="1:12" x14ac:dyDescent="0.25">
      <c r="A2108" s="51">
        <f t="shared" si="234"/>
        <v>1183.0415557250328</v>
      </c>
      <c r="B2108" s="5">
        <f t="shared" si="228"/>
        <v>0.70557117965688765</v>
      </c>
      <c r="C2108" s="49">
        <f t="shared" si="231"/>
        <v>-3.0291833413004348</v>
      </c>
      <c r="D2108" s="5">
        <f t="shared" si="229"/>
        <v>11.380045451993366</v>
      </c>
      <c r="E2108" s="5">
        <f t="shared" si="230"/>
        <v>14.713568970002379</v>
      </c>
      <c r="F2108" s="5">
        <f t="shared" si="232"/>
        <v>11.677180293542053</v>
      </c>
      <c r="G2108" s="16">
        <f>IF(AND(C$9="L",C$10="IB"),IF((($C$7*Coefficients!$C$16)/($A2108*($C$4/100)))&lt;=1,2*ASIN(($C$7*Coefficients!$C$16)/( $A2108*($C$4/100)))*180/PI(),180),IF(AND(C$9="C",C$10="IB"),IF((($C$7*Coefficients!$D$16)/($A2108*($C$4/100)))&lt;=1,2*ASIN(($C$7*Coefficients!$D$16)/( $A2108*($C$4/100)))*180/PI(),180),IF(AND(C$9="L",C$10="D"),IF((($C$7*Coefficients!$E$16)/($A2108*($C$4/100)))&lt;=1,2*ASIN(($C$7*Coefficients!$E$16)/( $A2108*($C$4/100)))*180/PI(),180),IF(AND(C$9="C",C$10="D"),IF((($C$7*Coefficients!$F$16)/($A2108*($C$4/100)))&lt;=1,2*ASIN(($C$7*Coefficients!$F$16)/( $A2108*($C$4/100)))*180/PI(),180),FALSE))))</f>
        <v>70.42523660131063</v>
      </c>
      <c r="H2108" s="50">
        <f>IF(AND(C$9="L",C$10="IB"),(($C$7*Coefficients!$C$16)/($A2108*SIN(C$5*PI()/180))*100/2)^2*PI(),IF(AND(C$9="C",C$10="IB"),(($C$7*Coefficients!$D$16)/($A2108*SIN(C$5*PI()/180))*100/2)^2*PI(),IF(AND(C$9="L",C$10="D"),(($C$7*Coefficients!$E$16)/($A2108*SIN(C$5*PI()/180))*100/2)^2*PI(),IF(AND(C$9="C",C$10="D"),(($C$7* Coefficients!$F$16)/($A2108*SIN(C$5*PI()/180))*100/2)^2*PI(),FALSE))))</f>
        <v>1832.1778779373162</v>
      </c>
      <c r="I2108" s="42">
        <f t="shared" si="233"/>
        <v>0.67622307612830734</v>
      </c>
      <c r="L2108" s="44"/>
    </row>
    <row r="2109" spans="1:12" x14ac:dyDescent="0.25">
      <c r="A2109" s="51">
        <f t="shared" si="234"/>
        <v>1185.7687481670278</v>
      </c>
      <c r="B2109" s="5">
        <f t="shared" si="228"/>
        <v>0.7043615222250289</v>
      </c>
      <c r="C2109" s="49">
        <f t="shared" si="231"/>
        <v>-3.0440875328508126</v>
      </c>
      <c r="D2109" s="5">
        <f t="shared" si="229"/>
        <v>11.40627916609753</v>
      </c>
      <c r="E2109" s="5">
        <f t="shared" si="230"/>
        <v>14.781483718614613</v>
      </c>
      <c r="F2109" s="5">
        <f t="shared" si="232"/>
        <v>11.697180293542054</v>
      </c>
      <c r="G2109" s="16">
        <f>IF(AND(C$9="L",C$10="IB"),IF((($C$7*Coefficients!$C$16)/($A2109*($C$4/100)))&lt;=1,2*ASIN(($C$7*Coefficients!$C$16)/( $A2109*($C$4/100)))*180/PI(),180),IF(AND(C$9="C",C$10="IB"),IF((($C$7*Coefficients!$D$16)/($A2109*($C$4/100)))&lt;=1,2*ASIN(($C$7*Coefficients!$D$16)/( $A2109*($C$4/100)))*180/PI(),180),IF(AND(C$9="L",C$10="D"),IF((($C$7*Coefficients!$E$16)/($A2109*($C$4/100)))&lt;=1,2*ASIN(($C$7*Coefficients!$E$16)/( $A2109*($C$4/100)))*180/PI(),180),IF(AND(C$9="C",C$10="D"),IF((($C$7*Coefficients!$F$16)/($A2109*($C$4/100)))&lt;=1,2*ASIN(($C$7*Coefficients!$F$16)/( $A2109*($C$4/100)))*180/PI(),180),FALSE))))</f>
        <v>70.239339616201363</v>
      </c>
      <c r="H2109" s="50">
        <f>IF(AND(C$9="L",C$10="IB"),(($C$7*Coefficients!$C$16)/($A2109*SIN(C$5*PI()/180))*100/2)^2*PI(),IF(AND(C$9="C",C$10="IB"),(($C$7*Coefficients!$D$16)/($A2109*SIN(C$5*PI()/180))*100/2)^2*PI(),IF(AND(C$9="L",C$10="D"),(($C$7*Coefficients!$E$16)/($A2109*SIN(C$5*PI()/180))*100/2)^2*PI(),IF(AND(C$9="C",C$10="D"),(($C$7* Coefficients!$F$16)/($A2109*SIN(C$5*PI()/180))*100/2)^2*PI(),FALSE))))</f>
        <v>1823.7597852504296</v>
      </c>
      <c r="I2109" s="42">
        <f t="shared" si="233"/>
        <v>0.67466780621149569</v>
      </c>
      <c r="L2109" s="44"/>
    </row>
    <row r="2110" spans="1:12" x14ac:dyDescent="0.25">
      <c r="A2110" s="51">
        <f t="shared" si="234"/>
        <v>1188.5022274368857</v>
      </c>
      <c r="B2110" s="5">
        <f t="shared" si="228"/>
        <v>0.70314758612365102</v>
      </c>
      <c r="C2110" s="49">
        <f t="shared" si="231"/>
        <v>-3.0590701962753348</v>
      </c>
      <c r="D2110" s="5">
        <f t="shared" si="229"/>
        <v>11.432573355158372</v>
      </c>
      <c r="E2110" s="5">
        <f t="shared" si="230"/>
        <v>14.849711947463247</v>
      </c>
      <c r="F2110" s="5">
        <f t="shared" si="232"/>
        <v>11.717180293542054</v>
      </c>
      <c r="G2110" s="16">
        <f>IF(AND(C$9="L",C$10="IB"),IF((($C$7*Coefficients!$C$16)/($A2110*($C$4/100)))&lt;=1,2*ASIN(($C$7*Coefficients!$C$16)/( $A2110*($C$4/100)))*180/PI(),180),IF(AND(C$9="C",C$10="IB"),IF((($C$7*Coefficients!$D$16)/($A2110*($C$4/100)))&lt;=1,2*ASIN(($C$7*Coefficients!$D$16)/( $A2110*($C$4/100)))*180/PI(),180),IF(AND(C$9="L",C$10="D"),IF((($C$7*Coefficients!$E$16)/($A2110*($C$4/100)))&lt;=1,2*ASIN(($C$7*Coefficients!$E$16)/( $A2110*($C$4/100)))*180/PI(),180),IF(AND(C$9="C",C$10="D"),IF((($C$7*Coefficients!$F$16)/($A2110*($C$4/100)))&lt;=1,2*ASIN(($C$7*Coefficients!$F$16)/( $A2110*($C$4/100)))*180/PI(),180),FALSE))))</f>
        <v>70.054081315084915</v>
      </c>
      <c r="H2110" s="50">
        <f>IF(AND(C$9="L",C$10="IB"),(($C$7*Coefficients!$C$16)/($A2110*SIN(C$5*PI()/180))*100/2)^2*PI(),IF(AND(C$9="C",C$10="IB"),(($C$7*Coefficients!$D$16)/($A2110*SIN(C$5*PI()/180))*100/2)^2*PI(),IF(AND(C$9="L",C$10="D"),(($C$7*Coefficients!$E$16)/($A2110*SIN(C$5*PI()/180))*100/2)^2*PI(),IF(AND(C$9="C",C$10="D"),(($C$7* Coefficients!$F$16)/($A2110*SIN(C$5*PI()/180))*100/2)^2*PI(),FALSE))))</f>
        <v>1815.380370186135</v>
      </c>
      <c r="I2110" s="42">
        <f t="shared" si="233"/>
        <v>0.67311611331623122</v>
      </c>
      <c r="L2110" s="44"/>
    </row>
    <row r="2111" spans="1:12" x14ac:dyDescent="0.25">
      <c r="A2111" s="51">
        <f t="shared" si="234"/>
        <v>1191.2420080272418</v>
      </c>
      <c r="B2111" s="5">
        <f t="shared" si="228"/>
        <v>0.70192936263926431</v>
      </c>
      <c r="C2111" s="49">
        <f t="shared" si="231"/>
        <v>-3.0741318018345041</v>
      </c>
      <c r="D2111" s="5">
        <f t="shared" si="229"/>
        <v>11.458928158585064</v>
      </c>
      <c r="E2111" s="5">
        <f t="shared" si="230"/>
        <v>14.918255103507319</v>
      </c>
      <c r="F2111" s="5">
        <f t="shared" si="232"/>
        <v>11.737180293542053</v>
      </c>
      <c r="G2111" s="16">
        <f>IF(AND(C$9="L",C$10="IB"),IF((($C$7*Coefficients!$C$16)/($A2111*($C$4/100)))&lt;=1,2*ASIN(($C$7*Coefficients!$C$16)/( $A2111*($C$4/100)))*180/PI(),180),IF(AND(C$9="C",C$10="IB"),IF((($C$7*Coefficients!$D$16)/($A2111*($C$4/100)))&lt;=1,2*ASIN(($C$7*Coefficients!$D$16)/( $A2111*($C$4/100)))*180/PI(),180),IF(AND(C$9="L",C$10="D"),IF((($C$7*Coefficients!$E$16)/($A2111*($C$4/100)))&lt;=1,2*ASIN(($C$7*Coefficients!$E$16)/( $A2111*($C$4/100)))*180/PI(),180),IF(AND(C$9="C",C$10="D"),IF((($C$7*Coefficients!$F$16)/($A2111*($C$4/100)))&lt;=1,2*ASIN(($C$7*Coefficients!$F$16)/( $A2111*($C$4/100)))*180/PI(),180),FALSE))))</f>
        <v>69.869458062781817</v>
      </c>
      <c r="H2111" s="50">
        <f>IF(AND(C$9="L",C$10="IB"),(($C$7*Coefficients!$C$16)/($A2111*SIN(C$5*PI()/180))*100/2)^2*PI(),IF(AND(C$9="C",C$10="IB"),(($C$7*Coefficients!$D$16)/($A2111*SIN(C$5*PI()/180))*100/2)^2*PI(),IF(AND(C$9="L",C$10="D"),(($C$7*Coefficients!$E$16)/($A2111*SIN(C$5*PI()/180))*100/2)^2*PI(),IF(AND(C$9="C",C$10="D"),(($C$7* Coefficients!$F$16)/($A2111*SIN(C$5*PI()/180))*100/2)^2*PI(),FALSE))))</f>
        <v>1807.039455036899</v>
      </c>
      <c r="I2111" s="42">
        <f t="shared" si="233"/>
        <v>0.67156798921559302</v>
      </c>
      <c r="L2111" s="44"/>
    </row>
    <row r="2112" spans="1:12" x14ac:dyDescent="0.25">
      <c r="A2112" s="51">
        <f t="shared" si="234"/>
        <v>1193.9881044641397</v>
      </c>
      <c r="B2112" s="5">
        <f t="shared" si="228"/>
        <v>0.700706843106494</v>
      </c>
      <c r="C2112" s="49">
        <f t="shared" si="231"/>
        <v>-3.0892728232731326</v>
      </c>
      <c r="D2112" s="5">
        <f t="shared" si="229"/>
        <v>11.485343716108147</v>
      </c>
      <c r="E2112" s="5">
        <f t="shared" si="230"/>
        <v>14.987114640384698</v>
      </c>
      <c r="F2112" s="5">
        <f t="shared" si="232"/>
        <v>11.757180293542051</v>
      </c>
      <c r="G2112" s="16">
        <f>IF(AND(C$9="L",C$10="IB"),IF((($C$7*Coefficients!$C$16)/($A2112*($C$4/100)))&lt;=1,2*ASIN(($C$7*Coefficients!$C$16)/( $A2112*($C$4/100)))*180/PI(),180),IF(AND(C$9="C",C$10="IB"),IF((($C$7*Coefficients!$D$16)/($A2112*($C$4/100)))&lt;=1,2*ASIN(($C$7*Coefficients!$D$16)/( $A2112*($C$4/100)))*180/PI(),180),IF(AND(C$9="L",C$10="D"),IF((($C$7*Coefficients!$E$16)/($A2112*($C$4/100)))&lt;=1,2*ASIN(($C$7*Coefficients!$E$16)/( $A2112*($C$4/100)))*180/PI(),180),IF(AND(C$9="C",C$10="D"),IF((($C$7*Coefficients!$F$16)/($A2112*($C$4/100)))&lt;=1,2*ASIN(($C$7*Coefficients!$F$16)/( $A2112*($C$4/100)))*180/PI(),180),FALSE))))</f>
        <v>69.685466259519629</v>
      </c>
      <c r="H2112" s="50">
        <f>IF(AND(C$9="L",C$10="IB"),(($C$7*Coefficients!$C$16)/($A2112*SIN(C$5*PI()/180))*100/2)^2*PI(),IF(AND(C$9="C",C$10="IB"),(($C$7*Coefficients!$D$16)/($A2112*SIN(C$5*PI()/180))*100/2)^2*PI(),IF(AND(C$9="L",C$10="D"),(($C$7*Coefficients!$E$16)/($A2112*SIN(C$5*PI()/180))*100/2)^2*PI(),IF(AND(C$9="C",C$10="D"),(($C$7* Coefficients!$F$16)/($A2112*SIN(C$5*PI()/180))*100/2)^2*PI(),FALSE))))</f>
        <v>1798.7368629116816</v>
      </c>
      <c r="I2112" s="42">
        <f t="shared" si="233"/>
        <v>0.67002342570158102</v>
      </c>
      <c r="L2112" s="44"/>
    </row>
    <row r="2113" spans="1:12" x14ac:dyDescent="0.25">
      <c r="A2113" s="51">
        <f t="shared" si="234"/>
        <v>1196.7405313071097</v>
      </c>
      <c r="B2113" s="5">
        <f t="shared" si="228"/>
        <v>0.69948001890894052</v>
      </c>
      <c r="C2113" s="49">
        <f t="shared" si="231"/>
        <v>-3.1044937378542237</v>
      </c>
      <c r="D2113" s="5">
        <f t="shared" si="229"/>
        <v>11.511820167780288</v>
      </c>
      <c r="E2113" s="5">
        <f t="shared" si="230"/>
        <v>15.05629201844298</v>
      </c>
      <c r="F2113" s="5">
        <f t="shared" si="232"/>
        <v>11.777180293542051</v>
      </c>
      <c r="G2113" s="16">
        <f>IF(AND(C$9="L",C$10="IB"),IF((($C$7*Coefficients!$C$16)/($A2113*($C$4/100)))&lt;=1,2*ASIN(($C$7*Coefficients!$C$16)/( $A2113*($C$4/100)))*180/PI(),180),IF(AND(C$9="C",C$10="IB"),IF((($C$7*Coefficients!$D$16)/($A2113*($C$4/100)))&lt;=1,2*ASIN(($C$7*Coefficients!$D$16)/( $A2113*($C$4/100)))*180/PI(),180),IF(AND(C$9="L",C$10="D"),IF((($C$7*Coefficients!$E$16)/($A2113*($C$4/100)))&lt;=1,2*ASIN(($C$7*Coefficients!$E$16)/( $A2113*($C$4/100)))*180/PI(),180),IF(AND(C$9="C",C$10="D"),IF((($C$7*Coefficients!$F$16)/($A2113*($C$4/100)))&lt;=1,2*ASIN(($C$7*Coefficients!$F$16)/( $A2113*($C$4/100)))*180/PI(),180),FALSE))))</f>
        <v>69.502102340432117</v>
      </c>
      <c r="H2113" s="50">
        <f>IF(AND(C$9="L",C$10="IB"),(($C$7*Coefficients!$C$16)/($A2113*SIN(C$5*PI()/180))*100/2)^2*PI(),IF(AND(C$9="C",C$10="IB"),(($C$7*Coefficients!$D$16)/($A2113*SIN(C$5*PI()/180))*100/2)^2*PI(),IF(AND(C$9="L",C$10="D"),(($C$7*Coefficients!$E$16)/($A2113*SIN(C$5*PI()/180))*100/2)^2*PI(),IF(AND(C$9="C",C$10="D"),(($C$7* Coefficients!$F$16)/($A2113*SIN(C$5*PI()/180))*100/2)^2*PI(),FALSE))))</f>
        <v>1790.4724177321782</v>
      </c>
      <c r="I2113" s="42">
        <f t="shared" si="233"/>
        <v>0.66848241458507318</v>
      </c>
      <c r="L2113" s="44"/>
    </row>
    <row r="2114" spans="1:12" x14ac:dyDescent="0.25">
      <c r="A2114" s="51">
        <f t="shared" si="234"/>
        <v>1199.4993031492447</v>
      </c>
      <c r="B2114" s="5">
        <f t="shared" si="228"/>
        <v>0.69824888148004671</v>
      </c>
      <c r="C2114" s="49">
        <f t="shared" si="231"/>
        <v>-3.1197950263932874</v>
      </c>
      <c r="D2114" s="5">
        <f t="shared" si="229"/>
        <v>11.538357653976988</v>
      </c>
      <c r="E2114" s="5">
        <f t="shared" si="230"/>
        <v>15.125788704770391</v>
      </c>
      <c r="F2114" s="5">
        <f t="shared" si="232"/>
        <v>11.797180293542054</v>
      </c>
      <c r="G2114" s="16">
        <f>IF(AND(C$9="L",C$10="IB"),IF((($C$7*Coefficients!$C$16)/($A2114*($C$4/100)))&lt;=1,2*ASIN(($C$7*Coefficients!$C$16)/( $A2114*($C$4/100)))*180/PI(),180),IF(AND(C$9="C",C$10="IB"),IF((($C$7*Coefficients!$D$16)/($A2114*($C$4/100)))&lt;=1,2*ASIN(($C$7*Coefficients!$D$16)/( $A2114*($C$4/100)))*180/PI(),180),IF(AND(C$9="L",C$10="D"),IF((($C$7*Coefficients!$E$16)/($A2114*($C$4/100)))&lt;=1,2*ASIN(($C$7*Coefficients!$E$16)/( $A2114*($C$4/100)))*180/PI(),180),IF(AND(C$9="C",C$10="D"),IF((($C$7*Coefficients!$F$16)/($A2114*($C$4/100)))&lt;=1,2*ASIN(($C$7*Coefficients!$F$16)/( $A2114*($C$4/100)))*180/PI(),180),FALSE))))</f>
        <v>69.319362775067745</v>
      </c>
      <c r="H2114" s="50">
        <f>IF(AND(C$9="L",C$10="IB"),(($C$7*Coefficients!$C$16)/($A2114*SIN(C$5*PI()/180))*100/2)^2*PI(),IF(AND(C$9="C",C$10="IB"),(($C$7*Coefficients!$D$16)/($A2114*SIN(C$5*PI()/180))*100/2)^2*PI(),IF(AND(C$9="L",C$10="D"),(($C$7*Coefficients!$E$16)/($A2114*SIN(C$5*PI()/180))*100/2)^2*PI(),IF(AND(C$9="C",C$10="D"),(($C$7* Coefficients!$F$16)/($A2114*SIN(C$5*PI()/180))*100/2)^2*PI(),FALSE))))</f>
        <v>1782.2459442290965</v>
      </c>
      <c r="I2114" s="42">
        <f t="shared" si="233"/>
        <v>0.66694494769578205</v>
      </c>
      <c r="L2114" s="44"/>
    </row>
    <row r="2115" spans="1:12" x14ac:dyDescent="0.25">
      <c r="A2115" s="51">
        <f t="shared" si="234"/>
        <v>1202.2644346172783</v>
      </c>
      <c r="B2115" s="5">
        <f t="shared" si="228"/>
        <v>0.69701342230397356</v>
      </c>
      <c r="C2115" s="49">
        <f t="shared" si="231"/>
        <v>-3.1351771732930866</v>
      </c>
      <c r="D2115" s="5">
        <f t="shared" si="229"/>
        <v>11.564956315397357</v>
      </c>
      <c r="E2115" s="5">
        <f t="shared" si="230"/>
        <v>15.195606173226919</v>
      </c>
      <c r="F2115" s="5">
        <f t="shared" si="232"/>
        <v>11.817180293542048</v>
      </c>
      <c r="G2115" s="16">
        <f>IF(AND(C$9="L",C$10="IB"),IF((($C$7*Coefficients!$C$16)/($A2115*($C$4/100)))&lt;=1,2*ASIN(($C$7*Coefficients!$C$16)/( $A2115*($C$4/100)))*180/PI(),180),IF(AND(C$9="C",C$10="IB"),IF((($C$7*Coefficients!$D$16)/($A2115*($C$4/100)))&lt;=1,2*ASIN(($C$7*Coefficients!$D$16)/( $A2115*($C$4/100)))*180/PI(),180),IF(AND(C$9="L",C$10="D"),IF((($C$7*Coefficients!$E$16)/($A2115*($C$4/100)))&lt;=1,2*ASIN(($C$7*Coefficients!$E$16)/( $A2115*($C$4/100)))*180/PI(),180),IF(AND(C$9="C",C$10="D"),IF((($C$7*Coefficients!$F$16)/($A2115*($C$4/100)))&lt;=1,2*ASIN(($C$7*Coefficients!$F$16)/( $A2115*($C$4/100)))*180/PI(),180),FALSE))))</f>
        <v>69.137244066906803</v>
      </c>
      <c r="H2115" s="50">
        <f>IF(AND(C$9="L",C$10="IB"),(($C$7*Coefficients!$C$16)/($A2115*SIN(C$5*PI()/180))*100/2)^2*PI(),IF(AND(C$9="C",C$10="IB"),(($C$7*Coefficients!$D$16)/($A2115*SIN(C$5*PI()/180))*100/2)^2*PI(),IF(AND(C$9="L",C$10="D"),(($C$7*Coefficients!$E$16)/($A2115*SIN(C$5*PI()/180))*100/2)^2*PI(),IF(AND(C$9="C",C$10="D"),(($C$7* Coefficients!$F$16)/($A2115*SIN(C$5*PI()/180))*100/2)^2*PI(),FALSE))))</f>
        <v>1774.0572679384304</v>
      </c>
      <c r="I2115" s="42">
        <f t="shared" si="233"/>
        <v>0.66541101688221127</v>
      </c>
      <c r="L2115" s="44"/>
    </row>
    <row r="2116" spans="1:12" x14ac:dyDescent="0.25">
      <c r="A2116" s="51">
        <f t="shared" si="234"/>
        <v>1205.0359403716625</v>
      </c>
      <c r="B2116" s="5">
        <f t="shared" si="228"/>
        <v>0.69577363291648087</v>
      </c>
      <c r="C2116" s="49">
        <f t="shared" si="231"/>
        <v>-3.1506406665788567</v>
      </c>
      <c r="D2116" s="5">
        <f t="shared" si="229"/>
        <v>11.591616293064858</v>
      </c>
      <c r="E2116" s="5">
        <f t="shared" si="230"/>
        <v>15.265745904475621</v>
      </c>
      <c r="F2116" s="5">
        <f t="shared" si="232"/>
        <v>11.837180293542049</v>
      </c>
      <c r="G2116" s="16">
        <f>IF(AND(C$9="L",C$10="IB"),IF((($C$7*Coefficients!$C$16)/($A2116*($C$4/100)))&lt;=1,2*ASIN(($C$7*Coefficients!$C$16)/( $A2116*($C$4/100)))*180/PI(),180),IF(AND(C$9="C",C$10="IB"),IF((($C$7*Coefficients!$D$16)/($A2116*($C$4/100)))&lt;=1,2*ASIN(($C$7*Coefficients!$D$16)/( $A2116*($C$4/100)))*180/PI(),180),IF(AND(C$9="L",C$10="D"),IF((($C$7*Coefficients!$E$16)/($A2116*($C$4/100)))&lt;=1,2*ASIN(($C$7*Coefficients!$E$16)/( $A2116*($C$4/100)))*180/PI(),180),IF(AND(C$9="C",C$10="D"),IF((($C$7*Coefficients!$F$16)/($A2116*($C$4/100)))&lt;=1,2*ASIN(($C$7*Coefficients!$F$16)/( $A2116*($C$4/100)))*180/PI(),180),FALSE))))</f>
        <v>68.955742752887446</v>
      </c>
      <c r="H2116" s="50">
        <f>IF(AND(C$9="L",C$10="IB"),(($C$7*Coefficients!$C$16)/($A2116*SIN(C$5*PI()/180))*100/2)^2*PI(),IF(AND(C$9="C",C$10="IB"),(($C$7*Coefficients!$D$16)/($A2116*SIN(C$5*PI()/180))*100/2)^2*PI(),IF(AND(C$9="L",C$10="D"),(($C$7*Coefficients!$E$16)/($A2116*SIN(C$5*PI()/180))*100/2)^2*PI(),IF(AND(C$9="C",C$10="D"),(($C$7* Coefficients!$F$16)/($A2116*SIN(C$5*PI()/180))*100/2)^2*PI(),FALSE))))</f>
        <v>1765.9062151977637</v>
      </c>
      <c r="I2116" s="42">
        <f t="shared" si="233"/>
        <v>0.66388061401161247</v>
      </c>
      <c r="L2116" s="44"/>
    </row>
    <row r="2117" spans="1:12" x14ac:dyDescent="0.25">
      <c r="A2117" s="51">
        <f t="shared" si="234"/>
        <v>1207.8138351066448</v>
      </c>
      <c r="B2117" s="5">
        <f t="shared" si="228"/>
        <v>0.69452950490581888</v>
      </c>
      <c r="C2117" s="49">
        <f t="shared" si="231"/>
        <v>-3.1661859979339373</v>
      </c>
      <c r="D2117" s="5">
        <f t="shared" si="229"/>
        <v>11.618337728328031</v>
      </c>
      <c r="E2117" s="5">
        <f t="shared" si="230"/>
        <v>15.336209386013946</v>
      </c>
      <c r="F2117" s="5">
        <f t="shared" si="232"/>
        <v>11.857180293542049</v>
      </c>
      <c r="G2117" s="16">
        <f>IF(AND(C$9="L",C$10="IB"),IF((($C$7*Coefficients!$C$16)/($A2117*($C$4/100)))&lt;=1,2*ASIN(($C$7*Coefficients!$C$16)/( $A2117*($C$4/100)))*180/PI(),180),IF(AND(C$9="C",C$10="IB"),IF((($C$7*Coefficients!$D$16)/($A2117*($C$4/100)))&lt;=1,2*ASIN(($C$7*Coefficients!$D$16)/( $A2117*($C$4/100)))*180/PI(),180),IF(AND(C$9="L",C$10="D"),IF((($C$7*Coefficients!$E$16)/($A2117*($C$4/100)))&lt;=1,2*ASIN(($C$7*Coefficients!$E$16)/( $A2117*($C$4/100)))*180/PI(),180),IF(AND(C$9="C",C$10="D"),IF((($C$7*Coefficients!$F$16)/($A2117*($C$4/100)))&lt;=1,2*ASIN(($C$7*Coefficients!$F$16)/( $A2117*($C$4/100)))*180/PI(),180),FALSE))))</f>
        <v>68.774855402940403</v>
      </c>
      <c r="H2117" s="50">
        <f>IF(AND(C$9="L",C$10="IB"),(($C$7*Coefficients!$C$16)/($A2117*SIN(C$5*PI()/180))*100/2)^2*PI(),IF(AND(C$9="C",C$10="IB"),(($C$7*Coefficients!$D$16)/($A2117*SIN(C$5*PI()/180))*100/2)^2*PI(),IF(AND(C$9="L",C$10="D"),(($C$7*Coefficients!$E$16)/($A2117*SIN(C$5*PI()/180))*100/2)^2*PI(),IF(AND(C$9="C",C$10="D"),(($C$7* Coefficients!$F$16)/($A2117*SIN(C$5*PI()/180))*100/2)^2*PI(),FALSE))))</f>
        <v>1757.7926131425857</v>
      </c>
      <c r="I2117" s="42">
        <f t="shared" si="233"/>
        <v>0.66235373096994166</v>
      </c>
      <c r="L2117" s="44"/>
    </row>
    <row r="2118" spans="1:12" x14ac:dyDescent="0.25">
      <c r="A2118" s="51">
        <f t="shared" si="234"/>
        <v>1210.5981335503466</v>
      </c>
      <c r="B2118" s="5">
        <f t="shared" si="228"/>
        <v>0.69328102991362595</v>
      </c>
      <c r="C2118" s="49">
        <f t="shared" si="231"/>
        <v>-3.1818136627358862</v>
      </c>
      <c r="D2118" s="5">
        <f t="shared" si="229"/>
        <v>11.64512076286127</v>
      </c>
      <c r="E2118" s="5">
        <f t="shared" si="230"/>
        <v>15.406998112205338</v>
      </c>
      <c r="F2118" s="5">
        <f t="shared" si="232"/>
        <v>11.877180293542047</v>
      </c>
      <c r="G2118" s="16">
        <f>IF(AND(C$9="L",C$10="IB"),IF((($C$7*Coefficients!$C$16)/($A2118*($C$4/100)))&lt;=1,2*ASIN(($C$7*Coefficients!$C$16)/( $A2118*($C$4/100)))*180/PI(),180),IF(AND(C$9="C",C$10="IB"),IF((($C$7*Coefficients!$D$16)/($A2118*($C$4/100)))&lt;=1,2*ASIN(($C$7*Coefficients!$D$16)/( $A2118*($C$4/100)))*180/PI(),180),IF(AND(C$9="L",C$10="D"),IF((($C$7*Coefficients!$E$16)/($A2118*($C$4/100)))&lt;=1,2*ASIN(($C$7*Coefficients!$E$16)/( $A2118*($C$4/100)))*180/PI(),180),IF(AND(C$9="C",C$10="D"),IF((($C$7*Coefficients!$F$16)/($A2118*($C$4/100)))&lt;=1,2*ASIN(($C$7*Coefficients!$F$16)/( $A2118*($C$4/100)))*180/PI(),180),FALSE))))</f>
        <v>68.594578619531802</v>
      </c>
      <c r="H2118" s="50">
        <f>IF(AND(C$9="L",C$10="IB"),(($C$7*Coefficients!$C$16)/($A2118*SIN(C$5*PI()/180))*100/2)^2*PI(),IF(AND(C$9="C",C$10="IB"),(($C$7*Coefficients!$D$16)/($A2118*SIN(C$5*PI()/180))*100/2)^2*PI(),IF(AND(C$9="L",C$10="D"),(($C$7*Coefficients!$E$16)/($A2118*SIN(C$5*PI()/180))*100/2)^2*PI(),IF(AND(C$9="C",C$10="D"),(($C$7* Coefficients!$F$16)/($A2118*SIN(C$5*PI()/180))*100/2)^2*PI(),FALSE))))</f>
        <v>1749.7162897026271</v>
      </c>
      <c r="I2118" s="42">
        <f t="shared" si="233"/>
        <v>0.66083035966181713</v>
      </c>
      <c r="L2118" s="44"/>
    </row>
    <row r="2119" spans="1:12" x14ac:dyDescent="0.25">
      <c r="A2119" s="51">
        <f t="shared" si="234"/>
        <v>1213.388850464841</v>
      </c>
      <c r="B2119" s="5">
        <f t="shared" si="228"/>
        <v>0.69202819963583351</v>
      </c>
      <c r="C2119" s="49">
        <f t="shared" si="231"/>
        <v>-3.1975241600930575</v>
      </c>
      <c r="D2119" s="5">
        <f t="shared" si="229"/>
        <v>11.671965538665559</v>
      </c>
      <c r="E2119" s="5">
        <f t="shared" si="230"/>
        <v>15.478113584310909</v>
      </c>
      <c r="F2119" s="5">
        <f t="shared" si="232"/>
        <v>11.897180293542046</v>
      </c>
      <c r="G2119" s="16">
        <f>IF(AND(C$9="L",C$10="IB"),IF((($C$7*Coefficients!$C$16)/($A2119*($C$4/100)))&lt;=1,2*ASIN(($C$7*Coefficients!$C$16)/( $A2119*($C$4/100)))*180/PI(),180),IF(AND(C$9="C",C$10="IB"),IF((($C$7*Coefficients!$D$16)/($A2119*($C$4/100)))&lt;=1,2*ASIN(($C$7*Coefficients!$D$16)/( $A2119*($C$4/100)))*180/PI(),180),IF(AND(C$9="L",C$10="D"),IF((($C$7*Coefficients!$E$16)/($A2119*($C$4/100)))&lt;=1,2*ASIN(($C$7*Coefficients!$E$16)/( $A2119*($C$4/100)))*180/PI(),180),IF(AND(C$9="C",C$10="D"),IF((($C$7*Coefficients!$F$16)/($A2119*($C$4/100)))&lt;=1,2*ASIN(($C$7*Coefficients!$F$16)/( $A2119*($C$4/100)))*180/PI(),180),FALSE))))</f>
        <v>68.414909037214414</v>
      </c>
      <c r="H2119" s="50">
        <f>IF(AND(C$9="L",C$10="IB"),(($C$7*Coefficients!$C$16)/($A2119*SIN(C$5*PI()/180))*100/2)^2*PI(),IF(AND(C$9="C",C$10="IB"),(($C$7*Coefficients!$D$16)/($A2119*SIN(C$5*PI()/180))*100/2)^2*PI(),IF(AND(C$9="L",C$10="D"),(($C$7*Coefficients!$E$16)/($A2119*SIN(C$5*PI()/180))*100/2)^2*PI(),IF(AND(C$9="C",C$10="D"),(($C$7* Coefficients!$F$16)/($A2119*SIN(C$5*PI()/180))*100/2)^2*PI(),FALSE))))</f>
        <v>1741.6770735982086</v>
      </c>
      <c r="I2119" s="42">
        <f t="shared" si="233"/>
        <v>0.65931049201047587</v>
      </c>
      <c r="L2119" s="44"/>
    </row>
    <row r="2120" spans="1:12" x14ac:dyDescent="0.25">
      <c r="A2120" s="51">
        <f t="shared" si="234"/>
        <v>1216.1860006462314</v>
      </c>
      <c r="B2120" s="5">
        <f t="shared" si="228"/>
        <v>0.69077100582358042</v>
      </c>
      <c r="C2120" s="49">
        <f t="shared" si="231"/>
        <v>-3.2133179928816444</v>
      </c>
      <c r="D2120" s="5">
        <f t="shared" si="229"/>
        <v>11.698872198069221</v>
      </c>
      <c r="E2120" s="5">
        <f t="shared" si="230"/>
        <v>15.549557310521262</v>
      </c>
      <c r="F2120" s="5">
        <f t="shared" si="232"/>
        <v>11.917180293542046</v>
      </c>
      <c r="G2120" s="16">
        <f>IF(AND(C$9="L",C$10="IB"),IF((($C$7*Coefficients!$C$16)/($A2120*($C$4/100)))&lt;=1,2*ASIN(($C$7*Coefficients!$C$16)/( $A2120*($C$4/100)))*180/PI(),180),IF(AND(C$9="C",C$10="IB"),IF((($C$7*Coefficients!$D$16)/($A2120*($C$4/100)))&lt;=1,2*ASIN(($C$7*Coefficients!$D$16)/( $A2120*($C$4/100)))*180/PI(),180),IF(AND(C$9="L",C$10="D"),IF((($C$7*Coefficients!$E$16)/($A2120*($C$4/100)))&lt;=1,2*ASIN(($C$7*Coefficients!$E$16)/( $A2120*($C$4/100)))*180/PI(),180),IF(AND(C$9="C",C$10="D"),IF((($C$7*Coefficients!$F$16)/($A2120*($C$4/100)))&lt;=1,2*ASIN(($C$7*Coefficients!$F$16)/( $A2120*($C$4/100)))*180/PI(),180),FALSE))))</f>
        <v>68.235843322186653</v>
      </c>
      <c r="H2120" s="50">
        <f>IF(AND(C$9="L",C$10="IB"),(($C$7*Coefficients!$C$16)/($A2120*SIN(C$5*PI()/180))*100/2)^2*PI(),IF(AND(C$9="C",C$10="IB"),(($C$7*Coefficients!$D$16)/($A2120*SIN(C$5*PI()/180))*100/2)^2*PI(),IF(AND(C$9="L",C$10="D"),(($C$7*Coefficients!$E$16)/($A2120*SIN(C$5*PI()/180))*100/2)^2*PI(),IF(AND(C$9="C",C$10="D"),(($C$7* Coefficients!$F$16)/($A2120*SIN(C$5*PI()/180))*100/2)^2*PI(),FALSE))))</f>
        <v>1733.6747943366106</v>
      </c>
      <c r="I2120" s="42">
        <f t="shared" si="233"/>
        <v>0.65779411995773085</v>
      </c>
      <c r="L2120" s="44"/>
    </row>
    <row r="2121" spans="1:12" x14ac:dyDescent="0.25">
      <c r="A2121" s="51">
        <f t="shared" si="234"/>
        <v>1218.9895989247295</v>
      </c>
      <c r="B2121" s="5">
        <f t="shared" si="228"/>
        <v>0.68950944028413408</v>
      </c>
      <c r="C2121" s="49">
        <f t="shared" si="231"/>
        <v>-3.2291956677832041</v>
      </c>
      <c r="D2121" s="5">
        <f t="shared" si="229"/>
        <v>11.725840883728694</v>
      </c>
      <c r="E2121" s="5">
        <f t="shared" si="230"/>
        <v>15.621330805988515</v>
      </c>
      <c r="F2121" s="5">
        <f t="shared" si="232"/>
        <v>11.937180293542047</v>
      </c>
      <c r="G2121" s="16">
        <f>IF(AND(C$9="L",C$10="IB"),IF((($C$7*Coefficients!$C$16)/($A2121*($C$4/100)))&lt;=1,2*ASIN(($C$7*Coefficients!$C$16)/( $A2121*($C$4/100)))*180/PI(),180),IF(AND(C$9="C",C$10="IB"),IF((($C$7*Coefficients!$D$16)/($A2121*($C$4/100)))&lt;=1,2*ASIN(($C$7*Coefficients!$D$16)/( $A2121*($C$4/100)))*180/PI(),180),IF(AND(C$9="L",C$10="D"),IF((($C$7*Coefficients!$E$16)/($A2121*($C$4/100)))&lt;=1,2*ASIN(($C$7*Coefficients!$E$16)/( $A2121*($C$4/100)))*180/PI(),180),IF(AND(C$9="C",C$10="D"),IF((($C$7*Coefficients!$F$16)/($A2121*($C$4/100)))&lt;=1,2*ASIN(($C$7*Coefficients!$F$16)/( $A2121*($C$4/100)))*180/PI(),180),FALSE))))</f>
        <v>68.057378171859696</v>
      </c>
      <c r="H2121" s="50">
        <f>IF(AND(C$9="L",C$10="IB"),(($C$7*Coefficients!$C$16)/($A2121*SIN(C$5*PI()/180))*100/2)^2*PI(),IF(AND(C$9="C",C$10="IB"),(($C$7*Coefficients!$D$16)/($A2121*SIN(C$5*PI()/180))*100/2)^2*PI(),IF(AND(C$9="L",C$10="D"),(($C$7*Coefficients!$E$16)/($A2121*SIN(C$5*PI()/180))*100/2)^2*PI(),IF(AND(C$9="C",C$10="D"),(($C$7* Coefficients!$F$16)/($A2121*SIN(C$5*PI()/180))*100/2)^2*PI(),FALSE))))</f>
        <v>1725.7092822084576</v>
      </c>
      <c r="I2121" s="42">
        <f t="shared" si="233"/>
        <v>0.65628123546392836</v>
      </c>
      <c r="L2121" s="44"/>
    </row>
    <row r="2122" spans="1:12" x14ac:dyDescent="0.25">
      <c r="A2122" s="51">
        <f t="shared" si="234"/>
        <v>1221.7996601647344</v>
      </c>
      <c r="B2122" s="5">
        <f t="shared" si="228"/>
        <v>0.68824349488182002</v>
      </c>
      <c r="C2122" s="49">
        <f t="shared" si="231"/>
        <v>-3.2451576953226731</v>
      </c>
      <c r="D2122" s="5">
        <f t="shared" si="229"/>
        <v>11.752871738629256</v>
      </c>
      <c r="E2122" s="5">
        <f t="shared" si="230"/>
        <v>15.693435592858387</v>
      </c>
      <c r="F2122" s="5">
        <f t="shared" si="232"/>
        <v>11.957180293542045</v>
      </c>
      <c r="G2122" s="16">
        <f>IF(AND(C$9="L",C$10="IB"),IF((($C$7*Coefficients!$C$16)/($A2122*($C$4/100)))&lt;=1,2*ASIN(($C$7*Coefficients!$C$16)/( $A2122*($C$4/100)))*180/PI(),180),IF(AND(C$9="C",C$10="IB"),IF((($C$7*Coefficients!$D$16)/($A2122*($C$4/100)))&lt;=1,2*ASIN(($C$7*Coefficients!$D$16)/( $A2122*($C$4/100)))*180/PI(),180),IF(AND(C$9="L",C$10="D"),IF((($C$7*Coefficients!$E$16)/($A2122*($C$4/100)))&lt;=1,2*ASIN(($C$7*Coefficients!$E$16)/( $A2122*($C$4/100)))*180/PI(),180),IF(AND(C$9="C",C$10="D"),IF((($C$7*Coefficients!$F$16)/($A2122*($C$4/100)))&lt;=1,2*ASIN(($C$7*Coefficients!$F$16)/( $A2122*($C$4/100)))*180/PI(),180),FALSE))))</f>
        <v>67.879510314431968</v>
      </c>
      <c r="H2122" s="50">
        <f>IF(AND(C$9="L",C$10="IB"),(($C$7*Coefficients!$C$16)/($A2122*SIN(C$5*PI()/180))*100/2)^2*PI(),IF(AND(C$9="C",C$10="IB"),(($C$7*Coefficients!$D$16)/($A2122*SIN(C$5*PI()/180))*100/2)^2*PI(),IF(AND(C$9="L",C$10="D"),(($C$7*Coefficients!$E$16)/($A2122*SIN(C$5*PI()/180))*100/2)^2*PI(),IF(AND(C$9="C",C$10="D"),(($C$7* Coefficients!$F$16)/($A2122*SIN(C$5*PI()/180))*100/2)^2*PI(),FALSE))))</f>
        <v>1717.7803682841136</v>
      </c>
      <c r="I2122" s="42">
        <f t="shared" si="233"/>
        <v>0.65477183050790555</v>
      </c>
      <c r="L2122" s="44"/>
    </row>
    <row r="2123" spans="1:12" x14ac:dyDescent="0.25">
      <c r="A2123" s="51">
        <f t="shared" si="234"/>
        <v>1224.6161992649111</v>
      </c>
      <c r="B2123" s="5">
        <f t="shared" si="228"/>
        <v>0.68697316153895749</v>
      </c>
      <c r="C2123" s="49">
        <f t="shared" si="231"/>
        <v>-3.2612045899068991</v>
      </c>
      <c r="D2123" s="5">
        <f t="shared" si="229"/>
        <v>11.779964906085818</v>
      </c>
      <c r="E2123" s="5">
        <f t="shared" si="230"/>
        <v>15.765873200302529</v>
      </c>
      <c r="F2123" s="5">
        <f t="shared" si="232"/>
        <v>11.977180293542046</v>
      </c>
      <c r="G2123" s="16">
        <f>IF(AND(C$9="L",C$10="IB"),IF((($C$7*Coefficients!$C$16)/($A2123*($C$4/100)))&lt;=1,2*ASIN(($C$7*Coefficients!$C$16)/( $A2123*($C$4/100)))*180/PI(),180),IF(AND(C$9="C",C$10="IB"),IF((($C$7*Coefficients!$D$16)/($A2123*($C$4/100)))&lt;=1,2*ASIN(($C$7*Coefficients!$D$16)/( $A2123*($C$4/100)))*180/PI(),180),IF(AND(C$9="L",C$10="D"),IF((($C$7*Coefficients!$E$16)/($A2123*($C$4/100)))&lt;=1,2*ASIN(($C$7*Coefficients!$E$16)/( $A2123*($C$4/100)))*180/PI(),180),IF(AND(C$9="C",C$10="D"),IF((($C$7*Coefficients!$F$16)/($A2123*($C$4/100)))&lt;=1,2*ASIN(($C$7*Coefficients!$F$16)/( $A2123*($C$4/100)))*180/PI(),180),FALSE))))</f>
        <v>67.702236508471373</v>
      </c>
      <c r="H2123" s="50">
        <f>IF(AND(C$9="L",C$10="IB"),(($C$7*Coefficients!$C$16)/($A2123*SIN(C$5*PI()/180))*100/2)^2*PI(),IF(AND(C$9="C",C$10="IB"),(($C$7*Coefficients!$D$16)/($A2123*SIN(C$5*PI()/180))*100/2)^2*PI(),IF(AND(C$9="L",C$10="D"),(($C$7*Coefficients!$E$16)/($A2123*SIN(C$5*PI()/180))*100/2)^2*PI(),IF(AND(C$9="C",C$10="D"),(($C$7* Coefficients!$F$16)/($A2123*SIN(C$5*PI()/180))*100/2)^2*PI(),FALSE))))</f>
        <v>1709.8878844101077</v>
      </c>
      <c r="I2123" s="42">
        <f t="shared" si="233"/>
        <v>0.65326589708694738</v>
      </c>
      <c r="L2123" s="44"/>
    </row>
    <row r="2124" spans="1:12" x14ac:dyDescent="0.25">
      <c r="A2124" s="51">
        <f t="shared" si="234"/>
        <v>1227.4392311582692</v>
      </c>
      <c r="B2124" s="5">
        <f t="shared" si="228"/>
        <v>0.68569843223680793</v>
      </c>
      <c r="C2124" s="49">
        <f t="shared" si="231"/>
        <v>-3.2773368698636163</v>
      </c>
      <c r="D2124" s="5">
        <f t="shared" si="229"/>
        <v>11.807120529743646</v>
      </c>
      <c r="E2124" s="5">
        <f t="shared" si="230"/>
        <v>15.838645164550888</v>
      </c>
      <c r="F2124" s="5">
        <f t="shared" si="232"/>
        <v>11.997180293542044</v>
      </c>
      <c r="G2124" s="16">
        <f>IF(AND(C$9="L",C$10="IB"),IF((($C$7*Coefficients!$C$16)/($A2124*($C$4/100)))&lt;=1,2*ASIN(($C$7*Coefficients!$C$16)/( $A2124*($C$4/100)))*180/PI(),180),IF(AND(C$9="C",C$10="IB"),IF((($C$7*Coefficients!$D$16)/($A2124*($C$4/100)))&lt;=1,2*ASIN(($C$7*Coefficients!$D$16)/( $A2124*($C$4/100)))*180/PI(),180),IF(AND(C$9="L",C$10="D"),IF((($C$7*Coefficients!$E$16)/($A2124*($C$4/100)))&lt;=1,2*ASIN(($C$7*Coefficients!$E$16)/( $A2124*($C$4/100)))*180/PI(),180),IF(AND(C$9="C",C$10="D"),IF((($C$7*Coefficients!$F$16)/($A2124*($C$4/100)))&lt;=1,2*ASIN(($C$7*Coefficients!$F$16)/( $A2124*($C$4/100)))*180/PI(),180),FALSE))))</f>
        <v>67.525553542504653</v>
      </c>
      <c r="H2124" s="50">
        <f>IF(AND(C$9="L",C$10="IB"),(($C$7*Coefficients!$C$16)/($A2124*SIN(C$5*PI()/180))*100/2)^2*PI(),IF(AND(C$9="C",C$10="IB"),(($C$7*Coefficients!$D$16)/($A2124*SIN(C$5*PI()/180))*100/2)^2*PI(),IF(AND(C$9="L",C$10="D"),(($C$7*Coefficients!$E$16)/($A2124*SIN(C$5*PI()/180))*100/2)^2*PI(),IF(AND(C$9="C",C$10="D"),(($C$7* Coefficients!$F$16)/($A2124*SIN(C$5*PI()/180))*100/2)^2*PI(),FALSE))))</f>
        <v>1702.0316632055622</v>
      </c>
      <c r="I2124" s="42">
        <f t="shared" si="233"/>
        <v>0.65176342721674507</v>
      </c>
      <c r="L2124" s="44"/>
    </row>
    <row r="2125" spans="1:12" x14ac:dyDescent="0.25">
      <c r="A2125" s="51">
        <f t="shared" si="234"/>
        <v>1230.268770812243</v>
      </c>
      <c r="B2125" s="5">
        <f t="shared" si="228"/>
        <v>0.68441929901652454</v>
      </c>
      <c r="C2125" s="49">
        <f t="shared" si="231"/>
        <v>-3.2935550574810213</v>
      </c>
      <c r="D2125" s="5">
        <f t="shared" si="229"/>
        <v>11.834338753579161</v>
      </c>
      <c r="E2125" s="5">
        <f t="shared" si="230"/>
        <v>15.91175302892437</v>
      </c>
      <c r="F2125" s="5">
        <f t="shared" si="232"/>
        <v>12.017180293542044</v>
      </c>
      <c r="G2125" s="16">
        <f>IF(AND(C$9="L",C$10="IB"),IF((($C$7*Coefficients!$C$16)/($A2125*($C$4/100)))&lt;=1,2*ASIN(($C$7*Coefficients!$C$16)/( $A2125*($C$4/100)))*180/PI(),180),IF(AND(C$9="C",C$10="IB"),IF((($C$7*Coefficients!$D$16)/($A2125*($C$4/100)))&lt;=1,2*ASIN(($C$7*Coefficients!$D$16)/( $A2125*($C$4/100)))*180/PI(),180),IF(AND(C$9="L",C$10="D"),IF((($C$7*Coefficients!$E$16)/($A2125*($C$4/100)))&lt;=1,2*ASIN(($C$7*Coefficients!$E$16)/( $A2125*($C$4/100)))*180/PI(),180),IF(AND(C$9="C",C$10="D"),IF((($C$7*Coefficients!$F$16)/($A2125*($C$4/100)))&lt;=1,2*ASIN(($C$7*Coefficients!$F$16)/( $A2125*($C$4/100)))*180/PI(),180),FALSE))))</f>
        <v>67.349458234614048</v>
      </c>
      <c r="H2125" s="50">
        <f>IF(AND(C$9="L",C$10="IB"),(($C$7*Coefficients!$C$16)/($A2125*SIN(C$5*PI()/180))*100/2)^2*PI(),IF(AND(C$9="C",C$10="IB"),(($C$7*Coefficients!$D$16)/($A2125*SIN(C$5*PI()/180))*100/2)^2*PI(),IF(AND(C$9="L",C$10="D"),(($C$7*Coefficients!$E$16)/($A2125*SIN(C$5*PI()/180))*100/2)^2*PI(),IF(AND(C$9="C",C$10="D"),(($C$7* Coefficients!$F$16)/($A2125*SIN(C$5*PI()/180))*100/2)^2*PI(),FALSE))))</f>
        <v>1694.2115380586474</v>
      </c>
      <c r="I2125" s="42">
        <f t="shared" si="233"/>
        <v>0.65026441293135262</v>
      </c>
      <c r="L2125" s="44"/>
    </row>
    <row r="2126" spans="1:12" x14ac:dyDescent="0.25">
      <c r="A2126" s="51">
        <f t="shared" si="234"/>
        <v>1233.1048332287701</v>
      </c>
      <c r="B2126" s="5">
        <f t="shared" si="228"/>
        <v>0.68313575398011606</v>
      </c>
      <c r="C2126" s="49">
        <f t="shared" si="231"/>
        <v>-3.3098596790477899</v>
      </c>
      <c r="D2126" s="5">
        <f t="shared" si="229"/>
        <v>11.861619721900675</v>
      </c>
      <c r="E2126" s="5">
        <f t="shared" si="230"/>
        <v>15.985198343867504</v>
      </c>
      <c r="F2126" s="5">
        <f t="shared" si="232"/>
        <v>12.037180293542045</v>
      </c>
      <c r="G2126" s="16">
        <f>IF(AND(C$9="L",C$10="IB"),IF((($C$7*Coefficients!$C$16)/($A2126*($C$4/100)))&lt;=1,2*ASIN(($C$7*Coefficients!$C$16)/( $A2126*($C$4/100)))*180/PI(),180),IF(AND(C$9="C",C$10="IB"),IF((($C$7*Coefficients!$D$16)/($A2126*($C$4/100)))&lt;=1,2*ASIN(($C$7*Coefficients!$D$16)/( $A2126*($C$4/100)))*180/PI(),180),IF(AND(C$9="L",C$10="D"),IF((($C$7*Coefficients!$E$16)/($A2126*($C$4/100)))&lt;=1,2*ASIN(($C$7*Coefficients!$E$16)/( $A2126*($C$4/100)))*180/PI(),180),IF(AND(C$9="C",C$10="D"),IF((($C$7*Coefficients!$F$16)/($A2126*($C$4/100)))&lt;=1,2*ASIN(($C$7*Coefficients!$F$16)/( $A2126*($C$4/100)))*180/PI(),180),FALSE))))</f>
        <v>67.173947432040933</v>
      </c>
      <c r="H2126" s="50">
        <f>IF(AND(C$9="L",C$10="IB"),(($C$7*Coefficients!$C$16)/($A2126*SIN(C$5*PI()/180))*100/2)^2*PI(),IF(AND(C$9="C",C$10="IB"),(($C$7*Coefficients!$D$16)/($A2126*SIN(C$5*PI()/180))*100/2)^2*PI(),IF(AND(C$9="L",C$10="D"),(($C$7*Coefficients!$E$16)/($A2126*SIN(C$5*PI()/180))*100/2)^2*PI(),IF(AND(C$9="C",C$10="D"),(($C$7* Coefficients!$F$16)/($A2126*SIN(C$5*PI()/180))*100/2)^2*PI(),FALSE))))</f>
        <v>1686.4273431230411</v>
      </c>
      <c r="I2126" s="42">
        <f t="shared" si="233"/>
        <v>0.64876884628314579</v>
      </c>
      <c r="L2126" s="44"/>
    </row>
    <row r="2127" spans="1:12" x14ac:dyDescent="0.25">
      <c r="A2127" s="51">
        <f t="shared" si="234"/>
        <v>1235.9474334443712</v>
      </c>
      <c r="B2127" s="5">
        <f t="shared" si="228"/>
        <v>0.68184778929141499</v>
      </c>
      <c r="C2127" s="49">
        <f t="shared" si="231"/>
        <v>-3.3262512648936715</v>
      </c>
      <c r="D2127" s="5">
        <f t="shared" si="229"/>
        <v>11.888963579349165</v>
      </c>
      <c r="E2127" s="5">
        <f t="shared" si="230"/>
        <v>16.05898266698134</v>
      </c>
      <c r="F2127" s="5">
        <f t="shared" si="232"/>
        <v>12.057180293542043</v>
      </c>
      <c r="G2127" s="16">
        <f>IF(AND(C$9="L",C$10="IB"),IF((($C$7*Coefficients!$C$16)/($A2127*($C$4/100)))&lt;=1,2*ASIN(($C$7*Coefficients!$C$16)/( $A2127*($C$4/100)))*180/PI(),180),IF(AND(C$9="C",C$10="IB"),IF((($C$7*Coefficients!$D$16)/($A2127*($C$4/100)))&lt;=1,2*ASIN(($C$7*Coefficients!$D$16)/( $A2127*($C$4/100)))*180/PI(),180),IF(AND(C$9="L",C$10="D"),IF((($C$7*Coefficients!$E$16)/($A2127*($C$4/100)))&lt;=1,2*ASIN(($C$7*Coefficients!$E$16)/( $A2127*($C$4/100)))*180/PI(),180),IF(AND(C$9="C",C$10="D"),IF((($C$7*Coefficients!$F$16)/($A2127*($C$4/100)))&lt;=1,2*ASIN(($C$7*Coefficients!$F$16)/( $A2127*($C$4/100)))*180/PI(),180),FALSE))))</f>
        <v>66.999018010796405</v>
      </c>
      <c r="H2127" s="50">
        <f>IF(AND(C$9="L",C$10="IB"),(($C$7*Coefficients!$C$16)/($A2127*SIN(C$5*PI()/180))*100/2)^2*PI(),IF(AND(C$9="C",C$10="IB"),(($C$7*Coefficients!$D$16)/($A2127*SIN(C$5*PI()/180))*100/2)^2*PI(),IF(AND(C$9="L",C$10="D"),(($C$7*Coefficients!$E$16)/($A2127*SIN(C$5*PI()/180))*100/2)^2*PI(),IF(AND(C$9="C",C$10="D"),(($C$7* Coefficients!$F$16)/($A2127*SIN(C$5*PI()/180))*100/2)^2*PI(),FALSE))))</f>
        <v>1678.6789133144171</v>
      </c>
      <c r="I2127" s="42">
        <f t="shared" si="233"/>
        <v>0.64727671934277886</v>
      </c>
      <c r="L2127" s="44"/>
    </row>
    <row r="2128" spans="1:12" x14ac:dyDescent="0.25">
      <c r="A2128" s="51">
        <f t="shared" si="234"/>
        <v>1238.7965865302294</v>
      </c>
      <c r="B2128" s="5">
        <f t="shared" si="228"/>
        <v>0.68055539717705515</v>
      </c>
      <c r="C2128" s="49">
        <f t="shared" si="231"/>
        <v>-3.3427303494306093</v>
      </c>
      <c r="D2128" s="5">
        <f t="shared" si="229"/>
        <v>11.916370470899043</v>
      </c>
      <c r="E2128" s="5">
        <f t="shared" si="230"/>
        <v>16.133107563056512</v>
      </c>
      <c r="F2128" s="5">
        <f t="shared" si="232"/>
        <v>12.077180293542044</v>
      </c>
      <c r="G2128" s="16">
        <f>IF(AND(C$9="L",C$10="IB"),IF((($C$7*Coefficients!$C$16)/($A2128*($C$4/100)))&lt;=1,2*ASIN(($C$7*Coefficients!$C$16)/( $A2128*($C$4/100)))*180/PI(),180),IF(AND(C$9="C",C$10="IB"),IF((($C$7*Coefficients!$D$16)/($A2128*($C$4/100)))&lt;=1,2*ASIN(($C$7*Coefficients!$D$16)/( $A2128*($C$4/100)))*180/PI(),180),IF(AND(C$9="L",C$10="D"),IF((($C$7*Coefficients!$E$16)/($A2128*($C$4/100)))&lt;=1,2*ASIN(($C$7*Coefficients!$E$16)/( $A2128*($C$4/100)))*180/PI(),180),IF(AND(C$9="C",C$10="D"),IF((($C$7*Coefficients!$F$16)/($A2128*($C$4/100)))&lt;=1,2*ASIN(($C$7*Coefficients!$F$16)/( $A2128*($C$4/100)))*180/PI(),180),FALSE))))</f>
        <v>66.82466687527841</v>
      </c>
      <c r="H2128" s="50">
        <f>IF(AND(C$9="L",C$10="IB"),(($C$7*Coefficients!$C$16)/($A2128*SIN(C$5*PI()/180))*100/2)^2*PI(),IF(AND(C$9="C",C$10="IB"),(($C$7*Coefficients!$D$16)/($A2128*SIN(C$5*PI()/180))*100/2)^2*PI(),IF(AND(C$9="L",C$10="D"),(($C$7*Coefficients!$E$16)/($A2128*SIN(C$5*PI()/180))*100/2)^2*PI(),IF(AND(C$9="C",C$10="D"),(($C$7* Coefficients!$F$16)/($A2128*SIN(C$5*PI()/180))*100/2)^2*PI(),FALSE))))</f>
        <v>1670.9660843069453</v>
      </c>
      <c r="I2128" s="42">
        <f t="shared" si="233"/>
        <v>0.64578802419914338</v>
      </c>
      <c r="L2128" s="44"/>
    </row>
    <row r="2129" spans="1:12" x14ac:dyDescent="0.25">
      <c r="A2129" s="51">
        <f t="shared" si="234"/>
        <v>1241.652307592271</v>
      </c>
      <c r="B2129" s="5">
        <f t="shared" si="228"/>
        <v>0.67925856992745803</v>
      </c>
      <c r="C2129" s="49">
        <f t="shared" si="231"/>
        <v>-3.3592974711943935</v>
      </c>
      <c r="D2129" s="5">
        <f t="shared" si="229"/>
        <v>11.943840541858917</v>
      </c>
      <c r="E2129" s="5">
        <f t="shared" si="230"/>
        <v>16.207574604106366</v>
      </c>
      <c r="F2129" s="5">
        <f t="shared" si="232"/>
        <v>12.097180293542042</v>
      </c>
      <c r="G2129" s="16">
        <f>IF(AND(C$9="L",C$10="IB"),IF((($C$7*Coefficients!$C$16)/($A2129*($C$4/100)))&lt;=1,2*ASIN(($C$7*Coefficients!$C$16)/( $A2129*($C$4/100)))*180/PI(),180),IF(AND(C$9="C",C$10="IB"),IF((($C$7*Coefficients!$D$16)/($A2129*($C$4/100)))&lt;=1,2*ASIN(($C$7*Coefficients!$D$16)/( $A2129*($C$4/100)))*180/PI(),180),IF(AND(C$9="L",C$10="D"),IF((($C$7*Coefficients!$E$16)/($A2129*($C$4/100)))&lt;=1,2*ASIN(($C$7*Coefficients!$E$16)/( $A2129*($C$4/100)))*180/PI(),180),IF(AND(C$9="C",C$10="D"),IF((($C$7*Coefficients!$F$16)/($A2129*($C$4/100)))&lt;=1,2*ASIN(($C$7*Coefficients!$F$16)/( $A2129*($C$4/100)))*180/PI(),180),FALSE))))</f>
        <v>66.650890957895683</v>
      </c>
      <c r="H2129" s="50">
        <f>IF(AND(C$9="L",C$10="IB"),(($C$7*Coefficients!$C$16)/($A2129*SIN(C$5*PI()/180))*100/2)^2*PI(),IF(AND(C$9="C",C$10="IB"),(($C$7*Coefficients!$D$16)/($A2129*SIN(C$5*PI()/180))*100/2)^2*PI(),IF(AND(C$9="L",C$10="D"),(($C$7*Coefficients!$E$16)/($A2129*SIN(C$5*PI()/180))*100/2)^2*PI(),IF(AND(C$9="C",C$10="D"),(($C$7* Coefficients!$F$16)/($A2129*SIN(C$5*PI()/180))*100/2)^2*PI(),FALSE))))</f>
        <v>1663.2886925298019</v>
      </c>
      <c r="I2129" s="42">
        <f t="shared" si="233"/>
        <v>0.64430275295932604</v>
      </c>
      <c r="L2129" s="44"/>
    </row>
    <row r="2130" spans="1:12" x14ac:dyDescent="0.25">
      <c r="A2130" s="51">
        <f t="shared" si="234"/>
        <v>1244.5146117712445</v>
      </c>
      <c r="B2130" s="5">
        <f t="shared" si="228"/>
        <v>0.67795729989782583</v>
      </c>
      <c r="C2130" s="49">
        <f t="shared" si="231"/>
        <v>-3.3759531728868919</v>
      </c>
      <c r="D2130" s="5">
        <f t="shared" si="229"/>
        <v>11.97137393787237</v>
      </c>
      <c r="E2130" s="5">
        <f t="shared" si="230"/>
        <v>16.282385369400359</v>
      </c>
      <c r="F2130" s="5">
        <f t="shared" si="232"/>
        <v>12.11718029354204</v>
      </c>
      <c r="G2130" s="16">
        <f>IF(AND(C$9="L",C$10="IB"),IF((($C$7*Coefficients!$C$16)/($A2130*($C$4/100)))&lt;=1,2*ASIN(($C$7*Coefficients!$C$16)/( $A2130*($C$4/100)))*180/PI(),180),IF(AND(C$9="C",C$10="IB"),IF((($C$7*Coefficients!$D$16)/($A2130*($C$4/100)))&lt;=1,2*ASIN(($C$7*Coefficients!$D$16)/( $A2130*($C$4/100)))*180/PI(),180),IF(AND(C$9="L",C$10="D"),IF((($C$7*Coefficients!$E$16)/($A2130*($C$4/100)))&lt;=1,2*ASIN(($C$7*Coefficients!$E$16)/( $A2130*($C$4/100)))*180/PI(),180),IF(AND(C$9="C",C$10="D"),IF((($C$7*Coefficients!$F$16)/($A2130*($C$4/100)))&lt;=1,2*ASIN(($C$7*Coefficients!$F$16)/( $A2130*($C$4/100)))*180/PI(),180),FALSE))))</f>
        <v>66.477687218697923</v>
      </c>
      <c r="H2130" s="50">
        <f>IF(AND(C$9="L",C$10="IB"),(($C$7*Coefficients!$C$16)/($A2130*SIN(C$5*PI()/180))*100/2)^2*PI(),IF(AND(C$9="C",C$10="IB"),(($C$7*Coefficients!$D$16)/($A2130*SIN(C$5*PI()/180))*100/2)^2*PI(),IF(AND(C$9="L",C$10="D"),(($C$7*Coefficients!$E$16)/($A2130*SIN(C$5*PI()/180))*100/2)^2*PI(),IF(AND(C$9="C",C$10="D"),(($C$7* Coefficients!$F$16)/($A2130*SIN(C$5*PI()/180))*100/2)^2*PI(),FALSE))))</f>
        <v>1655.6465751637038</v>
      </c>
      <c r="I2130" s="42">
        <f t="shared" si="233"/>
        <v>0.64282089774856643</v>
      </c>
      <c r="L2130" s="44"/>
    </row>
    <row r="2131" spans="1:12" x14ac:dyDescent="0.25">
      <c r="A2131" s="51">
        <f t="shared" si="234"/>
        <v>1247.383514242802</v>
      </c>
      <c r="B2131" s="5">
        <f t="shared" si="228"/>
        <v>0.67665157950914434</v>
      </c>
      <c r="C2131" s="49">
        <f t="shared" si="231"/>
        <v>-3.3926980014188315</v>
      </c>
      <c r="D2131" s="5">
        <f t="shared" si="229"/>
        <v>11.998970804918729</v>
      </c>
      <c r="E2131" s="5">
        <f t="shared" si="230"/>
        <v>16.357541445497517</v>
      </c>
      <c r="F2131" s="5">
        <f t="shared" si="232"/>
        <v>12.137180293542041</v>
      </c>
      <c r="G2131" s="16">
        <f>IF(AND(C$9="L",C$10="IB"),IF((($C$7*Coefficients!$C$16)/($A2131*($C$4/100)))&lt;=1,2*ASIN(($C$7*Coefficients!$C$16)/( $A2131*($C$4/100)))*180/PI(),180),IF(AND(C$9="C",C$10="IB"),IF((($C$7*Coefficients!$D$16)/($A2131*($C$4/100)))&lt;=1,2*ASIN(($C$7*Coefficients!$D$16)/( $A2131*($C$4/100)))*180/PI(),180),IF(AND(C$9="L",C$10="D"),IF((($C$7*Coefficients!$E$16)/($A2131*($C$4/100)))&lt;=1,2*ASIN(($C$7*Coefficients!$E$16)/( $A2131*($C$4/100)))*180/PI(),180),IF(AND(C$9="C",C$10="D"),IF((($C$7*Coefficients!$F$16)/($A2131*($C$4/100)))&lt;=1,2*ASIN(($C$7*Coefficients!$F$16)/( $A2131*($C$4/100)))*180/PI(),180),FALSE))))</f>
        <v>66.305052645012552</v>
      </c>
      <c r="H2131" s="50">
        <f>IF(AND(C$9="L",C$10="IB"),(($C$7*Coefficients!$C$16)/($A2131*SIN(C$5*PI()/180))*100/2)^2*PI(),IF(AND(C$9="C",C$10="IB"),(($C$7*Coefficients!$D$16)/($A2131*SIN(C$5*PI()/180))*100/2)^2*PI(),IF(AND(C$9="L",C$10="D"),(($C$7*Coefficients!$E$16)/($A2131*SIN(C$5*PI()/180))*100/2)^2*PI(),IF(AND(C$9="C",C$10="D"),(($C$7* Coefficients!$F$16)/($A2131*SIN(C$5*PI()/180))*100/2)^2*PI(),FALSE))))</f>
        <v>1648.0395701374528</v>
      </c>
      <c r="I2131" s="42">
        <f t="shared" si="233"/>
        <v>0.64134245071021578</v>
      </c>
      <c r="L2131" s="44"/>
    </row>
    <row r="2132" spans="1:12" x14ac:dyDescent="0.25">
      <c r="A2132" s="51">
        <f t="shared" si="234"/>
        <v>1250.2590302175788</v>
      </c>
      <c r="B2132" s="5">
        <f t="shared" si="228"/>
        <v>0.67534140124919173</v>
      </c>
      <c r="C2132" s="49">
        <f t="shared" si="231"/>
        <v>-3.4095325079531764</v>
      </c>
      <c r="D2132" s="5">
        <f t="shared" si="229"/>
        <v>12.026631289313833</v>
      </c>
      <c r="E2132" s="5">
        <f t="shared" si="230"/>
        <v>16.433044426280091</v>
      </c>
      <c r="F2132" s="5">
        <f t="shared" si="232"/>
        <v>12.157180293542041</v>
      </c>
      <c r="G2132" s="16">
        <f>IF(AND(C$9="L",C$10="IB"),IF((($C$7*Coefficients!$C$16)/($A2132*($C$4/100)))&lt;=1,2*ASIN(($C$7*Coefficients!$C$16)/( $A2132*($C$4/100)))*180/PI(),180),IF(AND(C$9="C",C$10="IB"),IF((($C$7*Coefficients!$D$16)/($A2132*($C$4/100)))&lt;=1,2*ASIN(($C$7*Coefficients!$D$16)/( $A2132*($C$4/100)))*180/PI(),180),IF(AND(C$9="L",C$10="D"),IF((($C$7*Coefficients!$E$16)/($A2132*($C$4/100)))&lt;=1,2*ASIN(($C$7*Coefficients!$E$16)/( $A2132*($C$4/100)))*180/PI(),180),IF(AND(C$9="C",C$10="D"),IF((($C$7*Coefficients!$F$16)/($A2132*($C$4/100)))&lt;=1,2*ASIN(($C$7*Coefficients!$F$16)/( $A2132*($C$4/100)))*180/PI(),180),FALSE))))</f>
        <v>66.132984251087251</v>
      </c>
      <c r="H2132" s="50">
        <f>IF(AND(C$9="L",C$10="IB"),(($C$7*Coefficients!$C$16)/($A2132*SIN(C$5*PI()/180))*100/2)^2*PI(),IF(AND(C$9="C",C$10="IB"),(($C$7*Coefficients!$D$16)/($A2132*SIN(C$5*PI()/180))*100/2)^2*PI(),IF(AND(C$9="L",C$10="D"),(($C$7*Coefficients!$E$16)/($A2132*SIN(C$5*PI()/180))*100/2)^2*PI(),IF(AND(C$9="C",C$10="D"),(($C$7* Coefficients!$F$16)/($A2132*SIN(C$5*PI()/180))*100/2)^2*PI(),FALSE))))</f>
        <v>1640.4675161245025</v>
      </c>
      <c r="I2132" s="42">
        <f t="shared" si="233"/>
        <v>0.63986740400569508</v>
      </c>
      <c r="L2132" s="44"/>
    </row>
    <row r="2133" spans="1:12" x14ac:dyDescent="0.25">
      <c r="A2133" s="51">
        <f t="shared" si="234"/>
        <v>1253.1411749412741</v>
      </c>
      <c r="B2133" s="5">
        <f t="shared" si="228"/>
        <v>0.67402675767356002</v>
      </c>
      <c r="C2133" s="49">
        <f t="shared" si="231"/>
        <v>-3.4264572479490401</v>
      </c>
      <c r="D2133" s="5">
        <f t="shared" si="229"/>
        <v>12.054355537710816</v>
      </c>
      <c r="E2133" s="5">
        <f t="shared" si="230"/>
        <v>16.508895912987342</v>
      </c>
      <c r="F2133" s="5">
        <f t="shared" si="232"/>
        <v>12.177180293542039</v>
      </c>
      <c r="G2133" s="16">
        <f>IF(AND(C$9="L",C$10="IB"),IF((($C$7*Coefficients!$C$16)/($A2133*($C$4/100)))&lt;=1,2*ASIN(($C$7*Coefficients!$C$16)/( $A2133*($C$4/100)))*180/PI(),180),IF(AND(C$9="C",C$10="IB"),IF((($C$7*Coefficients!$D$16)/($A2133*($C$4/100)))&lt;=1,2*ASIN(($C$7*Coefficients!$D$16)/( $A2133*($C$4/100)))*180/PI(),180),IF(AND(C$9="L",C$10="D"),IF((($C$7*Coefficients!$E$16)/($A2133*($C$4/100)))&lt;=1,2*ASIN(($C$7*Coefficients!$E$16)/( $A2133*($C$4/100)))*180/PI(),180),IF(AND(C$9="C",C$10="D"),IF((($C$7*Coefficients!$F$16)/($A2133*($C$4/100)))&lt;=1,2*ASIN(($C$7*Coefficients!$F$16)/( $A2133*($C$4/100)))*180/PI(),180),FALSE))))</f>
        <v>65.961479077739043</v>
      </c>
      <c r="H2133" s="50">
        <f>IF(AND(C$9="L",C$10="IB"),(($C$7*Coefficients!$C$16)/($A2133*SIN(C$5*PI()/180))*100/2)^2*PI(),IF(AND(C$9="C",C$10="IB"),(($C$7*Coefficients!$D$16)/($A2133*SIN(C$5*PI()/180))*100/2)^2*PI(),IF(AND(C$9="L",C$10="D"),(($C$7*Coefficients!$E$16)/($A2133*SIN(C$5*PI()/180))*100/2)^2*PI(),IF(AND(C$9="C",C$10="D"),(($C$7* Coefficients!$F$16)/($A2133*SIN(C$5*PI()/180))*100/2)^2*PI(),FALSE))))</f>
        <v>1632.9302525395335</v>
      </c>
      <c r="I2133" s="42">
        <f t="shared" si="233"/>
        <v>0.63839574981445357</v>
      </c>
      <c r="L2133" s="44"/>
    </row>
    <row r="2134" spans="1:12" x14ac:dyDescent="0.25">
      <c r="A2134" s="51">
        <f t="shared" si="234"/>
        <v>1256.0299636947327</v>
      </c>
      <c r="B2134" s="5">
        <f t="shared" si="228"/>
        <v>0.6727076414066796</v>
      </c>
      <c r="C2134" s="49">
        <f t="shared" si="231"/>
        <v>-3.4434727812062587</v>
      </c>
      <c r="D2134" s="5">
        <f t="shared" si="229"/>
        <v>12.082143697100891</v>
      </c>
      <c r="E2134" s="5">
        <f t="shared" si="230"/>
        <v>16.585097514249554</v>
      </c>
      <c r="F2134" s="5">
        <f t="shared" si="232"/>
        <v>12.19718029354204</v>
      </c>
      <c r="G2134" s="16">
        <f>IF(AND(C$9="L",C$10="IB"),IF((($C$7*Coefficients!$C$16)/($A2134*($C$4/100)))&lt;=1,2*ASIN(($C$7*Coefficients!$C$16)/( $A2134*($C$4/100)))*180/PI(),180),IF(AND(C$9="C",C$10="IB"),IF((($C$7*Coefficients!$D$16)/($A2134*($C$4/100)))&lt;=1,2*ASIN(($C$7*Coefficients!$D$16)/( $A2134*($C$4/100)))*180/PI(),180),IF(AND(C$9="L",C$10="D"),IF((($C$7*Coefficients!$E$16)/($A2134*($C$4/100)))&lt;=1,2*ASIN(($C$7*Coefficients!$E$16)/( $A2134*($C$4/100)))*180/PI(),180),IF(AND(C$9="C",C$10="D"),IF((($C$7*Coefficients!$F$16)/($A2134*($C$4/100)))&lt;=1,2*ASIN(($C$7*Coefficients!$F$16)/( $A2134*($C$4/100)))*180/PI(),180),FALSE))))</f>
        <v>65.790534192008849</v>
      </c>
      <c r="H2134" s="50">
        <f>IF(AND(C$9="L",C$10="IB"),(($C$7*Coefficients!$C$16)/($A2134*SIN(C$5*PI()/180))*100/2)^2*PI(),IF(AND(C$9="C",C$10="IB"),(($C$7*Coefficients!$D$16)/($A2134*SIN(C$5*PI()/180))*100/2)^2*PI(),IF(AND(C$9="L",C$10="D"),(($C$7*Coefficients!$E$16)/($A2134*SIN(C$5*PI()/180))*100/2)^2*PI(),IF(AND(C$9="C",C$10="D"),(($C$7* Coefficients!$F$16)/($A2134*SIN(C$5*PI()/180))*100/2)^2*PI(),FALSE))))</f>
        <v>1625.4276195350483</v>
      </c>
      <c r="I2134" s="42">
        <f t="shared" si="233"/>
        <v>0.6369274803339271</v>
      </c>
      <c r="L2134" s="44"/>
    </row>
    <row r="2135" spans="1:12" x14ac:dyDescent="0.25">
      <c r="A2135" s="51">
        <f t="shared" si="234"/>
        <v>1258.9254117940247</v>
      </c>
      <c r="B2135" s="5">
        <f t="shared" si="228"/>
        <v>0.67138404514285643</v>
      </c>
      <c r="C2135" s="49">
        <f t="shared" si="231"/>
        <v>-3.4605796719105122</v>
      </c>
      <c r="D2135" s="5">
        <f t="shared" si="229"/>
        <v>12.109995914814101</v>
      </c>
      <c r="E2135" s="5">
        <f t="shared" si="230"/>
        <v>16.661650846122058</v>
      </c>
      <c r="F2135" s="5">
        <f t="shared" si="232"/>
        <v>12.217180293542038</v>
      </c>
      <c r="G2135" s="16">
        <f>IF(AND(C$9="L",C$10="IB"),IF((($C$7*Coefficients!$C$16)/($A2135*($C$4/100)))&lt;=1,2*ASIN(($C$7*Coefficients!$C$16)/( $A2135*($C$4/100)))*180/PI(),180),IF(AND(C$9="C",C$10="IB"),IF((($C$7*Coefficients!$D$16)/($A2135*($C$4/100)))&lt;=1,2*ASIN(($C$7*Coefficients!$D$16)/( $A2135*($C$4/100)))*180/PI(),180),IF(AND(C$9="L",C$10="D"),IF((($C$7*Coefficients!$E$16)/($A2135*($C$4/100)))&lt;=1,2*ASIN(($C$7*Coefficients!$E$16)/( $A2135*($C$4/100)))*180/PI(),180),IF(AND(C$9="C",C$10="D"),IF((($C$7*Coefficients!$F$16)/($A2135*($C$4/100)))&lt;=1,2*ASIN(($C$7*Coefficients!$F$16)/( $A2135*($C$4/100)))*180/PI(),180),FALSE))))</f>
        <v>65.620146686822167</v>
      </c>
      <c r="H2135" s="50">
        <f>IF(AND(C$9="L",C$10="IB"),(($C$7*Coefficients!$C$16)/($A2135*SIN(C$5*PI()/180))*100/2)^2*PI(),IF(AND(C$9="C",C$10="IB"),(($C$7*Coefficients!$D$16)/($A2135*SIN(C$5*PI()/180))*100/2)^2*PI(),IF(AND(C$9="L",C$10="D"),(($C$7*Coefficients!$E$16)/($A2135*SIN(C$5*PI()/180))*100/2)^2*PI(),IF(AND(C$9="C",C$10="D"),(($C$7* Coefficients!$F$16)/($A2135*SIN(C$5*PI()/180))*100/2)^2*PI(),FALSE))))</f>
        <v>1617.9594579979839</v>
      </c>
      <c r="I2135" s="42">
        <f t="shared" si="233"/>
        <v>0.63546258777949716</v>
      </c>
      <c r="L2135" s="44"/>
    </row>
    <row r="2136" spans="1:12" x14ac:dyDescent="0.25">
      <c r="A2136" s="51">
        <f t="shared" si="234"/>
        <v>1261.8275345905279</v>
      </c>
      <c r="B2136" s="5">
        <f t="shared" si="228"/>
        <v>0.67005596164731451</v>
      </c>
      <c r="C2136" s="49">
        <f t="shared" si="231"/>
        <v>-3.4777784886791014</v>
      </c>
      <c r="D2136" s="5">
        <f t="shared" si="229"/>
        <v>12.13791233852014</v>
      </c>
      <c r="E2136" s="5">
        <f t="shared" si="230"/>
        <v>16.7385575321196</v>
      </c>
      <c r="F2136" s="5">
        <f t="shared" si="232"/>
        <v>12.237180293542039</v>
      </c>
      <c r="G2136" s="16">
        <f>IF(AND(C$9="L",C$10="IB"),IF((($C$7*Coefficients!$C$16)/($A2136*($C$4/100)))&lt;=1,2*ASIN(($C$7*Coefficients!$C$16)/( $A2136*($C$4/100)))*180/PI(),180),IF(AND(C$9="C",C$10="IB"),IF((($C$7*Coefficients!$D$16)/($A2136*($C$4/100)))&lt;=1,2*ASIN(($C$7*Coefficients!$D$16)/( $A2136*($C$4/100)))*180/PI(),180),IF(AND(C$9="L",C$10="D"),IF((($C$7*Coefficients!$E$16)/($A2136*($C$4/100)))&lt;=1,2*ASIN(($C$7*Coefficients!$E$16)/( $A2136*($C$4/100)))*180/PI(),180),IF(AND(C$9="C",C$10="D"),IF((($C$7*Coefficients!$F$16)/($A2136*($C$4/100)))&lt;=1,2*ASIN(($C$7*Coefficients!$F$16)/( $A2136*($C$4/100)))*180/PI(),180),FALSE))))</f>
        <v>65.450313680655213</v>
      </c>
      <c r="H2136" s="50">
        <f>IF(AND(C$9="L",C$10="IB"),(($C$7*Coefficients!$C$16)/($A2136*SIN(C$5*PI()/180))*100/2)^2*PI(),IF(AND(C$9="C",C$10="IB"),(($C$7*Coefficients!$D$16)/($A2136*SIN(C$5*PI()/180))*100/2)^2*PI(),IF(AND(C$9="L",C$10="D"),(($C$7*Coefficients!$E$16)/($A2136*SIN(C$5*PI()/180))*100/2)^2*PI(),IF(AND(C$9="C",C$10="D"),(($C$7* Coefficients!$F$16)/($A2136*SIN(C$5*PI()/180))*100/2)^2*PI(),FALSE))))</f>
        <v>1610.525609546333</v>
      </c>
      <c r="I2136" s="42">
        <f t="shared" si="233"/>
        <v>0.63400106438444914</v>
      </c>
      <c r="L2136" s="44"/>
    </row>
    <row r="2137" spans="1:12" x14ac:dyDescent="0.25">
      <c r="A2137" s="51">
        <f t="shared" si="234"/>
        <v>1264.7363474710082</v>
      </c>
      <c r="B2137" s="5">
        <f t="shared" si="228"/>
        <v>0.66872338375724949</v>
      </c>
      <c r="C2137" s="49">
        <f t="shared" si="231"/>
        <v>-3.4950698046073168</v>
      </c>
      <c r="D2137" s="5">
        <f t="shared" si="229"/>
        <v>12.165893116229107</v>
      </c>
      <c r="E2137" s="5">
        <f t="shared" si="230"/>
        <v>16.815819203250719</v>
      </c>
      <c r="F2137" s="5">
        <f t="shared" si="232"/>
        <v>12.257180293542039</v>
      </c>
      <c r="G2137" s="16">
        <f>IF(AND(C$9="L",C$10="IB"),IF((($C$7*Coefficients!$C$16)/($A2137*($C$4/100)))&lt;=1,2*ASIN(($C$7*Coefficients!$C$16)/( $A2137*($C$4/100)))*180/PI(),180),IF(AND(C$9="C",C$10="IB"),IF((($C$7*Coefficients!$D$16)/($A2137*($C$4/100)))&lt;=1,2*ASIN(($C$7*Coefficients!$D$16)/( $A2137*($C$4/100)))*180/PI(),180),IF(AND(C$9="L",C$10="D"),IF((($C$7*Coefficients!$E$16)/($A2137*($C$4/100)))&lt;=1,2*ASIN(($C$7*Coefficients!$E$16)/( $A2137*($C$4/100)))*180/PI(),180),IF(AND(C$9="C",C$10="D"),IF((($C$7*Coefficients!$F$16)/($A2137*($C$4/100)))&lt;=1,2*ASIN(($C$7*Coefficients!$F$16)/( $A2137*($C$4/100)))*180/PI(),180),FALSE))))</f>
        <v>65.281032317206865</v>
      </c>
      <c r="H2137" s="50">
        <f>IF(AND(C$9="L",C$10="IB"),(($C$7*Coefficients!$C$16)/($A2137*SIN(C$5*PI()/180))*100/2)^2*PI(),IF(AND(C$9="C",C$10="IB"),(($C$7*Coefficients!$D$16)/($A2137*SIN(C$5*PI()/180))*100/2)^2*PI(),IF(AND(C$9="L",C$10="D"),(($C$7*Coefficients!$E$16)/($A2137*SIN(C$5*PI()/180))*100/2)^2*PI(),IF(AND(C$9="C",C$10="D"),(($C$7* Coefficients!$F$16)/($A2137*SIN(C$5*PI()/180))*100/2)^2*PI(),FALSE))))</f>
        <v>1603.1259165257904</v>
      </c>
      <c r="I2137" s="42">
        <f t="shared" si="233"/>
        <v>0.63254290239993172</v>
      </c>
      <c r="L2137" s="44"/>
    </row>
    <row r="2138" spans="1:12" x14ac:dyDescent="0.25">
      <c r="A2138" s="51">
        <f t="shared" si="234"/>
        <v>1267.651865857702</v>
      </c>
      <c r="B2138" s="5">
        <f t="shared" si="228"/>
        <v>0.66738630438288882</v>
      </c>
      <c r="C2138" s="49">
        <f t="shared" si="231"/>
        <v>-3.5124541973154648</v>
      </c>
      <c r="D2138" s="5">
        <f t="shared" si="229"/>
        <v>12.193938396292292</v>
      </c>
      <c r="E2138" s="5">
        <f t="shared" si="230"/>
        <v>16.893437498052332</v>
      </c>
      <c r="F2138" s="5">
        <f t="shared" si="232"/>
        <v>12.277180293542038</v>
      </c>
      <c r="G2138" s="16">
        <f>IF(AND(C$9="L",C$10="IB"),IF((($C$7*Coefficients!$C$16)/($A2138*($C$4/100)))&lt;=1,2*ASIN(($C$7*Coefficients!$C$16)/( $A2138*($C$4/100)))*180/PI(),180),IF(AND(C$9="C",C$10="IB"),IF((($C$7*Coefficients!$D$16)/($A2138*($C$4/100)))&lt;=1,2*ASIN(($C$7*Coefficients!$D$16)/( $A2138*($C$4/100)))*180/PI(),180),IF(AND(C$9="L",C$10="D"),IF((($C$7*Coefficients!$E$16)/($A2138*($C$4/100)))&lt;=1,2*ASIN(($C$7*Coefficients!$E$16)/( $A2138*($C$4/100)))*180/PI(),180),IF(AND(C$9="C",C$10="D"),IF((($C$7*Coefficients!$F$16)/($A2138*($C$4/100)))&lt;=1,2*ASIN(($C$7*Coefficients!$F$16)/( $A2138*($C$4/100)))*180/PI(),180),FALSE))))</f>
        <v>65.112299765075861</v>
      </c>
      <c r="H2138" s="50">
        <f>IF(AND(C$9="L",C$10="IB"),(($C$7*Coefficients!$C$16)/($A2138*SIN(C$5*PI()/180))*100/2)^2*PI(),IF(AND(C$9="C",C$10="IB"),(($C$7*Coefficients!$D$16)/($A2138*SIN(C$5*PI()/180))*100/2)^2*PI(),IF(AND(C$9="L",C$10="D"),(($C$7*Coefficients!$E$16)/($A2138*SIN(C$5*PI()/180))*100/2)^2*PI(),IF(AND(C$9="C",C$10="D"),(($C$7* Coefficients!$F$16)/($A2138*SIN(C$5*PI()/180))*100/2)^2*PI(),FALSE))))</f>
        <v>1595.7602220064041</v>
      </c>
      <c r="I2138" s="42">
        <f t="shared" si="233"/>
        <v>0.63108809409491506</v>
      </c>
      <c r="L2138" s="44"/>
    </row>
    <row r="2139" spans="1:12" x14ac:dyDescent="0.25">
      <c r="A2139" s="51">
        <f t="shared" si="234"/>
        <v>1270.5741052083977</v>
      </c>
      <c r="B2139" s="5">
        <f t="shared" si="228"/>
        <v>0.66604471650856156</v>
      </c>
      <c r="C2139" s="49">
        <f t="shared" si="231"/>
        <v>-3.5299322489965284</v>
      </c>
      <c r="D2139" s="5">
        <f t="shared" si="229"/>
        <v>12.222048327402991</v>
      </c>
      <c r="E2139" s="5">
        <f t="shared" si="230"/>
        <v>16.971414062624522</v>
      </c>
      <c r="F2139" s="5">
        <f t="shared" si="232"/>
        <v>12.297180293542041</v>
      </c>
      <c r="G2139" s="16">
        <f>IF(AND(C$9="L",C$10="IB"),IF((($C$7*Coefficients!$C$16)/($A2139*($C$4/100)))&lt;=1,2*ASIN(($C$7*Coefficients!$C$16)/( $A2139*($C$4/100)))*180/PI(),180),IF(AND(C$9="C",C$10="IB"),IF((($C$7*Coefficients!$D$16)/($A2139*($C$4/100)))&lt;=1,2*ASIN(($C$7*Coefficients!$D$16)/( $A2139*($C$4/100)))*180/PI(),180),IF(AND(C$9="L",C$10="D"),IF((($C$7*Coefficients!$E$16)/($A2139*($C$4/100)))&lt;=1,2*ASIN(($C$7*Coefficients!$E$16)/( $A2139*($C$4/100)))*180/PI(),180),IF(AND(C$9="C",C$10="D"),IF((($C$7*Coefficients!$F$16)/($A2139*($C$4/100)))&lt;=1,2*ASIN(($C$7*Coefficients!$F$16)/( $A2139*($C$4/100)))*180/PI(),180),FALSE))))</f>
        <v>64.944113217443331</v>
      </c>
      <c r="H2139" s="50">
        <f>IF(AND(C$9="L",C$10="IB"),(($C$7*Coefficients!$C$16)/($A2139*SIN(C$5*PI()/180))*100/2)^2*PI(),IF(AND(C$9="C",C$10="IB"),(($C$7*Coefficients!$D$16)/($A2139*SIN(C$5*PI()/180))*100/2)^2*PI(),IF(AND(C$9="L",C$10="D"),(($C$7*Coefficients!$E$16)/($A2139*SIN(C$5*PI()/180))*100/2)^2*PI(),IF(AND(C$9="C",C$10="D"),(($C$7* Coefficients!$F$16)/($A2139*SIN(C$5*PI()/180))*100/2)^2*PI(),FALSE))))</f>
        <v>1588.42836977925</v>
      </c>
      <c r="I2139" s="42">
        <f t="shared" si="233"/>
        <v>0.62963663175615026</v>
      </c>
      <c r="L2139" s="44"/>
    </row>
    <row r="2140" spans="1:12" x14ac:dyDescent="0.25">
      <c r="A2140" s="51">
        <f t="shared" si="234"/>
        <v>1273.5030810165174</v>
      </c>
      <c r="B2140" s="5">
        <f t="shared" si="228"/>
        <v>0.66469861319377632</v>
      </c>
      <c r="C2140" s="49">
        <f t="shared" si="231"/>
        <v>-3.547504546464491</v>
      </c>
      <c r="D2140" s="5">
        <f t="shared" si="229"/>
        <v>12.250223058597248</v>
      </c>
      <c r="E2140" s="5">
        <f t="shared" si="230"/>
        <v>17.049750550665394</v>
      </c>
      <c r="F2140" s="5">
        <f t="shared" si="232"/>
        <v>12.317180293542037</v>
      </c>
      <c r="G2140" s="16">
        <f>IF(AND(C$9="L",C$10="IB"),IF((($C$7*Coefficients!$C$16)/($A2140*($C$4/100)))&lt;=1,2*ASIN(($C$7*Coefficients!$C$16)/( $A2140*($C$4/100)))*180/PI(),180),IF(AND(C$9="C",C$10="IB"),IF((($C$7*Coefficients!$D$16)/($A2140*($C$4/100)))&lt;=1,2*ASIN(($C$7*Coefficients!$D$16)/( $A2140*($C$4/100)))*180/PI(),180),IF(AND(C$9="L",C$10="D"),IF((($C$7*Coefficients!$E$16)/($A2140*($C$4/100)))&lt;=1,2*ASIN(($C$7*Coefficients!$E$16)/( $A2140*($C$4/100)))*180/PI(),180),IF(AND(C$9="C",C$10="D"),IF((($C$7*Coefficients!$F$16)/($A2140*($C$4/100)))&lt;=1,2*ASIN(($C$7*Coefficients!$F$16)/( $A2140*($C$4/100)))*180/PI(),180),FALSE))))</f>
        <v>64.776469891760883</v>
      </c>
      <c r="H2140" s="50">
        <f>IF(AND(C$9="L",C$10="IB"),(($C$7*Coefficients!$C$16)/($A2140*SIN(C$5*PI()/180))*100/2)^2*PI(),IF(AND(C$9="C",C$10="IB"),(($C$7*Coefficients!$D$16)/($A2140*SIN(C$5*PI()/180))*100/2)^2*PI(),IF(AND(C$9="L",C$10="D"),(($C$7*Coefficients!$E$16)/($A2140*SIN(C$5*PI()/180))*100/2)^2*PI(),IF(AND(C$9="C",C$10="D"),(($C$7* Coefficients!$F$16)/($A2140*SIN(C$5*PI()/180))*100/2)^2*PI(),FALSE))))</f>
        <v>1581.1302043531205</v>
      </c>
      <c r="I2140" s="42">
        <f t="shared" si="233"/>
        <v>0.62818850768812862</v>
      </c>
      <c r="L2140" s="44"/>
    </row>
    <row r="2141" spans="1:12" x14ac:dyDescent="0.25">
      <c r="A2141" s="51">
        <f t="shared" si="234"/>
        <v>1276.4388088111991</v>
      </c>
      <c r="B2141" s="5">
        <f t="shared" si="228"/>
        <v>0.6633479875743078</v>
      </c>
      <c r="C2141" s="49">
        <f t="shared" si="231"/>
        <v>-3.5651716812033252</v>
      </c>
      <c r="D2141" s="5">
        <f t="shared" si="229"/>
        <v>12.278462739254692</v>
      </c>
      <c r="E2141" s="5">
        <f t="shared" si="230"/>
        <v>17.128448623506223</v>
      </c>
      <c r="F2141" s="5">
        <f t="shared" si="232"/>
        <v>12.337180293542039</v>
      </c>
      <c r="G2141" s="16">
        <f>IF(AND(C$9="L",C$10="IB"),IF((($C$7*Coefficients!$C$16)/($A2141*($C$4/100)))&lt;=1,2*ASIN(($C$7*Coefficients!$C$16)/( $A2141*($C$4/100)))*180/PI(),180),IF(AND(C$9="C",C$10="IB"),IF((($C$7*Coefficients!$D$16)/($A2141*($C$4/100)))&lt;=1,2*ASIN(($C$7*Coefficients!$D$16)/( $A2141*($C$4/100)))*180/PI(),180),IF(AND(C$9="L",C$10="D"),IF((($C$7*Coefficients!$E$16)/($A2141*($C$4/100)))&lt;=1,2*ASIN(($C$7*Coefficients!$E$16)/( $A2141*($C$4/100)))*180/PI(),180),IF(AND(C$9="C",C$10="D"),IF((($C$7*Coefficients!$F$16)/($A2141*($C$4/100)))&lt;=1,2*ASIN(($C$7*Coefficients!$F$16)/( $A2141*($C$4/100)))*180/PI(),180),FALSE))))</f>
        <v>64.609367029443348</v>
      </c>
      <c r="H2141" s="50">
        <f>IF(AND(C$9="L",C$10="IB"),(($C$7*Coefficients!$C$16)/($A2141*SIN(C$5*PI()/180))*100/2)^2*PI(),IF(AND(C$9="C",C$10="IB"),(($C$7*Coefficients!$D$16)/($A2141*SIN(C$5*PI()/180))*100/2)^2*PI(),IF(AND(C$9="L",C$10="D"),(($C$7*Coefficients!$E$16)/($A2141*SIN(C$5*PI()/180))*100/2)^2*PI(),IF(AND(C$9="C",C$10="D"),(($C$7* Coefficients!$F$16)/($A2141*SIN(C$5*PI()/180))*100/2)^2*PI(),FALSE))))</f>
        <v>1573.8655709512223</v>
      </c>
      <c r="I2141" s="42">
        <f t="shared" si="233"/>
        <v>0.62674371421304054</v>
      </c>
      <c r="L2141" s="44"/>
    </row>
    <row r="2142" spans="1:12" x14ac:dyDescent="0.25">
      <c r="A2142" s="51">
        <f t="shared" si="234"/>
        <v>1279.3813041573794</v>
      </c>
      <c r="B2142" s="5">
        <f t="shared" si="228"/>
        <v>0.66199283286329202</v>
      </c>
      <c r="C2142" s="49">
        <f t="shared" si="231"/>
        <v>-3.5829342494166649</v>
      </c>
      <c r="D2142" s="5">
        <f t="shared" si="229"/>
        <v>12.30676751909929</v>
      </c>
      <c r="E2142" s="5">
        <f t="shared" si="230"/>
        <v>17.207509950146584</v>
      </c>
      <c r="F2142" s="5">
        <f t="shared" si="232"/>
        <v>12.357180293542037</v>
      </c>
      <c r="G2142" s="16">
        <f>IF(AND(C$9="L",C$10="IB"),IF((($C$7*Coefficients!$C$16)/($A2142*($C$4/100)))&lt;=1,2*ASIN(($C$7*Coefficients!$C$16)/( $A2142*($C$4/100)))*180/PI(),180),IF(AND(C$9="C",C$10="IB"),IF((($C$7*Coefficients!$D$16)/($A2142*($C$4/100)))&lt;=1,2*ASIN(($C$7*Coefficients!$D$16)/( $A2142*($C$4/100)))*180/PI(),180),IF(AND(C$9="L",C$10="D"),IF((($C$7*Coefficients!$E$16)/($A2142*($C$4/100)))&lt;=1,2*ASIN(($C$7*Coefficients!$E$16)/( $A2142*($C$4/100)))*180/PI(),180),IF(AND(C$9="C",C$10="D"),IF((($C$7*Coefficients!$F$16)/($A2142*($C$4/100)))&lt;=1,2*ASIN(($C$7*Coefficients!$F$16)/( $A2142*($C$4/100)))*180/PI(),180),FALSE))))</f>
        <v>64.442801895566944</v>
      </c>
      <c r="H2142" s="50">
        <f>IF(AND(C$9="L",C$10="IB"),(($C$7*Coefficients!$C$16)/($A2142*SIN(C$5*PI()/180))*100/2)^2*PI(),IF(AND(C$9="C",C$10="IB"),(($C$7*Coefficients!$D$16)/($A2142*SIN(C$5*PI()/180))*100/2)^2*PI(),IF(AND(C$9="L",C$10="D"),(($C$7*Coefficients!$E$16)/($A2142*SIN(C$5*PI()/180))*100/2)^2*PI(),IF(AND(C$9="C",C$10="D"),(($C$7* Coefficients!$F$16)/($A2142*SIN(C$5*PI()/180))*100/2)^2*PI(),FALSE))))</f>
        <v>1566.6343155079016</v>
      </c>
      <c r="I2142" s="42">
        <f t="shared" si="233"/>
        <v>0.62530224367073473</v>
      </c>
      <c r="L2142" s="44"/>
    </row>
    <row r="2143" spans="1:12" x14ac:dyDescent="0.25">
      <c r="A2143" s="51">
        <f t="shared" si="234"/>
        <v>1282.3305826558758</v>
      </c>
      <c r="B2143" s="5">
        <f t="shared" si="228"/>
        <v>0.66063314235233084</v>
      </c>
      <c r="C2143" s="49">
        <f t="shared" si="231"/>
        <v>-3.6007928520781611</v>
      </c>
      <c r="D2143" s="5">
        <f t="shared" si="229"/>
        <v>12.335137548200176</v>
      </c>
      <c r="E2143" s="5">
        <f t="shared" si="230"/>
        <v>17.286936207289852</v>
      </c>
      <c r="F2143" s="5">
        <f t="shared" si="232"/>
        <v>12.377180293542034</v>
      </c>
      <c r="G2143" s="16">
        <f>IF(AND(C$9="L",C$10="IB"),IF((($C$7*Coefficients!$C$16)/($A2143*($C$4/100)))&lt;=1,2*ASIN(($C$7*Coefficients!$C$16)/( $A2143*($C$4/100)))*180/PI(),180),IF(AND(C$9="C",C$10="IB"),IF((($C$7*Coefficients!$D$16)/($A2143*($C$4/100)))&lt;=1,2*ASIN(($C$7*Coefficients!$D$16)/( $A2143*($C$4/100)))*180/PI(),180),IF(AND(C$9="L",C$10="D"),IF((($C$7*Coefficients!$E$16)/($A2143*($C$4/100)))&lt;=1,2*ASIN(($C$7*Coefficients!$E$16)/( $A2143*($C$4/100)))*180/PI(),180),IF(AND(C$9="C",C$10="D"),IF((($C$7*Coefficients!$F$16)/($A2143*($C$4/100)))&lt;=1,2*ASIN(($C$7*Coefficients!$F$16)/( $A2143*($C$4/100)))*180/PI(),180),FALSE))))</f>
        <v>64.27677177857214</v>
      </c>
      <c r="H2143" s="50">
        <f>IF(AND(C$9="L",C$10="IB"),(($C$7*Coefficients!$C$16)/($A2143*SIN(C$5*PI()/180))*100/2)^2*PI(),IF(AND(C$9="C",C$10="IB"),(($C$7*Coefficients!$D$16)/($A2143*SIN(C$5*PI()/180))*100/2)^2*PI(),IF(AND(C$9="L",C$10="D"),(($C$7*Coefficients!$E$16)/($A2143*SIN(C$5*PI()/180))*100/2)^2*PI(),IF(AND(C$9="C",C$10="D"),(($C$7* Coefficients!$F$16)/($A2143*SIN(C$5*PI()/180))*100/2)^2*PI(),FALSE))))</f>
        <v>1559.4362846653671</v>
      </c>
      <c r="I2143" s="42">
        <f t="shared" si="233"/>
        <v>0.62386408841867791</v>
      </c>
      <c r="L2143" s="44"/>
    </row>
    <row r="2144" spans="1:12" x14ac:dyDescent="0.25">
      <c r="A2144" s="51">
        <f t="shared" si="234"/>
        <v>1285.2866599434692</v>
      </c>
      <c r="B2144" s="5">
        <f t="shared" si="228"/>
        <v>0.6592689094126033</v>
      </c>
      <c r="C2144" s="49">
        <f t="shared" si="231"/>
        <v>-3.6187480949825606</v>
      </c>
      <c r="D2144" s="5">
        <f t="shared" si="229"/>
        <v>12.363572976972415</v>
      </c>
      <c r="E2144" s="5">
        <f t="shared" si="230"/>
        <v>17.366729079378693</v>
      </c>
      <c r="F2144" s="5">
        <f t="shared" si="232"/>
        <v>12.397180293542034</v>
      </c>
      <c r="G2144" s="16">
        <f>IF(AND(C$9="L",C$10="IB"),IF((($C$7*Coefficients!$C$16)/($A2144*($C$4/100)))&lt;=1,2*ASIN(($C$7*Coefficients!$C$16)/( $A2144*($C$4/100)))*180/PI(),180),IF(AND(C$9="C",C$10="IB"),IF((($C$7*Coefficients!$D$16)/($A2144*($C$4/100)))&lt;=1,2*ASIN(($C$7*Coefficients!$D$16)/( $A2144*($C$4/100)))*180/PI(),180),IF(AND(C$9="L",C$10="D"),IF((($C$7*Coefficients!$E$16)/($A2144*($C$4/100)))&lt;=1,2*ASIN(($C$7*Coefficients!$E$16)/( $A2144*($C$4/100)))*180/PI(),180),IF(AND(C$9="C",C$10="D"),IF((($C$7*Coefficients!$F$16)/($A2144*($C$4/100)))&lt;=1,2*ASIN(($C$7*Coefficients!$F$16)/( $A2144*($C$4/100)))*180/PI(),180),FALSE))))</f>
        <v>64.111273989971494</v>
      </c>
      <c r="H2144" s="50">
        <f>IF(AND(C$9="L",C$10="IB"),(($C$7*Coefficients!$C$16)/($A2144*SIN(C$5*PI()/180))*100/2)^2*PI(),IF(AND(C$9="C",C$10="IB"),(($C$7*Coefficients!$D$16)/($A2144*SIN(C$5*PI()/180))*100/2)^2*PI(),IF(AND(C$9="L",C$10="D"),(($C$7*Coefficients!$E$16)/($A2144*SIN(C$5*PI()/180))*100/2)^2*PI(),IF(AND(C$9="C",C$10="D"),(($C$7* Coefficients!$F$16)/($A2144*SIN(C$5*PI()/180))*100/2)^2*PI(),FALSE))))</f>
        <v>1552.2713257704447</v>
      </c>
      <c r="I2144" s="42">
        <f t="shared" si="233"/>
        <v>0.62242924083191409</v>
      </c>
      <c r="L2144" s="44"/>
    </row>
    <row r="2145" spans="1:12" x14ac:dyDescent="0.25">
      <c r="A2145" s="51">
        <f t="shared" si="234"/>
        <v>1288.2495516929873</v>
      </c>
      <c r="B2145" s="5">
        <f t="shared" si="228"/>
        <v>0.6579001274959887</v>
      </c>
      <c r="C2145" s="49">
        <f t="shared" si="231"/>
        <v>-3.6368005887974704</v>
      </c>
      <c r="D2145" s="5">
        <f t="shared" si="229"/>
        <v>12.392073956177823</v>
      </c>
      <c r="E2145" s="5">
        <f t="shared" si="230"/>
        <v>17.446890258630816</v>
      </c>
      <c r="F2145" s="5">
        <f t="shared" si="232"/>
        <v>12.417180293542033</v>
      </c>
      <c r="G2145" s="16">
        <f>IF(AND(C$9="L",C$10="IB"),IF((($C$7*Coefficients!$C$16)/($A2145*($C$4/100)))&lt;=1,2*ASIN(($C$7*Coefficients!$C$16)/( $A2145*($C$4/100)))*180/PI(),180),IF(AND(C$9="C",C$10="IB"),IF((($C$7*Coefficients!$D$16)/($A2145*($C$4/100)))&lt;=1,2*ASIN(($C$7*Coefficients!$D$16)/( $A2145*($C$4/100)))*180/PI(),180),IF(AND(C$9="L",C$10="D"),IF((($C$7*Coefficients!$E$16)/($A2145*($C$4/100)))&lt;=1,2*ASIN(($C$7*Coefficients!$E$16)/( $A2145*($C$4/100)))*180/PI(),180),IF(AND(C$9="C",C$10="D"),IF((($C$7*Coefficients!$F$16)/($A2145*($C$4/100)))&lt;=1,2*ASIN(($C$7*Coefficients!$F$16)/( $A2145*($C$4/100)))*180/PI(),180),FALSE))))</f>
        <v>63.946305864062147</v>
      </c>
      <c r="H2145" s="50">
        <f>IF(AND(C$9="L",C$10="IB"),(($C$7*Coefficients!$C$16)/($A2145*SIN(C$5*PI()/180))*100/2)^2*PI(),IF(AND(C$9="C",C$10="IB"),(($C$7*Coefficients!$D$16)/($A2145*SIN(C$5*PI()/180))*100/2)^2*PI(),IF(AND(C$9="L",C$10="D"),(($C$7*Coefficients!$E$16)/($A2145*SIN(C$5*PI()/180))*100/2)^2*PI(),IF(AND(C$9="C",C$10="D"),(($C$7* Coefficients!$F$16)/($A2145*SIN(C$5*PI()/180))*100/2)^2*PI(),FALSE))))</f>
        <v>1545.1392868713376</v>
      </c>
      <c r="I2145" s="42">
        <f t="shared" si="233"/>
        <v>0.62099769330302412</v>
      </c>
      <c r="L2145" s="44"/>
    </row>
    <row r="2146" spans="1:12" x14ac:dyDescent="0.25">
      <c r="A2146" s="51">
        <f t="shared" si="234"/>
        <v>1291.219273613387</v>
      </c>
      <c r="B2146" s="5">
        <f t="shared" si="228"/>
        <v>0.65652679013619586</v>
      </c>
      <c r="C2146" s="49">
        <f t="shared" si="231"/>
        <v>-3.6549509491158734</v>
      </c>
      <c r="D2146" s="5">
        <f t="shared" si="229"/>
        <v>12.420640636925752</v>
      </c>
      <c r="E2146" s="5">
        <f t="shared" si="230"/>
        <v>17.527421445074829</v>
      </c>
      <c r="F2146" s="5">
        <f t="shared" si="232"/>
        <v>12.437180293542035</v>
      </c>
      <c r="G2146" s="16">
        <f>IF(AND(C$9="L",C$10="IB"),IF((($C$7*Coefficients!$C$16)/($A2146*($C$4/100)))&lt;=1,2*ASIN(($C$7*Coefficients!$C$16)/( $A2146*($C$4/100)))*180/PI(),180),IF(AND(C$9="C",C$10="IB"),IF((($C$7*Coefficients!$D$16)/($A2146*($C$4/100)))&lt;=1,2*ASIN(($C$7*Coefficients!$D$16)/( $A2146*($C$4/100)))*180/PI(),180),IF(AND(C$9="L",C$10="D"),IF((($C$7*Coefficients!$E$16)/($A2146*($C$4/100)))&lt;=1,2*ASIN(($C$7*Coefficients!$E$16)/( $A2146*($C$4/100)))*180/PI(),180),IF(AND(C$9="C",C$10="D"),IF((($C$7*Coefficients!$F$16)/($A2146*($C$4/100)))&lt;=1,2*ASIN(($C$7*Coefficients!$F$16)/( $A2146*($C$4/100)))*180/PI(),180),FALSE))))</f>
        <v>63.78186475764295</v>
      </c>
      <c r="H2146" s="50">
        <f>IF(AND(C$9="L",C$10="IB"),(($C$7*Coefficients!$C$16)/($A2146*SIN(C$5*PI()/180))*100/2)^2*PI(),IF(AND(C$9="C",C$10="IB"),(($C$7*Coefficients!$D$16)/($A2146*SIN(C$5*PI()/180))*100/2)^2*PI(),IF(AND(C$9="L",C$10="D"),(($C$7*Coefficients!$E$16)/($A2146*SIN(C$5*PI()/180))*100/2)^2*PI(),IF(AND(C$9="C",C$10="D"),(($C$7* Coefficients!$F$16)/($A2146*SIN(C$5*PI()/180))*100/2)^2*PI(),FALSE))))</f>
        <v>1538.0400167144051</v>
      </c>
      <c r="I2146" s="42">
        <f t="shared" si="233"/>
        <v>0.61956943824208555</v>
      </c>
      <c r="L2146" s="44"/>
    </row>
    <row r="2147" spans="1:12" x14ac:dyDescent="0.25">
      <c r="A2147" s="51">
        <f t="shared" si="234"/>
        <v>1294.1958414498386</v>
      </c>
      <c r="B2147" s="5">
        <f t="shared" ref="B2147:B2210" si="235">IF(AND(C$9="L",C$10="IB"),SQRT((SIN(PI()*$A2147*($C$4/100)/$C$7*SIN($C$5*PI()/180))/(PI()*$A2147*($C$4/100)/$C$7*SIN($C$5*PI()/180)))^2),IF(AND(C$9="C",C$10="IB"),IMABS(2*BESSELJ((2*PI()*$A2147/$C$7)*(($C$4/100)/2)*SIN($C$5*PI()/180),1)/( (2*PI()*$A2147/$C$7)*(($C$4/100)/2)*SIN($C$5*PI()/180))),IF(AND(C$9="L",C$10="D"),SQRT((SIN(PI()*$A2147*($C$4/100)/$C$7*SIN($C$5*PI()/180))/(PI()*$A2147*($C$4/100)/$C$7*SIN($C$5*PI()/180)))^2)*COS(C$5*PI()/180),IF(AND(C$9="C",C$10="D"),IMABS(2*BESSELJ((2*PI()*$A2147/$C$7)*(($C$4/100)/2)*SIN($C$5*PI()/180),1)/( (2*PI()*$A2147/$C$7)*(($C$4/100)/2)*SIN($C$5*PI()/180)))* COS(C$5*PI()/180),FALSE))))</f>
        <v>0.65514889094990258</v>
      </c>
      <c r="C2147" s="49">
        <f t="shared" si="231"/>
        <v>-3.6731997965093783</v>
      </c>
      <c r="D2147" s="5">
        <f t="shared" ref="D2147:D2210" si="236">IF(C$9="C",C$14/(C$7/A2147*100),"n/a")</f>
        <v>12.449273170673901</v>
      </c>
      <c r="E2147" s="5">
        <f t="shared" ref="E2147:E2210" si="237">IF($C$9="C",(((PI()*(C$4/100)/(C$7/A2147)))^2),IF($C$9="L",(2*(C$4/100)/(C$7/A2147)),FALSE))</f>
        <v>17.608324346586329</v>
      </c>
      <c r="F2147" s="5">
        <f t="shared" si="232"/>
        <v>12.457180293542031</v>
      </c>
      <c r="G2147" s="16">
        <f>IF(AND(C$9="L",C$10="IB"),IF((($C$7*Coefficients!$C$16)/($A2147*($C$4/100)))&lt;=1,2*ASIN(($C$7*Coefficients!$C$16)/( $A2147*($C$4/100)))*180/PI(),180),IF(AND(C$9="C",C$10="IB"),IF((($C$7*Coefficients!$D$16)/($A2147*($C$4/100)))&lt;=1,2*ASIN(($C$7*Coefficients!$D$16)/( $A2147*($C$4/100)))*180/PI(),180),IF(AND(C$9="L",C$10="D"),IF((($C$7*Coefficients!$E$16)/($A2147*($C$4/100)))&lt;=1,2*ASIN(($C$7*Coefficients!$E$16)/( $A2147*($C$4/100)))*180/PI(),180),IF(AND(C$9="C",C$10="D"),IF((($C$7*Coefficients!$F$16)/($A2147*($C$4/100)))&lt;=1,2*ASIN(($C$7*Coefficients!$F$16)/( $A2147*($C$4/100)))*180/PI(),180),FALSE))))</f>
        <v>63.617948049736157</v>
      </c>
      <c r="H2147" s="50">
        <f>IF(AND(C$9="L",C$10="IB"),(($C$7*Coefficients!$C$16)/($A2147*SIN(C$5*PI()/180))*100/2)^2*PI(),IF(AND(C$9="C",C$10="IB"),(($C$7*Coefficients!$D$16)/($A2147*SIN(C$5*PI()/180))*100/2)^2*PI(),IF(AND(C$9="L",C$10="D"),(($C$7*Coefficients!$E$16)/($A2147*SIN(C$5*PI()/180))*100/2)^2*PI(),IF(AND(C$9="C",C$10="D"),(($C$7* Coefficients!$F$16)/($A2147*SIN(C$5*PI()/180))*100/2)^2*PI(),FALSE))))</f>
        <v>1530.9733647409519</v>
      </c>
      <c r="I2147" s="42">
        <f t="shared" si="233"/>
        <v>0.61814446807663226</v>
      </c>
      <c r="L2147" s="44"/>
    </row>
    <row r="2148" spans="1:12" x14ac:dyDescent="0.25">
      <c r="A2148" s="51">
        <f t="shared" si="234"/>
        <v>1297.179270983808</v>
      </c>
      <c r="B2148" s="5">
        <f t="shared" si="235"/>
        <v>0.65376642363790327</v>
      </c>
      <c r="C2148" s="49">
        <f t="shared" ref="C2148:C2211" si="238">20*LOG(B2148)</f>
        <v>-3.691547756582223</v>
      </c>
      <c r="D2148" s="5">
        <f t="shared" si="236"/>
        <v>12.477971709229111</v>
      </c>
      <c r="E2148" s="5">
        <f t="shared" si="237"/>
        <v>17.689600678924133</v>
      </c>
      <c r="F2148" s="5">
        <f t="shared" ref="F2148:F2211" si="239">IF(E2148&gt;=1,10*LOG(E2148),"neg.")</f>
        <v>12.477180293542032</v>
      </c>
      <c r="G2148" s="16">
        <f>IF(AND(C$9="L",C$10="IB"),IF((($C$7*Coefficients!$C$16)/($A2148*($C$4/100)))&lt;=1,2*ASIN(($C$7*Coefficients!$C$16)/( $A2148*($C$4/100)))*180/PI(),180),IF(AND(C$9="C",C$10="IB"),IF((($C$7*Coefficients!$D$16)/($A2148*($C$4/100)))&lt;=1,2*ASIN(($C$7*Coefficients!$D$16)/( $A2148*($C$4/100)))*180/PI(),180),IF(AND(C$9="L",C$10="D"),IF((($C$7*Coefficients!$E$16)/($A2148*($C$4/100)))&lt;=1,2*ASIN(($C$7*Coefficients!$E$16)/( $A2148*($C$4/100)))*180/PI(),180),IF(AND(C$9="C",C$10="D"),IF((($C$7*Coefficients!$F$16)/($A2148*($C$4/100)))&lt;=1,2*ASIN(($C$7*Coefficients!$F$16)/( $A2148*($C$4/100)))*180/PI(),180),FALSE))))</f>
        <v>63.454553141313625</v>
      </c>
      <c r="H2148" s="50">
        <f>IF(AND(C$9="L",C$10="IB"),(($C$7*Coefficients!$C$16)/($A2148*SIN(C$5*PI()/180))*100/2)^2*PI(),IF(AND(C$9="C",C$10="IB"),(($C$7*Coefficients!$D$16)/($A2148*SIN(C$5*PI()/180))*100/2)^2*PI(),IF(AND(C$9="L",C$10="D"),(($C$7*Coefficients!$E$16)/($A2148*SIN(C$5*PI()/180))*100/2)^2*PI(),IF(AND(C$9="C",C$10="D"),(($C$7* Coefficients!$F$16)/($A2148*SIN(C$5*PI()/180))*100/2)^2*PI(),FALSE))))</f>
        <v>1523.9391810840382</v>
      </c>
      <c r="I2148" s="42">
        <f t="shared" ref="I2148:I2211" si="240">(0.8/A2148)*1000</f>
        <v>0.61672277525161445</v>
      </c>
      <c r="L2148" s="44"/>
    </row>
    <row r="2149" spans="1:12" x14ac:dyDescent="0.25">
      <c r="A2149" s="51">
        <f t="shared" ref="A2149:A2212" si="241">A2148*10^(1/1000)</f>
        <v>1300.169578033142</v>
      </c>
      <c r="B2149" s="5">
        <f t="shared" si="235"/>
        <v>0.65237938198626544</v>
      </c>
      <c r="C2149" s="49">
        <f t="shared" si="238"/>
        <v>-3.7099954600260516</v>
      </c>
      <c r="D2149" s="5">
        <f t="shared" si="236"/>
        <v>12.50673640474818</v>
      </c>
      <c r="E2149" s="5">
        <f t="shared" si="237"/>
        <v>17.771252165766597</v>
      </c>
      <c r="F2149" s="5">
        <f t="shared" si="239"/>
        <v>12.497180293542032</v>
      </c>
      <c r="G2149" s="16">
        <f>IF(AND(C$9="L",C$10="IB"),IF((($C$7*Coefficients!$C$16)/($A2149*($C$4/100)))&lt;=1,2*ASIN(($C$7*Coefficients!$C$16)/( $A2149*($C$4/100)))*180/PI(),180),IF(AND(C$9="C",C$10="IB"),IF((($C$7*Coefficients!$D$16)/($A2149*($C$4/100)))&lt;=1,2*ASIN(($C$7*Coefficients!$D$16)/( $A2149*($C$4/100)))*180/PI(),180),IF(AND(C$9="L",C$10="D"),IF((($C$7*Coefficients!$E$16)/($A2149*($C$4/100)))&lt;=1,2*ASIN(($C$7*Coefficients!$E$16)/( $A2149*($C$4/100)))*180/PI(),180),IF(AND(C$9="C",C$10="D"),IF((($C$7*Coefficients!$F$16)/($A2149*($C$4/100)))&lt;=1,2*ASIN(($C$7*Coefficients!$F$16)/( $A2149*($C$4/100)))*180/PI(),180),FALSE))))</f>
        <v>63.29167745502729</v>
      </c>
      <c r="H2149" s="50">
        <f>IF(AND(C$9="L",C$10="IB"),(($C$7*Coefficients!$C$16)/($A2149*SIN(C$5*PI()/180))*100/2)^2*PI(),IF(AND(C$9="C",C$10="IB"),(($C$7*Coefficients!$D$16)/($A2149*SIN(C$5*PI()/180))*100/2)^2*PI(),IF(AND(C$9="L",C$10="D"),(($C$7*Coefficients!$E$16)/($A2149*SIN(C$5*PI()/180))*100/2)^2*PI(),IF(AND(C$9="C",C$10="D"),(($C$7* Coefficients!$F$16)/($A2149*SIN(C$5*PI()/180))*100/2)^2*PI(),FALSE))))</f>
        <v>1516.9373165653019</v>
      </c>
      <c r="I2149" s="42">
        <f t="shared" si="240"/>
        <v>0.61530435222935786</v>
      </c>
      <c r="L2149" s="44"/>
    </row>
    <row r="2150" spans="1:12" x14ac:dyDescent="0.25">
      <c r="A2150" s="51">
        <f t="shared" si="241"/>
        <v>1303.1667784521508</v>
      </c>
      <c r="B2150" s="5">
        <f t="shared" si="235"/>
        <v>0.65098775986749657</v>
      </c>
      <c r="C2150" s="49">
        <f t="shared" si="238"/>
        <v>-3.7285435426754483</v>
      </c>
      <c r="D2150" s="5">
        <f t="shared" si="236"/>
        <v>12.535567409738661</v>
      </c>
      <c r="E2150" s="5">
        <f t="shared" si="237"/>
        <v>17.853280538748255</v>
      </c>
      <c r="F2150" s="5">
        <f t="shared" si="239"/>
        <v>12.517180293542031</v>
      </c>
      <c r="G2150" s="16">
        <f>IF(AND(C$9="L",C$10="IB"),IF((($C$7*Coefficients!$C$16)/($A2150*($C$4/100)))&lt;=1,2*ASIN(($C$7*Coefficients!$C$16)/( $A2150*($C$4/100)))*180/PI(),180),IF(AND(C$9="C",C$10="IB"),IF((($C$7*Coefficients!$D$16)/($A2150*($C$4/100)))&lt;=1,2*ASIN(($C$7*Coefficients!$D$16)/( $A2150*($C$4/100)))*180/PI(),180),IF(AND(C$9="L",C$10="D"),IF((($C$7*Coefficients!$E$16)/($A2150*($C$4/100)))&lt;=1,2*ASIN(($C$7*Coefficients!$E$16)/( $A2150*($C$4/100)))*180/PI(),180),IF(AND(C$9="C",C$10="D"),IF((($C$7*Coefficients!$F$16)/($A2150*($C$4/100)))&lt;=1,2*ASIN(($C$7*Coefficients!$F$16)/( $A2150*($C$4/100)))*180/PI(),180),FALSE))))</f>
        <v>63.129318434944082</v>
      </c>
      <c r="H2150" s="50">
        <f>IF(AND(C$9="L",C$10="IB"),(($C$7*Coefficients!$C$16)/($A2150*SIN(C$5*PI()/180))*100/2)^2*PI(),IF(AND(C$9="C",C$10="IB"),(($C$7*Coefficients!$D$16)/($A2150*SIN(C$5*PI()/180))*100/2)^2*PI(),IF(AND(C$9="L",C$10="D"),(($C$7*Coefficients!$E$16)/($A2150*SIN(C$5*PI()/180))*100/2)^2*PI(),IF(AND(C$9="C",C$10="D"),(($C$7* Coefficients!$F$16)/($A2150*SIN(C$5*PI()/180))*100/2)^2*PI(),FALSE))))</f>
        <v>1509.9676226917895</v>
      </c>
      <c r="I2150" s="42">
        <f t="shared" si="240"/>
        <v>0.61388919148952525</v>
      </c>
      <c r="L2150" s="44"/>
    </row>
    <row r="2151" spans="1:12" x14ac:dyDescent="0.25">
      <c r="A2151" s="51">
        <f t="shared" si="241"/>
        <v>1306.1708881316924</v>
      </c>
      <c r="B2151" s="5">
        <f t="shared" si="235"/>
        <v>0.64959155124171741</v>
      </c>
      <c r="C2151" s="49">
        <f t="shared" si="238"/>
        <v>-3.7471926455643025</v>
      </c>
      <c r="D2151" s="5">
        <f t="shared" si="236"/>
        <v>12.564464877059669</v>
      </c>
      <c r="E2151" s="5">
        <f t="shared" si="237"/>
        <v>17.93568753749647</v>
      </c>
      <c r="F2151" s="5">
        <f t="shared" si="239"/>
        <v>12.537180293542033</v>
      </c>
      <c r="G2151" s="16">
        <f>IF(AND(C$9="L",C$10="IB"),IF((($C$7*Coefficients!$C$16)/($A2151*($C$4/100)))&lt;=1,2*ASIN(($C$7*Coefficients!$C$16)/( $A2151*($C$4/100)))*180/PI(),180),IF(AND(C$9="C",C$10="IB"),IF((($C$7*Coefficients!$D$16)/($A2151*($C$4/100)))&lt;=1,2*ASIN(($C$7*Coefficients!$D$16)/( $A2151*($C$4/100)))*180/PI(),180),IF(AND(C$9="L",C$10="D"),IF((($C$7*Coefficients!$E$16)/($A2151*($C$4/100)))&lt;=1,2*ASIN(($C$7*Coefficients!$E$16)/( $A2151*($C$4/100)))*180/PI(),180),IF(AND(C$9="C",C$10="D"),IF((($C$7*Coefficients!$F$16)/($A2151*($C$4/100)))&lt;=1,2*ASIN(($C$7*Coefficients!$F$16)/( $A2151*($C$4/100)))*180/PI(),180),FALSE))))</f>
        <v>62.967473546284808</v>
      </c>
      <c r="H2151" s="50">
        <f>IF(AND(C$9="L",C$10="IB"),(($C$7*Coefficients!$C$16)/($A2151*SIN(C$5*PI()/180))*100/2)^2*PI(),IF(AND(C$9="C",C$10="IB"),(($C$7*Coefficients!$D$16)/($A2151*SIN(C$5*PI()/180))*100/2)^2*PI(),IF(AND(C$9="L",C$10="D"),(($C$7*Coefficients!$E$16)/($A2151*SIN(C$5*PI()/180))*100/2)^2*PI(),IF(AND(C$9="C",C$10="D"),(($C$7* Coefficients!$F$16)/($A2151*SIN(C$5*PI()/180))*100/2)^2*PI(),FALSE))))</f>
        <v>1503.0299516528139</v>
      </c>
      <c r="I2151" s="42">
        <f t="shared" si="240"/>
        <v>0.61247728552907499</v>
      </c>
      <c r="L2151" s="44"/>
    </row>
    <row r="2152" spans="1:12" x14ac:dyDescent="0.25">
      <c r="A2152" s="51">
        <f t="shared" si="241"/>
        <v>1309.1819229992575</v>
      </c>
      <c r="B2152" s="5">
        <f t="shared" si="235"/>
        <v>0.64819075015784655</v>
      </c>
      <c r="C2152" s="49">
        <f t="shared" si="238"/>
        <v>-3.7659434149829489</v>
      </c>
      <c r="D2152" s="5">
        <f t="shared" si="236"/>
        <v>12.593428959922695</v>
      </c>
      <c r="E2152" s="5">
        <f t="shared" si="237"/>
        <v>18.01847490966837</v>
      </c>
      <c r="F2152" s="5">
        <f t="shared" si="239"/>
        <v>12.557180293542029</v>
      </c>
      <c r="G2152" s="16">
        <f>IF(AND(C$9="L",C$10="IB"),IF((($C$7*Coefficients!$C$16)/($A2152*($C$4/100)))&lt;=1,2*ASIN(($C$7*Coefficients!$C$16)/( $A2152*($C$4/100)))*180/PI(),180),IF(AND(C$9="C",C$10="IB"),IF((($C$7*Coefficients!$D$16)/($A2152*($C$4/100)))&lt;=1,2*ASIN(($C$7*Coefficients!$D$16)/( $A2152*($C$4/100)))*180/PI(),180),IF(AND(C$9="L",C$10="D"),IF((($C$7*Coefficients!$E$16)/($A2152*($C$4/100)))&lt;=1,2*ASIN(($C$7*Coefficients!$E$16)/( $A2152*($C$4/100)))*180/PI(),180),IF(AND(C$9="C",C$10="D"),IF((($C$7*Coefficients!$F$16)/($A2152*($C$4/100)))&lt;=1,2*ASIN(($C$7*Coefficients!$F$16)/( $A2152*($C$4/100)))*180/PI(),180),FALSE))))</f>
        <v>62.806140275167465</v>
      </c>
      <c r="H2152" s="50">
        <f>IF(AND(C$9="L",C$10="IB"),(($C$7*Coefficients!$C$16)/($A2152*SIN(C$5*PI()/180))*100/2)^2*PI(),IF(AND(C$9="C",C$10="IB"),(($C$7*Coefficients!$D$16)/($A2152*SIN(C$5*PI()/180))*100/2)^2*PI(),IF(AND(C$9="L",C$10="D"),(($C$7*Coefficients!$E$16)/($A2152*SIN(C$5*PI()/180))*100/2)^2*PI(),IF(AND(C$9="C",C$10="D"),(($C$7* Coefficients!$F$16)/($A2152*SIN(C$5*PI()/180))*100/2)^2*PI(),FALSE))))</f>
        <v>1496.1241563168151</v>
      </c>
      <c r="I2152" s="42">
        <f t="shared" si="240"/>
        <v>0.61106862686222241</v>
      </c>
      <c r="L2152" s="44"/>
    </row>
    <row r="2153" spans="1:12" x14ac:dyDescent="0.25">
      <c r="A2153" s="51">
        <f t="shared" si="241"/>
        <v>1312.1998990190532</v>
      </c>
      <c r="B2153" s="5">
        <f t="shared" si="235"/>
        <v>0.64678535075479315</v>
      </c>
      <c r="C2153" s="49">
        <f t="shared" si="238"/>
        <v>-3.7847965025361456</v>
      </c>
      <c r="D2153" s="5">
        <f t="shared" si="236"/>
        <v>12.622459811892435</v>
      </c>
      <c r="E2153" s="5">
        <f t="shared" si="237"/>
        <v>18.101644410987923</v>
      </c>
      <c r="F2153" s="5">
        <f t="shared" si="239"/>
        <v>12.57718029354203</v>
      </c>
      <c r="G2153" s="16">
        <f>IF(AND(C$9="L",C$10="IB"),IF((($C$7*Coefficients!$C$16)/($A2153*($C$4/100)))&lt;=1,2*ASIN(($C$7*Coefficients!$C$16)/( $A2153*($C$4/100)))*180/PI(),180),IF(AND(C$9="C",C$10="IB"),IF((($C$7*Coefficients!$D$16)/($A2153*($C$4/100)))&lt;=1,2*ASIN(($C$7*Coefficients!$D$16)/( $A2153*($C$4/100)))*180/PI(),180),IF(AND(C$9="L",C$10="D"),IF((($C$7*Coefficients!$E$16)/($A2153*($C$4/100)))&lt;=1,2*ASIN(($C$7*Coefficients!$E$16)/( $A2153*($C$4/100)))*180/PI(),180),IF(AND(C$9="C",C$10="D"),IF((($C$7*Coefficients!$F$16)/($A2153*($C$4/100)))&lt;=1,2*ASIN(($C$7*Coefficients!$F$16)/( $A2153*($C$4/100)))*180/PI(),180),FALSE))))</f>
        <v>62.64531612835426</v>
      </c>
      <c r="H2153" s="50">
        <f>IF(AND(C$9="L",C$10="IB"),(($C$7*Coefficients!$C$16)/($A2153*SIN(C$5*PI()/180))*100/2)^2*PI(),IF(AND(C$9="C",C$10="IB"),(($C$7*Coefficients!$D$16)/($A2153*SIN(C$5*PI()/180))*100/2)^2*PI(),IF(AND(C$9="L",C$10="D"),(($C$7*Coefficients!$E$16)/($A2153*SIN(C$5*PI()/180))*100/2)^2*PI(),IF(AND(C$9="C",C$10="D"),(($C$7* Coefficients!$F$16)/($A2153*SIN(C$5*PI()/180))*100/2)^2*PI(),FALSE))))</f>
        <v>1489.2500902282409</v>
      </c>
      <c r="I2153" s="42">
        <f t="shared" si="240"/>
        <v>0.60966320802039942</v>
      </c>
      <c r="L2153" s="44"/>
    </row>
    <row r="2154" spans="1:12" x14ac:dyDescent="0.25">
      <c r="A2154" s="51">
        <f t="shared" si="241"/>
        <v>1315.2248321920879</v>
      </c>
      <c r="B2154" s="5">
        <f t="shared" si="235"/>
        <v>0.64537534726265799</v>
      </c>
      <c r="C2154" s="49">
        <f t="shared" si="238"/>
        <v>-3.8037525652018962</v>
      </c>
      <c r="D2154" s="5">
        <f t="shared" si="236"/>
        <v>12.651557586887568</v>
      </c>
      <c r="E2154" s="5">
        <f t="shared" si="237"/>
        <v>18.185197805283124</v>
      </c>
      <c r="F2154" s="5">
        <f t="shared" si="239"/>
        <v>12.597180293542028</v>
      </c>
      <c r="G2154" s="16">
        <f>IF(AND(C$9="L",C$10="IB"),IF((($C$7*Coefficients!$C$16)/($A2154*($C$4/100)))&lt;=1,2*ASIN(($C$7*Coefficients!$C$16)/( $A2154*($C$4/100)))*180/PI(),180),IF(AND(C$9="C",C$10="IB"),IF((($C$7*Coefficients!$D$16)/($A2154*($C$4/100)))&lt;=1,2*ASIN(($C$7*Coefficients!$D$16)/( $A2154*($C$4/100)))*180/PI(),180),IF(AND(C$9="L",C$10="D"),IF((($C$7*Coefficients!$E$16)/($A2154*($C$4/100)))&lt;=1,2*ASIN(($C$7*Coefficients!$E$16)/( $A2154*($C$4/100)))*180/PI(),180),IF(AND(C$9="C",C$10="D"),IF((($C$7*Coefficients!$F$16)/($A2154*($C$4/100)))&lt;=1,2*ASIN(($C$7*Coefficients!$F$16)/( $A2154*($C$4/100)))*180/PI(),180),FALSE))))</f>
        <v>62.484998633002888</v>
      </c>
      <c r="H2154" s="50">
        <f>IF(AND(C$9="L",C$10="IB"),(($C$7*Coefficients!$C$16)/($A2154*SIN(C$5*PI()/180))*100/2)^2*PI(),IF(AND(C$9="C",C$10="IB"),(($C$7*Coefficients!$D$16)/($A2154*SIN(C$5*PI()/180))*100/2)^2*PI(),IF(AND(C$9="L",C$10="D"),(($C$7*Coefficients!$E$16)/($A2154*SIN(C$5*PI()/180))*100/2)^2*PI(),IF(AND(C$9="C",C$10="D"),(($C$7* Coefficients!$F$16)/($A2154*SIN(C$5*PI()/180))*100/2)^2*PI(),FALSE))))</f>
        <v>1482.4076076044419</v>
      </c>
      <c r="I2154" s="42">
        <f t="shared" si="240"/>
        <v>0.60826102155221506</v>
      </c>
      <c r="L2154" s="44"/>
    </row>
    <row r="2155" spans="1:12" x14ac:dyDescent="0.25">
      <c r="A2155" s="51">
        <f t="shared" si="241"/>
        <v>1318.2567385562563</v>
      </c>
      <c r="B2155" s="5">
        <f t="shared" si="235"/>
        <v>0.64396073400394405</v>
      </c>
      <c r="C2155" s="49">
        <f t="shared" si="238"/>
        <v>-3.8228122653911174</v>
      </c>
      <c r="D2155" s="5">
        <f t="shared" si="236"/>
        <v>12.680722439181601</v>
      </c>
      <c r="E2155" s="5">
        <f t="shared" si="237"/>
        <v>18.269136864523446</v>
      </c>
      <c r="F2155" s="5">
        <f t="shared" si="239"/>
        <v>12.617180293542029</v>
      </c>
      <c r="G2155" s="16">
        <f>IF(AND(C$9="L",C$10="IB"),IF((($C$7*Coefficients!$C$16)/($A2155*($C$4/100)))&lt;=1,2*ASIN(($C$7*Coefficients!$C$16)/( $A2155*($C$4/100)))*180/PI(),180),IF(AND(C$9="C",C$10="IB"),IF((($C$7*Coefficients!$D$16)/($A2155*($C$4/100)))&lt;=1,2*ASIN(($C$7*Coefficients!$D$16)/( $A2155*($C$4/100)))*180/PI(),180),IF(AND(C$9="L",C$10="D"),IF((($C$7*Coefficients!$E$16)/($A2155*($C$4/100)))&lt;=1,2*ASIN(($C$7*Coefficients!$E$16)/( $A2155*($C$4/100)))*180/PI(),180),IF(AND(C$9="C",C$10="D"),IF((($C$7*Coefficients!$F$16)/($A2155*($C$4/100)))&lt;=1,2*ASIN(($C$7*Coefficients!$F$16)/( $A2155*($C$4/100)))*180/PI(),180),FALSE))))</f>
        <v>62.325185336421477</v>
      </c>
      <c r="H2155" s="50">
        <f>IF(AND(C$9="L",C$10="IB"),(($C$7*Coefficients!$C$16)/($A2155*SIN(C$5*PI()/180))*100/2)^2*PI(),IF(AND(C$9="C",C$10="IB"),(($C$7*Coefficients!$D$16)/($A2155*SIN(C$5*PI()/180))*100/2)^2*PI(),IF(AND(C$9="L",C$10="D"),(($C$7*Coefficients!$E$16)/($A2155*SIN(C$5*PI()/180))*100/2)^2*PI(),IF(AND(C$9="C",C$10="D"),(($C$7* Coefficients!$F$16)/($A2155*SIN(C$5*PI()/180))*100/2)^2*PI(),FALSE))))</f>
        <v>1475.5965633325782</v>
      </c>
      <c r="I2155" s="42">
        <f t="shared" si="240"/>
        <v>0.60686206002341647</v>
      </c>
      <c r="L2155" s="44"/>
    </row>
    <row r="2156" spans="1:12" x14ac:dyDescent="0.25">
      <c r="A2156" s="51">
        <f t="shared" si="241"/>
        <v>1321.295634186424</v>
      </c>
      <c r="B2156" s="5">
        <f t="shared" si="235"/>
        <v>0.64254150539477828</v>
      </c>
      <c r="C2156" s="49">
        <f t="shared" si="238"/>
        <v>-3.8419762710081509</v>
      </c>
      <c r="D2156" s="5">
        <f t="shared" si="236"/>
        <v>12.709954523403679</v>
      </c>
      <c r="E2156" s="5">
        <f t="shared" si="237"/>
        <v>18.353463368857387</v>
      </c>
      <c r="F2156" s="5">
        <f t="shared" si="239"/>
        <v>12.637180293542031</v>
      </c>
      <c r="G2156" s="16">
        <f>IF(AND(C$9="L",C$10="IB"),IF((($C$7*Coefficients!$C$16)/($A2156*($C$4/100)))&lt;=1,2*ASIN(($C$7*Coefficients!$C$16)/( $A2156*($C$4/100)))*180/PI(),180),IF(AND(C$9="C",C$10="IB"),IF((($C$7*Coefficients!$D$16)/($A2156*($C$4/100)))&lt;=1,2*ASIN(($C$7*Coefficients!$D$16)/( $A2156*($C$4/100)))*180/PI(),180),IF(AND(C$9="L",C$10="D"),IF((($C$7*Coefficients!$E$16)/($A2156*($C$4/100)))&lt;=1,2*ASIN(($C$7*Coefficients!$E$16)/( $A2156*($C$4/100)))*180/PI(),180),IF(AND(C$9="C",C$10="D"),IF((($C$7*Coefficients!$F$16)/($A2156*($C$4/100)))&lt;=1,2*ASIN(($C$7*Coefficients!$F$16)/( $A2156*($C$4/100)))*180/PI(),180),FALSE))))</f>
        <v>62.165873805827616</v>
      </c>
      <c r="H2156" s="50">
        <f>IF(AND(C$9="L",C$10="IB"),(($C$7*Coefficients!$C$16)/($A2156*SIN(C$5*PI()/180))*100/2)^2*PI(),IF(AND(C$9="C",C$10="IB"),(($C$7*Coefficients!$D$16)/($A2156*SIN(C$5*PI()/180))*100/2)^2*PI(),IF(AND(C$9="L",C$10="D"),(($C$7*Coefficients!$E$16)/($A2156*SIN(C$5*PI()/180))*100/2)^2*PI(),IF(AND(C$9="C",C$10="D"),(($C$7* Coefficients!$F$16)/($A2156*SIN(C$5*PI()/180))*100/2)^2*PI(),FALSE))))</f>
        <v>1468.8168129665435</v>
      </c>
      <c r="I2156" s="42">
        <f t="shared" si="240"/>
        <v>0.60546631601684875</v>
      </c>
      <c r="L2156" s="44"/>
    </row>
    <row r="2157" spans="1:12" x14ac:dyDescent="0.25">
      <c r="A2157" s="51">
        <f t="shared" si="241"/>
        <v>1324.341535194513</v>
      </c>
      <c r="B2157" s="5">
        <f t="shared" si="235"/>
        <v>0.64111765594613834</v>
      </c>
      <c r="C2157" s="49">
        <f t="shared" si="238"/>
        <v>-3.8612452555122112</v>
      </c>
      <c r="D2157" s="5">
        <f t="shared" si="236"/>
        <v>12.7392539945394</v>
      </c>
      <c r="E2157" s="5">
        <f t="shared" si="237"/>
        <v>18.438179106650232</v>
      </c>
      <c r="F2157" s="5">
        <f t="shared" si="239"/>
        <v>12.657180293542027</v>
      </c>
      <c r="G2157" s="16">
        <f>IF(AND(C$9="L",C$10="IB"),IF((($C$7*Coefficients!$C$16)/($A2157*($C$4/100)))&lt;=1,2*ASIN(($C$7*Coefficients!$C$16)/( $A2157*($C$4/100)))*180/PI(),180),IF(AND(C$9="C",C$10="IB"),IF((($C$7*Coefficients!$D$16)/($A2157*($C$4/100)))&lt;=1,2*ASIN(($C$7*Coefficients!$D$16)/( $A2157*($C$4/100)))*180/PI(),180),IF(AND(C$9="L",C$10="D"),IF((($C$7*Coefficients!$E$16)/($A2157*($C$4/100)))&lt;=1,2*ASIN(($C$7*Coefficients!$E$16)/( $A2157*($C$4/100)))*180/PI(),180),IF(AND(C$9="C",C$10="D"),IF((($C$7*Coefficients!$F$16)/($A2157*($C$4/100)))&lt;=1,2*ASIN(($C$7*Coefficients!$F$16)/( $A2157*($C$4/100)))*180/PI(),180),FALSE))))</f>
        <v>62.007061628110755</v>
      </c>
      <c r="H2157" s="50">
        <f>IF(AND(C$9="L",C$10="IB"),(($C$7*Coefficients!$C$16)/($A2157*SIN(C$5*PI()/180))*100/2)^2*PI(),IF(AND(C$9="C",C$10="IB"),(($C$7*Coefficients!$D$16)/($A2157*SIN(C$5*PI()/180))*100/2)^2*PI(),IF(AND(C$9="L",C$10="D"),(($C$7*Coefficients!$E$16)/($A2157*SIN(C$5*PI()/180))*100/2)^2*PI(),IF(AND(C$9="C",C$10="D"),(($C$7* Coefficients!$F$16)/($A2157*SIN(C$5*PI()/180))*100/2)^2*PI(),FALSE))))</f>
        <v>1462.0682127239022</v>
      </c>
      <c r="I2157" s="42">
        <f t="shared" si="240"/>
        <v>0.60407378213241636</v>
      </c>
      <c r="L2157" s="44"/>
    </row>
    <row r="2158" spans="1:12" x14ac:dyDescent="0.25">
      <c r="A2158" s="51">
        <f t="shared" si="241"/>
        <v>1327.3944577295874</v>
      </c>
      <c r="B2158" s="5">
        <f t="shared" si="235"/>
        <v>0.63968918026509214</v>
      </c>
      <c r="C2158" s="49">
        <f t="shared" si="238"/>
        <v>-3.8806198979796851</v>
      </c>
      <c r="D2158" s="5">
        <f t="shared" si="236"/>
        <v>12.768621007931648</v>
      </c>
      <c r="E2158" s="5">
        <f t="shared" si="237"/>
        <v>18.523285874522013</v>
      </c>
      <c r="F2158" s="5">
        <f t="shared" si="239"/>
        <v>12.677180293542028</v>
      </c>
      <c r="G2158" s="16">
        <f>IF(AND(C$9="L",C$10="IB"),IF((($C$7*Coefficients!$C$16)/($A2158*($C$4/100)))&lt;=1,2*ASIN(($C$7*Coefficients!$C$16)/( $A2158*($C$4/100)))*180/PI(),180),IF(AND(C$9="C",C$10="IB"),IF((($C$7*Coefficients!$D$16)/($A2158*($C$4/100)))&lt;=1,2*ASIN(($C$7*Coefficients!$D$16)/( $A2158*($C$4/100)))*180/PI(),180),IF(AND(C$9="L",C$10="D"),IF((($C$7*Coefficients!$E$16)/($A2158*($C$4/100)))&lt;=1,2*ASIN(($C$7*Coefficients!$E$16)/( $A2158*($C$4/100)))*180/PI(),180),IF(AND(C$9="C",C$10="D"),IF((($C$7*Coefficients!$F$16)/($A2158*($C$4/100)))&lt;=1,2*ASIN(($C$7*Coefficients!$F$16)/( $A2158*($C$4/100)))*180/PI(),180),FALSE))))</f>
        <v>61.848746409598576</v>
      </c>
      <c r="H2158" s="50">
        <f>IF(AND(C$9="L",C$10="IB"),(($C$7*Coefficients!$C$16)/($A2158*SIN(C$5*PI()/180))*100/2)^2*PI(),IF(AND(C$9="C",C$10="IB"),(($C$7*Coefficients!$D$16)/($A2158*SIN(C$5*PI()/180))*100/2)^2*PI(),IF(AND(C$9="L",C$10="D"),(($C$7*Coefficients!$E$16)/($A2158*SIN(C$5*PI()/180))*100/2)^2*PI(),IF(AND(C$9="C",C$10="D"),(($C$7* Coefficients!$F$16)/($A2158*SIN(C$5*PI()/180))*100/2)^2*PI(),FALSE))))</f>
        <v>1455.3506194828369</v>
      </c>
      <c r="I2158" s="42">
        <f t="shared" si="240"/>
        <v>0.60268445098704304</v>
      </c>
      <c r="L2158" s="44"/>
    </row>
    <row r="2159" spans="1:12" x14ac:dyDescent="0.25">
      <c r="A2159" s="51">
        <f t="shared" si="241"/>
        <v>1330.4544179779386</v>
      </c>
      <c r="B2159" s="5">
        <f t="shared" si="235"/>
        <v>0.63825607305604504</v>
      </c>
      <c r="C2159" s="49">
        <f t="shared" si="238"/>
        <v>-3.9001008831673674</v>
      </c>
      <c r="D2159" s="5">
        <f t="shared" si="236"/>
        <v>12.7980557192814</v>
      </c>
      <c r="E2159" s="5">
        <f t="shared" si="237"/>
        <v>18.608785477385563</v>
      </c>
      <c r="F2159" s="5">
        <f t="shared" si="239"/>
        <v>12.697180293542027</v>
      </c>
      <c r="G2159" s="16">
        <f>IF(AND(C$9="L",C$10="IB"),IF((($C$7*Coefficients!$C$16)/($A2159*($C$4/100)))&lt;=1,2*ASIN(($C$7*Coefficients!$C$16)/( $A2159*($C$4/100)))*180/PI(),180),IF(AND(C$9="C",C$10="IB"),IF((($C$7*Coefficients!$D$16)/($A2159*($C$4/100)))&lt;=1,2*ASIN(($C$7*Coefficients!$D$16)/( $A2159*($C$4/100)))*180/PI(),180),IF(AND(C$9="L",C$10="D"),IF((($C$7*Coefficients!$E$16)/($A2159*($C$4/100)))&lt;=1,2*ASIN(($C$7*Coefficients!$E$16)/( $A2159*($C$4/100)))*180/PI(),180),IF(AND(C$9="C",C$10="D"),IF((($C$7*Coefficients!$F$16)/($A2159*($C$4/100)))&lt;=1,2*ASIN(($C$7*Coefficients!$F$16)/( $A2159*($C$4/100)))*180/PI(),180),FALSE))))</f>
        <v>61.690925775826898</v>
      </c>
      <c r="H2159" s="50">
        <f>IF(AND(C$9="L",C$10="IB"),(($C$7*Coefficients!$C$16)/($A2159*SIN(C$5*PI()/180))*100/2)^2*PI(),IF(AND(C$9="C",C$10="IB"),(($C$7*Coefficients!$D$16)/($A2159*SIN(C$5*PI()/180))*100/2)^2*PI(),IF(AND(C$9="L",C$10="D"),(($C$7*Coefficients!$E$16)/($A2159*SIN(C$5*PI()/180))*100/2)^2*PI(),IF(AND(C$9="C",C$10="D"),(($C$7* Coefficients!$F$16)/($A2159*SIN(C$5*PI()/180))*100/2)^2*PI(),FALSE))))</f>
        <v>1448.6638907791166</v>
      </c>
      <c r="I2159" s="42">
        <f t="shared" si="240"/>
        <v>0.60129831521463328</v>
      </c>
      <c r="L2159" s="44"/>
    </row>
    <row r="2160" spans="1:12" x14ac:dyDescent="0.25">
      <c r="A2160" s="51">
        <f t="shared" si="241"/>
        <v>1333.5214321631711</v>
      </c>
      <c r="B2160" s="5">
        <f t="shared" si="235"/>
        <v>0.63681832912199687</v>
      </c>
      <c r="C2160" s="49">
        <f t="shared" si="238"/>
        <v>-3.9196889015766185</v>
      </c>
      <c r="D2160" s="5">
        <f t="shared" si="236"/>
        <v>12.827558284648569</v>
      </c>
      <c r="E2160" s="5">
        <f t="shared" si="237"/>
        <v>18.694679728484825</v>
      </c>
      <c r="F2160" s="5">
        <f t="shared" si="239"/>
        <v>12.717180293542027</v>
      </c>
      <c r="G2160" s="16">
        <f>IF(AND(C$9="L",C$10="IB"),IF((($C$7*Coefficients!$C$16)/($A2160*($C$4/100)))&lt;=1,2*ASIN(($C$7*Coefficients!$C$16)/( $A2160*($C$4/100)))*180/PI(),180),IF(AND(C$9="C",C$10="IB"),IF((($C$7*Coefficients!$D$16)/($A2160*($C$4/100)))&lt;=1,2*ASIN(($C$7*Coefficients!$D$16)/( $A2160*($C$4/100)))*180/PI(),180),IF(AND(C$9="L",C$10="D"),IF((($C$7*Coefficients!$E$16)/($A2160*($C$4/100)))&lt;=1,2*ASIN(($C$7*Coefficients!$E$16)/( $A2160*($C$4/100)))*180/PI(),180),IF(AND(C$9="C",C$10="D"),IF((($C$7*Coefficients!$F$16)/($A2160*($C$4/100)))&lt;=1,2*ASIN(($C$7*Coefficients!$F$16)/( $A2160*($C$4/100)))*180/PI(),180),FALSE))))</f>
        <v>61.533597371313057</v>
      </c>
      <c r="H2160" s="50">
        <f>IF(AND(C$9="L",C$10="IB"),(($C$7*Coefficients!$C$16)/($A2160*SIN(C$5*PI()/180))*100/2)^2*PI(),IF(AND(C$9="C",C$10="IB"),(($C$7*Coefficients!$D$16)/($A2160*SIN(C$5*PI()/180))*100/2)^2*PI(),IF(AND(C$9="L",C$10="D"),(($C$7*Coefficients!$E$16)/($A2160*SIN(C$5*PI()/180))*100/2)^2*PI(),IF(AND(C$9="C",C$10="D"),(($C$7* Coefficients!$F$16)/($A2160*SIN(C$5*PI()/180))*100/2)^2*PI(),FALSE))))</f>
        <v>1442.0078848030744</v>
      </c>
      <c r="I2160" s="42">
        <f t="shared" si="240"/>
        <v>0.59991536746603358</v>
      </c>
      <c r="L2160" s="44"/>
    </row>
    <row r="2161" spans="1:12" x14ac:dyDescent="0.25">
      <c r="A2161" s="51">
        <f t="shared" si="241"/>
        <v>1336.5955165462888</v>
      </c>
      <c r="B2161" s="5">
        <f t="shared" si="235"/>
        <v>0.63537594336580616</v>
      </c>
      <c r="C2161" s="49">
        <f t="shared" si="238"/>
        <v>-3.9393846495185043</v>
      </c>
      <c r="D2161" s="5">
        <f t="shared" si="236"/>
        <v>12.857128860452818</v>
      </c>
      <c r="E2161" s="5">
        <f t="shared" si="237"/>
        <v>18.780970449433266</v>
      </c>
      <c r="F2161" s="5">
        <f t="shared" si="239"/>
        <v>12.737180293542025</v>
      </c>
      <c r="G2161" s="16">
        <f>IF(AND(C$9="L",C$10="IB"),IF((($C$7*Coefficients!$C$16)/($A2161*($C$4/100)))&lt;=1,2*ASIN(($C$7*Coefficients!$C$16)/( $A2161*($C$4/100)))*180/PI(),180),IF(AND(C$9="C",C$10="IB"),IF((($C$7*Coefficients!$D$16)/($A2161*($C$4/100)))&lt;=1,2*ASIN(($C$7*Coefficients!$D$16)/( $A2161*($C$4/100)))*180/PI(),180),IF(AND(C$9="L",C$10="D"),IF((($C$7*Coefficients!$E$16)/($A2161*($C$4/100)))&lt;=1,2*ASIN(($C$7*Coefficients!$E$16)/( $A2161*($C$4/100)))*180/PI(),180),IF(AND(C$9="C",C$10="D"),IF((($C$7*Coefficients!$F$16)/($A2161*($C$4/100)))&lt;=1,2*ASIN(($C$7*Coefficients!$F$16)/( $A2161*($C$4/100)))*180/PI(),180),FALSE))))</f>
        <v>61.376758859332739</v>
      </c>
      <c r="H2161" s="50">
        <f>IF(AND(C$9="L",C$10="IB"),(($C$7*Coefficients!$C$16)/($A2161*SIN(C$5*PI()/180))*100/2)^2*PI(),IF(AND(C$9="C",C$10="IB"),(($C$7*Coefficients!$D$16)/($A2161*SIN(C$5*PI()/180))*100/2)^2*PI(),IF(AND(C$9="L",C$10="D"),(($C$7*Coefficients!$E$16)/($A2161*SIN(C$5*PI()/180))*100/2)^2*PI(),IF(AND(C$9="C",C$10="D"),(($C$7* Coefficients!$F$16)/($A2161*SIN(C$5*PI()/180))*100/2)^2*PI(),FALSE))))</f>
        <v>1435.3824603965966</v>
      </c>
      <c r="I2161" s="42">
        <f t="shared" si="240"/>
        <v>0.59853560040899223</v>
      </c>
      <c r="L2161" s="44"/>
    </row>
    <row r="2162" spans="1:12" x14ac:dyDescent="0.25">
      <c r="A2162" s="51">
        <f t="shared" si="241"/>
        <v>1339.6766874257812</v>
      </c>
      <c r="B2162" s="5">
        <f t="shared" si="235"/>
        <v>0.63392891079146751</v>
      </c>
      <c r="C2162" s="49">
        <f t="shared" si="238"/>
        <v>-3.9591888291798472</v>
      </c>
      <c r="D2162" s="5">
        <f t="shared" si="236"/>
        <v>12.886767603474395</v>
      </c>
      <c r="E2162" s="5">
        <f t="shared" si="237"/>
        <v>18.86765947025258</v>
      </c>
      <c r="F2162" s="5">
        <f t="shared" si="239"/>
        <v>12.757180293542023</v>
      </c>
      <c r="G2162" s="16">
        <f>IF(AND(C$9="L",C$10="IB"),IF((($C$7*Coefficients!$C$16)/($A2162*($C$4/100)))&lt;=1,2*ASIN(($C$7*Coefficients!$C$16)/( $A2162*($C$4/100)))*180/PI(),180),IF(AND(C$9="C",C$10="IB"),IF((($C$7*Coefficients!$D$16)/($A2162*($C$4/100)))&lt;=1,2*ASIN(($C$7*Coefficients!$D$16)/( $A2162*($C$4/100)))*180/PI(),180),IF(AND(C$9="L",C$10="D"),IF((($C$7*Coefficients!$E$16)/($A2162*($C$4/100)))&lt;=1,2*ASIN(($C$7*Coefficients!$E$16)/( $A2162*($C$4/100)))*180/PI(),180),IF(AND(C$9="C",C$10="D"),IF((($C$7*Coefficients!$F$16)/($A2162*($C$4/100)))&lt;=1,2*ASIN(($C$7*Coefficients!$F$16)/( $A2162*($C$4/100)))*180/PI(),180),FALSE))))</f>
        <v>61.220407921700335</v>
      </c>
      <c r="H2162" s="50">
        <f>IF(AND(C$9="L",C$10="IB"),(($C$7*Coefficients!$C$16)/($A2162*SIN(C$5*PI()/180))*100/2)^2*PI(),IF(AND(C$9="C",C$10="IB"),(($C$7*Coefficients!$D$16)/($A2162*SIN(C$5*PI()/180))*100/2)^2*PI(),IF(AND(C$9="L",C$10="D"),(($C$7*Coefficients!$E$16)/($A2162*SIN(C$5*PI()/180))*100/2)^2*PI(),IF(AND(C$9="C",C$10="D"),(($C$7* Coefficients!$F$16)/($A2162*SIN(C$5*PI()/180))*100/2)^2*PI(),FALSE))))</f>
        <v>1428.787477050136</v>
      </c>
      <c r="I2162" s="42">
        <f t="shared" si="240"/>
        <v>0.59715900672812183</v>
      </c>
      <c r="L2162" s="44"/>
    </row>
    <row r="2163" spans="1:12" x14ac:dyDescent="0.25">
      <c r="A2163" s="51">
        <f t="shared" si="241"/>
        <v>1342.7649611377096</v>
      </c>
      <c r="B2163" s="5">
        <f t="shared" si="235"/>
        <v>0.63247722650539451</v>
      </c>
      <c r="C2163" s="49">
        <f t="shared" si="238"/>
        <v>-3.97910214869031</v>
      </c>
      <c r="D2163" s="5">
        <f t="shared" si="236"/>
        <v>12.916474670854965</v>
      </c>
      <c r="E2163" s="5">
        <f t="shared" si="237"/>
        <v>18.954748629411444</v>
      </c>
      <c r="F2163" s="5">
        <f t="shared" si="239"/>
        <v>12.777180293542026</v>
      </c>
      <c r="G2163" s="16">
        <f>IF(AND(C$9="L",C$10="IB"),IF((($C$7*Coefficients!$C$16)/($A2163*($C$4/100)))&lt;=1,2*ASIN(($C$7*Coefficients!$C$16)/( $A2163*($C$4/100)))*180/PI(),180),IF(AND(C$9="C",C$10="IB"),IF((($C$7*Coefficients!$D$16)/($A2163*($C$4/100)))&lt;=1,2*ASIN(($C$7*Coefficients!$D$16)/( $A2163*($C$4/100)))*180/PI(),180),IF(AND(C$9="L",C$10="D"),IF((($C$7*Coefficients!$E$16)/($A2163*($C$4/100)))&lt;=1,2*ASIN(($C$7*Coefficients!$E$16)/( $A2163*($C$4/100)))*180/PI(),180),IF(AND(C$9="C",C$10="D"),IF((($C$7*Coefficients!$F$16)/($A2163*($C$4/100)))&lt;=1,2*ASIN(($C$7*Coefficients!$F$16)/( $A2163*($C$4/100)))*180/PI(),180),FALSE))))</f>
        <v>61.064542258552542</v>
      </c>
      <c r="H2163" s="50">
        <f>IF(AND(C$9="L",C$10="IB"),(($C$7*Coefficients!$C$16)/($A2163*SIN(C$5*PI()/180))*100/2)^2*PI(),IF(AND(C$9="C",C$10="IB"),(($C$7*Coefficients!$D$16)/($A2163*SIN(C$5*PI()/180))*100/2)^2*PI(),IF(AND(C$9="L",C$10="D"),(($C$7*Coefficients!$E$16)/($A2163*SIN(C$5*PI()/180))*100/2)^2*PI(),IF(AND(C$9="C",C$10="D"),(($C$7* Coefficients!$F$16)/($A2163*SIN(C$5*PI()/180))*100/2)^2*PI(),FALSE))))</f>
        <v>1422.2227948997261</v>
      </c>
      <c r="I2163" s="42">
        <f t="shared" si="240"/>
        <v>0.59578557912485963</v>
      </c>
      <c r="L2163" s="44"/>
    </row>
    <row r="2164" spans="1:12" x14ac:dyDescent="0.25">
      <c r="A2164" s="51">
        <f t="shared" si="241"/>
        <v>1345.8603540557938</v>
      </c>
      <c r="B2164" s="5">
        <f t="shared" si="235"/>
        <v>0.63102088571771509</v>
      </c>
      <c r="C2164" s="49">
        <f t="shared" si="238"/>
        <v>-3.9991253221904461</v>
      </c>
      <c r="D2164" s="5">
        <f t="shared" si="236"/>
        <v>12.946250220098449</v>
      </c>
      <c r="E2164" s="5">
        <f t="shared" si="237"/>
        <v>19.042239773864509</v>
      </c>
      <c r="F2164" s="5">
        <f t="shared" si="239"/>
        <v>12.797180293542025</v>
      </c>
      <c r="G2164" s="16">
        <f>IF(AND(C$9="L",C$10="IB"),IF((($C$7*Coefficients!$C$16)/($A2164*($C$4/100)))&lt;=1,2*ASIN(($C$7*Coefficients!$C$16)/( $A2164*($C$4/100)))*180/PI(),180),IF(AND(C$9="C",C$10="IB"),IF((($C$7*Coefficients!$D$16)/($A2164*($C$4/100)))&lt;=1,2*ASIN(($C$7*Coefficients!$D$16)/( $A2164*($C$4/100)))*180/PI(),180),IF(AND(C$9="L",C$10="D"),IF((($C$7*Coefficients!$E$16)/($A2164*($C$4/100)))&lt;=1,2*ASIN(($C$7*Coefficients!$E$16)/( $A2164*($C$4/100)))*180/PI(),180),IF(AND(C$9="C",C$10="D"),IF((($C$7*Coefficients!$F$16)/($A2164*($C$4/100)))&lt;=1,2*ASIN(($C$7*Coefficients!$F$16)/( $A2164*($C$4/100)))*180/PI(),180),FALSE))))</f>
        <v>60.909159588135282</v>
      </c>
      <c r="H2164" s="50">
        <f>IF(AND(C$9="L",C$10="IB"),(($C$7*Coefficients!$C$16)/($A2164*SIN(C$5*PI()/180))*100/2)^2*PI(),IF(AND(C$9="C",C$10="IB"),(($C$7*Coefficients!$D$16)/($A2164*SIN(C$5*PI()/180))*100/2)^2*PI(),IF(AND(C$9="L",C$10="D"),(($C$7*Coefficients!$E$16)/($A2164*SIN(C$5*PI()/180))*100/2)^2*PI(),IF(AND(C$9="C",C$10="D"),(($C$7* Coefficients!$F$16)/($A2164*SIN(C$5*PI()/180))*100/2)^2*PI(),FALSE))))</f>
        <v>1415.688274724017</v>
      </c>
      <c r="I2164" s="42">
        <f t="shared" si="240"/>
        <v>0.59441531031742934</v>
      </c>
      <c r="L2164" s="44"/>
    </row>
    <row r="2165" spans="1:12" x14ac:dyDescent="0.25">
      <c r="A2165" s="51">
        <f t="shared" si="241"/>
        <v>1348.9628825914986</v>
      </c>
      <c r="B2165" s="5">
        <f t="shared" si="235"/>
        <v>0.62955988374357308</v>
      </c>
      <c r="C2165" s="49">
        <f t="shared" si="238"/>
        <v>-4.0192590699008095</v>
      </c>
      <c r="D2165" s="5">
        <f t="shared" si="236"/>
        <v>12.976094409071836</v>
      </c>
      <c r="E2165" s="5">
        <f t="shared" si="237"/>
        <v>19.130134759091579</v>
      </c>
      <c r="F2165" s="5">
        <f t="shared" si="239"/>
        <v>12.817180293542025</v>
      </c>
      <c r="G2165" s="16">
        <f>IF(AND(C$9="L",C$10="IB"),IF((($C$7*Coefficients!$C$16)/($A2165*($C$4/100)))&lt;=1,2*ASIN(($C$7*Coefficients!$C$16)/( $A2165*($C$4/100)))*180/PI(),180),IF(AND(C$9="C",C$10="IB"),IF((($C$7*Coefficients!$D$16)/($A2165*($C$4/100)))&lt;=1,2*ASIN(($C$7*Coefficients!$D$16)/( $A2165*($C$4/100)))*180/PI(),180),IF(AND(C$9="L",C$10="D"),IF((($C$7*Coefficients!$E$16)/($A2165*($C$4/100)))&lt;=1,2*ASIN(($C$7*Coefficients!$E$16)/( $A2165*($C$4/100)))*180/PI(),180),IF(AND(C$9="C",C$10="D"),IF((($C$7*Coefficients!$F$16)/($A2165*($C$4/100)))&lt;=1,2*ASIN(($C$7*Coefficients!$F$16)/( $A2165*($C$4/100)))*180/PI(),180),FALSE))))</f>
        <v>60.754257646593715</v>
      </c>
      <c r="H2165" s="50">
        <f>IF(AND(C$9="L",C$10="IB"),(($C$7*Coefficients!$C$16)/($A2165*SIN(C$5*PI()/180))*100/2)^2*PI(),IF(AND(C$9="C",C$10="IB"),(($C$7*Coefficients!$D$16)/($A2165*SIN(C$5*PI()/180))*100/2)^2*PI(),IF(AND(C$9="L",C$10="D"),(($C$7*Coefficients!$E$16)/($A2165*SIN(C$5*PI()/180))*100/2)^2*PI(),IF(AND(C$9="C",C$10="D"),(($C$7* Coefficients!$F$16)/($A2165*SIN(C$5*PI()/180))*100/2)^2*PI(),FALSE))))</f>
        <v>1409.183777941324</v>
      </c>
      <c r="I2165" s="42">
        <f t="shared" si="240"/>
        <v>0.59304819304080214</v>
      </c>
      <c r="L2165" s="44"/>
    </row>
    <row r="2166" spans="1:12" x14ac:dyDescent="0.25">
      <c r="A2166" s="51">
        <f t="shared" si="241"/>
        <v>1352.0725631941218</v>
      </c>
      <c r="B2166" s="5">
        <f t="shared" si="235"/>
        <v>0.62809421600444049</v>
      </c>
      <c r="C2166" s="49">
        <f t="shared" si="238"/>
        <v>-4.039504118192089</v>
      </c>
      <c r="D2166" s="5">
        <f t="shared" si="236"/>
        <v>13.006007396006051</v>
      </c>
      <c r="E2166" s="5">
        <f t="shared" si="237"/>
        <v>19.218435449136987</v>
      </c>
      <c r="F2166" s="5">
        <f t="shared" si="239"/>
        <v>12.837180293542026</v>
      </c>
      <c r="G2166" s="16">
        <f>IF(AND(C$9="L",C$10="IB"),IF((($C$7*Coefficients!$C$16)/($A2166*($C$4/100)))&lt;=1,2*ASIN(($C$7*Coefficients!$C$16)/( $A2166*($C$4/100)))*180/PI(),180),IF(AND(C$9="C",C$10="IB"),IF((($C$7*Coefficients!$D$16)/($A2166*($C$4/100)))&lt;=1,2*ASIN(($C$7*Coefficients!$D$16)/( $A2166*($C$4/100)))*180/PI(),180),IF(AND(C$9="L",C$10="D"),IF((($C$7*Coefficients!$E$16)/($A2166*($C$4/100)))&lt;=1,2*ASIN(($C$7*Coefficients!$E$16)/( $A2166*($C$4/100)))*180/PI(),180),IF(AND(C$9="C",C$10="D"),IF((($C$7*Coefficients!$F$16)/($A2166*($C$4/100)))&lt;=1,2*ASIN(($C$7*Coefficients!$F$16)/( $A2166*($C$4/100)))*180/PI(),180),FALSE))))</f>
        <v>60.599834187765701</v>
      </c>
      <c r="H2166" s="50">
        <f>IF(AND(C$9="L",C$10="IB"),(($C$7*Coefficients!$C$16)/($A2166*SIN(C$5*PI()/180))*100/2)^2*PI(),IF(AND(C$9="C",C$10="IB"),(($C$7*Coefficients!$D$16)/($A2166*SIN(C$5*PI()/180))*100/2)^2*PI(),IF(AND(C$9="L",C$10="D"),(($C$7*Coefficients!$E$16)/($A2166*SIN(C$5*PI()/180))*100/2)^2*PI(),IF(AND(C$9="C",C$10="D"),(($C$7* Coefficients!$F$16)/($A2166*SIN(C$5*PI()/180))*100/2)^2*PI(),FALSE))))</f>
        <v>1402.7091666066847</v>
      </c>
      <c r="I2166" s="42">
        <f t="shared" si="240"/>
        <v>0.59168422004665833</v>
      </c>
      <c r="L2166" s="44"/>
    </row>
    <row r="2167" spans="1:12" x14ac:dyDescent="0.25">
      <c r="A2167" s="51">
        <f t="shared" si="241"/>
        <v>1355.1894123508803</v>
      </c>
      <c r="B2167" s="5">
        <f t="shared" si="235"/>
        <v>0.62662387802944208</v>
      </c>
      <c r="C2167" s="49">
        <f t="shared" si="238"/>
        <v>-4.059861199656261</v>
      </c>
      <c r="D2167" s="5">
        <f t="shared" si="236"/>
        <v>13.035989339496767</v>
      </c>
      <c r="E2167" s="5">
        <f t="shared" si="237"/>
        <v>19.307143716649072</v>
      </c>
      <c r="F2167" s="5">
        <f t="shared" si="239"/>
        <v>12.857180293542022</v>
      </c>
      <c r="G2167" s="16">
        <f>IF(AND(C$9="L",C$10="IB"),IF((($C$7*Coefficients!$C$16)/($A2167*($C$4/100)))&lt;=1,2*ASIN(($C$7*Coefficients!$C$16)/( $A2167*($C$4/100)))*180/PI(),180),IF(AND(C$9="C",C$10="IB"),IF((($C$7*Coefficients!$D$16)/($A2167*($C$4/100)))&lt;=1,2*ASIN(($C$7*Coefficients!$D$16)/( $A2167*($C$4/100)))*180/PI(),180),IF(AND(C$9="L",C$10="D"),IF((($C$7*Coefficients!$E$16)/($A2167*($C$4/100)))&lt;=1,2*ASIN(($C$7*Coefficients!$E$16)/( $A2167*($C$4/100)))*180/PI(),180),IF(AND(C$9="C",C$10="D"),IF((($C$7*Coefficients!$F$16)/($A2167*($C$4/100)))&lt;=1,2*ASIN(($C$7*Coefficients!$F$16)/( $A2167*($C$4/100)))*180/PI(),180),FALSE))))</f>
        <v>60.445886982977996</v>
      </c>
      <c r="H2167" s="50">
        <f>IF(AND(C$9="L",C$10="IB"),(($C$7*Coefficients!$C$16)/($A2167*SIN(C$5*PI()/180))*100/2)^2*PI(),IF(AND(C$9="C",C$10="IB"),(($C$7*Coefficients!$D$16)/($A2167*SIN(C$5*PI()/180))*100/2)^2*PI(),IF(AND(C$9="L",C$10="D"),(($C$7*Coefficients!$E$16)/($A2167*SIN(C$5*PI()/180))*100/2)^2*PI(),IF(AND(C$9="C",C$10="D"),(($C$7* Coefficients!$F$16)/($A2167*SIN(C$5*PI()/180))*100/2)^2*PI(),FALSE))))</f>
        <v>1396.2643034089397</v>
      </c>
      <c r="I2167" s="42">
        <f t="shared" si="240"/>
        <v>0.59032338410334861</v>
      </c>
      <c r="L2167" s="44"/>
    </row>
    <row r="2168" spans="1:12" x14ac:dyDescent="0.25">
      <c r="A2168" s="51">
        <f t="shared" si="241"/>
        <v>1358.313446586998</v>
      </c>
      <c r="B2168" s="5">
        <f t="shared" si="235"/>
        <v>0.62514886545668413</v>
      </c>
      <c r="C2168" s="49">
        <f t="shared" si="238"/>
        <v>-4.0803310531788908</v>
      </c>
      <c r="D2168" s="5">
        <f t="shared" si="236"/>
        <v>13.066040398505271</v>
      </c>
      <c r="E2168" s="5">
        <f t="shared" si="237"/>
        <v>19.396261442919958</v>
      </c>
      <c r="F2168" s="5">
        <f t="shared" si="239"/>
        <v>12.877180293542024</v>
      </c>
      <c r="G2168" s="16">
        <f>IF(AND(C$9="L",C$10="IB"),IF((($C$7*Coefficients!$C$16)/($A2168*($C$4/100)))&lt;=1,2*ASIN(($C$7*Coefficients!$C$16)/( $A2168*($C$4/100)))*180/PI(),180),IF(AND(C$9="C",C$10="IB"),IF((($C$7*Coefficients!$D$16)/($A2168*($C$4/100)))&lt;=1,2*ASIN(($C$7*Coefficients!$D$16)/( $A2168*($C$4/100)))*180/PI(),180),IF(AND(C$9="L",C$10="D"),IF((($C$7*Coefficients!$E$16)/($A2168*($C$4/100)))&lt;=1,2*ASIN(($C$7*Coefficients!$E$16)/( $A2168*($C$4/100)))*180/PI(),180),IF(AND(C$9="C",C$10="D"),IF((($C$7*Coefficients!$F$16)/($A2168*($C$4/100)))&lt;=1,2*ASIN(($C$7*Coefficients!$F$16)/( $A2168*($C$4/100)))*180/PI(),180),FALSE))))</f>
        <v>60.292413820845816</v>
      </c>
      <c r="H2168" s="50">
        <f>IF(AND(C$9="L",C$10="IB"),(($C$7*Coefficients!$C$16)/($A2168*SIN(C$5*PI()/180))*100/2)^2*PI(),IF(AND(C$9="C",C$10="IB"),(($C$7*Coefficients!$D$16)/($A2168*SIN(C$5*PI()/180))*100/2)^2*PI(),IF(AND(C$9="L",C$10="D"),(($C$7*Coefficients!$E$16)/($A2168*SIN(C$5*PI()/180))*100/2)^2*PI(),IF(AND(C$9="C",C$10="D"),(($C$7* Coefficients!$F$16)/($A2168*SIN(C$5*PI()/180))*100/2)^2*PI(),FALSE))))</f>
        <v>1389.8490516678148</v>
      </c>
      <c r="I2168" s="42">
        <f t="shared" si="240"/>
        <v>0.58896567799585664</v>
      </c>
      <c r="L2168" s="44"/>
    </row>
    <row r="2169" spans="1:12" x14ac:dyDescent="0.25">
      <c r="A2169" s="51">
        <f t="shared" si="241"/>
        <v>1361.4446824657934</v>
      </c>
      <c r="B2169" s="5">
        <f t="shared" si="235"/>
        <v>0.62366917403459643</v>
      </c>
      <c r="C2169" s="49">
        <f t="shared" si="238"/>
        <v>-4.1009144240124931</v>
      </c>
      <c r="D2169" s="5">
        <f t="shared" si="236"/>
        <v>13.09616073235928</v>
      </c>
      <c r="E2169" s="5">
        <f t="shared" si="237"/>
        <v>19.485790517925402</v>
      </c>
      <c r="F2169" s="5">
        <f t="shared" si="239"/>
        <v>12.897180293542025</v>
      </c>
      <c r="G2169" s="16">
        <f>IF(AND(C$9="L",C$10="IB"),IF((($C$7*Coefficients!$C$16)/($A2169*($C$4/100)))&lt;=1,2*ASIN(($C$7*Coefficients!$C$16)/( $A2169*($C$4/100)))*180/PI(),180),IF(AND(C$9="C",C$10="IB"),IF((($C$7*Coefficients!$D$16)/($A2169*($C$4/100)))&lt;=1,2*ASIN(($C$7*Coefficients!$D$16)/( $A2169*($C$4/100)))*180/PI(),180),IF(AND(C$9="L",C$10="D"),IF((($C$7*Coefficients!$E$16)/($A2169*($C$4/100)))&lt;=1,2*ASIN(($C$7*Coefficients!$E$16)/( $A2169*($C$4/100)))*180/PI(),180),IF(AND(C$9="C",C$10="D"),IF((($C$7*Coefficients!$F$16)/($A2169*($C$4/100)))&lt;=1,2*ASIN(($C$7*Coefficients!$F$16)/( $A2169*($C$4/100)))*180/PI(),180),FALSE))))</f>
        <v>60.1394125070751</v>
      </c>
      <c r="H2169" s="50">
        <f>IF(AND(C$9="L",C$10="IB"),(($C$7*Coefficients!$C$16)/($A2169*SIN(C$5*PI()/180))*100/2)^2*PI(),IF(AND(C$9="C",C$10="IB"),(($C$7*Coefficients!$D$16)/($A2169*SIN(C$5*PI()/180))*100/2)^2*PI(),IF(AND(C$9="L",C$10="D"),(($C$7*Coefficients!$E$16)/($A2169*SIN(C$5*PI()/180))*100/2)^2*PI(),IF(AND(C$9="C",C$10="D"),(($C$7* Coefficients!$F$16)/($A2169*SIN(C$5*PI()/180))*100/2)^2*PI(),FALSE))))</f>
        <v>1383.4632753310254</v>
      </c>
      <c r="I2169" s="42">
        <f t="shared" si="240"/>
        <v>0.58761109452575955</v>
      </c>
      <c r="L2169" s="44"/>
    </row>
    <row r="2170" spans="1:12" x14ac:dyDescent="0.25">
      <c r="A2170" s="51">
        <f t="shared" si="241"/>
        <v>1364.5831365887675</v>
      </c>
      <c r="B2170" s="5">
        <f t="shared" si="235"/>
        <v>0.6221847996232821</v>
      </c>
      <c r="C2170" s="49">
        <f t="shared" si="238"/>
        <v>-4.1216120638510176</v>
      </c>
      <c r="D2170" s="5">
        <f t="shared" si="236"/>
        <v>13.126350500753805</v>
      </c>
      <c r="E2170" s="5">
        <f t="shared" si="237"/>
        <v>19.575732840364875</v>
      </c>
      <c r="F2170" s="5">
        <f t="shared" si="239"/>
        <v>12.917180293542023</v>
      </c>
      <c r="G2170" s="16">
        <f>IF(AND(C$9="L",C$10="IB"),IF((($C$7*Coefficients!$C$16)/($A2170*($C$4/100)))&lt;=1,2*ASIN(($C$7*Coefficients!$C$16)/( $A2170*($C$4/100)))*180/PI(),180),IF(AND(C$9="C",C$10="IB"),IF((($C$7*Coefficients!$D$16)/($A2170*($C$4/100)))&lt;=1,2*ASIN(($C$7*Coefficients!$D$16)/( $A2170*($C$4/100)))*180/PI(),180),IF(AND(C$9="L",C$10="D"),IF((($C$7*Coefficients!$E$16)/($A2170*($C$4/100)))&lt;=1,2*ASIN(($C$7*Coefficients!$E$16)/( $A2170*($C$4/100)))*180/PI(),180),IF(AND(C$9="C",C$10="D"),IF((($C$7*Coefficients!$F$16)/($A2170*($C$4/100)))&lt;=1,2*ASIN(($C$7*Coefficients!$F$16)/( $A2170*($C$4/100)))*180/PI(),180),FALSE))))</f>
        <v>59.986880864268009</v>
      </c>
      <c r="H2170" s="50">
        <f>IF(AND(C$9="L",C$10="IB"),(($C$7*Coefficients!$C$16)/($A2170*SIN(C$5*PI()/180))*100/2)^2*PI(),IF(AND(C$9="C",C$10="IB"),(($C$7*Coefficients!$D$16)/($A2170*SIN(C$5*PI()/180))*100/2)^2*PI(),IF(AND(C$9="L",C$10="D"),(($C$7*Coefficients!$E$16)/($A2170*SIN(C$5*PI()/180))*100/2)^2*PI(),IF(AND(C$9="C",C$10="D"),(($C$7* Coefficients!$F$16)/($A2170*SIN(C$5*PI()/180))*100/2)^2*PI(),FALSE))))</f>
        <v>1377.1068389713896</v>
      </c>
      <c r="I2170" s="42">
        <f t="shared" si="240"/>
        <v>0.58625962651119079</v>
      </c>
      <c r="L2170" s="44"/>
    </row>
    <row r="2171" spans="1:12" x14ac:dyDescent="0.25">
      <c r="A2171" s="51">
        <f t="shared" si="241"/>
        <v>1367.7288255956917</v>
      </c>
      <c r="B2171" s="5">
        <f t="shared" si="235"/>
        <v>0.62069573819587842</v>
      </c>
      <c r="C2171" s="49">
        <f t="shared" si="238"/>
        <v>-4.1424247309054687</v>
      </c>
      <c r="D2171" s="5">
        <f t="shared" si="236"/>
        <v>13.156609863751999</v>
      </c>
      <c r="E2171" s="5">
        <f t="shared" si="237"/>
        <v>19.66609031770189</v>
      </c>
      <c r="F2171" s="5">
        <f t="shared" si="239"/>
        <v>12.937180293542021</v>
      </c>
      <c r="G2171" s="16">
        <f>IF(AND(C$9="L",C$10="IB"),IF((($C$7*Coefficients!$C$16)/($A2171*($C$4/100)))&lt;=1,2*ASIN(($C$7*Coefficients!$C$16)/( $A2171*($C$4/100)))*180/PI(),180),IF(AND(C$9="C",C$10="IB"),IF((($C$7*Coefficients!$D$16)/($A2171*($C$4/100)))&lt;=1,2*ASIN(($C$7*Coefficients!$D$16)/( $A2171*($C$4/100)))*180/PI(),180),IF(AND(C$9="L",C$10="D"),IF((($C$7*Coefficients!$E$16)/($A2171*($C$4/100)))&lt;=1,2*ASIN(($C$7*Coefficients!$E$16)/( $A2171*($C$4/100)))*180/PI(),180),IF(AND(C$9="C",C$10="D"),IF((($C$7*Coefficients!$F$16)/($A2171*($C$4/100)))&lt;=1,2*ASIN(($C$7*Coefficients!$F$16)/( $A2171*($C$4/100)))*180/PI(),180),FALSE))))</f>
        <v>59.834816731731088</v>
      </c>
      <c r="H2171" s="50">
        <f>IF(AND(C$9="L",C$10="IB"),(($C$7*Coefficients!$C$16)/($A2171*SIN(C$5*PI()/180))*100/2)^2*PI(),IF(AND(C$9="C",C$10="IB"),(($C$7*Coefficients!$D$16)/($A2171*SIN(C$5*PI()/180))*100/2)^2*PI(),IF(AND(C$9="L",C$10="D"),(($C$7*Coefficients!$E$16)/($A2171*SIN(C$5*PI()/180))*100/2)^2*PI(),IF(AND(C$9="C",C$10="D"),(($C$7* Coefficients!$F$16)/($A2171*SIN(C$5*PI()/180))*100/2)^2*PI(),FALSE))))</f>
        <v>1370.7796077839585</v>
      </c>
      <c r="I2171" s="42">
        <f t="shared" si="240"/>
        <v>0.58491126678680139</v>
      </c>
      <c r="L2171" s="44"/>
    </row>
    <row r="2172" spans="1:12" x14ac:dyDescent="0.25">
      <c r="A2172" s="51">
        <f t="shared" si="241"/>
        <v>1370.8817661646958</v>
      </c>
      <c r="B2172" s="5">
        <f t="shared" si="235"/>
        <v>0.61920198583992447</v>
      </c>
      <c r="C2172" s="49">
        <f t="shared" si="238"/>
        <v>-4.1633531899807252</v>
      </c>
      <c r="D2172" s="5">
        <f t="shared" si="236"/>
        <v>13.186938981785994</v>
      </c>
      <c r="E2172" s="5">
        <f t="shared" si="237"/>
        <v>19.756864866204381</v>
      </c>
      <c r="F2172" s="5">
        <f t="shared" si="239"/>
        <v>12.957180293542024</v>
      </c>
      <c r="G2172" s="16">
        <f>IF(AND(C$9="L",C$10="IB"),IF((($C$7*Coefficients!$C$16)/($A2172*($C$4/100)))&lt;=1,2*ASIN(($C$7*Coefficients!$C$16)/( $A2172*($C$4/100)))*180/PI(),180),IF(AND(C$9="C",C$10="IB"),IF((($C$7*Coefficients!$D$16)/($A2172*($C$4/100)))&lt;=1,2*ASIN(($C$7*Coefficients!$D$16)/( $A2172*($C$4/100)))*180/PI(),180),IF(AND(C$9="L",C$10="D"),IF((($C$7*Coefficients!$E$16)/($A2172*($C$4/100)))&lt;=1,2*ASIN(($C$7*Coefficients!$E$16)/( $A2172*($C$4/100)))*180/PI(),180),IF(AND(C$9="C",C$10="D"),IF((($C$7*Coefficients!$F$16)/($A2172*($C$4/100)))&lt;=1,2*ASIN(($C$7*Coefficients!$F$16)/( $A2172*($C$4/100)))*180/PI(),180),FALSE))))</f>
        <v>59.683217965286175</v>
      </c>
      <c r="H2172" s="50">
        <f>IF(AND(C$9="L",C$10="IB"),(($C$7*Coefficients!$C$16)/($A2172*SIN(C$5*PI()/180))*100/2)^2*PI(),IF(AND(C$9="C",C$10="IB"),(($C$7*Coefficients!$D$16)/($A2172*SIN(C$5*PI()/180))*100/2)^2*PI(),IF(AND(C$9="L",C$10="D"),(($C$7*Coefficients!$E$16)/($A2172*SIN(C$5*PI()/180))*100/2)^2*PI(),IF(AND(C$9="C",C$10="D"),(($C$7* Coefficients!$F$16)/($A2172*SIN(C$5*PI()/180))*100/2)^2*PI(),FALSE))))</f>
        <v>1364.4814475831529</v>
      </c>
      <c r="I2172" s="42">
        <f t="shared" si="240"/>
        <v>0.58356600820372218</v>
      </c>
      <c r="L2172" s="44"/>
    </row>
    <row r="2173" spans="1:12" x14ac:dyDescent="0.25">
      <c r="A2173" s="51">
        <f t="shared" si="241"/>
        <v>1374.0419750123569</v>
      </c>
      <c r="B2173" s="5">
        <f t="shared" si="235"/>
        <v>0.61770353875874207</v>
      </c>
      <c r="C2173" s="49">
        <f t="shared" si="238"/>
        <v>-4.1843982125534831</v>
      </c>
      <c r="D2173" s="5">
        <f t="shared" si="236"/>
        <v>13.217338015657743</v>
      </c>
      <c r="E2173" s="5">
        <f t="shared" si="237"/>
        <v>19.848058410985377</v>
      </c>
      <c r="F2173" s="5">
        <f t="shared" si="239"/>
        <v>12.977180293542023</v>
      </c>
      <c r="G2173" s="16">
        <f>IF(AND(C$9="L",C$10="IB"),IF((($C$7*Coefficients!$C$16)/($A2173*($C$4/100)))&lt;=1,2*ASIN(($C$7*Coefficients!$C$16)/( $A2173*($C$4/100)))*180/PI(),180),IF(AND(C$9="C",C$10="IB"),IF((($C$7*Coefficients!$D$16)/($A2173*($C$4/100)))&lt;=1,2*ASIN(($C$7*Coefficients!$D$16)/( $A2173*($C$4/100)))*180/PI(),180),IF(AND(C$9="L",C$10="D"),IF((($C$7*Coefficients!$E$16)/($A2173*($C$4/100)))&lt;=1,2*ASIN(($C$7*Coefficients!$E$16)/( $A2173*($C$4/100)))*180/PI(),180),IF(AND(C$9="C",C$10="D"),IF((($C$7*Coefficients!$F$16)/($A2173*($C$4/100)))&lt;=1,2*ASIN(($C$7*Coefficients!$F$16)/( $A2173*($C$4/100)))*180/PI(),180),FALSE))))</f>
        <v>59.532082437084483</v>
      </c>
      <c r="H2173" s="50">
        <f>IF(AND(C$9="L",C$10="IB"),(($C$7*Coefficients!$C$16)/($A2173*SIN(C$5*PI()/180))*100/2)^2*PI(),IF(AND(C$9="C",C$10="IB"),(($C$7*Coefficients!$D$16)/($A2173*SIN(C$5*PI()/180))*100/2)^2*PI(),IF(AND(C$9="L",C$10="D"),(($C$7*Coefficients!$E$16)/($A2173*SIN(C$5*PI()/180))*100/2)^2*PI(),IF(AND(C$9="C",C$10="D"),(($C$7* Coefficients!$F$16)/($A2173*SIN(C$5*PI()/180))*100/2)^2*PI(),FALSE))))</f>
        <v>1358.2122247999246</v>
      </c>
      <c r="I2173" s="42">
        <f t="shared" si="240"/>
        <v>0.58222384362952639</v>
      </c>
      <c r="L2173" s="44"/>
    </row>
    <row r="2174" spans="1:12" x14ac:dyDescent="0.25">
      <c r="A2174" s="51">
        <f t="shared" si="241"/>
        <v>1377.2094688937877</v>
      </c>
      <c r="B2174" s="5">
        <f t="shared" si="235"/>
        <v>0.61620039327282261</v>
      </c>
      <c r="C2174" s="49">
        <f t="shared" si="238"/>
        <v>-4.2055605768514681</v>
      </c>
      <c r="D2174" s="5">
        <f t="shared" si="236"/>
        <v>13.247807126539907</v>
      </c>
      <c r="E2174" s="5">
        <f t="shared" si="237"/>
        <v>19.939672886043816</v>
      </c>
      <c r="F2174" s="5">
        <f t="shared" si="239"/>
        <v>12.997180293542021</v>
      </c>
      <c r="G2174" s="16">
        <f>IF(AND(C$9="L",C$10="IB"),IF((($C$7*Coefficients!$C$16)/($A2174*($C$4/100)))&lt;=1,2*ASIN(($C$7*Coefficients!$C$16)/( $A2174*($C$4/100)))*180/PI(),180),IF(AND(C$9="C",C$10="IB"),IF((($C$7*Coefficients!$D$16)/($A2174*($C$4/100)))&lt;=1,2*ASIN(($C$7*Coefficients!$D$16)/( $A2174*($C$4/100)))*180/PI(),180),IF(AND(C$9="L",C$10="D"),IF((($C$7*Coefficients!$E$16)/($A2174*($C$4/100)))&lt;=1,2*ASIN(($C$7*Coefficients!$E$16)/( $A2174*($C$4/100)))*180/PI(),180),IF(AND(C$9="C",C$10="D"),IF((($C$7*Coefficients!$F$16)/($A2174*($C$4/100)))&lt;=1,2*ASIN(($C$7*Coefficients!$F$16)/( $A2174*($C$4/100)))*180/PI(),180),FALSE))))</f>
        <v>59.381408035422979</v>
      </c>
      <c r="H2174" s="50">
        <f>IF(AND(C$9="L",C$10="IB"),(($C$7*Coefficients!$C$16)/($A2174*SIN(C$5*PI()/180))*100/2)^2*PI(),IF(AND(C$9="C",C$10="IB"),(($C$7*Coefficients!$D$16)/($A2174*SIN(C$5*PI()/180))*100/2)^2*PI(),IF(AND(C$9="L",C$10="D"),(($C$7*Coefficients!$E$16)/($A2174*SIN(C$5*PI()/180))*100/2)^2*PI(),IF(AND(C$9="C",C$10="D"),(($C$7* Coefficients!$F$16)/($A2174*SIN(C$5*PI()/180))*100/2)^2*PI(),FALSE))))</f>
        <v>1351.9718064789149</v>
      </c>
      <c r="I2174" s="42">
        <f t="shared" si="240"/>
        <v>0.58088476594819072</v>
      </c>
      <c r="L2174" s="44"/>
    </row>
    <row r="2175" spans="1:12" x14ac:dyDescent="0.25">
      <c r="A2175" s="51">
        <f t="shared" si="241"/>
        <v>1380.3842646027256</v>
      </c>
      <c r="B2175" s="5">
        <f t="shared" si="235"/>
        <v>0.61469254582122579</v>
      </c>
      <c r="C2175" s="49">
        <f t="shared" si="238"/>
        <v>-4.2268410679338384</v>
      </c>
      <c r="D2175" s="5">
        <f t="shared" si="236"/>
        <v>13.278346475976678</v>
      </c>
      <c r="E2175" s="5">
        <f t="shared" si="237"/>
        <v>20.031710234305592</v>
      </c>
      <c r="F2175" s="5">
        <f t="shared" si="239"/>
        <v>13.017180293542021</v>
      </c>
      <c r="G2175" s="16">
        <f>IF(AND(C$9="L",C$10="IB"),IF((($C$7*Coefficients!$C$16)/($A2175*($C$4/100)))&lt;=1,2*ASIN(($C$7*Coefficients!$C$16)/( $A2175*($C$4/100)))*180/PI(),180),IF(AND(C$9="C",C$10="IB"),IF((($C$7*Coefficients!$D$16)/($A2175*($C$4/100)))&lt;=1,2*ASIN(($C$7*Coefficients!$D$16)/( $A2175*($C$4/100)))*180/PI(),180),IF(AND(C$9="L",C$10="D"),IF((($C$7*Coefficients!$E$16)/($A2175*($C$4/100)))&lt;=1,2*ASIN(($C$7*Coefficients!$E$16)/( $A2175*($C$4/100)))*180/PI(),180),IF(AND(C$9="C",C$10="D"),IF((($C$7*Coefficients!$F$16)/($A2175*($C$4/100)))&lt;=1,2*ASIN(($C$7*Coefficients!$F$16)/( $A2175*($C$4/100)))*180/PI(),180),FALSE))))</f>
        <v>59.231192664563615</v>
      </c>
      <c r="H2175" s="50">
        <f>IF(AND(C$9="L",C$10="IB"),(($C$7*Coefficients!$C$16)/($A2175*SIN(C$5*PI()/180))*100/2)^2*PI(),IF(AND(C$9="C",C$10="IB"),(($C$7*Coefficients!$D$16)/($A2175*SIN(C$5*PI()/180))*100/2)^2*PI(),IF(AND(C$9="L",C$10="D"),(($C$7*Coefficients!$E$16)/($A2175*SIN(C$5*PI()/180))*100/2)^2*PI(),IF(AND(C$9="C",C$10="D"),(($C$7* Coefficients!$F$16)/($A2175*SIN(C$5*PI()/180))*100/2)^2*PI(),FALSE))))</f>
        <v>1345.7600602756427</v>
      </c>
      <c r="I2175" s="42">
        <f t="shared" si="240"/>
        <v>0.57954876806005895</v>
      </c>
      <c r="L2175" s="44"/>
    </row>
    <row r="2176" spans="1:12" x14ac:dyDescent="0.25">
      <c r="A2176" s="51">
        <f t="shared" si="241"/>
        <v>1383.5663789716211</v>
      </c>
      <c r="B2176" s="5">
        <f t="shared" si="235"/>
        <v>0.61317999296298686</v>
      </c>
      <c r="C2176" s="49">
        <f t="shared" si="238"/>
        <v>-4.2482404777728631</v>
      </c>
      <c r="D2176" s="5">
        <f t="shared" si="236"/>
        <v>13.308956225884641</v>
      </c>
      <c r="E2176" s="5">
        <f t="shared" si="237"/>
        <v>20.124172407664727</v>
      </c>
      <c r="F2176" s="5">
        <f t="shared" si="239"/>
        <v>13.037180293542022</v>
      </c>
      <c r="G2176" s="16">
        <f>IF(AND(C$9="L",C$10="IB"),IF((($C$7*Coefficients!$C$16)/($A2176*($C$4/100)))&lt;=1,2*ASIN(($C$7*Coefficients!$C$16)/( $A2176*($C$4/100)))*180/PI(),180),IF(AND(C$9="C",C$10="IB"),IF((($C$7*Coefficients!$D$16)/($A2176*($C$4/100)))&lt;=1,2*ASIN(($C$7*Coefficients!$D$16)/( $A2176*($C$4/100)))*180/PI(),180),IF(AND(C$9="L",C$10="D"),IF((($C$7*Coefficients!$E$16)/($A2176*($C$4/100)))&lt;=1,2*ASIN(($C$7*Coefficients!$E$16)/( $A2176*($C$4/100)))*180/PI(),180),IF(AND(C$9="C",C$10="D"),IF((($C$7*Coefficients!$F$16)/($A2176*($C$4/100)))&lt;=1,2*ASIN(($C$7*Coefficients!$F$16)/( $A2176*($C$4/100)))*180/PI(),180),FALSE))))</f>
        <v>59.081434244555311</v>
      </c>
      <c r="H2176" s="50">
        <f>IF(AND(C$9="L",C$10="IB"),(($C$7*Coefficients!$C$16)/($A2176*SIN(C$5*PI()/180))*100/2)^2*PI(),IF(AND(C$9="C",C$10="IB"),(($C$7*Coefficients!$D$16)/($A2176*SIN(C$5*PI()/180))*100/2)^2*PI(),IF(AND(C$9="L",C$10="D"),(($C$7*Coefficients!$E$16)/($A2176*SIN(C$5*PI()/180))*100/2)^2*PI(),IF(AND(C$9="C",C$10="D"),(($C$7* Coefficients!$F$16)/($A2176*SIN(C$5*PI()/180))*100/2)^2*PI(),FALSE))))</f>
        <v>1339.5768544536925</v>
      </c>
      <c r="I2176" s="42">
        <f t="shared" si="240"/>
        <v>0.57821584288180305</v>
      </c>
      <c r="L2176" s="44"/>
    </row>
    <row r="2177" spans="1:12" x14ac:dyDescent="0.25">
      <c r="A2177" s="51">
        <f t="shared" si="241"/>
        <v>1386.7558288717282</v>
      </c>
      <c r="B2177" s="5">
        <f t="shared" si="235"/>
        <v>0.61166273137853433</v>
      </c>
      <c r="C2177" s="49">
        <f t="shared" si="238"/>
        <v>-4.2697596053368656</v>
      </c>
      <c r="D2177" s="5">
        <f t="shared" si="236"/>
        <v>13.33963653855365</v>
      </c>
      <c r="E2177" s="5">
        <f t="shared" si="237"/>
        <v>20.217061367024765</v>
      </c>
      <c r="F2177" s="5">
        <f t="shared" si="239"/>
        <v>13.057180293542018</v>
      </c>
      <c r="G2177" s="16">
        <f>IF(AND(C$9="L",C$10="IB"),IF((($C$7*Coefficients!$C$16)/($A2177*($C$4/100)))&lt;=1,2*ASIN(($C$7*Coefficients!$C$16)/( $A2177*($C$4/100)))*180/PI(),180),IF(AND(C$9="C",C$10="IB"),IF((($C$7*Coefficients!$D$16)/($A2177*($C$4/100)))&lt;=1,2*ASIN(($C$7*Coefficients!$D$16)/( $A2177*($C$4/100)))*180/PI(),180),IF(AND(C$9="L",C$10="D"),IF((($C$7*Coefficients!$E$16)/($A2177*($C$4/100)))&lt;=1,2*ASIN(($C$7*Coefficients!$E$16)/( $A2177*($C$4/100)))*180/PI(),180),IF(AND(C$9="C",C$10="D"),IF((($C$7*Coefficients!$F$16)/($A2177*($C$4/100)))&lt;=1,2*ASIN(($C$7*Coefficients!$F$16)/( $A2177*($C$4/100)))*180/PI(),180),FALSE))))</f>
        <v>58.932130711058328</v>
      </c>
      <c r="H2177" s="50">
        <f>IF(AND(C$9="L",C$10="IB"),(($C$7*Coefficients!$C$16)/($A2177*SIN(C$5*PI()/180))*100/2)^2*PI(),IF(AND(C$9="C",C$10="IB"),(($C$7*Coefficients!$D$16)/($A2177*SIN(C$5*PI()/180))*100/2)^2*PI(),IF(AND(C$9="L",C$10="D"),(($C$7*Coefficients!$E$16)/($A2177*SIN(C$5*PI()/180))*100/2)^2*PI(),IF(AND(C$9="C",C$10="D"),(($C$7* Coefficients!$F$16)/($A2177*SIN(C$5*PI()/180))*100/2)^2*PI(),FALSE))))</f>
        <v>1333.4220578819236</v>
      </c>
      <c r="I2177" s="42">
        <f t="shared" si="240"/>
        <v>0.57688598334638641</v>
      </c>
      <c r="L2177" s="44"/>
    </row>
    <row r="2178" spans="1:12" x14ac:dyDescent="0.25">
      <c r="A2178" s="51">
        <f t="shared" si="241"/>
        <v>1389.9526312131925</v>
      </c>
      <c r="B2178" s="5">
        <f t="shared" si="235"/>
        <v>0.61014075787111699</v>
      </c>
      <c r="C2178" s="49">
        <f t="shared" si="238"/>
        <v>-4.2913992566744721</v>
      </c>
      <c r="D2178" s="5">
        <f t="shared" si="236"/>
        <v>13.370387576647664</v>
      </c>
      <c r="E2178" s="5">
        <f t="shared" si="237"/>
        <v>20.310379082340397</v>
      </c>
      <c r="F2178" s="5">
        <f t="shared" si="239"/>
        <v>13.077180293542019</v>
      </c>
      <c r="G2178" s="16">
        <f>IF(AND(C$9="L",C$10="IB"),IF((($C$7*Coefficients!$C$16)/($A2178*($C$4/100)))&lt;=1,2*ASIN(($C$7*Coefficients!$C$16)/( $A2178*($C$4/100)))*180/PI(),180),IF(AND(C$9="C",C$10="IB"),IF((($C$7*Coefficients!$D$16)/($A2178*($C$4/100)))&lt;=1,2*ASIN(($C$7*Coefficients!$D$16)/( $A2178*($C$4/100)))*180/PI(),180),IF(AND(C$9="L",C$10="D"),IF((($C$7*Coefficients!$E$16)/($A2178*($C$4/100)))&lt;=1,2*ASIN(($C$7*Coefficients!$E$16)/( $A2178*($C$4/100)))*180/PI(),180),IF(AND(C$9="C",C$10="D"),IF((($C$7*Coefficients!$F$16)/($A2178*($C$4/100)))&lt;=1,2*ASIN(($C$7*Coefficients!$F$16)/( $A2178*($C$4/100)))*180/PI(),180),FALSE))))</f>
        <v>58.783280015171208</v>
      </c>
      <c r="H2178" s="50">
        <f>IF(AND(C$9="L",C$10="IB"),(($C$7*Coefficients!$C$16)/($A2178*SIN(C$5*PI()/180))*100/2)^2*PI(),IF(AND(C$9="C",C$10="IB"),(($C$7*Coefficients!$D$16)/($A2178*SIN(C$5*PI()/180))*100/2)^2*PI(),IF(AND(C$9="L",C$10="D"),(($C$7*Coefficients!$E$16)/($A2178*SIN(C$5*PI()/180))*100/2)^2*PI(),IF(AND(C$9="C",C$10="D"),(($C$7* Coefficients!$F$16)/($A2178*SIN(C$5*PI()/180))*100/2)^2*PI(),FALSE))))</f>
        <v>1327.2955400316885</v>
      </c>
      <c r="I2178" s="42">
        <f t="shared" si="240"/>
        <v>0.57555918240302617</v>
      </c>
      <c r="L2178" s="44"/>
    </row>
    <row r="2179" spans="1:12" x14ac:dyDescent="0.25">
      <c r="A2179" s="51">
        <f t="shared" si="241"/>
        <v>1393.1568029451419</v>
      </c>
      <c r="B2179" s="5">
        <f t="shared" si="235"/>
        <v>0.60861406936823959</v>
      </c>
      <c r="C2179" s="49">
        <f t="shared" si="238"/>
        <v>-4.3131602450002058</v>
      </c>
      <c r="D2179" s="5">
        <f t="shared" si="236"/>
        <v>13.401209503205628</v>
      </c>
      <c r="E2179" s="5">
        <f t="shared" si="237"/>
        <v>20.404127532659174</v>
      </c>
      <c r="F2179" s="5">
        <f t="shared" si="239"/>
        <v>13.097180293542017</v>
      </c>
      <c r="G2179" s="16">
        <f>IF(AND(C$9="L",C$10="IB"),IF((($C$7*Coefficients!$C$16)/($A2179*($C$4/100)))&lt;=1,2*ASIN(($C$7*Coefficients!$C$16)/( $A2179*($C$4/100)))*180/PI(),180),IF(AND(C$9="C",C$10="IB"),IF((($C$7*Coefficients!$D$16)/($A2179*($C$4/100)))&lt;=1,2*ASIN(($C$7*Coefficients!$D$16)/( $A2179*($C$4/100)))*180/PI(),180),IF(AND(C$9="L",C$10="D"),IF((($C$7*Coefficients!$E$16)/($A2179*($C$4/100)))&lt;=1,2*ASIN(($C$7*Coefficients!$E$16)/( $A2179*($C$4/100)))*180/PI(),180),IF(AND(C$9="C",C$10="D"),IF((($C$7*Coefficients!$F$16)/($A2179*($C$4/100)))&lt;=1,2*ASIN(($C$7*Coefficients!$F$16)/( $A2179*($C$4/100)))*180/PI(),180),FALSE))))</f>
        <v>58.634880123260309</v>
      </c>
      <c r="H2179" s="50">
        <f>IF(AND(C$9="L",C$10="IB"),(($C$7*Coefficients!$C$16)/($A2179*SIN(C$5*PI()/180))*100/2)^2*PI(),IF(AND(C$9="C",C$10="IB"),(($C$7*Coefficients!$D$16)/($A2179*SIN(C$5*PI()/180))*100/2)^2*PI(),IF(AND(C$9="L",C$10="D"),(($C$7*Coefficients!$E$16)/($A2179*SIN(C$5*PI()/180))*100/2)^2*PI(),IF(AND(C$9="C",C$10="D"),(($C$7* Coefficients!$F$16)/($A2179*SIN(C$5*PI()/180))*100/2)^2*PI(),FALSE))))</f>
        <v>1321.1971709740635</v>
      </c>
      <c r="I2179" s="42">
        <f t="shared" si="240"/>
        <v>0.57423543301715585</v>
      </c>
      <c r="L2179" s="44"/>
    </row>
    <row r="2180" spans="1:12" x14ac:dyDescent="0.25">
      <c r="A2180" s="51">
        <f t="shared" si="241"/>
        <v>1396.3683610557759</v>
      </c>
      <c r="B2180" s="5">
        <f t="shared" si="235"/>
        <v>0.60708266292310964</v>
      </c>
      <c r="C2180" s="49">
        <f t="shared" si="238"/>
        <v>-4.3350433907814141</v>
      </c>
      <c r="D2180" s="5">
        <f t="shared" si="236"/>
        <v>13.432102481642328</v>
      </c>
      <c r="E2180" s="5">
        <f t="shared" si="237"/>
        <v>20.498308706163556</v>
      </c>
      <c r="F2180" s="5">
        <f t="shared" si="239"/>
        <v>13.117180293542017</v>
      </c>
      <c r="G2180" s="16">
        <f>IF(AND(C$9="L",C$10="IB"),IF((($C$7*Coefficients!$C$16)/($A2180*($C$4/100)))&lt;=1,2*ASIN(($C$7*Coefficients!$C$16)/( $A2180*($C$4/100)))*180/PI(),180),IF(AND(C$9="C",C$10="IB"),IF((($C$7*Coefficients!$D$16)/($A2180*($C$4/100)))&lt;=1,2*ASIN(($C$7*Coefficients!$D$16)/( $A2180*($C$4/100)))*180/PI(),180),IF(AND(C$9="L",C$10="D"),IF((($C$7*Coefficients!$E$16)/($A2180*($C$4/100)))&lt;=1,2*ASIN(($C$7*Coefficients!$E$16)/( $A2180*($C$4/100)))*180/PI(),180),IF(AND(C$9="C",C$10="D"),IF((($C$7*Coefficients!$F$16)/($A2180*($C$4/100)))&lt;=1,2*ASIN(($C$7*Coefficients!$F$16)/( $A2180*($C$4/100)))*180/PI(),180),FALSE))))</f>
        <v>58.486929016791784</v>
      </c>
      <c r="H2180" s="50">
        <f>IF(AND(C$9="L",C$10="IB"),(($C$7*Coefficients!$C$16)/($A2180*SIN(C$5*PI()/180))*100/2)^2*PI(),IF(AND(C$9="C",C$10="IB"),(($C$7*Coefficients!$D$16)/($A2180*SIN(C$5*PI()/180))*100/2)^2*PI(),IF(AND(C$9="L",C$10="D"),(($C$7*Coefficients!$E$16)/($A2180*SIN(C$5*PI()/180))*100/2)^2*PI(),IF(AND(C$9="C",C$10="D"),(($C$7* Coefficients!$F$16)/($A2180*SIN(C$5*PI()/180))*100/2)^2*PI(),FALSE))))</f>
        <v>1315.1268213770941</v>
      </c>
      <c r="I2180" s="42">
        <f t="shared" si="240"/>
        <v>0.57291472817038802</v>
      </c>
      <c r="L2180" s="44"/>
    </row>
    <row r="2181" spans="1:12" x14ac:dyDescent="0.25">
      <c r="A2181" s="51">
        <f t="shared" si="241"/>
        <v>1399.5873225724561</v>
      </c>
      <c r="B2181" s="5">
        <f t="shared" si="235"/>
        <v>0.60554653571609329</v>
      </c>
      <c r="C2181" s="49">
        <f t="shared" si="238"/>
        <v>-4.3570495218265837</v>
      </c>
      <c r="D2181" s="5">
        <f t="shared" si="236"/>
        <v>13.463066675749261</v>
      </c>
      <c r="E2181" s="5">
        <f t="shared" si="237"/>
        <v>20.59292460021301</v>
      </c>
      <c r="F2181" s="5">
        <f t="shared" si="239"/>
        <v>13.137180293542016</v>
      </c>
      <c r="G2181" s="16">
        <f>IF(AND(C$9="L",C$10="IB"),IF((($C$7*Coefficients!$C$16)/($A2181*($C$4/100)))&lt;=1,2*ASIN(($C$7*Coefficients!$C$16)/( $A2181*($C$4/100)))*180/PI(),180),IF(AND(C$9="C",C$10="IB"),IF((($C$7*Coefficients!$D$16)/($A2181*($C$4/100)))&lt;=1,2*ASIN(($C$7*Coefficients!$D$16)/( $A2181*($C$4/100)))*180/PI(),180),IF(AND(C$9="L",C$10="D"),IF((($C$7*Coefficients!$E$16)/($A2181*($C$4/100)))&lt;=1,2*ASIN(($C$7*Coefficients!$E$16)/( $A2181*($C$4/100)))*180/PI(),180),IF(AND(C$9="C",C$10="D"),IF((($C$7*Coefficients!$F$16)/($A2181*($C$4/100)))&lt;=1,2*ASIN(($C$7*Coefficients!$F$16)/( $A2181*($C$4/100)))*180/PI(),180),FALSE))))</f>
        <v>58.339424692165828</v>
      </c>
      <c r="H2181" s="50">
        <f>IF(AND(C$9="L",C$10="IB"),(($C$7*Coefficients!$C$16)/($A2181*SIN(C$5*PI()/180))*100/2)^2*PI(),IF(AND(C$9="C",C$10="IB"),(($C$7*Coefficients!$D$16)/($A2181*SIN(C$5*PI()/180))*100/2)^2*PI(),IF(AND(C$9="L",C$10="D"),(($C$7*Coefficients!$E$16)/($A2181*SIN(C$5*PI()/180))*100/2)^2*PI(),IF(AND(C$9="C",C$10="D"),(($C$7* Coefficients!$F$16)/($A2181*SIN(C$5*PI()/180))*100/2)^2*PI(),FALSE))))</f>
        <v>1309.0843625030539</v>
      </c>
      <c r="I2181" s="42">
        <f t="shared" si="240"/>
        <v>0.5715970608604769</v>
      </c>
      <c r="L2181" s="44"/>
    </row>
    <row r="2182" spans="1:12" x14ac:dyDescent="0.25">
      <c r="A2182" s="51">
        <f t="shared" si="241"/>
        <v>1402.8137045617957</v>
      </c>
      <c r="B2182" s="5">
        <f t="shared" si="235"/>
        <v>0.60400568505618102</v>
      </c>
      <c r="C2182" s="49">
        <f t="shared" si="238"/>
        <v>-4.3791794733750686</v>
      </c>
      <c r="D2182" s="5">
        <f t="shared" si="236"/>
        <v>13.4941022496955</v>
      </c>
      <c r="E2182" s="5">
        <f t="shared" si="237"/>
        <v>20.687977221386394</v>
      </c>
      <c r="F2182" s="5">
        <f t="shared" si="239"/>
        <v>13.157180293542016</v>
      </c>
      <c r="G2182" s="16">
        <f>IF(AND(C$9="L",C$10="IB"),IF((($C$7*Coefficients!$C$16)/($A2182*($C$4/100)))&lt;=1,2*ASIN(($C$7*Coefficients!$C$16)/( $A2182*($C$4/100)))*180/PI(),180),IF(AND(C$9="C",C$10="IB"),IF((($C$7*Coefficients!$D$16)/($A2182*($C$4/100)))&lt;=1,2*ASIN(($C$7*Coefficients!$D$16)/( $A2182*($C$4/100)))*180/PI(),180),IF(AND(C$9="L",C$10="D"),IF((($C$7*Coefficients!$E$16)/($A2182*($C$4/100)))&lt;=1,2*ASIN(($C$7*Coefficients!$E$16)/( $A2182*($C$4/100)))*180/PI(),180),IF(AND(C$9="C",C$10="D"),IF((($C$7*Coefficients!$F$16)/($A2182*($C$4/100)))&lt;=1,2*ASIN(($C$7*Coefficients!$F$16)/( $A2182*($C$4/100)))*180/PI(),180),FALSE))))</f>
        <v>58.1923651605534</v>
      </c>
      <c r="H2182" s="50">
        <f>IF(AND(C$9="L",C$10="IB"),(($C$7*Coefficients!$C$16)/($A2182*SIN(C$5*PI()/180))*100/2)^2*PI(),IF(AND(C$9="C",C$10="IB"),(($C$7*Coefficients!$D$16)/($A2182*SIN(C$5*PI()/180))*100/2)^2*PI(),IF(AND(C$9="L",C$10="D"),(($C$7*Coefficients!$E$16)/($A2182*SIN(C$5*PI()/180))*100/2)^2*PI(),IF(AND(C$9="C",C$10="D"),(($C$7* Coefficients!$F$16)/($A2182*SIN(C$5*PI()/180))*100/2)^2*PI(),FALSE))))</f>
        <v>1303.0696662057096</v>
      </c>
      <c r="I2182" s="42">
        <f t="shared" si="240"/>
        <v>0.57028242410128172</v>
      </c>
      <c r="L2182" s="44"/>
    </row>
    <row r="2183" spans="1:12" x14ac:dyDescent="0.25">
      <c r="A2183" s="51">
        <f t="shared" si="241"/>
        <v>1406.0475241297511</v>
      </c>
      <c r="B2183" s="5">
        <f t="shared" si="235"/>
        <v>0.60246010838246233</v>
      </c>
      <c r="C2183" s="49">
        <f t="shared" si="238"/>
        <v>-4.4014340881882514</v>
      </c>
      <c r="D2183" s="5">
        <f t="shared" si="236"/>
        <v>13.525209368028568</v>
      </c>
      <c r="E2183" s="5">
        <f t="shared" si="237"/>
        <v>20.783468585524528</v>
      </c>
      <c r="F2183" s="5">
        <f t="shared" si="239"/>
        <v>13.177180293542017</v>
      </c>
      <c r="G2183" s="16">
        <f>IF(AND(C$9="L",C$10="IB"),IF((($C$7*Coefficients!$C$16)/($A2183*($C$4/100)))&lt;=1,2*ASIN(($C$7*Coefficients!$C$16)/( $A2183*($C$4/100)))*180/PI(),180),IF(AND(C$9="C",C$10="IB"),IF((($C$7*Coefficients!$D$16)/($A2183*($C$4/100)))&lt;=1,2*ASIN(($C$7*Coefficients!$D$16)/( $A2183*($C$4/100)))*180/PI(),180),IF(AND(C$9="L",C$10="D"),IF((($C$7*Coefficients!$E$16)/($A2183*($C$4/100)))&lt;=1,2*ASIN(($C$7*Coefficients!$E$16)/( $A2183*($C$4/100)))*180/PI(),180),IF(AND(C$9="C",C$10="D"),IF((($C$7*Coefficients!$F$16)/($A2183*($C$4/100)))&lt;=1,2*ASIN(($C$7*Coefficients!$F$16)/( $A2183*($C$4/100)))*180/PI(),180),FALSE))))</f>
        <v>58.045748447735271</v>
      </c>
      <c r="H2183" s="50">
        <f>IF(AND(C$9="L",C$10="IB"),(($C$7*Coefficients!$C$16)/($A2183*SIN(C$5*PI()/180))*100/2)^2*PI(),IF(AND(C$9="C",C$10="IB"),(($C$7*Coefficients!$D$16)/($A2183*SIN(C$5*PI()/180))*100/2)^2*PI(),IF(AND(C$9="L",C$10="D"),(($C$7*Coefficients!$E$16)/($A2183*SIN(C$5*PI()/180))*100/2)^2*PI(),IF(AND(C$9="C",C$10="D"),(($C$7* Coefficients!$F$16)/($A2183*SIN(C$5*PI()/180))*100/2)^2*PI(),FALSE))))</f>
        <v>1297.0826049276097</v>
      </c>
      <c r="I2183" s="42">
        <f t="shared" si="240"/>
        <v>0.56897081092272916</v>
      </c>
      <c r="L2183" s="44"/>
    </row>
    <row r="2184" spans="1:12" x14ac:dyDescent="0.25">
      <c r="A2184" s="51">
        <f t="shared" si="241"/>
        <v>1409.2887984217114</v>
      </c>
      <c r="B2184" s="5">
        <f t="shared" si="235"/>
        <v>0.60090980326561116</v>
      </c>
      <c r="C2184" s="49">
        <f t="shared" si="238"/>
        <v>-4.4238142166421719</v>
      </c>
      <c r="D2184" s="5">
        <f t="shared" si="236"/>
        <v>13.556388195675314</v>
      </c>
      <c r="E2184" s="5">
        <f t="shared" si="237"/>
        <v>20.879400717772917</v>
      </c>
      <c r="F2184" s="5">
        <f t="shared" si="239"/>
        <v>13.197180293542015</v>
      </c>
      <c r="G2184" s="16">
        <f>IF(AND(C$9="L",C$10="IB"),IF((($C$7*Coefficients!$C$16)/($A2184*($C$4/100)))&lt;=1,2*ASIN(($C$7*Coefficients!$C$16)/( $A2184*($C$4/100)))*180/PI(),180),IF(AND(C$9="C",C$10="IB"),IF((($C$7*Coefficients!$D$16)/($A2184*($C$4/100)))&lt;=1,2*ASIN(($C$7*Coefficients!$D$16)/( $A2184*($C$4/100)))*180/PI(),180),IF(AND(C$9="L",C$10="D"),IF((($C$7*Coefficients!$E$16)/($A2184*($C$4/100)))&lt;=1,2*ASIN(($C$7*Coefficients!$E$16)/( $A2184*($C$4/100)))*180/PI(),180),IF(AND(C$9="C",C$10="D"),IF((($C$7*Coefficients!$F$16)/($A2184*($C$4/100)))&lt;=1,2*ASIN(($C$7*Coefficients!$F$16)/( $A2184*($C$4/100)))*180/PI(),180),FALSE))))</f>
        <v>57.899572593943333</v>
      </c>
      <c r="H2184" s="50">
        <f>IF(AND(C$9="L",C$10="IB"),(($C$7*Coefficients!$C$16)/($A2184*SIN(C$5*PI()/180))*100/2)^2*PI(),IF(AND(C$9="C",C$10="IB"),(($C$7*Coefficients!$D$16)/($A2184*SIN(C$5*PI()/180))*100/2)^2*PI(),IF(AND(C$9="L",C$10="D"),(($C$7*Coefficients!$E$16)/($A2184*SIN(C$5*PI()/180))*100/2)^2*PI(),IF(AND(C$9="C",C$10="D"),(($C$7* Coefficients!$F$16)/($A2184*SIN(C$5*PI()/180))*100/2)^2*PI(),FALSE))))</f>
        <v>1291.1230516973731</v>
      </c>
      <c r="I2184" s="42">
        <f t="shared" si="240"/>
        <v>0.5676622143707768</v>
      </c>
      <c r="L2184" s="44"/>
    </row>
    <row r="2185" spans="1:12" x14ac:dyDescent="0.25">
      <c r="A2185" s="51">
        <f t="shared" si="241"/>
        <v>1412.5375446225905</v>
      </c>
      <c r="B2185" s="5">
        <f t="shared" si="235"/>
        <v>0.59935476740938098</v>
      </c>
      <c r="C2185" s="49">
        <f t="shared" si="238"/>
        <v>-4.4463207168216288</v>
      </c>
      <c r="D2185" s="5">
        <f t="shared" si="236"/>
        <v>13.587638897942773</v>
      </c>
      <c r="E2185" s="5">
        <f t="shared" si="237"/>
        <v>20.975775652624733</v>
      </c>
      <c r="F2185" s="5">
        <f t="shared" si="239"/>
        <v>13.217180293542015</v>
      </c>
      <c r="G2185" s="16">
        <f>IF(AND(C$9="L",C$10="IB"),IF((($C$7*Coefficients!$C$16)/($A2185*($C$4/100)))&lt;=1,2*ASIN(($C$7*Coefficients!$C$16)/( $A2185*($C$4/100)))*180/PI(),180),IF(AND(C$9="C",C$10="IB"),IF((($C$7*Coefficients!$D$16)/($A2185*($C$4/100)))&lt;=1,2*ASIN(($C$7*Coefficients!$D$16)/( $A2185*($C$4/100)))*180/PI(),180),IF(AND(C$9="L",C$10="D"),IF((($C$7*Coefficients!$E$16)/($A2185*($C$4/100)))&lt;=1,2*ASIN(($C$7*Coefficients!$E$16)/( $A2185*($C$4/100)))*180/PI(),180),IF(AND(C$9="C",C$10="D"),IF((($C$7*Coefficients!$F$16)/($A2185*($C$4/100)))&lt;=1,2*ASIN(($C$7*Coefficients!$F$16)/( $A2185*($C$4/100)))*180/PI(),180),FALSE))))</f>
        <v>57.753835653704122</v>
      </c>
      <c r="H2185" s="50">
        <f>IF(AND(C$9="L",C$10="IB"),(($C$7*Coefficients!$C$16)/($A2185*SIN(C$5*PI()/180))*100/2)^2*PI(),IF(AND(C$9="C",C$10="IB"),(($C$7*Coefficients!$D$16)/($A2185*SIN(C$5*PI()/180))*100/2)^2*PI(),IF(AND(C$9="L",C$10="D"),(($C$7*Coefficients!$E$16)/($A2185*SIN(C$5*PI()/180))*100/2)^2*PI(),IF(AND(C$9="C",C$10="D"),(($C$7* Coefficients!$F$16)/($A2185*SIN(C$5*PI()/180))*100/2)^2*PI(),FALSE))))</f>
        <v>1285.190880127001</v>
      </c>
      <c r="I2185" s="42">
        <f t="shared" si="240"/>
        <v>0.56635662750737603</v>
      </c>
      <c r="L2185" s="44"/>
    </row>
    <row r="2186" spans="1:12" x14ac:dyDescent="0.25">
      <c r="A2186" s="51">
        <f t="shared" si="241"/>
        <v>1415.7937799569174</v>
      </c>
      <c r="B2186" s="5">
        <f t="shared" si="235"/>
        <v>0.59779499865210795</v>
      </c>
      <c r="C2186" s="49">
        <f t="shared" si="238"/>
        <v>-4.4689544546158473</v>
      </c>
      <c r="D2186" s="5">
        <f t="shared" si="236"/>
        <v>13.618961640519062</v>
      </c>
      <c r="E2186" s="5">
        <f t="shared" si="237"/>
        <v>21.072595433963919</v>
      </c>
      <c r="F2186" s="5">
        <f t="shared" si="239"/>
        <v>13.237180293542018</v>
      </c>
      <c r="G2186" s="16">
        <f>IF(AND(C$9="L",C$10="IB"),IF((($C$7*Coefficients!$C$16)/($A2186*($C$4/100)))&lt;=1,2*ASIN(($C$7*Coefficients!$C$16)/( $A2186*($C$4/100)))*180/PI(),180),IF(AND(C$9="C",C$10="IB"),IF((($C$7*Coefficients!$D$16)/($A2186*($C$4/100)))&lt;=1,2*ASIN(($C$7*Coefficients!$D$16)/( $A2186*($C$4/100)))*180/PI(),180),IF(AND(C$9="L",C$10="D"),IF((($C$7*Coefficients!$E$16)/($A2186*($C$4/100)))&lt;=1,2*ASIN(($C$7*Coefficients!$E$16)/( $A2186*($C$4/100)))*180/PI(),180),IF(AND(C$9="C",C$10="D"),IF((($C$7*Coefficients!$F$16)/($A2186*($C$4/100)))&lt;=1,2*ASIN(($C$7*Coefficients!$F$16)/( $A2186*($C$4/100)))*180/PI(),180),FALSE))))</f>
        <v>57.608535695684559</v>
      </c>
      <c r="H2186" s="50">
        <f>IF(AND(C$9="L",C$10="IB"),(($C$7*Coefficients!$C$16)/($A2186*SIN(C$5*PI()/180))*100/2)^2*PI(),IF(AND(C$9="C",C$10="IB"),(($C$7*Coefficients!$D$16)/($A2186*SIN(C$5*PI()/180))*100/2)^2*PI(),IF(AND(C$9="L",C$10="D"),(($C$7*Coefficients!$E$16)/($A2186*SIN(C$5*PI()/180))*100/2)^2*PI(),IF(AND(C$9="C",C$10="D"),(($C$7* Coefficients!$F$16)/($A2186*SIN(C$5*PI()/180))*100/2)^2*PI(),FALSE))))</f>
        <v>1279.2859644091941</v>
      </c>
      <c r="I2186" s="42">
        <f t="shared" si="240"/>
        <v>0.56505404341043508</v>
      </c>
      <c r="L2186" s="44"/>
    </row>
    <row r="2187" spans="1:12" x14ac:dyDescent="0.25">
      <c r="A2187" s="51">
        <f t="shared" si="241"/>
        <v>1419.0575216889276</v>
      </c>
      <c r="B2187" s="5">
        <f t="shared" si="235"/>
        <v>0.59623049496822722</v>
      </c>
      <c r="C2187" s="49">
        <f t="shared" si="238"/>
        <v>-4.4917163038156405</v>
      </c>
      <c r="D2187" s="5">
        <f t="shared" si="236"/>
        <v>13.650356589474242</v>
      </c>
      <c r="E2187" s="5">
        <f t="shared" si="237"/>
        <v>21.169862115108565</v>
      </c>
      <c r="F2187" s="5">
        <f t="shared" si="239"/>
        <v>13.257180293542017</v>
      </c>
      <c r="G2187" s="16">
        <f>IF(AND(C$9="L",C$10="IB"),IF((($C$7*Coefficients!$C$16)/($A2187*($C$4/100)))&lt;=1,2*ASIN(($C$7*Coefficients!$C$16)/( $A2187*($C$4/100)))*180/PI(),180),IF(AND(C$9="C",C$10="IB"),IF((($C$7*Coefficients!$D$16)/($A2187*($C$4/100)))&lt;=1,2*ASIN(($C$7*Coefficients!$D$16)/( $A2187*($C$4/100)))*180/PI(),180),IF(AND(C$9="L",C$10="D"),IF((($C$7*Coefficients!$E$16)/($A2187*($C$4/100)))&lt;=1,2*ASIN(($C$7*Coefficients!$E$16)/( $A2187*($C$4/100)))*180/PI(),180),IF(AND(C$9="C",C$10="D"),IF((($C$7*Coefficients!$F$16)/($A2187*($C$4/100)))&lt;=1,2*ASIN(($C$7*Coefficients!$F$16)/( $A2187*($C$4/100)))*180/PI(),180),FALSE))))</f>
        <v>57.463670802539959</v>
      </c>
      <c r="H2187" s="50">
        <f>IF(AND(C$9="L",C$10="IB"),(($C$7*Coefficients!$C$16)/($A2187*SIN(C$5*PI()/180))*100/2)^2*PI(),IF(AND(C$9="C",C$10="IB"),(($C$7*Coefficients!$D$16)/($A2187*SIN(C$5*PI()/180))*100/2)^2*PI(),IF(AND(C$9="L",C$10="D"),(($C$7*Coefficients!$E$16)/($A2187*SIN(C$5*PI()/180))*100/2)^2*PI(),IF(AND(C$9="C",C$10="D"),(($C$7* Coefficients!$F$16)/($A2187*SIN(C$5*PI()/180))*100/2)^2*PI(),FALSE))))</f>
        <v>1273.4081793146836</v>
      </c>
      <c r="I2187" s="42">
        <f t="shared" si="240"/>
        <v>0.56375445517378298</v>
      </c>
      <c r="L2187" s="44"/>
    </row>
    <row r="2188" spans="1:12" x14ac:dyDescent="0.25">
      <c r="A2188" s="51">
        <f t="shared" si="241"/>
        <v>1422.3287871226548</v>
      </c>
      <c r="B2188" s="5">
        <f t="shared" si="235"/>
        <v>0.5946612544697949</v>
      </c>
      <c r="C2188" s="49">
        <f t="shared" si="238"/>
        <v>-4.5146071462122155</v>
      </c>
      <c r="D2188" s="5">
        <f t="shared" si="236"/>
        <v>13.681823911261207</v>
      </c>
      <c r="E2188" s="5">
        <f t="shared" si="237"/>
        <v>21.26757775885444</v>
      </c>
      <c r="F2188" s="5">
        <f t="shared" si="239"/>
        <v>13.277180293542015</v>
      </c>
      <c r="G2188" s="16">
        <f>IF(AND(C$9="L",C$10="IB"),IF((($C$7*Coefficients!$C$16)/($A2188*($C$4/100)))&lt;=1,2*ASIN(($C$7*Coefficients!$C$16)/( $A2188*($C$4/100)))*180/PI(),180),IF(AND(C$9="C",C$10="IB"),IF((($C$7*Coefficients!$D$16)/($A2188*($C$4/100)))&lt;=1,2*ASIN(($C$7*Coefficients!$D$16)/( $A2188*($C$4/100)))*180/PI(),180),IF(AND(C$9="L",C$10="D"),IF((($C$7*Coefficients!$E$16)/($A2188*($C$4/100)))&lt;=1,2*ASIN(($C$7*Coefficients!$E$16)/( $A2188*($C$4/100)))*180/PI(),180),IF(AND(C$9="C",C$10="D"),IF((($C$7*Coefficients!$F$16)/($A2188*($C$4/100)))&lt;=1,2*ASIN(($C$7*Coefficients!$F$16)/( $A2188*($C$4/100)))*180/PI(),180),FALSE))))</f>
        <v>57.319239070763956</v>
      </c>
      <c r="H2188" s="50">
        <f>IF(AND(C$9="L",C$10="IB"),(($C$7*Coefficients!$C$16)/($A2188*SIN(C$5*PI()/180))*100/2)^2*PI(),IF(AND(C$9="C",C$10="IB"),(($C$7*Coefficients!$D$16)/($A2188*SIN(C$5*PI()/180))*100/2)^2*PI(),IF(AND(C$9="L",C$10="D"),(($C$7*Coefficients!$E$16)/($A2188*SIN(C$5*PI()/180))*100/2)^2*PI(),IF(AND(C$9="C",C$10="D"),(($C$7* Coefficients!$F$16)/($A2188*SIN(C$5*PI()/180))*100/2)^2*PI(),FALSE))))</f>
        <v>1267.5574001895811</v>
      </c>
      <c r="I2188" s="42">
        <f t="shared" si="240"/>
        <v>0.56245785590713204</v>
      </c>
      <c r="L2188" s="44"/>
    </row>
    <row r="2189" spans="1:12" x14ac:dyDescent="0.25">
      <c r="A2189" s="51">
        <f t="shared" si="241"/>
        <v>1425.6075936020227</v>
      </c>
      <c r="B2189" s="5">
        <f t="shared" si="235"/>
        <v>0.59308727540802308</v>
      </c>
      <c r="C2189" s="49">
        <f t="shared" si="238"/>
        <v>-4.5376278716975511</v>
      </c>
      <c r="D2189" s="5">
        <f t="shared" si="236"/>
        <v>13.71336377271656</v>
      </c>
      <c r="E2189" s="5">
        <f t="shared" si="237"/>
        <v>21.365744437518774</v>
      </c>
      <c r="F2189" s="5">
        <f t="shared" si="239"/>
        <v>13.297180293542015</v>
      </c>
      <c r="G2189" s="16">
        <f>IF(AND(C$9="L",C$10="IB"),IF((($C$7*Coefficients!$C$16)/($A2189*($C$4/100)))&lt;=1,2*ASIN(($C$7*Coefficients!$C$16)/( $A2189*($C$4/100)))*180/PI(),180),IF(AND(C$9="C",C$10="IB"),IF((($C$7*Coefficients!$D$16)/($A2189*($C$4/100)))&lt;=1,2*ASIN(($C$7*Coefficients!$D$16)/( $A2189*($C$4/100)))*180/PI(),180),IF(AND(C$9="L",C$10="D"),IF((($C$7*Coefficients!$E$16)/($A2189*($C$4/100)))&lt;=1,2*ASIN(($C$7*Coefficients!$E$16)/( $A2189*($C$4/100)))*180/PI(),180),IF(AND(C$9="C",C$10="D"),IF((($C$7*Coefficients!$F$16)/($A2189*($C$4/100)))&lt;=1,2*ASIN(($C$7*Coefficients!$F$16)/( $A2189*($C$4/100)))*180/PI(),180),FALSE))))</f>
        <v>57.175238610540752</v>
      </c>
      <c r="H2189" s="50">
        <f>IF(AND(C$9="L",C$10="IB"),(($C$7*Coefficients!$C$16)/($A2189*SIN(C$5*PI()/180))*100/2)^2*PI(),IF(AND(C$9="C",C$10="IB"),(($C$7*Coefficients!$D$16)/($A2189*SIN(C$5*PI()/180))*100/2)^2*PI(),IF(AND(C$9="L",C$10="D"),(($C$7*Coefficients!$E$16)/($A2189*SIN(C$5*PI()/180))*100/2)^2*PI(),IF(AND(C$9="C",C$10="D"),(($C$7* Coefficients!$F$16)/($A2189*SIN(C$5*PI()/180))*100/2)^2*PI(),FALSE))))</f>
        <v>1261.7335029527269</v>
      </c>
      <c r="I2189" s="42">
        <f t="shared" si="240"/>
        <v>0.56116423873604215</v>
      </c>
      <c r="L2189" s="44"/>
    </row>
    <row r="2190" spans="1:12" x14ac:dyDescent="0.25">
      <c r="A2190" s="51">
        <f t="shared" si="241"/>
        <v>1428.893958510937</v>
      </c>
      <c r="B2190" s="5">
        <f t="shared" si="235"/>
        <v>0.59150855617482312</v>
      </c>
      <c r="C2190" s="49">
        <f t="shared" si="238"/>
        <v>-4.5607793783664432</v>
      </c>
      <c r="D2190" s="5">
        <f t="shared" si="236"/>
        <v>13.744976341061518</v>
      </c>
      <c r="E2190" s="5">
        <f t="shared" si="237"/>
        <v>21.464364232984149</v>
      </c>
      <c r="F2190" s="5">
        <f t="shared" si="239"/>
        <v>13.317180293542014</v>
      </c>
      <c r="G2190" s="16">
        <f>IF(AND(C$9="L",C$10="IB"),IF((($C$7*Coefficients!$C$16)/($A2190*($C$4/100)))&lt;=1,2*ASIN(($C$7*Coefficients!$C$16)/( $A2190*($C$4/100)))*180/PI(),180),IF(AND(C$9="C",C$10="IB"),IF((($C$7*Coefficients!$D$16)/($A2190*($C$4/100)))&lt;=1,2*ASIN(($C$7*Coefficients!$D$16)/( $A2190*($C$4/100)))*180/PI(),180),IF(AND(C$9="L",C$10="D"),IF((($C$7*Coefficients!$E$16)/($A2190*($C$4/100)))&lt;=1,2*ASIN(($C$7*Coefficients!$E$16)/( $A2190*($C$4/100)))*180/PI(),180),IF(AND(C$9="C",C$10="D"),IF((($C$7*Coefficients!$F$16)/($A2190*($C$4/100)))&lt;=1,2*ASIN(($C$7*Coefficients!$F$16)/( $A2190*($C$4/100)))*180/PI(),180),FALSE))))</f>
        <v>57.031667545599241</v>
      </c>
      <c r="H2190" s="50">
        <f>IF(AND(C$9="L",C$10="IB"),(($C$7*Coefficients!$C$16)/($A2190*SIN(C$5*PI()/180))*100/2)^2*PI(),IF(AND(C$9="C",C$10="IB"),(($C$7*Coefficients!$D$16)/($A2190*SIN(C$5*PI()/180))*100/2)^2*PI(),IF(AND(C$9="L",C$10="D"),(($C$7*Coefficients!$E$16)/($A2190*SIN(C$5*PI()/180))*100/2)^2*PI(),IF(AND(C$9="C",C$10="D"),(($C$7* Coefficients!$F$16)/($A2190*SIN(C$5*PI()/180))*100/2)^2*PI(),FALSE))))</f>
        <v>1255.9363640930635</v>
      </c>
      <c r="I2190" s="42">
        <f t="shared" si="240"/>
        <v>0.55987359680188387</v>
      </c>
      <c r="L2190" s="44"/>
    </row>
    <row r="2191" spans="1:12" x14ac:dyDescent="0.25">
      <c r="A2191" s="51">
        <f t="shared" si="241"/>
        <v>1432.1878992733771</v>
      </c>
      <c r="B2191" s="5">
        <f t="shared" si="235"/>
        <v>0.58992509530435788</v>
      </c>
      <c r="C2191" s="49">
        <f t="shared" si="238"/>
        <v>-4.5840625726202484</v>
      </c>
      <c r="D2191" s="5">
        <f t="shared" si="236"/>
        <v>13.77666178390276</v>
      </c>
      <c r="E2191" s="5">
        <f t="shared" si="237"/>
        <v>21.563439236742685</v>
      </c>
      <c r="F2191" s="5">
        <f t="shared" si="239"/>
        <v>13.337180293542016</v>
      </c>
      <c r="G2191" s="16">
        <f>IF(AND(C$9="L",C$10="IB"),IF((($C$7*Coefficients!$C$16)/($A2191*($C$4/100)))&lt;=1,2*ASIN(($C$7*Coefficients!$C$16)/( $A2191*($C$4/100)))*180/PI(),180),IF(AND(C$9="C",C$10="IB"),IF((($C$7*Coefficients!$D$16)/($A2191*($C$4/100)))&lt;=1,2*ASIN(($C$7*Coefficients!$D$16)/( $A2191*($C$4/100)))*180/PI(),180),IF(AND(C$9="L",C$10="D"),IF((($C$7*Coefficients!$E$16)/($A2191*($C$4/100)))&lt;=1,2*ASIN(($C$7*Coefficients!$E$16)/( $A2191*($C$4/100)))*180/PI(),180),IF(AND(C$9="C",C$10="D"),IF((($C$7*Coefficients!$F$16)/($A2191*($C$4/100)))&lt;=1,2*ASIN(($C$7*Coefficients!$F$16)/( $A2191*($C$4/100)))*180/PI(),180),FALSE))))</f>
        <v>56.888524013069308</v>
      </c>
      <c r="H2191" s="50">
        <f>IF(AND(C$9="L",C$10="IB"),(($C$7*Coefficients!$C$16)/($A2191*SIN(C$5*PI()/180))*100/2)^2*PI(),IF(AND(C$9="C",C$10="IB"),(($C$7*Coefficients!$D$16)/($A2191*SIN(C$5*PI()/180))*100/2)^2*PI(),IF(AND(C$9="L",C$10="D"),(($C$7*Coefficients!$E$16)/($A2191*SIN(C$5*PI()/180))*100/2)^2*PI(),IF(AND(C$9="C",C$10="D"),(($C$7* Coefficients!$F$16)/($A2191*SIN(C$5*PI()/180))*100/2)^2*PI(),FALSE))))</f>
        <v>1250.1658606670151</v>
      </c>
      <c r="I2191" s="42">
        <f t="shared" si="240"/>
        <v>0.55858592326180201</v>
      </c>
      <c r="L2191" s="44"/>
    </row>
    <row r="2192" spans="1:12" x14ac:dyDescent="0.25">
      <c r="A2192" s="51">
        <f t="shared" si="241"/>
        <v>1435.4894333534892</v>
      </c>
      <c r="B2192" s="5">
        <f t="shared" si="235"/>
        <v>0.58833689147460644</v>
      </c>
      <c r="C2192" s="49">
        <f t="shared" si="238"/>
        <v>-4.6074783692722985</v>
      </c>
      <c r="D2192" s="5">
        <f t="shared" si="236"/>
        <v>13.808420269233359</v>
      </c>
      <c r="E2192" s="5">
        <f t="shared" si="237"/>
        <v>21.662971549940405</v>
      </c>
      <c r="F2192" s="5">
        <f t="shared" si="239"/>
        <v>13.357180293542012</v>
      </c>
      <c r="G2192" s="16">
        <f>IF(AND(C$9="L",C$10="IB"),IF((($C$7*Coefficients!$C$16)/($A2192*($C$4/100)))&lt;=1,2*ASIN(($C$7*Coefficients!$C$16)/( $A2192*($C$4/100)))*180/PI(),180),IF(AND(C$9="C",C$10="IB"),IF((($C$7*Coefficients!$D$16)/($A2192*($C$4/100)))&lt;=1,2*ASIN(($C$7*Coefficients!$D$16)/( $A2192*($C$4/100)))*180/PI(),180),IF(AND(C$9="L",C$10="D"),IF((($C$7*Coefficients!$E$16)/($A2192*($C$4/100)))&lt;=1,2*ASIN(($C$7*Coefficients!$E$16)/( $A2192*($C$4/100)))*180/PI(),180),IF(AND(C$9="C",C$10="D"),IF((($C$7*Coefficients!$F$16)/($A2192*($C$4/100)))&lt;=1,2*ASIN(($C$7*Coefficients!$F$16)/( $A2192*($C$4/100)))*180/PI(),180),FALSE))))</f>
        <v>56.745806163339971</v>
      </c>
      <c r="H2192" s="50">
        <f>IF(AND(C$9="L",C$10="IB"),(($C$7*Coefficients!$C$16)/($A2192*SIN(C$5*PI()/180))*100/2)^2*PI(),IF(AND(C$9="C",C$10="IB"),(($C$7*Coefficients!$D$16)/($A2192*SIN(C$5*PI()/180))*100/2)^2*PI(),IF(AND(C$9="L",C$10="D"),(($C$7*Coefficients!$E$16)/($A2192*SIN(C$5*PI()/180))*100/2)^2*PI(),IF(AND(C$9="C",C$10="D"),(($C$7* Coefficients!$F$16)/($A2192*SIN(C$5*PI()/180))*100/2)^2*PI(),FALSE))))</f>
        <v>1244.4218702958813</v>
      </c>
      <c r="I2192" s="42">
        <f t="shared" si="240"/>
        <v>0.55730121128867971</v>
      </c>
      <c r="L2192" s="44"/>
    </row>
    <row r="2193" spans="1:12" x14ac:dyDescent="0.25">
      <c r="A2193" s="51">
        <f t="shared" si="241"/>
        <v>1438.7985782556782</v>
      </c>
      <c r="B2193" s="5">
        <f t="shared" si="235"/>
        <v>0.58674394350893622</v>
      </c>
      <c r="C2193" s="49">
        <f t="shared" si="238"/>
        <v>-4.6310276916551052</v>
      </c>
      <c r="D2193" s="5">
        <f t="shared" si="236"/>
        <v>13.840251965433637</v>
      </c>
      <c r="E2193" s="5">
        <f t="shared" si="237"/>
        <v>21.762963283421769</v>
      </c>
      <c r="F2193" s="5">
        <f t="shared" si="239"/>
        <v>13.377180293542013</v>
      </c>
      <c r="G2193" s="16">
        <f>IF(AND(C$9="L",C$10="IB"),IF((($C$7*Coefficients!$C$16)/($A2193*($C$4/100)))&lt;=1,2*ASIN(($C$7*Coefficients!$C$16)/( $A2193*($C$4/100)))*180/PI(),180),IF(AND(C$9="C",C$10="IB"),IF((($C$7*Coefficients!$D$16)/($A2193*($C$4/100)))&lt;=1,2*ASIN(($C$7*Coefficients!$D$16)/( $A2193*($C$4/100)))*180/PI(),180),IF(AND(C$9="L",C$10="D"),IF((($C$7*Coefficients!$E$16)/($A2193*($C$4/100)))&lt;=1,2*ASIN(($C$7*Coefficients!$E$16)/( $A2193*($C$4/100)))*180/PI(),180),IF(AND(C$9="C",C$10="D"),IF((($C$7*Coefficients!$F$16)/($A2193*($C$4/100)))&lt;=1,2*ASIN(($C$7*Coefficients!$F$16)/( $A2193*($C$4/100)))*180/PI(),180),FALSE))))</f>
        <v>56.603512159919575</v>
      </c>
      <c r="H2193" s="50">
        <f>IF(AND(C$9="L",C$10="IB"),(($C$7*Coefficients!$C$16)/($A2193*SIN(C$5*PI()/180))*100/2)^2*PI(),IF(AND(C$9="C",C$10="IB"),(($C$7*Coefficients!$D$16)/($A2193*SIN(C$5*PI()/180))*100/2)^2*PI(),IF(AND(C$9="L",C$10="D"),(($C$7*Coefficients!$E$16)/($A2193*SIN(C$5*PI()/180))*100/2)^2*PI(),IF(AND(C$9="C",C$10="D"),(($C$7* Coefficients!$F$16)/($A2193*SIN(C$5*PI()/180))*100/2)^2*PI(),FALSE))))</f>
        <v>1238.7042711632398</v>
      </c>
      <c r="I2193" s="42">
        <f t="shared" si="240"/>
        <v>0.55601945407110209</v>
      </c>
      <c r="L2193" s="44"/>
    </row>
    <row r="2194" spans="1:12" x14ac:dyDescent="0.25">
      <c r="A2194" s="51">
        <f t="shared" si="241"/>
        <v>1442.1153515247011</v>
      </c>
      <c r="B2194" s="5">
        <f t="shared" si="235"/>
        <v>0.58514625037768497</v>
      </c>
      <c r="C2194" s="49">
        <f t="shared" si="238"/>
        <v>-4.6547114717293532</v>
      </c>
      <c r="D2194" s="5">
        <f t="shared" si="236"/>
        <v>13.87215704127208</v>
      </c>
      <c r="E2194" s="5">
        <f t="shared" si="237"/>
        <v>21.863416557774453</v>
      </c>
      <c r="F2194" s="5">
        <f t="shared" si="239"/>
        <v>13.397180293542013</v>
      </c>
      <c r="G2194" s="16">
        <f>IF(AND(C$9="L",C$10="IB"),IF((($C$7*Coefficients!$C$16)/($A2194*($C$4/100)))&lt;=1,2*ASIN(($C$7*Coefficients!$C$16)/( $A2194*($C$4/100)))*180/PI(),180),IF(AND(C$9="C",C$10="IB"),IF((($C$7*Coefficients!$D$16)/($A2194*($C$4/100)))&lt;=1,2*ASIN(($C$7*Coefficients!$D$16)/( $A2194*($C$4/100)))*180/PI(),180),IF(AND(C$9="L",C$10="D"),IF((($C$7*Coefficients!$E$16)/($A2194*($C$4/100)))&lt;=1,2*ASIN(($C$7*Coefficients!$E$16)/( $A2194*($C$4/100)))*180/PI(),180),IF(AND(C$9="C",C$10="D"),IF((($C$7*Coefficients!$F$16)/($A2194*($C$4/100)))&lt;=1,2*ASIN(($C$7*Coefficients!$F$16)/( $A2194*($C$4/100)))*180/PI(),180),FALSE))))</f>
        <v>56.461640179297895</v>
      </c>
      <c r="H2194" s="50">
        <f>IF(AND(C$9="L",C$10="IB"),(($C$7*Coefficients!$C$16)/($A2194*SIN(C$5*PI()/180))*100/2)^2*PI(),IF(AND(C$9="C",C$10="IB"),(($C$7*Coefficients!$D$16)/($A2194*SIN(C$5*PI()/180))*100/2)^2*PI(),IF(AND(C$9="L",C$10="D"),(($C$7*Coefficients!$E$16)/($A2194*SIN(C$5*PI()/180))*100/2)^2*PI(),IF(AND(C$9="C",C$10="D"),(($C$7* Coefficients!$F$16)/($A2194*SIN(C$5*PI()/180))*100/2)^2*PI(),FALSE))))</f>
        <v>1233.0129420123637</v>
      </c>
      <c r="I2194" s="42">
        <f t="shared" si="240"/>
        <v>0.55474064481331975</v>
      </c>
      <c r="L2194" s="44"/>
    </row>
    <row r="2195" spans="1:12" x14ac:dyDescent="0.25">
      <c r="A2195" s="51">
        <f t="shared" si="241"/>
        <v>1445.4397707457595</v>
      </c>
      <c r="B2195" s="5">
        <f t="shared" si="235"/>
        <v>0.58354381119975529</v>
      </c>
      <c r="C2195" s="49">
        <f t="shared" si="238"/>
        <v>-4.6785306501946735</v>
      </c>
      <c r="D2195" s="5">
        <f t="shared" si="236"/>
        <v>13.904135665906225</v>
      </c>
      <c r="E2195" s="5">
        <f t="shared" si="237"/>
        <v>21.964333503374338</v>
      </c>
      <c r="F2195" s="5">
        <f t="shared" si="239"/>
        <v>13.417180293542012</v>
      </c>
      <c r="G2195" s="16">
        <f>IF(AND(C$9="L",C$10="IB"),IF((($C$7*Coefficients!$C$16)/($A2195*($C$4/100)))&lt;=1,2*ASIN(($C$7*Coefficients!$C$16)/( $A2195*($C$4/100)))*180/PI(),180),IF(AND(C$9="C",C$10="IB"),IF((($C$7*Coefficients!$D$16)/($A2195*($C$4/100)))&lt;=1,2*ASIN(($C$7*Coefficients!$D$16)/( $A2195*($C$4/100)))*180/PI(),180),IF(AND(C$9="L",C$10="D"),IF((($C$7*Coefficients!$E$16)/($A2195*($C$4/100)))&lt;=1,2*ASIN(($C$7*Coefficients!$E$16)/( $A2195*($C$4/100)))*180/PI(),180),IF(AND(C$9="C",C$10="D"),IF((($C$7*Coefficients!$F$16)/($A2195*($C$4/100)))&lt;=1,2*ASIN(($C$7*Coefficients!$F$16)/( $A2195*($C$4/100)))*180/PI(),180),FALSE))))</f>
        <v>56.320188410810083</v>
      </c>
      <c r="H2195" s="50">
        <f>IF(AND(C$9="L",C$10="IB"),(($C$7*Coefficients!$C$16)/($A2195*SIN(C$5*PI()/180))*100/2)^2*PI(),IF(AND(C$9="C",C$10="IB"),(($C$7*Coefficients!$D$16)/($A2195*SIN(C$5*PI()/180))*100/2)^2*PI(),IF(AND(C$9="L",C$10="D"),(($C$7*Coefficients!$E$16)/($A2195*SIN(C$5*PI()/180))*100/2)^2*PI(),IF(AND(C$9="C",C$10="D"),(($C$7* Coefficients!$F$16)/($A2195*SIN(C$5*PI()/180))*100/2)^2*PI(),FALSE))))</f>
        <v>1227.3477621436507</v>
      </c>
      <c r="I2195" s="42">
        <f t="shared" si="240"/>
        <v>0.55346477673521366</v>
      </c>
      <c r="L2195" s="44"/>
    </row>
    <row r="2196" spans="1:12" x14ac:dyDescent="0.25">
      <c r="A2196" s="51">
        <f t="shared" si="241"/>
        <v>1448.7718535445931</v>
      </c>
      <c r="B2196" s="5">
        <f t="shared" si="235"/>
        <v>0.58193662524421419</v>
      </c>
      <c r="C2196" s="49">
        <f t="shared" si="238"/>
        <v>-4.7024861766023438</v>
      </c>
      <c r="D2196" s="5">
        <f t="shared" si="236"/>
        <v>13.936188008883555</v>
      </c>
      <c r="E2196" s="5">
        <f t="shared" si="237"/>
        <v>22.065716260430637</v>
      </c>
      <c r="F2196" s="5">
        <f t="shared" si="239"/>
        <v>13.437180293542013</v>
      </c>
      <c r="G2196" s="16">
        <f>IF(AND(C$9="L",C$10="IB"),IF((($C$7*Coefficients!$C$16)/($A2196*($C$4/100)))&lt;=1,2*ASIN(($C$7*Coefficients!$C$16)/( $A2196*($C$4/100)))*180/PI(),180),IF(AND(C$9="C",C$10="IB"),IF((($C$7*Coefficients!$D$16)/($A2196*($C$4/100)))&lt;=1,2*ASIN(($C$7*Coefficients!$D$16)/( $A2196*($C$4/100)))*180/PI(),180),IF(AND(C$9="L",C$10="D"),IF((($C$7*Coefficients!$E$16)/($A2196*($C$4/100)))&lt;=1,2*ASIN(($C$7*Coefficients!$E$16)/( $A2196*($C$4/100)))*180/PI(),180),IF(AND(C$9="C",C$10="D"),IF((($C$7*Coefficients!$F$16)/($A2196*($C$4/100)))&lt;=1,2*ASIN(($C$7*Coefficients!$F$16)/( $A2196*($C$4/100)))*180/PI(),180),FALSE))))</f>
        <v>56.179155056502516</v>
      </c>
      <c r="H2196" s="50">
        <f>IF(AND(C$9="L",C$10="IB"),(($C$7*Coefficients!$C$16)/($A2196*SIN(C$5*PI()/180))*100/2)^2*PI(),IF(AND(C$9="C",C$10="IB"),(($C$7*Coefficients!$D$16)/($A2196*SIN(C$5*PI()/180))*100/2)^2*PI(),IF(AND(C$9="L",C$10="D"),(($C$7*Coefficients!$E$16)/($A2196*SIN(C$5*PI()/180))*100/2)^2*PI(),IF(AND(C$9="C",C$10="D"),(($C$7* Coefficients!$F$16)/($A2196*SIN(C$5*PI()/180))*100/2)^2*PI(),FALSE))))</f>
        <v>1221.7086114120634</v>
      </c>
      <c r="I2196" s="42">
        <f t="shared" si="240"/>
        <v>0.55219184307225777</v>
      </c>
      <c r="L2196" s="44"/>
    </row>
    <row r="2197" spans="1:12" x14ac:dyDescent="0.25">
      <c r="A2197" s="51">
        <f t="shared" si="241"/>
        <v>1452.1116175875734</v>
      </c>
      <c r="B2197" s="5">
        <f t="shared" si="235"/>
        <v>0.58032469193190717</v>
      </c>
      <c r="C2197" s="49">
        <f t="shared" si="238"/>
        <v>-4.7265790094698339</v>
      </c>
      <c r="D2197" s="5">
        <f t="shared" si="236"/>
        <v>13.9683142401424</v>
      </c>
      <c r="E2197" s="5">
        <f t="shared" si="237"/>
        <v>22.16756697903136</v>
      </c>
      <c r="F2197" s="5">
        <f t="shared" si="239"/>
        <v>13.457180293542013</v>
      </c>
      <c r="G2197" s="16">
        <f>IF(AND(C$9="L",C$10="IB"),IF((($C$7*Coefficients!$C$16)/($A2197*($C$4/100)))&lt;=1,2*ASIN(($C$7*Coefficients!$C$16)/( $A2197*($C$4/100)))*180/PI(),180),IF(AND(C$9="C",C$10="IB"),IF((($C$7*Coefficients!$D$16)/($A2197*($C$4/100)))&lt;=1,2*ASIN(($C$7*Coefficients!$D$16)/( $A2197*($C$4/100)))*180/PI(),180),IF(AND(C$9="L",C$10="D"),IF((($C$7*Coefficients!$E$16)/($A2197*($C$4/100)))&lt;=1,2*ASIN(($C$7*Coefficients!$E$16)/( $A2197*($C$4/100)))*180/PI(),180),IF(AND(C$9="C",C$10="D"),IF((($C$7*Coefficients!$F$16)/($A2197*($C$4/100)))&lt;=1,2*ASIN(($C$7*Coefficients!$F$16)/( $A2197*($C$4/100)))*180/PI(),180),FALSE))))</f>
        <v>56.038538331000495</v>
      </c>
      <c r="H2197" s="50">
        <f>IF(AND(C$9="L",C$10="IB"),(($C$7*Coefficients!$C$16)/($A2197*SIN(C$5*PI()/180))*100/2)^2*PI(),IF(AND(C$9="C",C$10="IB"),(($C$7*Coefficients!$D$16)/($A2197*SIN(C$5*PI()/180))*100/2)^2*PI(),IF(AND(C$9="L",C$10="D"),(($C$7*Coefficients!$E$16)/($A2197*SIN(C$5*PI()/180))*100/2)^2*PI(),IF(AND(C$9="C",C$10="D"),(($C$7* Coefficients!$F$16)/($A2197*SIN(C$5*PI()/180))*100/2)^2*PI(),FALSE))))</f>
        <v>1216.0953702245795</v>
      </c>
      <c r="I2197" s="42">
        <f t="shared" si="240"/>
        <v>0.55092183707548503</v>
      </c>
      <c r="L2197" s="44"/>
    </row>
    <row r="2198" spans="1:12" x14ac:dyDescent="0.25">
      <c r="A2198" s="51">
        <f t="shared" si="241"/>
        <v>1455.4590805817966</v>
      </c>
      <c r="B2198" s="5">
        <f t="shared" si="235"/>
        <v>0.5787080108370789</v>
      </c>
      <c r="C2198" s="49">
        <f t="shared" si="238"/>
        <v>-4.7508101163973171</v>
      </c>
      <c r="D2198" s="5">
        <f t="shared" si="236"/>
        <v>14.000514530012842</v>
      </c>
      <c r="E2198" s="5">
        <f t="shared" si="237"/>
        <v>22.269887819188835</v>
      </c>
      <c r="F2198" s="5">
        <f t="shared" si="239"/>
        <v>13.477180293542011</v>
      </c>
      <c r="G2198" s="16">
        <f>IF(AND(C$9="L",C$10="IB"),IF((($C$7*Coefficients!$C$16)/($A2198*($C$4/100)))&lt;=1,2*ASIN(($C$7*Coefficients!$C$16)/( $A2198*($C$4/100)))*180/PI(),180),IF(AND(C$9="C",C$10="IB"),IF((($C$7*Coefficients!$D$16)/($A2198*($C$4/100)))&lt;=1,2*ASIN(($C$7*Coefficients!$D$16)/( $A2198*($C$4/100)))*180/PI(),180),IF(AND(C$9="L",C$10="D"),IF((($C$7*Coefficients!$E$16)/($A2198*($C$4/100)))&lt;=1,2*ASIN(($C$7*Coefficients!$E$16)/( $A2198*($C$4/100)))*180/PI(),180),IF(AND(C$9="C",C$10="D"),IF((($C$7*Coefficients!$F$16)/($A2198*($C$4/100)))&lt;=1,2*ASIN(($C$7*Coefficients!$F$16)/( $A2198*($C$4/100)))*180/PI(),180),FALSE))))</f>
        <v>55.898336461377632</v>
      </c>
      <c r="H2198" s="50">
        <f>IF(AND(C$9="L",C$10="IB"),(($C$7*Coefficients!$C$16)/($A2198*SIN(C$5*PI()/180))*100/2)^2*PI(),IF(AND(C$9="C",C$10="IB"),(($C$7*Coefficients!$D$16)/($A2198*SIN(C$5*PI()/180))*100/2)^2*PI(),IF(AND(C$9="L",C$10="D"),(($C$7*Coefficients!$E$16)/($A2198*SIN(C$5*PI()/180))*100/2)^2*PI(),IF(AND(C$9="C",C$10="D"),(($C$7* Coefficients!$F$16)/($A2198*SIN(C$5*PI()/180))*100/2)^2*PI(),FALSE))))</f>
        <v>1210.5079195376577</v>
      </c>
      <c r="I2198" s="42">
        <f t="shared" si="240"/>
        <v>0.54965475201144975</v>
      </c>
      <c r="L2198" s="44"/>
    </row>
    <row r="2199" spans="1:12" x14ac:dyDescent="0.25">
      <c r="A2199" s="51">
        <f t="shared" si="241"/>
        <v>1458.8142602751784</v>
      </c>
      <c r="B2199" s="5">
        <f t="shared" si="235"/>
        <v>0.57708658168900617</v>
      </c>
      <c r="C2199" s="49">
        <f t="shared" si="238"/>
        <v>-4.7751804741861461</v>
      </c>
      <c r="D2199" s="5">
        <f t="shared" si="236"/>
        <v>14.032789049217614</v>
      </c>
      <c r="E2199" s="5">
        <f t="shared" si="237"/>
        <v>22.372680950885591</v>
      </c>
      <c r="F2199" s="5">
        <f t="shared" si="239"/>
        <v>13.49718029354201</v>
      </c>
      <c r="G2199" s="16">
        <f>IF(AND(C$9="L",C$10="IB"),IF((($C$7*Coefficients!$C$16)/($A2199*($C$4/100)))&lt;=1,2*ASIN(($C$7*Coefficients!$C$16)/( $A2199*($C$4/100)))*180/PI(),180),IF(AND(C$9="C",C$10="IB"),IF((($C$7*Coefficients!$D$16)/($A2199*($C$4/100)))&lt;=1,2*ASIN(($C$7*Coefficients!$D$16)/( $A2199*($C$4/100)))*180/PI(),180),IF(AND(C$9="L",C$10="D"),IF((($C$7*Coefficients!$E$16)/($A2199*($C$4/100)))&lt;=1,2*ASIN(($C$7*Coefficients!$E$16)/( $A2199*($C$4/100)))*180/PI(),180),IF(AND(C$9="C",C$10="D"),IF((($C$7*Coefficients!$F$16)/($A2199*($C$4/100)))&lt;=1,2*ASIN(($C$7*Coefficients!$F$16)/( $A2199*($C$4/100)))*180/PI(),180),FALSE))))</f>
        <v>55.758547687027054</v>
      </c>
      <c r="H2199" s="50">
        <f>IF(AND(C$9="L",C$10="IB"),(($C$7*Coefficients!$C$16)/($A2199*SIN(C$5*PI()/180))*100/2)^2*PI(),IF(AND(C$9="C",C$10="IB"),(($C$7*Coefficients!$D$16)/($A2199*SIN(C$5*PI()/180))*100/2)^2*PI(),IF(AND(C$9="L",C$10="D"),(($C$7*Coefficients!$E$16)/($A2199*SIN(C$5*PI()/180))*100/2)^2*PI(),IF(AND(C$9="C",C$10="D"),(($C$7* Coefficients!$F$16)/($A2199*SIN(C$5*PI()/180))*100/2)^2*PI(),FALSE))))</f>
        <v>1204.9461408547108</v>
      </c>
      <c r="I2199" s="42">
        <f t="shared" si="240"/>
        <v>0.54839058116219319</v>
      </c>
      <c r="L2199" s="44"/>
    </row>
    <row r="2200" spans="1:12" x14ac:dyDescent="0.25">
      <c r="A2200" s="51">
        <f t="shared" si="241"/>
        <v>1462.1771744565476</v>
      </c>
      <c r="B2200" s="5">
        <f t="shared" si="235"/>
        <v>0.57546040437363721</v>
      </c>
      <c r="C2200" s="49">
        <f t="shared" si="238"/>
        <v>-4.799691068959385</v>
      </c>
      <c r="D2200" s="5">
        <f t="shared" si="236"/>
        <v>14.065137968873003</v>
      </c>
      <c r="E2200" s="5">
        <f t="shared" si="237"/>
        <v>22.475948554120318</v>
      </c>
      <c r="F2200" s="5">
        <f t="shared" si="239"/>
        <v>13.517180293542008</v>
      </c>
      <c r="G2200" s="16">
        <f>IF(AND(C$9="L",C$10="IB"),IF((($C$7*Coefficients!$C$16)/($A2200*($C$4/100)))&lt;=1,2*ASIN(($C$7*Coefficients!$C$16)/( $A2200*($C$4/100)))*180/PI(),180),IF(AND(C$9="C",C$10="IB"),IF((($C$7*Coefficients!$D$16)/($A2200*($C$4/100)))&lt;=1,2*ASIN(($C$7*Coefficients!$D$16)/( $A2200*($C$4/100)))*180/PI(),180),IF(AND(C$9="L",C$10="D"),IF((($C$7*Coefficients!$E$16)/($A2200*($C$4/100)))&lt;=1,2*ASIN(($C$7*Coefficients!$E$16)/( $A2200*($C$4/100)))*180/PI(),180),IF(AND(C$9="C",C$10="D"),IF((($C$7*Coefficients!$F$16)/($A2200*($C$4/100)))&lt;=1,2*ASIN(($C$7*Coefficients!$F$16)/( $A2200*($C$4/100)))*180/PI(),180),FALSE))))</f>
        <v>55.619170259534563</v>
      </c>
      <c r="H2200" s="50">
        <f>IF(AND(C$9="L",C$10="IB"),(($C$7*Coefficients!$C$16)/($A2200*SIN(C$5*PI()/180))*100/2)^2*PI(),IF(AND(C$9="C",C$10="IB"),(($C$7*Coefficients!$D$16)/($A2200*SIN(C$5*PI()/180))*100/2)^2*PI(),IF(AND(C$9="L",C$10="D"),(($C$7*Coefficients!$E$16)/($A2200*SIN(C$5*PI()/180))*100/2)^2*PI(),IF(AND(C$9="C",C$10="D"),(($C$7* Coefficients!$F$16)/($A2200*SIN(C$5*PI()/180))*100/2)^2*PI(),FALSE))))</f>
        <v>1199.4099162235952</v>
      </c>
      <c r="I2200" s="42">
        <f t="shared" si="240"/>
        <v>0.54712931782520724</v>
      </c>
      <c r="L2200" s="44"/>
    </row>
    <row r="2201" spans="1:12" x14ac:dyDescent="0.25">
      <c r="A2201" s="51">
        <f t="shared" si="241"/>
        <v>1465.5478409557404</v>
      </c>
      <c r="B2201" s="5">
        <f t="shared" si="235"/>
        <v>0.57382947893524516</v>
      </c>
      <c r="C2201" s="49">
        <f t="shared" si="238"/>
        <v>-4.8243428962843451</v>
      </c>
      <c r="D2201" s="5">
        <f t="shared" si="236"/>
        <v>14.097561460489761</v>
      </c>
      <c r="E2201" s="5">
        <f t="shared" si="237"/>
        <v>22.579692818954136</v>
      </c>
      <c r="F2201" s="5">
        <f t="shared" si="239"/>
        <v>13.537180293542008</v>
      </c>
      <c r="G2201" s="16">
        <f>IF(AND(C$9="L",C$10="IB"),IF((($C$7*Coefficients!$C$16)/($A2201*($C$4/100)))&lt;=1,2*ASIN(($C$7*Coefficients!$C$16)/( $A2201*($C$4/100)))*180/PI(),180),IF(AND(C$9="C",C$10="IB"),IF((($C$7*Coefficients!$D$16)/($A2201*($C$4/100)))&lt;=1,2*ASIN(($C$7*Coefficients!$D$16)/( $A2201*($C$4/100)))*180/PI(),180),IF(AND(C$9="L",C$10="D"),IF((($C$7*Coefficients!$E$16)/($A2201*($C$4/100)))&lt;=1,2*ASIN(($C$7*Coefficients!$E$16)/( $A2201*($C$4/100)))*180/PI(),180),IF(AND(C$9="C",C$10="D"),IF((($C$7*Coefficients!$F$16)/($A2201*($C$4/100)))&lt;=1,2*ASIN(($C$7*Coefficients!$F$16)/( $A2201*($C$4/100)))*180/PI(),180),FALSE))))</f>
        <v>55.480202442553029</v>
      </c>
      <c r="H2201" s="50">
        <f>IF(AND(C$9="L",C$10="IB"),(($C$7*Coefficients!$C$16)/($A2201*SIN(C$5*PI()/180))*100/2)^2*PI(),IF(AND(C$9="C",C$10="IB"),(($C$7*Coefficients!$D$16)/($A2201*SIN(C$5*PI()/180))*100/2)^2*PI(),IF(AND(C$9="L",C$10="D"),(($C$7*Coefficients!$E$16)/($A2201*SIN(C$5*PI()/180))*100/2)^2*PI(),IF(AND(C$9="C",C$10="D"),(($C$7* Coefficients!$F$16)/($A2201*SIN(C$5*PI()/180))*100/2)^2*PI(),FALSE))))</f>
        <v>1193.8991282341083</v>
      </c>
      <c r="I2201" s="42">
        <f t="shared" si="240"/>
        <v>0.54587095531339946</v>
      </c>
      <c r="L2201" s="44"/>
    </row>
    <row r="2202" spans="1:12" x14ac:dyDescent="0.25">
      <c r="A2202" s="51">
        <f t="shared" si="241"/>
        <v>1468.9262776436951</v>
      </c>
      <c r="B2202" s="5">
        <f t="shared" si="235"/>
        <v>0.57219380557808763</v>
      </c>
      <c r="C2202" s="49">
        <f t="shared" si="238"/>
        <v>-4.8491369612972903</v>
      </c>
      <c r="D2202" s="5">
        <f t="shared" si="236"/>
        <v>14.130059695974012</v>
      </c>
      <c r="E2202" s="5">
        <f t="shared" si="237"/>
        <v>22.683915945557008</v>
      </c>
      <c r="F2202" s="5">
        <f t="shared" si="239"/>
        <v>13.557180293542007</v>
      </c>
      <c r="G2202" s="16">
        <f>IF(AND(C$9="L",C$10="IB"),IF((($C$7*Coefficients!$C$16)/($A2202*($C$4/100)))&lt;=1,2*ASIN(($C$7*Coefficients!$C$16)/( $A2202*($C$4/100)))*180/PI(),180),IF(AND(C$9="C",C$10="IB"),IF((($C$7*Coefficients!$D$16)/($A2202*($C$4/100)))&lt;=1,2*ASIN(($C$7*Coefficients!$D$16)/( $A2202*($C$4/100)))*180/PI(),180),IF(AND(C$9="L",C$10="D"),IF((($C$7*Coefficients!$E$16)/($A2202*($C$4/100)))&lt;=1,2*ASIN(($C$7*Coefficients!$E$16)/( $A2202*($C$4/100)))*180/PI(),180),IF(AND(C$9="C",C$10="D"),IF((($C$7*Coefficients!$F$16)/($A2202*($C$4/100)))&lt;=1,2*ASIN(($C$7*Coefficients!$F$16)/( $A2202*($C$4/100)))*180/PI(),180),FALSE))))</f>
        <v>55.341642511678941</v>
      </c>
      <c r="H2202" s="50">
        <f>IF(AND(C$9="L",C$10="IB"),(($C$7*Coefficients!$C$16)/($A2202*SIN(C$5*PI()/180))*100/2)^2*PI(),IF(AND(C$9="C",C$10="IB"),(($C$7*Coefficients!$D$16)/($A2202*SIN(C$5*PI()/180))*100/2)^2*PI(),IF(AND(C$9="L",C$10="D"),(($C$7*Coefficients!$E$16)/($A2202*SIN(C$5*PI()/180))*100/2)^2*PI(),IF(AND(C$9="C",C$10="D"),(($C$7* Coefficients!$F$16)/($A2202*SIN(C$5*PI()/180))*100/2)^2*PI(),FALSE))))</f>
        <v>1188.4136600154975</v>
      </c>
      <c r="I2202" s="42">
        <f t="shared" si="240"/>
        <v>0.54461548695505679</v>
      </c>
      <c r="L2202" s="44"/>
    </row>
    <row r="2203" spans="1:12" x14ac:dyDescent="0.25">
      <c r="A2203" s="51">
        <f t="shared" si="241"/>
        <v>1472.3125024325468</v>
      </c>
      <c r="B2203" s="5">
        <f t="shared" si="235"/>
        <v>0.5705533846680777</v>
      </c>
      <c r="C2203" s="49">
        <f t="shared" si="238"/>
        <v>-4.8740742788302551</v>
      </c>
      <c r="D2203" s="5">
        <f t="shared" si="236"/>
        <v>14.162632847628165</v>
      </c>
      <c r="E2203" s="5">
        <f t="shared" si="237"/>
        <v>22.788620144254448</v>
      </c>
      <c r="F2203" s="5">
        <f t="shared" si="239"/>
        <v>13.577180293542009</v>
      </c>
      <c r="G2203" s="16">
        <f>IF(AND(C$9="L",C$10="IB"),IF((($C$7*Coefficients!$C$16)/($A2203*($C$4/100)))&lt;=1,2*ASIN(($C$7*Coefficients!$C$16)/( $A2203*($C$4/100)))*180/PI(),180),IF(AND(C$9="C",C$10="IB"),IF((($C$7*Coefficients!$D$16)/($A2203*($C$4/100)))&lt;=1,2*ASIN(($C$7*Coefficients!$D$16)/( $A2203*($C$4/100)))*180/PI(),180),IF(AND(C$9="L",C$10="D"),IF((($C$7*Coefficients!$E$16)/($A2203*($C$4/100)))&lt;=1,2*ASIN(($C$7*Coefficients!$E$16)/( $A2203*($C$4/100)))*180/PI(),180),IF(AND(C$9="C",C$10="D"),IF((($C$7*Coefficients!$F$16)/($A2203*($C$4/100)))&lt;=1,2*ASIN(($C$7*Coefficients!$F$16)/( $A2203*($C$4/100)))*180/PI(),180),FALSE))))</f>
        <v>55.203488754330323</v>
      </c>
      <c r="H2203" s="50">
        <f>IF(AND(C$9="L",C$10="IB"),(($C$7*Coefficients!$C$16)/($A2203*SIN(C$5*PI()/180))*100/2)^2*PI(),IF(AND(C$9="C",C$10="IB"),(($C$7*Coefficients!$D$16)/($A2203*SIN(C$5*PI()/180))*100/2)^2*PI(),IF(AND(C$9="L",C$10="D"),(($C$7*Coefficients!$E$16)/($A2203*SIN(C$5*PI()/180))*100/2)^2*PI(),IF(AND(C$9="C",C$10="D"),(($C$7* Coefficients!$F$16)/($A2203*SIN(C$5*PI()/180))*100/2)^2*PI(),FALSE))))</f>
        <v>1182.9533952339814</v>
      </c>
      <c r="I2203" s="42">
        <f t="shared" si="240"/>
        <v>0.5433629060938111</v>
      </c>
      <c r="L2203" s="44"/>
    </row>
    <row r="2204" spans="1:12" x14ac:dyDescent="0.25">
      <c r="A2204" s="51">
        <f t="shared" si="241"/>
        <v>1475.706533275722</v>
      </c>
      <c r="B2204" s="5">
        <f t="shared" si="235"/>
        <v>0.56890821673446468</v>
      </c>
      <c r="C2204" s="49">
        <f t="shared" si="238"/>
        <v>-4.8991558735400735</v>
      </c>
      <c r="D2204" s="5">
        <f t="shared" si="236"/>
        <v>14.195281088151829</v>
      </c>
      <c r="E2204" s="5">
        <f t="shared" si="237"/>
        <v>22.89380763557433</v>
      </c>
      <c r="F2204" s="5">
        <f t="shared" si="239"/>
        <v>13.597180293542007</v>
      </c>
      <c r="G2204" s="16">
        <f>IF(AND(C$9="L",C$10="IB"),IF((($C$7*Coefficients!$C$16)/($A2204*($C$4/100)))&lt;=1,2*ASIN(($C$7*Coefficients!$C$16)/( $A2204*($C$4/100)))*180/PI(),180),IF(AND(C$9="C",C$10="IB"),IF((($C$7*Coefficients!$D$16)/($A2204*($C$4/100)))&lt;=1,2*ASIN(($C$7*Coefficients!$D$16)/( $A2204*($C$4/100)))*180/PI(),180),IF(AND(C$9="L",C$10="D"),IF((($C$7*Coefficients!$E$16)/($A2204*($C$4/100)))&lt;=1,2*ASIN(($C$7*Coefficients!$E$16)/( $A2204*($C$4/100)))*180/PI(),180),IF(AND(C$9="C",C$10="D"),IF((($C$7*Coefficients!$F$16)/($A2204*($C$4/100)))&lt;=1,2*ASIN(($C$7*Coefficients!$F$16)/( $A2204*($C$4/100)))*180/PI(),180),FALSE))))</f>
        <v>55.065739469626379</v>
      </c>
      <c r="H2204" s="50">
        <f>IF(AND(C$9="L",C$10="IB"),(($C$7*Coefficients!$C$16)/($A2204*SIN(C$5*PI()/180))*100/2)^2*PI(),IF(AND(C$9="C",C$10="IB"),(($C$7*Coefficients!$D$16)/($A2204*SIN(C$5*PI()/180))*100/2)^2*PI(),IF(AND(C$9="L",C$10="D"),(($C$7*Coefficients!$E$16)/($A2204*SIN(C$5*PI()/180))*100/2)^2*PI(),IF(AND(C$9="C",C$10="D"),(($C$7* Coefficients!$F$16)/($A2204*SIN(C$5*PI()/180))*100/2)^2*PI(),FALSE))))</f>
        <v>1177.5182180902873</v>
      </c>
      <c r="I2204" s="42">
        <f t="shared" si="240"/>
        <v>0.54211320608860347</v>
      </c>
      <c r="L2204" s="44"/>
    </row>
    <row r="2205" spans="1:12" x14ac:dyDescent="0.25">
      <c r="A2205" s="51">
        <f t="shared" si="241"/>
        <v>1479.1083881680345</v>
      </c>
      <c r="B2205" s="5">
        <f t="shared" si="235"/>
        <v>0.56725830247152409</v>
      </c>
      <c r="C2205" s="49">
        <f t="shared" si="238"/>
        <v>-4.9243827800396538</v>
      </c>
      <c r="D2205" s="5">
        <f t="shared" si="236"/>
        <v>14.228004590642728</v>
      </c>
      <c r="E2205" s="5">
        <f t="shared" si="237"/>
        <v>22.999480650294061</v>
      </c>
      <c r="F2205" s="5">
        <f t="shared" si="239"/>
        <v>13.617180293542006</v>
      </c>
      <c r="G2205" s="16">
        <f>IF(AND(C$9="L",C$10="IB"),IF((($C$7*Coefficients!$C$16)/($A2205*($C$4/100)))&lt;=1,2*ASIN(($C$7*Coefficients!$C$16)/( $A2205*($C$4/100)))*180/PI(),180),IF(AND(C$9="C",C$10="IB"),IF((($C$7*Coefficients!$D$16)/($A2205*($C$4/100)))&lt;=1,2*ASIN(($C$7*Coefficients!$D$16)/( $A2205*($C$4/100)))*180/PI(),180),IF(AND(C$9="L",C$10="D"),IF((($C$7*Coefficients!$E$16)/($A2205*($C$4/100)))&lt;=1,2*ASIN(($C$7*Coefficients!$E$16)/( $A2205*($C$4/100)))*180/PI(),180),IF(AND(C$9="C",C$10="D"),IF((($C$7*Coefficients!$F$16)/($A2205*($C$4/100)))&lt;=1,2*ASIN(($C$7*Coefficients!$F$16)/( $A2205*($C$4/100)))*180/PI(),180),FALSE))))</f>
        <v>54.928392968268753</v>
      </c>
      <c r="H2205" s="50">
        <f>IF(AND(C$9="L",C$10="IB"),(($C$7*Coefficients!$C$16)/($A2205*SIN(C$5*PI()/180))*100/2)^2*PI(),IF(AND(C$9="C",C$10="IB"),(($C$7*Coefficients!$D$16)/($A2205*SIN(C$5*PI()/180))*100/2)^2*PI(),IF(AND(C$9="L",C$10="D"),(($C$7*Coefficients!$E$16)/($A2205*SIN(C$5*PI()/180))*100/2)^2*PI(),IF(AND(C$9="C",C$10="D"),(($C$7* Coefficients!$F$16)/($A2205*SIN(C$5*PI()/180))*100/2)^2*PI(),FALSE))))</f>
        <v>1172.1080133171893</v>
      </c>
      <c r="I2205" s="42">
        <f t="shared" si="240"/>
        <v>0.54086638031364875</v>
      </c>
      <c r="L2205" s="44"/>
    </row>
    <row r="2206" spans="1:12" x14ac:dyDescent="0.25">
      <c r="A2206" s="51">
        <f t="shared" si="241"/>
        <v>1482.5180851457801</v>
      </c>
      <c r="B2206" s="5">
        <f t="shared" si="235"/>
        <v>0.56560364274025787</v>
      </c>
      <c r="C2206" s="49">
        <f t="shared" si="238"/>
        <v>-4.9497560430315373</v>
      </c>
      <c r="D2206" s="5">
        <f t="shared" si="236"/>
        <v>14.260803528597606</v>
      </c>
      <c r="E2206" s="5">
        <f t="shared" si="237"/>
        <v>23.105641429487825</v>
      </c>
      <c r="F2206" s="5">
        <f t="shared" si="239"/>
        <v>13.637180293542006</v>
      </c>
      <c r="G2206" s="16">
        <f>IF(AND(C$9="L",C$10="IB"),IF((($C$7*Coefficients!$C$16)/($A2206*($C$4/100)))&lt;=1,2*ASIN(($C$7*Coefficients!$C$16)/( $A2206*($C$4/100)))*180/PI(),180),IF(AND(C$9="C",C$10="IB"),IF((($C$7*Coefficients!$D$16)/($A2206*($C$4/100)))&lt;=1,2*ASIN(($C$7*Coefficients!$D$16)/( $A2206*($C$4/100)))*180/PI(),180),IF(AND(C$9="L",C$10="D"),IF((($C$7*Coefficients!$E$16)/($A2206*($C$4/100)))&lt;=1,2*ASIN(($C$7*Coefficients!$E$16)/( $A2206*($C$4/100)))*180/PI(),180),IF(AND(C$9="C",C$10="D"),IF((($C$7*Coefficients!$F$16)/($A2206*($C$4/100)))&lt;=1,2*ASIN(($C$7*Coefficients!$F$16)/( $A2206*($C$4/100)))*180/PI(),180),FALSE))))</f>
        <v>54.79144757242431</v>
      </c>
      <c r="H2206" s="50">
        <f>IF(AND(C$9="L",C$10="IB"),(($C$7*Coefficients!$C$16)/($A2206*SIN(C$5*PI()/180))*100/2)^2*PI(),IF(AND(C$9="C",C$10="IB"),(($C$7*Coefficients!$D$16)/($A2206*SIN(C$5*PI()/180))*100/2)^2*PI(),IF(AND(C$9="L",C$10="D"),(($C$7*Coefficients!$E$16)/($A2206*SIN(C$5*PI()/180))*100/2)^2*PI(),IF(AND(C$9="C",C$10="D"),(($C$7* Coefficients!$F$16)/($A2206*SIN(C$5*PI()/180))*100/2)^2*PI(),FALSE))))</f>
        <v>1166.722666177066</v>
      </c>
      <c r="I2206" s="42">
        <f t="shared" si="240"/>
        <v>0.53962242215840073</v>
      </c>
      <c r="L2206" s="44"/>
    </row>
    <row r="2207" spans="1:12" x14ac:dyDescent="0.25">
      <c r="A2207" s="51">
        <f t="shared" si="241"/>
        <v>1485.9356422868329</v>
      </c>
      <c r="B2207" s="5">
        <f t="shared" si="235"/>
        <v>0.56394423857010378</v>
      </c>
      <c r="C2207" s="49">
        <f t="shared" si="238"/>
        <v>-4.9752767174438119</v>
      </c>
      <c r="D2207" s="5">
        <f t="shared" si="236"/>
        <v>14.293678075913173</v>
      </c>
      <c r="E2207" s="5">
        <f t="shared" si="237"/>
        <v>23.212292224574128</v>
      </c>
      <c r="F2207" s="5">
        <f t="shared" si="239"/>
        <v>13.657180293542003</v>
      </c>
      <c r="G2207" s="16">
        <f>IF(AND(C$9="L",C$10="IB"),IF((($C$7*Coefficients!$C$16)/($A2207*($C$4/100)))&lt;=1,2*ASIN(($C$7*Coefficients!$C$16)/( $A2207*($C$4/100)))*180/PI(),180),IF(AND(C$9="C",C$10="IB"),IF((($C$7*Coefficients!$D$16)/($A2207*($C$4/100)))&lt;=1,2*ASIN(($C$7*Coefficients!$D$16)/( $A2207*($C$4/100)))*180/PI(),180),IF(AND(C$9="L",C$10="D"),IF((($C$7*Coefficients!$E$16)/($A2207*($C$4/100)))&lt;=1,2*ASIN(($C$7*Coefficients!$E$16)/( $A2207*($C$4/100)))*180/PI(),180),IF(AND(C$9="C",C$10="D"),IF((($C$7*Coefficients!$F$16)/($A2207*($C$4/100)))&lt;=1,2*ASIN(($C$7*Coefficients!$F$16)/( $A2207*($C$4/100)))*180/PI(),180),FALSE))))</f>
        <v>54.654901615609425</v>
      </c>
      <c r="H2207" s="50">
        <f>IF(AND(C$9="L",C$10="IB"),(($C$7*Coefficients!$C$16)/($A2207*SIN(C$5*PI()/180))*100/2)^2*PI(),IF(AND(C$9="C",C$10="IB"),(($C$7*Coefficients!$D$16)/($A2207*SIN(C$5*PI()/180))*100/2)^2*PI(),IF(AND(C$9="L",C$10="D"),(($C$7*Coefficients!$E$16)/($A2207*SIN(C$5*PI()/180))*100/2)^2*PI(),IF(AND(C$9="C",C$10="D"),(($C$7* Coefficients!$F$16)/($A2207*SIN(C$5*PI()/180))*100/2)^2*PI(),FALSE))))</f>
        <v>1161.3620624594685</v>
      </c>
      <c r="I2207" s="42">
        <f t="shared" si="240"/>
        <v>0.53838132502751723</v>
      </c>
      <c r="L2207" s="44"/>
    </row>
    <row r="2208" spans="1:12" x14ac:dyDescent="0.25">
      <c r="A2208" s="51">
        <f t="shared" si="241"/>
        <v>1489.3610777107408</v>
      </c>
      <c r="B2208" s="5">
        <f t="shared" si="235"/>
        <v>0.56228009116065492</v>
      </c>
      <c r="C2208" s="49">
        <f t="shared" si="238"/>
        <v>-5.0009458685684098</v>
      </c>
      <c r="D2208" s="5">
        <f t="shared" si="236"/>
        <v>14.326628406887007</v>
      </c>
      <c r="E2208" s="5">
        <f t="shared" si="237"/>
        <v>23.319435297363583</v>
      </c>
      <c r="F2208" s="5">
        <f t="shared" si="239"/>
        <v>13.677180293542005</v>
      </c>
      <c r="G2208" s="16">
        <f>IF(AND(C$9="L",C$10="IB"),IF((($C$7*Coefficients!$C$16)/($A2208*($C$4/100)))&lt;=1,2*ASIN(($C$7*Coefficients!$C$16)/( $A2208*($C$4/100)))*180/PI(),180),IF(AND(C$9="C",C$10="IB"),IF((($C$7*Coefficients!$D$16)/($A2208*($C$4/100)))&lt;=1,2*ASIN(($C$7*Coefficients!$D$16)/( $A2208*($C$4/100)))*180/PI(),180),IF(AND(C$9="L",C$10="D"),IF((($C$7*Coefficients!$E$16)/($A2208*($C$4/100)))&lt;=1,2*ASIN(($C$7*Coefficients!$E$16)/( $A2208*($C$4/100)))*180/PI(),180),IF(AND(C$9="C",C$10="D"),IF((($C$7*Coefficients!$F$16)/($A2208*($C$4/100)))&lt;=1,2*ASIN(($C$7*Coefficients!$F$16)/( $A2208*($C$4/100)))*180/PI(),180),FALSE))))</f>
        <v>54.518753442576006</v>
      </c>
      <c r="H2208" s="50">
        <f>IF(AND(C$9="L",C$10="IB"),(($C$7*Coefficients!$C$16)/($A2208*SIN(C$5*PI()/180))*100/2)^2*PI(),IF(AND(C$9="C",C$10="IB"),(($C$7*Coefficients!$D$16)/($A2208*SIN(C$5*PI()/180))*100/2)^2*PI(),IF(AND(C$9="L",C$10="D"),(($C$7*Coefficients!$E$16)/($A2208*SIN(C$5*PI()/180))*100/2)^2*PI(),IF(AND(C$9="C",C$10="D"),(($C$7* Coefficients!$F$16)/($A2208*SIN(C$5*PI()/180))*100/2)^2*PI(),FALSE))))</f>
        <v>1156.0260884786971</v>
      </c>
      <c r="I2208" s="42">
        <f t="shared" si="240"/>
        <v>0.53714308234082486</v>
      </c>
      <c r="L2208" s="44"/>
    </row>
    <row r="2209" spans="1:12" x14ac:dyDescent="0.25">
      <c r="A2209" s="51">
        <f t="shared" si="241"/>
        <v>1492.7944095788212</v>
      </c>
      <c r="B2209" s="5">
        <f t="shared" si="235"/>
        <v>0.56061120188338898</v>
      </c>
      <c r="C2209" s="49">
        <f t="shared" si="238"/>
        <v>-5.0267645722018406</v>
      </c>
      <c r="D2209" s="5">
        <f t="shared" si="236"/>
        <v>14.359654696218481</v>
      </c>
      <c r="E2209" s="5">
        <f t="shared" si="237"/>
        <v>23.42707292010682</v>
      </c>
      <c r="F2209" s="5">
        <f t="shared" si="239"/>
        <v>13.697180293542004</v>
      </c>
      <c r="G2209" s="16">
        <f>IF(AND(C$9="L",C$10="IB"),IF((($C$7*Coefficients!$C$16)/($A2209*($C$4/100)))&lt;=1,2*ASIN(($C$7*Coefficients!$C$16)/( $A2209*($C$4/100)))*180/PI(),180),IF(AND(C$9="C",C$10="IB"),IF((($C$7*Coefficients!$D$16)/($A2209*($C$4/100)))&lt;=1,2*ASIN(($C$7*Coefficients!$D$16)/( $A2209*($C$4/100)))*180/PI(),180),IF(AND(C$9="L",C$10="D"),IF((($C$7*Coefficients!$E$16)/($A2209*($C$4/100)))&lt;=1,2*ASIN(($C$7*Coefficients!$E$16)/( $A2209*($C$4/100)))*180/PI(),180),IF(AND(C$9="C",C$10="D"),IF((($C$7*Coefficients!$F$16)/($A2209*($C$4/100)))&lt;=1,2*ASIN(($C$7*Coefficients!$F$16)/( $A2209*($C$4/100)))*180/PI(),180),FALSE))))</f>
        <v>54.383001409198741</v>
      </c>
      <c r="H2209" s="50">
        <f>IF(AND(C$9="L",C$10="IB"),(($C$7*Coefficients!$C$16)/($A2209*SIN(C$5*PI()/180))*100/2)^2*PI(),IF(AND(C$9="C",C$10="IB"),(($C$7*Coefficients!$D$16)/($A2209*SIN(C$5*PI()/180))*100/2)^2*PI(),IF(AND(C$9="L",C$10="D"),(($C$7*Coefficients!$E$16)/($A2209*SIN(C$5*PI()/180))*100/2)^2*PI(),IF(AND(C$9="C",C$10="D"),(($C$7* Coefficients!$F$16)/($A2209*SIN(C$5*PI()/180))*100/2)^2*PI(),FALSE))))</f>
        <v>1150.7146310713913</v>
      </c>
      <c r="I2209" s="42">
        <f t="shared" si="240"/>
        <v>0.53590768753328399</v>
      </c>
      <c r="L2209" s="44"/>
    </row>
    <row r="2210" spans="1:12" x14ac:dyDescent="0.25">
      <c r="A2210" s="51">
        <f t="shared" si="241"/>
        <v>1496.235656094258</v>
      </c>
      <c r="B2210" s="5">
        <f t="shared" si="235"/>
        <v>0.55893757228340712</v>
      </c>
      <c r="C2210" s="49">
        <f t="shared" si="238"/>
        <v>-5.0527339147884422</v>
      </c>
      <c r="D2210" s="5">
        <f t="shared" si="236"/>
        <v>14.392757119009696</v>
      </c>
      <c r="E2210" s="5">
        <f t="shared" si="237"/>
        <v>23.535207375542701</v>
      </c>
      <c r="F2210" s="5">
        <f t="shared" si="239"/>
        <v>13.717180293542004</v>
      </c>
      <c r="G2210" s="16">
        <f>IF(AND(C$9="L",C$10="IB"),IF((($C$7*Coefficients!$C$16)/($A2210*($C$4/100)))&lt;=1,2*ASIN(($C$7*Coefficients!$C$16)/( $A2210*($C$4/100)))*180/PI(),180),IF(AND(C$9="C",C$10="IB"),IF((($C$7*Coefficients!$D$16)/($A2210*($C$4/100)))&lt;=1,2*ASIN(($C$7*Coefficients!$D$16)/( $A2210*($C$4/100)))*180/PI(),180),IF(AND(C$9="L",C$10="D"),IF((($C$7*Coefficients!$E$16)/($A2210*($C$4/100)))&lt;=1,2*ASIN(($C$7*Coefficients!$E$16)/( $A2210*($C$4/100)))*180/PI(),180),IF(AND(C$9="C",C$10="D"),IF((($C$7*Coefficients!$F$16)/($A2210*($C$4/100)))&lt;=1,2*ASIN(($C$7*Coefficients!$F$16)/( $A2210*($C$4/100)))*180/PI(),180),FALSE))))</f>
        <v>54.24764388236396</v>
      </c>
      <c r="H2210" s="50">
        <f>IF(AND(C$9="L",C$10="IB"),(($C$7*Coefficients!$C$16)/($A2210*SIN(C$5*PI()/180))*100/2)^2*PI(),IF(AND(C$9="C",C$10="IB"),(($C$7*Coefficients!$D$16)/($A2210*SIN(C$5*PI()/180))*100/2)^2*PI(),IF(AND(C$9="L",C$10="D"),(($C$7*Coefficients!$E$16)/($A2210*SIN(C$5*PI()/180))*100/2)^2*PI(),IF(AND(C$9="C",C$10="D"),(($C$7* Coefficients!$F$16)/($A2210*SIN(C$5*PI()/180))*100/2)^2*PI(),FALSE))))</f>
        <v>1145.4275775941267</v>
      </c>
      <c r="I2210" s="42">
        <f t="shared" si="240"/>
        <v>0.53467513405495437</v>
      </c>
      <c r="L2210" s="44"/>
    </row>
    <row r="2211" spans="1:12" x14ac:dyDescent="0.25">
      <c r="A2211" s="51">
        <f t="shared" si="241"/>
        <v>1499.6848355021978</v>
      </c>
      <c r="B2211" s="5">
        <f t="shared" ref="B2211:B2274" si="242">IF(AND(C$9="L",C$10="IB"),SQRT((SIN(PI()*$A2211*($C$4/100)/$C$7*SIN($C$5*PI()/180))/(PI()*$A2211*($C$4/100)/$C$7*SIN($C$5*PI()/180)))^2),IF(AND(C$9="C",C$10="IB"),IMABS(2*BESSELJ((2*PI()*$A2211/$C$7)*(($C$4/100)/2)*SIN($C$5*PI()/180),1)/( (2*PI()*$A2211/$C$7)*(($C$4/100)/2)*SIN($C$5*PI()/180))),IF(AND(C$9="L",C$10="D"),SQRT((SIN(PI()*$A2211*($C$4/100)/$C$7*SIN($C$5*PI()/180))/(PI()*$A2211*($C$4/100)/$C$7*SIN($C$5*PI()/180)))^2)*COS(C$5*PI()/180),IF(AND(C$9="C",C$10="D"),IMABS(2*BESSELJ((2*PI()*$A2211/$C$7)*(($C$4/100)/2)*SIN($C$5*PI()/180),1)/( (2*PI()*$A2211/$C$7)*(($C$4/100)/2)*SIN($C$5*PI()/180)))* COS(C$5*PI()/180),FALSE))))</f>
        <v>0.55725920408118135</v>
      </c>
      <c r="C2211" s="49">
        <f t="shared" si="238"/>
        <v>-5.0788549935661784</v>
      </c>
      <c r="D2211" s="5">
        <f t="shared" ref="D2211:D2274" si="243">IF(C$9="C",C$14/(C$7/A2211*100),"n/a")</f>
        <v>14.425935850766399</v>
      </c>
      <c r="E2211" s="5">
        <f t="shared" ref="E2211:E2274" si="244">IF($C$9="C",(((PI()*(C$4/100)/(C$7/A2211)))^2),IF($C$9="L",(2*(C$4/100)/(C$7/A2211)),FALSE))</f>
        <v>23.64384095694675</v>
      </c>
      <c r="F2211" s="5">
        <f t="shared" si="239"/>
        <v>13.737180293542007</v>
      </c>
      <c r="G2211" s="16">
        <f>IF(AND(C$9="L",C$10="IB"),IF((($C$7*Coefficients!$C$16)/($A2211*($C$4/100)))&lt;=1,2*ASIN(($C$7*Coefficients!$C$16)/( $A2211*($C$4/100)))*180/PI(),180),IF(AND(C$9="C",C$10="IB"),IF((($C$7*Coefficients!$D$16)/($A2211*($C$4/100)))&lt;=1,2*ASIN(($C$7*Coefficients!$D$16)/( $A2211*($C$4/100)))*180/PI(),180),IF(AND(C$9="L",C$10="D"),IF((($C$7*Coefficients!$E$16)/($A2211*($C$4/100)))&lt;=1,2*ASIN(($C$7*Coefficients!$E$16)/( $A2211*($C$4/100)))*180/PI(),180),IF(AND(C$9="C",C$10="D"),IF((($C$7*Coefficients!$F$16)/($A2211*($C$4/100)))&lt;=1,2*ASIN(($C$7*Coefficients!$F$16)/( $A2211*($C$4/100)))*180/PI(),180),FALSE))))</f>
        <v>54.112679239859993</v>
      </c>
      <c r="H2211" s="50">
        <f>IF(AND(C$9="L",C$10="IB"),(($C$7*Coefficients!$C$16)/($A2211*SIN(C$5*PI()/180))*100/2)^2*PI(),IF(AND(C$9="C",C$10="IB"),(($C$7*Coefficients!$D$16)/($A2211*SIN(C$5*PI()/180))*100/2)^2*PI(),IF(AND(C$9="L",C$10="D"),(($C$7*Coefficients!$E$16)/($A2211*SIN(C$5*PI()/180))*100/2)^2*PI(),IF(AND(C$9="C",C$10="D"),(($C$7* Coefficients!$F$16)/($A2211*SIN(C$5*PI()/180))*100/2)^2*PI(),FALSE))))</f>
        <v>1140.1648159210304</v>
      </c>
      <c r="I2211" s="42">
        <f t="shared" si="240"/>
        <v>0.53344541537096024</v>
      </c>
      <c r="L2211" s="44"/>
    </row>
    <row r="2212" spans="1:12" x14ac:dyDescent="0.25">
      <c r="A2212" s="51">
        <f t="shared" si="241"/>
        <v>1503.1419660898459</v>
      </c>
      <c r="B2212" s="5">
        <f t="shared" si="242"/>
        <v>0.55557609917431472</v>
      </c>
      <c r="C2212" s="49">
        <f t="shared" ref="C2212:C2275" si="245">20*LOG(B2212)</f>
        <v>-5.1051289167150085</v>
      </c>
      <c r="D2212" s="5">
        <f t="shared" si="243"/>
        <v>14.459191067398923</v>
      </c>
      <c r="E2212" s="5">
        <f t="shared" si="244"/>
        <v>23.752975968179737</v>
      </c>
      <c r="F2212" s="5">
        <f t="shared" ref="F2212:F2275" si="246">IF(E2212&gt;=1,10*LOG(E2212),"neg.")</f>
        <v>13.757180293542003</v>
      </c>
      <c r="G2212" s="16">
        <f>IF(AND(C$9="L",C$10="IB"),IF((($C$7*Coefficients!$C$16)/($A2212*($C$4/100)))&lt;=1,2*ASIN(($C$7*Coefficients!$C$16)/( $A2212*($C$4/100)))*180/PI(),180),IF(AND(C$9="C",C$10="IB"),IF((($C$7*Coefficients!$D$16)/($A2212*($C$4/100)))&lt;=1,2*ASIN(($C$7*Coefficients!$D$16)/( $A2212*($C$4/100)))*180/PI(),180),IF(AND(C$9="L",C$10="D"),IF((($C$7*Coefficients!$E$16)/($A2212*($C$4/100)))&lt;=1,2*ASIN(($C$7*Coefficients!$E$16)/( $A2212*($C$4/100)))*180/PI(),180),IF(AND(C$9="C",C$10="D"),IF((($C$7*Coefficients!$F$16)/($A2212*($C$4/100)))&lt;=1,2*ASIN(($C$7*Coefficients!$F$16)/( $A2212*($C$4/100)))*180/PI(),180),FALSE))))</f>
        <v>53.978105870268884</v>
      </c>
      <c r="H2212" s="50">
        <f>IF(AND(C$9="L",C$10="IB"),(($C$7*Coefficients!$C$16)/($A2212*SIN(C$5*PI()/180))*100/2)^2*PI(),IF(AND(C$9="C",C$10="IB"),(($C$7*Coefficients!$D$16)/($A2212*SIN(C$5*PI()/180))*100/2)^2*PI(),IF(AND(C$9="L",C$10="D"),(($C$7*Coefficients!$E$16)/($A2212*SIN(C$5*PI()/180))*100/2)^2*PI(),IF(AND(C$9="C",C$10="D"),(($C$7* Coefficients!$F$16)/($A2212*SIN(C$5*PI()/180))*100/2)^2*PI(),FALSE))))</f>
        <v>1134.9262344414001</v>
      </c>
      <c r="I2212" s="42">
        <f t="shared" ref="I2212:I2275" si="247">(0.8/A2212)*1000</f>
        <v>0.53221852496145561</v>
      </c>
      <c r="L2212" s="44"/>
    </row>
    <row r="2213" spans="1:12" x14ac:dyDescent="0.25">
      <c r="A2213" s="51">
        <f t="shared" ref="A2213:A2276" si="248">A2212*10^(1/1000)</f>
        <v>1506.6070661865651</v>
      </c>
      <c r="B2213" s="5">
        <f t="shared" si="242"/>
        <v>0.55388825963930632</v>
      </c>
      <c r="C2213" s="49">
        <f t="shared" si="245"/>
        <v>-5.1315568035079924</v>
      </c>
      <c r="D2213" s="5">
        <f t="shared" si="243"/>
        <v>14.492522945223117</v>
      </c>
      <c r="E2213" s="5">
        <f t="shared" si="244"/>
        <v>23.862614723736613</v>
      </c>
      <c r="F2213" s="5">
        <f t="shared" si="246"/>
        <v>13.777180293542004</v>
      </c>
      <c r="G2213" s="16">
        <f>IF(AND(C$9="L",C$10="IB"),IF((($C$7*Coefficients!$C$16)/($A2213*($C$4/100)))&lt;=1,2*ASIN(($C$7*Coefficients!$C$16)/( $A2213*($C$4/100)))*180/PI(),180),IF(AND(C$9="C",C$10="IB"),IF((($C$7*Coefficients!$D$16)/($A2213*($C$4/100)))&lt;=1,2*ASIN(($C$7*Coefficients!$D$16)/( $A2213*($C$4/100)))*180/PI(),180),IF(AND(C$9="L",C$10="D"),IF((($C$7*Coefficients!$E$16)/($A2213*($C$4/100)))&lt;=1,2*ASIN(($C$7*Coefficients!$E$16)/( $A2213*($C$4/100)))*180/PI(),180),IF(AND(C$9="C",C$10="D"),IF((($C$7*Coefficients!$F$16)/($A2213*($C$4/100)))&lt;=1,2*ASIN(($C$7*Coefficients!$F$16)/( $A2213*($C$4/100)))*180/PI(),180),FALSE))))</f>
        <v>53.843922172859443</v>
      </c>
      <c r="H2213" s="50">
        <f>IF(AND(C$9="L",C$10="IB"),(($C$7*Coefficients!$C$16)/($A2213*SIN(C$5*PI()/180))*100/2)^2*PI(),IF(AND(C$9="C",C$10="IB"),(($C$7*Coefficients!$D$16)/($A2213*SIN(C$5*PI()/180))*100/2)^2*PI(),IF(AND(C$9="L",C$10="D"),(($C$7*Coefficients!$E$16)/($A2213*SIN(C$5*PI()/180))*100/2)^2*PI(),IF(AND(C$9="C",C$10="D"),(($C$7* Coefficients!$F$16)/($A2213*SIN(C$5*PI()/180))*100/2)^2*PI(),FALSE))))</f>
        <v>1129.7117220573393</v>
      </c>
      <c r="I2213" s="42">
        <f t="shared" si="247"/>
        <v>0.53099445632158948</v>
      </c>
      <c r="L2213" s="44"/>
    </row>
    <row r="2214" spans="1:12" x14ac:dyDescent="0.25">
      <c r="A2214" s="51">
        <f t="shared" si="248"/>
        <v>1510.080154163971</v>
      </c>
      <c r="B2214" s="5">
        <f t="shared" si="242"/>
        <v>0.55219568773333161</v>
      </c>
      <c r="C2214" s="49">
        <f t="shared" si="245"/>
        <v>-5.1581397844650354</v>
      </c>
      <c r="D2214" s="5">
        <f t="shared" si="243"/>
        <v>14.525931660961275</v>
      </c>
      <c r="E2214" s="5">
        <f t="shared" si="244"/>
        <v>23.972759548795519</v>
      </c>
      <c r="F2214" s="5">
        <f t="shared" si="246"/>
        <v>13.797180293542002</v>
      </c>
      <c r="G2214" s="16">
        <f>IF(AND(C$9="L",C$10="IB"),IF((($C$7*Coefficients!$C$16)/($A2214*($C$4/100)))&lt;=1,2*ASIN(($C$7*Coefficients!$C$16)/( $A2214*($C$4/100)))*180/PI(),180),IF(AND(C$9="C",C$10="IB"),IF((($C$7*Coefficients!$D$16)/($A2214*($C$4/100)))&lt;=1,2*ASIN(($C$7*Coefficients!$D$16)/( $A2214*($C$4/100)))*180/PI(),180),IF(AND(C$9="L",C$10="D"),IF((($C$7*Coefficients!$E$16)/($A2214*($C$4/100)))&lt;=1,2*ASIN(($C$7*Coefficients!$E$16)/( $A2214*($C$4/100)))*180/PI(),180),IF(AND(C$9="C",C$10="D"),IF((($C$7*Coefficients!$F$16)/($A2214*($C$4/100)))&lt;=1,2*ASIN(($C$7*Coefficients!$F$16)/( $A2214*($C$4/100)))*180/PI(),180),FALSE))))</f>
        <v>53.71012655748185</v>
      </c>
      <c r="H2214" s="50">
        <f>IF(AND(C$9="L",C$10="IB"),(($C$7*Coefficients!$C$16)/($A2214*SIN(C$5*PI()/180))*100/2)^2*PI(),IF(AND(C$9="C",C$10="IB"),(($C$7*Coefficients!$D$16)/($A2214*SIN(C$5*PI()/180))*100/2)^2*PI(),IF(AND(C$9="L",C$10="D"),(($C$7*Coefficients!$E$16)/($A2214*SIN(C$5*PI()/180))*100/2)^2*PI(),IF(AND(C$9="C",C$10="D"),(($C$7* Coefficients!$F$16)/($A2214*SIN(C$5*PI()/180))*100/2)^2*PI(),FALSE))))</f>
        <v>1124.5211681813983</v>
      </c>
      <c r="I2214" s="42">
        <f t="shared" si="247"/>
        <v>0.52977320296147179</v>
      </c>
      <c r="L2214" s="44"/>
    </row>
    <row r="2215" spans="1:12" x14ac:dyDescent="0.25">
      <c r="A2215" s="51">
        <f t="shared" si="248"/>
        <v>1513.5612484360304</v>
      </c>
      <c r="B2215" s="5">
        <f t="shared" si="242"/>
        <v>0.55049838589602629</v>
      </c>
      <c r="C2215" s="49">
        <f t="shared" si="245"/>
        <v>-5.1848790015095005</v>
      </c>
      <c r="D2215" s="5">
        <f t="shared" si="243"/>
        <v>14.559417391743096</v>
      </c>
      <c r="E2215" s="5">
        <f t="shared" si="244"/>
        <v>24.083412779267153</v>
      </c>
      <c r="F2215" s="5">
        <f t="shared" si="246"/>
        <v>13.817180293542002</v>
      </c>
      <c r="G2215" s="16">
        <f>IF(AND(C$9="L",C$10="IB"),IF((($C$7*Coefficients!$C$16)/($A2215*($C$4/100)))&lt;=1,2*ASIN(($C$7*Coefficients!$C$16)/( $A2215*($C$4/100)))*180/PI(),180),IF(AND(C$9="C",C$10="IB"),IF((($C$7*Coefficients!$D$16)/($A2215*($C$4/100)))&lt;=1,2*ASIN(($C$7*Coefficients!$D$16)/( $A2215*($C$4/100)))*180/PI(),180),IF(AND(C$9="L",C$10="D"),IF((($C$7*Coefficients!$E$16)/($A2215*($C$4/100)))&lt;=1,2*ASIN(($C$7*Coefficients!$E$16)/( $A2215*($C$4/100)))*180/PI(),180),IF(AND(C$9="C",C$10="D"),IF((($C$7*Coefficients!$F$16)/($A2215*($C$4/100)))&lt;=1,2*ASIN(($C$7*Coefficients!$F$16)/( $A2215*($C$4/100)))*180/PI(),180),FALSE))))</f>
        <v>53.576717444463512</v>
      </c>
      <c r="H2215" s="50">
        <f>IF(AND(C$9="L",C$10="IB"),(($C$7*Coefficients!$C$16)/($A2215*SIN(C$5*PI()/180))*100/2)^2*PI(),IF(AND(C$9="C",C$10="IB"),(($C$7*Coefficients!$D$16)/($A2215*SIN(C$5*PI()/180))*100/2)^2*PI(),IF(AND(C$9="L",C$10="D"),(($C$7*Coefficients!$E$16)/($A2215*SIN(C$5*PI()/180))*100/2)^2*PI(),IF(AND(C$9="C",C$10="D"),(($C$7* Coefficients!$F$16)/($A2215*SIN(C$5*PI()/180))*100/2)^2*PI(),FALSE))))</f>
        <v>1119.3544627342312</v>
      </c>
      <c r="I2215" s="42">
        <f t="shared" si="247"/>
        <v>0.52855475840613886</v>
      </c>
      <c r="L2215" s="44"/>
    </row>
    <row r="2216" spans="1:12" x14ac:dyDescent="0.25">
      <c r="A2216" s="51">
        <f t="shared" si="248"/>
        <v>1517.0503674591585</v>
      </c>
      <c r="B2216" s="5">
        <f t="shared" si="242"/>
        <v>0.54879635675128458</v>
      </c>
      <c r="C2216" s="49">
        <f t="shared" si="245"/>
        <v>-5.2117756081275974</v>
      </c>
      <c r="D2216" s="5">
        <f t="shared" si="243"/>
        <v>14.592980315106573</v>
      </c>
      <c r="E2216" s="5">
        <f t="shared" si="244"/>
        <v>24.194576761844274</v>
      </c>
      <c r="F2216" s="5">
        <f t="shared" si="246"/>
        <v>13.837180293542001</v>
      </c>
      <c r="G2216" s="16">
        <f>IF(AND(C$9="L",C$10="IB"),IF((($C$7*Coefficients!$C$16)/($A2216*($C$4/100)))&lt;=1,2*ASIN(($C$7*Coefficients!$C$16)/( $A2216*($C$4/100)))*180/PI(),180),IF(AND(C$9="C",C$10="IB"),IF((($C$7*Coefficients!$D$16)/($A2216*($C$4/100)))&lt;=1,2*ASIN(($C$7*Coefficients!$D$16)/( $A2216*($C$4/100)))*180/PI(),180),IF(AND(C$9="L",C$10="D"),IF((($C$7*Coefficients!$E$16)/($A2216*($C$4/100)))&lt;=1,2*ASIN(($C$7*Coefficients!$E$16)/( $A2216*($C$4/100)))*180/PI(),180),IF(AND(C$9="C",C$10="D"),IF((($C$7*Coefficients!$F$16)/($A2216*($C$4/100)))&lt;=1,2*ASIN(($C$7*Coefficients!$F$16)/( $A2216*($C$4/100)))*180/PI(),180),FALSE))))</f>
        <v>53.44369326450628</v>
      </c>
      <c r="H2216" s="50">
        <f>IF(AND(C$9="L",C$10="IB"),(($C$7*Coefficients!$C$16)/($A2216*SIN(C$5*PI()/180))*100/2)^2*PI(),IF(AND(C$9="C",C$10="IB"),(($C$7*Coefficients!$D$16)/($A2216*SIN(C$5*PI()/180))*100/2)^2*PI(),IF(AND(C$9="L",C$10="D"),(($C$7*Coefficients!$E$16)/($A2216*SIN(C$5*PI()/180))*100/2)^2*PI(),IF(AND(C$9="C",C$10="D"),(($C$7* Coefficients!$F$16)/($A2216*SIN(C$5*PI()/180))*100/2)^2*PI(),FALSE))))</f>
        <v>1114.2114961422617</v>
      </c>
      <c r="I2216" s="42">
        <f t="shared" si="247"/>
        <v>0.5273391161955191</v>
      </c>
      <c r="L2216" s="44"/>
    </row>
    <row r="2217" spans="1:12" x14ac:dyDescent="0.25">
      <c r="A2217" s="51">
        <f t="shared" si="248"/>
        <v>1520.5475297323169</v>
      </c>
      <c r="B2217" s="5">
        <f t="shared" si="242"/>
        <v>0.54708960310906463</v>
      </c>
      <c r="C2217" s="49">
        <f t="shared" si="245"/>
        <v>-5.2388307695307246</v>
      </c>
      <c r="D2217" s="5">
        <f t="shared" si="243"/>
        <v>14.626620608998998</v>
      </c>
      <c r="E2217" s="5">
        <f t="shared" si="244"/>
        <v>24.306253854051469</v>
      </c>
      <c r="F2217" s="5">
        <f t="shared" si="246"/>
        <v>13.857180293541999</v>
      </c>
      <c r="G2217" s="16">
        <f>IF(AND(C$9="L",C$10="IB"),IF((($C$7*Coefficients!$C$16)/($A2217*($C$4/100)))&lt;=1,2*ASIN(($C$7*Coefficients!$C$16)/( $A2217*($C$4/100)))*180/PI(),180),IF(AND(C$9="C",C$10="IB"),IF((($C$7*Coefficients!$D$16)/($A2217*($C$4/100)))&lt;=1,2*ASIN(($C$7*Coefficients!$D$16)/( $A2217*($C$4/100)))*180/PI(),180),IF(AND(C$9="L",C$10="D"),IF((($C$7*Coefficients!$E$16)/($A2217*($C$4/100)))&lt;=1,2*ASIN(($C$7*Coefficients!$E$16)/( $A2217*($C$4/100)))*180/PI(),180),IF(AND(C$9="C",C$10="D"),IF((($C$7*Coefficients!$F$16)/($A2217*($C$4/100)))&lt;=1,2*ASIN(($C$7*Coefficients!$F$16)/( $A2217*($C$4/100)))*180/PI(),180),FALSE))))</f>
        <v>53.311052458584903</v>
      </c>
      <c r="H2217" s="50">
        <f>IF(AND(C$9="L",C$10="IB"),(($C$7*Coefficients!$C$16)/($A2217*SIN(C$5*PI()/180))*100/2)^2*PI(),IF(AND(C$9="C",C$10="IB"),(($C$7*Coefficients!$D$16)/($A2217*SIN(C$5*PI()/180))*100/2)^2*PI(),IF(AND(C$9="L",C$10="D"),(($C$7*Coefficients!$E$16)/($A2217*SIN(C$5*PI()/180))*100/2)^2*PI(),IF(AND(C$9="C",C$10="D"),(($C$7* Coefficients!$F$16)/($A2217*SIN(C$5*PI()/180))*100/2)^2*PI(),FALSE))))</f>
        <v>1109.0921593353573</v>
      </c>
      <c r="I2217" s="42">
        <f t="shared" si="247"/>
        <v>0.52612626988439826</v>
      </c>
      <c r="L2217" s="44"/>
    </row>
    <row r="2218" spans="1:12" x14ac:dyDescent="0.25">
      <c r="A2218" s="51">
        <f t="shared" si="248"/>
        <v>1524.052753797112</v>
      </c>
      <c r="B2218" s="5">
        <f t="shared" si="242"/>
        <v>0.54537812796720397</v>
      </c>
      <c r="C2218" s="49">
        <f t="shared" si="245"/>
        <v>-5.266045662820761</v>
      </c>
      <c r="D2218" s="5">
        <f t="shared" si="243"/>
        <v>14.660338451777852</v>
      </c>
      <c r="E2218" s="5">
        <f t="shared" si="244"/>
        <v>24.418446424295201</v>
      </c>
      <c r="F2218" s="5">
        <f t="shared" si="246"/>
        <v>13.877180293542001</v>
      </c>
      <c r="G2218" s="16">
        <f>IF(AND(C$9="L",C$10="IB"),IF((($C$7*Coefficients!$C$16)/($A2218*($C$4/100)))&lt;=1,2*ASIN(($C$7*Coefficients!$C$16)/( $A2218*($C$4/100)))*180/PI(),180),IF(AND(C$9="C",C$10="IB"),IF((($C$7*Coefficients!$D$16)/($A2218*($C$4/100)))&lt;=1,2*ASIN(($C$7*Coefficients!$D$16)/( $A2218*($C$4/100)))*180/PI(),180),IF(AND(C$9="L",C$10="D"),IF((($C$7*Coefficients!$E$16)/($A2218*($C$4/100)))&lt;=1,2*ASIN(($C$7*Coefficients!$E$16)/( $A2218*($C$4/100)))*180/PI(),180),IF(AND(C$9="C",C$10="D"),IF((($C$7*Coefficients!$F$16)/($A2218*($C$4/100)))&lt;=1,2*ASIN(($C$7*Coefficients!$F$16)/( $A2218*($C$4/100)))*180/PI(),180),FALSE))))</f>
        <v>53.17879347784703</v>
      </c>
      <c r="H2218" s="50">
        <f>IF(AND(C$9="L",C$10="IB"),(($C$7*Coefficients!$C$16)/($A2218*SIN(C$5*PI()/180))*100/2)^2*PI(),IF(AND(C$9="C",C$10="IB"),(($C$7*Coefficients!$D$16)/($A2218*SIN(C$5*PI()/180))*100/2)^2*PI(),IF(AND(C$9="L",C$10="D"),(($C$7*Coefficients!$E$16)/($A2218*SIN(C$5*PI()/180))*100/2)^2*PI(),IF(AND(C$9="C",C$10="D"),(($C$7* Coefficients!$F$16)/($A2218*SIN(C$5*PI()/180))*100/2)^2*PI(),FALSE))))</f>
        <v>1103.9963437445174</v>
      </c>
      <c r="I2218" s="42">
        <f t="shared" si="247"/>
        <v>0.52491621304238612</v>
      </c>
      <c r="L2218" s="44"/>
    </row>
    <row r="2219" spans="1:12" x14ac:dyDescent="0.25">
      <c r="A2219" s="51">
        <f t="shared" si="248"/>
        <v>1527.566058237893</v>
      </c>
      <c r="B2219" s="5">
        <f t="shared" si="242"/>
        <v>0.54366193451324474</v>
      </c>
      <c r="C2219" s="49">
        <f t="shared" si="245"/>
        <v>-5.2934214771584092</v>
      </c>
      <c r="D2219" s="5">
        <f t="shared" si="243"/>
        <v>14.694134022211788</v>
      </c>
      <c r="E2219" s="5">
        <f t="shared" si="244"/>
        <v>24.531156851913984</v>
      </c>
      <c r="F2219" s="5">
        <f t="shared" si="246"/>
        <v>13.897180293542002</v>
      </c>
      <c r="G2219" s="16">
        <f>IF(AND(C$9="L",C$10="IB"),IF((($C$7*Coefficients!$C$16)/($A2219*($C$4/100)))&lt;=1,2*ASIN(($C$7*Coefficients!$C$16)/( $A2219*($C$4/100)))*180/PI(),180),IF(AND(C$9="C",C$10="IB"),IF((($C$7*Coefficients!$D$16)/($A2219*($C$4/100)))&lt;=1,2*ASIN(($C$7*Coefficients!$D$16)/( $A2219*($C$4/100)))*180/PI(),180),IF(AND(C$9="L",C$10="D"),IF((($C$7*Coefficients!$E$16)/($A2219*($C$4/100)))&lt;=1,2*ASIN(($C$7*Coefficients!$E$16)/( $A2219*($C$4/100)))*180/PI(),180),IF(AND(C$9="C",C$10="D"),IF((($C$7*Coefficients!$F$16)/($A2219*($C$4/100)))&lt;=1,2*ASIN(($C$7*Coefficients!$F$16)/( $A2219*($C$4/100)))*180/PI(),180),FALSE))))</f>
        <v>53.046914783514119</v>
      </c>
      <c r="H2219" s="50">
        <f>IF(AND(C$9="L",C$10="IB"),(($C$7*Coefficients!$C$16)/($A2219*SIN(C$5*PI()/180))*100/2)^2*PI(),IF(AND(C$9="C",C$10="IB"),(($C$7*Coefficients!$D$16)/($A2219*SIN(C$5*PI()/180))*100/2)^2*PI(),IF(AND(C$9="L",C$10="D"),(($C$7*Coefficients!$E$16)/($A2219*SIN(C$5*PI()/180))*100/2)^2*PI(),IF(AND(C$9="C",C$10="D"),(($C$7* Coefficients!$F$16)/($A2219*SIN(C$5*PI()/180))*100/2)^2*PI(),FALSE))))</f>
        <v>1098.9239412995717</v>
      </c>
      <c r="I2219" s="42">
        <f t="shared" si="247"/>
        <v>0.52370893925388162</v>
      </c>
      <c r="L2219" s="44"/>
    </row>
    <row r="2220" spans="1:12" x14ac:dyDescent="0.25">
      <c r="A2220" s="51">
        <f t="shared" si="248"/>
        <v>1531.0874616818501</v>
      </c>
      <c r="B2220" s="5">
        <f t="shared" si="242"/>
        <v>0.54194102612626682</v>
      </c>
      <c r="C2220" s="49">
        <f t="shared" si="245"/>
        <v>-5.3209594139346663</v>
      </c>
      <c r="D2220" s="5">
        <f t="shared" si="243"/>
        <v>14.728007499481551</v>
      </c>
      <c r="E2220" s="5">
        <f t="shared" si="244"/>
        <v>24.64438752722883</v>
      </c>
      <c r="F2220" s="5">
        <f t="shared" si="246"/>
        <v>13.917180293542</v>
      </c>
      <c r="G2220" s="16">
        <f>IF(AND(C$9="L",C$10="IB"),IF((($C$7*Coefficients!$C$16)/($A2220*($C$4/100)))&lt;=1,2*ASIN(($C$7*Coefficients!$C$16)/( $A2220*($C$4/100)))*180/PI(),180),IF(AND(C$9="C",C$10="IB"),IF((($C$7*Coefficients!$D$16)/($A2220*($C$4/100)))&lt;=1,2*ASIN(($C$7*Coefficients!$D$16)/( $A2220*($C$4/100)))*180/PI(),180),IF(AND(C$9="L",C$10="D"),IF((($C$7*Coefficients!$E$16)/($A2220*($C$4/100)))&lt;=1,2*ASIN(($C$7*Coefficients!$E$16)/( $A2220*($C$4/100)))*180/PI(),180),IF(AND(C$9="C",C$10="D"),IF((($C$7*Coefficients!$F$16)/($A2220*($C$4/100)))&lt;=1,2*ASIN(($C$7*Coefficients!$F$16)/( $A2220*($C$4/100)))*180/PI(),180),FALSE))))</f>
        <v>52.915414846783989</v>
      </c>
      <c r="H2220" s="50">
        <f>IF(AND(C$9="L",C$10="IB"),(($C$7*Coefficients!$C$16)/($A2220*SIN(C$5*PI()/180))*100/2)^2*PI(),IF(AND(C$9="C",C$10="IB"),(($C$7*Coefficients!$D$16)/($A2220*SIN(C$5*PI()/180))*100/2)^2*PI(),IF(AND(C$9="L",C$10="D"),(($C$7*Coefficients!$E$16)/($A2220*SIN(C$5*PI()/180))*100/2)^2*PI(),IF(AND(C$9="C",C$10="D"),(($C$7* Coefficients!$F$16)/($A2220*SIN(C$5*PI()/180))*100/2)^2*PI(),FALSE))))</f>
        <v>1093.8748444268849</v>
      </c>
      <c r="I2220" s="42">
        <f t="shared" si="247"/>
        <v>0.52250444211803937</v>
      </c>
      <c r="L2220" s="44"/>
    </row>
    <row r="2221" spans="1:12" x14ac:dyDescent="0.25">
      <c r="A2221" s="51">
        <f t="shared" si="248"/>
        <v>1534.6169827991137</v>
      </c>
      <c r="B2221" s="5">
        <f t="shared" si="242"/>
        <v>0.54021540637873322</v>
      </c>
      <c r="C2221" s="49">
        <f t="shared" si="245"/>
        <v>-5.3486606869454336</v>
      </c>
      <c r="D2221" s="5">
        <f t="shared" si="243"/>
        <v>14.761959063180948</v>
      </c>
      <c r="E2221" s="5">
        <f t="shared" si="244"/>
        <v>24.75814085159401</v>
      </c>
      <c r="F2221" s="5">
        <f t="shared" si="246"/>
        <v>13.937180293541999</v>
      </c>
      <c r="G2221" s="16">
        <f>IF(AND(C$9="L",C$10="IB"),IF((($C$7*Coefficients!$C$16)/($A2221*($C$4/100)))&lt;=1,2*ASIN(($C$7*Coefficients!$C$16)/( $A2221*($C$4/100)))*180/PI(),180),IF(AND(C$9="C",C$10="IB"),IF((($C$7*Coefficients!$D$16)/($A2221*($C$4/100)))&lt;=1,2*ASIN(($C$7*Coefficients!$D$16)/( $A2221*($C$4/100)))*180/PI(),180),IF(AND(C$9="L",C$10="D"),IF((($C$7*Coefficients!$E$16)/($A2221*($C$4/100)))&lt;=1,2*ASIN(($C$7*Coefficients!$E$16)/( $A2221*($C$4/100)))*180/PI(),180),IF(AND(C$9="C",C$10="D"),IF((($C$7*Coefficients!$F$16)/($A2221*($C$4/100)))&lt;=1,2*ASIN(($C$7*Coefficients!$F$16)/( $A2221*($C$4/100)))*180/PI(),180),FALSE))))</f>
        <v>52.784292148734252</v>
      </c>
      <c r="H2221" s="50">
        <f>IF(AND(C$9="L",C$10="IB"),(($C$7*Coefficients!$C$16)/($A2221*SIN(C$5*PI()/180))*100/2)^2*PI(),IF(AND(C$9="C",C$10="IB"),(($C$7*Coefficients!$D$16)/($A2221*SIN(C$5*PI()/180))*100/2)^2*PI(),IF(AND(C$9="L",C$10="D"),(($C$7*Coefficients!$E$16)/($A2221*SIN(C$5*PI()/180))*100/2)^2*PI(),IF(AND(C$9="C",C$10="D"),(($C$7* Coefficients!$F$16)/($A2221*SIN(C$5*PI()/180))*100/2)^2*PI(),FALSE))))</f>
        <v>1088.8489460470798</v>
      </c>
      <c r="I2221" s="42">
        <f t="shared" si="247"/>
        <v>0.5213027152487355</v>
      </c>
      <c r="L2221" s="44"/>
    </row>
    <row r="2222" spans="1:12" x14ac:dyDescent="0.25">
      <c r="A2222" s="51">
        <f t="shared" si="248"/>
        <v>1538.1546403028535</v>
      </c>
      <c r="B2222" s="5">
        <f t="shared" si="242"/>
        <v>0.5384850790383422</v>
      </c>
      <c r="C2222" s="49">
        <f t="shared" si="245"/>
        <v>-5.3765265225694154</v>
      </c>
      <c r="D2222" s="5">
        <f t="shared" si="243"/>
        <v>14.795988893317785</v>
      </c>
      <c r="E2222" s="5">
        <f t="shared" si="244"/>
        <v>24.872419237447936</v>
      </c>
      <c r="F2222" s="5">
        <f t="shared" si="246"/>
        <v>13.957180293541999</v>
      </c>
      <c r="G2222" s="16">
        <f>IF(AND(C$9="L",C$10="IB"),IF((($C$7*Coefficients!$C$16)/($A2222*($C$4/100)))&lt;=1,2*ASIN(($C$7*Coefficients!$C$16)/( $A2222*($C$4/100)))*180/PI(),180),IF(AND(C$9="C",C$10="IB"),IF((($C$7*Coefficients!$D$16)/($A2222*($C$4/100)))&lt;=1,2*ASIN(($C$7*Coefficients!$D$16)/( $A2222*($C$4/100)))*180/PI(),180),IF(AND(C$9="L",C$10="D"),IF((($C$7*Coefficients!$E$16)/($A2222*($C$4/100)))&lt;=1,2*ASIN(($C$7*Coefficients!$E$16)/( $A2222*($C$4/100)))*180/PI(),180),IF(AND(C$9="C",C$10="D"),IF((($C$7*Coefficients!$F$16)/($A2222*($C$4/100)))&lt;=1,2*ASIN(($C$7*Coefficients!$F$16)/( $A2222*($C$4/100)))*180/PI(),180),FALSE))))</f>
        <v>52.653545180227312</v>
      </c>
      <c r="H2222" s="50">
        <f>IF(AND(C$9="L",C$10="IB"),(($C$7*Coefficients!$C$16)/($A2222*SIN(C$5*PI()/180))*100/2)^2*PI(),IF(AND(C$9="C",C$10="IB"),(($C$7*Coefficients!$D$16)/($A2222*SIN(C$5*PI()/180))*100/2)^2*PI(),IF(AND(C$9="L",C$10="D"),(($C$7*Coefficients!$E$16)/($A2222*SIN(C$5*PI()/180))*100/2)^2*PI(),IF(AND(C$9="C",C$10="D"),(($C$7* Coefficients!$F$16)/($A2222*SIN(C$5*PI()/180))*100/2)^2*PI(),FALSE))))</f>
        <v>1083.8461395727645</v>
      </c>
      <c r="I2222" s="42">
        <f t="shared" si="247"/>
        <v>0.52010375227453387</v>
      </c>
      <c r="L2222" s="44"/>
    </row>
    <row r="2223" spans="1:12" x14ac:dyDescent="0.25">
      <c r="A2223" s="51">
        <f t="shared" si="248"/>
        <v>1541.7004529493777</v>
      </c>
      <c r="B2223" s="5">
        <f t="shared" si="242"/>
        <v>0.53675004806988857</v>
      </c>
      <c r="C2223" s="49">
        <f t="shared" si="245"/>
        <v>-5.4045581599493584</v>
      </c>
      <c r="D2223" s="5">
        <f t="shared" si="243"/>
        <v>14.830097170314843</v>
      </c>
      <c r="E2223" s="5">
        <f t="shared" si="244"/>
        <v>24.987225108364314</v>
      </c>
      <c r="F2223" s="5">
        <f t="shared" si="246"/>
        <v>13.977180293542</v>
      </c>
      <c r="G2223" s="16">
        <f>IF(AND(C$9="L",C$10="IB"),IF((($C$7*Coefficients!$C$16)/($A2223*($C$4/100)))&lt;=1,2*ASIN(($C$7*Coefficients!$C$16)/( $A2223*($C$4/100)))*180/PI(),180),IF(AND(C$9="C",C$10="IB"),IF((($C$7*Coefficients!$D$16)/($A2223*($C$4/100)))&lt;=1,2*ASIN(($C$7*Coefficients!$D$16)/( $A2223*($C$4/100)))*180/PI(),180),IF(AND(C$9="L",C$10="D"),IF((($C$7*Coefficients!$E$16)/($A2223*($C$4/100)))&lt;=1,2*ASIN(($C$7*Coefficients!$E$16)/( $A2223*($C$4/100)))*180/PI(),180),IF(AND(C$9="C",C$10="D"),IF((($C$7*Coefficients!$F$16)/($A2223*($C$4/100)))&lt;=1,2*ASIN(($C$7*Coefficients!$F$16)/( $A2223*($C$4/100)))*180/PI(),180),FALSE))))</f>
        <v>52.523172441816257</v>
      </c>
      <c r="H2223" s="50">
        <f>IF(AND(C$9="L",C$10="IB"),(($C$7*Coefficients!$C$16)/($A2223*SIN(C$5*PI()/180))*100/2)^2*PI(),IF(AND(C$9="C",C$10="IB"),(($C$7*Coefficients!$D$16)/($A2223*SIN(C$5*PI()/180))*100/2)^2*PI(),IF(AND(C$9="L",C$10="D"),(($C$7*Coefficients!$E$16)/($A2223*SIN(C$5*PI()/180))*100/2)^2*PI(),IF(AND(C$9="C",C$10="D"),(($C$7* Coefficients!$F$16)/($A2223*SIN(C$5*PI()/180))*100/2)^2*PI(),FALSE))))</f>
        <v>1078.8663189062688</v>
      </c>
      <c r="I2223" s="42">
        <f t="shared" si="247"/>
        <v>0.51890754683865192</v>
      </c>
      <c r="L2223" s="44"/>
    </row>
    <row r="2224" spans="1:12" x14ac:dyDescent="0.25">
      <c r="A2224" s="51">
        <f t="shared" si="248"/>
        <v>1545.2544395382317</v>
      </c>
      <c r="B2224" s="5">
        <f t="shared" si="242"/>
        <v>0.53501031763713824</v>
      </c>
      <c r="C2224" s="49">
        <f t="shared" si="245"/>
        <v>-5.4327568511766167</v>
      </c>
      <c r="D2224" s="5">
        <f t="shared" si="243"/>
        <v>14.864284075010806</v>
      </c>
      <c r="E2224" s="5">
        <f t="shared" si="244"/>
        <v>25.102560899103572</v>
      </c>
      <c r="F2224" s="5">
        <f t="shared" si="246"/>
        <v>13.997180293542</v>
      </c>
      <c r="G2224" s="16">
        <f>IF(AND(C$9="L",C$10="IB"),IF((($C$7*Coefficients!$C$16)/($A2224*($C$4/100)))&lt;=1,2*ASIN(($C$7*Coefficients!$C$16)/( $A2224*($C$4/100)))*180/PI(),180),IF(AND(C$9="C",C$10="IB"),IF((($C$7*Coefficients!$D$16)/($A2224*($C$4/100)))&lt;=1,2*ASIN(($C$7*Coefficients!$D$16)/( $A2224*($C$4/100)))*180/PI(),180),IF(AND(C$9="L",C$10="D"),IF((($C$7*Coefficients!$E$16)/($A2224*($C$4/100)))&lt;=1,2*ASIN(($C$7*Coefficients!$E$16)/( $A2224*($C$4/100)))*180/PI(),180),IF(AND(C$9="C",C$10="D"),IF((($C$7*Coefficients!$F$16)/($A2224*($C$4/100)))&lt;=1,2*ASIN(($C$7*Coefficients!$F$16)/( $A2224*($C$4/100)))*180/PI(),180),FALSE))))</f>
        <v>52.39317244365207</v>
      </c>
      <c r="H2224" s="50">
        <f>IF(AND(C$9="L",C$10="IB"),(($C$7*Coefficients!$C$16)/($A2224*SIN(C$5*PI()/180))*100/2)^2*PI(),IF(AND(C$9="C",C$10="IB"),(($C$7*Coefficients!$D$16)/($A2224*SIN(C$5*PI()/180))*100/2)^2*PI(),IF(AND(C$9="L",C$10="D"),(($C$7*Coefficients!$E$16)/($A2224*SIN(C$5*PI()/180))*100/2)^2*PI(),IF(AND(C$9="C",C$10="D"),(($C$7* Coefficients!$F$16)/($A2224*SIN(C$5*PI()/180))*100/2)^2*PI(),FALSE))))</f>
        <v>1073.9093784374002</v>
      </c>
      <c r="I2224" s="42">
        <f t="shared" si="247"/>
        <v>0.51771409259892764</v>
      </c>
      <c r="L2224" s="44"/>
    </row>
    <row r="2225" spans="1:12" x14ac:dyDescent="0.25">
      <c r="A2225" s="51">
        <f t="shared" si="248"/>
        <v>1548.8166189122987</v>
      </c>
      <c r="B2225" s="5">
        <f t="shared" si="242"/>
        <v>0.53326589210470654</v>
      </c>
      <c r="C2225" s="49">
        <f t="shared" si="245"/>
        <v>-5.461123861479301</v>
      </c>
      <c r="D2225" s="5">
        <f t="shared" si="243"/>
        <v>14.898549788661237</v>
      </c>
      <c r="E2225" s="5">
        <f t="shared" si="244"/>
        <v>25.218429055664476</v>
      </c>
      <c r="F2225" s="5">
        <f t="shared" si="246"/>
        <v>14.017180293541999</v>
      </c>
      <c r="G2225" s="16">
        <f>IF(AND(C$9="L",C$10="IB"),IF((($C$7*Coefficients!$C$16)/($A2225*($C$4/100)))&lt;=1,2*ASIN(($C$7*Coefficients!$C$16)/( $A2225*($C$4/100)))*180/PI(),180),IF(AND(C$9="C",C$10="IB"),IF((($C$7*Coefficients!$D$16)/($A2225*($C$4/100)))&lt;=1,2*ASIN(($C$7*Coefficients!$D$16)/( $A2225*($C$4/100)))*180/PI(),180),IF(AND(C$9="L",C$10="D"),IF((($C$7*Coefficients!$E$16)/($A2225*($C$4/100)))&lt;=1,2*ASIN(($C$7*Coefficients!$E$16)/( $A2225*($C$4/100)))*180/PI(),180),IF(AND(C$9="C",C$10="D"),IF((($C$7*Coefficients!$F$16)/($A2225*($C$4/100)))&lt;=1,2*ASIN(($C$7*Coefficients!$F$16)/( $A2225*($C$4/100)))*180/PI(),180),FALSE))))</f>
        <v>52.263543705392138</v>
      </c>
      <c r="H2225" s="50">
        <f>IF(AND(C$9="L",C$10="IB"),(($C$7*Coefficients!$C$16)/($A2225*SIN(C$5*PI()/180))*100/2)^2*PI(),IF(AND(C$9="C",C$10="IB"),(($C$7*Coefficients!$D$16)/($A2225*SIN(C$5*PI()/180))*100/2)^2*PI(),IF(AND(C$9="L",C$10="D"),(($C$7*Coefficients!$E$16)/($A2225*SIN(C$5*PI()/180))*100/2)^2*PI(),IF(AND(C$9="C",C$10="D"),(($C$7* Coefficients!$F$16)/($A2225*SIN(C$5*PI()/180))*100/2)^2*PI(),FALSE))))</f>
        <v>1068.9752130411994</v>
      </c>
      <c r="I2225" s="42">
        <f t="shared" si="247"/>
        <v>0.51652338322778535</v>
      </c>
      <c r="L2225" s="44"/>
    </row>
    <row r="2226" spans="1:12" x14ac:dyDescent="0.25">
      <c r="A2226" s="51">
        <f t="shared" si="248"/>
        <v>1552.3870099578992</v>
      </c>
      <c r="B2226" s="5">
        <f t="shared" si="242"/>
        <v>0.53151677603994929</v>
      </c>
      <c r="C2226" s="49">
        <f t="shared" si="245"/>
        <v>-5.4896604694139306</v>
      </c>
      <c r="D2226" s="5">
        <f t="shared" si="243"/>
        <v>14.932894492939544</v>
      </c>
      <c r="E2226" s="5">
        <f t="shared" si="244"/>
        <v>25.33483203533601</v>
      </c>
      <c r="F2226" s="5">
        <f t="shared" si="246"/>
        <v>14.037180293542001</v>
      </c>
      <c r="G2226" s="16">
        <f>IF(AND(C$9="L",C$10="IB"),IF((($C$7*Coefficients!$C$16)/($A2226*($C$4/100)))&lt;=1,2*ASIN(($C$7*Coefficients!$C$16)/( $A2226*($C$4/100)))*180/PI(),180),IF(AND(C$9="C",C$10="IB"),IF((($C$7*Coefficients!$D$16)/($A2226*($C$4/100)))&lt;=1,2*ASIN(($C$7*Coefficients!$D$16)/( $A2226*($C$4/100)))*180/PI(),180),IF(AND(C$9="L",C$10="D"),IF((($C$7*Coefficients!$E$16)/($A2226*($C$4/100)))&lt;=1,2*ASIN(($C$7*Coefficients!$E$16)/( $A2226*($C$4/100)))*180/PI(),180),IF(AND(C$9="C",C$10="D"),IF((($C$7*Coefficients!$F$16)/($A2226*($C$4/100)))&lt;=1,2*ASIN(($C$7*Coefficients!$F$16)/( $A2226*($C$4/100)))*180/PI(),180),FALSE))))</f>
        <v>52.134284756109565</v>
      </c>
      <c r="H2226" s="50">
        <f>IF(AND(C$9="L",C$10="IB"),(($C$7*Coefficients!$C$16)/($A2226*SIN(C$5*PI()/180))*100/2)^2*PI(),IF(AND(C$9="C",C$10="IB"),(($C$7*Coefficients!$D$16)/($A2226*SIN(C$5*PI()/180))*100/2)^2*PI(),IF(AND(C$9="L",C$10="D"),(($C$7*Coefficients!$E$16)/($A2226*SIN(C$5*PI()/180))*100/2)^2*PI(),IF(AND(C$9="C",C$10="D"),(($C$7* Coefficients!$F$16)/($A2226*SIN(C$5*PI()/180))*100/2)^2*PI(),FALSE))))</f>
        <v>1064.0637180757128</v>
      </c>
      <c r="I2226" s="42">
        <f t="shared" si="247"/>
        <v>0.5153354124122026</v>
      </c>
      <c r="L2226" s="44"/>
    </row>
    <row r="2227" spans="1:12" x14ac:dyDescent="0.25">
      <c r="A2227" s="51">
        <f t="shared" si="248"/>
        <v>1555.9656316048909</v>
      </c>
      <c r="B2227" s="5">
        <f t="shared" si="242"/>
        <v>0.52976297421486196</v>
      </c>
      <c r="C2227" s="49">
        <f t="shared" si="245"/>
        <v>-5.5183679670607413</v>
      </c>
      <c r="D2227" s="5">
        <f t="shared" si="243"/>
        <v>14.967318369937924</v>
      </c>
      <c r="E2227" s="5">
        <f t="shared" si="244"/>
        <v>25.451772306749479</v>
      </c>
      <c r="F2227" s="5">
        <f t="shared" si="246"/>
        <v>14.057180293541997</v>
      </c>
      <c r="G2227" s="16">
        <f>IF(AND(C$9="L",C$10="IB"),IF((($C$7*Coefficients!$C$16)/($A2227*($C$4/100)))&lt;=1,2*ASIN(($C$7*Coefficients!$C$16)/( $A2227*($C$4/100)))*180/PI(),180),IF(AND(C$9="C",C$10="IB"),IF((($C$7*Coefficients!$D$16)/($A2227*($C$4/100)))&lt;=1,2*ASIN(($C$7*Coefficients!$D$16)/( $A2227*($C$4/100)))*180/PI(),180),IF(AND(C$9="L",C$10="D"),IF((($C$7*Coefficients!$E$16)/($A2227*($C$4/100)))&lt;=1,2*ASIN(($C$7*Coefficients!$E$16)/( $A2227*($C$4/100)))*180/PI(),180),IF(AND(C$9="C",C$10="D"),IF((($C$7*Coefficients!$F$16)/($A2227*($C$4/100)))&lt;=1,2*ASIN(($C$7*Coefficients!$F$16)/( $A2227*($C$4/100)))*180/PI(),180),FALSE))))</f>
        <v>52.005394134203982</v>
      </c>
      <c r="H2227" s="50">
        <f>IF(AND(C$9="L",C$10="IB"),(($C$7*Coefficients!$C$16)/($A2227*SIN(C$5*PI()/180))*100/2)^2*PI(),IF(AND(C$9="C",C$10="IB"),(($C$7*Coefficients!$D$16)/($A2227*SIN(C$5*PI()/180))*100/2)^2*PI(),IF(AND(C$9="L",C$10="D"),(($C$7*Coefficients!$E$16)/($A2227*SIN(C$5*PI()/180))*100/2)^2*PI(),IF(AND(C$9="C",C$10="D"),(($C$7* Coefficients!$F$16)/($A2227*SIN(C$5*PI()/180))*100/2)^2*PI(),FALSE))))</f>
        <v>1059.1747893797722</v>
      </c>
      <c r="I2227" s="42">
        <f t="shared" si="247"/>
        <v>0.51415017385367634</v>
      </c>
      <c r="L2227" s="44"/>
    </row>
    <row r="2228" spans="1:12" x14ac:dyDescent="0.25">
      <c r="A2228" s="51">
        <f t="shared" si="248"/>
        <v>1559.5525028267696</v>
      </c>
      <c r="B2228" s="5">
        <f t="shared" si="242"/>
        <v>0.52800449160798868</v>
      </c>
      <c r="C2228" s="49">
        <f t="shared" si="245"/>
        <v>-5.5472476602227196</v>
      </c>
      <c r="D2228" s="5">
        <f t="shared" si="243"/>
        <v>15.001821602168354</v>
      </c>
      <c r="E2228" s="5">
        <f t="shared" si="244"/>
        <v>25.569252349930899</v>
      </c>
      <c r="F2228" s="5">
        <f t="shared" si="246"/>
        <v>14.077180293541998</v>
      </c>
      <c r="G2228" s="16">
        <f>IF(AND(C$9="L",C$10="IB"),IF((($C$7*Coefficients!$C$16)/($A2228*($C$4/100)))&lt;=1,2*ASIN(($C$7*Coefficients!$C$16)/( $A2228*($C$4/100)))*180/PI(),180),IF(AND(C$9="C",C$10="IB"),IF((($C$7*Coefficients!$D$16)/($A2228*($C$4/100)))&lt;=1,2*ASIN(($C$7*Coefficients!$D$16)/( $A2228*($C$4/100)))*180/PI(),180),IF(AND(C$9="L",C$10="D"),IF((($C$7*Coefficients!$E$16)/($A2228*($C$4/100)))&lt;=1,2*ASIN(($C$7*Coefficients!$E$16)/( $A2228*($C$4/100)))*180/PI(),180),IF(AND(C$9="C",C$10="D"),IF((($C$7*Coefficients!$F$16)/($A2228*($C$4/100)))&lt;=1,2*ASIN(($C$7*Coefficients!$F$16)/( $A2228*($C$4/100)))*180/PI(),180),FALSE))))</f>
        <v>51.876870387313225</v>
      </c>
      <c r="H2228" s="50">
        <f>IF(AND(C$9="L",C$10="IB"),(($C$7*Coefficients!$C$16)/($A2228*SIN(C$5*PI()/180))*100/2)^2*PI(),IF(AND(C$9="C",C$10="IB"),(($C$7*Coefficients!$D$16)/($A2228*SIN(C$5*PI()/180))*100/2)^2*PI(),IF(AND(C$9="L",C$10="D"),(($C$7*Coefficients!$E$16)/($A2228*SIN(C$5*PI()/180))*100/2)^2*PI(),IF(AND(C$9="C",C$10="D"),(($C$7* Coefficients!$F$16)/($A2228*SIN(C$5*PI()/180))*100/2)^2*PI(),FALSE))))</f>
        <v>1054.3083232707877</v>
      </c>
      <c r="I2228" s="42">
        <f t="shared" si="247"/>
        <v>0.51296766126818982</v>
      </c>
      <c r="L2228" s="44"/>
    </row>
    <row r="2229" spans="1:12" x14ac:dyDescent="0.25">
      <c r="A2229" s="51">
        <f t="shared" si="248"/>
        <v>1563.1476426407694</v>
      </c>
      <c r="B2229" s="5">
        <f t="shared" si="242"/>
        <v>0.52624133340633894</v>
      </c>
      <c r="C2229" s="49">
        <f t="shared" si="245"/>
        <v>-5.5763008686284765</v>
      </c>
      <c r="D2229" s="5">
        <f t="shared" si="243"/>
        <v>15.036404372563526</v>
      </c>
      <c r="E2229" s="5">
        <f t="shared" si="244"/>
        <v>25.687274656353534</v>
      </c>
      <c r="F2229" s="5">
        <f t="shared" si="246"/>
        <v>14.097180293541996</v>
      </c>
      <c r="G2229" s="16">
        <f>IF(AND(C$9="L",C$10="IB"),IF((($C$7*Coefficients!$C$16)/($A2229*($C$4/100)))&lt;=1,2*ASIN(($C$7*Coefficients!$C$16)/( $A2229*($C$4/100)))*180/PI(),180),IF(AND(C$9="C",C$10="IB"),IF((($C$7*Coefficients!$D$16)/($A2229*($C$4/100)))&lt;=1,2*ASIN(($C$7*Coefficients!$D$16)/( $A2229*($C$4/100)))*180/PI(),180),IF(AND(C$9="L",C$10="D"),IF((($C$7*Coefficients!$E$16)/($A2229*($C$4/100)))&lt;=1,2*ASIN(($C$7*Coefficients!$E$16)/( $A2229*($C$4/100)))*180/PI(),180),IF(AND(C$9="C",C$10="D"),IF((($C$7*Coefficients!$F$16)/($A2229*($C$4/100)))&lt;=1,2*ASIN(($C$7*Coefficients!$F$16)/( $A2229*($C$4/100)))*180/PI(),180),FALSE))))</f>
        <v>51.748712072226176</v>
      </c>
      <c r="H2229" s="50">
        <f>IF(AND(C$9="L",C$10="IB"),(($C$7*Coefficients!$C$16)/($A2229*SIN(C$5*PI()/180))*100/2)^2*PI(),IF(AND(C$9="C",C$10="IB"),(($C$7*Coefficients!$D$16)/($A2229*SIN(C$5*PI()/180))*100/2)^2*PI(),IF(AND(C$9="L",C$10="D"),(($C$7*Coefficients!$E$16)/($A2229*SIN(C$5*PI()/180))*100/2)^2*PI(),IF(AND(C$9="C",C$10="D"),(($C$7* Coefficients!$F$16)/($A2229*SIN(C$5*PI()/180))*100/2)^2*PI(),FALSE))))</f>
        <v>1049.4642165425478</v>
      </c>
      <c r="I2229" s="42">
        <f t="shared" si="247"/>
        <v>0.51178786838617907</v>
      </c>
      <c r="L2229" s="44"/>
    </row>
    <row r="2230" spans="1:12" x14ac:dyDescent="0.25">
      <c r="A2230" s="51">
        <f t="shared" si="248"/>
        <v>1566.7510701079639</v>
      </c>
      <c r="B2230" s="5">
        <f t="shared" si="242"/>
        <v>0.52447350500731393</v>
      </c>
      <c r="C2230" s="49">
        <f t="shared" si="245"/>
        <v>-5.6055289261390184</v>
      </c>
      <c r="D2230" s="5">
        <f t="shared" si="243"/>
        <v>15.071066864477855</v>
      </c>
      <c r="E2230" s="5">
        <f t="shared" si="244"/>
        <v>25.805841728990789</v>
      </c>
      <c r="F2230" s="5">
        <f t="shared" si="246"/>
        <v>14.117180293541995</v>
      </c>
      <c r="G2230" s="16">
        <f>IF(AND(C$9="L",C$10="IB"),IF((($C$7*Coefficients!$C$16)/($A2230*($C$4/100)))&lt;=1,2*ASIN(($C$7*Coefficients!$C$16)/( $A2230*($C$4/100)))*180/PI(),180),IF(AND(C$9="C",C$10="IB"),IF((($C$7*Coefficients!$D$16)/($A2230*($C$4/100)))&lt;=1,2*ASIN(($C$7*Coefficients!$D$16)/( $A2230*($C$4/100)))*180/PI(),180),IF(AND(C$9="L",C$10="D"),IF((($C$7*Coefficients!$E$16)/($A2230*($C$4/100)))&lt;=1,2*ASIN(($C$7*Coefficients!$E$16)/( $A2230*($C$4/100)))*180/PI(),180),IF(AND(C$9="C",C$10="D"),IF((($C$7*Coefficients!$F$16)/($A2230*($C$4/100)))&lt;=1,2*ASIN(($C$7*Coefficients!$F$16)/( $A2230*($C$4/100)))*180/PI(),180),FALSE))))</f>
        <v>51.6209177547967</v>
      </c>
      <c r="H2230" s="50">
        <f>IF(AND(C$9="L",C$10="IB"),(($C$7*Coefficients!$C$16)/($A2230*SIN(C$5*PI()/180))*100/2)^2*PI(),IF(AND(C$9="C",C$10="IB"),(($C$7*Coefficients!$D$16)/($A2230*SIN(C$5*PI()/180))*100/2)^2*PI(),IF(AND(C$9="L",C$10="D"),(($C$7*Coefficients!$E$16)/($A2230*SIN(C$5*PI()/180))*100/2)^2*PI(),IF(AND(C$9="C",C$10="D"),(($C$7* Coefficients!$F$16)/($A2230*SIN(C$5*PI()/180))*100/2)^2*PI(),FALSE))))</f>
        <v>1044.6423664630279</v>
      </c>
      <c r="I2230" s="42">
        <f t="shared" si="247"/>
        <v>0.51061078895249934</v>
      </c>
      <c r="L2230" s="44"/>
    </row>
    <row r="2231" spans="1:12" x14ac:dyDescent="0.25">
      <c r="A2231" s="51">
        <f t="shared" si="248"/>
        <v>1570.3628043333667</v>
      </c>
      <c r="B2231" s="5">
        <f t="shared" si="242"/>
        <v>0.52270101202064267</v>
      </c>
      <c r="C2231" s="49">
        <f t="shared" si="245"/>
        <v>-5.634933180958507</v>
      </c>
      <c r="D2231" s="5">
        <f t="shared" si="243"/>
        <v>15.105809261688421</v>
      </c>
      <c r="E2231" s="5">
        <f t="shared" si="244"/>
        <v>25.924956082369267</v>
      </c>
      <c r="F2231" s="5">
        <f t="shared" si="246"/>
        <v>14.137180293541995</v>
      </c>
      <c r="G2231" s="16">
        <f>IF(AND(C$9="L",C$10="IB"),IF((($C$7*Coefficients!$C$16)/($A2231*($C$4/100)))&lt;=1,2*ASIN(($C$7*Coefficients!$C$16)/( $A2231*($C$4/100)))*180/PI(),180),IF(AND(C$9="C",C$10="IB"),IF((($C$7*Coefficients!$D$16)/($A2231*($C$4/100)))&lt;=1,2*ASIN(($C$7*Coefficients!$D$16)/( $A2231*($C$4/100)))*180/PI(),180),IF(AND(C$9="L",C$10="D"),IF((($C$7*Coefficients!$E$16)/($A2231*($C$4/100)))&lt;=1,2*ASIN(($C$7*Coefficients!$E$16)/( $A2231*($C$4/100)))*180/PI(),180),IF(AND(C$9="C",C$10="D"),IF((($C$7*Coefficients!$F$16)/($A2231*($C$4/100)))&lt;=1,2*ASIN(($C$7*Coefficients!$F$16)/( $A2231*($C$4/100)))*180/PI(),180),FALSE))))</f>
        <v>51.493486009858643</v>
      </c>
      <c r="H2231" s="50">
        <f>IF(AND(C$9="L",C$10="IB"),(($C$7*Coefficients!$C$16)/($A2231*SIN(C$5*PI()/180))*100/2)^2*PI(),IF(AND(C$9="C",C$10="IB"),(($C$7*Coefficients!$D$16)/($A2231*SIN(C$5*PI()/180))*100/2)^2*PI(),IF(AND(C$9="L",C$10="D"),(($C$7*Coefficients!$E$16)/($A2231*SIN(C$5*PI()/180))*100/2)^2*PI(),IF(AND(C$9="C",C$10="D"),(($C$7* Coefficients!$F$16)/($A2231*SIN(C$5*PI()/180))*100/2)^2*PI(),FALSE))))</f>
        <v>1039.8426707722174</v>
      </c>
      <c r="I2231" s="42">
        <f t="shared" si="247"/>
        <v>0.50943641672639295</v>
      </c>
      <c r="L2231" s="44"/>
    </row>
    <row r="2232" spans="1:12" x14ac:dyDescent="0.25">
      <c r="A2232" s="51">
        <f t="shared" si="248"/>
        <v>1573.9828644660333</v>
      </c>
      <c r="B2232" s="5">
        <f t="shared" si="242"/>
        <v>0.52092386027032545</v>
      </c>
      <c r="C2232" s="49">
        <f t="shared" si="245"/>
        <v>-5.6645149958491325</v>
      </c>
      <c r="D2232" s="5">
        <f t="shared" si="243"/>
        <v>15.140631748395954</v>
      </c>
      <c r="E2232" s="5">
        <f t="shared" si="244"/>
        <v>26.044620242622088</v>
      </c>
      <c r="F2232" s="5">
        <f t="shared" si="246"/>
        <v>14.157180293541995</v>
      </c>
      <c r="G2232" s="16">
        <f>IF(AND(C$9="L",C$10="IB"),IF((($C$7*Coefficients!$C$16)/($A2232*($C$4/100)))&lt;=1,2*ASIN(($C$7*Coefficients!$C$16)/( $A2232*($C$4/100)))*180/PI(),180),IF(AND(C$9="C",C$10="IB"),IF((($C$7*Coefficients!$D$16)/($A2232*($C$4/100)))&lt;=1,2*ASIN(($C$7*Coefficients!$D$16)/( $A2232*($C$4/100)))*180/PI(),180),IF(AND(C$9="L",C$10="D"),IF((($C$7*Coefficients!$E$16)/($A2232*($C$4/100)))&lt;=1,2*ASIN(($C$7*Coefficients!$E$16)/( $A2232*($C$4/100)))*180/PI(),180),IF(AND(C$9="C",C$10="D"),IF((($C$7*Coefficients!$F$16)/($A2232*($C$4/100)))&lt;=1,2*ASIN(($C$7*Coefficients!$F$16)/( $A2232*($C$4/100)))*180/PI(),180),FALSE))))</f>
        <v>51.366415421141852</v>
      </c>
      <c r="H2232" s="50">
        <f>IF(AND(C$9="L",C$10="IB"),(($C$7*Coefficients!$C$16)/($A2232*SIN(C$5*PI()/180))*100/2)^2*PI(),IF(AND(C$9="C",C$10="IB"),(($C$7*Coefficients!$D$16)/($A2232*SIN(C$5*PI()/180))*100/2)^2*PI(),IF(AND(C$9="L",C$10="D"),(($C$7*Coefficients!$E$16)/($A2232*SIN(C$5*PI()/180))*100/2)^2*PI(),IF(AND(C$9="C",C$10="D"),(($C$7* Coefficients!$F$16)/($A2232*SIN(C$5*PI()/180))*100/2)^2*PI(),FALSE))))</f>
        <v>1035.0650276799452</v>
      </c>
      <c r="I2232" s="42">
        <f t="shared" si="247"/>
        <v>0.50826474548145517</v>
      </c>
      <c r="L2232" s="44"/>
    </row>
    <row r="2233" spans="1:12" x14ac:dyDescent="0.25">
      <c r="A2233" s="51">
        <f t="shared" si="248"/>
        <v>1577.611269699162</v>
      </c>
      <c r="B2233" s="5">
        <f t="shared" si="242"/>
        <v>0.51914205579658923</v>
      </c>
      <c r="C2233" s="49">
        <f t="shared" si="245"/>
        <v>-5.6942757483501429</v>
      </c>
      <c r="D2233" s="5">
        <f t="shared" si="243"/>
        <v>15.175534509225812</v>
      </c>
      <c r="E2233" s="5">
        <f t="shared" si="244"/>
        <v>26.164836747542481</v>
      </c>
      <c r="F2233" s="5">
        <f t="shared" si="246"/>
        <v>14.177180293541996</v>
      </c>
      <c r="G2233" s="16">
        <f>IF(AND(C$9="L",C$10="IB"),IF((($C$7*Coefficients!$C$16)/($A2233*($C$4/100)))&lt;=1,2*ASIN(($C$7*Coefficients!$C$16)/( $A2233*($C$4/100)))*180/PI(),180),IF(AND(C$9="C",C$10="IB"),IF((($C$7*Coefficients!$D$16)/($A2233*($C$4/100)))&lt;=1,2*ASIN(($C$7*Coefficients!$D$16)/( $A2233*($C$4/100)))*180/PI(),180),IF(AND(C$9="L",C$10="D"),IF((($C$7*Coefficients!$E$16)/($A2233*($C$4/100)))&lt;=1,2*ASIN(($C$7*Coefficients!$E$16)/( $A2233*($C$4/100)))*180/PI(),180),IF(AND(C$9="C",C$10="D"),IF((($C$7*Coefficients!$F$16)/($A2233*($C$4/100)))&lt;=1,2*ASIN(($C$7*Coefficients!$F$16)/( $A2233*($C$4/100)))*180/PI(),180),FALSE))))</f>
        <v>51.239704581189287</v>
      </c>
      <c r="H2233" s="50">
        <f>IF(AND(C$9="L",C$10="IB"),(($C$7*Coefficients!$C$16)/($A2233*SIN(C$5*PI()/180))*100/2)^2*PI(),IF(AND(C$9="C",C$10="IB"),(($C$7*Coefficients!$D$16)/($A2233*SIN(C$5*PI()/180))*100/2)^2*PI(),IF(AND(C$9="L",C$10="D"),(($C$7*Coefficients!$E$16)/($A2233*SIN(C$5*PI()/180))*100/2)^2*PI(),IF(AND(C$9="C",C$10="D"),(($C$7* Coefficients!$F$16)/($A2233*SIN(C$5*PI()/180))*100/2)^2*PI(),FALSE))))</f>
        <v>1030.3093358637259</v>
      </c>
      <c r="I2233" s="42">
        <f t="shared" si="247"/>
        <v>0.50709576900560149</v>
      </c>
      <c r="L2233" s="44"/>
    </row>
    <row r="2234" spans="1:12" x14ac:dyDescent="0.25">
      <c r="A2234" s="51">
        <f t="shared" si="248"/>
        <v>1581.2480392701962</v>
      </c>
      <c r="B2234" s="5">
        <f t="shared" si="242"/>
        <v>0.51735560485784615</v>
      </c>
      <c r="C2234" s="49">
        <f t="shared" si="245"/>
        <v>-5.7242168310012476</v>
      </c>
      <c r="D2234" s="5">
        <f t="shared" si="243"/>
        <v>15.210517729228961</v>
      </c>
      <c r="E2234" s="5">
        <f t="shared" si="244"/>
        <v>26.285608146637585</v>
      </c>
      <c r="F2234" s="5">
        <f t="shared" si="246"/>
        <v>14.197180293541996</v>
      </c>
      <c r="G2234" s="16">
        <f>IF(AND(C$9="L",C$10="IB"),IF((($C$7*Coefficients!$C$16)/($A2234*($C$4/100)))&lt;=1,2*ASIN(($C$7*Coefficients!$C$16)/( $A2234*($C$4/100)))*180/PI(),180),IF(AND(C$9="C",C$10="IB"),IF((($C$7*Coefficients!$D$16)/($A2234*($C$4/100)))&lt;=1,2*ASIN(($C$7*Coefficients!$D$16)/( $A2234*($C$4/100)))*180/PI(),180),IF(AND(C$9="L",C$10="D"),IF((($C$7*Coefficients!$E$16)/($A2234*($C$4/100)))&lt;=1,2*ASIN(($C$7*Coefficients!$E$16)/( $A2234*($C$4/100)))*180/PI(),180),IF(AND(C$9="C",C$10="D"),IF((($C$7*Coefficients!$F$16)/($A2234*($C$4/100)))&lt;=1,2*ASIN(($C$7*Coefficients!$F$16)/( $A2234*($C$4/100)))*180/PI(),180),FALSE))))</f>
        <v>51.113352091274997</v>
      </c>
      <c r="H2234" s="50">
        <f>IF(AND(C$9="L",C$10="IB"),(($C$7*Coefficients!$C$16)/($A2234*SIN(C$5*PI()/180))*100/2)^2*PI(),IF(AND(C$9="C",C$10="IB"),(($C$7*Coefficients!$D$16)/($A2234*SIN(C$5*PI()/180))*100/2)^2*PI(),IF(AND(C$9="L",C$10="D"),(($C$7*Coefficients!$E$16)/($A2234*SIN(C$5*PI()/180))*100/2)^2*PI(),IF(AND(C$9="C",C$10="D"),(($C$7* Coefficients!$F$16)/($A2234*SIN(C$5*PI()/180))*100/2)^2*PI(),FALSE))))</f>
        <v>1025.5754944666069</v>
      </c>
      <c r="I2234" s="42">
        <f t="shared" si="247"/>
        <v>0.50592948110103542</v>
      </c>
      <c r="L2234" s="44"/>
    </row>
    <row r="2235" spans="1:12" x14ac:dyDescent="0.25">
      <c r="A2235" s="51">
        <f t="shared" si="248"/>
        <v>1584.893192460926</v>
      </c>
      <c r="B2235" s="5">
        <f t="shared" si="242"/>
        <v>0.51556451393266722</v>
      </c>
      <c r="C2235" s="49">
        <f t="shared" si="245"/>
        <v>-5.7543396515703176</v>
      </c>
      <c r="D2235" s="5">
        <f t="shared" si="243"/>
        <v>15.245581593882948</v>
      </c>
      <c r="E2235" s="5">
        <f t="shared" si="244"/>
        <v>26.406937001182534</v>
      </c>
      <c r="F2235" s="5">
        <f t="shared" si="246"/>
        <v>14.217180293541995</v>
      </c>
      <c r="G2235" s="16">
        <f>IF(AND(C$9="L",C$10="IB"),IF((($C$7*Coefficients!$C$16)/($A2235*($C$4/100)))&lt;=1,2*ASIN(($C$7*Coefficients!$C$16)/( $A2235*($C$4/100)))*180/PI(),180),IF(AND(C$9="C",C$10="IB"),IF((($C$7*Coefficients!$D$16)/($A2235*($C$4/100)))&lt;=1,2*ASIN(($C$7*Coefficients!$D$16)/( $A2235*($C$4/100)))*180/PI(),180),IF(AND(C$9="L",C$10="D"),IF((($C$7*Coefficients!$E$16)/($A2235*($C$4/100)))&lt;=1,2*ASIN(($C$7*Coefficients!$E$16)/( $A2235*($C$4/100)))*180/PI(),180),IF(AND(C$9="C",C$10="D"),IF((($C$7*Coefficients!$F$16)/($A2235*($C$4/100)))&lt;=1,2*ASIN(($C$7*Coefficients!$F$16)/( $A2235*($C$4/100)))*180/PI(),180),FALSE))))</f>
        <v>50.987356561323267</v>
      </c>
      <c r="H2235" s="50">
        <f>IF(AND(C$9="L",C$10="IB"),(($C$7*Coefficients!$C$16)/($A2235*SIN(C$5*PI()/180))*100/2)^2*PI(),IF(AND(C$9="C",C$10="IB"),(($C$7*Coefficients!$D$16)/($A2235*SIN(C$5*PI()/180))*100/2)^2*PI(),IF(AND(C$9="L",C$10="D"),(($C$7*Coefficients!$E$16)/($A2235*SIN(C$5*PI()/180))*100/2)^2*PI(),IF(AND(C$9="C",C$10="D"),(($C$7* Coefficients!$F$16)/($A2235*SIN(C$5*PI()/180))*100/2)^2*PI(),FALSE))))</f>
        <v>1020.8634030950312</v>
      </c>
      <c r="I2235" s="42">
        <f t="shared" si="247"/>
        <v>0.50476587558421426</v>
      </c>
      <c r="L2235" s="44"/>
    </row>
    <row r="2236" spans="1:12" x14ac:dyDescent="0.25">
      <c r="A2236" s="51">
        <f t="shared" si="248"/>
        <v>1588.5467485975907</v>
      </c>
      <c r="B2236" s="5">
        <f t="shared" si="242"/>
        <v>0.51376878972176021</v>
      </c>
      <c r="C2236" s="49">
        <f t="shared" si="245"/>
        <v>-5.7846456332856615</v>
      </c>
      <c r="D2236" s="5">
        <f t="shared" si="243"/>
        <v>15.280726289092891</v>
      </c>
      <c r="E2236" s="5">
        <f t="shared" si="244"/>
        <v>26.528825884274777</v>
      </c>
      <c r="F2236" s="5">
        <f t="shared" si="246"/>
        <v>14.237180293541993</v>
      </c>
      <c r="G2236" s="16">
        <f>IF(AND(C$9="L",C$10="IB"),IF((($C$7*Coefficients!$C$16)/($A2236*($C$4/100)))&lt;=1,2*ASIN(($C$7*Coefficients!$C$16)/( $A2236*($C$4/100)))*180/PI(),180),IF(AND(C$9="C",C$10="IB"),IF((($C$7*Coefficients!$D$16)/($A2236*($C$4/100)))&lt;=1,2*ASIN(($C$7*Coefficients!$D$16)/( $A2236*($C$4/100)))*180/PI(),180),IF(AND(C$9="L",C$10="D"),IF((($C$7*Coefficients!$E$16)/($A2236*($C$4/100)))&lt;=1,2*ASIN(($C$7*Coefficients!$E$16)/( $A2236*($C$4/100)))*180/PI(),180),IF(AND(C$9="C",C$10="D"),IF((($C$7*Coefficients!$F$16)/($A2236*($C$4/100)))&lt;=1,2*ASIN(($C$7*Coefficients!$F$16)/( $A2236*($C$4/100)))*180/PI(),180),FALSE))))</f>
        <v>50.861716609828662</v>
      </c>
      <c r="H2236" s="50">
        <f>IF(AND(C$9="L",C$10="IB"),(($C$7*Coefficients!$C$16)/($A2236*SIN(C$5*PI()/180))*100/2)^2*PI(),IF(AND(C$9="C",C$10="IB"),(($C$7*Coefficients!$D$16)/($A2236*SIN(C$5*PI()/180))*100/2)^2*PI(),IF(AND(C$9="L",C$10="D"),(($C$7*Coefficients!$E$16)/($A2236*SIN(C$5*PI()/180))*100/2)^2*PI(),IF(AND(C$9="C",C$10="D"),(($C$7* Coefficients!$F$16)/($A2236*SIN(C$5*PI()/180))*100/2)^2*PI(),FALSE))))</f>
        <v>1016.1729618167096</v>
      </c>
      <c r="I2236" s="42">
        <f t="shared" si="247"/>
        <v>0.50360494628581765</v>
      </c>
      <c r="L2236" s="44"/>
    </row>
    <row r="2237" spans="1:12" x14ac:dyDescent="0.25">
      <c r="A2237" s="51">
        <f t="shared" si="248"/>
        <v>1592.2087270509815</v>
      </c>
      <c r="B2237" s="5">
        <f t="shared" si="242"/>
        <v>0.51196843914995838</v>
      </c>
      <c r="C2237" s="49">
        <f t="shared" si="245"/>
        <v>-5.8151362150728714</v>
      </c>
      <c r="D2237" s="5">
        <f t="shared" si="243"/>
        <v>15.315952001192469</v>
      </c>
      <c r="E2237" s="5">
        <f t="shared" si="244"/>
        <v>26.651277380888647</v>
      </c>
      <c r="F2237" s="5">
        <f t="shared" si="246"/>
        <v>14.257180293541992</v>
      </c>
      <c r="G2237" s="16">
        <f>IF(AND(C$9="L",C$10="IB"),IF((($C$7*Coefficients!$C$16)/($A2237*($C$4/100)))&lt;=1,2*ASIN(($C$7*Coefficients!$C$16)/( $A2237*($C$4/100)))*180/PI(),180),IF(AND(C$9="C",C$10="IB"),IF((($C$7*Coefficients!$D$16)/($A2237*($C$4/100)))&lt;=1,2*ASIN(($C$7*Coefficients!$D$16)/( $A2237*($C$4/100)))*180/PI(),180),IF(AND(C$9="L",C$10="D"),IF((($C$7*Coefficients!$E$16)/($A2237*($C$4/100)))&lt;=1,2*ASIN(($C$7*Coefficients!$E$16)/( $A2237*($C$4/100)))*180/PI(),180),IF(AND(C$9="C",C$10="D"),IF((($C$7*Coefficients!$F$16)/($A2237*($C$4/100)))&lt;=1,2*ASIN(($C$7*Coefficients!$F$16)/( $A2237*($C$4/100)))*180/PI(),180),FALSE))))</f>
        <v>50.736430863777052</v>
      </c>
      <c r="H2237" s="50">
        <f>IF(AND(C$9="L",C$10="IB"),(($C$7*Coefficients!$C$16)/($A2237*SIN(C$5*PI()/180))*100/2)^2*PI(),IF(AND(C$9="C",C$10="IB"),(($C$7*Coefficients!$D$16)/($A2237*SIN(C$5*PI()/180))*100/2)^2*PI(),IF(AND(C$9="L",C$10="D"),(($C$7*Coefficients!$E$16)/($A2237*SIN(C$5*PI()/180))*100/2)^2*PI(),IF(AND(C$9="C",C$10="D"),(($C$7* Coefficients!$F$16)/($A2237*SIN(C$5*PI()/180))*100/2)^2*PI(),FALSE))))</f>
        <v>1011.5040711584992</v>
      </c>
      <c r="I2237" s="42">
        <f t="shared" si="247"/>
        <v>0.50244668705071394</v>
      </c>
      <c r="L2237" s="44"/>
    </row>
    <row r="2238" spans="1:12" x14ac:dyDescent="0.25">
      <c r="A2238" s="51">
        <f t="shared" si="248"/>
        <v>1595.8791472365435</v>
      </c>
      <c r="B2238" s="5">
        <f t="shared" si="242"/>
        <v>0.51016346936821655</v>
      </c>
      <c r="C2238" s="49">
        <f t="shared" si="245"/>
        <v>-5.8458128517964223</v>
      </c>
      <c r="D2238" s="5">
        <f t="shared" si="243"/>
        <v>15.3512589169449</v>
      </c>
      <c r="E2238" s="5">
        <f t="shared" si="244"/>
        <v>26.774294087930162</v>
      </c>
      <c r="F2238" s="5">
        <f t="shared" si="246"/>
        <v>14.277180293541994</v>
      </c>
      <c r="G2238" s="16">
        <f>IF(AND(C$9="L",C$10="IB"),IF((($C$7*Coefficients!$C$16)/($A2238*($C$4/100)))&lt;=1,2*ASIN(($C$7*Coefficients!$C$16)/( $A2238*($C$4/100)))*180/PI(),180),IF(AND(C$9="C",C$10="IB"),IF((($C$7*Coefficients!$D$16)/($A2238*($C$4/100)))&lt;=1,2*ASIN(($C$7*Coefficients!$D$16)/( $A2238*($C$4/100)))*180/PI(),180),IF(AND(C$9="L",C$10="D"),IF((($C$7*Coefficients!$E$16)/($A2238*($C$4/100)))&lt;=1,2*ASIN(($C$7*Coefficients!$E$16)/( $A2238*($C$4/100)))*180/PI(),180),IF(AND(C$9="C",C$10="D"),IF((($C$7*Coefficients!$F$16)/($A2238*($C$4/100)))&lt;=1,2*ASIN(($C$7*Coefficients!$F$16)/( $A2238*($C$4/100)))*180/PI(),180),FALSE))))</f>
        <v>50.61149795856754</v>
      </c>
      <c r="H2238" s="50">
        <f>IF(AND(C$9="L",C$10="IB"),(($C$7*Coefficients!$C$16)/($A2238*SIN(C$5*PI()/180))*100/2)^2*PI(),IF(AND(C$9="C",C$10="IB"),(($C$7*Coefficients!$D$16)/($A2238*SIN(C$5*PI()/180))*100/2)^2*PI(),IF(AND(C$9="L",C$10="D"),(($C$7*Coefficients!$E$16)/($A2238*SIN(C$5*PI()/180))*100/2)^2*PI(),IF(AND(C$9="C",C$10="D"),(($C$7* Coefficients!$F$16)/($A2238*SIN(C$5*PI()/180))*100/2)^2*PI(),FALSE))))</f>
        <v>1006.8566321042948</v>
      </c>
      <c r="I2238" s="42">
        <f t="shared" si="247"/>
        <v>0.50129109173792774</v>
      </c>
      <c r="L2238" s="44"/>
    </row>
    <row r="2239" spans="1:12" x14ac:dyDescent="0.25">
      <c r="A2239" s="51">
        <f t="shared" si="248"/>
        <v>1599.5580286144791</v>
      </c>
      <c r="B2239" s="5">
        <f t="shared" si="242"/>
        <v>0.50835388775561707</v>
      </c>
      <c r="C2239" s="49">
        <f t="shared" si="245"/>
        <v>-5.8766770145060718</v>
      </c>
      <c r="D2239" s="5">
        <f t="shared" si="243"/>
        <v>15.386647223543939</v>
      </c>
      <c r="E2239" s="5">
        <f t="shared" si="244"/>
        <v>26.897878614292122</v>
      </c>
      <c r="F2239" s="5">
        <f t="shared" si="246"/>
        <v>14.297180293541993</v>
      </c>
      <c r="G2239" s="16">
        <f>IF(AND(C$9="L",C$10="IB"),IF((($C$7*Coefficients!$C$16)/($A2239*($C$4/100)))&lt;=1,2*ASIN(($C$7*Coefficients!$C$16)/( $A2239*($C$4/100)))*180/PI(),180),IF(AND(C$9="C",C$10="IB"),IF((($C$7*Coefficients!$D$16)/($A2239*($C$4/100)))&lt;=1,2*ASIN(($C$7*Coefficients!$D$16)/( $A2239*($C$4/100)))*180/PI(),180),IF(AND(C$9="L",C$10="D"),IF((($C$7*Coefficients!$E$16)/($A2239*($C$4/100)))&lt;=1,2*ASIN(($C$7*Coefficients!$E$16)/( $A2239*($C$4/100)))*180/PI(),180),IF(AND(C$9="C",C$10="D"),IF((($C$7*Coefficients!$F$16)/($A2239*($C$4/100)))&lt;=1,2*ASIN(($C$7*Coefficients!$F$16)/( $A2239*($C$4/100)))*180/PI(),180),FALSE))))</f>
        <v>50.486916537935507</v>
      </c>
      <c r="H2239" s="50">
        <f>IF(AND(C$9="L",C$10="IB"),(($C$7*Coefficients!$C$16)/($A2239*SIN(C$5*PI()/180))*100/2)^2*PI(),IF(AND(C$9="C",C$10="IB"),(($C$7*Coefficients!$D$16)/($A2239*SIN(C$5*PI()/180))*100/2)^2*PI(),IF(AND(C$9="L",C$10="D"),(($C$7*Coefficients!$E$16)/($A2239*SIN(C$5*PI()/180))*100/2)^2*PI(),IF(AND(C$9="C",C$10="D"),(($C$7* Coefficients!$F$16)/($A2239*SIN(C$5*PI()/180))*100/2)^2*PI(),FALSE))))</f>
        <v>1002.2305460929284</v>
      </c>
      <c r="I2239" s="42">
        <f t="shared" si="247"/>
        <v>0.50013815422060803</v>
      </c>
      <c r="L2239" s="44"/>
    </row>
    <row r="2240" spans="1:12" x14ac:dyDescent="0.25">
      <c r="A2240" s="51">
        <f t="shared" si="248"/>
        <v>1603.2453906898513</v>
      </c>
      <c r="B2240" s="5">
        <f t="shared" si="242"/>
        <v>0.5065397019213812</v>
      </c>
      <c r="C2240" s="49">
        <f t="shared" si="245"/>
        <v>-5.9077301906882829</v>
      </c>
      <c r="D2240" s="5">
        <f t="shared" si="243"/>
        <v>15.422117108614863</v>
      </c>
      <c r="E2240" s="5">
        <f t="shared" si="244"/>
        <v>27.022033580909422</v>
      </c>
      <c r="F2240" s="5">
        <f t="shared" si="246"/>
        <v>14.317180293541991</v>
      </c>
      <c r="G2240" s="16">
        <f>IF(AND(C$9="L",C$10="IB"),IF((($C$7*Coefficients!$C$16)/($A2240*($C$4/100)))&lt;=1,2*ASIN(($C$7*Coefficients!$C$16)/( $A2240*($C$4/100)))*180/PI(),180),IF(AND(C$9="C",C$10="IB"),IF((($C$7*Coefficients!$D$16)/($A2240*($C$4/100)))&lt;=1,2*ASIN(($C$7*Coefficients!$D$16)/( $A2240*($C$4/100)))*180/PI(),180),IF(AND(C$9="L",C$10="D"),IF((($C$7*Coefficients!$E$16)/($A2240*($C$4/100)))&lt;=1,2*ASIN(($C$7*Coefficients!$E$16)/( $A2240*($C$4/100)))*180/PI(),180),IF(AND(C$9="C",C$10="D"),IF((($C$7*Coefficients!$F$16)/($A2240*($C$4/100)))&lt;=1,2*ASIN(($C$7*Coefficients!$F$16)/( $A2240*($C$4/100)))*180/PI(),180),FALSE))))</f>
        <v>50.362685253876379</v>
      </c>
      <c r="H2240" s="50">
        <f>IF(AND(C$9="L",C$10="IB"),(($C$7*Coefficients!$C$16)/($A2240*SIN(C$5*PI()/180))*100/2)^2*PI(),IF(AND(C$9="C",C$10="IB"),(($C$7*Coefficients!$D$16)/($A2240*SIN(C$5*PI()/180))*100/2)^2*PI(),IF(AND(C$9="L",C$10="D"),(($C$7*Coefficients!$E$16)/($A2240*SIN(C$5*PI()/180))*100/2)^2*PI(),IF(AND(C$9="C",C$10="D"),(($C$7* Coefficients!$F$16)/($A2240*SIN(C$5*PI()/180))*100/2)^2*PI(),FALSE))))</f>
        <v>997.62571501608033</v>
      </c>
      <c r="I2240" s="42">
        <f t="shared" si="247"/>
        <v>0.49898786838599463</v>
      </c>
      <c r="L2240" s="44"/>
    </row>
    <row r="2241" spans="1:12" x14ac:dyDescent="0.25">
      <c r="A2241" s="51">
        <f t="shared" si="248"/>
        <v>1606.9412530126865</v>
      </c>
      <c r="B2241" s="5">
        <f t="shared" si="242"/>
        <v>0.50472091970689381</v>
      </c>
      <c r="C2241" s="49">
        <f t="shared" si="245"/>
        <v>-5.9389738845226336</v>
      </c>
      <c r="D2241" s="5">
        <f t="shared" si="243"/>
        <v>15.457668760215467</v>
      </c>
      <c r="E2241" s="5">
        <f t="shared" si="244"/>
        <v>27.146761620814647</v>
      </c>
      <c r="F2241" s="5">
        <f t="shared" si="246"/>
        <v>14.337180293541991</v>
      </c>
      <c r="G2241" s="16">
        <f>IF(AND(C$9="L",C$10="IB"),IF((($C$7*Coefficients!$C$16)/($A2241*($C$4/100)))&lt;=1,2*ASIN(($C$7*Coefficients!$C$16)/( $A2241*($C$4/100)))*180/PI(),180),IF(AND(C$9="C",C$10="IB"),IF((($C$7*Coefficients!$D$16)/($A2241*($C$4/100)))&lt;=1,2*ASIN(($C$7*Coefficients!$D$16)/( $A2241*($C$4/100)))*180/PI(),180),IF(AND(C$9="L",C$10="D"),IF((($C$7*Coefficients!$E$16)/($A2241*($C$4/100)))&lt;=1,2*ASIN(($C$7*Coefficients!$E$16)/( $A2241*($C$4/100)))*180/PI(),180),IF(AND(C$9="C",C$10="D"),IF((($C$7*Coefficients!$F$16)/($A2241*($C$4/100)))&lt;=1,2*ASIN(($C$7*Coefficients!$F$16)/( $A2241*($C$4/100)))*180/PI(),180),FALSE))))</f>
        <v>50.238802766570373</v>
      </c>
      <c r="H2241" s="50">
        <f>IF(AND(C$9="L",C$10="IB"),(($C$7*Coefficients!$C$16)/($A2241*SIN(C$5*PI()/180))*100/2)^2*PI(),IF(AND(C$9="C",C$10="IB"),(($C$7*Coefficients!$D$16)/($A2241*SIN(C$5*PI()/180))*100/2)^2*PI(),IF(AND(C$9="L",C$10="D"),(($C$7*Coefficients!$E$16)/($A2241*SIN(C$5*PI()/180))*100/2)^2*PI(),IF(AND(C$9="C",C$10="D"),(($C$7* Coefficients!$F$16)/($A2241*SIN(C$5*PI()/180))*100/2)^2*PI(),FALSE))))</f>
        <v>993.04204121619739</v>
      </c>
      <c r="I2241" s="42">
        <f t="shared" si="247"/>
        <v>0.4978402281353867</v>
      </c>
      <c r="L2241" s="44"/>
    </row>
    <row r="2242" spans="1:12" x14ac:dyDescent="0.25">
      <c r="A2242" s="51">
        <f t="shared" si="248"/>
        <v>1610.6456351780791</v>
      </c>
      <c r="B2242" s="5">
        <f t="shared" si="242"/>
        <v>0.502897549187731</v>
      </c>
      <c r="C2242" s="49">
        <f t="shared" si="245"/>
        <v>-5.9704096171435239</v>
      </c>
      <c r="D2242" s="5">
        <f t="shared" si="243"/>
        <v>15.493302366837076</v>
      </c>
      <c r="E2242" s="5">
        <f t="shared" si="244"/>
        <v>27.272065379193911</v>
      </c>
      <c r="F2242" s="5">
        <f t="shared" si="246"/>
        <v>14.35718029354199</v>
      </c>
      <c r="G2242" s="16">
        <f>IF(AND(C$9="L",C$10="IB"),IF((($C$7*Coefficients!$C$16)/($A2242*($C$4/100)))&lt;=1,2*ASIN(($C$7*Coefficients!$C$16)/( $A2242*($C$4/100)))*180/PI(),180),IF(AND(C$9="C",C$10="IB"),IF((($C$7*Coefficients!$D$16)/($A2242*($C$4/100)))&lt;=1,2*ASIN(($C$7*Coefficients!$D$16)/( $A2242*($C$4/100)))*180/PI(),180),IF(AND(C$9="L",C$10="D"),IF((($C$7*Coefficients!$E$16)/($A2242*($C$4/100)))&lt;=1,2*ASIN(($C$7*Coefficients!$E$16)/( $A2242*($C$4/100)))*180/PI(),180),IF(AND(C$9="C",C$10="D"),IF((($C$7*Coefficients!$F$16)/($A2242*($C$4/100)))&lt;=1,2*ASIN(($C$7*Coefficients!$F$16)/( $A2242*($C$4/100)))*180/PI(),180),FALSE))))</f>
        <v>50.115267744308198</v>
      </c>
      <c r="H2242" s="50">
        <f>IF(AND(C$9="L",C$10="IB"),(($C$7*Coefficients!$C$16)/($A2242*SIN(C$5*PI()/180))*100/2)^2*PI(),IF(AND(C$9="C",C$10="IB"),(($C$7*Coefficients!$D$16)/($A2242*SIN(C$5*PI()/180))*100/2)^2*PI(),IF(AND(C$9="L",C$10="D"),(($C$7*Coefficients!$E$16)/($A2242*SIN(C$5*PI()/180))*100/2)^2*PI(),IF(AND(C$9="C",C$10="D"),(($C$7* Coefficients!$F$16)/($A2242*SIN(C$5*PI()/180))*100/2)^2*PI(),FALSE))))</f>
        <v>988.47942748442097</v>
      </c>
      <c r="I2242" s="42">
        <f t="shared" si="247"/>
        <v>0.49669522738410982</v>
      </c>
      <c r="L2242" s="44"/>
    </row>
    <row r="2243" spans="1:12" x14ac:dyDescent="0.25">
      <c r="A2243" s="51">
        <f t="shared" si="248"/>
        <v>1614.3585568262945</v>
      </c>
      <c r="B2243" s="5">
        <f t="shared" si="242"/>
        <v>0.50106959867569967</v>
      </c>
      <c r="C2243" s="49">
        <f t="shared" si="245"/>
        <v>-6.0020389269071543</v>
      </c>
      <c r="D2243" s="5">
        <f t="shared" si="243"/>
        <v>15.529018117405521</v>
      </c>
      <c r="E2243" s="5">
        <f t="shared" si="244"/>
        <v>27.397947513442947</v>
      </c>
      <c r="F2243" s="5">
        <f t="shared" si="246"/>
        <v>14.377180293541992</v>
      </c>
      <c r="G2243" s="16">
        <f>IF(AND(C$9="L",C$10="IB"),IF((($C$7*Coefficients!$C$16)/($A2243*($C$4/100)))&lt;=1,2*ASIN(($C$7*Coefficients!$C$16)/( $A2243*($C$4/100)))*180/PI(),180),IF(AND(C$9="C",C$10="IB"),IF((($C$7*Coefficients!$D$16)/($A2243*($C$4/100)))&lt;=1,2*ASIN(($C$7*Coefficients!$D$16)/( $A2243*($C$4/100)))*180/PI(),180),IF(AND(C$9="L",C$10="D"),IF((($C$7*Coefficients!$E$16)/($A2243*($C$4/100)))&lt;=1,2*ASIN(($C$7*Coefficients!$E$16)/( $A2243*($C$4/100)))*180/PI(),180),IF(AND(C$9="C",C$10="D"),IF((($C$7*Coefficients!$F$16)/($A2243*($C$4/100)))&lt;=1,2*ASIN(($C$7*Coefficients!$F$16)/( $A2243*($C$4/100)))*180/PI(),180),FALSE))))</f>
        <v>49.992078863417611</v>
      </c>
      <c r="H2243" s="50">
        <f>IF(AND(C$9="L",C$10="IB"),(($C$7*Coefficients!$C$16)/($A2243*SIN(C$5*PI()/180))*100/2)^2*PI(),IF(AND(C$9="C",C$10="IB"),(($C$7*Coefficients!$D$16)/($A2243*SIN(C$5*PI()/180))*100/2)^2*PI(),IF(AND(C$9="L",C$10="D"),(($C$7*Coefficients!$E$16)/($A2243*SIN(C$5*PI()/180))*100/2)^2*PI(),IF(AND(C$9="C",C$10="D"),(($C$7* Coefficients!$F$16)/($A2243*SIN(C$5*PI()/180))*100/2)^2*PI(),FALSE))))</f>
        <v>983.93777705852892</v>
      </c>
      <c r="I2243" s="42">
        <f t="shared" si="247"/>
        <v>0.49555286006148408</v>
      </c>
      <c r="L2243" s="44"/>
    </row>
    <row r="2244" spans="1:12" x14ac:dyDescent="0.25">
      <c r="A2244" s="51">
        <f t="shared" si="248"/>
        <v>1618.0800376428735</v>
      </c>
      <c r="B2244" s="5">
        <f t="shared" si="242"/>
        <v>0.49923707672088319</v>
      </c>
      <c r="C2244" s="49">
        <f t="shared" si="245"/>
        <v>-6.0338633696640054</v>
      </c>
      <c r="D2244" s="5">
        <f t="shared" si="243"/>
        <v>15.564816201282159</v>
      </c>
      <c r="E2244" s="5">
        <f t="shared" si="244"/>
        <v>27.524410693223476</v>
      </c>
      <c r="F2244" s="5">
        <f t="shared" si="246"/>
        <v>14.397180293541991</v>
      </c>
      <c r="G2244" s="16">
        <f>IF(AND(C$9="L",C$10="IB"),IF((($C$7*Coefficients!$C$16)/($A2244*($C$4/100)))&lt;=1,2*ASIN(($C$7*Coefficients!$C$16)/( $A2244*($C$4/100)))*180/PI(),180),IF(AND(C$9="C",C$10="IB"),IF((($C$7*Coefficients!$D$16)/($A2244*($C$4/100)))&lt;=1,2*ASIN(($C$7*Coefficients!$D$16)/( $A2244*($C$4/100)))*180/PI(),180),IF(AND(C$9="L",C$10="D"),IF((($C$7*Coefficients!$E$16)/($A2244*($C$4/100)))&lt;=1,2*ASIN(($C$7*Coefficients!$E$16)/( $A2244*($C$4/100)))*180/PI(),180),IF(AND(C$9="C",C$10="D"),IF((($C$7*Coefficients!$F$16)/($A2244*($C$4/100)))&lt;=1,2*ASIN(($C$7*Coefficients!$F$16)/( $A2244*($C$4/100)))*180/PI(),180),FALSE))))</f>
        <v>49.869234808190853</v>
      </c>
      <c r="H2244" s="50">
        <f>IF(AND(C$9="L",C$10="IB"),(($C$7*Coefficients!$C$16)/($A2244*SIN(C$5*PI()/180))*100/2)^2*PI(),IF(AND(C$9="C",C$10="IB"),(($C$7*Coefficients!$D$16)/($A2244*SIN(C$5*PI()/180))*100/2)^2*PI(),IF(AND(C$9="L",C$10="D"),(($C$7*Coefficients!$E$16)/($A2244*SIN(C$5*PI()/180))*100/2)^2*PI(),IF(AND(C$9="C",C$10="D"),(($C$7* Coefficients!$F$16)/($A2244*SIN(C$5*PI()/180))*100/2)^2*PI(),FALSE))))</f>
        <v>979.41699362087854</v>
      </c>
      <c r="I2244" s="42">
        <f t="shared" si="247"/>
        <v>0.49441312011079153</v>
      </c>
      <c r="L2244" s="44"/>
    </row>
    <row r="2245" spans="1:12" x14ac:dyDescent="0.25">
      <c r="A2245" s="51">
        <f t="shared" si="248"/>
        <v>1621.810097358737</v>
      </c>
      <c r="B2245" s="5">
        <f t="shared" si="242"/>
        <v>0.49739999211369612</v>
      </c>
      <c r="C2245" s="49">
        <f t="shared" si="245"/>
        <v>-6.0658845190369073</v>
      </c>
      <c r="D2245" s="5">
        <f t="shared" si="243"/>
        <v>15.600696808264862</v>
      </c>
      <c r="E2245" s="5">
        <f t="shared" si="244"/>
        <v>27.651457600519802</v>
      </c>
      <c r="F2245" s="5">
        <f t="shared" si="246"/>
        <v>14.417180293541989</v>
      </c>
      <c r="G2245" s="16">
        <f>IF(AND(C$9="L",C$10="IB"),IF((($C$7*Coefficients!$C$16)/($A2245*($C$4/100)))&lt;=1,2*ASIN(($C$7*Coefficients!$C$16)/( $A2245*($C$4/100)))*180/PI(),180),IF(AND(C$9="C",C$10="IB"),IF((($C$7*Coefficients!$D$16)/($A2245*($C$4/100)))&lt;=1,2*ASIN(($C$7*Coefficients!$D$16)/( $A2245*($C$4/100)))*180/PI(),180),IF(AND(C$9="L",C$10="D"),IF((($C$7*Coefficients!$E$16)/($A2245*($C$4/100)))&lt;=1,2*ASIN(($C$7*Coefficients!$E$16)/( $A2245*($C$4/100)))*180/PI(),180),IF(AND(C$9="C",C$10="D"),IF((($C$7*Coefficients!$F$16)/($A2245*($C$4/100)))&lt;=1,2*ASIN(($C$7*Coefficients!$F$16)/( $A2245*($C$4/100)))*180/PI(),180),FALSE))))</f>
        <v>49.746734270812844</v>
      </c>
      <c r="H2245" s="50">
        <f>IF(AND(C$9="L",C$10="IB"),(($C$7*Coefficients!$C$16)/($A2245*SIN(C$5*PI()/180))*100/2)^2*PI(),IF(AND(C$9="C",C$10="IB"),(($C$7*Coefficients!$D$16)/($A2245*SIN(C$5*PI()/180))*100/2)^2*PI(),IF(AND(C$9="L",C$10="D"),(($C$7*Coefficients!$E$16)/($A2245*SIN(C$5*PI()/180))*100/2)^2*PI(),IF(AND(C$9="C",C$10="D"),(($C$7* Coefficients!$F$16)/($A2245*SIN(C$5*PI()/180))*100/2)^2*PI(),FALSE))))</f>
        <v>974.91698129636904</v>
      </c>
      <c r="I2245" s="42">
        <f t="shared" si="247"/>
        <v>0.49327600148924444</v>
      </c>
      <c r="L2245" s="44"/>
    </row>
    <row r="2246" spans="1:12" x14ac:dyDescent="0.25">
      <c r="A2246" s="51">
        <f t="shared" si="248"/>
        <v>1625.5487557502904</v>
      </c>
      <c r="B2246" s="5">
        <f t="shared" si="242"/>
        <v>0.49555835388694647</v>
      </c>
      <c r="C2246" s="49">
        <f t="shared" si="245"/>
        <v>-6.0981039667048584</v>
      </c>
      <c r="D2246" s="5">
        <f t="shared" si="243"/>
        <v>15.636660128589037</v>
      </c>
      <c r="E2246" s="5">
        <f t="shared" si="244"/>
        <v>27.77909092969573</v>
      </c>
      <c r="F2246" s="5">
        <f t="shared" si="246"/>
        <v>14.437180293541987</v>
      </c>
      <c r="G2246" s="16">
        <f>IF(AND(C$9="L",C$10="IB"),IF((($C$7*Coefficients!$C$16)/($A2246*($C$4/100)))&lt;=1,2*ASIN(($C$7*Coefficients!$C$16)/( $A2246*($C$4/100)))*180/PI(),180),IF(AND(C$9="C",C$10="IB"),IF((($C$7*Coefficients!$D$16)/($A2246*($C$4/100)))&lt;=1,2*ASIN(($C$7*Coefficients!$D$16)/( $A2246*($C$4/100)))*180/PI(),180),IF(AND(C$9="L",C$10="D"),IF((($C$7*Coefficients!$E$16)/($A2246*($C$4/100)))&lt;=1,2*ASIN(($C$7*Coefficients!$E$16)/( $A2246*($C$4/100)))*180/PI(),180),IF(AND(C$9="C",C$10="D"),IF((($C$7*Coefficients!$F$16)/($A2246*($C$4/100)))&lt;=1,2*ASIN(($C$7*Coefficients!$F$16)/( $A2246*($C$4/100)))*180/PI(),180),FALSE))))</f>
        <v>49.624575951290446</v>
      </c>
      <c r="H2246" s="50">
        <f>IF(AND(C$9="L",C$10="IB"),(($C$7*Coefficients!$C$16)/($A2246*SIN(C$5*PI()/180))*100/2)^2*PI(),IF(AND(C$9="C",C$10="IB"),(($C$7*Coefficients!$D$16)/($A2246*SIN(C$5*PI()/180))*100/2)^2*PI(),IF(AND(C$9="L",C$10="D"),(($C$7*Coefficients!$E$16)/($A2246*SIN(C$5*PI()/180))*100/2)^2*PI(),IF(AND(C$9="C",C$10="D"),(($C$7* Coefficients!$F$16)/($A2246*SIN(C$5*PI()/180))*100/2)^2*PI(),FALSE))))</f>
        <v>970.43764465040283</v>
      </c>
      <c r="I2246" s="42">
        <f t="shared" si="247"/>
        <v>0.49214149816795316</v>
      </c>
      <c r="L2246" s="44"/>
    </row>
    <row r="2247" spans="1:12" x14ac:dyDescent="0.25">
      <c r="A2247" s="51">
        <f t="shared" si="248"/>
        <v>1629.2960326395282</v>
      </c>
      <c r="B2247" s="5">
        <f t="shared" si="242"/>
        <v>0.49371217131790579</v>
      </c>
      <c r="C2247" s="49">
        <f t="shared" si="245"/>
        <v>-6.1305233226927385</v>
      </c>
      <c r="D2247" s="5">
        <f t="shared" si="243"/>
        <v>15.672706352928637</v>
      </c>
      <c r="E2247" s="5">
        <f t="shared" si="244"/>
        <v>27.907313387551667</v>
      </c>
      <c r="F2247" s="5">
        <f t="shared" si="246"/>
        <v>14.457180293541986</v>
      </c>
      <c r="G2247" s="16">
        <f>IF(AND(C$9="L",C$10="IB"),IF((($C$7*Coefficients!$C$16)/($A2247*($C$4/100)))&lt;=1,2*ASIN(($C$7*Coefficients!$C$16)/( $A2247*($C$4/100)))*180/PI(),180),IF(AND(C$9="C",C$10="IB"),IF((($C$7*Coefficients!$D$16)/($A2247*($C$4/100)))&lt;=1,2*ASIN(($C$7*Coefficients!$D$16)/( $A2247*($C$4/100)))*180/PI(),180),IF(AND(C$9="L",C$10="D"),IF((($C$7*Coefficients!$E$16)/($A2247*($C$4/100)))&lt;=1,2*ASIN(($C$7*Coefficients!$E$16)/( $A2247*($C$4/100)))*180/PI(),180),IF(AND(C$9="C",C$10="D"),IF((($C$7*Coefficients!$F$16)/($A2247*($C$4/100)))&lt;=1,2*ASIN(($C$7*Coefficients!$F$16)/( $A2247*($C$4/100)))*180/PI(),180),FALSE))))</f>
        <v>49.502758557382371</v>
      </c>
      <c r="H2247" s="50">
        <f>IF(AND(C$9="L",C$10="IB"),(($C$7*Coefficients!$C$16)/($A2247*SIN(C$5*PI()/180))*100/2)^2*PI(),IF(AND(C$9="C",C$10="IB"),(($C$7*Coefficients!$D$16)/($A2247*SIN(C$5*PI()/180))*100/2)^2*PI(),IF(AND(C$9="L",C$10="D"),(($C$7*Coefficients!$E$16)/($A2247*SIN(C$5*PI()/180))*100/2)^2*PI(),IF(AND(C$9="C",C$10="D"),(($C$7* Coefficients!$F$16)/($A2247*SIN(C$5*PI()/180))*100/2)^2*PI(),FALSE))))</f>
        <v>965.97888868686744</v>
      </c>
      <c r="I2247" s="42">
        <f t="shared" si="247"/>
        <v>0.49100960413189387</v>
      </c>
      <c r="L2247" s="44"/>
    </row>
    <row r="2248" spans="1:12" x14ac:dyDescent="0.25">
      <c r="A2248" s="51">
        <f t="shared" si="248"/>
        <v>1633.0519478941396</v>
      </c>
      <c r="B2248" s="5">
        <f t="shared" si="242"/>
        <v>0.49186145393038705</v>
      </c>
      <c r="C2248" s="49">
        <f t="shared" si="245"/>
        <v>-6.1631442156670566</v>
      </c>
      <c r="D2248" s="5">
        <f t="shared" si="243"/>
        <v>15.708835672397147</v>
      </c>
      <c r="E2248" s="5">
        <f t="shared" si="244"/>
        <v>28.036127693382049</v>
      </c>
      <c r="F2248" s="5">
        <f t="shared" si="246"/>
        <v>14.477180293541984</v>
      </c>
      <c r="G2248" s="16">
        <f>IF(AND(C$9="L",C$10="IB"),IF((($C$7*Coefficients!$C$16)/($A2248*($C$4/100)))&lt;=1,2*ASIN(($C$7*Coefficients!$C$16)/( $A2248*($C$4/100)))*180/PI(),180),IF(AND(C$9="C",C$10="IB"),IF((($C$7*Coefficients!$D$16)/($A2248*($C$4/100)))&lt;=1,2*ASIN(($C$7*Coefficients!$D$16)/( $A2248*($C$4/100)))*180/PI(),180),IF(AND(C$9="L",C$10="D"),IF((($C$7*Coefficients!$E$16)/($A2248*($C$4/100)))&lt;=1,2*ASIN(($C$7*Coefficients!$E$16)/( $A2248*($C$4/100)))*180/PI(),180),IF(AND(C$9="C",C$10="D"),IF((($C$7*Coefficients!$F$16)/($A2248*($C$4/100)))&lt;=1,2*ASIN(($C$7*Coefficients!$F$16)/( $A2248*($C$4/100)))*180/PI(),180),FALSE))))</f>
        <v>49.381280804529929</v>
      </c>
      <c r="H2248" s="50">
        <f>IF(AND(C$9="L",C$10="IB"),(($C$7*Coefficients!$C$16)/($A2248*SIN(C$5*PI()/180))*100/2)^2*PI(),IF(AND(C$9="C",C$10="IB"),(($C$7*Coefficients!$D$16)/($A2248*SIN(C$5*PI()/180))*100/2)^2*PI(),IF(AND(C$9="L",C$10="D"),(($C$7*Coefficients!$E$16)/($A2248*SIN(C$5*PI()/180))*100/2)^2*PI(),IF(AND(C$9="C",C$10="D"),(($C$7* Coefficients!$F$16)/($A2248*SIN(C$5*PI()/180))*100/2)^2*PI(),FALSE))))</f>
        <v>961.54061884611519</v>
      </c>
      <c r="I2248" s="42">
        <f t="shared" si="247"/>
        <v>0.4898803133798772</v>
      </c>
      <c r="L2248" s="44"/>
    </row>
    <row r="2249" spans="1:12" x14ac:dyDescent="0.25">
      <c r="A2249" s="51">
        <f t="shared" si="248"/>
        <v>1636.8165214276135</v>
      </c>
      <c r="B2249" s="5">
        <f t="shared" si="242"/>
        <v>0.49000621149682994</v>
      </c>
      <c r="C2249" s="49">
        <f t="shared" si="245"/>
        <v>-6.1959682932379092</v>
      </c>
      <c r="D2249" s="5">
        <f t="shared" si="243"/>
        <v>15.745048278548625</v>
      </c>
      <c r="E2249" s="5">
        <f t="shared" si="244"/>
        <v>28.165536579033013</v>
      </c>
      <c r="F2249" s="5">
        <f t="shared" si="246"/>
        <v>14.497180293541987</v>
      </c>
      <c r="G2249" s="16">
        <f>IF(AND(C$9="L",C$10="IB"),IF((($C$7*Coefficients!$C$16)/($A2249*($C$4/100)))&lt;=1,2*ASIN(($C$7*Coefficients!$C$16)/( $A2249*($C$4/100)))*180/PI(),180),IF(AND(C$9="C",C$10="IB"),IF((($C$7*Coefficients!$D$16)/($A2249*($C$4/100)))&lt;=1,2*ASIN(($C$7*Coefficients!$D$16)/( $A2249*($C$4/100)))*180/PI(),180),IF(AND(C$9="L",C$10="D"),IF((($C$7*Coefficients!$E$16)/($A2249*($C$4/100)))&lt;=1,2*ASIN(($C$7*Coefficients!$E$16)/( $A2249*($C$4/100)))*180/PI(),180),IF(AND(C$9="C",C$10="D"),IF((($C$7*Coefficients!$F$16)/($A2249*($C$4/100)))&lt;=1,2*ASIN(($C$7*Coefficients!$F$16)/( $A2249*($C$4/100)))*180/PI(),180),FALSE))))</f>
        <v>49.260141415788709</v>
      </c>
      <c r="H2249" s="50">
        <f>IF(AND(C$9="L",C$10="IB"),(($C$7*Coefficients!$C$16)/($A2249*SIN(C$5*PI()/180))*100/2)^2*PI(),IF(AND(C$9="C",C$10="IB"),(($C$7*Coefficients!$D$16)/($A2249*SIN(C$5*PI()/180))*100/2)^2*PI(),IF(AND(C$9="L",C$10="D"),(($C$7*Coefficients!$E$16)/($A2249*SIN(C$5*PI()/180))*100/2)^2*PI(),IF(AND(C$9="C",C$10="D"),(($C$7* Coefficients!$F$16)/($A2249*SIN(C$5*PI()/180))*100/2)^2*PI(),FALSE))))</f>
        <v>957.1227410029627</v>
      </c>
      <c r="I2249" s="42">
        <f t="shared" si="247"/>
        <v>0.48875361992451588</v>
      </c>
      <c r="L2249" s="44"/>
    </row>
    <row r="2250" spans="1:12" x14ac:dyDescent="0.25">
      <c r="A2250" s="51">
        <f t="shared" si="248"/>
        <v>1640.5897731993437</v>
      </c>
      <c r="B2250" s="5">
        <f t="shared" si="242"/>
        <v>0.48814645404039431</v>
      </c>
      <c r="C2250" s="49">
        <f t="shared" si="245"/>
        <v>-6.2289972222672692</v>
      </c>
      <c r="D2250" s="5">
        <f t="shared" si="243"/>
        <v>15.781344363378704</v>
      </c>
      <c r="E2250" s="5">
        <f t="shared" si="244"/>
        <v>28.295542788960294</v>
      </c>
      <c r="F2250" s="5">
        <f t="shared" si="246"/>
        <v>14.517180293541987</v>
      </c>
      <c r="G2250" s="16">
        <f>IF(AND(C$9="L",C$10="IB"),IF((($C$7*Coefficients!$C$16)/($A2250*($C$4/100)))&lt;=1,2*ASIN(($C$7*Coefficients!$C$16)/( $A2250*($C$4/100)))*180/PI(),180),IF(AND(C$9="C",C$10="IB"),IF((($C$7*Coefficients!$D$16)/($A2250*($C$4/100)))&lt;=1,2*ASIN(($C$7*Coefficients!$D$16)/( $A2250*($C$4/100)))*180/PI(),180),IF(AND(C$9="L",C$10="D"),IF((($C$7*Coefficients!$E$16)/($A2250*($C$4/100)))&lt;=1,2*ASIN(($C$7*Coefficients!$E$16)/( $A2250*($C$4/100)))*180/PI(),180),IF(AND(C$9="C",C$10="D"),IF((($C$7*Coefficients!$F$16)/($A2250*($C$4/100)))&lt;=1,2*ASIN(($C$7*Coefficients!$F$16)/( $A2250*($C$4/100)))*180/PI(),180),FALSE))))</f>
        <v>49.139339121760983</v>
      </c>
      <c r="H2250" s="50">
        <f>IF(AND(C$9="L",C$10="IB"),(($C$7*Coefficients!$C$16)/($A2250*SIN(C$5*PI()/180))*100/2)^2*PI(),IF(AND(C$9="C",C$10="IB"),(($C$7*Coefficients!$D$16)/($A2250*SIN(C$5*PI()/180))*100/2)^2*PI(),IF(AND(C$9="L",C$10="D"),(($C$7*Coefficients!$E$16)/($A2250*SIN(C$5*PI()/180))*100/2)^2*PI(),IF(AND(C$9="C",C$10="D"),(($C$7* Coefficients!$F$16)/($A2250*SIN(C$5*PI()/180))*100/2)^2*PI(),FALSE))))</f>
        <v>952.72516146469218</v>
      </c>
      <c r="I2250" s="42">
        <f t="shared" si="247"/>
        <v>0.48762951779219349</v>
      </c>
      <c r="L2250" s="44"/>
    </row>
    <row r="2251" spans="1:12" x14ac:dyDescent="0.25">
      <c r="A2251" s="51">
        <f t="shared" si="248"/>
        <v>1644.3717232147355</v>
      </c>
      <c r="B2251" s="5">
        <f t="shared" si="242"/>
        <v>0.48628219183706134</v>
      </c>
      <c r="C2251" s="49">
        <f t="shared" si="245"/>
        <v>-6.2622326891837989</v>
      </c>
      <c r="D2251" s="5">
        <f t="shared" si="243"/>
        <v>15.817724119325613</v>
      </c>
      <c r="E2251" s="5">
        <f t="shared" si="244"/>
        <v>28.426149080287491</v>
      </c>
      <c r="F2251" s="5">
        <f t="shared" si="246"/>
        <v>14.537180293541986</v>
      </c>
      <c r="G2251" s="16">
        <f>IF(AND(C$9="L",C$10="IB"),IF((($C$7*Coefficients!$C$16)/($A2251*($C$4/100)))&lt;=1,2*ASIN(($C$7*Coefficients!$C$16)/( $A2251*($C$4/100)))*180/PI(),180),IF(AND(C$9="C",C$10="IB"),IF((($C$7*Coefficients!$D$16)/($A2251*($C$4/100)))&lt;=1,2*ASIN(($C$7*Coefficients!$D$16)/( $A2251*($C$4/100)))*180/PI(),180),IF(AND(C$9="L",C$10="D"),IF((($C$7*Coefficients!$E$16)/($A2251*($C$4/100)))&lt;=1,2*ASIN(($C$7*Coefficients!$E$16)/( $A2251*($C$4/100)))*180/PI(),180),IF(AND(C$9="C",C$10="D"),IF((($C$7*Coefficients!$F$16)/($A2251*($C$4/100)))&lt;=1,2*ASIN(($C$7*Coefficients!$F$16)/( $A2251*($C$4/100)))*180/PI(),180),FALSE))))</f>
        <v>49.018872660528849</v>
      </c>
      <c r="H2251" s="50">
        <f>IF(AND(C$9="L",C$10="IB"),(($C$7*Coefficients!$C$16)/($A2251*SIN(C$5*PI()/180))*100/2)^2*PI(),IF(AND(C$9="C",C$10="IB"),(($C$7*Coefficients!$D$16)/($A2251*SIN(C$5*PI()/180))*100/2)^2*PI(),IF(AND(C$9="L",C$10="D"),(($C$7*Coefficients!$E$16)/($A2251*SIN(C$5*PI()/180))*100/2)^2*PI(),IF(AND(C$9="C",C$10="D"),(($C$7* Coefficients!$F$16)/($A2251*SIN(C$5*PI()/180))*100/2)^2*PI(),FALSE))))</f>
        <v>948.34778696906289</v>
      </c>
      <c r="I2251" s="42">
        <f t="shared" si="247"/>
        <v>0.48650800102303238</v>
      </c>
      <c r="L2251" s="44"/>
    </row>
    <row r="2252" spans="1:12" x14ac:dyDescent="0.25">
      <c r="A2252" s="51">
        <f t="shared" si="248"/>
        <v>1648.1623915253115</v>
      </c>
      <c r="B2252" s="5">
        <f t="shared" si="242"/>
        <v>0.48441343541774062</v>
      </c>
      <c r="C2252" s="49">
        <f t="shared" si="245"/>
        <v>-6.2956764003043588</v>
      </c>
      <c r="D2252" s="5">
        <f t="shared" si="243"/>
        <v>15.854187739271193</v>
      </c>
      <c r="E2252" s="5">
        <f t="shared" si="244"/>
        <v>28.557358222864497</v>
      </c>
      <c r="F2252" s="5">
        <f t="shared" si="246"/>
        <v>14.557180293541986</v>
      </c>
      <c r="G2252" s="16">
        <f>IF(AND(C$9="L",C$10="IB"),IF((($C$7*Coefficients!$C$16)/($A2252*($C$4/100)))&lt;=1,2*ASIN(($C$7*Coefficients!$C$16)/( $A2252*($C$4/100)))*180/PI(),180),IF(AND(C$9="C",C$10="IB"),IF((($C$7*Coefficients!$D$16)/($A2252*($C$4/100)))&lt;=1,2*ASIN(($C$7*Coefficients!$D$16)/( $A2252*($C$4/100)))*180/PI(),180),IF(AND(C$9="L",C$10="D"),IF((($C$7*Coefficients!$E$16)/($A2252*($C$4/100)))&lt;=1,2*ASIN(($C$7*Coefficients!$E$16)/( $A2252*($C$4/100)))*180/PI(),180),IF(AND(C$9="C",C$10="D"),IF((($C$7*Coefficients!$F$16)/($A2252*($C$4/100)))&lt;=1,2*ASIN(($C$7*Coefficients!$F$16)/( $A2252*($C$4/100)))*180/PI(),180),FALSE))))</f>
        <v>48.898740777588309</v>
      </c>
      <c r="H2252" s="50">
        <f>IF(AND(C$9="L",C$10="IB"),(($C$7*Coefficients!$C$16)/($A2252*SIN(C$5*PI()/180))*100/2)^2*PI(),IF(AND(C$9="C",C$10="IB"),(($C$7*Coefficients!$D$16)/($A2252*SIN(C$5*PI()/180))*100/2)^2*PI(),IF(AND(C$9="L",C$10="D"),(($C$7*Coefficients!$E$16)/($A2252*SIN(C$5*PI()/180))*100/2)^2*PI(),IF(AND(C$9="C",C$10="D"),(($C$7* Coefficients!$F$16)/($A2252*SIN(C$5*PI()/180))*100/2)^2*PI(),FALSE))))</f>
        <v>943.99052468233685</v>
      </c>
      <c r="I2252" s="42">
        <f t="shared" si="247"/>
        <v>0.48538906367086226</v>
      </c>
      <c r="L2252" s="44"/>
    </row>
    <row r="2253" spans="1:12" x14ac:dyDescent="0.25">
      <c r="A2253" s="51">
        <f t="shared" si="248"/>
        <v>1651.9617982288178</v>
      </c>
      <c r="B2253" s="5">
        <f t="shared" si="242"/>
        <v>0.48254019557038569</v>
      </c>
      <c r="C2253" s="49">
        <f t="shared" si="245"/>
        <v>-6.3293300821623788</v>
      </c>
      <c r="D2253" s="5">
        <f t="shared" si="243"/>
        <v>15.890735416541929</v>
      </c>
      <c r="E2253" s="5">
        <f t="shared" si="244"/>
        <v>28.689172999326235</v>
      </c>
      <c r="F2253" s="5">
        <f t="shared" si="246"/>
        <v>14.577180293541986</v>
      </c>
      <c r="G2253" s="16">
        <f>IF(AND(C$9="L",C$10="IB"),IF((($C$7*Coefficients!$C$16)/($A2253*($C$4/100)))&lt;=1,2*ASIN(($C$7*Coefficients!$C$16)/( $A2253*($C$4/100)))*180/PI(),180),IF(AND(C$9="C",C$10="IB"),IF((($C$7*Coefficients!$D$16)/($A2253*($C$4/100)))&lt;=1,2*ASIN(($C$7*Coefficients!$D$16)/( $A2253*($C$4/100)))*180/PI(),180),IF(AND(C$9="L",C$10="D"),IF((($C$7*Coefficients!$E$16)/($A2253*($C$4/100)))&lt;=1,2*ASIN(($C$7*Coefficients!$E$16)/( $A2253*($C$4/100)))*180/PI(),180),IF(AND(C$9="C",C$10="D"),IF((($C$7*Coefficients!$F$16)/($A2253*($C$4/100)))&lt;=1,2*ASIN(($C$7*Coefficients!$F$16)/( $A2253*($C$4/100)))*180/PI(),180),FALSE))))</f>
        <v>48.778942225783808</v>
      </c>
      <c r="H2253" s="50">
        <f>IF(AND(C$9="L",C$10="IB"),(($C$7*Coefficients!$C$16)/($A2253*SIN(C$5*PI()/180))*100/2)^2*PI(),IF(AND(C$9="C",C$10="IB"),(($C$7*Coefficients!$D$16)/($A2253*SIN(C$5*PI()/180))*100/2)^2*PI(),IF(AND(C$9="L",C$10="D"),(($C$7*Coefficients!$E$16)/($A2253*SIN(C$5*PI()/180))*100/2)^2*PI(),IF(AND(C$9="C",C$10="D"),(($C$7* Coefficients!$F$16)/($A2253*SIN(C$5*PI()/180))*100/2)^2*PI(),FALSE))))</f>
        <v>939.65328219730895</v>
      </c>
      <c r="I2253" s="42">
        <f t="shared" si="247"/>
        <v>0.48427269980318871</v>
      </c>
      <c r="L2253" s="44"/>
    </row>
    <row r="2254" spans="1:12" x14ac:dyDescent="0.25">
      <c r="A2254" s="51">
        <f t="shared" si="248"/>
        <v>1655.7699634693304</v>
      </c>
      <c r="B2254" s="5">
        <f t="shared" si="242"/>
        <v>0.48066248334211703</v>
      </c>
      <c r="C2254" s="49">
        <f t="shared" si="245"/>
        <v>-6.3631954818432366</v>
      </c>
      <c r="D2254" s="5">
        <f t="shared" si="243"/>
        <v>15.927367344909971</v>
      </c>
      <c r="E2254" s="5">
        <f t="shared" si="244"/>
        <v>28.821596205151717</v>
      </c>
      <c r="F2254" s="5">
        <f t="shared" si="246"/>
        <v>14.597180293541985</v>
      </c>
      <c r="G2254" s="16">
        <f>IF(AND(C$9="L",C$10="IB"),IF((($C$7*Coefficients!$C$16)/($A2254*($C$4/100)))&lt;=1,2*ASIN(($C$7*Coefficients!$C$16)/( $A2254*($C$4/100)))*180/PI(),180),IF(AND(C$9="C",C$10="IB"),IF((($C$7*Coefficients!$D$16)/($A2254*($C$4/100)))&lt;=1,2*ASIN(($C$7*Coefficients!$D$16)/( $A2254*($C$4/100)))*180/PI(),180),IF(AND(C$9="L",C$10="D"),IF((($C$7*Coefficients!$E$16)/($A2254*($C$4/100)))&lt;=1,2*ASIN(($C$7*Coefficients!$E$16)/( $A2254*($C$4/100)))*180/PI(),180),IF(AND(C$9="C",C$10="D"),IF((($C$7*Coefficients!$F$16)/($A2254*($C$4/100)))&lt;=1,2*ASIN(($C$7*Coefficients!$F$16)/( $A2254*($C$4/100)))*180/PI(),180),FALSE))))</f>
        <v>48.659475765244025</v>
      </c>
      <c r="H2254" s="50">
        <f>IF(AND(C$9="L",C$10="IB"),(($C$7*Coefficients!$C$16)/($A2254*SIN(C$5*PI()/180))*100/2)^2*PI(),IF(AND(C$9="C",C$10="IB"),(($C$7*Coefficients!$D$16)/($A2254*SIN(C$5*PI()/180))*100/2)^2*PI(),IF(AND(C$9="L",C$10="D"),(($C$7*Coefficients!$E$16)/($A2254*SIN(C$5*PI()/180))*100/2)^2*PI(),IF(AND(C$9="C",C$10="D"),(($C$7* Coefficients!$F$16)/($A2254*SIN(C$5*PI()/180))*100/2)^2*PI(),FALSE))))</f>
        <v>935.33596753134418</v>
      </c>
      <c r="I2254" s="42">
        <f t="shared" si="247"/>
        <v>0.48315890350116159</v>
      </c>
      <c r="L2254" s="44"/>
    </row>
    <row r="2255" spans="1:12" x14ac:dyDescent="0.25">
      <c r="A2255" s="51">
        <f t="shared" si="248"/>
        <v>1659.5869074373622</v>
      </c>
      <c r="B2255" s="5">
        <f t="shared" si="242"/>
        <v>0.47878031004135069</v>
      </c>
      <c r="C2255" s="49">
        <f t="shared" si="245"/>
        <v>-6.3972743673269008</v>
      </c>
      <c r="D2255" s="5">
        <f t="shared" si="243"/>
        <v>15.964083718594152</v>
      </c>
      <c r="E2255" s="5">
        <f t="shared" si="244"/>
        <v>28.954630648723281</v>
      </c>
      <c r="F2255" s="5">
        <f t="shared" si="246"/>
        <v>14.617180293541985</v>
      </c>
      <c r="G2255" s="16">
        <f>IF(AND(C$9="L",C$10="IB"),IF((($C$7*Coefficients!$C$16)/($A2255*($C$4/100)))&lt;=1,2*ASIN(($C$7*Coefficients!$C$16)/( $A2255*($C$4/100)))*180/PI(),180),IF(AND(C$9="C",C$10="IB"),IF((($C$7*Coefficients!$D$16)/($A2255*($C$4/100)))&lt;=1,2*ASIN(($C$7*Coefficients!$D$16)/( $A2255*($C$4/100)))*180/PI(),180),IF(AND(C$9="L",C$10="D"),IF((($C$7*Coefficients!$E$16)/($A2255*($C$4/100)))&lt;=1,2*ASIN(($C$7*Coefficients!$E$16)/( $A2255*($C$4/100)))*180/PI(),180),IF(AND(C$9="C",C$10="D"),IF((($C$7*Coefficients!$F$16)/($A2255*($C$4/100)))&lt;=1,2*ASIN(($C$7*Coefficients!$F$16)/( $A2255*($C$4/100)))*180/PI(),180),FALSE))))</f>
        <v>48.540340163317879</v>
      </c>
      <c r="H2255" s="50">
        <f>IF(AND(C$9="L",C$10="IB"),(($C$7*Coefficients!$C$16)/($A2255*SIN(C$5*PI()/180))*100/2)^2*PI(),IF(AND(C$9="C",C$10="IB"),(($C$7*Coefficients!$D$16)/($A2255*SIN(C$5*PI()/180))*100/2)^2*PI(),IF(AND(C$9="L",C$10="D"),(($C$7*Coefficients!$E$16)/($A2255*SIN(C$5*PI()/180))*100/2)^2*PI(),IF(AND(C$9="C",C$10="D"),(($C$7* Coefficients!$F$16)/($A2255*SIN(C$5*PI()/180))*100/2)^2*PI(),FALSE))))</f>
        <v>931.0384891244322</v>
      </c>
      <c r="I2255" s="42">
        <f t="shared" si="247"/>
        <v>0.48204766885954387</v>
      </c>
      <c r="L2255" s="44"/>
    </row>
    <row r="2256" spans="1:12" x14ac:dyDescent="0.25">
      <c r="A2256" s="51">
        <f t="shared" si="248"/>
        <v>1663.4126503699706</v>
      </c>
      <c r="B2256" s="5">
        <f t="shared" si="242"/>
        <v>0.47689368723993536</v>
      </c>
      <c r="C2256" s="49">
        <f t="shared" si="245"/>
        <v>-6.4315685278379506</v>
      </c>
      <c r="D2256" s="5">
        <f t="shared" si="243"/>
        <v>16.000884732261031</v>
      </c>
      <c r="E2256" s="5">
        <f t="shared" si="244"/>
        <v>29.088279151386175</v>
      </c>
      <c r="F2256" s="5">
        <f t="shared" si="246"/>
        <v>14.637180293541983</v>
      </c>
      <c r="G2256" s="16">
        <f>IF(AND(C$9="L",C$10="IB"),IF((($C$7*Coefficients!$C$16)/($A2256*($C$4/100)))&lt;=1,2*ASIN(($C$7*Coefficients!$C$16)/( $A2256*($C$4/100)))*180/PI(),180),IF(AND(C$9="C",C$10="IB"),IF((($C$7*Coefficients!$D$16)/($A2256*($C$4/100)))&lt;=1,2*ASIN(($C$7*Coefficients!$D$16)/( $A2256*($C$4/100)))*180/PI(),180),IF(AND(C$9="L",C$10="D"),IF((($C$7*Coefficients!$E$16)/($A2256*($C$4/100)))&lt;=1,2*ASIN(($C$7*Coefficients!$E$16)/( $A2256*($C$4/100)))*180/PI(),180),IF(AND(C$9="C",C$10="D"),IF((($C$7*Coefficients!$F$16)/($A2256*($C$4/100)))&lt;=1,2*ASIN(($C$7*Coefficients!$F$16)/( $A2256*($C$4/100)))*180/PI(),180),FALSE))))</f>
        <v>48.421534194511558</v>
      </c>
      <c r="H2256" s="50">
        <f>IF(AND(C$9="L",C$10="IB"),(($C$7*Coefficients!$C$16)/($A2256*SIN(C$5*PI()/180))*100/2)^2*PI(),IF(AND(C$9="C",C$10="IB"),(($C$7*Coefficients!$D$16)/($A2256*SIN(C$5*PI()/180))*100/2)^2*PI(),IF(AND(C$9="L",C$10="D"),(($C$7*Coefficients!$E$16)/($A2256*SIN(C$5*PI()/180))*100/2)^2*PI(),IF(AND(C$9="C",C$10="D"),(($C$7* Coefficients!$F$16)/($A2256*SIN(C$5*PI()/180))*100/2)^2*PI(),FALSE))))</f>
        <v>926.76075583724059</v>
      </c>
      <c r="I2256" s="42">
        <f t="shared" si="247"/>
        <v>0.48093898998667994</v>
      </c>
      <c r="L2256" s="44"/>
    </row>
    <row r="2257" spans="1:12" x14ac:dyDescent="0.25">
      <c r="A2257" s="51">
        <f t="shared" si="248"/>
        <v>1667.2472125508634</v>
      </c>
      <c r="B2257" s="5">
        <f t="shared" si="242"/>
        <v>0.47500262677529581</v>
      </c>
      <c r="C2257" s="49">
        <f t="shared" si="245"/>
        <v>-6.4660797742032212</v>
      </c>
      <c r="D2257" s="5">
        <f t="shared" si="243"/>
        <v>16.037770581025924</v>
      </c>
      <c r="E2257" s="5">
        <f t="shared" si="244"/>
        <v>29.222544547508388</v>
      </c>
      <c r="F2257" s="5">
        <f t="shared" si="246"/>
        <v>14.657180293541982</v>
      </c>
      <c r="G2257" s="16">
        <f>IF(AND(C$9="L",C$10="IB"),IF((($C$7*Coefficients!$C$16)/($A2257*($C$4/100)))&lt;=1,2*ASIN(($C$7*Coefficients!$C$16)/( $A2257*($C$4/100)))*180/PI(),180),IF(AND(C$9="C",C$10="IB"),IF((($C$7*Coefficients!$D$16)/($A2257*($C$4/100)))&lt;=1,2*ASIN(($C$7*Coefficients!$D$16)/( $A2257*($C$4/100)))*180/PI(),180),IF(AND(C$9="L",C$10="D"),IF((($C$7*Coefficients!$E$16)/($A2257*($C$4/100)))&lt;=1,2*ASIN(($C$7*Coefficients!$E$16)/( $A2257*($C$4/100)))*180/PI(),180),IF(AND(C$9="C",C$10="D"),IF((($C$7*Coefficients!$F$16)/($A2257*($C$4/100)))&lt;=1,2*ASIN(($C$7*Coefficients!$F$16)/( $A2257*($C$4/100)))*180/PI(),180),FALSE))))</f>
        <v>48.303056640426362</v>
      </c>
      <c r="H2257" s="50">
        <f>IF(AND(C$9="L",C$10="IB"),(($C$7*Coefficients!$C$16)/($A2257*SIN(C$5*PI()/180))*100/2)^2*PI(),IF(AND(C$9="C",C$10="IB"),(($C$7*Coefficients!$D$16)/($A2257*SIN(C$5*PI()/180))*100/2)^2*PI(),IF(AND(C$9="L",C$10="D"),(($C$7*Coefficients!$E$16)/($A2257*SIN(C$5*PI()/180))*100/2)^2*PI(),IF(AND(C$9="C",C$10="D"),(($C$7* Coefficients!$F$16)/($A2257*SIN(C$5*PI()/180))*100/2)^2*PI(),FALSE))))</f>
        <v>922.502676949185</v>
      </c>
      <c r="I2257" s="42">
        <f t="shared" si="247"/>
        <v>0.47983286100446493</v>
      </c>
      <c r="L2257" s="44"/>
    </row>
    <row r="2258" spans="1:12" x14ac:dyDescent="0.25">
      <c r="A2258" s="51">
        <f t="shared" si="248"/>
        <v>1671.0906143105076</v>
      </c>
      <c r="B2258" s="5">
        <f t="shared" si="242"/>
        <v>0.47310714075258281</v>
      </c>
      <c r="C2258" s="49">
        <f t="shared" si="245"/>
        <v>-6.5008099392172536</v>
      </c>
      <c r="D2258" s="5">
        <f t="shared" si="243"/>
        <v>16.074741460453922</v>
      </c>
      <c r="E2258" s="5">
        <f t="shared" si="244"/>
        <v>29.35742968454074</v>
      </c>
      <c r="F2258" s="5">
        <f t="shared" si="246"/>
        <v>14.677180293541984</v>
      </c>
      <c r="G2258" s="16">
        <f>IF(AND(C$9="L",C$10="IB"),IF((($C$7*Coefficients!$C$16)/($A2258*($C$4/100)))&lt;=1,2*ASIN(($C$7*Coefficients!$C$16)/( $A2258*($C$4/100)))*180/PI(),180),IF(AND(C$9="C",C$10="IB"),IF((($C$7*Coefficients!$D$16)/($A2258*($C$4/100)))&lt;=1,2*ASIN(($C$7*Coefficients!$D$16)/( $A2258*($C$4/100)))*180/PI(),180),IF(AND(C$9="L",C$10="D"),IF((($C$7*Coefficients!$E$16)/($A2258*($C$4/100)))&lt;=1,2*ASIN(($C$7*Coefficients!$E$16)/( $A2258*($C$4/100)))*180/PI(),180),IF(AND(C$9="C",C$10="D"),IF((($C$7*Coefficients!$F$16)/($A2258*($C$4/100)))&lt;=1,2*ASIN(($C$7*Coefficients!$F$16)/( $A2258*($C$4/100)))*180/PI(),180),FALSE))))</f>
        <v>48.184906289696904</v>
      </c>
      <c r="H2258" s="50">
        <f>IF(AND(C$9="L",C$10="IB"),(($C$7*Coefficients!$C$16)/($A2258*SIN(C$5*PI()/180))*100/2)^2*PI(),IF(AND(C$9="C",C$10="IB"),(($C$7*Coefficients!$D$16)/($A2258*SIN(C$5*PI()/180))*100/2)^2*PI(),IF(AND(C$9="L",C$10="D"),(($C$7*Coefficients!$E$16)/($A2258*SIN(C$5*PI()/180))*100/2)^2*PI(),IF(AND(C$9="C",C$10="D"),(($C$7* Coefficients!$F$16)/($A2258*SIN(C$5*PI()/180))*100/2)^2*PI(),FALSE))))</f>
        <v>918.26416215650465</v>
      </c>
      <c r="I2258" s="42">
        <f t="shared" si="247"/>
        <v>0.47872927604831306</v>
      </c>
      <c r="L2258" s="44"/>
    </row>
    <row r="2259" spans="1:12" x14ac:dyDescent="0.25">
      <c r="A2259" s="51">
        <f t="shared" si="248"/>
        <v>1674.9428760262369</v>
      </c>
      <c r="B2259" s="5">
        <f t="shared" si="242"/>
        <v>0.4712072415468288</v>
      </c>
      <c r="C2259" s="49">
        <f t="shared" si="245"/>
        <v>-6.5357608780157825</v>
      </c>
      <c r="D2259" s="5">
        <f t="shared" si="243"/>
        <v>16.111797566560952</v>
      </c>
      <c r="E2259" s="5">
        <f t="shared" si="244"/>
        <v>29.492937423077311</v>
      </c>
      <c r="F2259" s="5">
        <f t="shared" si="246"/>
        <v>14.697180293541983</v>
      </c>
      <c r="G2259" s="16">
        <f>IF(AND(C$9="L",C$10="IB"),IF((($C$7*Coefficients!$C$16)/($A2259*($C$4/100)))&lt;=1,2*ASIN(($C$7*Coefficients!$C$16)/( $A2259*($C$4/100)))*180/PI(),180),IF(AND(C$9="C",C$10="IB"),IF((($C$7*Coefficients!$D$16)/($A2259*($C$4/100)))&lt;=1,2*ASIN(($C$7*Coefficients!$D$16)/( $A2259*($C$4/100)))*180/PI(),180),IF(AND(C$9="L",C$10="D"),IF((($C$7*Coefficients!$E$16)/($A2259*($C$4/100)))&lt;=1,2*ASIN(($C$7*Coefficients!$E$16)/( $A2259*($C$4/100)))*180/PI(),180),IF(AND(C$9="C",C$10="D"),IF((($C$7*Coefficients!$F$16)/($A2259*($C$4/100)))&lt;=1,2*ASIN(($C$7*Coefficients!$F$16)/( $A2259*($C$4/100)))*180/PI(),180),FALSE))))</f>
        <v>48.067081937930411</v>
      </c>
      <c r="H2259" s="50">
        <f>IF(AND(C$9="L",C$10="IB"),(($C$7*Coefficients!$C$16)/($A2259*SIN(C$5*PI()/180))*100/2)^2*PI(),IF(AND(C$9="C",C$10="IB"),(($C$7*Coefficients!$D$16)/($A2259*SIN(C$5*PI()/180))*100/2)^2*PI(),IF(AND(C$9="L",C$10="D"),(($C$7*Coefficients!$E$16)/($A2259*SIN(C$5*PI()/180))*100/2)^2*PI(),IF(AND(C$9="C",C$10="D"),(($C$7* Coefficients!$F$16)/($A2259*SIN(C$5*PI()/180))*100/2)^2*PI(),FALSE))))</f>
        <v>914.04512157034549</v>
      </c>
      <c r="I2259" s="42">
        <f t="shared" si="247"/>
        <v>0.47762822926712667</v>
      </c>
      <c r="L2259" s="44"/>
    </row>
    <row r="2260" spans="1:12" x14ac:dyDescent="0.25">
      <c r="A2260" s="51">
        <f t="shared" si="248"/>
        <v>1678.8040181223594</v>
      </c>
      <c r="B2260" s="5">
        <f t="shared" si="242"/>
        <v>0.46930294180511228</v>
      </c>
      <c r="C2260" s="49">
        <f t="shared" si="245"/>
        <v>-6.5709344684574242</v>
      </c>
      <c r="D2260" s="5">
        <f t="shared" si="243"/>
        <v>16.1489390958148</v>
      </c>
      <c r="E2260" s="5">
        <f t="shared" si="244"/>
        <v>29.629070636916065</v>
      </c>
      <c r="F2260" s="5">
        <f t="shared" si="246"/>
        <v>14.717180293541983</v>
      </c>
      <c r="G2260" s="16">
        <f>IF(AND(C$9="L",C$10="IB"),IF((($C$7*Coefficients!$C$16)/($A2260*($C$4/100)))&lt;=1,2*ASIN(($C$7*Coefficients!$C$16)/( $A2260*($C$4/100)))*180/PI(),180),IF(AND(C$9="C",C$10="IB"),IF((($C$7*Coefficients!$D$16)/($A2260*($C$4/100)))&lt;=1,2*ASIN(($C$7*Coefficients!$D$16)/( $A2260*($C$4/100)))*180/PI(),180),IF(AND(C$9="L",C$10="D"),IF((($C$7*Coefficients!$E$16)/($A2260*($C$4/100)))&lt;=1,2*ASIN(($C$7*Coefficients!$E$16)/( $A2260*($C$4/100)))*180/PI(),180),IF(AND(C$9="C",C$10="D"),IF((($C$7*Coefficients!$F$16)/($A2260*($C$4/100)))&lt;=1,2*ASIN(($C$7*Coefficients!$F$16)/( $A2260*($C$4/100)))*180/PI(),180),FALSE))))</f>
        <v>47.949582387646444</v>
      </c>
      <c r="H2260" s="50">
        <f>IF(AND(C$9="L",C$10="IB"),(($C$7*Coefficients!$C$16)/($A2260*SIN(C$5*PI()/180))*100/2)^2*PI(),IF(AND(C$9="C",C$10="IB"),(($C$7*Coefficients!$D$16)/($A2260*SIN(C$5*PI()/180))*100/2)^2*PI(),IF(AND(C$9="L",C$10="D"),(($C$7*Coefficients!$E$16)/($A2260*SIN(C$5*PI()/180))*100/2)^2*PI(),IF(AND(C$9="C",C$10="D"),(($C$7* Coefficients!$F$16)/($A2260*SIN(C$5*PI()/180))*100/2)^2*PI(),FALSE))))</f>
        <v>909.84546571485703</v>
      </c>
      <c r="I2260" s="42">
        <f t="shared" si="247"/>
        <v>0.47652971482326539</v>
      </c>
      <c r="L2260" s="44"/>
    </row>
    <row r="2261" spans="1:12" x14ac:dyDescent="0.25">
      <c r="A2261" s="51">
        <f t="shared" si="248"/>
        <v>1682.6740610702659</v>
      </c>
      <c r="B2261" s="5">
        <f t="shared" si="242"/>
        <v>0.46739425444872756</v>
      </c>
      <c r="C2261" s="49">
        <f t="shared" si="245"/>
        <v>-6.606332611513829</v>
      </c>
      <c r="D2261" s="5">
        <f t="shared" si="243"/>
        <v>16.18616624513615</v>
      </c>
      <c r="E2261" s="5">
        <f t="shared" si="244"/>
        <v>29.765832213119825</v>
      </c>
      <c r="F2261" s="5">
        <f t="shared" si="246"/>
        <v>14.737180293541982</v>
      </c>
      <c r="G2261" s="16">
        <f>IF(AND(C$9="L",C$10="IB"),IF((($C$7*Coefficients!$C$16)/($A2261*($C$4/100)))&lt;=1,2*ASIN(($C$7*Coefficients!$C$16)/( $A2261*($C$4/100)))*180/PI(),180),IF(AND(C$9="C",C$10="IB"),IF((($C$7*Coefficients!$D$16)/($A2261*($C$4/100)))&lt;=1,2*ASIN(($C$7*Coefficients!$D$16)/( $A2261*($C$4/100)))*180/PI(),180),IF(AND(C$9="L",C$10="D"),IF((($C$7*Coefficients!$E$16)/($A2261*($C$4/100)))&lt;=1,2*ASIN(($C$7*Coefficients!$E$16)/( $A2261*($C$4/100)))*180/PI(),180),IF(AND(C$9="C",C$10="D"),IF((($C$7*Coefficients!$F$16)/($A2261*($C$4/100)))&lt;=1,2*ASIN(($C$7*Coefficients!$F$16)/( $A2261*($C$4/100)))*180/PI(),180),FALSE))))</f>
        <v>47.832406448217441</v>
      </c>
      <c r="H2261" s="50">
        <f>IF(AND(C$9="L",C$10="IB"),(($C$7*Coefficients!$C$16)/($A2261*SIN(C$5*PI()/180))*100/2)^2*PI(),IF(AND(C$9="C",C$10="IB"),(($C$7*Coefficients!$D$16)/($A2261*SIN(C$5*PI()/180))*100/2)^2*PI(),IF(AND(C$9="L",C$10="D"),(($C$7*Coefficients!$E$16)/($A2261*SIN(C$5*PI()/180))*100/2)^2*PI(),IF(AND(C$9="C",C$10="D"),(($C$7* Coefficients!$F$16)/($A2261*SIN(C$5*PI()/180))*100/2)^2*PI(),FALSE))))</f>
        <v>905.66510552529178</v>
      </c>
      <c r="I2261" s="42">
        <f t="shared" si="247"/>
        <v>0.47543372689251506</v>
      </c>
      <c r="L2261" s="44"/>
    </row>
    <row r="2262" spans="1:12" x14ac:dyDescent="0.25">
      <c r="A2262" s="51">
        <f t="shared" si="248"/>
        <v>1686.553025388539</v>
      </c>
      <c r="B2262" s="5">
        <f t="shared" si="242"/>
        <v>0.46548119267535881</v>
      </c>
      <c r="C2262" s="49">
        <f t="shared" si="245"/>
        <v>-6.6419572316685516</v>
      </c>
      <c r="D2262" s="5">
        <f t="shared" si="243"/>
        <v>16.223479211899654</v>
      </c>
      <c r="E2262" s="5">
        <f t="shared" si="244"/>
        <v>29.903225052077488</v>
      </c>
      <c r="F2262" s="5">
        <f t="shared" si="246"/>
        <v>14.757180293541982</v>
      </c>
      <c r="G2262" s="16">
        <f>IF(AND(C$9="L",C$10="IB"),IF((($C$7*Coefficients!$C$16)/($A2262*($C$4/100)))&lt;=1,2*ASIN(($C$7*Coefficients!$C$16)/( $A2262*($C$4/100)))*180/PI(),180),IF(AND(C$9="C",C$10="IB"),IF((($C$7*Coefficients!$D$16)/($A2262*($C$4/100)))&lt;=1,2*ASIN(($C$7*Coefficients!$D$16)/( $A2262*($C$4/100)))*180/PI(),180),IF(AND(C$9="L",C$10="D"),IF((($C$7*Coefficients!$E$16)/($A2262*($C$4/100)))&lt;=1,2*ASIN(($C$7*Coefficients!$E$16)/( $A2262*($C$4/100)))*180/PI(),180),IF(AND(C$9="C",C$10="D"),IF((($C$7*Coefficients!$F$16)/($A2262*($C$4/100)))&lt;=1,2*ASIN(($C$7*Coefficients!$F$16)/( $A2262*($C$4/100)))*180/PI(),180),FALSE))))</f>
        <v>47.715552935809889</v>
      </c>
      <c r="H2262" s="50">
        <f>IF(AND(C$9="L",C$10="IB"),(($C$7*Coefficients!$C$16)/($A2262*SIN(C$5*PI()/180))*100/2)^2*PI(),IF(AND(C$9="C",C$10="IB"),(($C$7*Coefficients!$D$16)/($A2262*SIN(C$5*PI()/180))*100/2)^2*PI(),IF(AND(C$9="L",C$10="D"),(($C$7*Coefficients!$E$16)/($A2262*SIN(C$5*PI()/180))*100/2)^2*PI(),IF(AND(C$9="C",C$10="D"),(($C$7* Coefficients!$F$16)/($A2262*SIN(C$5*PI()/180))*100/2)^2*PI(),FALSE))))</f>
        <v>901.50395234611779</v>
      </c>
      <c r="I2262" s="42">
        <f t="shared" si="247"/>
        <v>0.47434025966405668</v>
      </c>
      <c r="L2262" s="44"/>
    </row>
    <row r="2263" spans="1:12" x14ac:dyDescent="0.25">
      <c r="A2263" s="51">
        <f t="shared" si="248"/>
        <v>1690.4409316430615</v>
      </c>
      <c r="B2263" s="5">
        <f t="shared" si="242"/>
        <v>0.46356376996126342</v>
      </c>
      <c r="C2263" s="49">
        <f t="shared" si="245"/>
        <v>-6.6778102773247934</v>
      </c>
      <c r="D2263" s="5">
        <f t="shared" si="243"/>
        <v>16.260878193934939</v>
      </c>
      <c r="E2263" s="5">
        <f t="shared" si="244"/>
        <v>30.041252067565523</v>
      </c>
      <c r="F2263" s="5">
        <f t="shared" si="246"/>
        <v>14.777180293541983</v>
      </c>
      <c r="G2263" s="16">
        <f>IF(AND(C$9="L",C$10="IB"),IF((($C$7*Coefficients!$C$16)/($A2263*($C$4/100)))&lt;=1,2*ASIN(($C$7*Coefficients!$C$16)/( $A2263*($C$4/100)))*180/PI(),180),IF(AND(C$9="C",C$10="IB"),IF((($C$7*Coefficients!$D$16)/($A2263*($C$4/100)))&lt;=1,2*ASIN(($C$7*Coefficients!$D$16)/( $A2263*($C$4/100)))*180/PI(),180),IF(AND(C$9="L",C$10="D"),IF((($C$7*Coefficients!$E$16)/($A2263*($C$4/100)))&lt;=1,2*ASIN(($C$7*Coefficients!$E$16)/( $A2263*($C$4/100)))*180/PI(),180),IF(AND(C$9="C",C$10="D"),IF((($C$7*Coefficients!$F$16)/($A2263*($C$4/100)))&lt;=1,2*ASIN(($C$7*Coefficients!$F$16)/( $A2263*($C$4/100)))*180/PI(),180),FALSE))))</f>
        <v>47.599020673326123</v>
      </c>
      <c r="H2263" s="50">
        <f>IF(AND(C$9="L",C$10="IB"),(($C$7*Coefficients!$C$16)/($A2263*SIN(C$5*PI()/180))*100/2)^2*PI(),IF(AND(C$9="C",C$10="IB"),(($C$7*Coefficients!$D$16)/($A2263*SIN(C$5*PI()/180))*100/2)^2*PI(),IF(AND(C$9="L",C$10="D"),(($C$7*Coefficients!$E$16)/($A2263*SIN(C$5*PI()/180))*100/2)^2*PI(),IF(AND(C$9="C",C$10="D"),(($C$7* Coefficients!$F$16)/($A2263*SIN(C$5*PI()/180))*100/2)^2*PI(),FALSE))))</f>
        <v>897.36191792913894</v>
      </c>
      <c r="I2263" s="42">
        <f t="shared" si="247"/>
        <v>0.47324930734043597</v>
      </c>
      <c r="L2263" s="44"/>
    </row>
    <row r="2264" spans="1:12" x14ac:dyDescent="0.25">
      <c r="A2264" s="51">
        <f t="shared" si="248"/>
        <v>1694.3378004471251</v>
      </c>
      <c r="B2264" s="5">
        <f t="shared" si="242"/>
        <v>0.46164200006345885</v>
      </c>
      <c r="C2264" s="49">
        <f t="shared" si="245"/>
        <v>-6.7138937212223464</v>
      </c>
      <c r="D2264" s="5">
        <f t="shared" si="243"/>
        <v>16.298363389527683</v>
      </c>
      <c r="E2264" s="5">
        <f t="shared" si="244"/>
        <v>30.179916186809802</v>
      </c>
      <c r="F2264" s="5">
        <f t="shared" si="246"/>
        <v>14.797180293541981</v>
      </c>
      <c r="G2264" s="16">
        <f>IF(AND(C$9="L",C$10="IB"),IF((($C$7*Coefficients!$C$16)/($A2264*($C$4/100)))&lt;=1,2*ASIN(($C$7*Coefficients!$C$16)/( $A2264*($C$4/100)))*180/PI(),180),IF(AND(C$9="C",C$10="IB"),IF((($C$7*Coefficients!$D$16)/($A2264*($C$4/100)))&lt;=1,2*ASIN(($C$7*Coefficients!$D$16)/( $A2264*($C$4/100)))*180/PI(),180),IF(AND(C$9="L",C$10="D"),IF((($C$7*Coefficients!$E$16)/($A2264*($C$4/100)))&lt;=1,2*ASIN(($C$7*Coefficients!$E$16)/( $A2264*($C$4/100)))*180/PI(),180),IF(AND(C$9="C",C$10="D"),IF((($C$7*Coefficients!$F$16)/($A2264*($C$4/100)))&lt;=1,2*ASIN(($C$7*Coefficients!$F$16)/( $A2264*($C$4/100)))*180/PI(),180),FALSE))))</f>
        <v>47.482808490346898</v>
      </c>
      <c r="H2264" s="50">
        <f>IF(AND(C$9="L",C$10="IB"),(($C$7*Coefficients!$C$16)/($A2264*SIN(C$5*PI()/180))*100/2)^2*PI(),IF(AND(C$9="C",C$10="IB"),(($C$7*Coefficients!$D$16)/($A2264*SIN(C$5*PI()/180))*100/2)^2*PI(),IF(AND(C$9="L",C$10="D"),(($C$7*Coefficients!$E$16)/($A2264*SIN(C$5*PI()/180))*100/2)^2*PI(),IF(AND(C$9="C",C$10="D"),(($C$7* Coefficients!$F$16)/($A2264*SIN(C$5*PI()/180))*100/2)^2*PI(),FALSE))))</f>
        <v>893.23891443162131</v>
      </c>
      <c r="I2264" s="42">
        <f t="shared" si="247"/>
        <v>0.47216086413753211</v>
      </c>
      <c r="L2264" s="44"/>
    </row>
    <row r="2265" spans="1:12" x14ac:dyDescent="0.25">
      <c r="A2265" s="51">
        <f t="shared" si="248"/>
        <v>1698.2436524615405</v>
      </c>
      <c r="B2265" s="5">
        <f t="shared" si="242"/>
        <v>0.45971589702191656</v>
      </c>
      <c r="C2265" s="49">
        <f t="shared" si="245"/>
        <v>-6.7502095608639241</v>
      </c>
      <c r="D2265" s="5">
        <f t="shared" si="243"/>
        <v>16.335934997420669</v>
      </c>
      <c r="E2265" s="5">
        <f t="shared" si="244"/>
        <v>30.319220350547653</v>
      </c>
      <c r="F2265" s="5">
        <f t="shared" si="246"/>
        <v>14.817180293541981</v>
      </c>
      <c r="G2265" s="16">
        <f>IF(AND(C$9="L",C$10="IB"),IF((($C$7*Coefficients!$C$16)/($A2265*($C$4/100)))&lt;=1,2*ASIN(($C$7*Coefficients!$C$16)/( $A2265*($C$4/100)))*180/PI(),180),IF(AND(C$9="C",C$10="IB"),IF((($C$7*Coefficients!$D$16)/($A2265*($C$4/100)))&lt;=1,2*ASIN(($C$7*Coefficients!$D$16)/( $A2265*($C$4/100)))*180/PI(),180),IF(AND(C$9="L",C$10="D"),IF((($C$7*Coefficients!$E$16)/($A2265*($C$4/100)))&lt;=1,2*ASIN(($C$7*Coefficients!$E$16)/( $A2265*($C$4/100)))*180/PI(),180),IF(AND(C$9="C",C$10="D"),IF((($C$7*Coefficients!$F$16)/($A2265*($C$4/100)))&lt;=1,2*ASIN(($C$7*Coefficients!$F$16)/( $A2265*($C$4/100)))*180/PI(),180),FALSE))))</f>
        <v>47.366915223074471</v>
      </c>
      <c r="H2265" s="50">
        <f>IF(AND(C$9="L",C$10="IB"),(($C$7*Coefficients!$C$16)/($A2265*SIN(C$5*PI()/180))*100/2)^2*PI(),IF(AND(C$9="C",C$10="IB"),(($C$7*Coefficients!$D$16)/($A2265*SIN(C$5*PI()/180))*100/2)^2*PI(),IF(AND(C$9="L",C$10="D"),(($C$7*Coefficients!$E$16)/($A2265*SIN(C$5*PI()/180))*100/2)^2*PI(),IF(AND(C$9="C",C$10="D"),(($C$7* Coefficients!$F$16)/($A2265*SIN(C$5*PI()/180))*100/2)^2*PI(),FALSE))))</f>
        <v>889.13485441443288</v>
      </c>
      <c r="I2265" s="42">
        <f t="shared" si="247"/>
        <v>0.47107492428452774</v>
      </c>
      <c r="L2265" s="44"/>
    </row>
    <row r="2266" spans="1:12" x14ac:dyDescent="0.25">
      <c r="A2266" s="51">
        <f t="shared" si="248"/>
        <v>1702.1585083947461</v>
      </c>
      <c r="B2266" s="5">
        <f t="shared" si="242"/>
        <v>0.45778547516176193</v>
      </c>
      <c r="C2266" s="49">
        <f t="shared" si="245"/>
        <v>-6.7867598189511789</v>
      </c>
      <c r="D2266" s="5">
        <f t="shared" si="243"/>
        <v>16.373593216814818</v>
      </c>
      <c r="E2266" s="5">
        <f t="shared" si="244"/>
        <v>30.459167513090232</v>
      </c>
      <c r="F2266" s="5">
        <f t="shared" si="246"/>
        <v>14.83718029354198</v>
      </c>
      <c r="G2266" s="16">
        <f>IF(AND(C$9="L",C$10="IB"),IF((($C$7*Coefficients!$C$16)/($A2266*($C$4/100)))&lt;=1,2*ASIN(($C$7*Coefficients!$C$16)/( $A2266*($C$4/100)))*180/PI(),180),IF(AND(C$9="C",C$10="IB"),IF((($C$7*Coefficients!$D$16)/($A2266*($C$4/100)))&lt;=1,2*ASIN(($C$7*Coefficients!$D$16)/( $A2266*($C$4/100)))*180/PI(),180),IF(AND(C$9="L",C$10="D"),IF((($C$7*Coefficients!$E$16)/($A2266*($C$4/100)))&lt;=1,2*ASIN(($C$7*Coefficients!$E$16)/( $A2266*($C$4/100)))*180/PI(),180),IF(AND(C$9="C",C$10="D"),IF((($C$7*Coefficients!$F$16)/($A2266*($C$4/100)))&lt;=1,2*ASIN(($C$7*Coefficients!$F$16)/( $A2266*($C$4/100)))*180/PI(),180),FALSE))))</f>
        <v>47.251339714276448</v>
      </c>
      <c r="H2266" s="50">
        <f>IF(AND(C$9="L",C$10="IB"),(($C$7*Coefficients!$C$16)/($A2266*SIN(C$5*PI()/180))*100/2)^2*PI(),IF(AND(C$9="C",C$10="IB"),(($C$7*Coefficients!$D$16)/($A2266*SIN(C$5*PI()/180))*100/2)^2*PI(),IF(AND(C$9="L",C$10="D"),(($C$7*Coefficients!$E$16)/($A2266*SIN(C$5*PI()/180))*100/2)^2*PI(),IF(AND(C$9="C",C$10="D"),(($C$7* Coefficients!$F$16)/($A2266*SIN(C$5*PI()/180))*100/2)^2*PI(),FALSE))))</f>
        <v>885.04965084018784</v>
      </c>
      <c r="I2266" s="42">
        <f t="shared" si="247"/>
        <v>0.46999148202387786</v>
      </c>
      <c r="L2266" s="44"/>
    </row>
    <row r="2267" spans="1:12" x14ac:dyDescent="0.25">
      <c r="A2267" s="51">
        <f t="shared" si="248"/>
        <v>1706.0823890029185</v>
      </c>
      <c r="B2267" s="5">
        <f t="shared" si="242"/>
        <v>0.45585074909547818</v>
      </c>
      <c r="C2267" s="49">
        <f t="shared" si="245"/>
        <v>-6.8235465438306662</v>
      </c>
      <c r="D2267" s="5">
        <f t="shared" si="243"/>
        <v>16.411338247370256</v>
      </c>
      <c r="E2267" s="5">
        <f t="shared" si="244"/>
        <v>30.599760642385153</v>
      </c>
      <c r="F2267" s="5">
        <f t="shared" si="246"/>
        <v>14.857180293541978</v>
      </c>
      <c r="G2267" s="16">
        <f>IF(AND(C$9="L",C$10="IB"),IF((($C$7*Coefficients!$C$16)/($A2267*($C$4/100)))&lt;=1,2*ASIN(($C$7*Coefficients!$C$16)/( $A2267*($C$4/100)))*180/PI(),180),IF(AND(C$9="C",C$10="IB"),IF((($C$7*Coefficients!$D$16)/($A2267*($C$4/100)))&lt;=1,2*ASIN(($C$7*Coefficients!$D$16)/( $A2267*($C$4/100)))*180/PI(),180),IF(AND(C$9="L",C$10="D"),IF((($C$7*Coefficients!$E$16)/($A2267*($C$4/100)))&lt;=1,2*ASIN(($C$7*Coefficients!$E$16)/( $A2267*($C$4/100)))*180/PI(),180),IF(AND(C$9="C",C$10="D"),IF((($C$7*Coefficients!$F$16)/($A2267*($C$4/100)))&lt;=1,2*ASIN(($C$7*Coefficients!$F$16)/( $A2267*($C$4/100)))*180/PI(),180),FALSE))))</f>
        <v>47.136080813230151</v>
      </c>
      <c r="H2267" s="50">
        <f>IF(AND(C$9="L",C$10="IB"),(($C$7*Coefficients!$C$16)/($A2267*SIN(C$5*PI()/180))*100/2)^2*PI(),IF(AND(C$9="C",C$10="IB"),(($C$7*Coefficients!$D$16)/($A2267*SIN(C$5*PI()/180))*100/2)^2*PI(),IF(AND(C$9="L",C$10="D"),(($C$7*Coefficients!$E$16)/($A2267*SIN(C$5*PI()/180))*100/2)^2*PI(),IF(AND(C$9="C",C$10="D"),(($C$7* Coefficients!$F$16)/($A2267*SIN(C$5*PI()/180))*100/2)^2*PI(),FALSE))))</f>
        <v>880.98321707140053</v>
      </c>
      <c r="I2267" s="42">
        <f t="shared" si="247"/>
        <v>0.46891053161127938</v>
      </c>
      <c r="L2267" s="44"/>
    </row>
    <row r="2268" spans="1:12" x14ac:dyDescent="0.25">
      <c r="A2268" s="51">
        <f t="shared" si="248"/>
        <v>1710.0153150900819</v>
      </c>
      <c r="B2268" s="5">
        <f t="shared" si="242"/>
        <v>0.45391173372511645</v>
      </c>
      <c r="C2268" s="49">
        <f t="shared" si="245"/>
        <v>-6.8605718099500379</v>
      </c>
      <c r="D2268" s="5">
        <f t="shared" si="243"/>
        <v>16.449170289207384</v>
      </c>
      <c r="E2268" s="5">
        <f t="shared" si="244"/>
        <v>30.741002720079493</v>
      </c>
      <c r="F2268" s="5">
        <f t="shared" si="246"/>
        <v>14.877180293541979</v>
      </c>
      <c r="G2268" s="16">
        <f>IF(AND(C$9="L",C$10="IB"),IF((($C$7*Coefficients!$C$16)/($A2268*($C$4/100)))&lt;=1,2*ASIN(($C$7*Coefficients!$C$16)/( $A2268*($C$4/100)))*180/PI(),180),IF(AND(C$9="C",C$10="IB"),IF((($C$7*Coefficients!$D$16)/($A2268*($C$4/100)))&lt;=1,2*ASIN(($C$7*Coefficients!$D$16)/( $A2268*($C$4/100)))*180/PI(),180),IF(AND(C$9="L",C$10="D"),IF((($C$7*Coefficients!$E$16)/($A2268*($C$4/100)))&lt;=1,2*ASIN(($C$7*Coefficients!$E$16)/( $A2268*($C$4/100)))*180/PI(),180),IF(AND(C$9="C",C$10="D"),IF((($C$7*Coefficients!$F$16)/($A2268*($C$4/100)))&lt;=1,2*ASIN(($C$7*Coefficients!$F$16)/( $A2268*($C$4/100)))*180/PI(),180),FALSE))))</f>
        <v>47.021137375667635</v>
      </c>
      <c r="H2268" s="50">
        <f>IF(AND(C$9="L",C$10="IB"),(($C$7*Coefficients!$C$16)/($A2268*SIN(C$5*PI()/180))*100/2)^2*PI(),IF(AND(C$9="C",C$10="IB"),(($C$7*Coefficients!$D$16)/($A2268*SIN(C$5*PI()/180))*100/2)^2*PI(),IF(AND(C$9="L",C$10="D"),(($C$7*Coefficients!$E$16)/($A2268*SIN(C$5*PI()/180))*100/2)^2*PI(),IF(AND(C$9="C",C$10="D"),(($C$7* Coefficients!$F$16)/($A2268*SIN(C$5*PI()/180))*100/2)^2*PI(),FALSE))))</f>
        <v>876.9354668686484</v>
      </c>
      <c r="I2268" s="42">
        <f t="shared" si="247"/>
        <v>0.46783206731564086</v>
      </c>
      <c r="L2268" s="44"/>
    </row>
    <row r="2269" spans="1:12" x14ac:dyDescent="0.25">
      <c r="A2269" s="51">
        <f t="shared" si="248"/>
        <v>1713.9573075082192</v>
      </c>
      <c r="B2269" s="5">
        <f t="shared" si="242"/>
        <v>0.45196844424451282</v>
      </c>
      <c r="C2269" s="49">
        <f t="shared" si="245"/>
        <v>-6.8978377183246886</v>
      </c>
      <c r="D2269" s="5">
        <f t="shared" si="243"/>
        <v>16.487089542907921</v>
      </c>
      <c r="E2269" s="5">
        <f t="shared" si="244"/>
        <v>30.882896741582943</v>
      </c>
      <c r="F2269" s="5">
        <f t="shared" si="246"/>
        <v>14.897180293541975</v>
      </c>
      <c r="G2269" s="16">
        <f>IF(AND(C$9="L",C$10="IB"),IF((($C$7*Coefficients!$C$16)/($A2269*($C$4/100)))&lt;=1,2*ASIN(($C$7*Coefficients!$C$16)/( $A2269*($C$4/100)))*180/PI(),180),IF(AND(C$9="C",C$10="IB"),IF((($C$7*Coefficients!$D$16)/($A2269*($C$4/100)))&lt;=1,2*ASIN(($C$7*Coefficients!$D$16)/( $A2269*($C$4/100)))*180/PI(),180),IF(AND(C$9="L",C$10="D"),IF((($C$7*Coefficients!$E$16)/($A2269*($C$4/100)))&lt;=1,2*ASIN(($C$7*Coefficients!$E$16)/( $A2269*($C$4/100)))*180/PI(),180),IF(AND(C$9="C",C$10="D"),IF((($C$7*Coefficients!$F$16)/($A2269*($C$4/100)))&lt;=1,2*ASIN(($C$7*Coefficients!$F$16)/( $A2269*($C$4/100)))*180/PI(),180),FALSE))))</f>
        <v>46.906508263721442</v>
      </c>
      <c r="H2269" s="50">
        <f>IF(AND(C$9="L",C$10="IB"),(($C$7*Coefficients!$C$16)/($A2269*SIN(C$5*PI()/180))*100/2)^2*PI(),IF(AND(C$9="C",C$10="IB"),(($C$7*Coefficients!$D$16)/($A2269*SIN(C$5*PI()/180))*100/2)^2*PI(),IF(AND(C$9="L",C$10="D"),(($C$7*Coefficients!$E$16)/($A2269*SIN(C$5*PI()/180))*100/2)^2*PI(),IF(AND(C$9="C",C$10="D"),(($C$7* Coefficients!$F$16)/($A2269*SIN(C$5*PI()/180))*100/2)^2*PI(),FALSE))))</f>
        <v>872.90631438874334</v>
      </c>
      <c r="I2269" s="42">
        <f t="shared" si="247"/>
        <v>0.46675608341905195</v>
      </c>
      <c r="L2269" s="44"/>
    </row>
    <row r="2270" spans="1:12" x14ac:dyDescent="0.25">
      <c r="A2270" s="51">
        <f t="shared" si="248"/>
        <v>1717.9083871573814</v>
      </c>
      <c r="B2270" s="5">
        <f t="shared" si="242"/>
        <v>0.45002089614150703</v>
      </c>
      <c r="C2270" s="49">
        <f t="shared" si="245"/>
        <v>-6.935346397015282</v>
      </c>
      <c r="D2270" s="5">
        <f t="shared" si="243"/>
        <v>16.525096209515972</v>
      </c>
      <c r="E2270" s="5">
        <f t="shared" si="244"/>
        <v>31.025445716131422</v>
      </c>
      <c r="F2270" s="5">
        <f t="shared" si="246"/>
        <v>14.917180293541977</v>
      </c>
      <c r="G2270" s="16">
        <f>IF(AND(C$9="L",C$10="IB"),IF((($C$7*Coefficients!$C$16)/($A2270*($C$4/100)))&lt;=1,2*ASIN(($C$7*Coefficients!$C$16)/( $A2270*($C$4/100)))*180/PI(),180),IF(AND(C$9="C",C$10="IB"),IF((($C$7*Coefficients!$D$16)/($A2270*($C$4/100)))&lt;=1,2*ASIN(($C$7*Coefficients!$D$16)/( $A2270*($C$4/100)))*180/PI(),180),IF(AND(C$9="L",C$10="D"),IF((($C$7*Coefficients!$E$16)/($A2270*($C$4/100)))&lt;=1,2*ASIN(($C$7*Coefficients!$E$16)/( $A2270*($C$4/100)))*180/PI(),180),IF(AND(C$9="C",C$10="D"),IF((($C$7*Coefficients!$F$16)/($A2270*($C$4/100)))&lt;=1,2*ASIN(($C$7*Coefficients!$F$16)/( $A2270*($C$4/100)))*180/PI(),180),FALSE))))</f>
        <v>46.792192345870738</v>
      </c>
      <c r="H2270" s="50">
        <f>IF(AND(C$9="L",C$10="IB"),(($C$7*Coefficients!$C$16)/($A2270*SIN(C$5*PI()/180))*100/2)^2*PI(),IF(AND(C$9="C",C$10="IB"),(($C$7*Coefficients!$D$16)/($A2270*SIN(C$5*PI()/180))*100/2)^2*PI(),IF(AND(C$9="L",C$10="D"),(($C$7*Coefficients!$E$16)/($A2270*SIN(C$5*PI()/180))*100/2)^2*PI(),IF(AND(C$9="C",C$10="D"),(($C$7* Coefficients!$F$16)/($A2270*SIN(C$5*PI()/180))*100/2)^2*PI(),FALSE))))</f>
        <v>868.89567418291006</v>
      </c>
      <c r="I2270" s="42">
        <f t="shared" si="247"/>
        <v>0.46568257421675319</v>
      </c>
      <c r="L2270" s="44"/>
    </row>
    <row r="2271" spans="1:12" x14ac:dyDescent="0.25">
      <c r="A2271" s="51">
        <f t="shared" si="248"/>
        <v>1721.8685749857998</v>
      </c>
      <c r="B2271" s="5">
        <f t="shared" si="242"/>
        <v>0.44806910520016924</v>
      </c>
      <c r="C2271" s="49">
        <f t="shared" si="245"/>
        <v>-6.9731000016163129</v>
      </c>
      <c r="D2271" s="5">
        <f t="shared" si="243"/>
        <v>16.563190490539103</v>
      </c>
      <c r="E2271" s="5">
        <f t="shared" si="244"/>
        <v>31.168652666850825</v>
      </c>
      <c r="F2271" s="5">
        <f t="shared" si="246"/>
        <v>14.937180293541978</v>
      </c>
      <c r="G2271" s="16">
        <f>IF(AND(C$9="L",C$10="IB"),IF((($C$7*Coefficients!$C$16)/($A2271*($C$4/100)))&lt;=1,2*ASIN(($C$7*Coefficients!$C$16)/( $A2271*($C$4/100)))*180/PI(),180),IF(AND(C$9="C",C$10="IB"),IF((($C$7*Coefficients!$D$16)/($A2271*($C$4/100)))&lt;=1,2*ASIN(($C$7*Coefficients!$D$16)/( $A2271*($C$4/100)))*180/PI(),180),IF(AND(C$9="L",C$10="D"),IF((($C$7*Coefficients!$E$16)/($A2271*($C$4/100)))&lt;=1,2*ASIN(($C$7*Coefficients!$E$16)/( $A2271*($C$4/100)))*180/PI(),180),IF(AND(C$9="C",C$10="D"),IF((($C$7*Coefficients!$F$16)/($A2271*($C$4/100)))&lt;=1,2*ASIN(($C$7*Coefficients!$F$16)/( $A2271*($C$4/100)))*180/PI(),180),FALSE))))</f>
        <v>46.678188496888211</v>
      </c>
      <c r="H2271" s="50">
        <f>IF(AND(C$9="L",C$10="IB"),(($C$7*Coefficients!$C$16)/($A2271*SIN(C$5*PI()/180))*100/2)^2*PI(),IF(AND(C$9="C",C$10="IB"),(($C$7*Coefficients!$D$16)/($A2271*SIN(C$5*PI()/180))*100/2)^2*PI(),IF(AND(C$9="L",C$10="D"),(($C$7*Coefficients!$E$16)/($A2271*SIN(C$5*PI()/180))*100/2)^2*PI(),IF(AND(C$9="C",C$10="D"),(($C$7* Coefficients!$F$16)/($A2271*SIN(C$5*PI()/180))*100/2)^2*PI(),FALSE))))</f>
        <v>864.90346119497622</v>
      </c>
      <c r="I2271" s="42">
        <f t="shared" si="247"/>
        <v>0.46461153401710559</v>
      </c>
      <c r="L2271" s="44"/>
    </row>
    <row r="2272" spans="1:12" x14ac:dyDescent="0.25">
      <c r="A2272" s="51">
        <f t="shared" si="248"/>
        <v>1725.8378919899958</v>
      </c>
      <c r="B2272" s="5">
        <f t="shared" si="242"/>
        <v>0.44611308750303058</v>
      </c>
      <c r="C2272" s="49">
        <f t="shared" si="245"/>
        <v>-7.011100715756112</v>
      </c>
      <c r="D2272" s="5">
        <f t="shared" si="243"/>
        <v>16.601372587949399</v>
      </c>
      <c r="E2272" s="5">
        <f t="shared" si="244"/>
        <v>31.31252063082114</v>
      </c>
      <c r="F2272" s="5">
        <f t="shared" si="246"/>
        <v>14.957180293541976</v>
      </c>
      <c r="G2272" s="16">
        <f>IF(AND(C$9="L",C$10="IB"),IF((($C$7*Coefficients!$C$16)/($A2272*($C$4/100)))&lt;=1,2*ASIN(($C$7*Coefficients!$C$16)/( $A2272*($C$4/100)))*180/PI(),180),IF(AND(C$9="C",C$10="IB"),IF((($C$7*Coefficients!$D$16)/($A2272*($C$4/100)))&lt;=1,2*ASIN(($C$7*Coefficients!$D$16)/( $A2272*($C$4/100)))*180/PI(),180),IF(AND(C$9="L",C$10="D"),IF((($C$7*Coefficients!$E$16)/($A2272*($C$4/100)))&lt;=1,2*ASIN(($C$7*Coefficients!$E$16)/( $A2272*($C$4/100)))*180/PI(),180),IF(AND(C$9="C",C$10="D"),IF((($C$7*Coefficients!$F$16)/($A2272*($C$4/100)))&lt;=1,2*ASIN(($C$7*Coefficients!$F$16)/( $A2272*($C$4/100)))*180/PI(),180),FALSE))))</f>
        <v>46.56449559778752</v>
      </c>
      <c r="H2272" s="50">
        <f>IF(AND(C$9="L",C$10="IB"),(($C$7*Coefficients!$C$16)/($A2272*SIN(C$5*PI()/180))*100/2)^2*PI(),IF(AND(C$9="C",C$10="IB"),(($C$7*Coefficients!$D$16)/($A2272*SIN(C$5*PI()/180))*100/2)^2*PI(),IF(AND(C$9="L",C$10="D"),(($C$7*Coefficients!$E$16)/($A2272*SIN(C$5*PI()/180))*100/2)^2*PI(),IF(AND(C$9="C",C$10="D"),(($C$7* Coefficients!$F$16)/($A2272*SIN(C$5*PI()/180))*100/2)^2*PI(),FALSE))))</f>
        <v>860.9295907595656</v>
      </c>
      <c r="I2272" s="42">
        <f t="shared" si="247"/>
        <v>0.46354295714156069</v>
      </c>
      <c r="L2272" s="44"/>
    </row>
    <row r="2273" spans="1:12" x14ac:dyDescent="0.25">
      <c r="A2273" s="51">
        <f t="shared" si="248"/>
        <v>1729.8163592148931</v>
      </c>
      <c r="B2273" s="5">
        <f t="shared" si="242"/>
        <v>0.44415285943331656</v>
      </c>
      <c r="C2273" s="49">
        <f t="shared" si="245"/>
        <v>-7.04935075160863</v>
      </c>
      <c r="D2273" s="5">
        <f t="shared" si="243"/>
        <v>16.639642704184539</v>
      </c>
      <c r="E2273" s="5">
        <f t="shared" si="244"/>
        <v>31.457052659140924</v>
      </c>
      <c r="F2273" s="5">
        <f t="shared" si="246"/>
        <v>14.977180293541977</v>
      </c>
      <c r="G2273" s="16">
        <f>IF(AND(C$9="L",C$10="IB"),IF((($C$7*Coefficients!$C$16)/($A2273*($C$4/100)))&lt;=1,2*ASIN(($C$7*Coefficients!$C$16)/( $A2273*($C$4/100)))*180/PI(),180),IF(AND(C$9="C",C$10="IB"),IF((($C$7*Coefficients!$D$16)/($A2273*($C$4/100)))&lt;=1,2*ASIN(($C$7*Coefficients!$D$16)/( $A2273*($C$4/100)))*180/PI(),180),IF(AND(C$9="L",C$10="D"),IF((($C$7*Coefficients!$E$16)/($A2273*($C$4/100)))&lt;=1,2*ASIN(($C$7*Coefficients!$E$16)/( $A2273*($C$4/100)))*180/PI(),180),IF(AND(C$9="C",C$10="D"),IF((($C$7*Coefficients!$F$16)/($A2273*($C$4/100)))&lt;=1,2*ASIN(($C$7*Coefficients!$F$16)/( $A2273*($C$4/100)))*180/PI(),180),FALSE))))</f>
        <v>46.451112535771315</v>
      </c>
      <c r="H2273" s="50">
        <f>IF(AND(C$9="L",C$10="IB"),(($C$7*Coefficients!$C$16)/($A2273*SIN(C$5*PI()/180))*100/2)^2*PI(),IF(AND(C$9="C",C$10="IB"),(($C$7*Coefficients!$D$16)/($A2273*SIN(C$5*PI()/180))*100/2)^2*PI(),IF(AND(C$9="L",C$10="D"),(($C$7*Coefficients!$E$16)/($A2273*SIN(C$5*PI()/180))*100/2)^2*PI(),IF(AND(C$9="C",C$10="D"),(($C$7* Coefficients!$F$16)/($A2273*SIN(C$5*PI()/180))*100/2)^2*PI(),FALSE))))</f>
        <v>856.97397860030492</v>
      </c>
      <c r="I2273" s="42">
        <f t="shared" si="247"/>
        <v>0.46247683792463024</v>
      </c>
      <c r="L2273" s="44"/>
    </row>
    <row r="2274" spans="1:12" x14ac:dyDescent="0.25">
      <c r="A2274" s="51">
        <f t="shared" si="248"/>
        <v>1733.8039977539288</v>
      </c>
      <c r="B2274" s="5">
        <f t="shared" si="242"/>
        <v>0.44218843767718763</v>
      </c>
      <c r="C2274" s="49">
        <f t="shared" si="245"/>
        <v>-7.0878523504172506</v>
      </c>
      <c r="D2274" s="5">
        <f t="shared" si="243"/>
        <v>16.678001042148868</v>
      </c>
      <c r="E2274" s="5">
        <f t="shared" si="244"/>
        <v>31.602251816991945</v>
      </c>
      <c r="F2274" s="5">
        <f t="shared" si="246"/>
        <v>14.997180293541973</v>
      </c>
      <c r="G2274" s="16">
        <f>IF(AND(C$9="L",C$10="IB"),IF((($C$7*Coefficients!$C$16)/($A2274*($C$4/100)))&lt;=1,2*ASIN(($C$7*Coefficients!$C$16)/( $A2274*($C$4/100)))*180/PI(),180),IF(AND(C$9="C",C$10="IB"),IF((($C$7*Coefficients!$D$16)/($A2274*($C$4/100)))&lt;=1,2*ASIN(($C$7*Coefficients!$D$16)/( $A2274*($C$4/100)))*180/PI(),180),IF(AND(C$9="L",C$10="D"),IF((($C$7*Coefficients!$E$16)/($A2274*($C$4/100)))&lt;=1,2*ASIN(($C$7*Coefficients!$E$16)/( $A2274*($C$4/100)))*180/PI(),180),IF(AND(C$9="C",C$10="D"),IF((($C$7*Coefficients!$F$16)/($A2274*($C$4/100)))&lt;=1,2*ASIN(($C$7*Coefficients!$F$16)/( $A2274*($C$4/100)))*180/PI(),180),FALSE))))</f>
        <v>46.338038204179803</v>
      </c>
      <c r="H2274" s="50">
        <f>IF(AND(C$9="L",C$10="IB"),(($C$7*Coefficients!$C$16)/($A2274*SIN(C$5*PI()/180))*100/2)^2*PI(),IF(AND(C$9="C",C$10="IB"),(($C$7*Coefficients!$D$16)/($A2274*SIN(C$5*PI()/180))*100/2)^2*PI(),IF(AND(C$9="L",C$10="D"),(($C$7*Coefficients!$E$16)/($A2274*SIN(C$5*PI()/180))*100/2)^2*PI(),IF(AND(C$9="C",C$10="D"),(($C$7* Coefficients!$F$16)/($A2274*SIN(C$5*PI()/180))*100/2)^2*PI(),FALSE))))</f>
        <v>853.03654082803541</v>
      </c>
      <c r="I2274" s="42">
        <f t="shared" si="247"/>
        <v>0.46141317071385629</v>
      </c>
      <c r="L2274" s="44"/>
    </row>
    <row r="2275" spans="1:12" x14ac:dyDescent="0.25">
      <c r="A2275" s="51">
        <f t="shared" si="248"/>
        <v>1737.8008287491657</v>
      </c>
      <c r="B2275" s="5">
        <f t="shared" ref="B2275:B2338" si="249">IF(AND(C$9="L",C$10="IB"),SQRT((SIN(PI()*$A2275*($C$4/100)/$C$7*SIN($C$5*PI()/180))/(PI()*$A2275*($C$4/100)/$C$7*SIN($C$5*PI()/180)))^2),IF(AND(C$9="C",C$10="IB"),IMABS(2*BESSELJ((2*PI()*$A2275/$C$7)*(($C$4/100)/2)*SIN($C$5*PI()/180),1)/( (2*PI()*$A2275/$C$7)*(($C$4/100)/2)*SIN($C$5*PI()/180))),IF(AND(C$9="L",C$10="D"),SQRT((SIN(PI()*$A2275*($C$4/100)/$C$7*SIN($C$5*PI()/180))/(PI()*$A2275*($C$4/100)/$C$7*SIN($C$5*PI()/180)))^2)*COS(C$5*PI()/180),IF(AND(C$9="C",C$10="D"),IMABS(2*BESSELJ((2*PI()*$A2275/$C$7)*(($C$4/100)/2)*SIN($C$5*PI()/180),1)/( (2*PI()*$A2275/$C$7)*(($C$4/100)/2)*SIN($C$5*PI()/180)))* COS(C$5*PI()/180),FALSE))))</f>
        <v>0.44021983922598301</v>
      </c>
      <c r="C2275" s="49">
        <f t="shared" si="245"/>
        <v>-7.126607783031055</v>
      </c>
      <c r="D2275" s="5">
        <f t="shared" ref="D2275:D2338" si="250">IF(C$9="C",C$14/(C$7/A2275*100),"n/a")</f>
        <v>16.716447805214479</v>
      </c>
      <c r="E2275" s="5">
        <f t="shared" ref="E2275:E2338" si="251">IF($C$9="C",(((PI()*(C$4/100)/(C$7/A2275)))^2),IF($C$9="L",(2*(C$4/100)/(C$7/A2275)),FALSE))</f>
        <v>31.74812118370421</v>
      </c>
      <c r="F2275" s="5">
        <f t="shared" si="246"/>
        <v>15.017180293541974</v>
      </c>
      <c r="G2275" s="16">
        <f>IF(AND(C$9="L",C$10="IB"),IF((($C$7*Coefficients!$C$16)/($A2275*($C$4/100)))&lt;=1,2*ASIN(($C$7*Coefficients!$C$16)/( $A2275*($C$4/100)))*180/PI(),180),IF(AND(C$9="C",C$10="IB"),IF((($C$7*Coefficients!$D$16)/($A2275*($C$4/100)))&lt;=1,2*ASIN(($C$7*Coefficients!$D$16)/( $A2275*($C$4/100)))*180/PI(),180),IF(AND(C$9="L",C$10="D"),IF((($C$7*Coefficients!$E$16)/($A2275*($C$4/100)))&lt;=1,2*ASIN(($C$7*Coefficients!$E$16)/( $A2275*($C$4/100)))*180/PI(),180),IF(AND(C$9="C",C$10="D"),IF((($C$7*Coefficients!$F$16)/($A2275*($C$4/100)))&lt;=1,2*ASIN(($C$7*Coefficients!$F$16)/( $A2275*($C$4/100)))*180/PI(),180),FALSE))))</f>
        <v>46.225271502439881</v>
      </c>
      <c r="H2275" s="50">
        <f>IF(AND(C$9="L",C$10="IB"),(($C$7*Coefficients!$C$16)/($A2275*SIN(C$5*PI()/180))*100/2)^2*PI(),IF(AND(C$9="C",C$10="IB"),(($C$7*Coefficients!$D$16)/($A2275*SIN(C$5*PI()/180))*100/2)^2*PI(),IF(AND(C$9="L",C$10="D"),(($C$7*Coefficients!$E$16)/($A2275*SIN(C$5*PI()/180))*100/2)^2*PI(),IF(AND(C$9="C",C$10="D"),(($C$7* Coefficients!$F$16)/($A2275*SIN(C$5*PI()/180))*100/2)^2*PI(),FALSE))))</f>
        <v>849.11719393903343</v>
      </c>
      <c r="I2275" s="42">
        <f t="shared" si="247"/>
        <v>0.46035194986978117</v>
      </c>
      <c r="L2275" s="44"/>
    </row>
    <row r="2276" spans="1:12" x14ac:dyDescent="0.25">
      <c r="A2276" s="51">
        <f t="shared" si="248"/>
        <v>1741.8068733914038</v>
      </c>
      <c r="B2276" s="5">
        <f t="shared" si="249"/>
        <v>0.43824708137846791</v>
      </c>
      <c r="C2276" s="49">
        <f t="shared" ref="C2276:C2339" si="252">20*LOG(B2276)</f>
        <v>-7.1656193504538868</v>
      </c>
      <c r="D2276" s="5">
        <f t="shared" si="250"/>
        <v>16.75498319722228</v>
      </c>
      <c r="E2276" s="5">
        <f t="shared" si="251"/>
        <v>31.89466385282126</v>
      </c>
      <c r="F2276" s="5">
        <f t="shared" ref="F2276:F2339" si="253">IF(E2276&gt;=1,10*LOG(E2276),"neg.")</f>
        <v>15.037180293541974</v>
      </c>
      <c r="G2276" s="16">
        <f>IF(AND(C$9="L",C$10="IB"),IF((($C$7*Coefficients!$C$16)/($A2276*($C$4/100)))&lt;=1,2*ASIN(($C$7*Coefficients!$C$16)/( $A2276*($C$4/100)))*180/PI(),180),IF(AND(C$9="C",C$10="IB"),IF((($C$7*Coefficients!$D$16)/($A2276*($C$4/100)))&lt;=1,2*ASIN(($C$7*Coefficients!$D$16)/( $A2276*($C$4/100)))*180/PI(),180),IF(AND(C$9="L",C$10="D"),IF((($C$7*Coefficients!$E$16)/($A2276*($C$4/100)))&lt;=1,2*ASIN(($C$7*Coefficients!$E$16)/( $A2276*($C$4/100)))*180/PI(),180),IF(AND(C$9="C",C$10="D"),IF((($C$7*Coefficients!$F$16)/($A2276*($C$4/100)))&lt;=1,2*ASIN(($C$7*Coefficients!$F$16)/( $A2276*($C$4/100)))*180/PI(),180),FALSE))))</f>
        <v>46.11281133601495</v>
      </c>
      <c r="H2276" s="50">
        <f>IF(AND(C$9="L",C$10="IB"),(($C$7*Coefficients!$C$16)/($A2276*SIN(C$5*PI()/180))*100/2)^2*PI(),IF(AND(C$9="C",C$10="IB"),(($C$7*Coefficients!$D$16)/($A2276*SIN(C$5*PI()/180))*100/2)^2*PI(),IF(AND(C$9="L",C$10="D"),(($C$7*Coefficients!$E$16)/($A2276*SIN(C$5*PI()/180))*100/2)^2*PI(),IF(AND(C$9="C",C$10="D"),(($C$7* Coefficients!$F$16)/($A2276*SIN(C$5*PI()/180))*100/2)^2*PI(),FALSE))))</f>
        <v>845.21585481324098</v>
      </c>
      <c r="I2276" s="42">
        <f t="shared" ref="I2276:I2339" si="254">(0.8/A2276)*1000</f>
        <v>0.4592931697659175</v>
      </c>
      <c r="L2276" s="44"/>
    </row>
    <row r="2277" spans="1:12" x14ac:dyDescent="0.25">
      <c r="A2277" s="51">
        <f t="shared" ref="A2277:A2340" si="255">A2276*10^(1/1000)</f>
        <v>1745.8221529202929</v>
      </c>
      <c r="B2277" s="5">
        <f t="shared" si="249"/>
        <v>0.43627018174308529</v>
      </c>
      <c r="C2277" s="49">
        <f t="shared" si="252"/>
        <v>-7.2048893844065685</v>
      </c>
      <c r="D2277" s="5">
        <f t="shared" si="250"/>
        <v>16.793607422483085</v>
      </c>
      <c r="E2277" s="5">
        <f t="shared" si="251"/>
        <v>32.041882932165777</v>
      </c>
      <c r="F2277" s="5">
        <f t="shared" si="253"/>
        <v>15.057180293541972</v>
      </c>
      <c r="G2277" s="16">
        <f>IF(AND(C$9="L",C$10="IB"),IF((($C$7*Coefficients!$C$16)/($A2277*($C$4/100)))&lt;=1,2*ASIN(($C$7*Coefficients!$C$16)/( $A2277*($C$4/100)))*180/PI(),180),IF(AND(C$9="C",C$10="IB"),IF((($C$7*Coefficients!$D$16)/($A2277*($C$4/100)))&lt;=1,2*ASIN(($C$7*Coefficients!$D$16)/( $A2277*($C$4/100)))*180/PI(),180),IF(AND(C$9="L",C$10="D"),IF((($C$7*Coefficients!$E$16)/($A2277*($C$4/100)))&lt;=1,2*ASIN(($C$7*Coefficients!$E$16)/( $A2277*($C$4/100)))*180/PI(),180),IF(AND(C$9="C",C$10="D"),IF((($C$7*Coefficients!$F$16)/($A2277*($C$4/100)))&lt;=1,2*ASIN(($C$7*Coefficients!$F$16)/( $A2277*($C$4/100)))*180/PI(),180),FALSE))))</f>
        <v>46.000656616355066</v>
      </c>
      <c r="H2277" s="50">
        <f>IF(AND(C$9="L",C$10="IB"),(($C$7*Coefficients!$C$16)/($A2277*SIN(C$5*PI()/180))*100/2)^2*PI(),IF(AND(C$9="C",C$10="IB"),(($C$7*Coefficients!$D$16)/($A2277*SIN(C$5*PI()/180))*100/2)^2*PI(),IF(AND(C$9="L",C$10="D"),(($C$7*Coefficients!$E$16)/($A2277*SIN(C$5*PI()/180))*100/2)^2*PI(),IF(AND(C$9="C",C$10="D"),(($C$7* Coefficients!$F$16)/($A2277*SIN(C$5*PI()/180))*100/2)^2*PI(),FALSE))))</f>
        <v>841.33244071250215</v>
      </c>
      <c r="I2277" s="42">
        <f t="shared" si="254"/>
        <v>0.45823682478871874</v>
      </c>
      <c r="L2277" s="44"/>
    </row>
    <row r="2278" spans="1:12" x14ac:dyDescent="0.25">
      <c r="A2278" s="51">
        <f t="shared" si="255"/>
        <v>1749.8466886244455</v>
      </c>
      <c r="B2278" s="5">
        <f t="shared" si="249"/>
        <v>0.43428915824021147</v>
      </c>
      <c r="C2278" s="49">
        <f t="shared" si="252"/>
        <v>-7.2444202479026609</v>
      </c>
      <c r="D2278" s="5">
        <f t="shared" si="250"/>
        <v>16.832320685778694</v>
      </c>
      <c r="E2278" s="5">
        <f t="shared" si="251"/>
        <v>32.189781543905553</v>
      </c>
      <c r="F2278" s="5">
        <f t="shared" si="253"/>
        <v>15.077180293541975</v>
      </c>
      <c r="G2278" s="16">
        <f>IF(AND(C$9="L",C$10="IB"),IF((($C$7*Coefficients!$C$16)/($A2278*($C$4/100)))&lt;=1,2*ASIN(($C$7*Coefficients!$C$16)/( $A2278*($C$4/100)))*180/PI(),180),IF(AND(C$9="C",C$10="IB"),IF((($C$7*Coefficients!$D$16)/($A2278*($C$4/100)))&lt;=1,2*ASIN(($C$7*Coefficients!$D$16)/( $A2278*($C$4/100)))*180/PI(),180),IF(AND(C$9="L",C$10="D"),IF((($C$7*Coefficients!$E$16)/($A2278*($C$4/100)))&lt;=1,2*ASIN(($C$7*Coefficients!$E$16)/( $A2278*($C$4/100)))*180/PI(),180),IF(AND(C$9="C",C$10="D"),IF((($C$7*Coefficients!$F$16)/($A2278*($C$4/100)))&lt;=1,2*ASIN(($C$7*Coefficients!$F$16)/( $A2278*($C$4/100)))*180/PI(),180),FALSE))))</f>
        <v>45.888806260847794</v>
      </c>
      <c r="H2278" s="50">
        <f>IF(AND(C$9="L",C$10="IB"),(($C$7*Coefficients!$C$16)/($A2278*SIN(C$5*PI()/180))*100/2)^2*PI(),IF(AND(C$9="C",C$10="IB"),(($C$7*Coefficients!$D$16)/($A2278*SIN(C$5*PI()/180))*100/2)^2*PI(),IF(AND(C$9="L",C$10="D"),(($C$7*Coefficients!$E$16)/($A2278*SIN(C$5*PI()/180))*100/2)^2*PI(),IF(AND(C$9="C",C$10="D"),(($C$7* Coefficients!$F$16)/($A2278*SIN(C$5*PI()/180))*100/2)^2*PI(),FALSE))))</f>
        <v>837.46686927880694</v>
      </c>
      <c r="I2278" s="42">
        <f t="shared" si="254"/>
        <v>0.45718290933754896</v>
      </c>
      <c r="L2278" s="44"/>
    </row>
    <row r="2279" spans="1:12" x14ac:dyDescent="0.25">
      <c r="A2279" s="51">
        <f t="shared" si="255"/>
        <v>1753.8805018415492</v>
      </c>
      <c r="B2279" s="5">
        <f t="shared" si="249"/>
        <v>0.43230402910441545</v>
      </c>
      <c r="C2279" s="49">
        <f t="shared" si="252"/>
        <v>-7.2842143358381648</v>
      </c>
      <c r="D2279" s="5">
        <f t="shared" si="250"/>
        <v>16.871123192362965</v>
      </c>
      <c r="E2279" s="5">
        <f t="shared" si="251"/>
        <v>32.338362824619573</v>
      </c>
      <c r="F2279" s="5">
        <f t="shared" si="253"/>
        <v>15.097180293541971</v>
      </c>
      <c r="G2279" s="16">
        <f>IF(AND(C$9="L",C$10="IB"),IF((($C$7*Coefficients!$C$16)/($A2279*($C$4/100)))&lt;=1,2*ASIN(($C$7*Coefficients!$C$16)/( $A2279*($C$4/100)))*180/PI(),180),IF(AND(C$9="C",C$10="IB"),IF((($C$7*Coefficients!$D$16)/($A2279*($C$4/100)))&lt;=1,2*ASIN(($C$7*Coefficients!$D$16)/( $A2279*($C$4/100)))*180/PI(),180),IF(AND(C$9="L",C$10="D"),IF((($C$7*Coefficients!$E$16)/($A2279*($C$4/100)))&lt;=1,2*ASIN(($C$7*Coefficients!$E$16)/( $A2279*($C$4/100)))*180/PI(),180),IF(AND(C$9="C",C$10="D"),IF((($C$7*Coefficients!$F$16)/($A2279*($C$4/100)))&lt;=1,2*ASIN(($C$7*Coefficients!$F$16)/( $A2279*($C$4/100)))*180/PI(),180),FALSE))))</f>
        <v>45.777259192769534</v>
      </c>
      <c r="H2279" s="50">
        <f>IF(AND(C$9="L",C$10="IB"),(($C$7*Coefficients!$C$16)/($A2279*SIN(C$5*PI()/180))*100/2)^2*PI(),IF(AND(C$9="C",C$10="IB"),(($C$7*Coefficients!$D$16)/($A2279*SIN(C$5*PI()/180))*100/2)^2*PI(),IF(AND(C$9="L",C$10="D"),(($C$7*Coefficients!$E$16)/($A2279*SIN(C$5*PI()/180))*100/2)^2*PI(),IF(AND(C$9="C",C$10="D"),(($C$7* Coefficients!$F$16)/($A2279*SIN(C$5*PI()/180))*100/2)^2*PI(),FALSE))))</f>
        <v>833.61905853254723</v>
      </c>
      <c r="I2279" s="42">
        <f t="shared" si="254"/>
        <v>0.45613141782465316</v>
      </c>
      <c r="L2279" s="44"/>
    </row>
    <row r="2280" spans="1:12" x14ac:dyDescent="0.25">
      <c r="A2280" s="51">
        <f t="shared" si="255"/>
        <v>1757.92361395848</v>
      </c>
      <c r="B2280" s="5">
        <f t="shared" si="249"/>
        <v>0.43031481288672097</v>
      </c>
      <c r="C2280" s="49">
        <f t="shared" si="252"/>
        <v>-7.3242740755955893</v>
      </c>
      <c r="D2280" s="5">
        <f t="shared" si="250"/>
        <v>16.910015147962937</v>
      </c>
      <c r="E2280" s="5">
        <f t="shared" si="251"/>
        <v>32.487629925364665</v>
      </c>
      <c r="F2280" s="5">
        <f t="shared" si="253"/>
        <v>15.117180293541972</v>
      </c>
      <c r="G2280" s="16">
        <f>IF(AND(C$9="L",C$10="IB"),IF((($C$7*Coefficients!$C$16)/($A2280*($C$4/100)))&lt;=1,2*ASIN(($C$7*Coefficients!$C$16)/( $A2280*($C$4/100)))*180/PI(),180),IF(AND(C$9="C",C$10="IB"),IF((($C$7*Coefficients!$D$16)/($A2280*($C$4/100)))&lt;=1,2*ASIN(($C$7*Coefficients!$D$16)/( $A2280*($C$4/100)))*180/PI(),180),IF(AND(C$9="L",C$10="D"),IF((($C$7*Coefficients!$E$16)/($A2280*($C$4/100)))&lt;=1,2*ASIN(($C$7*Coefficients!$E$16)/( $A2280*($C$4/100)))*180/PI(),180),IF(AND(C$9="C",C$10="D"),IF((($C$7*Coefficients!$F$16)/($A2280*($C$4/100)))&lt;=1,2*ASIN(($C$7*Coefficients!$F$16)/( $A2280*($C$4/100)))*180/PI(),180),FALSE))))</f>
        <v>45.666014341237414</v>
      </c>
      <c r="H2280" s="50">
        <f>IF(AND(C$9="L",C$10="IB"),(($C$7*Coefficients!$C$16)/($A2280*SIN(C$5*PI()/180))*100/2)^2*PI(),IF(AND(C$9="C",C$10="IB"),(($C$7*Coefficients!$D$16)/($A2280*SIN(C$5*PI()/180))*100/2)^2*PI(),IF(AND(C$9="L",C$10="D"),(($C$7*Coefficients!$E$16)/($A2280*SIN(C$5*PI()/180))*100/2)^2*PI(),IF(AND(C$9="C",C$10="D"),(($C$7* Coefficients!$F$16)/($A2280*SIN(C$5*PI()/180))*100/2)^2*PI(),FALSE))))</f>
        <v>829.78892687077769</v>
      </c>
      <c r="I2280" s="42">
        <f t="shared" si="254"/>
        <v>0.4550823446751282</v>
      </c>
      <c r="L2280" s="44"/>
    </row>
    <row r="2281" spans="1:12" x14ac:dyDescent="0.25">
      <c r="A2281" s="51">
        <f t="shared" si="255"/>
        <v>1761.9760464114161</v>
      </c>
      <c r="B2281" s="5">
        <f t="shared" si="249"/>
        <v>0.42832152845687155</v>
      </c>
      <c r="C2281" s="49">
        <f t="shared" si="252"/>
        <v>-7.3646019276628021</v>
      </c>
      <c r="D2281" s="5">
        <f t="shared" si="250"/>
        <v>16.948996758779881</v>
      </c>
      <c r="E2281" s="5">
        <f t="shared" si="251"/>
        <v>32.63758601174225</v>
      </c>
      <c r="F2281" s="5">
        <f t="shared" si="253"/>
        <v>15.137180293541972</v>
      </c>
      <c r="G2281" s="16">
        <f>IF(AND(C$9="L",C$10="IB"),IF((($C$7*Coefficients!$C$16)/($A2281*($C$4/100)))&lt;=1,2*ASIN(($C$7*Coefficients!$C$16)/( $A2281*($C$4/100)))*180/PI(),180),IF(AND(C$9="C",C$10="IB"),IF((($C$7*Coefficients!$D$16)/($A2281*($C$4/100)))&lt;=1,2*ASIN(($C$7*Coefficients!$D$16)/( $A2281*($C$4/100)))*180/PI(),180),IF(AND(C$9="L",C$10="D"),IF((($C$7*Coefficients!$E$16)/($A2281*($C$4/100)))&lt;=1,2*ASIN(($C$7*Coefficients!$E$16)/( $A2281*($C$4/100)))*180/PI(),180),IF(AND(C$9="C",C$10="D"),IF((($C$7*Coefficients!$F$16)/($A2281*($C$4/100)))&lt;=1,2*ASIN(($C$7*Coefficients!$F$16)/( $A2281*($C$4/100)))*180/PI(),180),FALSE))))</f>
        <v>45.555070641161642</v>
      </c>
      <c r="H2281" s="50">
        <f>IF(AND(C$9="L",C$10="IB"),(($C$7*Coefficients!$C$16)/($A2281*SIN(C$5*PI()/180))*100/2)^2*PI(),IF(AND(C$9="C",C$10="IB"),(($C$7*Coefficients!$D$16)/($A2281*SIN(C$5*PI()/180))*100/2)^2*PI(),IF(AND(C$9="L",C$10="D"),(($C$7*Coefficients!$E$16)/($A2281*SIN(C$5*PI()/180))*100/2)^2*PI(),IF(AND(C$9="C",C$10="D"),(($C$7* Coefficients!$F$16)/($A2281*SIN(C$5*PI()/180))*100/2)^2*PI(),FALSE))))</f>
        <v>825.97639306548217</v>
      </c>
      <c r="I2281" s="42">
        <f t="shared" si="254"/>
        <v>0.45403568432689267</v>
      </c>
      <c r="L2281" s="44"/>
    </row>
    <row r="2282" spans="1:12" x14ac:dyDescent="0.25">
      <c r="A2282" s="51">
        <f t="shared" si="255"/>
        <v>1766.0378206859507</v>
      </c>
      <c r="B2282" s="5">
        <f t="shared" si="249"/>
        <v>0.42632419500559959</v>
      </c>
      <c r="C2282" s="49">
        <f t="shared" si="252"/>
        <v>-7.4052003862670857</v>
      </c>
      <c r="D2282" s="5">
        <f t="shared" si="250"/>
        <v>16.988068231490416</v>
      </c>
      <c r="E2282" s="5">
        <f t="shared" si="251"/>
        <v>32.788234263965535</v>
      </c>
      <c r="F2282" s="5">
        <f t="shared" si="253"/>
        <v>15.15718029354197</v>
      </c>
      <c r="G2282" s="16">
        <f>IF(AND(C$9="L",C$10="IB"),IF((($C$7*Coefficients!$C$16)/($A2282*($C$4/100)))&lt;=1,2*ASIN(($C$7*Coefficients!$C$16)/( $A2282*($C$4/100)))*180/PI(),180),IF(AND(C$9="C",C$10="IB"),IF((($C$7*Coefficients!$D$16)/($A2282*($C$4/100)))&lt;=1,2*ASIN(($C$7*Coefficients!$D$16)/( $A2282*($C$4/100)))*180/PI(),180),IF(AND(C$9="L",C$10="D"),IF((($C$7*Coefficients!$E$16)/($A2282*($C$4/100)))&lt;=1,2*ASIN(($C$7*Coefficients!$E$16)/( $A2282*($C$4/100)))*180/PI(),180),IF(AND(C$9="C",C$10="D"),IF((($C$7*Coefficients!$F$16)/($A2282*($C$4/100)))&lt;=1,2*ASIN(($C$7*Coefficients!$F$16)/( $A2282*($C$4/100)))*180/PI(),180),FALSE))))</f>
        <v>45.44442703319843</v>
      </c>
      <c r="H2282" s="50">
        <f>IF(AND(C$9="L",C$10="IB"),(($C$7*Coefficients!$C$16)/($A2282*SIN(C$5*PI()/180))*100/2)^2*PI(),IF(AND(C$9="C",C$10="IB"),(($C$7*Coefficients!$D$16)/($A2282*SIN(C$5*PI()/180))*100/2)^2*PI(),IF(AND(C$9="L",C$10="D"),(($C$7*Coefficients!$E$16)/($A2282*SIN(C$5*PI()/180))*100/2)^2*PI(),IF(AND(C$9="C",C$10="D"),(($C$7* Coefficients!$F$16)/($A2282*SIN(C$5*PI()/180))*100/2)^2*PI(),FALSE))))</f>
        <v>822.18137626185489</v>
      </c>
      <c r="I2282" s="42">
        <f t="shared" si="254"/>
        <v>0.45299143123065749</v>
      </c>
      <c r="L2282" s="44"/>
    </row>
    <row r="2283" spans="1:12" x14ac:dyDescent="0.25">
      <c r="A2283" s="51">
        <f t="shared" si="255"/>
        <v>1770.1089583172068</v>
      </c>
      <c r="B2283" s="5">
        <f t="shared" si="249"/>
        <v>0.4243228320468993</v>
      </c>
      <c r="C2283" s="49">
        <f t="shared" si="252"/>
        <v>-7.446071980024854</v>
      </c>
      <c r="D2283" s="5">
        <f t="shared" si="250"/>
        <v>17.027229773247605</v>
      </c>
      <c r="E2283" s="5">
        <f t="shared" si="251"/>
        <v>32.939577876926883</v>
      </c>
      <c r="F2283" s="5">
        <f t="shared" si="253"/>
        <v>15.177180293541969</v>
      </c>
      <c r="G2283" s="16">
        <f>IF(AND(C$9="L",C$10="IB"),IF((($C$7*Coefficients!$C$16)/($A2283*($C$4/100)))&lt;=1,2*ASIN(($C$7*Coefficients!$C$16)/( $A2283*($C$4/100)))*180/PI(),180),IF(AND(C$9="C",C$10="IB"),IF((($C$7*Coefficients!$D$16)/($A2283*($C$4/100)))&lt;=1,2*ASIN(($C$7*Coefficients!$D$16)/( $A2283*($C$4/100)))*180/PI(),180),IF(AND(C$9="L",C$10="D"),IF((($C$7*Coefficients!$E$16)/($A2283*($C$4/100)))&lt;=1,2*ASIN(($C$7*Coefficients!$E$16)/( $A2283*($C$4/100)))*180/PI(),180),IF(AND(C$9="C",C$10="D"),IF((($C$7*Coefficients!$F$16)/($A2283*($C$4/100)))&lt;=1,2*ASIN(($C$7*Coefficients!$F$16)/( $A2283*($C$4/100)))*180/PI(),180),FALSE))))</f>
        <v>45.334082463703382</v>
      </c>
      <c r="H2283" s="50">
        <f>IF(AND(C$9="L",C$10="IB"),(($C$7*Coefficients!$C$16)/($A2283*SIN(C$5*PI()/180))*100/2)^2*PI(),IF(AND(C$9="C",C$10="IB"),(($C$7*Coefficients!$D$16)/($A2283*SIN(C$5*PI()/180))*100/2)^2*PI(),IF(AND(C$9="L",C$10="D"),(($C$7*Coefficients!$E$16)/($A2283*SIN(C$5*PI()/180))*100/2)^2*PI(),IF(AND(C$9="C",C$10="D"),(($C$7* Coefficients!$F$16)/($A2283*SIN(C$5*PI()/180))*100/2)^2*PI(),FALSE))))</f>
        <v>818.40379597658489</v>
      </c>
      <c r="I2283" s="42">
        <f t="shared" si="254"/>
        <v>0.45194957984989675</v>
      </c>
      <c r="L2283" s="44"/>
    </row>
    <row r="2284" spans="1:12" x14ac:dyDescent="0.25">
      <c r="A2284" s="51">
        <f t="shared" si="255"/>
        <v>1774.1894808899508</v>
      </c>
      <c r="B2284" s="5">
        <f t="shared" si="249"/>
        <v>0.42231745942029703</v>
      </c>
      <c r="C2284" s="49">
        <f t="shared" si="252"/>
        <v>-7.4872192726076081</v>
      </c>
      <c r="D2284" s="5">
        <f t="shared" si="250"/>
        <v>17.066481591682042</v>
      </c>
      <c r="E2284" s="5">
        <f t="shared" si="251"/>
        <v>33.091620060265647</v>
      </c>
      <c r="F2284" s="5">
        <f t="shared" si="253"/>
        <v>15.197180293541969</v>
      </c>
      <c r="G2284" s="16">
        <f>IF(AND(C$9="L",C$10="IB"),IF((($C$7*Coefficients!$C$16)/($A2284*($C$4/100)))&lt;=1,2*ASIN(($C$7*Coefficients!$C$16)/( $A2284*($C$4/100)))*180/PI(),180),IF(AND(C$9="C",C$10="IB"),IF((($C$7*Coefficients!$D$16)/($A2284*($C$4/100)))&lt;=1,2*ASIN(($C$7*Coefficients!$D$16)/( $A2284*($C$4/100)))*180/PI(),180),IF(AND(C$9="L",C$10="D"),IF((($C$7*Coefficients!$E$16)/($A2284*($C$4/100)))&lt;=1,2*ASIN(($C$7*Coefficients!$E$16)/( $A2284*($C$4/100)))*180/PI(),180),IF(AND(C$9="C",C$10="D"),IF((($C$7*Coefficients!$F$16)/($A2284*($C$4/100)))&lt;=1,2*ASIN(($C$7*Coefficients!$F$16)/( $A2284*($C$4/100)))*180/PI(),180),FALSE))))</f>
        <v>45.224035884685442</v>
      </c>
      <c r="H2284" s="50">
        <f>IF(AND(C$9="L",C$10="IB"),(($C$7*Coefficients!$C$16)/($A2284*SIN(C$5*PI()/180))*100/2)^2*PI(),IF(AND(C$9="C",C$10="IB"),(($C$7*Coefficients!$D$16)/($A2284*SIN(C$5*PI()/180))*100/2)^2*PI(),IF(AND(C$9="L",C$10="D"),(($C$7*Coefficients!$E$16)/($A2284*SIN(C$5*PI()/180))*100/2)^2*PI(),IF(AND(C$9="C",C$10="D"),(($C$7* Coefficients!$F$16)/($A2284*SIN(C$5*PI()/180))*100/2)^2*PI(),FALSE))))</f>
        <v>814.64357209614639</v>
      </c>
      <c r="I2284" s="42">
        <f t="shared" si="254"/>
        <v>0.4509101246608182</v>
      </c>
      <c r="L2284" s="44"/>
    </row>
    <row r="2285" spans="1:12" x14ac:dyDescent="0.25">
      <c r="A2285" s="51">
        <f t="shared" si="255"/>
        <v>1778.2794100387073</v>
      </c>
      <c r="B2285" s="5">
        <f t="shared" si="249"/>
        <v>0.42030809729313073</v>
      </c>
      <c r="C2285" s="49">
        <f t="shared" si="252"/>
        <v>-7.528644863424411</v>
      </c>
      <c r="D2285" s="5">
        <f t="shared" si="250"/>
        <v>17.105823894902958</v>
      </c>
      <c r="E2285" s="5">
        <f t="shared" si="251"/>
        <v>33.24436403843616</v>
      </c>
      <c r="F2285" s="5">
        <f t="shared" si="253"/>
        <v>15.21718029354197</v>
      </c>
      <c r="G2285" s="16">
        <f>IF(AND(C$9="L",C$10="IB"),IF((($C$7*Coefficients!$C$16)/($A2285*($C$4/100)))&lt;=1,2*ASIN(($C$7*Coefficients!$C$16)/( $A2285*($C$4/100)))*180/PI(),180),IF(AND(C$9="C",C$10="IB"),IF((($C$7*Coefficients!$D$16)/($A2285*($C$4/100)))&lt;=1,2*ASIN(($C$7*Coefficients!$D$16)/( $A2285*($C$4/100)))*180/PI(),180),IF(AND(C$9="L",C$10="D"),IF((($C$7*Coefficients!$E$16)/($A2285*($C$4/100)))&lt;=1,2*ASIN(($C$7*Coefficients!$E$16)/( $A2285*($C$4/100)))*180/PI(),180),IF(AND(C$9="C",C$10="D"),IF((($C$7*Coefficients!$F$16)/($A2285*($C$4/100)))&lt;=1,2*ASIN(($C$7*Coefficients!$F$16)/( $A2285*($C$4/100)))*180/PI(),180),FALSE))))</f>
        <v>45.11428625376125</v>
      </c>
      <c r="H2285" s="50">
        <f>IF(AND(C$9="L",C$10="IB"),(($C$7*Coefficients!$C$16)/($A2285*SIN(C$5*PI()/180))*100/2)^2*PI(),IF(AND(C$9="C",C$10="IB"),(($C$7*Coefficients!$D$16)/($A2285*SIN(C$5*PI()/180))*100/2)^2*PI(),IF(AND(C$9="L",C$10="D"),(($C$7*Coefficients!$E$16)/($A2285*SIN(C$5*PI()/180))*100/2)^2*PI(),IF(AND(C$9="C",C$10="D"),(($C$7* Coefficients!$F$16)/($A2285*SIN(C$5*PI()/180))*100/2)^2*PI(),FALSE))))</f>
        <v>810.90062487510329</v>
      </c>
      <c r="I2285" s="42">
        <f t="shared" si="254"/>
        <v>0.4498730601523338</v>
      </c>
      <c r="L2285" s="44"/>
    </row>
    <row r="2286" spans="1:12" x14ac:dyDescent="0.25">
      <c r="A2286" s="51">
        <f t="shared" si="255"/>
        <v>1782.3787674478733</v>
      </c>
      <c r="B2286" s="5">
        <f t="shared" si="249"/>
        <v>0.41829476616282768</v>
      </c>
      <c r="C2286" s="49">
        <f t="shared" si="252"/>
        <v>-7.5703513883215798</v>
      </c>
      <c r="D2286" s="5">
        <f t="shared" si="250"/>
        <v>17.145256891499333</v>
      </c>
      <c r="E2286" s="5">
        <f t="shared" si="251"/>
        <v>33.397813050776193</v>
      </c>
      <c r="F2286" s="5">
        <f t="shared" si="253"/>
        <v>15.237180293541968</v>
      </c>
      <c r="G2286" s="16">
        <f>IF(AND(C$9="L",C$10="IB"),IF((($C$7*Coefficients!$C$16)/($A2286*($C$4/100)))&lt;=1,2*ASIN(($C$7*Coefficients!$C$16)/( $A2286*($C$4/100)))*180/PI(),180),IF(AND(C$9="C",C$10="IB"),IF((($C$7*Coefficients!$D$16)/($A2286*($C$4/100)))&lt;=1,2*ASIN(($C$7*Coefficients!$D$16)/( $A2286*($C$4/100)))*180/PI(),180),IF(AND(C$9="L",C$10="D"),IF((($C$7*Coefficients!$E$16)/($A2286*($C$4/100)))&lt;=1,2*ASIN(($C$7*Coefficients!$E$16)/( $A2286*($C$4/100)))*180/PI(),180),IF(AND(C$9="C",C$10="D"),IF((($C$7*Coefficients!$F$16)/($A2286*($C$4/100)))&lt;=1,2*ASIN(($C$7*Coefficients!$F$16)/( $A2286*($C$4/100)))*180/PI(),180),FALSE))))</f>
        <v>45.004832534110072</v>
      </c>
      <c r="H2286" s="50">
        <f>IF(AND(C$9="L",C$10="IB"),(($C$7*Coefficients!$C$16)/($A2286*SIN(C$5*PI()/180))*100/2)^2*PI(),IF(AND(C$9="C",C$10="IB"),(($C$7*Coefficients!$D$16)/($A2286*SIN(C$5*PI()/180))*100/2)^2*PI(),IF(AND(C$9="L",C$10="D"),(($C$7*Coefficients!$E$16)/($A2286*SIN(C$5*PI()/180))*100/2)^2*PI(),IF(AND(C$9="C",C$10="D"),(($C$7* Coefficients!$F$16)/($A2286*SIN(C$5*PI()/180))*100/2)^2*PI(),FALSE))))</f>
        <v>807.17487493441649</v>
      </c>
      <c r="I2286" s="42">
        <f t="shared" si="254"/>
        <v>0.44883838082603084</v>
      </c>
      <c r="L2286" s="44"/>
    </row>
    <row r="2287" spans="1:12" x14ac:dyDescent="0.25">
      <c r="A2287" s="51">
        <f t="shared" si="255"/>
        <v>1786.4875748518339</v>
      </c>
      <c r="B2287" s="5">
        <f t="shared" si="249"/>
        <v>0.41627748685918442</v>
      </c>
      <c r="C2287" s="49">
        <f t="shared" si="252"/>
        <v>-7.6123415203000455</v>
      </c>
      <c r="D2287" s="5">
        <f t="shared" si="250"/>
        <v>17.184780790540987</v>
      </c>
      <c r="E2287" s="5">
        <f t="shared" si="251"/>
        <v>33.551970351575619</v>
      </c>
      <c r="F2287" s="5">
        <f t="shared" si="253"/>
        <v>15.257180293541968</v>
      </c>
      <c r="G2287" s="16">
        <f>IF(AND(C$9="L",C$10="IB"),IF((($C$7*Coefficients!$C$16)/($A2287*($C$4/100)))&lt;=1,2*ASIN(($C$7*Coefficients!$C$16)/( $A2287*($C$4/100)))*180/PI(),180),IF(AND(C$9="C",C$10="IB"),IF((($C$7*Coefficients!$D$16)/($A2287*($C$4/100)))&lt;=1,2*ASIN(($C$7*Coefficients!$D$16)/( $A2287*($C$4/100)))*180/PI(),180),IF(AND(C$9="L",C$10="D"),IF((($C$7*Coefficients!$E$16)/($A2287*($C$4/100)))&lt;=1,2*ASIN(($C$7*Coefficients!$E$16)/( $A2287*($C$4/100)))*180/PI(),180),IF(AND(C$9="C",C$10="D"),IF((($C$7*Coefficients!$F$16)/($A2287*($C$4/100)))&lt;=1,2*ASIN(($C$7*Coefficients!$F$16)/( $A2287*($C$4/100)))*180/PI(),180),FALSE))))</f>
        <v>44.895673694429142</v>
      </c>
      <c r="H2287" s="50">
        <f>IF(AND(C$9="L",C$10="IB"),(($C$7*Coefficients!$C$16)/($A2287*SIN(C$5*PI()/180))*100/2)^2*PI(),IF(AND(C$9="C",C$10="IB"),(($C$7*Coefficients!$D$16)/($A2287*SIN(C$5*PI()/180))*100/2)^2*PI(),IF(AND(C$9="L",C$10="D"),(($C$7*Coefficients!$E$16)/($A2287*SIN(C$5*PI()/180))*100/2)^2*PI(),IF(AND(C$9="C",C$10="D"),(($C$7* Coefficients!$F$16)/($A2287*SIN(C$5*PI()/180))*100/2)^2*PI(),FALSE))))</f>
        <v>803.46624325975961</v>
      </c>
      <c r="I2287" s="42">
        <f t="shared" si="254"/>
        <v>0.44780608119614251</v>
      </c>
      <c r="L2287" s="44"/>
    </row>
    <row r="2288" spans="1:12" x14ac:dyDescent="0.25">
      <c r="A2288" s="51">
        <f t="shared" si="255"/>
        <v>1790.6058540350768</v>
      </c>
      <c r="B2288" s="5">
        <f t="shared" si="249"/>
        <v>0.41425628054664848</v>
      </c>
      <c r="C2288" s="49">
        <f t="shared" si="252"/>
        <v>-7.6546179702509187</v>
      </c>
      <c r="D2288" s="5">
        <f t="shared" si="250"/>
        <v>17.224395801579703</v>
      </c>
      <c r="E2288" s="5">
        <f t="shared" si="251"/>
        <v>33.706839210145418</v>
      </c>
      <c r="F2288" s="5">
        <f t="shared" si="253"/>
        <v>15.277180293541967</v>
      </c>
      <c r="G2288" s="16">
        <f>IF(AND(C$9="L",C$10="IB"),IF((($C$7*Coefficients!$C$16)/($A2288*($C$4/100)))&lt;=1,2*ASIN(($C$7*Coefficients!$C$16)/( $A2288*($C$4/100)))*180/PI(),180),IF(AND(C$9="C",C$10="IB"),IF((($C$7*Coefficients!$D$16)/($A2288*($C$4/100)))&lt;=1,2*ASIN(($C$7*Coefficients!$D$16)/( $A2288*($C$4/100)))*180/PI(),180),IF(AND(C$9="L",C$10="D"),IF((($C$7*Coefficients!$E$16)/($A2288*($C$4/100)))&lt;=1,2*ASIN(($C$7*Coefficients!$E$16)/( $A2288*($C$4/100)))*180/PI(),180),IF(AND(C$9="C",C$10="D"),IF((($C$7*Coefficients!$F$16)/($A2288*($C$4/100)))&lt;=1,2*ASIN(($C$7*Coefficients!$F$16)/( $A2288*($C$4/100)))*180/PI(),180),FALSE))))</f>
        <v>44.786808708889517</v>
      </c>
      <c r="H2288" s="50">
        <f>IF(AND(C$9="L",C$10="IB"),(($C$7*Coefficients!$C$16)/($A2288*SIN(C$5*PI()/180))*100/2)^2*PI(),IF(AND(C$9="C",C$10="IB"),(($C$7*Coefficients!$D$16)/($A2288*SIN(C$5*PI()/180))*100/2)^2*PI(),IF(AND(C$9="L",C$10="D"),(($C$7*Coefficients!$E$16)/($A2288*SIN(C$5*PI()/180))*100/2)^2*PI(),IF(AND(C$9="C",C$10="D"),(($C$7* Coefficients!$F$16)/($A2288*SIN(C$5*PI()/180))*100/2)^2*PI(),FALSE))))</f>
        <v>799.77465119984481</v>
      </c>
      <c r="I2288" s="42">
        <f t="shared" si="254"/>
        <v>0.4467761557895189</v>
      </c>
      <c r="L2288" s="44"/>
    </row>
    <row r="2289" spans="1:12" x14ac:dyDescent="0.25">
      <c r="A2289" s="51">
        <f t="shared" si="255"/>
        <v>1794.7336268323086</v>
      </c>
      <c r="B2289" s="5">
        <f t="shared" si="249"/>
        <v>0.41223116872660331</v>
      </c>
      <c r="C2289" s="49">
        <f t="shared" si="252"/>
        <v>-7.6971834877098102</v>
      </c>
      <c r="D2289" s="5">
        <f t="shared" si="250"/>
        <v>17.264102134650315</v>
      </c>
      <c r="E2289" s="5">
        <f t="shared" si="251"/>
        <v>33.862422910887041</v>
      </c>
      <c r="F2289" s="5">
        <f t="shared" si="253"/>
        <v>15.297180293541967</v>
      </c>
      <c r="G2289" s="16">
        <f>IF(AND(C$9="L",C$10="IB"),IF((($C$7*Coefficients!$C$16)/($A2289*($C$4/100)))&lt;=1,2*ASIN(($C$7*Coefficients!$C$16)/( $A2289*($C$4/100)))*180/PI(),180),IF(AND(C$9="C",C$10="IB"),IF((($C$7*Coefficients!$D$16)/($A2289*($C$4/100)))&lt;=1,2*ASIN(($C$7*Coefficients!$D$16)/( $A2289*($C$4/100)))*180/PI(),180),IF(AND(C$9="L",C$10="D"),IF((($C$7*Coefficients!$E$16)/($A2289*($C$4/100)))&lt;=1,2*ASIN(($C$7*Coefficients!$E$16)/( $A2289*($C$4/100)))*180/PI(),180),IF(AND(C$9="C",C$10="D"),IF((($C$7*Coefficients!$F$16)/($A2289*($C$4/100)))&lt;=1,2*ASIN(($C$7*Coefficients!$F$16)/( $A2289*($C$4/100)))*180/PI(),180),FALSE))))</f>
        <v>44.678236557092418</v>
      </c>
      <c r="H2289" s="50">
        <f>IF(AND(C$9="L",C$10="IB"),(($C$7*Coefficients!$C$16)/($A2289*SIN(C$5*PI()/180))*100/2)^2*PI(),IF(AND(C$9="C",C$10="IB"),(($C$7*Coefficients!$D$16)/($A2289*SIN(C$5*PI()/180))*100/2)^2*PI(),IF(AND(C$9="L",C$10="D"),(($C$7*Coefficients!$E$16)/($A2289*SIN(C$5*PI()/180))*100/2)^2*PI(),IF(AND(C$9="C",C$10="D"),(($C$7* Coefficients!$F$16)/($A2289*SIN(C$5*PI()/180))*100/2)^2*PI(),FALSE))))</f>
        <v>796.10002046475302</v>
      </c>
      <c r="I2289" s="42">
        <f t="shared" si="254"/>
        <v>0.44574859914559806</v>
      </c>
      <c r="L2289" s="44"/>
    </row>
    <row r="2290" spans="1:12" x14ac:dyDescent="0.25">
      <c r="A2290" s="51">
        <f t="shared" si="255"/>
        <v>1798.8709151285693</v>
      </c>
      <c r="B2290" s="5">
        <f t="shared" si="249"/>
        <v>0.41020217323965324</v>
      </c>
      <c r="C2290" s="49">
        <f t="shared" si="252"/>
        <v>-7.7400408616305221</v>
      </c>
      <c r="D2290" s="5">
        <f t="shared" si="250"/>
        <v>17.303900000271863</v>
      </c>
      <c r="E2290" s="5">
        <f t="shared" si="251"/>
        <v>34.018724753362015</v>
      </c>
      <c r="F2290" s="5">
        <f t="shared" si="253"/>
        <v>15.317180293541968</v>
      </c>
      <c r="G2290" s="16">
        <f>IF(AND(C$9="L",C$10="IB"),IF((($C$7*Coefficients!$C$16)/($A2290*($C$4/100)))&lt;=1,2*ASIN(($C$7*Coefficients!$C$16)/( $A2290*($C$4/100)))*180/PI(),180),IF(AND(C$9="C",C$10="IB"),IF((($C$7*Coefficients!$D$16)/($A2290*($C$4/100)))&lt;=1,2*ASIN(($C$7*Coefficients!$D$16)/( $A2290*($C$4/100)))*180/PI(),180),IF(AND(C$9="L",C$10="D"),IF((($C$7*Coefficients!$E$16)/($A2290*($C$4/100)))&lt;=1,2*ASIN(($C$7*Coefficients!$E$16)/( $A2290*($C$4/100)))*180/PI(),180),IF(AND(C$9="C",C$10="D"),IF((($C$7*Coefficients!$F$16)/($A2290*($C$4/100)))&lt;=1,2*ASIN(($C$7*Coefficients!$F$16)/( $A2290*($C$4/100)))*180/PI(),180),FALSE))))</f>
        <v>44.569956224025972</v>
      </c>
      <c r="H2290" s="50">
        <f>IF(AND(C$9="L",C$10="IB"),(($C$7*Coefficients!$C$16)/($A2290*SIN(C$5*PI()/180))*100/2)^2*PI(),IF(AND(C$9="C",C$10="IB"),(($C$7*Coefficients!$D$16)/($A2290*SIN(C$5*PI()/180))*100/2)^2*PI(),IF(AND(C$9="L",C$10="D"),(($C$7*Coefficients!$E$16)/($A2290*SIN(C$5*PI()/180))*100/2)^2*PI(),IF(AND(C$9="C",C$10="D"),(($C$7* Coefficients!$F$16)/($A2290*SIN(C$5*PI()/180))*100/2)^2*PI(),FALSE))))</f>
        <v>792.44227312427677</v>
      </c>
      <c r="I2290" s="42">
        <f t="shared" si="254"/>
        <v>0.44472340581637693</v>
      </c>
      <c r="L2290" s="44"/>
    </row>
    <row r="2291" spans="1:12" x14ac:dyDescent="0.25">
      <c r="A2291" s="51">
        <f t="shared" si="255"/>
        <v>1803.0177408593499</v>
      </c>
      <c r="B2291" s="5">
        <f t="shared" si="249"/>
        <v>0.40816931626790776</v>
      </c>
      <c r="C2291" s="49">
        <f t="shared" si="252"/>
        <v>-7.7831929211787525</v>
      </c>
      <c r="D2291" s="5">
        <f t="shared" si="250"/>
        <v>17.34378960944866</v>
      </c>
      <c r="E2291" s="5">
        <f t="shared" si="251"/>
        <v>34.175748052361989</v>
      </c>
      <c r="F2291" s="5">
        <f t="shared" si="253"/>
        <v>15.337180293541968</v>
      </c>
      <c r="G2291" s="16">
        <f>IF(AND(C$9="L",C$10="IB"),IF((($C$7*Coefficients!$C$16)/($A2291*($C$4/100)))&lt;=1,2*ASIN(($C$7*Coefficients!$C$16)/( $A2291*($C$4/100)))*180/PI(),180),IF(AND(C$9="C",C$10="IB"),IF((($C$7*Coefficients!$D$16)/($A2291*($C$4/100)))&lt;=1,2*ASIN(($C$7*Coefficients!$D$16)/( $A2291*($C$4/100)))*180/PI(),180),IF(AND(C$9="L",C$10="D"),IF((($C$7*Coefficients!$E$16)/($A2291*($C$4/100)))&lt;=1,2*ASIN(($C$7*Coefficients!$E$16)/( $A2291*($C$4/100)))*180/PI(),180),IF(AND(C$9="C",C$10="D"),IF((($C$7*Coefficients!$F$16)/($A2291*($C$4/100)))&lt;=1,2*ASIN(($C$7*Coefficients!$F$16)/( $A2291*($C$4/100)))*180/PI(),180),FALSE))))</f>
        <v>44.46196670002243</v>
      </c>
      <c r="H2291" s="50">
        <f>IF(AND(C$9="L",C$10="IB"),(($C$7*Coefficients!$C$16)/($A2291*SIN(C$5*PI()/180))*100/2)^2*PI(),IF(AND(C$9="C",C$10="IB"),(($C$7*Coefficients!$D$16)/($A2291*SIN(C$5*PI()/180))*100/2)^2*PI(),IF(AND(C$9="L",C$10="D"),(($C$7*Coefficients!$E$16)/($A2291*SIN(C$5*PI()/180))*100/2)^2*PI(),IF(AND(C$9="C",C$10="D"),(($C$7* Coefficients!$F$16)/($A2291*SIN(C$5*PI()/180))*100/2)^2*PI(),FALSE))))</f>
        <v>788.80133160626337</v>
      </c>
      <c r="I2291" s="42">
        <f t="shared" si="254"/>
        <v>0.44370057036638255</v>
      </c>
      <c r="L2291" s="44"/>
    </row>
    <row r="2292" spans="1:12" x14ac:dyDescent="0.25">
      <c r="A2292" s="51">
        <f t="shared" si="255"/>
        <v>1807.1741260107074</v>
      </c>
      <c r="B2292" s="5">
        <f t="shared" si="249"/>
        <v>0.40613262033727032</v>
      </c>
      <c r="C2292" s="49">
        <f t="shared" si="252"/>
        <v>-7.8266425365463093</v>
      </c>
      <c r="D2292" s="5">
        <f t="shared" si="250"/>
        <v>17.383771173671438</v>
      </c>
      <c r="E2292" s="5">
        <f t="shared" si="251"/>
        <v>34.333496137978955</v>
      </c>
      <c r="F2292" s="5">
        <f t="shared" si="253"/>
        <v>15.357180293541967</v>
      </c>
      <c r="G2292" s="16">
        <f>IF(AND(C$9="L",C$10="IB"),IF((($C$7*Coefficients!$C$16)/($A2292*($C$4/100)))&lt;=1,2*ASIN(($C$7*Coefficients!$C$16)/( $A2292*($C$4/100)))*180/PI(),180),IF(AND(C$9="C",C$10="IB"),IF((($C$7*Coefficients!$D$16)/($A2292*($C$4/100)))&lt;=1,2*ASIN(($C$7*Coefficients!$D$16)/( $A2292*($C$4/100)))*180/PI(),180),IF(AND(C$9="L",C$10="D"),IF((($C$7*Coefficients!$E$16)/($A2292*($C$4/100)))&lt;=1,2*ASIN(($C$7*Coefficients!$E$16)/( $A2292*($C$4/100)))*180/PI(),180),IF(AND(C$9="C",C$10="D"),IF((($C$7*Coefficients!$F$16)/($A2292*($C$4/100)))&lt;=1,2*ASIN(($C$7*Coefficients!$F$16)/( $A2292*($C$4/100)))*180/PI(),180),FALSE))))</f>
        <v>44.354266980715956</v>
      </c>
      <c r="H2292" s="50">
        <f>IF(AND(C$9="L",C$10="IB"),(($C$7*Coefficients!$C$16)/($A2292*SIN(C$5*PI()/180))*100/2)^2*PI(),IF(AND(C$9="C",C$10="IB"),(($C$7*Coefficients!$D$16)/($A2292*SIN(C$5*PI()/180))*100/2)^2*PI(),IF(AND(C$9="L",C$10="D"),(($C$7*Coefficients!$E$16)/($A2292*SIN(C$5*PI()/180))*100/2)^2*PI(),IF(AND(C$9="C",C$10="D"),(($C$7* Coefficients!$F$16)/($A2292*SIN(C$5*PI()/180))*100/2)^2*PI(),FALSE))))</f>
        <v>785.17711869497339</v>
      </c>
      <c r="I2292" s="42">
        <f t="shared" si="254"/>
        <v>0.44268008737264319</v>
      </c>
      <c r="L2292" s="44"/>
    </row>
    <row r="2293" spans="1:12" x14ac:dyDescent="0.25">
      <c r="A2293" s="51">
        <f t="shared" si="255"/>
        <v>1811.3400926193822</v>
      </c>
      <c r="B2293" s="5">
        <f t="shared" si="249"/>
        <v>0.40409210831972459</v>
      </c>
      <c r="C2293" s="49">
        <f t="shared" si="252"/>
        <v>-7.8703926197866352</v>
      </c>
      <c r="D2293" s="5">
        <f t="shared" si="250"/>
        <v>17.423844904918479</v>
      </c>
      <c r="E2293" s="5">
        <f t="shared" si="251"/>
        <v>34.491972355675948</v>
      </c>
      <c r="F2293" s="5">
        <f t="shared" si="253"/>
        <v>15.377180293541965</v>
      </c>
      <c r="G2293" s="16">
        <f>IF(AND(C$9="L",C$10="IB"),IF((($C$7*Coefficients!$C$16)/($A2293*($C$4/100)))&lt;=1,2*ASIN(($C$7*Coefficients!$C$16)/( $A2293*($C$4/100)))*180/PI(),180),IF(AND(C$9="C",C$10="IB"),IF((($C$7*Coefficients!$D$16)/($A2293*($C$4/100)))&lt;=1,2*ASIN(($C$7*Coefficients!$D$16)/( $A2293*($C$4/100)))*180/PI(),180),IF(AND(C$9="L",C$10="D"),IF((($C$7*Coefficients!$E$16)/($A2293*($C$4/100)))&lt;=1,2*ASIN(($C$7*Coefficients!$E$16)/( $A2293*($C$4/100)))*180/PI(),180),IF(AND(C$9="C",C$10="D"),IF((($C$7*Coefficients!$F$16)/($A2293*($C$4/100)))&lt;=1,2*ASIN(($C$7*Coefficients!$F$16)/( $A2293*($C$4/100)))*180/PI(),180),FALSE))))</f>
        <v>44.246856067000607</v>
      </c>
      <c r="H2293" s="50">
        <f>IF(AND(C$9="L",C$10="IB"),(($C$7*Coefficients!$C$16)/($A2293*SIN(C$5*PI()/180))*100/2)^2*PI(),IF(AND(C$9="C",C$10="IB"),(($C$7*Coefficients!$D$16)/($A2293*SIN(C$5*PI()/180))*100/2)^2*PI(),IF(AND(C$9="L",C$10="D"),(($C$7*Coefficients!$E$16)/($A2293*SIN(C$5*PI()/180))*100/2)^2*PI(),IF(AND(C$9="C",C$10="D"),(($C$7* Coefficients!$F$16)/($A2293*SIN(C$5*PI()/180))*100/2)^2*PI(),FALSE))))</f>
        <v>781.56955752943918</v>
      </c>
      <c r="I2293" s="42">
        <f t="shared" si="254"/>
        <v>0.44166195142465964</v>
      </c>
      <c r="L2293" s="44"/>
    </row>
    <row r="2294" spans="1:12" x14ac:dyDescent="0.25">
      <c r="A2294" s="51">
        <f t="shared" si="255"/>
        <v>1815.5156627729145</v>
      </c>
      <c r="B2294" s="5">
        <f t="shared" si="249"/>
        <v>0.40204780343562257</v>
      </c>
      <c r="C2294" s="49">
        <f t="shared" si="252"/>
        <v>-7.914446125672213</v>
      </c>
      <c r="D2294" s="5">
        <f t="shared" si="250"/>
        <v>17.464011015656713</v>
      </c>
      <c r="E2294" s="5">
        <f t="shared" si="251"/>
        <v>34.651180066357945</v>
      </c>
      <c r="F2294" s="5">
        <f t="shared" si="253"/>
        <v>15.397180293541965</v>
      </c>
      <c r="G2294" s="16">
        <f>IF(AND(C$9="L",C$10="IB"),IF((($C$7*Coefficients!$C$16)/($A2294*($C$4/100)))&lt;=1,2*ASIN(($C$7*Coefficients!$C$16)/( $A2294*($C$4/100)))*180/PI(),180),IF(AND(C$9="C",C$10="IB"),IF((($C$7*Coefficients!$D$16)/($A2294*($C$4/100)))&lt;=1,2*ASIN(($C$7*Coefficients!$D$16)/( $A2294*($C$4/100)))*180/PI(),180),IF(AND(C$9="L",C$10="D"),IF((($C$7*Coefficients!$E$16)/($A2294*($C$4/100)))&lt;=1,2*ASIN(($C$7*Coefficients!$E$16)/( $A2294*($C$4/100)))*180/PI(),180),IF(AND(C$9="C",C$10="D"),IF((($C$7*Coefficients!$F$16)/($A2294*($C$4/100)))&lt;=1,2*ASIN(($C$7*Coefficients!$F$16)/( $A2294*($C$4/100)))*180/PI(),180),FALSE))))</f>
        <v>44.139732964988987</v>
      </c>
      <c r="H2294" s="50">
        <f>IF(AND(C$9="L",C$10="IB"),(($C$7*Coefficients!$C$16)/($A2294*SIN(C$5*PI()/180))*100/2)^2*PI(),IF(AND(C$9="C",C$10="IB"),(($C$7*Coefficients!$D$16)/($A2294*SIN(C$5*PI()/180))*100/2)^2*PI(),IF(AND(C$9="L",C$10="D"),(($C$7*Coefficients!$E$16)/($A2294*SIN(C$5*PI()/180))*100/2)^2*PI(),IF(AND(C$9="C",C$10="D"),(($C$7* Coefficients!$F$16)/($A2294*SIN(C$5*PI()/180))*100/2)^2*PI(),FALSE))))</f>
        <v>777.97857160183992</v>
      </c>
      <c r="I2294" s="42">
        <f t="shared" si="254"/>
        <v>0.44064615712437638</v>
      </c>
      <c r="L2294" s="44"/>
    </row>
    <row r="2295" spans="1:12" x14ac:dyDescent="0.25">
      <c r="A2295" s="51">
        <f t="shared" si="255"/>
        <v>1819.7008586097618</v>
      </c>
      <c r="B2295" s="5">
        <f t="shared" si="249"/>
        <v>0.39999972925597249</v>
      </c>
      <c r="C2295" s="49">
        <f t="shared" si="252"/>
        <v>-7.9588060525745998</v>
      </c>
      <c r="D2295" s="5">
        <f t="shared" si="250"/>
        <v>17.504269718842863</v>
      </c>
      <c r="E2295" s="5">
        <f t="shared" si="251"/>
        <v>34.81112264644316</v>
      </c>
      <c r="F2295" s="5">
        <f t="shared" si="253"/>
        <v>15.417180293541966</v>
      </c>
      <c r="G2295" s="16">
        <f>IF(AND(C$9="L",C$10="IB"),IF((($C$7*Coefficients!$C$16)/($A2295*($C$4/100)))&lt;=1,2*ASIN(($C$7*Coefficients!$C$16)/( $A2295*($C$4/100)))*180/PI(),180),IF(AND(C$9="C",C$10="IB"),IF((($C$7*Coefficients!$D$16)/($A2295*($C$4/100)))&lt;=1,2*ASIN(($C$7*Coefficients!$D$16)/( $A2295*($C$4/100)))*180/PI(),180),IF(AND(C$9="L",C$10="D"),IF((($C$7*Coefficients!$E$16)/($A2295*($C$4/100)))&lt;=1,2*ASIN(($C$7*Coefficients!$E$16)/( $A2295*($C$4/100)))*180/PI(),180),IF(AND(C$9="C",C$10="D"),IF((($C$7*Coefficients!$F$16)/($A2295*($C$4/100)))&lt;=1,2*ASIN(($C$7*Coefficients!$F$16)/( $A2295*($C$4/100)))*180/PI(),180),FALSE))))</f>
        <v>44.032896685971295</v>
      </c>
      <c r="H2295" s="50">
        <f>IF(AND(C$9="L",C$10="IB"),(($C$7*Coefficients!$C$16)/($A2295*SIN(C$5*PI()/180))*100/2)^2*PI(),IF(AND(C$9="C",C$10="IB"),(($C$7*Coefficients!$D$16)/($A2295*SIN(C$5*PI()/180))*100/2)^2*PI(),IF(AND(C$9="L",C$10="D"),(($C$7*Coefficients!$E$16)/($A2295*SIN(C$5*PI()/180))*100/2)^2*PI(),IF(AND(C$9="C",C$10="D"),(($C$7* Coefficients!$F$16)/($A2295*SIN(C$5*PI()/180))*100/2)^2*PI(),FALSE))))</f>
        <v>774.40408475587424</v>
      </c>
      <c r="I2295" s="42">
        <f t="shared" si="254"/>
        <v>0.43963269908615321</v>
      </c>
      <c r="L2295" s="44"/>
    </row>
    <row r="2296" spans="1:12" x14ac:dyDescent="0.25">
      <c r="A2296" s="51">
        <f t="shared" si="255"/>
        <v>1823.8957023194157</v>
      </c>
      <c r="B2296" s="5">
        <f t="shared" si="249"/>
        <v>0.39794790970472532</v>
      </c>
      <c r="C2296" s="49">
        <f t="shared" si="252"/>
        <v>-8.0034754433678241</v>
      </c>
      <c r="D2296" s="5">
        <f t="shared" si="250"/>
        <v>17.544621227924569</v>
      </c>
      <c r="E2296" s="5">
        <f t="shared" si="251"/>
        <v>34.971803487934622</v>
      </c>
      <c r="F2296" s="5">
        <f t="shared" si="253"/>
        <v>15.437180293541964</v>
      </c>
      <c r="G2296" s="16">
        <f>IF(AND(C$9="L",C$10="IB"),IF((($C$7*Coefficients!$C$16)/($A2296*($C$4/100)))&lt;=1,2*ASIN(($C$7*Coefficients!$C$16)/( $A2296*($C$4/100)))*180/PI(),180),IF(AND(C$9="C",C$10="IB"),IF((($C$7*Coefficients!$D$16)/($A2296*($C$4/100)))&lt;=1,2*ASIN(($C$7*Coefficients!$D$16)/( $A2296*($C$4/100)))*180/PI(),180),IF(AND(C$9="L",C$10="D"),IF((($C$7*Coefficients!$E$16)/($A2296*($C$4/100)))&lt;=1,2*ASIN(($C$7*Coefficients!$E$16)/( $A2296*($C$4/100)))*180/PI(),180),IF(AND(C$9="C",C$10="D"),IF((($C$7*Coefficients!$F$16)/($A2296*($C$4/100)))&lt;=1,2*ASIN(($C$7*Coefficients!$F$16)/( $A2296*($C$4/100)))*180/PI(),180),FALSE))))</f>
        <v>43.926346246374628</v>
      </c>
      <c r="H2296" s="50">
        <f>IF(AND(C$9="L",C$10="IB"),(($C$7*Coefficients!$C$16)/($A2296*SIN(C$5*PI()/180))*100/2)^2*PI(),IF(AND(C$9="C",C$10="IB"),(($C$7*Coefficients!$D$16)/($A2296*SIN(C$5*PI()/180))*100/2)^2*PI(),IF(AND(C$9="L",C$10="D"),(($C$7*Coefficients!$E$16)/($A2296*SIN(C$5*PI()/180))*100/2)^2*PI(),IF(AND(C$9="C",C$10="D"),(($C$7* Coefficients!$F$16)/($A2296*SIN(C$5*PI()/180))*100/2)^2*PI(),FALSE))))</f>
        <v>770.8460211851484</v>
      </c>
      <c r="I2296" s="42">
        <f t="shared" si="254"/>
        <v>0.43862157193673645</v>
      </c>
      <c r="L2296" s="44"/>
    </row>
    <row r="2297" spans="1:12" x14ac:dyDescent="0.25">
      <c r="A2297" s="51">
        <f t="shared" si="255"/>
        <v>1828.1002161425199</v>
      </c>
      <c r="B2297" s="5">
        <f t="shared" si="249"/>
        <v>0.39589236906106418</v>
      </c>
      <c r="C2297" s="49">
        <f t="shared" si="252"/>
        <v>-8.0484573863558175</v>
      </c>
      <c r="D2297" s="5">
        <f t="shared" si="250"/>
        <v>17.585065756841502</v>
      </c>
      <c r="E2297" s="5">
        <f t="shared" si="251"/>
        <v>35.133225998492172</v>
      </c>
      <c r="F2297" s="5">
        <f t="shared" si="253"/>
        <v>15.457180293541963</v>
      </c>
      <c r="G2297" s="16">
        <f>IF(AND(C$9="L",C$10="IB"),IF((($C$7*Coefficients!$C$16)/($A2297*($C$4/100)))&lt;=1,2*ASIN(($C$7*Coefficients!$C$16)/( $A2297*($C$4/100)))*180/PI(),180),IF(AND(C$9="C",C$10="IB"),IF((($C$7*Coefficients!$D$16)/($A2297*($C$4/100)))&lt;=1,2*ASIN(($C$7*Coefficients!$D$16)/( $A2297*($C$4/100)))*180/PI(),180),IF(AND(C$9="L",C$10="D"),IF((($C$7*Coefficients!$E$16)/($A2297*($C$4/100)))&lt;=1,2*ASIN(($C$7*Coefficients!$E$16)/( $A2297*($C$4/100)))*180/PI(),180),IF(AND(C$9="C",C$10="D"),IF((($C$7*Coefficients!$F$16)/($A2297*($C$4/100)))&lt;=1,2*ASIN(($C$7*Coefficients!$F$16)/( $A2297*($C$4/100)))*180/PI(),180),FALSE))))</f>
        <v>43.820080667722912</v>
      </c>
      <c r="H2297" s="50">
        <f>IF(AND(C$9="L",C$10="IB"),(($C$7*Coefficients!$C$16)/($A2297*SIN(C$5*PI()/180))*100/2)^2*PI(),IF(AND(C$9="C",C$10="IB"),(($C$7*Coefficients!$D$16)/($A2297*SIN(C$5*PI()/180))*100/2)^2*PI(),IF(AND(C$9="L",C$10="D"),(($C$7*Coefficients!$E$16)/($A2297*SIN(C$5*PI()/180))*100/2)^2*PI(),IF(AND(C$9="C",C$10="D"),(($C$7* Coefficients!$F$16)/($A2297*SIN(C$5*PI()/180))*100/2)^2*PI(),FALSE))))</f>
        <v>767.30430543156683</v>
      </c>
      <c r="I2297" s="42">
        <f t="shared" si="254"/>
        <v>0.43761277031523066</v>
      </c>
      <c r="L2297" s="44"/>
    </row>
    <row r="2298" spans="1:12" x14ac:dyDescent="0.25">
      <c r="A2298" s="51">
        <f t="shared" si="255"/>
        <v>1832.3144223709883</v>
      </c>
      <c r="B2298" s="5">
        <f t="shared" si="249"/>
        <v>0.39383313196168862</v>
      </c>
      <c r="C2298" s="49">
        <f t="shared" si="252"/>
        <v>-8.0937550162248044</v>
      </c>
      <c r="D2298" s="5">
        <f t="shared" si="250"/>
        <v>17.625603520026544</v>
      </c>
      <c r="E2298" s="5">
        <f t="shared" si="251"/>
        <v>35.295393601504678</v>
      </c>
      <c r="F2298" s="5">
        <f t="shared" si="253"/>
        <v>15.477180293541963</v>
      </c>
      <c r="G2298" s="16">
        <f>IF(AND(C$9="L",C$10="IB"),IF((($C$7*Coefficients!$C$16)/($A2298*($C$4/100)))&lt;=1,2*ASIN(($C$7*Coefficients!$C$16)/( $A2298*($C$4/100)))*180/PI(),180),IF(AND(C$9="C",C$10="IB"),IF((($C$7*Coefficients!$D$16)/($A2298*($C$4/100)))&lt;=1,2*ASIN(($C$7*Coefficients!$D$16)/( $A2298*($C$4/100)))*180/PI(),180),IF(AND(C$9="L",C$10="D"),IF((($C$7*Coefficients!$E$16)/($A2298*($C$4/100)))&lt;=1,2*ASIN(($C$7*Coefficients!$E$16)/( $A2298*($C$4/100)))*180/PI(),180),IF(AND(C$9="C",C$10="D"),IF((($C$7*Coefficients!$F$16)/($A2298*($C$4/100)))&lt;=1,2*ASIN(($C$7*Coefficients!$F$16)/( $A2298*($C$4/100)))*180/PI(),180),FALSE))))</f>
        <v>43.714098976597207</v>
      </c>
      <c r="H2298" s="50">
        <f>IF(AND(C$9="L",C$10="IB"),(($C$7*Coefficients!$C$16)/($A2298*SIN(C$5*PI()/180))*100/2)^2*PI(),IF(AND(C$9="C",C$10="IB"),(($C$7*Coefficients!$D$16)/($A2298*SIN(C$5*PI()/180))*100/2)^2*PI(),IF(AND(C$9="L",C$10="D"),(($C$7*Coefficients!$E$16)/($A2298*SIN(C$5*PI()/180))*100/2)^2*PI(),IF(AND(C$9="C",C$10="D"),(($C$7* Coefficients!$F$16)/($A2298*SIN(C$5*PI()/180))*100/2)^2*PI(),FALSE))))</f>
        <v>763.7788623837323</v>
      </c>
      <c r="I2298" s="42">
        <f t="shared" si="254"/>
        <v>0.43660628887306996</v>
      </c>
      <c r="L2298" s="44"/>
    </row>
    <row r="2299" spans="1:12" x14ac:dyDescent="0.25">
      <c r="A2299" s="51">
        <f t="shared" si="255"/>
        <v>1836.5383433481225</v>
      </c>
      <c r="B2299" s="5">
        <f t="shared" si="249"/>
        <v>0.39177022340310158</v>
      </c>
      <c r="C2299" s="49">
        <f t="shared" si="252"/>
        <v>-8.1393715150213222</v>
      </c>
      <c r="D2299" s="5">
        <f t="shared" si="250"/>
        <v>17.666234732406867</v>
      </c>
      <c r="E2299" s="5">
        <f t="shared" si="251"/>
        <v>35.458309736162626</v>
      </c>
      <c r="F2299" s="5">
        <f t="shared" si="253"/>
        <v>15.497180293541962</v>
      </c>
      <c r="G2299" s="16">
        <f>IF(AND(C$9="L",C$10="IB"),IF((($C$7*Coefficients!$C$16)/($A2299*($C$4/100)))&lt;=1,2*ASIN(($C$7*Coefficients!$C$16)/( $A2299*($C$4/100)))*180/PI(),180),IF(AND(C$9="C",C$10="IB"),IF((($C$7*Coefficients!$D$16)/($A2299*($C$4/100)))&lt;=1,2*ASIN(($C$7*Coefficients!$D$16)/( $A2299*($C$4/100)))*180/PI(),180),IF(AND(C$9="L",C$10="D"),IF((($C$7*Coefficients!$E$16)/($A2299*($C$4/100)))&lt;=1,2*ASIN(($C$7*Coefficients!$E$16)/( $A2299*($C$4/100)))*180/PI(),180),IF(AND(C$9="C",C$10="D"),IF((($C$7*Coefficients!$F$16)/($A2299*($C$4/100)))&lt;=1,2*ASIN(($C$7*Coefficients!$F$16)/( $A2299*($C$4/100)))*180/PI(),180),FALSE))))</f>
        <v>43.608400204596308</v>
      </c>
      <c r="H2299" s="50">
        <f>IF(AND(C$9="L",C$10="IB"),(($C$7*Coefficients!$C$16)/($A2299*SIN(C$5*PI()/180))*100/2)^2*PI(),IF(AND(C$9="C",C$10="IB"),(($C$7*Coefficients!$D$16)/($A2299*SIN(C$5*PI()/180))*100/2)^2*PI(),IF(AND(C$9="L",C$10="D"),(($C$7*Coefficients!$E$16)/($A2299*SIN(C$5*PI()/180))*100/2)^2*PI(),IF(AND(C$9="C",C$10="D"),(($C$7* Coefficients!$F$16)/($A2299*SIN(C$5*PI()/180))*100/2)^2*PI(),FALSE))))</f>
        <v>760.26961727535343</v>
      </c>
      <c r="I2299" s="42">
        <f t="shared" si="254"/>
        <v>0.43560212227399009</v>
      </c>
      <c r="L2299" s="44"/>
    </row>
    <row r="2300" spans="1:12" x14ac:dyDescent="0.25">
      <c r="A2300" s="51">
        <f t="shared" si="255"/>
        <v>1840.7720014687313</v>
      </c>
      <c r="B2300" s="5">
        <f t="shared" si="249"/>
        <v>0.38970366874389212</v>
      </c>
      <c r="C2300" s="49">
        <f t="shared" si="252"/>
        <v>-8.1853101131568202</v>
      </c>
      <c r="D2300" s="5">
        <f t="shared" si="250"/>
        <v>17.706959609405128</v>
      </c>
      <c r="E2300" s="5">
        <f t="shared" si="251"/>
        <v>35.621977857531128</v>
      </c>
      <c r="F2300" s="5">
        <f t="shared" si="253"/>
        <v>15.517180293541964</v>
      </c>
      <c r="G2300" s="16">
        <f>IF(AND(C$9="L",C$10="IB"),IF((($C$7*Coefficients!$C$16)/($A2300*($C$4/100)))&lt;=1,2*ASIN(($C$7*Coefficients!$C$16)/( $A2300*($C$4/100)))*180/PI(),180),IF(AND(C$9="C",C$10="IB"),IF((($C$7*Coefficients!$D$16)/($A2300*($C$4/100)))&lt;=1,2*ASIN(($C$7*Coefficients!$D$16)/( $A2300*($C$4/100)))*180/PI(),180),IF(AND(C$9="L",C$10="D"),IF((($C$7*Coefficients!$E$16)/($A2300*($C$4/100)))&lt;=1,2*ASIN(($C$7*Coefficients!$E$16)/( $A2300*($C$4/100)))*180/PI(),180),IF(AND(C$9="C",C$10="D"),IF((($C$7*Coefficients!$F$16)/($A2300*($C$4/100)))&lt;=1,2*ASIN(($C$7*Coefficients!$F$16)/( $A2300*($C$4/100)))*180/PI(),180),FALSE))))</f>
        <v>43.502983388297856</v>
      </c>
      <c r="H2300" s="50">
        <f>IF(AND(C$9="L",C$10="IB"),(($C$7*Coefficients!$C$16)/($A2300*SIN(C$5*PI()/180))*100/2)^2*PI(),IF(AND(C$9="C",C$10="IB"),(($C$7*Coefficients!$D$16)/($A2300*SIN(C$5*PI()/180))*100/2)^2*PI(),IF(AND(C$9="L",C$10="D"),(($C$7*Coefficients!$E$16)/($A2300*SIN(C$5*PI()/180))*100/2)^2*PI(),IF(AND(C$9="C",C$10="D"),(($C$7* Coefficients!$F$16)/($A2300*SIN(C$5*PI()/180))*100/2)^2*PI(),FALSE))))</f>
        <v>756.77649568365894</v>
      </c>
      <c r="I2300" s="42">
        <f t="shared" si="254"/>
        <v>0.43460026519399958</v>
      </c>
      <c r="L2300" s="44"/>
    </row>
    <row r="2301" spans="1:12" x14ac:dyDescent="0.25">
      <c r="A2301" s="51">
        <f t="shared" si="255"/>
        <v>1845.0154191792485</v>
      </c>
      <c r="B2301" s="5">
        <f t="shared" si="249"/>
        <v>0.38763349370702033</v>
      </c>
      <c r="C2301" s="49">
        <f t="shared" si="252"/>
        <v>-8.2315740904396026</v>
      </c>
      <c r="D2301" s="5">
        <f t="shared" si="250"/>
        <v>17.747778366940562</v>
      </c>
      <c r="E2301" s="5">
        <f t="shared" si="251"/>
        <v>35.786401436623123</v>
      </c>
      <c r="F2301" s="5">
        <f t="shared" si="253"/>
        <v>15.537180293541963</v>
      </c>
      <c r="G2301" s="16">
        <f>IF(AND(C$9="L",C$10="IB"),IF((($C$7*Coefficients!$C$16)/($A2301*($C$4/100)))&lt;=1,2*ASIN(($C$7*Coefficients!$C$16)/( $A2301*($C$4/100)))*180/PI(),180),IF(AND(C$9="C",C$10="IB"),IF((($C$7*Coefficients!$D$16)/($A2301*($C$4/100)))&lt;=1,2*ASIN(($C$7*Coefficients!$D$16)/( $A2301*($C$4/100)))*180/PI(),180),IF(AND(C$9="L",C$10="D"),IF((($C$7*Coefficients!$E$16)/($A2301*($C$4/100)))&lt;=1,2*ASIN(($C$7*Coefficients!$E$16)/( $A2301*($C$4/100)))*180/PI(),180),IF(AND(C$9="C",C$10="D"),IF((($C$7*Coefficients!$F$16)/($A2301*($C$4/100)))&lt;=1,2*ASIN(($C$7*Coefficients!$F$16)/( $A2301*($C$4/100)))*180/PI(),180),FALSE))))</f>
        <v>43.397847569219877</v>
      </c>
      <c r="H2301" s="50">
        <f>IF(AND(C$9="L",C$10="IB"),(($C$7*Coefficients!$C$16)/($A2301*SIN(C$5*PI()/180))*100/2)^2*PI(),IF(AND(C$9="C",C$10="IB"),(($C$7*Coefficients!$D$16)/($A2301*SIN(C$5*PI()/180))*100/2)^2*PI(),IF(AND(C$9="L",C$10="D"),(($C$7*Coefficients!$E$16)/($A2301*SIN(C$5*PI()/180))*100/2)^2*PI(),IF(AND(C$9="C",C$10="D"),(($C$7* Coefficients!$F$16)/($A2301*SIN(C$5*PI()/180))*100/2)^2*PI(),FALSE))))</f>
        <v>753.2994235278187</v>
      </c>
      <c r="I2301" s="42">
        <f t="shared" si="254"/>
        <v>0.43360071232135206</v>
      </c>
      <c r="L2301" s="44"/>
    </row>
    <row r="2302" spans="1:12" x14ac:dyDescent="0.25">
      <c r="A2302" s="51">
        <f t="shared" si="255"/>
        <v>1849.2686189778524</v>
      </c>
      <c r="B2302" s="5">
        <f t="shared" si="249"/>
        <v>0.38555972438209701</v>
      </c>
      <c r="C2302" s="49">
        <f t="shared" si="252"/>
        <v>-8.2781667771351604</v>
      </c>
      <c r="D2302" s="5">
        <f t="shared" si="250"/>
        <v>17.788691221430152</v>
      </c>
      <c r="E2302" s="5">
        <f t="shared" si="251"/>
        <v>35.951583960473037</v>
      </c>
      <c r="F2302" s="5">
        <f t="shared" si="253"/>
        <v>15.557180293541963</v>
      </c>
      <c r="G2302" s="16">
        <f>IF(AND(C$9="L",C$10="IB"),IF((($C$7*Coefficients!$C$16)/($A2302*($C$4/100)))&lt;=1,2*ASIN(($C$7*Coefficients!$C$16)/( $A2302*($C$4/100)))*180/PI(),180),IF(AND(C$9="C",C$10="IB"),IF((($C$7*Coefficients!$D$16)/($A2302*($C$4/100)))&lt;=1,2*ASIN(($C$7*Coefficients!$D$16)/( $A2302*($C$4/100)))*180/PI(),180),IF(AND(C$9="L",C$10="D"),IF((($C$7*Coefficients!$E$16)/($A2302*($C$4/100)))&lt;=1,2*ASIN(($C$7*Coefficients!$E$16)/( $A2302*($C$4/100)))*180/PI(),180),IF(AND(C$9="C",C$10="D"),IF((($C$7*Coefficients!$F$16)/($A2302*($C$4/100)))&lt;=1,2*ASIN(($C$7*Coefficients!$F$16)/( $A2302*($C$4/100)))*180/PI(),180),FALSE))))</f>
        <v>43.292991793782576</v>
      </c>
      <c r="H2302" s="50">
        <f>IF(AND(C$9="L",C$10="IB"),(($C$7*Coefficients!$C$16)/($A2302*SIN(C$5*PI()/180))*100/2)^2*PI(),IF(AND(C$9="C",C$10="IB"),(($C$7*Coefficients!$D$16)/($A2302*SIN(C$5*PI()/180))*100/2)^2*PI(),IF(AND(C$9="L",C$10="D"),(($C$7*Coefficients!$E$16)/($A2302*SIN(C$5*PI()/180))*100/2)^2*PI(),IF(AND(C$9="C",C$10="D"),(($C$7* Coefficients!$F$16)/($A2302*SIN(C$5*PI()/180))*100/2)^2*PI(),FALSE))))</f>
        <v>749.83832706737303</v>
      </c>
      <c r="I2302" s="42">
        <f t="shared" si="254"/>
        <v>0.43260345835651753</v>
      </c>
      <c r="L2302" s="44"/>
    </row>
    <row r="2303" spans="1:12" x14ac:dyDescent="0.25">
      <c r="A2303" s="51">
        <f t="shared" si="255"/>
        <v>1853.5316234145851</v>
      </c>
      <c r="B2303" s="5">
        <f t="shared" si="249"/>
        <v>0.38348238722766165</v>
      </c>
      <c r="C2303" s="49">
        <f t="shared" si="252"/>
        <v>-8.3250915550557494</v>
      </c>
      <c r="D2303" s="5">
        <f t="shared" si="250"/>
        <v>17.82969838978979</v>
      </c>
      <c r="E2303" s="5">
        <f t="shared" si="251"/>
        <v>36.117528932210689</v>
      </c>
      <c r="F2303" s="5">
        <f t="shared" si="253"/>
        <v>15.577180293541961</v>
      </c>
      <c r="G2303" s="16">
        <f>IF(AND(C$9="L",C$10="IB"),IF((($C$7*Coefficients!$C$16)/($A2303*($C$4/100)))&lt;=1,2*ASIN(($C$7*Coefficients!$C$16)/( $A2303*($C$4/100)))*180/PI(),180),IF(AND(C$9="C",C$10="IB"),IF((($C$7*Coefficients!$D$16)/($A2303*($C$4/100)))&lt;=1,2*ASIN(($C$7*Coefficients!$D$16)/( $A2303*($C$4/100)))*180/PI(),180),IF(AND(C$9="L",C$10="D"),IF((($C$7*Coefficients!$E$16)/($A2303*($C$4/100)))&lt;=1,2*ASIN(($C$7*Coefficients!$E$16)/( $A2303*($C$4/100)))*180/PI(),180),IF(AND(C$9="C",C$10="D"),IF((($C$7*Coefficients!$F$16)/($A2303*($C$4/100)))&lt;=1,2*ASIN(($C$7*Coefficients!$F$16)/( $A2303*($C$4/100)))*180/PI(),180),FALSE))))</f>
        <v>43.188415113270693</v>
      </c>
      <c r="H2303" s="50">
        <f>IF(AND(C$9="L",C$10="IB"),(($C$7*Coefficients!$C$16)/($A2303*SIN(C$5*PI()/180))*100/2)^2*PI(),IF(AND(C$9="C",C$10="IB"),(($C$7*Coefficients!$D$16)/($A2303*SIN(C$5*PI()/180))*100/2)^2*PI(),IF(AND(C$9="L",C$10="D"),(($C$7*Coefficients!$E$16)/($A2303*SIN(C$5*PI()/180))*100/2)^2*PI(),IF(AND(C$9="C",C$10="D"),(($C$7* Coefficients!$F$16)/($A2303*SIN(C$5*PI()/180))*100/2)^2*PI(),FALSE))))</f>
        <v>746.39313290066946</v>
      </c>
      <c r="I2303" s="42">
        <f t="shared" si="254"/>
        <v>0.43160849801215484</v>
      </c>
      <c r="L2303" s="44"/>
    </row>
    <row r="2304" spans="1:12" x14ac:dyDescent="0.25">
      <c r="A2304" s="51">
        <f t="shared" si="255"/>
        <v>1857.8044550914715</v>
      </c>
      <c r="B2304" s="5">
        <f t="shared" si="249"/>
        <v>0.38140150907346065</v>
      </c>
      <c r="C2304" s="49">
        <f t="shared" si="252"/>
        <v>-8.3723518586801706</v>
      </c>
      <c r="D2304" s="5">
        <f t="shared" si="250"/>
        <v>17.870800089435402</v>
      </c>
      <c r="E2304" s="5">
        <f t="shared" si="251"/>
        <v>36.284239871135632</v>
      </c>
      <c r="F2304" s="5">
        <f t="shared" si="253"/>
        <v>15.59718029354196</v>
      </c>
      <c r="G2304" s="16">
        <f>IF(AND(C$9="L",C$10="IB"),IF((($C$7*Coefficients!$C$16)/($A2304*($C$4/100)))&lt;=1,2*ASIN(($C$7*Coefficients!$C$16)/( $A2304*($C$4/100)))*180/PI(),180),IF(AND(C$9="C",C$10="IB"),IF((($C$7*Coefficients!$D$16)/($A2304*($C$4/100)))&lt;=1,2*ASIN(($C$7*Coefficients!$D$16)/( $A2304*($C$4/100)))*180/PI(),180),IF(AND(C$9="L",C$10="D"),IF((($C$7*Coefficients!$E$16)/($A2304*($C$4/100)))&lt;=1,2*ASIN(($C$7*Coefficients!$E$16)/( $A2304*($C$4/100)))*180/PI(),180),IF(AND(C$9="C",C$10="D"),IF((($C$7*Coefficients!$F$16)/($A2304*($C$4/100)))&lt;=1,2*ASIN(($C$7*Coefficients!$F$16)/( $A2304*($C$4/100)))*180/PI(),180),FALSE))))</f>
        <v>43.08411658379616</v>
      </c>
      <c r="H2304" s="50">
        <f>IF(AND(C$9="L",C$10="IB"),(($C$7*Coefficients!$C$16)/($A2304*SIN(C$5*PI()/180))*100/2)^2*PI(),IF(AND(C$9="C",C$10="IB"),(($C$7*Coefficients!$D$16)/($A2304*SIN(C$5*PI()/180))*100/2)^2*PI(),IF(AND(C$9="L",C$10="D"),(($C$7*Coefficients!$E$16)/($A2304*SIN(C$5*PI()/180))*100/2)^2*PI(),IF(AND(C$9="C",C$10="D"),(($C$7* Coefficients!$F$16)/($A2304*SIN(C$5*PI()/180))*100/2)^2*PI(),FALSE))))</f>
        <v>742.96376796330458</v>
      </c>
      <c r="I2304" s="42">
        <f t="shared" si="254"/>
        <v>0.43061582601308324</v>
      </c>
      <c r="L2304" s="44"/>
    </row>
    <row r="2305" spans="1:12" x14ac:dyDescent="0.25">
      <c r="A2305" s="51">
        <f t="shared" si="255"/>
        <v>1862.08713666264</v>
      </c>
      <c r="B2305" s="5">
        <f t="shared" si="249"/>
        <v>0.37931711712272032</v>
      </c>
      <c r="C2305" s="49">
        <f t="shared" si="252"/>
        <v>-8.4199511763048562</v>
      </c>
      <c r="D2305" s="5">
        <f t="shared" si="250"/>
        <v>17.9119965382841</v>
      </c>
      <c r="E2305" s="5">
        <f t="shared" si="251"/>
        <v>36.451720312791778</v>
      </c>
      <c r="F2305" s="5">
        <f t="shared" si="253"/>
        <v>15.617180293541962</v>
      </c>
      <c r="G2305" s="16">
        <f>IF(AND(C$9="L",C$10="IB"),IF((($C$7*Coefficients!$C$16)/($A2305*($C$4/100)))&lt;=1,2*ASIN(($C$7*Coefficients!$C$16)/( $A2305*($C$4/100)))*180/PI(),180),IF(AND(C$9="C",C$10="IB"),IF((($C$7*Coefficients!$D$16)/($A2305*($C$4/100)))&lt;=1,2*ASIN(($C$7*Coefficients!$D$16)/( $A2305*($C$4/100)))*180/PI(),180),IF(AND(C$9="L",C$10="D"),IF((($C$7*Coefficients!$E$16)/($A2305*($C$4/100)))&lt;=1,2*ASIN(($C$7*Coefficients!$E$16)/( $A2305*($C$4/100)))*180/PI(),180),IF(AND(C$9="C",C$10="D"),IF((($C$7*Coefficients!$F$16)/($A2305*($C$4/100)))&lt;=1,2*ASIN(($C$7*Coefficients!$F$16)/( $A2305*($C$4/100)))*180/PI(),180),FALSE))))</f>
        <v>42.980095266261074</v>
      </c>
      <c r="H2305" s="50">
        <f>IF(AND(C$9="L",C$10="IB"),(($C$7*Coefficients!$C$16)/($A2305*SIN(C$5*PI()/180))*100/2)^2*PI(),IF(AND(C$9="C",C$10="IB"),(($C$7*Coefficients!$D$16)/($A2305*SIN(C$5*PI()/180))*100/2)^2*PI(),IF(AND(C$9="L",C$10="D"),(($C$7*Coefficients!$E$16)/($A2305*SIN(C$5*PI()/180))*100/2)^2*PI(),IF(AND(C$9="C",C$10="D"),(($C$7* Coefficients!$F$16)/($A2305*SIN(C$5*PI()/180))*100/2)^2*PI(),FALSE))))</f>
        <v>739.55015952657629</v>
      </c>
      <c r="I2305" s="42">
        <f t="shared" si="254"/>
        <v>0.42962543709625467</v>
      </c>
      <c r="L2305" s="44"/>
    </row>
    <row r="2306" spans="1:12" x14ac:dyDescent="0.25">
      <c r="A2306" s="51">
        <f t="shared" si="255"/>
        <v>1866.3796908344418</v>
      </c>
      <c r="B2306" s="5">
        <f t="shared" si="249"/>
        <v>0.37722923895441873</v>
      </c>
      <c r="C2306" s="49">
        <f t="shared" si="252"/>
        <v>-8.4678930512272643</v>
      </c>
      <c r="D2306" s="5">
        <f t="shared" si="250"/>
        <v>17.953287954755361</v>
      </c>
      <c r="E2306" s="5">
        <f t="shared" si="251"/>
        <v>36.619973809042342</v>
      </c>
      <c r="F2306" s="5">
        <f t="shared" si="253"/>
        <v>15.637180293541961</v>
      </c>
      <c r="G2306" s="16">
        <f>IF(AND(C$9="L",C$10="IB"),IF((($C$7*Coefficients!$C$16)/($A2306*($C$4/100)))&lt;=1,2*ASIN(($C$7*Coefficients!$C$16)/( $A2306*($C$4/100)))*180/PI(),180),IF(AND(C$9="C",C$10="IB"),IF((($C$7*Coefficients!$D$16)/($A2306*($C$4/100)))&lt;=1,2*ASIN(($C$7*Coefficients!$D$16)/( $A2306*($C$4/100)))*180/PI(),180),IF(AND(C$9="L",C$10="D"),IF((($C$7*Coefficients!$E$16)/($A2306*($C$4/100)))&lt;=1,2*ASIN(($C$7*Coefficients!$E$16)/( $A2306*($C$4/100)))*180/PI(),180),IF(AND(C$9="C",C$10="D"),IF((($C$7*Coefficients!$F$16)/($A2306*($C$4/100)))&lt;=1,2*ASIN(($C$7*Coefficients!$F$16)/( $A2306*($C$4/100)))*180/PI(),180),FALSE))))</f>
        <v>42.876350226321186</v>
      </c>
      <c r="H2306" s="50">
        <f>IF(AND(C$9="L",C$10="IB"),(($C$7*Coefficients!$C$16)/($A2306*SIN(C$5*PI()/180))*100/2)^2*PI(),IF(AND(C$9="C",C$10="IB"),(($C$7*Coefficients!$D$16)/($A2306*SIN(C$5*PI()/180))*100/2)^2*PI(),IF(AND(C$9="L",C$10="D"),(($C$7*Coefficients!$E$16)/($A2306*SIN(C$5*PI()/180))*100/2)^2*PI(),IF(AND(C$9="C",C$10="D"),(($C$7* Coefficients!$F$16)/($A2306*SIN(C$5*PI()/180))*100/2)^2*PI(),FALSE))))</f>
        <v>736.15223519594008</v>
      </c>
      <c r="I2306" s="42">
        <f t="shared" si="254"/>
        <v>0.42863732601072568</v>
      </c>
      <c r="L2306" s="44"/>
    </row>
    <row r="2307" spans="1:12" x14ac:dyDescent="0.25">
      <c r="A2307" s="51">
        <f t="shared" si="255"/>
        <v>1870.682140365572</v>
      </c>
      <c r="B2307" s="5">
        <f t="shared" si="249"/>
        <v>0.37513790252555074</v>
      </c>
      <c r="C2307" s="49">
        <f t="shared" si="252"/>
        <v>-8.5161810829627651</v>
      </c>
      <c r="D2307" s="5">
        <f t="shared" si="250"/>
        <v>17.994674557772161</v>
      </c>
      <c r="E2307" s="5">
        <f t="shared" si="251"/>
        <v>36.789003928145199</v>
      </c>
      <c r="F2307" s="5">
        <f t="shared" si="253"/>
        <v>15.657180293541961</v>
      </c>
      <c r="G2307" s="16">
        <f>IF(AND(C$9="L",C$10="IB"),IF((($C$7*Coefficients!$C$16)/($A2307*($C$4/100)))&lt;=1,2*ASIN(($C$7*Coefficients!$C$16)/( $A2307*($C$4/100)))*180/PI(),180),IF(AND(C$9="C",C$10="IB"),IF((($C$7*Coefficients!$D$16)/($A2307*($C$4/100)))&lt;=1,2*ASIN(($C$7*Coefficients!$D$16)/( $A2307*($C$4/100)))*180/PI(),180),IF(AND(C$9="L",C$10="D"),IF((($C$7*Coefficients!$E$16)/($A2307*($C$4/100)))&lt;=1,2*ASIN(($C$7*Coefficients!$E$16)/( $A2307*($C$4/100)))*180/PI(),180),IF(AND(C$9="C",C$10="D"),IF((($C$7*Coefficients!$F$16)/($A2307*($C$4/100)))&lt;=1,2*ASIN(($C$7*Coefficients!$F$16)/( $A2307*($C$4/100)))*180/PI(),180),FALSE))))</f>
        <v>42.772880534349689</v>
      </c>
      <c r="H2307" s="50">
        <f>IF(AND(C$9="L",C$10="IB"),(($C$7*Coefficients!$C$16)/($A2307*SIN(C$5*PI()/180))*100/2)^2*PI(),IF(AND(C$9="C",C$10="IB"),(($C$7*Coefficients!$D$16)/($A2307*SIN(C$5*PI()/180))*100/2)^2*PI(),IF(AND(C$9="L",C$10="D"),(($C$7*Coefficients!$E$16)/($A2307*SIN(C$5*PI()/180))*100/2)^2*PI(),IF(AND(C$9="C",C$10="D"),(($C$7* Coefficients!$F$16)/($A2307*SIN(C$5*PI()/180))*100/2)^2*PI(),FALSE))))</f>
        <v>732.76992290947419</v>
      </c>
      <c r="I2307" s="42">
        <f t="shared" si="254"/>
        <v>0.4276514875176296</v>
      </c>
      <c r="L2307" s="44"/>
    </row>
    <row r="2308" spans="1:12" x14ac:dyDescent="0.25">
      <c r="A2308" s="51">
        <f t="shared" si="255"/>
        <v>1874.9945080671894</v>
      </c>
      <c r="B2308" s="5">
        <f t="shared" si="249"/>
        <v>0.37304313617339568</v>
      </c>
      <c r="C2308" s="49">
        <f t="shared" si="252"/>
        <v>-8.5648189284959724</v>
      </c>
      <c r="D2308" s="5">
        <f t="shared" si="250"/>
        <v>18.036156566762148</v>
      </c>
      <c r="E2308" s="5">
        <f t="shared" si="251"/>
        <v>36.958814254828567</v>
      </c>
      <c r="F2308" s="5">
        <f t="shared" si="253"/>
        <v>15.677180293541959</v>
      </c>
      <c r="G2308" s="16">
        <f>IF(AND(C$9="L",C$10="IB"),IF((($C$7*Coefficients!$C$16)/($A2308*($C$4/100)))&lt;=1,2*ASIN(($C$7*Coefficients!$C$16)/( $A2308*($C$4/100)))*180/PI(),180),IF(AND(C$9="C",C$10="IB"),IF((($C$7*Coefficients!$D$16)/($A2308*($C$4/100)))&lt;=1,2*ASIN(($C$7*Coefficients!$D$16)/( $A2308*($C$4/100)))*180/PI(),180),IF(AND(C$9="L",C$10="D"),IF((($C$7*Coefficients!$E$16)/($A2308*($C$4/100)))&lt;=1,2*ASIN(($C$7*Coefficients!$E$16)/( $A2308*($C$4/100)))*180/PI(),180),IF(AND(C$9="C",C$10="D"),IF((($C$7*Coefficients!$F$16)/($A2308*($C$4/100)))&lt;=1,2*ASIN(($C$7*Coefficients!$F$16)/( $A2308*($C$4/100)))*180/PI(),180),FALSE))))</f>
        <v>42.669685265401363</v>
      </c>
      <c r="H2308" s="50">
        <f>IF(AND(C$9="L",C$10="IB"),(($C$7*Coefficients!$C$16)/($A2308*SIN(C$5*PI()/180))*100/2)^2*PI(),IF(AND(C$9="C",C$10="IB"),(($C$7*Coefficients!$D$16)/($A2308*SIN(C$5*PI()/180))*100/2)^2*PI(),IF(AND(C$9="L",C$10="D"),(($C$7*Coefficients!$E$16)/($A2308*SIN(C$5*PI()/180))*100/2)^2*PI(),IF(AND(C$9="C",C$10="D"),(($C$7* Coefficients!$F$16)/($A2308*SIN(C$5*PI()/180))*100/2)^2*PI(),FALSE))))</f>
        <v>729.40315093635149</v>
      </c>
      <c r="I2308" s="42">
        <f t="shared" si="254"/>
        <v>0.42666791639014895</v>
      </c>
      <c r="L2308" s="44"/>
    </row>
    <row r="2309" spans="1:12" x14ac:dyDescent="0.25">
      <c r="A2309" s="51">
        <f t="shared" si="255"/>
        <v>1879.3168168030386</v>
      </c>
      <c r="B2309" s="5">
        <f t="shared" si="249"/>
        <v>0.37094496861777404</v>
      </c>
      <c r="C2309" s="49">
        <f t="shared" si="252"/>
        <v>-8.6138103035680196</v>
      </c>
      <c r="D2309" s="5">
        <f t="shared" si="250"/>
        <v>18.077734201658807</v>
      </c>
      <c r="E2309" s="5">
        <f t="shared" si="251"/>
        <v>37.129408390367011</v>
      </c>
      <c r="F2309" s="5">
        <f t="shared" si="253"/>
        <v>15.697180293541958</v>
      </c>
      <c r="G2309" s="16">
        <f>IF(AND(C$9="L",C$10="IB"),IF((($C$7*Coefficients!$C$16)/($A2309*($C$4/100)))&lt;=1,2*ASIN(($C$7*Coefficients!$C$16)/( $A2309*($C$4/100)))*180/PI(),180),IF(AND(C$9="C",C$10="IB"),IF((($C$7*Coefficients!$D$16)/($A2309*($C$4/100)))&lt;=1,2*ASIN(($C$7*Coefficients!$D$16)/( $A2309*($C$4/100)))*180/PI(),180),IF(AND(C$9="L",C$10="D"),IF((($C$7*Coefficients!$E$16)/($A2309*($C$4/100)))&lt;=1,2*ASIN(($C$7*Coefficients!$E$16)/( $A2309*($C$4/100)))*180/PI(),180),IF(AND(C$9="C",C$10="D"),IF((($C$7*Coefficients!$F$16)/($A2309*($C$4/100)))&lt;=1,2*ASIN(($C$7*Coefficients!$F$16)/( $A2309*($C$4/100)))*180/PI(),180),FALSE))))</f>
        <v>42.56676349917705</v>
      </c>
      <c r="H2309" s="50">
        <f>IF(AND(C$9="L",C$10="IB"),(($C$7*Coefficients!$C$16)/($A2309*SIN(C$5*PI()/180))*100/2)^2*PI(),IF(AND(C$9="C",C$10="IB"),(($C$7*Coefficients!$D$16)/($A2309*SIN(C$5*PI()/180))*100/2)^2*PI(),IF(AND(C$9="L",C$10="D"),(($C$7*Coefficients!$E$16)/($A2309*SIN(C$5*PI()/180))*100/2)^2*PI(),IF(AND(C$9="C",C$10="D"),(($C$7* Coefficients!$F$16)/($A2309*SIN(C$5*PI()/180))*100/2)^2*PI(),FALSE))))</f>
        <v>726.05184787531766</v>
      </c>
      <c r="I2309" s="42">
        <f t="shared" si="254"/>
        <v>0.42568660741348746</v>
      </c>
      <c r="L2309" s="44"/>
    </row>
    <row r="2310" spans="1:12" x14ac:dyDescent="0.25">
      <c r="A2310" s="51">
        <f t="shared" si="255"/>
        <v>1883.6490894895701</v>
      </c>
      <c r="B2310" s="5">
        <f t="shared" si="249"/>
        <v>0.36884342896330569</v>
      </c>
      <c r="C2310" s="49">
        <f t="shared" si="252"/>
        <v>-8.6631589840007042</v>
      </c>
      <c r="D2310" s="5">
        <f t="shared" si="250"/>
        <v>18.119407682902622</v>
      </c>
      <c r="E2310" s="5">
        <f t="shared" si="251"/>
        <v>37.300789952657837</v>
      </c>
      <c r="F2310" s="5">
        <f t="shared" si="253"/>
        <v>15.71718029354196</v>
      </c>
      <c r="G2310" s="16">
        <f>IF(AND(C$9="L",C$10="IB"),IF((($C$7*Coefficients!$C$16)/($A2310*($C$4/100)))&lt;=1,2*ASIN(($C$7*Coefficients!$C$16)/( $A2310*($C$4/100)))*180/PI(),180),IF(AND(C$9="C",C$10="IB"),IF((($C$7*Coefficients!$D$16)/($A2310*($C$4/100)))&lt;=1,2*ASIN(($C$7*Coefficients!$D$16)/( $A2310*($C$4/100)))*180/PI(),180),IF(AND(C$9="L",C$10="D"),IF((($C$7*Coefficients!$E$16)/($A2310*($C$4/100)))&lt;=1,2*ASIN(($C$7*Coefficients!$E$16)/( $A2310*($C$4/100)))*180/PI(),180),IF(AND(C$9="C",C$10="D"),IF((($C$7*Coefficients!$F$16)/($A2310*($C$4/100)))&lt;=1,2*ASIN(($C$7*Coefficients!$F$16)/( $A2310*($C$4/100)))*180/PI(),180),FALSE))))</f>
        <v>42.46411431998866</v>
      </c>
      <c r="H2310" s="50">
        <f>IF(AND(C$9="L",C$10="IB"),(($C$7*Coefficients!$C$16)/($A2310*SIN(C$5*PI()/180))*100/2)^2*PI(),IF(AND(C$9="C",C$10="IB"),(($C$7*Coefficients!$D$16)/($A2310*SIN(C$5*PI()/180))*100/2)^2*PI(),IF(AND(C$9="L",C$10="D"),(($C$7*Coefficients!$E$16)/($A2310*SIN(C$5*PI()/180))*100/2)^2*PI(),IF(AND(C$9="C",C$10="D"),(($C$7* Coefficients!$F$16)/($A2310*SIN(C$5*PI()/180))*100/2)^2*PI(),FALSE))))</f>
        <v>722.71594265317799</v>
      </c>
      <c r="I2310" s="42">
        <f t="shared" si="254"/>
        <v>0.42470755538484267</v>
      </c>
      <c r="L2310" s="44"/>
    </row>
    <row r="2311" spans="1:12" x14ac:dyDescent="0.25">
      <c r="A2311" s="51">
        <f t="shared" si="255"/>
        <v>1887.9913490960623</v>
      </c>
      <c r="B2311" s="5">
        <f t="shared" si="249"/>
        <v>0.36673854670166001</v>
      </c>
      <c r="C2311" s="49">
        <f t="shared" si="252"/>
        <v>-8.7128688070590385</v>
      </c>
      <c r="D2311" s="5">
        <f t="shared" si="250"/>
        <v>18.161177231442235</v>
      </c>
      <c r="E2311" s="5">
        <f t="shared" si="251"/>
        <v>37.472962576297768</v>
      </c>
      <c r="F2311" s="5">
        <f t="shared" si="253"/>
        <v>15.737180293541959</v>
      </c>
      <c r="G2311" s="16">
        <f>IF(AND(C$9="L",C$10="IB"),IF((($C$7*Coefficients!$C$16)/($A2311*($C$4/100)))&lt;=1,2*ASIN(($C$7*Coefficients!$C$16)/( $A2311*($C$4/100)))*180/PI(),180),IF(AND(C$9="C",C$10="IB"),IF((($C$7*Coefficients!$D$16)/($A2311*($C$4/100)))&lt;=1,2*ASIN(($C$7*Coefficients!$D$16)/( $A2311*($C$4/100)))*180/PI(),180),IF(AND(C$9="L",C$10="D"),IF((($C$7*Coefficients!$E$16)/($A2311*($C$4/100)))&lt;=1,2*ASIN(($C$7*Coefficients!$E$16)/( $A2311*($C$4/100)))*180/PI(),180),IF(AND(C$9="C",C$10="D"),IF((($C$7*Coefficients!$F$16)/($A2311*($C$4/100)))&lt;=1,2*ASIN(($C$7*Coefficients!$F$16)/( $A2311*($C$4/100)))*180/PI(),180),FALSE))))</f>
        <v>42.361736816724267</v>
      </c>
      <c r="H2311" s="50">
        <f>IF(AND(C$9="L",C$10="IB"),(($C$7*Coefficients!$C$16)/($A2311*SIN(C$5*PI()/180))*100/2)^2*PI(),IF(AND(C$9="C",C$10="IB"),(($C$7*Coefficients!$D$16)/($A2311*SIN(C$5*PI()/180))*100/2)^2*PI(),IF(AND(C$9="L",C$10="D"),(($C$7*Coefficients!$E$16)/($A2311*SIN(C$5*PI()/180))*100/2)^2*PI(),IF(AND(C$9="C",C$10="D"),(($C$7* Coefficients!$F$16)/($A2311*SIN(C$5*PI()/180))*100/2)^2*PI(),FALSE))))</f>
        <v>719.39536452328923</v>
      </c>
      <c r="I2311" s="42">
        <f t="shared" si="254"/>
        <v>0.42373075511337815</v>
      </c>
      <c r="L2311" s="44"/>
    </row>
    <row r="2312" spans="1:12" x14ac:dyDescent="0.25">
      <c r="A2312" s="51">
        <f t="shared" si="255"/>
        <v>1892.3436186447436</v>
      </c>
      <c r="B2312" s="5">
        <f t="shared" si="249"/>
        <v>0.36463035171380276</v>
      </c>
      <c r="C2312" s="49">
        <f t="shared" si="252"/>
        <v>-8.7629436728534174</v>
      </c>
      <c r="D2312" s="5">
        <f t="shared" si="250"/>
        <v>18.203043068735635</v>
      </c>
      <c r="E2312" s="5">
        <f t="shared" si="251"/>
        <v>37.645929912660101</v>
      </c>
      <c r="F2312" s="5">
        <f t="shared" si="253"/>
        <v>15.757180293541959</v>
      </c>
      <c r="G2312" s="16">
        <f>IF(AND(C$9="L",C$10="IB"),IF((($C$7*Coefficients!$C$16)/($A2312*($C$4/100)))&lt;=1,2*ASIN(($C$7*Coefficients!$C$16)/( $A2312*($C$4/100)))*180/PI(),180),IF(AND(C$9="C",C$10="IB"),IF((($C$7*Coefficients!$D$16)/($A2312*($C$4/100)))&lt;=1,2*ASIN(($C$7*Coefficients!$D$16)/( $A2312*($C$4/100)))*180/PI(),180),IF(AND(C$9="L",C$10="D"),IF((($C$7*Coefficients!$E$16)/($A2312*($C$4/100)))&lt;=1,2*ASIN(($C$7*Coefficients!$E$16)/( $A2312*($C$4/100)))*180/PI(),180),IF(AND(C$9="C",C$10="D"),IF((($C$7*Coefficients!$F$16)/($A2312*($C$4/100)))&lt;=1,2*ASIN(($C$7*Coefficients!$F$16)/( $A2312*($C$4/100)))*180/PI(),180),FALSE))))</f>
        <v>42.2596300828138</v>
      </c>
      <c r="H2312" s="50">
        <f>IF(AND(C$9="L",C$10="IB"),(($C$7*Coefficients!$C$16)/($A2312*SIN(C$5*PI()/180))*100/2)^2*PI(),IF(AND(C$9="C",C$10="IB"),(($C$7*Coefficients!$D$16)/($A2312*SIN(C$5*PI()/180))*100/2)^2*PI(),IF(AND(C$9="L",C$10="D"),(($C$7*Coefficients!$E$16)/($A2312*SIN(C$5*PI()/180))*100/2)^2*PI(),IF(AND(C$9="C",C$10="D"),(($C$7* Coefficients!$F$16)/($A2312*SIN(C$5*PI()/180))*100/2)^2*PI(),FALSE))))</f>
        <v>716.09004306405859</v>
      </c>
      <c r="I2312" s="42">
        <f t="shared" si="254"/>
        <v>0.4227562014201961</v>
      </c>
      <c r="L2312" s="44"/>
    </row>
    <row r="2313" spans="1:12" x14ac:dyDescent="0.25">
      <c r="A2313" s="51">
        <f t="shared" si="255"/>
        <v>1896.7059212109139</v>
      </c>
      <c r="B2313" s="5">
        <f t="shared" si="249"/>
        <v>0.36251887427223728</v>
      </c>
      <c r="C2313" s="49">
        <f t="shared" si="252"/>
        <v>-8.8133875457828523</v>
      </c>
      <c r="D2313" s="5">
        <f t="shared" si="250"/>
        <v>18.245005416751336</v>
      </c>
      <c r="E2313" s="5">
        <f t="shared" si="251"/>
        <v>37.819695629972102</v>
      </c>
      <c r="F2313" s="5">
        <f t="shared" si="253"/>
        <v>15.77718029354196</v>
      </c>
      <c r="G2313" s="16">
        <f>IF(AND(C$9="L",C$10="IB"),IF((($C$7*Coefficients!$C$16)/($A2313*($C$4/100)))&lt;=1,2*ASIN(($C$7*Coefficients!$C$16)/( $A2313*($C$4/100)))*180/PI(),180),IF(AND(C$9="C",C$10="IB"),IF((($C$7*Coefficients!$D$16)/($A2313*($C$4/100)))&lt;=1,2*ASIN(($C$7*Coefficients!$D$16)/( $A2313*($C$4/100)))*180/PI(),180),IF(AND(C$9="L",C$10="D"),IF((($C$7*Coefficients!$E$16)/($A2313*($C$4/100)))&lt;=1,2*ASIN(($C$7*Coefficients!$E$16)/( $A2313*($C$4/100)))*180/PI(),180),IF(AND(C$9="C",C$10="D"),IF((($C$7*Coefficients!$F$16)/($A2313*($C$4/100)))&lt;=1,2*ASIN(($C$7*Coefficients!$F$16)/( $A2313*($C$4/100)))*180/PI(),180),FALSE))))</f>
        <v>42.157793216194904</v>
      </c>
      <c r="H2313" s="50">
        <f>IF(AND(C$9="L",C$10="IB"),(($C$7*Coefficients!$C$16)/($A2313*SIN(C$5*PI()/180))*100/2)^2*PI(),IF(AND(C$9="C",C$10="IB"),(($C$7*Coefficients!$D$16)/($A2313*SIN(C$5*PI()/180))*100/2)^2*PI(),IF(AND(C$9="L",C$10="D"),(($C$7*Coefficients!$E$16)/($A2313*SIN(C$5*PI()/180))*100/2)^2*PI(),IF(AND(C$9="C",C$10="D"),(($C$7* Coefficients!$F$16)/($A2313*SIN(C$5*PI()/180))*100/2)^2*PI(),FALSE))))</f>
        <v>712.79990817745227</v>
      </c>
      <c r="I2313" s="42">
        <f t="shared" si="254"/>
        <v>0.42178388913830994</v>
      </c>
      <c r="L2313" s="44"/>
    </row>
    <row r="2314" spans="1:12" x14ac:dyDescent="0.25">
      <c r="A2314" s="51">
        <f t="shared" si="255"/>
        <v>1901.0782799230669</v>
      </c>
      <c r="B2314" s="5">
        <f t="shared" si="249"/>
        <v>0.36040414504324059</v>
      </c>
      <c r="C2314" s="49">
        <f t="shared" si="252"/>
        <v>-8.8642044560207225</v>
      </c>
      <c r="D2314" s="5">
        <f t="shared" si="250"/>
        <v>18.287064497969514</v>
      </c>
      <c r="E2314" s="5">
        <f t="shared" si="251"/>
        <v>37.994263413392787</v>
      </c>
      <c r="F2314" s="5">
        <f t="shared" si="253"/>
        <v>15.797180293541956</v>
      </c>
      <c r="G2314" s="16">
        <f>IF(AND(C$9="L",C$10="IB"),IF((($C$7*Coefficients!$C$16)/($A2314*($C$4/100)))&lt;=1,2*ASIN(($C$7*Coefficients!$C$16)/( $A2314*($C$4/100)))*180/PI(),180),IF(AND(C$9="C",C$10="IB"),IF((($C$7*Coefficients!$D$16)/($A2314*($C$4/100)))&lt;=1,2*ASIN(($C$7*Coefficients!$D$16)/( $A2314*($C$4/100)))*180/PI(),180),IF(AND(C$9="L",C$10="D"),IF((($C$7*Coefficients!$E$16)/($A2314*($C$4/100)))&lt;=1,2*ASIN(($C$7*Coefficients!$E$16)/( $A2314*($C$4/100)))*180/PI(),180),IF(AND(C$9="C",C$10="D"),IF((($C$7*Coefficients!$F$16)/($A2314*($C$4/100)))&lt;=1,2*ASIN(($C$7*Coefficients!$F$16)/( $A2314*($C$4/100)))*180/PI(),180),FALSE))))</f>
        <v>42.056225319279271</v>
      </c>
      <c r="H2314" s="50">
        <f>IF(AND(C$9="L",C$10="IB"),(($C$7*Coefficients!$C$16)/($A2314*SIN(C$5*PI()/180))*100/2)^2*PI(),IF(AND(C$9="C",C$10="IB"),(($C$7*Coefficients!$D$16)/($A2314*SIN(C$5*PI()/180))*100/2)^2*PI(),IF(AND(C$9="L",C$10="D"),(($C$7*Coefficients!$E$16)/($A2314*SIN(C$5*PI()/180))*100/2)^2*PI(),IF(AND(C$9="C",C$10="D"),(($C$7* Coefficients!$F$16)/($A2314*SIN(C$5*PI()/180))*100/2)^2*PI(),FALSE))))</f>
        <v>709.52489008750683</v>
      </c>
      <c r="I2314" s="42">
        <f t="shared" si="254"/>
        <v>0.42081381311261656</v>
      </c>
      <c r="L2314" s="44"/>
    </row>
    <row r="2315" spans="1:12" x14ac:dyDescent="0.25">
      <c r="A2315" s="51">
        <f t="shared" si="255"/>
        <v>1905.4607179630134</v>
      </c>
      <c r="B2315" s="5">
        <f t="shared" si="249"/>
        <v>0.35828619508909182</v>
      </c>
      <c r="C2315" s="49">
        <f t="shared" si="252"/>
        <v>-8.91539850104461</v>
      </c>
      <c r="D2315" s="5">
        <f t="shared" si="250"/>
        <v>18.329220535383236</v>
      </c>
      <c r="E2315" s="5">
        <f t="shared" si="251"/>
        <v>38.169636965091101</v>
      </c>
      <c r="F2315" s="5">
        <f t="shared" si="253"/>
        <v>15.817180293541957</v>
      </c>
      <c r="G2315" s="16">
        <f>IF(AND(C$9="L",C$10="IB"),IF((($C$7*Coefficients!$C$16)/($A2315*($C$4/100)))&lt;=1,2*ASIN(($C$7*Coefficients!$C$16)/( $A2315*($C$4/100)))*180/PI(),180),IF(AND(C$9="C",C$10="IB"),IF((($C$7*Coefficients!$D$16)/($A2315*($C$4/100)))&lt;=1,2*ASIN(($C$7*Coefficients!$D$16)/( $A2315*($C$4/100)))*180/PI(),180),IF(AND(C$9="L",C$10="D"),IF((($C$7*Coefficients!$E$16)/($A2315*($C$4/100)))&lt;=1,2*ASIN(($C$7*Coefficients!$E$16)/( $A2315*($C$4/100)))*180/PI(),180),IF(AND(C$9="C",C$10="D"),IF((($C$7*Coefficients!$F$16)/($A2315*($C$4/100)))&lt;=1,2*ASIN(($C$7*Coefficients!$F$16)/( $A2315*($C$4/100)))*180/PI(),180),FALSE))))</f>
        <v>41.954925498919167</v>
      </c>
      <c r="H2315" s="50">
        <f>IF(AND(C$9="L",C$10="IB"),(($C$7*Coefficients!$C$16)/($A2315*SIN(C$5*PI()/180))*100/2)^2*PI(),IF(AND(C$9="C",C$10="IB"),(($C$7*Coefficients!$D$16)/($A2315*SIN(C$5*PI()/180))*100/2)^2*PI(),IF(AND(C$9="L",C$10="D"),(($C$7*Coefficients!$E$16)/($A2315*SIN(C$5*PI()/180))*100/2)^2*PI(),IF(AND(C$9="C",C$10="D"),(($C$7* Coefficients!$F$16)/($A2315*SIN(C$5*PI()/180))*100/2)^2*PI(),FALSE))))</f>
        <v>706.2649193388512</v>
      </c>
      <c r="I2315" s="42">
        <f t="shared" si="254"/>
        <v>0.41984596819986963</v>
      </c>
      <c r="L2315" s="44"/>
    </row>
    <row r="2316" spans="1:12" x14ac:dyDescent="0.25">
      <c r="A2316" s="51">
        <f t="shared" si="255"/>
        <v>1909.8532585660037</v>
      </c>
      <c r="B2316" s="5">
        <f t="shared" si="249"/>
        <v>0.35616505587029756</v>
      </c>
      <c r="C2316" s="49">
        <f t="shared" si="252"/>
        <v>-8.9669738472116904</v>
      </c>
      <c r="D2316" s="5">
        <f t="shared" si="250"/>
        <v>18.371473752499625</v>
      </c>
      <c r="E2316" s="5">
        <f t="shared" si="251"/>
        <v>38.345820004324437</v>
      </c>
      <c r="F2316" s="5">
        <f t="shared" si="253"/>
        <v>15.837180293541957</v>
      </c>
      <c r="G2316" s="16">
        <f>IF(AND(C$9="L",C$10="IB"),IF((($C$7*Coefficients!$C$16)/($A2316*($C$4/100)))&lt;=1,2*ASIN(($C$7*Coefficients!$C$16)/( $A2316*($C$4/100)))*180/PI(),180),IF(AND(C$9="C",C$10="IB"),IF((($C$7*Coefficients!$D$16)/($A2316*($C$4/100)))&lt;=1,2*ASIN(($C$7*Coefficients!$D$16)/( $A2316*($C$4/100)))*180/PI(),180),IF(AND(C$9="L",C$10="D"),IF((($C$7*Coefficients!$E$16)/($A2316*($C$4/100)))&lt;=1,2*ASIN(($C$7*Coefficients!$E$16)/( $A2316*($C$4/100)))*180/PI(),180),IF(AND(C$9="C",C$10="D"),IF((($C$7*Coefficients!$F$16)/($A2316*($C$4/100)))&lt;=1,2*ASIN(($C$7*Coefficients!$F$16)/( $A2316*($C$4/100)))*180/PI(),180),FALSE))))</f>
        <v>41.853892866374458</v>
      </c>
      <c r="H2316" s="50">
        <f>IF(AND(C$9="L",C$10="IB"),(($C$7*Coefficients!$C$16)/($A2316*SIN(C$5*PI()/180))*100/2)^2*PI(),IF(AND(C$9="C",C$10="IB"),(($C$7*Coefficients!$D$16)/($A2316*SIN(C$5*PI()/180))*100/2)^2*PI(),IF(AND(C$9="L",C$10="D"),(($C$7*Coefficients!$E$16)/($A2316*SIN(C$5*PI()/180))*100/2)^2*PI(),IF(AND(C$9="C",C$10="D"),(($C$7* Coefficients!$F$16)/($A2316*SIN(C$5*PI()/180))*100/2)^2*PI(),FALSE))))</f>
        <v>703.01992679523175</v>
      </c>
      <c r="I2316" s="42">
        <f t="shared" si="254"/>
        <v>0.41888034926865164</v>
      </c>
      <c r="L2316" s="44"/>
    </row>
    <row r="2317" spans="1:12" x14ac:dyDescent="0.25">
      <c r="A2317" s="51">
        <f t="shared" si="255"/>
        <v>1914.2559250208508</v>
      </c>
      <c r="B2317" s="5">
        <f t="shared" si="249"/>
        <v>0.35404075924780787</v>
      </c>
      <c r="C2317" s="49">
        <f t="shared" si="252"/>
        <v>-9.0189347313814636</v>
      </c>
      <c r="D2317" s="5">
        <f t="shared" si="250"/>
        <v>18.413824373341019</v>
      </c>
      <c r="E2317" s="5">
        <f t="shared" si="251"/>
        <v>38.522816267517477</v>
      </c>
      <c r="F2317" s="5">
        <f t="shared" si="253"/>
        <v>15.857180293541955</v>
      </c>
      <c r="G2317" s="16">
        <f>IF(AND(C$9="L",C$10="IB"),IF((($C$7*Coefficients!$C$16)/($A2317*($C$4/100)))&lt;=1,2*ASIN(($C$7*Coefficients!$C$16)/( $A2317*($C$4/100)))*180/PI(),180),IF(AND(C$9="C",C$10="IB"),IF((($C$7*Coefficients!$D$16)/($A2317*($C$4/100)))&lt;=1,2*ASIN(($C$7*Coefficients!$D$16)/( $A2317*($C$4/100)))*180/PI(),180),IF(AND(C$9="L",C$10="D"),IF((($C$7*Coefficients!$E$16)/($A2317*($C$4/100)))&lt;=1,2*ASIN(($C$7*Coefficients!$E$16)/( $A2317*($C$4/100)))*180/PI(),180),IF(AND(C$9="C",C$10="D"),IF((($C$7*Coefficients!$F$16)/($A2317*($C$4/100)))&lt;=1,2*ASIN(($C$7*Coefficients!$F$16)/( $A2317*($C$4/100)))*180/PI(),180),FALSE))))</f>
        <v>41.753126537279847</v>
      </c>
      <c r="H2317" s="50">
        <f>IF(AND(C$9="L",C$10="IB"),(($C$7*Coefficients!$C$16)/($A2317*SIN(C$5*PI()/180))*100/2)^2*PI(),IF(AND(C$9="C",C$10="IB"),(($C$7*Coefficients!$D$16)/($A2317*SIN(C$5*PI()/180))*100/2)^2*PI(),IF(AND(C$9="L",C$10="D"),(($C$7*Coefficients!$E$16)/($A2317*SIN(C$5*PI()/180))*100/2)^2*PI(),IF(AND(C$9="C",C$10="D"),(($C$7* Coefficients!$F$16)/($A2317*SIN(C$5*PI()/180))*100/2)^2*PI(),FALSE))))</f>
        <v>699.78984363804761</v>
      </c>
      <c r="I2317" s="42">
        <f t="shared" si="254"/>
        <v>0.41791695119934713</v>
      </c>
      <c r="L2317" s="44"/>
    </row>
    <row r="2318" spans="1:12" x14ac:dyDescent="0.25">
      <c r="A2318" s="51">
        <f t="shared" si="255"/>
        <v>1918.6687406700537</v>
      </c>
      <c r="B2318" s="5">
        <f t="shared" si="249"/>
        <v>0.35191333748522552</v>
      </c>
      <c r="C2318" s="49">
        <f t="shared" si="252"/>
        <v>-9.0712854625875075</v>
      </c>
      <c r="D2318" s="5">
        <f t="shared" si="250"/>
        <v>18.4562726224462</v>
      </c>
      <c r="E2318" s="5">
        <f t="shared" si="251"/>
        <v>38.700629508341478</v>
      </c>
      <c r="F2318" s="5">
        <f t="shared" si="253"/>
        <v>15.877180293541954</v>
      </c>
      <c r="G2318" s="16">
        <f>IF(AND(C$9="L",C$10="IB"),IF((($C$7*Coefficients!$C$16)/($A2318*($C$4/100)))&lt;=1,2*ASIN(($C$7*Coefficients!$C$16)/( $A2318*($C$4/100)))*180/PI(),180),IF(AND(C$9="C",C$10="IB"),IF((($C$7*Coefficients!$D$16)/($A2318*($C$4/100)))&lt;=1,2*ASIN(($C$7*Coefficients!$D$16)/( $A2318*($C$4/100)))*180/PI(),180),IF(AND(C$9="L",C$10="D"),IF((($C$7*Coefficients!$E$16)/($A2318*($C$4/100)))&lt;=1,2*ASIN(($C$7*Coefficients!$E$16)/( $A2318*($C$4/100)))*180/PI(),180),IF(AND(C$9="C",C$10="D"),IF((($C$7*Coefficients!$F$16)/($A2318*($C$4/100)))&lt;=1,2*ASIN(($C$7*Coefficients!$F$16)/( $A2318*($C$4/100)))*180/PI(),180),FALSE))))</f>
        <v>41.65262563161243</v>
      </c>
      <c r="H2318" s="50">
        <f>IF(AND(C$9="L",C$10="IB"),(($C$7*Coefficients!$C$16)/($A2318*SIN(C$5*PI()/180))*100/2)^2*PI(),IF(AND(C$9="C",C$10="IB"),(($C$7*Coefficients!$D$16)/($A2318*SIN(C$5*PI()/180))*100/2)^2*PI(),IF(AND(C$9="L",C$10="D"),(($C$7*Coefficients!$E$16)/($A2318*SIN(C$5*PI()/180))*100/2)^2*PI(),IF(AND(C$9="C",C$10="D"),(($C$7* Coefficients!$F$16)/($A2318*SIN(C$5*PI()/180))*100/2)^2*PI(),FALSE))))</f>
        <v>696.5746013648909</v>
      </c>
      <c r="I2318" s="42">
        <f t="shared" si="254"/>
        <v>0.41695576888411562</v>
      </c>
      <c r="L2318" s="44"/>
    </row>
    <row r="2319" spans="1:12" x14ac:dyDescent="0.25">
      <c r="A2319" s="51">
        <f t="shared" si="255"/>
        <v>1923.091728909922</v>
      </c>
      <c r="B2319" s="5">
        <f t="shared" si="249"/>
        <v>0.34978282325100984</v>
      </c>
      <c r="C2319" s="49">
        <f t="shared" si="252"/>
        <v>-9.1240304237599652</v>
      </c>
      <c r="D2319" s="5">
        <f t="shared" si="250"/>
        <v>18.498818724871562</v>
      </c>
      <c r="E2319" s="5">
        <f t="shared" si="251"/>
        <v>38.87926349779385</v>
      </c>
      <c r="F2319" s="5">
        <f t="shared" si="253"/>
        <v>15.897180293541954</v>
      </c>
      <c r="G2319" s="16">
        <f>IF(AND(C$9="L",C$10="IB"),IF((($C$7*Coefficients!$C$16)/($A2319*($C$4/100)))&lt;=1,2*ASIN(($C$7*Coefficients!$C$16)/( $A2319*($C$4/100)))*180/PI(),180),IF(AND(C$9="C",C$10="IB"),IF((($C$7*Coefficients!$D$16)/($A2319*($C$4/100)))&lt;=1,2*ASIN(($C$7*Coefficients!$D$16)/( $A2319*($C$4/100)))*180/PI(),180),IF(AND(C$9="L",C$10="D"),IF((($C$7*Coefficients!$E$16)/($A2319*($C$4/100)))&lt;=1,2*ASIN(($C$7*Coefficients!$E$16)/( $A2319*($C$4/100)))*180/PI(),180),IF(AND(C$9="C",C$10="D"),IF((($C$7*Coefficients!$F$16)/($A2319*($C$4/100)))&lt;=1,2*ASIN(($C$7*Coefficients!$F$16)/( $A2319*($C$4/100)))*180/PI(),180),FALSE))))</f>
        <v>41.552389273659685</v>
      </c>
      <c r="H2319" s="50">
        <f>IF(AND(C$9="L",C$10="IB"),(($C$7*Coefficients!$C$16)/($A2319*SIN(C$5*PI()/180))*100/2)^2*PI(),IF(AND(C$9="C",C$10="IB"),(($C$7*Coefficients!$D$16)/($A2319*SIN(C$5*PI()/180))*100/2)^2*PI(),IF(AND(C$9="L",C$10="D"),(($C$7*Coefficients!$E$16)/($A2319*SIN(C$5*PI()/180))*100/2)^2*PI(),IF(AND(C$9="C",C$10="D"),(($C$7* Coefficients!$F$16)/($A2319*SIN(C$5*PI()/180))*100/2)^2*PI(),FALSE))))</f>
        <v>693.37413178809277</v>
      </c>
      <c r="I2319" s="42">
        <f t="shared" si="254"/>
        <v>0.41599679722686389</v>
      </c>
      <c r="L2319" s="44"/>
    </row>
    <row r="2320" spans="1:12" x14ac:dyDescent="0.25">
      <c r="A2320" s="51">
        <f t="shared" si="255"/>
        <v>1927.524913190699</v>
      </c>
      <c r="B2320" s="5">
        <f t="shared" si="249"/>
        <v>0.34764924962067162</v>
      </c>
      <c r="C2320" s="49">
        <f t="shared" si="252"/>
        <v>-9.1771740735007672</v>
      </c>
      <c r="D2320" s="5">
        <f t="shared" si="250"/>
        <v>18.541462906192294</v>
      </c>
      <c r="E2320" s="5">
        <f t="shared" si="251"/>
        <v>39.058722024278126</v>
      </c>
      <c r="F2320" s="5">
        <f t="shared" si="253"/>
        <v>15.917180293541955</v>
      </c>
      <c r="G2320" s="16">
        <f>IF(AND(C$9="L",C$10="IB"),IF((($C$7*Coefficients!$C$16)/($A2320*($C$4/100)))&lt;=1,2*ASIN(($C$7*Coefficients!$C$16)/( $A2320*($C$4/100)))*180/PI(),180),IF(AND(C$9="C",C$10="IB"),IF((($C$7*Coefficients!$D$16)/($A2320*($C$4/100)))&lt;=1,2*ASIN(($C$7*Coefficients!$D$16)/( $A2320*($C$4/100)))*180/PI(),180),IF(AND(C$9="L",C$10="D"),IF((($C$7*Coefficients!$E$16)/($A2320*($C$4/100)))&lt;=1,2*ASIN(($C$7*Coefficients!$E$16)/( $A2320*($C$4/100)))*180/PI(),180),IF(AND(C$9="C",C$10="D"),IF((($C$7*Coefficients!$F$16)/($A2320*($C$4/100)))&lt;=1,2*ASIN(($C$7*Coefficients!$F$16)/( $A2320*($C$4/100)))*180/PI(),180),FALSE))))</f>
        <v>41.452416591987628</v>
      </c>
      <c r="H2320" s="50">
        <f>IF(AND(C$9="L",C$10="IB"),(($C$7*Coefficients!$C$16)/($A2320*SIN(C$5*PI()/180))*100/2)^2*PI(),IF(AND(C$9="C",C$10="IB"),(($C$7*Coefficients!$D$16)/($A2320*SIN(C$5*PI()/180))*100/2)^2*PI(),IF(AND(C$9="L",C$10="D"),(($C$7*Coefficients!$E$16)/($A2320*SIN(C$5*PI()/180))*100/2)^2*PI(),IF(AND(C$9="C",C$10="D"),(($C$7* Coefficients!$F$16)/($A2320*SIN(C$5*PI()/180))*100/2)^2*PI(),FALSE))))</f>
        <v>690.18836703327918</v>
      </c>
      <c r="I2320" s="42">
        <f t="shared" si="254"/>
        <v>0.41504003114321997</v>
      </c>
      <c r="L2320" s="44"/>
    </row>
    <row r="2321" spans="1:12" x14ac:dyDescent="0.25">
      <c r="A2321" s="51">
        <f t="shared" si="255"/>
        <v>1931.9683170166863</v>
      </c>
      <c r="B2321" s="5">
        <f t="shared" si="249"/>
        <v>0.34551265007895821</v>
      </c>
      <c r="C2321" s="49">
        <f t="shared" si="252"/>
        <v>-9.2307209479135128</v>
      </c>
      <c r="D2321" s="5">
        <f t="shared" si="250"/>
        <v>18.584205392503616</v>
      </c>
      <c r="E2321" s="5">
        <f t="shared" si="251"/>
        <v>39.239008893684328</v>
      </c>
      <c r="F2321" s="5">
        <f t="shared" si="253"/>
        <v>15.937180293541955</v>
      </c>
      <c r="G2321" s="16">
        <f>IF(AND(C$9="L",C$10="IB"),IF((($C$7*Coefficients!$C$16)/($A2321*($C$4/100)))&lt;=1,2*ASIN(($C$7*Coefficients!$C$16)/( $A2321*($C$4/100)))*180/PI(),180),IF(AND(C$9="C",C$10="IB"),IF((($C$7*Coefficients!$D$16)/($A2321*($C$4/100)))&lt;=1,2*ASIN(($C$7*Coefficients!$D$16)/( $A2321*($C$4/100)))*180/PI(),180),IF(AND(C$9="L",C$10="D"),IF((($C$7*Coefficients!$E$16)/($A2321*($C$4/100)))&lt;=1,2*ASIN(($C$7*Coefficients!$E$16)/( $A2321*($C$4/100)))*180/PI(),180),IF(AND(C$9="C",C$10="D"),IF((($C$7*Coefficients!$F$16)/($A2321*($C$4/100)))&lt;=1,2*ASIN(($C$7*Coefficients!$F$16)/( $A2321*($C$4/100)))*180/PI(),180),FALSE))))</f>
        <v>41.352706719409419</v>
      </c>
      <c r="H2321" s="50">
        <f>IF(AND(C$9="L",C$10="IB"),(($C$7*Coefficients!$C$16)/($A2321*SIN(C$5*PI()/180))*100/2)^2*PI(),IF(AND(C$9="C",C$10="IB"),(($C$7*Coefficients!$D$16)/($A2321*SIN(C$5*PI()/180))*100/2)^2*PI(),IF(AND(C$9="L",C$10="D"),(($C$7*Coefficients!$E$16)/($A2321*SIN(C$5*PI()/180))*100/2)^2*PI(),IF(AND(C$9="C",C$10="D"),(($C$7* Coefficients!$F$16)/($A2321*SIN(C$5*PI()/180))*100/2)^2*PI(),FALSE))))</f>
        <v>687.01723953793032</v>
      </c>
      <c r="I2321" s="42">
        <f t="shared" si="254"/>
        <v>0.41408546556050507</v>
      </c>
      <c r="L2321" s="44"/>
    </row>
    <row r="2322" spans="1:12" x14ac:dyDescent="0.25">
      <c r="A2322" s="51">
        <f t="shared" si="255"/>
        <v>1936.4219639463688</v>
      </c>
      <c r="B2322" s="5">
        <f t="shared" si="249"/>
        <v>0.34337305852203348</v>
      </c>
      <c r="C2322" s="49">
        <f t="shared" si="252"/>
        <v>-9.284675662489958</v>
      </c>
      <c r="D2322" s="5">
        <f t="shared" si="250"/>
        <v>18.627046410421922</v>
      </c>
      <c r="E2322" s="5">
        <f t="shared" si="251"/>
        <v>39.420127929469658</v>
      </c>
      <c r="F2322" s="5">
        <f t="shared" si="253"/>
        <v>15.957180293541954</v>
      </c>
      <c r="G2322" s="16">
        <f>IF(AND(C$9="L",C$10="IB"),IF((($C$7*Coefficients!$C$16)/($A2322*($C$4/100)))&lt;=1,2*ASIN(($C$7*Coefficients!$C$16)/( $A2322*($C$4/100)))*180/PI(),180),IF(AND(C$9="C",C$10="IB"),IF((($C$7*Coefficients!$D$16)/($A2322*($C$4/100)))&lt;=1,2*ASIN(($C$7*Coefficients!$D$16)/( $A2322*($C$4/100)))*180/PI(),180),IF(AND(C$9="L",C$10="D"),IF((($C$7*Coefficients!$E$16)/($A2322*($C$4/100)))&lt;=1,2*ASIN(($C$7*Coefficients!$E$16)/( $A2322*($C$4/100)))*180/PI(),180),IF(AND(C$9="C",C$10="D"),IF((($C$7*Coefficients!$F$16)/($A2322*($C$4/100)))&lt;=1,2*ASIN(($C$7*Coefficients!$F$16)/( $A2322*($C$4/100)))*180/PI(),180),FALSE))))</f>
        <v>41.253258792954171</v>
      </c>
      <c r="H2322" s="50">
        <f>IF(AND(C$9="L",C$10="IB"),(($C$7*Coefficients!$C$16)/($A2322*SIN(C$5*PI()/180))*100/2)^2*PI(),IF(AND(C$9="C",C$10="IB"),(($C$7*Coefficients!$D$16)/($A2322*SIN(C$5*PI()/180))*100/2)^2*PI(),IF(AND(C$9="L",C$10="D"),(($C$7*Coefficients!$E$16)/($A2322*SIN(C$5*PI()/180))*100/2)^2*PI(),IF(AND(C$9="C",C$10="D"),(($C$7* Coefficients!$F$16)/($A2322*SIN(C$5*PI()/180))*100/2)^2*PI(),FALSE))))</f>
        <v>683.86068204994751</v>
      </c>
      <c r="I2322" s="42">
        <f t="shared" si="254"/>
        <v>0.41313309541770765</v>
      </c>
      <c r="L2322" s="44"/>
    </row>
    <row r="2323" spans="1:12" x14ac:dyDescent="0.25">
      <c r="A2323" s="51">
        <f t="shared" si="255"/>
        <v>1940.8858775925391</v>
      </c>
      <c r="B2323" s="5">
        <f t="shared" si="249"/>
        <v>0.34123050925964699</v>
      </c>
      <c r="C2323" s="49">
        <f t="shared" si="252"/>
        <v>-9.3390429140553728</v>
      </c>
      <c r="D2323" s="5">
        <f t="shared" si="250"/>
        <v>18.669986187086025</v>
      </c>
      <c r="E2323" s="5">
        <f t="shared" si="251"/>
        <v>39.602082972739581</v>
      </c>
      <c r="F2323" s="5">
        <f t="shared" si="253"/>
        <v>15.977180293541952</v>
      </c>
      <c r="G2323" s="16">
        <f>IF(AND(C$9="L",C$10="IB"),IF((($C$7*Coefficients!$C$16)/($A2323*($C$4/100)))&lt;=1,2*ASIN(($C$7*Coefficients!$C$16)/( $A2323*($C$4/100)))*180/PI(),180),IF(AND(C$9="C",C$10="IB"),IF((($C$7*Coefficients!$D$16)/($A2323*($C$4/100)))&lt;=1,2*ASIN(($C$7*Coefficients!$D$16)/( $A2323*($C$4/100)))*180/PI(),180),IF(AND(C$9="L",C$10="D"),IF((($C$7*Coefficients!$E$16)/($A2323*($C$4/100)))&lt;=1,2*ASIN(($C$7*Coefficients!$E$16)/( $A2323*($C$4/100)))*180/PI(),180),IF(AND(C$9="C",C$10="D"),IF((($C$7*Coefficients!$F$16)/($A2323*($C$4/100)))&lt;=1,2*ASIN(($C$7*Coefficients!$F$16)/( $A2323*($C$4/100)))*180/PI(),180),FALSE))))</f>
        <v>41.154071953836159</v>
      </c>
      <c r="H2323" s="50">
        <f>IF(AND(C$9="L",C$10="IB"),(($C$7*Coefficients!$C$16)/($A2323*SIN(C$5*PI()/180))*100/2)^2*PI(),IF(AND(C$9="C",C$10="IB"),(($C$7*Coefficients!$D$16)/($A2323*SIN(C$5*PI()/180))*100/2)^2*PI(),IF(AND(C$9="L",C$10="D"),(($C$7*Coefficients!$E$16)/($A2323*SIN(C$5*PI()/180))*100/2)^2*PI(),IF(AND(C$9="C",C$10="D"),(($C$7* Coefficients!$F$16)/($A2323*SIN(C$5*PI()/180))*100/2)^2*PI(),FALSE))))</f>
        <v>680.71862762622789</v>
      </c>
      <c r="I2323" s="42">
        <f t="shared" si="254"/>
        <v>0.41218291566545601</v>
      </c>
      <c r="L2323" s="44"/>
    </row>
    <row r="2324" spans="1:12" x14ac:dyDescent="0.25">
      <c r="A2324" s="51">
        <f t="shared" si="255"/>
        <v>1945.3600816224232</v>
      </c>
      <c r="B2324" s="5">
        <f t="shared" si="249"/>
        <v>0.33908503701729326</v>
      </c>
      <c r="C2324" s="49">
        <f t="shared" si="252"/>
        <v>-9.3938274827749346</v>
      </c>
      <c r="D2324" s="5">
        <f t="shared" si="250"/>
        <v>18.713024950158363</v>
      </c>
      <c r="E2324" s="5">
        <f t="shared" si="251"/>
        <v>39.784877882329354</v>
      </c>
      <c r="F2324" s="5">
        <f t="shared" si="253"/>
        <v>15.997180293541952</v>
      </c>
      <c r="G2324" s="16">
        <f>IF(AND(C$9="L",C$10="IB"),IF((($C$7*Coefficients!$C$16)/($A2324*($C$4/100)))&lt;=1,2*ASIN(($C$7*Coefficients!$C$16)/( $A2324*($C$4/100)))*180/PI(),180),IF(AND(C$9="C",C$10="IB"),IF((($C$7*Coefficients!$D$16)/($A2324*($C$4/100)))&lt;=1,2*ASIN(($C$7*Coefficients!$D$16)/( $A2324*($C$4/100)))*180/PI(),180),IF(AND(C$9="L",C$10="D"),IF((($C$7*Coefficients!$E$16)/($A2324*($C$4/100)))&lt;=1,2*ASIN(($C$7*Coefficients!$E$16)/( $A2324*($C$4/100)))*180/PI(),180),IF(AND(C$9="C",C$10="D"),IF((($C$7*Coefficients!$F$16)/($A2324*($C$4/100)))&lt;=1,2*ASIN(($C$7*Coefficients!$F$16)/( $A2324*($C$4/100)))*180/PI(),180),FALSE))))</f>
        <v>41.055145347424194</v>
      </c>
      <c r="H2324" s="50">
        <f>IF(AND(C$9="L",C$10="IB"),(($C$7*Coefficients!$C$16)/($A2324*SIN(C$5*PI()/180))*100/2)^2*PI(),IF(AND(C$9="C",C$10="IB"),(($C$7*Coefficients!$D$16)/($A2324*SIN(C$5*PI()/180))*100/2)^2*PI(),IF(AND(C$9="L",C$10="D"),(($C$7*Coefficients!$E$16)/($A2324*SIN(C$5*PI()/180))*100/2)^2*PI(),IF(AND(C$9="C",C$10="D"),(($C$7* Coefficients!$F$16)/($A2324*SIN(C$5*PI()/180))*100/2)^2*PI(),FALSE))))</f>
        <v>677.59100963124433</v>
      </c>
      <c r="I2324" s="42">
        <f t="shared" si="254"/>
        <v>0.41123492126599154</v>
      </c>
      <c r="L2324" s="44"/>
    </row>
    <row r="2325" spans="1:12" x14ac:dyDescent="0.25">
      <c r="A2325" s="51">
        <f t="shared" si="255"/>
        <v>1949.8445997578051</v>
      </c>
      <c r="B2325" s="5">
        <f t="shared" si="249"/>
        <v>0.33693667693836349</v>
      </c>
      <c r="C2325" s="49">
        <f t="shared" si="252"/>
        <v>-9.4490342342234452</v>
      </c>
      <c r="D2325" s="5">
        <f t="shared" si="250"/>
        <v>18.75616292782615</v>
      </c>
      <c r="E2325" s="5">
        <f t="shared" si="251"/>
        <v>39.968516534885751</v>
      </c>
      <c r="F2325" s="5">
        <f t="shared" si="253"/>
        <v>16.017180293541951</v>
      </c>
      <c r="G2325" s="16">
        <f>IF(AND(C$9="L",C$10="IB"),IF((($C$7*Coefficients!$C$16)/($A2325*($C$4/100)))&lt;=1,2*ASIN(($C$7*Coefficients!$C$16)/( $A2325*($C$4/100)))*180/PI(),180),IF(AND(C$9="C",C$10="IB"),IF((($C$7*Coefficients!$D$16)/($A2325*($C$4/100)))&lt;=1,2*ASIN(($C$7*Coefficients!$D$16)/( $A2325*($C$4/100)))*180/PI(),180),IF(AND(C$9="L",C$10="D"),IF((($C$7*Coefficients!$E$16)/($A2325*($C$4/100)))&lt;=1,2*ASIN(($C$7*Coefficients!$E$16)/( $A2325*($C$4/100)))*180/PI(),180),IF(AND(C$9="C",C$10="D"),IF((($C$7*Coefficients!$F$16)/($A2325*($C$4/100)))&lt;=1,2*ASIN(($C$7*Coefficients!$F$16)/( $A2325*($C$4/100)))*180/PI(),180),FALSE))))</f>
        <v>40.956478123211483</v>
      </c>
      <c r="H2325" s="50">
        <f>IF(AND(C$9="L",C$10="IB"),(($C$7*Coefficients!$C$16)/($A2325*SIN(C$5*PI()/180))*100/2)^2*PI(),IF(AND(C$9="C",C$10="IB"),(($C$7*Coefficients!$D$16)/($A2325*SIN(C$5*PI()/180))*100/2)^2*PI(),IF(AND(C$9="L",C$10="D"),(($C$7*Coefficients!$E$16)/($A2325*SIN(C$5*PI()/180))*100/2)^2*PI(),IF(AND(C$9="C",C$10="D"),(($C$7* Coefficients!$F$16)/($A2325*SIN(C$5*PI()/180))*100/2)^2*PI(),FALSE))))</f>
        <v>674.47776173563113</v>
      </c>
      <c r="I2325" s="42">
        <f t="shared" si="254"/>
        <v>0.41028910719314249</v>
      </c>
      <c r="L2325" s="44"/>
    </row>
    <row r="2326" spans="1:12" x14ac:dyDescent="0.25">
      <c r="A2326" s="51">
        <f t="shared" si="255"/>
        <v>1954.3394557751537</v>
      </c>
      <c r="B2326" s="5">
        <f t="shared" si="249"/>
        <v>0.33478546458628455</v>
      </c>
      <c r="C2326" s="49">
        <f t="shared" si="252"/>
        <v>-9.5046681215209112</v>
      </c>
      <c r="D2326" s="5">
        <f t="shared" si="250"/>
        <v>18.799400348802664</v>
      </c>
      <c r="E2326" s="5">
        <f t="shared" si="251"/>
        <v>40.15300282494934</v>
      </c>
      <c r="F2326" s="5">
        <f t="shared" si="253"/>
        <v>16.037180293541951</v>
      </c>
      <c r="G2326" s="16">
        <f>IF(AND(C$9="L",C$10="IB"),IF((($C$7*Coefficients!$C$16)/($A2326*($C$4/100)))&lt;=1,2*ASIN(($C$7*Coefficients!$C$16)/( $A2326*($C$4/100)))*180/PI(),180),IF(AND(C$9="C",C$10="IB"),IF((($C$7*Coefficients!$D$16)/($A2326*($C$4/100)))&lt;=1,2*ASIN(($C$7*Coefficients!$D$16)/( $A2326*($C$4/100)))*180/PI(),180),IF(AND(C$9="L",C$10="D"),IF((($C$7*Coefficients!$E$16)/($A2326*($C$4/100)))&lt;=1,2*ASIN(($C$7*Coefficients!$E$16)/( $A2326*($C$4/100)))*180/PI(),180),IF(AND(C$9="C",C$10="D"),IF((($C$7*Coefficients!$F$16)/($A2326*($C$4/100)))&lt;=1,2*ASIN(($C$7*Coefficients!$F$16)/( $A2326*($C$4/100)))*180/PI(),180),FALSE))))</f>
        <v>40.858069434785641</v>
      </c>
      <c r="H2326" s="50">
        <f>IF(AND(C$9="L",C$10="IB"),(($C$7*Coefficients!$C$16)/($A2326*SIN(C$5*PI()/180))*100/2)^2*PI(),IF(AND(C$9="C",C$10="IB"),(($C$7*Coefficients!$D$16)/($A2326*SIN(C$5*PI()/180))*100/2)^2*PI(),IF(AND(C$9="L",C$10="D"),(($C$7*Coefficients!$E$16)/($A2326*SIN(C$5*PI()/180))*100/2)^2*PI(),IF(AND(C$9="C",C$10="D"),(($C$7* Coefficients!$F$16)/($A2326*SIN(C$5*PI()/180))*100/2)^2*PI(),FALSE))))</f>
        <v>671.3788179147798</v>
      </c>
      <c r="I2326" s="42">
        <f t="shared" si="254"/>
        <v>0.40934546843229669</v>
      </c>
      <c r="L2326" s="44"/>
    </row>
    <row r="2327" spans="1:12" x14ac:dyDescent="0.25">
      <c r="A2327" s="51">
        <f t="shared" si="255"/>
        <v>1958.8446735057482</v>
      </c>
      <c r="B2327" s="5">
        <f t="shared" si="249"/>
        <v>0.33263143594665046</v>
      </c>
      <c r="C2327" s="49">
        <f t="shared" si="252"/>
        <v>-9.5607341875363634</v>
      </c>
      <c r="D2327" s="5">
        <f t="shared" si="250"/>
        <v>18.842737442328406</v>
      </c>
      <c r="E2327" s="5">
        <f t="shared" si="251"/>
        <v>40.338340665037109</v>
      </c>
      <c r="F2327" s="5">
        <f t="shared" si="253"/>
        <v>16.057180293541951</v>
      </c>
      <c r="G2327" s="16">
        <f>IF(AND(C$9="L",C$10="IB"),IF((($C$7*Coefficients!$C$16)/($A2327*($C$4/100)))&lt;=1,2*ASIN(($C$7*Coefficients!$C$16)/( $A2327*($C$4/100)))*180/PI(),180),IF(AND(C$9="C",C$10="IB"),IF((($C$7*Coefficients!$D$16)/($A2327*($C$4/100)))&lt;=1,2*ASIN(($C$7*Coefficients!$D$16)/( $A2327*($C$4/100)))*180/PI(),180),IF(AND(C$9="L",C$10="D"),IF((($C$7*Coefficients!$E$16)/($A2327*($C$4/100)))&lt;=1,2*ASIN(($C$7*Coefficients!$E$16)/( $A2327*($C$4/100)))*180/PI(),180),IF(AND(C$9="C",C$10="D"),IF((($C$7*Coefficients!$F$16)/($A2327*($C$4/100)))&lt;=1,2*ASIN(($C$7*Coefficients!$F$16)/( $A2327*($C$4/100)))*180/PI(),180),FALSE))))</f>
        <v>40.75991843979898</v>
      </c>
      <c r="H2327" s="50">
        <f>IF(AND(C$9="L",C$10="IB"),(($C$7*Coefficients!$C$16)/($A2327*SIN(C$5*PI()/180))*100/2)^2*PI(),IF(AND(C$9="C",C$10="IB"),(($C$7*Coefficients!$D$16)/($A2327*SIN(C$5*PI()/180))*100/2)^2*PI(),IF(AND(C$9="L",C$10="D"),(($C$7*Coefficients!$E$16)/($A2327*SIN(C$5*PI()/180))*100/2)^2*PI(),IF(AND(C$9="C",C$10="D"),(($C$7* Coefficients!$F$16)/($A2327*SIN(C$5*PI()/180))*100/2)^2*PI(),FALSE))))</f>
        <v>668.29411244743619</v>
      </c>
      <c r="I2327" s="42">
        <f t="shared" si="254"/>
        <v>0.40840399998037541</v>
      </c>
      <c r="L2327" s="44"/>
    </row>
    <row r="2328" spans="1:12" x14ac:dyDescent="0.25">
      <c r="A2328" s="51">
        <f t="shared" si="255"/>
        <v>1963.3602768358046</v>
      </c>
      <c r="B2328" s="5">
        <f t="shared" si="249"/>
        <v>0.33047462742933947</v>
      </c>
      <c r="C2328" s="49">
        <f t="shared" si="252"/>
        <v>-9.617237567162789</v>
      </c>
      <c r="D2328" s="5">
        <f t="shared" si="250"/>
        <v>18.886174438172322</v>
      </c>
      <c r="E2328" s="5">
        <f t="shared" si="251"/>
        <v>40.524533985725377</v>
      </c>
      <c r="F2328" s="5">
        <f t="shared" si="253"/>
        <v>16.07718029354195</v>
      </c>
      <c r="G2328" s="16">
        <f>IF(AND(C$9="L",C$10="IB"),IF((($C$7*Coefficients!$C$16)/($A2328*($C$4/100)))&lt;=1,2*ASIN(($C$7*Coefficients!$C$16)/( $A2328*($C$4/100)))*180/PI(),180),IF(AND(C$9="C",C$10="IB"),IF((($C$7*Coefficients!$D$16)/($A2328*($C$4/100)))&lt;=1,2*ASIN(($C$7*Coefficients!$D$16)/( $A2328*($C$4/100)))*180/PI(),180),IF(AND(C$9="L",C$10="D"),IF((($C$7*Coefficients!$E$16)/($A2328*($C$4/100)))&lt;=1,2*ASIN(($C$7*Coefficients!$E$16)/( $A2328*($C$4/100)))*180/PI(),180),IF(AND(C$9="C",C$10="D"),IF((($C$7*Coefficients!$F$16)/($A2328*($C$4/100)))&lt;=1,2*ASIN(($C$7*Coefficients!$F$16)/( $A2328*($C$4/100)))*180/PI(),180),FALSE))))</f>
        <v>40.662024299939269</v>
      </c>
      <c r="H2328" s="50">
        <f>IF(AND(C$9="L",C$10="IB"),(($C$7*Coefficients!$C$16)/($A2328*SIN(C$5*PI()/180))*100/2)^2*PI(),IF(AND(C$9="C",C$10="IB"),(($C$7*Coefficients!$D$16)/($A2328*SIN(C$5*PI()/180))*100/2)^2*PI(),IF(AND(C$9="L",C$10="D"),(($C$7*Coefficients!$E$16)/($A2328*SIN(C$5*PI()/180))*100/2)^2*PI(),IF(AND(C$9="C",C$10="D"),(($C$7* Coefficients!$F$16)/($A2328*SIN(C$5*PI()/180))*100/2)^2*PI(),FALSE))))</f>
        <v>665.22357991430852</v>
      </c>
      <c r="I2328" s="42">
        <f t="shared" si="254"/>
        <v>0.40746469684580661</v>
      </c>
      <c r="L2328" s="44"/>
    </row>
    <row r="2329" spans="1:12" x14ac:dyDescent="0.25">
      <c r="A2329" s="51">
        <f t="shared" si="255"/>
        <v>1967.8862897066019</v>
      </c>
      <c r="B2329" s="5">
        <f t="shared" si="249"/>
        <v>0.32831507587062392</v>
      </c>
      <c r="C2329" s="49">
        <f t="shared" si="252"/>
        <v>-9.6741834896656762</v>
      </c>
      <c r="D2329" s="5">
        <f t="shared" si="250"/>
        <v>18.929711566633053</v>
      </c>
      <c r="E2329" s="5">
        <f t="shared" si="251"/>
        <v>40.711586735733171</v>
      </c>
      <c r="F2329" s="5">
        <f t="shared" si="253"/>
        <v>16.09718029354195</v>
      </c>
      <c r="G2329" s="16">
        <f>IF(AND(C$9="L",C$10="IB"),IF((($C$7*Coefficients!$C$16)/($A2329*($C$4/100)))&lt;=1,2*ASIN(($C$7*Coefficients!$C$16)/( $A2329*($C$4/100)))*180/PI(),180),IF(AND(C$9="C",C$10="IB"),IF((($C$7*Coefficients!$D$16)/($A2329*($C$4/100)))&lt;=1,2*ASIN(($C$7*Coefficients!$D$16)/( $A2329*($C$4/100)))*180/PI(),180),IF(AND(C$9="L",C$10="D"),IF((($C$7*Coefficients!$E$16)/($A2329*($C$4/100)))&lt;=1,2*ASIN(($C$7*Coefficients!$E$16)/( $A2329*($C$4/100)))*180/PI(),180),IF(AND(C$9="C",C$10="D"),IF((($C$7*Coefficients!$F$16)/($A2329*($C$4/100)))&lt;=1,2*ASIN(($C$7*Coefficients!$F$16)/( $A2329*($C$4/100)))*180/PI(),180),FALSE))))</f>
        <v>40.564386180900499</v>
      </c>
      <c r="H2329" s="50">
        <f>IF(AND(C$9="L",C$10="IB"),(($C$7*Coefficients!$C$16)/($A2329*SIN(C$5*PI()/180))*100/2)^2*PI(),IF(AND(C$9="C",C$10="IB"),(($C$7*Coefficients!$D$16)/($A2329*SIN(C$5*PI()/180))*100/2)^2*PI(),IF(AND(C$9="L",C$10="D"),(($C$7*Coefficients!$E$16)/($A2329*SIN(C$5*PI()/180))*100/2)^2*PI(),IF(AND(C$9="C",C$10="D"),(($C$7* Coefficients!$F$16)/($A2329*SIN(C$5*PI()/180))*100/2)^2*PI(),FALSE))))</f>
        <v>662.16715519667935</v>
      </c>
      <c r="I2329" s="42">
        <f t="shared" si="254"/>
        <v>0.40652755404849866</v>
      </c>
      <c r="L2329" s="44"/>
    </row>
    <row r="2330" spans="1:12" x14ac:dyDescent="0.25">
      <c r="A2330" s="51">
        <f t="shared" si="255"/>
        <v>1972.4227361146102</v>
      </c>
      <c r="B2330" s="5">
        <f t="shared" si="249"/>
        <v>0.3261528185352639</v>
      </c>
      <c r="C2330" s="49">
        <f t="shared" si="252"/>
        <v>-9.7315772811083896</v>
      </c>
      <c r="D2330" s="5">
        <f t="shared" si="250"/>
        <v>18.973349058540112</v>
      </c>
      <c r="E2330" s="5">
        <f t="shared" si="251"/>
        <v>40.899502882006011</v>
      </c>
      <c r="F2330" s="5">
        <f t="shared" si="253"/>
        <v>16.117180293541949</v>
      </c>
      <c r="G2330" s="16">
        <f>IF(AND(C$9="L",C$10="IB"),IF((($C$7*Coefficients!$C$16)/($A2330*($C$4/100)))&lt;=1,2*ASIN(($C$7*Coefficients!$C$16)/( $A2330*($C$4/100)))*180/PI(),180),IF(AND(C$9="C",C$10="IB"),IF((($C$7*Coefficients!$D$16)/($A2330*($C$4/100)))&lt;=1,2*ASIN(($C$7*Coefficients!$D$16)/( $A2330*($C$4/100)))*180/PI(),180),IF(AND(C$9="L",C$10="D"),IF((($C$7*Coefficients!$E$16)/($A2330*($C$4/100)))&lt;=1,2*ASIN(($C$7*Coefficients!$E$16)/( $A2330*($C$4/100)))*180/PI(),180),IF(AND(C$9="C",C$10="D"),IF((($C$7*Coefficients!$F$16)/($A2330*($C$4/100)))&lt;=1,2*ASIN(($C$7*Coefficients!$F$16)/( $A2330*($C$4/100)))*180/PI(),180),FALSE))))</f>
        <v>40.467003252354225</v>
      </c>
      <c r="H2330" s="50">
        <f>IF(AND(C$9="L",C$10="IB"),(($C$7*Coefficients!$C$16)/($A2330*SIN(C$5*PI()/180))*100/2)^2*PI(),IF(AND(C$9="C",C$10="IB"),(($C$7*Coefficients!$D$16)/($A2330*SIN(C$5*PI()/180))*100/2)^2*PI(),IF(AND(C$9="L",C$10="D"),(($C$7*Coefficients!$E$16)/($A2330*SIN(C$5*PI()/180))*100/2)^2*PI(),IF(AND(C$9="C",C$10="D"),(($C$7* Coefficients!$F$16)/($A2330*SIN(C$5*PI()/180))*100/2)^2*PI(),FALSE))))</f>
        <v>659.12477347502409</v>
      </c>
      <c r="I2330" s="42">
        <f t="shared" si="254"/>
        <v>0.40559256661981358</v>
      </c>
      <c r="L2330" s="44"/>
    </row>
    <row r="2331" spans="1:12" x14ac:dyDescent="0.25">
      <c r="A2331" s="51">
        <f t="shared" si="255"/>
        <v>1976.9696401116166</v>
      </c>
      <c r="B2331" s="5">
        <f t="shared" si="249"/>
        <v>0.32398789311859238</v>
      </c>
      <c r="C2331" s="49">
        <f t="shared" si="252"/>
        <v>-9.7894243668571121</v>
      </c>
      <c r="D2331" s="5">
        <f t="shared" si="250"/>
        <v>19.017087145255143</v>
      </c>
      <c r="E2331" s="5">
        <f t="shared" si="251"/>
        <v>41.088286409799963</v>
      </c>
      <c r="F2331" s="5">
        <f t="shared" si="253"/>
        <v>16.137180293541952</v>
      </c>
      <c r="G2331" s="16">
        <f>IF(AND(C$9="L",C$10="IB"),IF((($C$7*Coefficients!$C$16)/($A2331*($C$4/100)))&lt;=1,2*ASIN(($C$7*Coefficients!$C$16)/( $A2331*($C$4/100)))*180/PI(),180),IF(AND(C$9="C",C$10="IB"),IF((($C$7*Coefficients!$D$16)/($A2331*($C$4/100)))&lt;=1,2*ASIN(($C$7*Coefficients!$D$16)/( $A2331*($C$4/100)))*180/PI(),180),IF(AND(C$9="L",C$10="D"),IF((($C$7*Coefficients!$E$16)/($A2331*($C$4/100)))&lt;=1,2*ASIN(($C$7*Coefficients!$E$16)/( $A2331*($C$4/100)))*180/PI(),180),IF(AND(C$9="C",C$10="D"),IF((($C$7*Coefficients!$F$16)/($A2331*($C$4/100)))&lt;=1,2*ASIN(($C$7*Coefficients!$F$16)/( $A2331*($C$4/100)))*180/PI(),180),FALSE))))</f>
        <v>40.36987468792092</v>
      </c>
      <c r="H2331" s="50">
        <f>IF(AND(C$9="L",C$10="IB"),(($C$7*Coefficients!$C$16)/($A2331*SIN(C$5*PI()/180))*100/2)^2*PI(),IF(AND(C$9="C",C$10="IB"),(($C$7*Coefficients!$D$16)/($A2331*SIN(C$5*PI()/180))*100/2)^2*PI(),IF(AND(C$9="L",C$10="D"),(($C$7*Coefficients!$E$16)/($A2331*SIN(C$5*PI()/180))*100/2)^2*PI(),IF(AND(C$9="C",C$10="D"),(($C$7* Coefficients!$F$16)/($A2331*SIN(C$5*PI()/180))*100/2)^2*PI(),FALSE))))</f>
        <v>656.09637022763707</v>
      </c>
      <c r="I2331" s="42">
        <f t="shared" si="254"/>
        <v>0.40465972960254121</v>
      </c>
      <c r="L2331" s="44"/>
    </row>
    <row r="2332" spans="1:12" x14ac:dyDescent="0.25">
      <c r="A2332" s="51">
        <f t="shared" si="255"/>
        <v>1981.5270258048533</v>
      </c>
      <c r="B2332" s="5">
        <f t="shared" si="249"/>
        <v>0.32182033774858571</v>
      </c>
      <c r="C2332" s="49">
        <f t="shared" si="252"/>
        <v>-9.8477302741687627</v>
      </c>
      <c r="D2332" s="5">
        <f t="shared" si="250"/>
        <v>19.060926058673118</v>
      </c>
      <c r="E2332" s="5">
        <f t="shared" si="251"/>
        <v>41.277941322766225</v>
      </c>
      <c r="F2332" s="5">
        <f t="shared" si="253"/>
        <v>16.157180293541948</v>
      </c>
      <c r="G2332" s="16">
        <f>IF(AND(C$9="L",C$10="IB"),IF((($C$7*Coefficients!$C$16)/($A2332*($C$4/100)))&lt;=1,2*ASIN(($C$7*Coefficients!$C$16)/( $A2332*($C$4/100)))*180/PI(),180),IF(AND(C$9="C",C$10="IB"),IF((($C$7*Coefficients!$D$16)/($A2332*($C$4/100)))&lt;=1,2*ASIN(($C$7*Coefficients!$D$16)/( $A2332*($C$4/100)))*180/PI(),180),IF(AND(C$9="L",C$10="D"),IF((($C$7*Coefficients!$E$16)/($A2332*($C$4/100)))&lt;=1,2*ASIN(($C$7*Coefficients!$E$16)/( $A2332*($C$4/100)))*180/PI(),180),IF(AND(C$9="C",C$10="D"),IF((($C$7*Coefficients!$F$16)/($A2332*($C$4/100)))&lt;=1,2*ASIN(($C$7*Coefficients!$F$16)/( $A2332*($C$4/100)))*180/PI(),180),FALSE))))</f>
        <v>40.272999665141796</v>
      </c>
      <c r="H2332" s="50">
        <f>IF(AND(C$9="L",C$10="IB"),(($C$7*Coefficients!$C$16)/($A2332*SIN(C$5*PI()/180))*100/2)^2*PI(),IF(AND(C$9="C",C$10="IB"),(($C$7*Coefficients!$D$16)/($A2332*SIN(C$5*PI()/180))*100/2)^2*PI(),IF(AND(C$9="L",C$10="D"),(($C$7*Coefficients!$E$16)/($A2332*SIN(C$5*PI()/180))*100/2)^2*PI(),IF(AND(C$9="C",C$10="D"),(($C$7* Coefficients!$F$16)/($A2332*SIN(C$5*PI()/180))*100/2)^2*PI(),FALSE))))</f>
        <v>653.08188122926299</v>
      </c>
      <c r="I2332" s="42">
        <f t="shared" si="254"/>
        <v>0.40372903805087257</v>
      </c>
      <c r="L2332" s="44"/>
    </row>
    <row r="2333" spans="1:12" x14ac:dyDescent="0.25">
      <c r="A2333" s="51">
        <f t="shared" si="255"/>
        <v>1986.094917357126</v>
      </c>
      <c r="B2333" s="5">
        <f t="shared" si="249"/>
        <v>0.31965019098792113</v>
      </c>
      <c r="C2333" s="49">
        <f t="shared" si="252"/>
        <v>-9.9065006348650932</v>
      </c>
      <c r="D2333" s="5">
        <f t="shared" si="250"/>
        <v>19.104866031223601</v>
      </c>
      <c r="E2333" s="5">
        <f t="shared" si="251"/>
        <v>41.468471643036011</v>
      </c>
      <c r="F2333" s="5">
        <f t="shared" si="253"/>
        <v>16.177180293541948</v>
      </c>
      <c r="G2333" s="16">
        <f>IF(AND(C$9="L",C$10="IB"),IF((($C$7*Coefficients!$C$16)/($A2333*($C$4/100)))&lt;=1,2*ASIN(($C$7*Coefficients!$C$16)/( $A2333*($C$4/100)))*180/PI(),180),IF(AND(C$9="C",C$10="IB"),IF((($C$7*Coefficients!$D$16)/($A2333*($C$4/100)))&lt;=1,2*ASIN(($C$7*Coefficients!$D$16)/( $A2333*($C$4/100)))*180/PI(),180),IF(AND(C$9="L",C$10="D"),IF((($C$7*Coefficients!$E$16)/($A2333*($C$4/100)))&lt;=1,2*ASIN(($C$7*Coefficients!$E$16)/( $A2333*($C$4/100)))*180/PI(),180),IF(AND(C$9="C",C$10="D"),IF((($C$7*Coefficients!$F$16)/($A2333*($C$4/100)))&lt;=1,2*ASIN(($C$7*Coefficients!$F$16)/( $A2333*($C$4/100)))*180/PI(),180),FALSE))))</f>
        <v>40.176377365450804</v>
      </c>
      <c r="H2333" s="50">
        <f>IF(AND(C$9="L",C$10="IB"),(($C$7*Coefficients!$C$16)/($A2333*SIN(C$5*PI()/180))*100/2)^2*PI(),IF(AND(C$9="C",C$10="IB"),(($C$7*Coefficients!$D$16)/($A2333*SIN(C$5*PI()/180))*100/2)^2*PI(),IF(AND(C$9="L",C$10="D"),(($C$7*Coefficients!$E$16)/($A2333*SIN(C$5*PI()/180))*100/2)^2*PI(),IF(AND(C$9="C",C$10="D"),(($C$7* Coefficients!$F$16)/($A2333*SIN(C$5*PI()/180))*100/2)^2*PI(),FALSE))))</f>
        <v>650.08124254973495</v>
      </c>
      <c r="I2333" s="42">
        <f t="shared" si="254"/>
        <v>0.40280048703037363</v>
      </c>
      <c r="L2333" s="44"/>
    </row>
    <row r="2334" spans="1:12" x14ac:dyDescent="0.25">
      <c r="A2334" s="51">
        <f t="shared" si="255"/>
        <v>1990.6733389869405</v>
      </c>
      <c r="B2334" s="5">
        <f t="shared" si="249"/>
        <v>0.31747749183602203</v>
      </c>
      <c r="C2334" s="49">
        <f t="shared" si="252"/>
        <v>-9.9657411880964766</v>
      </c>
      <c r="D2334" s="5">
        <f t="shared" si="250"/>
        <v>19.14890729587195</v>
      </c>
      <c r="E2334" s="5">
        <f t="shared" si="251"/>
        <v>41.659881411305832</v>
      </c>
      <c r="F2334" s="5">
        <f t="shared" si="253"/>
        <v>16.197180293541948</v>
      </c>
      <c r="G2334" s="16">
        <f>IF(AND(C$9="L",C$10="IB"),IF((($C$7*Coefficients!$C$16)/($A2334*($C$4/100)))&lt;=1,2*ASIN(($C$7*Coefficients!$C$16)/( $A2334*($C$4/100)))*180/PI(),180),IF(AND(C$9="C",C$10="IB"),IF((($C$7*Coefficients!$D$16)/($A2334*($C$4/100)))&lt;=1,2*ASIN(($C$7*Coefficients!$D$16)/( $A2334*($C$4/100)))*180/PI(),180),IF(AND(C$9="L",C$10="D"),IF((($C$7*Coefficients!$E$16)/($A2334*($C$4/100)))&lt;=1,2*ASIN(($C$7*Coefficients!$E$16)/( $A2334*($C$4/100)))*180/PI(),180),IF(AND(C$9="C",C$10="D"),IF((($C$7*Coefficients!$F$16)/($A2334*($C$4/100)))&lt;=1,2*ASIN(($C$7*Coefficients!$F$16)/( $A2334*($C$4/100)))*180/PI(),180),FALSE))))</f>
        <v>40.080006974146919</v>
      </c>
      <c r="H2334" s="50">
        <f>IF(AND(C$9="L",C$10="IB"),(($C$7*Coefficients!$C$16)/($A2334*SIN(C$5*PI()/180))*100/2)^2*PI(),IF(AND(C$9="C",C$10="IB"),(($C$7*Coefficients!$D$16)/($A2334*SIN(C$5*PI()/180))*100/2)^2*PI(),IF(AND(C$9="L",C$10="D"),(($C$7*Coefficients!$E$16)/($A2334*SIN(C$5*PI()/180))*100/2)^2*PI(),IF(AND(C$9="C",C$10="D"),(($C$7* Coefficients!$F$16)/($A2334*SIN(C$5*PI()/180))*100/2)^2*PI(),FALSE))))</f>
        <v>647.09439055261805</v>
      </c>
      <c r="I2334" s="42">
        <f t="shared" si="254"/>
        <v>0.40187407161795935</v>
      </c>
      <c r="L2334" s="44"/>
    </row>
    <row r="2335" spans="1:12" x14ac:dyDescent="0.25">
      <c r="A2335" s="51">
        <f t="shared" si="255"/>
        <v>1995.2623149686328</v>
      </c>
      <c r="B2335" s="5">
        <f t="shared" si="249"/>
        <v>0.31530227973108693</v>
      </c>
      <c r="C2335" s="49">
        <f t="shared" si="252"/>
        <v>-10.025457783199091</v>
      </c>
      <c r="D2335" s="5">
        <f t="shared" si="250"/>
        <v>19.193050086120564</v>
      </c>
      <c r="E2335" s="5">
        <f t="shared" si="251"/>
        <v>41.852174686923242</v>
      </c>
      <c r="F2335" s="5">
        <f t="shared" si="253"/>
        <v>16.217180293541947</v>
      </c>
      <c r="G2335" s="16">
        <f>IF(AND(C$9="L",C$10="IB"),IF((($C$7*Coefficients!$C$16)/($A2335*($C$4/100)))&lt;=1,2*ASIN(($C$7*Coefficients!$C$16)/( $A2335*($C$4/100)))*180/PI(),180),IF(AND(C$9="C",C$10="IB"),IF((($C$7*Coefficients!$D$16)/($A2335*($C$4/100)))&lt;=1,2*ASIN(($C$7*Coefficients!$D$16)/( $A2335*($C$4/100)))*180/PI(),180),IF(AND(C$9="L",C$10="D"),IF((($C$7*Coefficients!$E$16)/($A2335*($C$4/100)))&lt;=1,2*ASIN(($C$7*Coefficients!$E$16)/( $A2335*($C$4/100)))*180/PI(),180),IF(AND(C$9="C",C$10="D"),IF((($C$7*Coefficients!$F$16)/($A2335*($C$4/100)))&lt;=1,2*ASIN(($C$7*Coefficients!$F$16)/( $A2335*($C$4/100)))*180/PI(),180),FALSE))))</f>
        <v>39.98388768036672</v>
      </c>
      <c r="H2335" s="50">
        <f>IF(AND(C$9="L",C$10="IB"),(($C$7*Coefficients!$C$16)/($A2335*SIN(C$5*PI()/180))*100/2)^2*PI(),IF(AND(C$9="C",C$10="IB"),(($C$7*Coefficients!$D$16)/($A2335*SIN(C$5*PI()/180))*100/2)^2*PI(),IF(AND(C$9="L",C$10="D"),(($C$7*Coefficients!$E$16)/($A2335*SIN(C$5*PI()/180))*100/2)^2*PI(),IF(AND(C$9="C",C$10="D"),(($C$7* Coefficients!$F$16)/($A2335*SIN(C$5*PI()/180))*100/2)^2*PI(),FALSE))))</f>
        <v>644.12126189386083</v>
      </c>
      <c r="I2335" s="42">
        <f t="shared" si="254"/>
        <v>0.40094978690186744</v>
      </c>
      <c r="L2335" s="44"/>
    </row>
    <row r="2336" spans="1:12" x14ac:dyDescent="0.25">
      <c r="A2336" s="51">
        <f t="shared" si="255"/>
        <v>1999.8618696324966</v>
      </c>
      <c r="B2336" s="5">
        <f t="shared" si="249"/>
        <v>0.31312459455210673</v>
      </c>
      <c r="C2336" s="49">
        <f t="shared" si="252"/>
        <v>-10.085656382649223</v>
      </c>
      <c r="D2336" s="5">
        <f t="shared" si="250"/>
        <v>19.237294636010123</v>
      </c>
      <c r="E2336" s="5">
        <f t="shared" si="251"/>
        <v>42.045355547972818</v>
      </c>
      <c r="F2336" s="5">
        <f t="shared" si="253"/>
        <v>16.237180293541947</v>
      </c>
      <c r="G2336" s="16">
        <f>IF(AND(C$9="L",C$10="IB"),IF((($C$7*Coefficients!$C$16)/($A2336*($C$4/100)))&lt;=1,2*ASIN(($C$7*Coefficients!$C$16)/( $A2336*($C$4/100)))*180/PI(),180),IF(AND(C$9="C",C$10="IB"),IF((($C$7*Coefficients!$D$16)/($A2336*($C$4/100)))&lt;=1,2*ASIN(($C$7*Coefficients!$D$16)/( $A2336*($C$4/100)))*180/PI(),180),IF(AND(C$9="L",C$10="D"),IF((($C$7*Coefficients!$E$16)/($A2336*($C$4/100)))&lt;=1,2*ASIN(($C$7*Coefficients!$E$16)/( $A2336*($C$4/100)))*180/PI(),180),IF(AND(C$9="C",C$10="D"),IF((($C$7*Coefficients!$F$16)/($A2336*($C$4/100)))&lt;=1,2*ASIN(($C$7*Coefficients!$F$16)/( $A2336*($C$4/100)))*180/PI(),180),FALSE))))</f>
        <v>39.88801867705714</v>
      </c>
      <c r="H2336" s="50">
        <f>IF(AND(C$9="L",C$10="IB"),(($C$7*Coefficients!$C$16)/($A2336*SIN(C$5*PI()/180))*100/2)^2*PI(),IF(AND(C$9="C",C$10="IB"),(($C$7*Coefficients!$D$16)/($A2336*SIN(C$5*PI()/180))*100/2)^2*PI(),IF(AND(C$9="L",C$10="D"),(($C$7*Coefficients!$E$16)/($A2336*SIN(C$5*PI()/180))*100/2)^2*PI(),IF(AND(C$9="C",C$10="D"),(($C$7* Coefficients!$F$16)/($A2336*SIN(C$5*PI()/180))*100/2)^2*PI(),FALSE))))</f>
        <v>641.16179352045106</v>
      </c>
      <c r="I2336" s="42">
        <f t="shared" si="254"/>
        <v>0.40002762798163238</v>
      </c>
      <c r="L2336" s="44"/>
    </row>
    <row r="2337" spans="1:12" x14ac:dyDescent="0.25">
      <c r="A2337" s="51">
        <f t="shared" si="255"/>
        <v>2004.4720273649129</v>
      </c>
      <c r="B2337" s="5">
        <f t="shared" si="249"/>
        <v>0.31094447662086389</v>
      </c>
      <c r="C2337" s="49">
        <f t="shared" si="252"/>
        <v>-10.146343065118831</v>
      </c>
      <c r="D2337" s="5">
        <f t="shared" si="250"/>
        <v>19.281641180120829</v>
      </c>
      <c r="E2337" s="5">
        <f t="shared" si="251"/>
        <v>42.239428091362825</v>
      </c>
      <c r="F2337" s="5">
        <f t="shared" si="253"/>
        <v>16.257180293541946</v>
      </c>
      <c r="G2337" s="16">
        <f>IF(AND(C$9="L",C$10="IB"),IF((($C$7*Coefficients!$C$16)/($A2337*($C$4/100)))&lt;=1,2*ASIN(($C$7*Coefficients!$C$16)/( $A2337*($C$4/100)))*180/PI(),180),IF(AND(C$9="C",C$10="IB"),IF((($C$7*Coefficients!$D$16)/($A2337*($C$4/100)))&lt;=1,2*ASIN(($C$7*Coefficients!$D$16)/( $A2337*($C$4/100)))*180/PI(),180),IF(AND(C$9="L",C$10="D"),IF((($C$7*Coefficients!$E$16)/($A2337*($C$4/100)))&lt;=1,2*ASIN(($C$7*Coefficients!$E$16)/( $A2337*($C$4/100)))*180/PI(),180),IF(AND(C$9="C",C$10="D"),IF((($C$7*Coefficients!$F$16)/($A2337*($C$4/100)))&lt;=1,2*ASIN(($C$7*Coefficients!$F$16)/( $A2337*($C$4/100)))*180/PI(),180),FALSE))))</f>
        <v>39.792399160948591</v>
      </c>
      <c r="H2337" s="50">
        <f>IF(AND(C$9="L",C$10="IB"),(($C$7*Coefficients!$C$16)/($A2337*SIN(C$5*PI()/180))*100/2)^2*PI(),IF(AND(C$9="C",C$10="IB"),(($C$7*Coefficients!$D$16)/($A2337*SIN(C$5*PI()/180))*100/2)^2*PI(),IF(AND(C$9="L",C$10="D"),(($C$7*Coefficients!$E$16)/($A2337*SIN(C$5*PI()/180))*100/2)^2*PI(),IF(AND(C$9="C",C$10="D"),(($C$7* Coefficients!$F$16)/($A2337*SIN(C$5*PI()/180))*100/2)^2*PI(),FALSE))))</f>
        <v>638.21592266907817</v>
      </c>
      <c r="I2337" s="42">
        <f t="shared" si="254"/>
        <v>0.39910758996805923</v>
      </c>
      <c r="L2337" s="44"/>
    </row>
    <row r="2338" spans="1:12" x14ac:dyDescent="0.25">
      <c r="A2338" s="51">
        <f t="shared" si="255"/>
        <v>2009.0928126084791</v>
      </c>
      <c r="B2338" s="5">
        <f t="shared" si="249"/>
        <v>0.30876196670391909</v>
      </c>
      <c r="C2338" s="49">
        <f t="shared" si="252"/>
        <v>-10.207524028636444</v>
      </c>
      <c r="D2338" s="5">
        <f t="shared" si="250"/>
        <v>19.326089953573636</v>
      </c>
      <c r="E2338" s="5">
        <f t="shared" si="251"/>
        <v>42.434396432911903</v>
      </c>
      <c r="F2338" s="5">
        <f t="shared" si="253"/>
        <v>16.277180293541946</v>
      </c>
      <c r="G2338" s="16">
        <f>IF(AND(C$9="L",C$10="IB"),IF((($C$7*Coefficients!$C$16)/($A2338*($C$4/100)))&lt;=1,2*ASIN(($C$7*Coefficients!$C$16)/( $A2338*($C$4/100)))*180/PI(),180),IF(AND(C$9="C",C$10="IB"),IF((($C$7*Coefficients!$D$16)/($A2338*($C$4/100)))&lt;=1,2*ASIN(($C$7*Coefficients!$D$16)/( $A2338*($C$4/100)))*180/PI(),180),IF(AND(C$9="L",C$10="D"),IF((($C$7*Coefficients!$E$16)/($A2338*($C$4/100)))&lt;=1,2*ASIN(($C$7*Coefficients!$E$16)/( $A2338*($C$4/100)))*180/PI(),180),IF(AND(C$9="C",C$10="D"),IF((($C$7*Coefficients!$F$16)/($A2338*($C$4/100)))&lt;=1,2*ASIN(($C$7*Coefficients!$F$16)/( $A2338*($C$4/100)))*180/PI(),180),FALSE))))</f>
        <v>39.697028332528312</v>
      </c>
      <c r="H2338" s="50">
        <f>IF(AND(C$9="L",C$10="IB"),(($C$7*Coefficients!$C$16)/($A2338*SIN(C$5*PI()/180))*100/2)^2*PI(),IF(AND(C$9="C",C$10="IB"),(($C$7*Coefficients!$D$16)/($A2338*SIN(C$5*PI()/180))*100/2)^2*PI(),IF(AND(C$9="L",C$10="D"),(($C$7*Coefficients!$E$16)/($A2338*SIN(C$5*PI()/180))*100/2)^2*PI(),IF(AND(C$9="C",C$10="D"),(($C$7* Coefficients!$F$16)/($A2338*SIN(C$5*PI()/180))*100/2)^2*PI(),FALSE))))</f>
        <v>635.28358686480362</v>
      </c>
      <c r="I2338" s="42">
        <f t="shared" si="254"/>
        <v>0.39818966798319816</v>
      </c>
      <c r="L2338" s="44"/>
    </row>
    <row r="2339" spans="1:12" x14ac:dyDescent="0.25">
      <c r="A2339" s="51">
        <f t="shared" si="255"/>
        <v>2013.7242498621385</v>
      </c>
      <c r="B2339" s="5">
        <f t="shared" ref="B2339:B2402" si="256">IF(AND(C$9="L",C$10="IB"),SQRT((SIN(PI()*$A2339*($C$4/100)/$C$7*SIN($C$5*PI()/180))/(PI()*$A2339*($C$4/100)/$C$7*SIN($C$5*PI()/180)))^2),IF(AND(C$9="C",C$10="IB"),IMABS(2*BESSELJ((2*PI()*$A2339/$C$7)*(($C$4/100)/2)*SIN($C$5*PI()/180),1)/( (2*PI()*$A2339/$C$7)*(($C$4/100)/2)*SIN($C$5*PI()/180))),IF(AND(C$9="L",C$10="D"),SQRT((SIN(PI()*$A2339*($C$4/100)/$C$7*SIN($C$5*PI()/180))/(PI()*$A2339*($C$4/100)/$C$7*SIN($C$5*PI()/180)))^2)*COS(C$5*PI()/180),IF(AND(C$9="C",C$10="D"),IMABS(2*BESSELJ((2*PI()*$A2339/$C$7)*(($C$4/100)/2)*SIN($C$5*PI()/180),1)/( (2*PI()*$A2339/$C$7)*(($C$4/100)/2)*SIN($C$5*PI()/180)))* COS(C$5*PI()/180),FALSE))))</f>
        <v>0.30657710601458038</v>
      </c>
      <c r="C2339" s="49">
        <f t="shared" si="252"/>
        <v>-10.26920559385789</v>
      </c>
      <c r="D2339" s="5">
        <f t="shared" ref="D2339:D2402" si="257">IF(C$9="C",C$14/(C$7/A2339*100),"n/a")</f>
        <v>19.370641192031528</v>
      </c>
      <c r="E2339" s="5">
        <f t="shared" ref="E2339:E2402" si="258">IF($C$9="C",(((PI()*(C$4/100)/(C$7/A2339)))^2),IF($C$9="L",(2*(C$4/100)/(C$7/A2339)),FALSE))</f>
        <v>42.630264707436488</v>
      </c>
      <c r="F2339" s="5">
        <f t="shared" si="253"/>
        <v>16.297180293541945</v>
      </c>
      <c r="G2339" s="16">
        <f>IF(AND(C$9="L",C$10="IB"),IF((($C$7*Coefficients!$C$16)/($A2339*($C$4/100)))&lt;=1,2*ASIN(($C$7*Coefficients!$C$16)/( $A2339*($C$4/100)))*180/PI(),180),IF(AND(C$9="C",C$10="IB"),IF((($C$7*Coefficients!$D$16)/($A2339*($C$4/100)))&lt;=1,2*ASIN(($C$7*Coefficients!$D$16)/( $A2339*($C$4/100)))*180/PI(),180),IF(AND(C$9="L",C$10="D"),IF((($C$7*Coefficients!$E$16)/($A2339*($C$4/100)))&lt;=1,2*ASIN(($C$7*Coefficients!$E$16)/( $A2339*($C$4/100)))*180/PI(),180),IF(AND(C$9="C",C$10="D"),IF((($C$7*Coefficients!$F$16)/($A2339*($C$4/100)))&lt;=1,2*ASIN(($C$7*Coefficients!$F$16)/( $A2339*($C$4/100)))*180/PI(),180),FALSE))))</f>
        <v>39.601905396013855</v>
      </c>
      <c r="H2339" s="50">
        <f>IF(AND(C$9="L",C$10="IB"),(($C$7*Coefficients!$C$16)/($A2339*SIN(C$5*PI()/180))*100/2)^2*PI(),IF(AND(C$9="C",C$10="IB"),(($C$7*Coefficients!$D$16)/($A2339*SIN(C$5*PI()/180))*100/2)^2*PI(),IF(AND(C$9="L",C$10="D"),(($C$7*Coefficients!$E$16)/($A2339*SIN(C$5*PI()/180))*100/2)^2*PI(),IF(AND(C$9="C",C$10="D"),(($C$7* Coefficients!$F$16)/($A2339*SIN(C$5*PI()/180))*100/2)^2*PI(),FALSE))))</f>
        <v>632.36472391973496</v>
      </c>
      <c r="I2339" s="42">
        <f t="shared" si="254"/>
        <v>0.39727385716031816</v>
      </c>
      <c r="L2339" s="44"/>
    </row>
    <row r="2340" spans="1:12" x14ac:dyDescent="0.25">
      <c r="A2340" s="51">
        <f t="shared" si="255"/>
        <v>2018.3663636813105</v>
      </c>
      <c r="B2340" s="5">
        <f t="shared" si="256"/>
        <v>0.30438993621485577</v>
      </c>
      <c r="C2340" s="49">
        <f t="shared" ref="C2340:C2403" si="259">20*LOG(B2340)</f>
        <v>-10.331394207451496</v>
      </c>
      <c r="D2340" s="5">
        <f t="shared" si="257"/>
        <v>19.415295131700727</v>
      </c>
      <c r="E2340" s="5">
        <f t="shared" si="258"/>
        <v>42.827037068838479</v>
      </c>
      <c r="F2340" s="5">
        <f t="shared" ref="F2340:F2403" si="260">IF(E2340&gt;=1,10*LOG(E2340),"neg.")</f>
        <v>16.317180293541945</v>
      </c>
      <c r="G2340" s="16">
        <f>IF(AND(C$9="L",C$10="IB"),IF((($C$7*Coefficients!$C$16)/($A2340*($C$4/100)))&lt;=1,2*ASIN(($C$7*Coefficients!$C$16)/( $A2340*($C$4/100)))*180/PI(),180),IF(AND(C$9="C",C$10="IB"),IF((($C$7*Coefficients!$D$16)/($A2340*($C$4/100)))&lt;=1,2*ASIN(($C$7*Coefficients!$D$16)/( $A2340*($C$4/100)))*180/PI(),180),IF(AND(C$9="L",C$10="D"),IF((($C$7*Coefficients!$E$16)/($A2340*($C$4/100)))&lt;=1,2*ASIN(($C$7*Coefficients!$E$16)/( $A2340*($C$4/100)))*180/PI(),180),IF(AND(C$9="C",C$10="D"),IF((($C$7*Coefficients!$F$16)/($A2340*($C$4/100)))&lt;=1,2*ASIN(($C$7*Coefficients!$F$16)/( $A2340*($C$4/100)))*180/PI(),180),FALSE))))</f>
        <v>39.507029559327037</v>
      </c>
      <c r="H2340" s="50">
        <f>IF(AND(C$9="L",C$10="IB"),(($C$7*Coefficients!$C$16)/($A2340*SIN(C$5*PI()/180))*100/2)^2*PI(),IF(AND(C$9="C",C$10="IB"),(($C$7*Coefficients!$D$16)/($A2340*SIN(C$5*PI()/180))*100/2)^2*PI(),IF(AND(C$9="L",C$10="D"),(($C$7*Coefficients!$E$16)/($A2340*SIN(C$5*PI()/180))*100/2)^2*PI(),IF(AND(C$9="C",C$10="D"),(($C$7* Coefficients!$F$16)/($A2340*SIN(C$5*PI()/180))*100/2)^2*PI(),FALSE))))</f>
        <v>629.45927193170724</v>
      </c>
      <c r="I2340" s="42">
        <f t="shared" ref="I2340:I2403" si="261">(0.8/A2340)*1000</f>
        <v>0.39636015264388136</v>
      </c>
      <c r="L2340" s="44"/>
    </row>
    <row r="2341" spans="1:12" x14ac:dyDescent="0.25">
      <c r="A2341" s="51">
        <f t="shared" ref="A2341:A2404" si="262">A2340*10^(1/1000)</f>
        <v>2023.0191786780206</v>
      </c>
      <c r="B2341" s="5">
        <f t="shared" si="256"/>
        <v>0.30220049941738841</v>
      </c>
      <c r="C2341" s="49">
        <f t="shared" si="259"/>
        <v>-10.39409644560256</v>
      </c>
      <c r="D2341" s="5">
        <f t="shared" si="257"/>
        <v>19.460052009331985</v>
      </c>
      <c r="E2341" s="5">
        <f t="shared" si="258"/>
        <v>43.024717690193299</v>
      </c>
      <c r="F2341" s="5">
        <f t="shared" si="260"/>
        <v>16.337180293541945</v>
      </c>
      <c r="G2341" s="16">
        <f>IF(AND(C$9="L",C$10="IB"),IF((($C$7*Coefficients!$C$16)/($A2341*($C$4/100)))&lt;=1,2*ASIN(($C$7*Coefficients!$C$16)/( $A2341*($C$4/100)))*180/PI(),180),IF(AND(C$9="C",C$10="IB"),IF((($C$7*Coefficients!$D$16)/($A2341*($C$4/100)))&lt;=1,2*ASIN(($C$7*Coefficients!$D$16)/( $A2341*($C$4/100)))*180/PI(),180),IF(AND(C$9="L",C$10="D"),IF((($C$7*Coefficients!$E$16)/($A2341*($C$4/100)))&lt;=1,2*ASIN(($C$7*Coefficients!$E$16)/( $A2341*($C$4/100)))*180/PI(),180),IF(AND(C$9="C",C$10="D"),IF((($C$7*Coefficients!$F$16)/($A2341*($C$4/100)))&lt;=1,2*ASIN(($C$7*Coefficients!$F$16)/( $A2341*($C$4/100)))*180/PI(),180),FALSE))))</f>
        <v>39.412400034067907</v>
      </c>
      <c r="H2341" s="50">
        <f>IF(AND(C$9="L",C$10="IB"),(($C$7*Coefficients!$C$16)/($A2341*SIN(C$5*PI()/180))*100/2)^2*PI(),IF(AND(C$9="C",C$10="IB"),(($C$7*Coefficients!$D$16)/($A2341*SIN(C$5*PI()/180))*100/2)^2*PI(),IF(AND(C$9="L",C$10="D"),(($C$7*Coefficients!$E$16)/($A2341*SIN(C$5*PI()/180))*100/2)^2*PI(),IF(AND(C$9="C",C$10="D"),(($C$7* Coefficients!$F$16)/($A2341*SIN(C$5*PI()/180))*100/2)^2*PI(),FALSE))))</f>
        <v>626.5671692829693</v>
      </c>
      <c r="I2341" s="42">
        <f t="shared" si="261"/>
        <v>0.39544854958951742</v>
      </c>
      <c r="L2341" s="44"/>
    </row>
    <row r="2342" spans="1:12" x14ac:dyDescent="0.25">
      <c r="A2342" s="51">
        <f t="shared" si="262"/>
        <v>2027.6827195210303</v>
      </c>
      <c r="B2342" s="5">
        <f t="shared" si="256"/>
        <v>0.30000883818737817</v>
      </c>
      <c r="C2342" s="49">
        <f t="shared" si="259"/>
        <v>-10.457319017642151</v>
      </c>
      <c r="D2342" s="5">
        <f t="shared" si="257"/>
        <v>19.504912062221802</v>
      </c>
      <c r="E2342" s="5">
        <f t="shared" si="258"/>
        <v>43.223310763838377</v>
      </c>
      <c r="F2342" s="5">
        <f t="shared" si="260"/>
        <v>16.357180293541944</v>
      </c>
      <c r="G2342" s="16">
        <f>IF(AND(C$9="L",C$10="IB"),IF((($C$7*Coefficients!$C$16)/($A2342*($C$4/100)))&lt;=1,2*ASIN(($C$7*Coefficients!$C$16)/( $A2342*($C$4/100)))*180/PI(),180),IF(AND(C$9="C",C$10="IB"),IF((($C$7*Coefficients!$D$16)/($A2342*($C$4/100)))&lt;=1,2*ASIN(($C$7*Coefficients!$D$16)/( $A2342*($C$4/100)))*180/PI(),180),IF(AND(C$9="L",C$10="D"),IF((($C$7*Coefficients!$E$16)/($A2342*($C$4/100)))&lt;=1,2*ASIN(($C$7*Coefficients!$E$16)/( $A2342*($C$4/100)))*180/PI(),180),IF(AND(C$9="C",C$10="D"),IF((($C$7*Coefficients!$F$16)/($A2342*($C$4/100)))&lt;=1,2*ASIN(($C$7*Coefficients!$F$16)/( $A2342*($C$4/100)))*180/PI(),180),FALSE))))</f>
        <v>39.318016035489173</v>
      </c>
      <c r="H2342" s="50">
        <f>IF(AND(C$9="L",C$10="IB"),(($C$7*Coefficients!$C$16)/($A2342*SIN(C$5*PI()/180))*100/2)^2*PI(),IF(AND(C$9="C",C$10="IB"),(($C$7*Coefficients!$D$16)/($A2342*SIN(C$5*PI()/180))*100/2)^2*PI(),IF(AND(C$9="L",C$10="D"),(($C$7*Coefficients!$E$16)/($A2342*SIN(C$5*PI()/180))*100/2)^2*PI(),IF(AND(C$9="C",C$10="D"),(($C$7* Coefficients!$F$16)/($A2342*SIN(C$5*PI()/180))*100/2)^2*PI(),FALSE))))</f>
        <v>623.68835463887876</v>
      </c>
      <c r="I2342" s="42">
        <f t="shared" si="261"/>
        <v>0.39453904316399774</v>
      </c>
      <c r="L2342" s="44"/>
    </row>
    <row r="2343" spans="1:12" x14ac:dyDescent="0.25">
      <c r="A2343" s="51">
        <f t="shared" si="262"/>
        <v>2032.3570109359694</v>
      </c>
      <c r="B2343" s="5">
        <f t="shared" si="256"/>
        <v>0.29781499554447866</v>
      </c>
      <c r="C2343" s="49">
        <f t="shared" si="259"/>
        <v>-10.521068769805826</v>
      </c>
      <c r="D2343" s="5">
        <f t="shared" si="257"/>
        <v>19.549875528213722</v>
      </c>
      <c r="E2343" s="5">
        <f t="shared" si="258"/>
        <v>43.422820501462155</v>
      </c>
      <c r="F2343" s="5">
        <f t="shared" si="260"/>
        <v>16.377180293541944</v>
      </c>
      <c r="G2343" s="16">
        <f>IF(AND(C$9="L",C$10="IB"),IF((($C$7*Coefficients!$C$16)/($A2343*($C$4/100)))&lt;=1,2*ASIN(($C$7*Coefficients!$C$16)/( $A2343*($C$4/100)))*180/PI(),180),IF(AND(C$9="C",C$10="IB"),IF((($C$7*Coefficients!$D$16)/($A2343*($C$4/100)))&lt;=1,2*ASIN(($C$7*Coefficients!$D$16)/( $A2343*($C$4/100)))*180/PI(),180),IF(AND(C$9="L",C$10="D"),IF((($C$7*Coefficients!$E$16)/($A2343*($C$4/100)))&lt;=1,2*ASIN(($C$7*Coefficients!$E$16)/( $A2343*($C$4/100)))*180/PI(),180),IF(AND(C$9="C",C$10="D"),IF((($C$7*Coefficients!$F$16)/($A2343*($C$4/100)))&lt;=1,2*ASIN(($C$7*Coefficients!$F$16)/( $A2343*($C$4/100)))*180/PI(),180),FALSE))))</f>
        <v>39.22387678247064</v>
      </c>
      <c r="H2343" s="50">
        <f>IF(AND(C$9="L",C$10="IB"),(($C$7*Coefficients!$C$16)/($A2343*SIN(C$5*PI()/180))*100/2)^2*PI(),IF(AND(C$9="C",C$10="IB"),(($C$7*Coefficients!$D$16)/($A2343*SIN(C$5*PI()/180))*100/2)^2*PI(),IF(AND(C$9="L",C$10="D"),(($C$7*Coefficients!$E$16)/($A2343*SIN(C$5*PI()/180))*100/2)^2*PI(),IF(AND(C$9="C",C$10="D"),(($C$7* Coefficients!$F$16)/($A2343*SIN(C$5*PI()/180))*100/2)^2*PI(),FALSE))))</f>
        <v>620.82276694660038</v>
      </c>
      <c r="I2343" s="42">
        <f t="shared" si="261"/>
        <v>0.39363162854520961</v>
      </c>
      <c r="L2343" s="44"/>
    </row>
    <row r="2344" spans="1:12" x14ac:dyDescent="0.25">
      <c r="A2344" s="51">
        <f t="shared" si="262"/>
        <v>2037.0420777054653</v>
      </c>
      <c r="B2344" s="5">
        <f t="shared" si="256"/>
        <v>0.29561901496468151</v>
      </c>
      <c r="C2344" s="49">
        <f t="shared" si="259"/>
        <v>-10.585352689127575</v>
      </c>
      <c r="D2344" s="5">
        <f t="shared" si="257"/>
        <v>19.594942645699561</v>
      </c>
      <c r="E2344" s="5">
        <f t="shared" si="258"/>
        <v>43.623251134193303</v>
      </c>
      <c r="F2344" s="5">
        <f t="shared" si="260"/>
        <v>16.397180293541943</v>
      </c>
      <c r="G2344" s="16">
        <f>IF(AND(C$9="L",C$10="IB"),IF((($C$7*Coefficients!$C$16)/($A2344*($C$4/100)))&lt;=1,2*ASIN(($C$7*Coefficients!$C$16)/( $A2344*($C$4/100)))*180/PI(),180),IF(AND(C$9="C",C$10="IB"),IF((($C$7*Coefficients!$D$16)/($A2344*($C$4/100)))&lt;=1,2*ASIN(($C$7*Coefficients!$D$16)/( $A2344*($C$4/100)))*180/PI(),180),IF(AND(C$9="L",C$10="D"),IF((($C$7*Coefficients!$E$16)/($A2344*($C$4/100)))&lt;=1,2*ASIN(($C$7*Coefficients!$E$16)/( $A2344*($C$4/100)))*180/PI(),180),IF(AND(C$9="C",C$10="D"),IF((($C$7*Coefficients!$F$16)/($A2344*($C$4/100)))&lt;=1,2*ASIN(($C$7*Coefficients!$F$16)/( $A2344*($C$4/100)))*180/PI(),180),FALSE))))</f>
        <v>39.129981497494136</v>
      </c>
      <c r="H2344" s="50">
        <f>IF(AND(C$9="L",C$10="IB"),(($C$7*Coefficients!$C$16)/($A2344*SIN(C$5*PI()/180))*100/2)^2*PI(),IF(AND(C$9="C",C$10="IB"),(($C$7*Coefficients!$D$16)/($A2344*SIN(C$5*PI()/180))*100/2)^2*PI(),IF(AND(C$9="L",C$10="D"),(($C$7*Coefficients!$E$16)/($A2344*SIN(C$5*PI()/180))*100/2)^2*PI(),IF(AND(C$9="C",C$10="D"),(($C$7* Coefficients!$F$16)/($A2344*SIN(C$5*PI()/180))*100/2)^2*PI(),FALSE))))</f>
        <v>617.97034543381062</v>
      </c>
      <c r="I2344" s="42">
        <f t="shared" si="261"/>
        <v>0.39272630092213129</v>
      </c>
      <c r="L2344" s="44"/>
    </row>
    <row r="2345" spans="1:12" x14ac:dyDescent="0.25">
      <c r="A2345" s="51">
        <f t="shared" si="262"/>
        <v>2041.7379446692757</v>
      </c>
      <c r="B2345" s="5">
        <f t="shared" si="256"/>
        <v>0.29342094038217886</v>
      </c>
      <c r="C2345" s="49">
        <f t="shared" si="259"/>
        <v>-10.650177907475154</v>
      </c>
      <c r="D2345" s="5">
        <f t="shared" si="257"/>
        <v>19.640113653620684</v>
      </c>
      <c r="E2345" s="5">
        <f t="shared" si="258"/>
        <v>43.824606912690498</v>
      </c>
      <c r="F2345" s="5">
        <f t="shared" si="260"/>
        <v>16.417180293541943</v>
      </c>
      <c r="G2345" s="16">
        <f>IF(AND(C$9="L",C$10="IB"),IF((($C$7*Coefficients!$C$16)/($A2345*($C$4/100)))&lt;=1,2*ASIN(($C$7*Coefficients!$C$16)/( $A2345*($C$4/100)))*180/PI(),180),IF(AND(C$9="C",C$10="IB"),IF((($C$7*Coefficients!$D$16)/($A2345*($C$4/100)))&lt;=1,2*ASIN(($C$7*Coefficients!$D$16)/( $A2345*($C$4/100)))*180/PI(),180),IF(AND(C$9="L",C$10="D"),IF((($C$7*Coefficients!$E$16)/($A2345*($C$4/100)))&lt;=1,2*ASIN(($C$7*Coefficients!$E$16)/( $A2345*($C$4/100)))*180/PI(),180),IF(AND(C$9="C",C$10="D"),IF((($C$7*Coefficients!$F$16)/($A2345*($C$4/100)))&lt;=1,2*ASIN(($C$7*Coefficients!$F$16)/( $A2345*($C$4/100)))*180/PI(),180),FALSE))))</f>
        <v>39.036329406618457</v>
      </c>
      <c r="H2345" s="50">
        <f>IF(AND(C$9="L",C$10="IB"),(($C$7*Coefficients!$C$16)/($A2345*SIN(C$5*PI()/180))*100/2)^2*PI(),IF(AND(C$9="C",C$10="IB"),(($C$7*Coefficients!$D$16)/($A2345*SIN(C$5*PI()/180))*100/2)^2*PI(),IF(AND(C$9="L",C$10="D"),(($C$7*Coefficients!$E$16)/($A2345*SIN(C$5*PI()/180))*100/2)^2*PI(),IF(AND(C$9="C",C$10="D"),(($C$7* Coefficients!$F$16)/($A2345*SIN(C$5*PI()/180))*100/2)^2*PI(),FALSE))))</f>
        <v>615.13102960740957</v>
      </c>
      <c r="I2345" s="42">
        <f t="shared" si="261"/>
        <v>0.39182305549480567</v>
      </c>
      <c r="L2345" s="44"/>
    </row>
    <row r="2346" spans="1:12" x14ac:dyDescent="0.25">
      <c r="A2346" s="51">
        <f t="shared" si="262"/>
        <v>2046.44463672442</v>
      </c>
      <c r="B2346" s="5">
        <f t="shared" si="256"/>
        <v>0.29122081619120693</v>
      </c>
      <c r="C2346" s="49">
        <f t="shared" si="259"/>
        <v>-10.715551705732922</v>
      </c>
      <c r="D2346" s="5">
        <f t="shared" si="257"/>
        <v>19.68538879146929</v>
      </c>
      <c r="E2346" s="5">
        <f t="shared" si="258"/>
        <v>44.026892107232584</v>
      </c>
      <c r="F2346" s="5">
        <f t="shared" si="260"/>
        <v>16.437180293541942</v>
      </c>
      <c r="G2346" s="16">
        <f>IF(AND(C$9="L",C$10="IB"),IF((($C$7*Coefficients!$C$16)/($A2346*($C$4/100)))&lt;=1,2*ASIN(($C$7*Coefficients!$C$16)/( $A2346*($C$4/100)))*180/PI(),180),IF(AND(C$9="C",C$10="IB"),IF((($C$7*Coefficients!$D$16)/($A2346*($C$4/100)))&lt;=1,2*ASIN(($C$7*Coefficients!$D$16)/( $A2346*($C$4/100)))*180/PI(),180),IF(AND(C$9="L",C$10="D"),IF((($C$7*Coefficients!$E$16)/($A2346*($C$4/100)))&lt;=1,2*ASIN(($C$7*Coefficients!$E$16)/( $A2346*($C$4/100)))*180/PI(),180),IF(AND(C$9="C",C$10="D"),IF((($C$7*Coefficients!$F$16)/($A2346*($C$4/100)))&lt;=1,2*ASIN(($C$7*Coefficients!$F$16)/( $A2346*($C$4/100)))*180/PI(),180),FALSE))))</f>
        <v>38.942919739454659</v>
      </c>
      <c r="H2346" s="50">
        <f>IF(AND(C$9="L",C$10="IB"),(($C$7*Coefficients!$C$16)/($A2346*SIN(C$5*PI()/180))*100/2)^2*PI(),IF(AND(C$9="C",C$10="IB"),(($C$7*Coefficients!$D$16)/($A2346*SIN(C$5*PI()/180))*100/2)^2*PI(),IF(AND(C$9="L",C$10="D"),(($C$7*Coefficients!$E$16)/($A2346*SIN(C$5*PI()/180))*100/2)^2*PI(),IF(AND(C$9="C",C$10="D"),(($C$7* Coefficients!$F$16)/($A2346*SIN(C$5*PI()/180))*100/2)^2*PI(),FALSE))))</f>
        <v>612.304759252238</v>
      </c>
      <c r="I2346" s="42">
        <f t="shared" si="261"/>
        <v>0.39092188747431544</v>
      </c>
      <c r="L2346" s="44"/>
    </row>
    <row r="2347" spans="1:12" x14ac:dyDescent="0.25">
      <c r="A2347" s="51">
        <f t="shared" si="262"/>
        <v>2051.1621788253105</v>
      </c>
      <c r="B2347" s="5">
        <f t="shared" si="256"/>
        <v>0.28901868724787022</v>
      </c>
      <c r="C2347" s="49">
        <f t="shared" si="259"/>
        <v>-10.781481518138705</v>
      </c>
      <c r="D2347" s="5">
        <f t="shared" si="257"/>
        <v>19.730768299289643</v>
      </c>
      <c r="E2347" s="5">
        <f t="shared" si="258"/>
        <v>44.230111007809093</v>
      </c>
      <c r="F2347" s="5">
        <f t="shared" si="260"/>
        <v>16.457180293541946</v>
      </c>
      <c r="G2347" s="16">
        <f>IF(AND(C$9="L",C$10="IB"),IF((($C$7*Coefficients!$C$16)/($A2347*($C$4/100)))&lt;=1,2*ASIN(($C$7*Coefficients!$C$16)/( $A2347*($C$4/100)))*180/PI(),180),IF(AND(C$9="C",C$10="IB"),IF((($C$7*Coefficients!$D$16)/($A2347*($C$4/100)))&lt;=1,2*ASIN(($C$7*Coefficients!$D$16)/( $A2347*($C$4/100)))*180/PI(),180),IF(AND(C$9="L",C$10="D"),IF((($C$7*Coefficients!$E$16)/($A2347*($C$4/100)))&lt;=1,2*ASIN(($C$7*Coefficients!$E$16)/( $A2347*($C$4/100)))*180/PI(),180),IF(AND(C$9="C",C$10="D"),IF((($C$7*Coefficients!$F$16)/($A2347*($C$4/100)))&lt;=1,2*ASIN(($C$7*Coefficients!$F$16)/( $A2347*($C$4/100)))*180/PI(),180),FALSE))))</f>
        <v>38.849751729141587</v>
      </c>
      <c r="H2347" s="50">
        <f>IF(AND(C$9="L",C$10="IB"),(($C$7*Coefficients!$C$16)/($A2347*SIN(C$5*PI()/180))*100/2)^2*PI(),IF(AND(C$9="C",C$10="IB"),(($C$7*Coefficients!$D$16)/($A2347*SIN(C$5*PI()/180))*100/2)^2*PI(),IF(AND(C$9="L",C$10="D"),(($C$7*Coefficients!$E$16)/($A2347*SIN(C$5*PI()/180))*100/2)^2*PI(),IF(AND(C$9="C",C$10="D"),(($C$7* Coefficients!$F$16)/($A2347*SIN(C$5*PI()/180))*100/2)^2*PI(),FALSE))))</f>
        <v>609.49147442980018</v>
      </c>
      <c r="I2347" s="42">
        <f t="shared" si="261"/>
        <v>0.39002279208275753</v>
      </c>
      <c r="L2347" s="44"/>
    </row>
    <row r="2348" spans="1:12" x14ac:dyDescent="0.25">
      <c r="A2348" s="51">
        <f t="shared" si="262"/>
        <v>2055.8905959838862</v>
      </c>
      <c r="B2348" s="5">
        <f t="shared" si="256"/>
        <v>0.28681459887194244</v>
      </c>
      <c r="C2348" s="49">
        <f t="shared" si="259"/>
        <v>-10.84797493678172</v>
      </c>
      <c r="D2348" s="5">
        <f t="shared" si="257"/>
        <v>19.77625241767938</v>
      </c>
      <c r="E2348" s="5">
        <f t="shared" si="258"/>
        <v>44.434267924211277</v>
      </c>
      <c r="F2348" s="5">
        <f t="shared" si="260"/>
        <v>16.477180293541945</v>
      </c>
      <c r="G2348" s="16">
        <f>IF(AND(C$9="L",C$10="IB"),IF((($C$7*Coefficients!$C$16)/($A2348*($C$4/100)))&lt;=1,2*ASIN(($C$7*Coefficients!$C$16)/( $A2348*($C$4/100)))*180/PI(),180),IF(AND(C$9="C",C$10="IB"),IF((($C$7*Coefficients!$D$16)/($A2348*($C$4/100)))&lt;=1,2*ASIN(($C$7*Coefficients!$D$16)/( $A2348*($C$4/100)))*180/PI(),180),IF(AND(C$9="L",C$10="D"),IF((($C$7*Coefficients!$E$16)/($A2348*($C$4/100)))&lt;=1,2*ASIN(($C$7*Coefficients!$E$16)/( $A2348*($C$4/100)))*180/PI(),180),IF(AND(C$9="C",C$10="D"),IF((($C$7*Coefficients!$F$16)/($A2348*($C$4/100)))&lt;=1,2*ASIN(($C$7*Coefficients!$F$16)/( $A2348*($C$4/100)))*180/PI(),180),FALSE))))</f>
        <v>38.756824612321566</v>
      </c>
      <c r="H2348" s="50">
        <f>IF(AND(C$9="L",C$10="IB"),(($C$7*Coefficients!$C$16)/($A2348*SIN(C$5*PI()/180))*100/2)^2*PI(),IF(AND(C$9="C",C$10="IB"),(($C$7*Coefficients!$D$16)/($A2348*SIN(C$5*PI()/180))*100/2)^2*PI(),IF(AND(C$9="L",C$10="D"),(($C$7*Coefficients!$E$16)/($A2348*SIN(C$5*PI()/180))*100/2)^2*PI(),IF(AND(C$9="C",C$10="D"),(($C$7* Coefficients!$F$16)/($A2348*SIN(C$5*PI()/180))*100/2)^2*PI(),FALSE))))</f>
        <v>606.69111547699276</v>
      </c>
      <c r="I2348" s="42">
        <f t="shared" si="261"/>
        <v>0.38912576455321762</v>
      </c>
      <c r="L2348" s="44"/>
    </row>
    <row r="2349" spans="1:12" x14ac:dyDescent="0.25">
      <c r="A2349" s="51">
        <f t="shared" si="262"/>
        <v>2060.6299132697441</v>
      </c>
      <c r="B2349" s="5">
        <f t="shared" si="256"/>
        <v>0.28460859684865064</v>
      </c>
      <c r="C2349" s="49">
        <f t="shared" si="259"/>
        <v>-10.915039716268533</v>
      </c>
      <c r="D2349" s="5">
        <f t="shared" si="257"/>
        <v>19.821841387790769</v>
      </c>
      <c r="E2349" s="5">
        <f t="shared" si="258"/>
        <v>44.639367186123437</v>
      </c>
      <c r="F2349" s="5">
        <f t="shared" si="260"/>
        <v>16.497180293541941</v>
      </c>
      <c r="G2349" s="16">
        <f>IF(AND(C$9="L",C$10="IB"),IF((($C$7*Coefficients!$C$16)/($A2349*($C$4/100)))&lt;=1,2*ASIN(($C$7*Coefficients!$C$16)/( $A2349*($C$4/100)))*180/PI(),180),IF(AND(C$9="C",C$10="IB"),IF((($C$7*Coefficients!$D$16)/($A2349*($C$4/100)))&lt;=1,2*ASIN(($C$7*Coefficients!$D$16)/( $A2349*($C$4/100)))*180/PI(),180),IF(AND(C$9="L",C$10="D"),IF((($C$7*Coefficients!$E$16)/($A2349*($C$4/100)))&lt;=1,2*ASIN(($C$7*Coefficients!$E$16)/( $A2349*($C$4/100)))*180/PI(),180),IF(AND(C$9="C",C$10="D"),IF((($C$7*Coefficients!$F$16)/($A2349*($C$4/100)))&lt;=1,2*ASIN(($C$7*Coefficients!$F$16)/( $A2349*($C$4/100)))*180/PI(),180),FALSE))))</f>
        <v>38.664137629116361</v>
      </c>
      <c r="H2349" s="50">
        <f>IF(AND(C$9="L",C$10="IB"),(($C$7*Coefficients!$C$16)/($A2349*SIN(C$5*PI()/180))*100/2)^2*PI(),IF(AND(C$9="C",C$10="IB"),(($C$7*Coefficients!$D$16)/($A2349*SIN(C$5*PI()/180))*100/2)^2*PI(),IF(AND(C$9="L",C$10="D"),(($C$7*Coefficients!$E$16)/($A2349*SIN(C$5*PI()/180))*100/2)^2*PI(),IF(AND(C$9="C",C$10="D"),(($C$7* Coefficients!$F$16)/($A2349*SIN(C$5*PI()/180))*100/2)^2*PI(),FALSE))))</f>
        <v>603.90362300483946</v>
      </c>
      <c r="I2349" s="42">
        <f t="shared" si="261"/>
        <v>0.38823080012974509</v>
      </c>
      <c r="L2349" s="44"/>
    </row>
    <row r="2350" spans="1:12" x14ac:dyDescent="0.25">
      <c r="A2350" s="51">
        <f t="shared" si="262"/>
        <v>2065.3801558102723</v>
      </c>
      <c r="B2350" s="5">
        <f t="shared" si="256"/>
        <v>0.28240072743043348</v>
      </c>
      <c r="C2350" s="49">
        <f t="shared" si="259"/>
        <v>-10.982683778564992</v>
      </c>
      <c r="D2350" s="5">
        <f t="shared" si="257"/>
        <v>19.867535451331992</v>
      </c>
      <c r="E2350" s="5">
        <f t="shared" si="258"/>
        <v>44.845413143214863</v>
      </c>
      <c r="F2350" s="5">
        <f t="shared" si="260"/>
        <v>16.517180293541941</v>
      </c>
      <c r="G2350" s="16">
        <f>IF(AND(C$9="L",C$10="IB"),IF((($C$7*Coefficients!$C$16)/($A2350*($C$4/100)))&lt;=1,2*ASIN(($C$7*Coefficients!$C$16)/( $A2350*($C$4/100)))*180/PI(),180),IF(AND(C$9="C",C$10="IB"),IF((($C$7*Coefficients!$D$16)/($A2350*($C$4/100)))&lt;=1,2*ASIN(($C$7*Coefficients!$D$16)/( $A2350*($C$4/100)))*180/PI(),180),IF(AND(C$9="L",C$10="D"),IF((($C$7*Coefficients!$E$16)/($A2350*($C$4/100)))&lt;=1,2*ASIN(($C$7*Coefficients!$E$16)/( $A2350*($C$4/100)))*180/PI(),180),IF(AND(C$9="C",C$10="D"),IF((($C$7*Coefficients!$F$16)/($A2350*($C$4/100)))&lt;=1,2*ASIN(($C$7*Coefficients!$F$16)/( $A2350*($C$4/100)))*180/PI(),180),FALSE))))</f>
        <v>38.571690023103343</v>
      </c>
      <c r="H2350" s="50">
        <f>IF(AND(C$9="L",C$10="IB"),(($C$7*Coefficients!$C$16)/($A2350*SIN(C$5*PI()/180))*100/2)^2*PI(),IF(AND(C$9="C",C$10="IB"),(($C$7*Coefficients!$D$16)/($A2350*SIN(C$5*PI()/180))*100/2)^2*PI(),IF(AND(C$9="L",C$10="D"),(($C$7*Coefficients!$E$16)/($A2350*SIN(C$5*PI()/180))*100/2)^2*PI(),IF(AND(C$9="C",C$10="D"),(($C$7* Coefficients!$F$16)/($A2350*SIN(C$5*PI()/180))*100/2)^2*PI(),FALSE))))</f>
        <v>601.12893789723171</v>
      </c>
      <c r="I2350" s="42">
        <f t="shared" si="261"/>
        <v>0.38733789406732766</v>
      </c>
      <c r="L2350" s="44"/>
    </row>
    <row r="2351" spans="1:12" x14ac:dyDescent="0.25">
      <c r="A2351" s="51">
        <f t="shared" si="262"/>
        <v>2070.1413487907844</v>
      </c>
      <c r="B2351" s="5">
        <f t="shared" si="256"/>
        <v>0.28019103733867962</v>
      </c>
      <c r="C2351" s="49">
        <f t="shared" si="259"/>
        <v>-11.050915218021938</v>
      </c>
      <c r="D2351" s="5">
        <f t="shared" si="257"/>
        <v>19.913334850568422</v>
      </c>
      <c r="E2351" s="5">
        <f t="shared" si="258"/>
        <v>45.052410165231912</v>
      </c>
      <c r="F2351" s="5">
        <f t="shared" si="260"/>
        <v>16.53718029354194</v>
      </c>
      <c r="G2351" s="16">
        <f>IF(AND(C$9="L",C$10="IB"),IF((($C$7*Coefficients!$C$16)/($A2351*($C$4/100)))&lt;=1,2*ASIN(($C$7*Coefficients!$C$16)/( $A2351*($C$4/100)))*180/PI(),180),IF(AND(C$9="C",C$10="IB"),IF((($C$7*Coefficients!$D$16)/($A2351*($C$4/100)))&lt;=1,2*ASIN(($C$7*Coefficients!$D$16)/( $A2351*($C$4/100)))*180/PI(),180),IF(AND(C$9="L",C$10="D"),IF((($C$7*Coefficients!$E$16)/($A2351*($C$4/100)))&lt;=1,2*ASIN(($C$7*Coefficients!$E$16)/( $A2351*($C$4/100)))*180/PI(),180),IF(AND(C$9="C",C$10="D"),IF((($C$7*Coefficients!$F$16)/($A2351*($C$4/100)))&lt;=1,2*ASIN(($C$7*Coefficients!$F$16)/( $A2351*($C$4/100)))*180/PI(),180),FALSE))))</f>
        <v>38.479481041291919</v>
      </c>
      <c r="H2351" s="50">
        <f>IF(AND(C$9="L",C$10="IB"),(($C$7*Coefficients!$C$16)/($A2351*SIN(C$5*PI()/180))*100/2)^2*PI(),IF(AND(C$9="C",C$10="IB"),(($C$7*Coefficients!$D$16)/($A2351*SIN(C$5*PI()/180))*100/2)^2*PI(),IF(AND(C$9="L",C$10="D"),(($C$7*Coefficients!$E$16)/($A2351*SIN(C$5*PI()/180))*100/2)^2*PI(),IF(AND(C$9="C",C$10="D"),(($C$7* Coefficients!$F$16)/($A2351*SIN(C$5*PI()/180))*100/2)^2*PI(),FALSE))))</f>
        <v>598.36700130967415</v>
      </c>
      <c r="I2351" s="42">
        <f t="shared" si="261"/>
        <v>0.38644704163186622</v>
      </c>
      <c r="L2351" s="44"/>
    </row>
    <row r="2352" spans="1:12" x14ac:dyDescent="0.25">
      <c r="A2352" s="51">
        <f t="shared" si="262"/>
        <v>2074.9135174546514</v>
      </c>
      <c r="B2352" s="5">
        <f t="shared" si="256"/>
        <v>0.27797957376544125</v>
      </c>
      <c r="C2352" s="49">
        <f t="shared" si="259"/>
        <v>-11.119742306593313</v>
      </c>
      <c r="D2352" s="5">
        <f t="shared" si="257"/>
        <v>19.959239828323916</v>
      </c>
      <c r="E2352" s="5">
        <f t="shared" si="258"/>
        <v>45.260362642090854</v>
      </c>
      <c r="F2352" s="5">
        <f t="shared" si="260"/>
        <v>16.55718029354194</v>
      </c>
      <c r="G2352" s="16">
        <f>IF(AND(C$9="L",C$10="IB"),IF((($C$7*Coefficients!$C$16)/($A2352*($C$4/100)))&lt;=1,2*ASIN(($C$7*Coefficients!$C$16)/( $A2352*($C$4/100)))*180/PI(),180),IF(AND(C$9="C",C$10="IB"),IF((($C$7*Coefficients!$D$16)/($A2352*($C$4/100)))&lt;=1,2*ASIN(($C$7*Coefficients!$D$16)/( $A2352*($C$4/100)))*180/PI(),180),IF(AND(C$9="L",C$10="D"),IF((($C$7*Coefficients!$E$16)/($A2352*($C$4/100)))&lt;=1,2*ASIN(($C$7*Coefficients!$E$16)/( $A2352*($C$4/100)))*180/PI(),180),IF(AND(C$9="C",C$10="D"),IF((($C$7*Coefficients!$F$16)/($A2352*($C$4/100)))&lt;=1,2*ASIN(($C$7*Coefficients!$F$16)/( $A2352*($C$4/100)))*180/PI(),180),FALSE))))</f>
        <v>38.387509934100073</v>
      </c>
      <c r="H2352" s="50">
        <f>IF(AND(C$9="L",C$10="IB"),(($C$7*Coefficients!$C$16)/($A2352*SIN(C$5*PI()/180))*100/2)^2*PI(),IF(AND(C$9="C",C$10="IB"),(($C$7*Coefficients!$D$16)/($A2352*SIN(C$5*PI()/180))*100/2)^2*PI(),IF(AND(C$9="L",C$10="D"),(($C$7*Coefficients!$E$16)/($A2352*SIN(C$5*PI()/180))*100/2)^2*PI(),IF(AND(C$9="C",C$10="D"),(($C$7* Coefficients!$F$16)/($A2352*SIN(C$5*PI()/180))*100/2)^2*PI(),FALSE))))</f>
        <v>595.61775466803772</v>
      </c>
      <c r="I2352" s="42">
        <f t="shared" si="261"/>
        <v>0.38555823810014994</v>
      </c>
      <c r="L2352" s="44"/>
    </row>
    <row r="2353" spans="1:12" x14ac:dyDescent="0.25">
      <c r="A2353" s="51">
        <f t="shared" si="262"/>
        <v>2079.6966871034365</v>
      </c>
      <c r="B2353" s="5">
        <f t="shared" si="256"/>
        <v>0.27576638437512696</v>
      </c>
      <c r="C2353" s="49">
        <f t="shared" si="259"/>
        <v>-11.18917349925545</v>
      </c>
      <c r="D2353" s="5">
        <f t="shared" si="257"/>
        <v>20.005250627982104</v>
      </c>
      <c r="E2353" s="5">
        <f t="shared" si="258"/>
        <v>45.469274983970863</v>
      </c>
      <c r="F2353" s="5">
        <f t="shared" si="260"/>
        <v>16.577180293541939</v>
      </c>
      <c r="G2353" s="16">
        <f>IF(AND(C$9="L",C$10="IB"),IF((($C$7*Coefficients!$C$16)/($A2353*($C$4/100)))&lt;=1,2*ASIN(($C$7*Coefficients!$C$16)/( $A2353*($C$4/100)))*180/PI(),180),IF(AND(C$9="C",C$10="IB"),IF((($C$7*Coefficients!$D$16)/($A2353*($C$4/100)))&lt;=1,2*ASIN(($C$7*Coefficients!$D$16)/( $A2353*($C$4/100)))*180/PI(),180),IF(AND(C$9="L",C$10="D"),IF((($C$7*Coefficients!$E$16)/($A2353*($C$4/100)))&lt;=1,2*ASIN(($C$7*Coefficients!$E$16)/( $A2353*($C$4/100)))*180/PI(),180),IF(AND(C$9="C",C$10="D"),IF((($C$7*Coefficients!$F$16)/($A2353*($C$4/100)))&lt;=1,2*ASIN(($C$7*Coefficients!$F$16)/( $A2353*($C$4/100)))*180/PI(),180),FALSE))))</f>
        <v>38.295775955331258</v>
      </c>
      <c r="H2353" s="50">
        <f>IF(AND(C$9="L",C$10="IB"),(($C$7*Coefficients!$C$16)/($A2353*SIN(C$5*PI()/180))*100/2)^2*PI(),IF(AND(C$9="C",C$10="IB"),(($C$7*Coefficients!$D$16)/($A2353*SIN(C$5*PI()/180))*100/2)^2*PI(),IF(AND(C$9="L",C$10="D"),(($C$7*Coefficients!$E$16)/($A2353*SIN(C$5*PI()/180))*100/2)^2*PI(),IF(AND(C$9="C",C$10="D"),(($C$7* Coefficients!$F$16)/($A2353*SIN(C$5*PI()/180))*100/2)^2*PI(),FALSE))))</f>
        <v>592.88113966731771</v>
      </c>
      <c r="I2353" s="42">
        <f t="shared" si="261"/>
        <v>0.38467147875983076</v>
      </c>
      <c r="L2353" s="44"/>
    </row>
    <row r="2354" spans="1:12" x14ac:dyDescent="0.25">
      <c r="A2354" s="51">
        <f t="shared" si="262"/>
        <v>2084.4908830970289</v>
      </c>
      <c r="B2354" s="5">
        <f t="shared" si="256"/>
        <v>0.27355151730616806</v>
      </c>
      <c r="C2354" s="49">
        <f t="shared" si="259"/>
        <v>-11.259217439637121</v>
      </c>
      <c r="D2354" s="5">
        <f t="shared" si="257"/>
        <v>20.05136749348765</v>
      </c>
      <c r="E2354" s="5">
        <f t="shared" si="258"/>
        <v>45.679151621407527</v>
      </c>
      <c r="F2354" s="5">
        <f t="shared" si="260"/>
        <v>16.597180293541939</v>
      </c>
      <c r="G2354" s="16">
        <f>IF(AND(C$9="L",C$10="IB"),IF((($C$7*Coefficients!$C$16)/($A2354*($C$4/100)))&lt;=1,2*ASIN(($C$7*Coefficients!$C$16)/( $A2354*($C$4/100)))*180/PI(),180),IF(AND(C$9="C",C$10="IB"),IF((($C$7*Coefficients!$D$16)/($A2354*($C$4/100)))&lt;=1,2*ASIN(($C$7*Coefficients!$D$16)/( $A2354*($C$4/100)))*180/PI(),180),IF(AND(C$9="L",C$10="D"),IF((($C$7*Coefficients!$E$16)/($A2354*($C$4/100)))&lt;=1,2*ASIN(($C$7*Coefficients!$E$16)/( $A2354*($C$4/100)))*180/PI(),180),IF(AND(C$9="C",C$10="D"),IF((($C$7*Coefficients!$F$16)/($A2354*($C$4/100)))&lt;=1,2*ASIN(($C$7*Coefficients!$F$16)/( $A2354*($C$4/100)))*180/PI(),180),FALSE))))</f>
        <v>38.20427836215142</v>
      </c>
      <c r="H2354" s="50">
        <f>IF(AND(C$9="L",C$10="IB"),(($C$7*Coefficients!$C$16)/($A2354*SIN(C$5*PI()/180))*100/2)^2*PI(),IF(AND(C$9="C",C$10="IB"),(($C$7*Coefficients!$D$16)/($A2354*SIN(C$5*PI()/180))*100/2)^2*PI(),IF(AND(C$9="L",C$10="D"),(($C$7*Coefficients!$E$16)/($A2354*SIN(C$5*PI()/180))*100/2)^2*PI(),IF(AND(C$9="C",C$10="D"),(($C$7* Coefficients!$F$16)/($A2354*SIN(C$5*PI()/180))*100/2)^2*PI(),FALSE))))</f>
        <v>590.15709827039552</v>
      </c>
      <c r="I2354" s="42">
        <f t="shared" si="261"/>
        <v>0.38378675890939917</v>
      </c>
      <c r="L2354" s="44"/>
    </row>
    <row r="2355" spans="1:12" x14ac:dyDescent="0.25">
      <c r="A2355" s="51">
        <f t="shared" si="262"/>
        <v>2089.2961308537788</v>
      </c>
      <c r="B2355" s="5">
        <f t="shared" si="256"/>
        <v>0.27133502117266062</v>
      </c>
      <c r="C2355" s="49">
        <f t="shared" si="259"/>
        <v>-11.329882965870183</v>
      </c>
      <c r="D2355" s="5">
        <f t="shared" si="257"/>
        <v>20.097590669347596</v>
      </c>
      <c r="E2355" s="5">
        <f t="shared" si="258"/>
        <v>45.889997005386967</v>
      </c>
      <c r="F2355" s="5">
        <f t="shared" si="260"/>
        <v>16.617180293541939</v>
      </c>
      <c r="G2355" s="16">
        <f>IF(AND(C$9="L",C$10="IB"),IF((($C$7*Coefficients!$C$16)/($A2355*($C$4/100)))&lt;=1,2*ASIN(($C$7*Coefficients!$C$16)/( $A2355*($C$4/100)))*180/PI(),180),IF(AND(C$9="C",C$10="IB"),IF((($C$7*Coefficients!$D$16)/($A2355*($C$4/100)))&lt;=1,2*ASIN(($C$7*Coefficients!$D$16)/( $A2355*($C$4/100)))*180/PI(),180),IF(AND(C$9="L",C$10="D"),IF((($C$7*Coefficients!$E$16)/($A2355*($C$4/100)))&lt;=1,2*ASIN(($C$7*Coefficients!$E$16)/( $A2355*($C$4/100)))*180/PI(),180),IF(AND(C$9="C",C$10="D"),IF((($C$7*Coefficients!$F$16)/($A2355*($C$4/100)))&lt;=1,2*ASIN(($C$7*Coefficients!$F$16)/( $A2355*($C$4/100)))*180/PI(),180),FALSE))))</f>
        <v>38.113016415066177</v>
      </c>
      <c r="H2355" s="50">
        <f>IF(AND(C$9="L",C$10="IB"),(($C$7*Coefficients!$C$16)/($A2355*SIN(C$5*PI()/180))*100/2)^2*PI(),IF(AND(C$9="C",C$10="IB"),(($C$7*Coefficients!$D$16)/($A2355*SIN(C$5*PI()/180))*100/2)^2*PI(),IF(AND(C$9="L",C$10="D"),(($C$7*Coefficients!$E$16)/($A2355*SIN(C$5*PI()/180))*100/2)^2*PI(),IF(AND(C$9="C",C$10="D"),(($C$7* Coefficients!$F$16)/($A2355*SIN(C$5*PI()/180))*100/2)^2*PI(),FALSE))))</f>
        <v>587.44557270680934</v>
      </c>
      <c r="I2355" s="42">
        <f t="shared" si="261"/>
        <v>0.38290407385815844</v>
      </c>
      <c r="L2355" s="44"/>
    </row>
    <row r="2356" spans="1:12" x14ac:dyDescent="0.25">
      <c r="A2356" s="51">
        <f t="shared" si="262"/>
        <v>2094.1124558506312</v>
      </c>
      <c r="B2356" s="5">
        <f t="shared" si="256"/>
        <v>0.26911694506598399</v>
      </c>
      <c r="C2356" s="49">
        <f t="shared" si="259"/>
        <v>-11.40117911667129</v>
      </c>
      <c r="D2356" s="5">
        <f t="shared" si="257"/>
        <v>20.143920400632616</v>
      </c>
      <c r="E2356" s="5">
        <f t="shared" si="258"/>
        <v>46.101815607440017</v>
      </c>
      <c r="F2356" s="5">
        <f t="shared" si="260"/>
        <v>16.637180293541938</v>
      </c>
      <c r="G2356" s="16">
        <f>IF(AND(C$9="L",C$10="IB"),IF((($C$7*Coefficients!$C$16)/($A2356*($C$4/100)))&lt;=1,2*ASIN(($C$7*Coefficients!$C$16)/( $A2356*($C$4/100)))*180/PI(),180),IF(AND(C$9="C",C$10="IB"),IF((($C$7*Coefficients!$D$16)/($A2356*($C$4/100)))&lt;=1,2*ASIN(($C$7*Coefficients!$D$16)/( $A2356*($C$4/100)))*180/PI(),180),IF(AND(C$9="L",C$10="D"),IF((($C$7*Coefficients!$E$16)/($A2356*($C$4/100)))&lt;=1,2*ASIN(($C$7*Coefficients!$E$16)/( $A2356*($C$4/100)))*180/PI(),180),IF(AND(C$9="C",C$10="D"),IF((($C$7*Coefficients!$F$16)/($A2356*($C$4/100)))&lt;=1,2*ASIN(($C$7*Coefficients!$F$16)/( $A2356*($C$4/100)))*180/PI(),180),FALSE))))</f>
        <v>38.021989377898414</v>
      </c>
      <c r="H2356" s="50">
        <f>IF(AND(C$9="L",C$10="IB"),(($C$7*Coefficients!$C$16)/($A2356*SIN(C$5*PI()/180))*100/2)^2*PI(),IF(AND(C$9="C",C$10="IB"),(($C$7*Coefficients!$D$16)/($A2356*SIN(C$5*PI()/180))*100/2)^2*PI(),IF(AND(C$9="L",C$10="D"),(($C$7*Coefficients!$E$16)/($A2356*SIN(C$5*PI()/180))*100/2)^2*PI(),IF(AND(C$9="C",C$10="D"),(($C$7* Coefficients!$F$16)/($A2356*SIN(C$5*PI()/180))*100/2)^2*PI(),FALSE))))</f>
        <v>584.74650547152817</v>
      </c>
      <c r="I2356" s="42">
        <f t="shared" si="261"/>
        <v>0.3820234189262004</v>
      </c>
      <c r="L2356" s="44"/>
    </row>
    <row r="2357" spans="1:12" x14ac:dyDescent="0.25">
      <c r="A2357" s="51">
        <f t="shared" si="262"/>
        <v>2098.9398836232622</v>
      </c>
      <c r="B2357" s="5">
        <f t="shared" si="256"/>
        <v>0.26689733855639031</v>
      </c>
      <c r="C2357" s="49">
        <f t="shared" si="259"/>
        <v>-11.473115137665847</v>
      </c>
      <c r="D2357" s="5">
        <f t="shared" si="257"/>
        <v>20.190356932978336</v>
      </c>
      <c r="E2357" s="5">
        <f t="shared" si="258"/>
        <v>46.314611919737189</v>
      </c>
      <c r="F2357" s="5">
        <f t="shared" si="260"/>
        <v>16.657180293541938</v>
      </c>
      <c r="G2357" s="16">
        <f>IF(AND(C$9="L",C$10="IB"),IF((($C$7*Coefficients!$C$16)/($A2357*($C$4/100)))&lt;=1,2*ASIN(($C$7*Coefficients!$C$16)/( $A2357*($C$4/100)))*180/PI(),180),IF(AND(C$9="C",C$10="IB"),IF((($C$7*Coefficients!$D$16)/($A2357*($C$4/100)))&lt;=1,2*ASIN(($C$7*Coefficients!$D$16)/( $A2357*($C$4/100)))*180/PI(),180),IF(AND(C$9="L",C$10="D"),IF((($C$7*Coefficients!$E$16)/($A2357*($C$4/100)))&lt;=1,2*ASIN(($C$7*Coefficients!$E$16)/( $A2357*($C$4/100)))*180/PI(),180),IF(AND(C$9="C",C$10="D"),IF((($C$7*Coefficients!$F$16)/($A2357*($C$4/100)))&lt;=1,2*ASIN(($C$7*Coefficients!$F$16)/( $A2357*($C$4/100)))*180/PI(),180),FALSE))))</f>
        <v>37.93119651776577</v>
      </c>
      <c r="H2357" s="50">
        <f>IF(AND(C$9="L",C$10="IB"),(($C$7*Coefficients!$C$16)/($A2357*SIN(C$5*PI()/180))*100/2)^2*PI(),IF(AND(C$9="C",C$10="IB"),(($C$7*Coefficients!$D$16)/($A2357*SIN(C$5*PI()/180))*100/2)^2*PI(),IF(AND(C$9="L",C$10="D"),(($C$7*Coefficients!$E$16)/($A2357*SIN(C$5*PI()/180))*100/2)^2*PI(),IF(AND(C$9="C",C$10="D"),(($C$7* Coefficients!$F$16)/($A2357*SIN(C$5*PI()/180))*100/2)^2*PI(),FALSE))))</f>
        <v>582.0598393237334</v>
      </c>
      <c r="I2357" s="42">
        <f t="shared" si="261"/>
        <v>0.38114478944438013</v>
      </c>
      <c r="L2357" s="44"/>
    </row>
    <row r="2358" spans="1:12" x14ac:dyDescent="0.25">
      <c r="A2358" s="51">
        <f t="shared" si="262"/>
        <v>2103.7784397662126</v>
      </c>
      <c r="B2358" s="5">
        <f t="shared" si="256"/>
        <v>0.26467625169457104</v>
      </c>
      <c r="C2358" s="49">
        <f t="shared" si="259"/>
        <v>-11.545700487965778</v>
      </c>
      <c r="D2358" s="5">
        <f t="shared" si="257"/>
        <v>20.236900512586619</v>
      </c>
      <c r="E2358" s="5">
        <f t="shared" si="258"/>
        <v>46.528390455183946</v>
      </c>
      <c r="F2358" s="5">
        <f t="shared" si="260"/>
        <v>16.677180293541937</v>
      </c>
      <c r="G2358" s="16">
        <f>IF(AND(C$9="L",C$10="IB"),IF((($C$7*Coefficients!$C$16)/($A2358*($C$4/100)))&lt;=1,2*ASIN(($C$7*Coefficients!$C$16)/( $A2358*($C$4/100)))*180/PI(),180),IF(AND(C$9="C",C$10="IB"),IF((($C$7*Coefficients!$D$16)/($A2358*($C$4/100)))&lt;=1,2*ASIN(($C$7*Coefficients!$D$16)/( $A2358*($C$4/100)))*180/PI(),180),IF(AND(C$9="L",C$10="D"),IF((($C$7*Coefficients!$E$16)/($A2358*($C$4/100)))&lt;=1,2*ASIN(($C$7*Coefficients!$E$16)/( $A2358*($C$4/100)))*180/PI(),180),IF(AND(C$9="C",C$10="D"),IF((($C$7*Coefficients!$F$16)/($A2358*($C$4/100)))&lt;=1,2*ASIN(($C$7*Coefficients!$F$16)/( $A2358*($C$4/100)))*180/PI(),180),FALSE))))</f>
        <v>37.840637105058647</v>
      </c>
      <c r="H2358" s="50">
        <f>IF(AND(C$9="L",C$10="IB"),(($C$7*Coefficients!$C$16)/($A2358*SIN(C$5*PI()/180))*100/2)^2*PI(),IF(AND(C$9="C",C$10="IB"),(($C$7*Coefficients!$D$16)/($A2358*SIN(C$5*PI()/180))*100/2)^2*PI(),IF(AND(C$9="L",C$10="D"),(($C$7*Coefficients!$E$16)/($A2358*SIN(C$5*PI()/180))*100/2)^2*PI(),IF(AND(C$9="C",C$10="D"),(($C$7* Coefficients!$F$16)/($A2358*SIN(C$5*PI()/180))*100/2)^2*PI(),FALSE))))</f>
        <v>579.38551728560367</v>
      </c>
      <c r="I2358" s="42">
        <f t="shared" si="261"/>
        <v>0.38026818075429175</v>
      </c>
      <c r="L2358" s="44"/>
    </row>
    <row r="2359" spans="1:12" x14ac:dyDescent="0.25">
      <c r="A2359" s="51">
        <f t="shared" si="262"/>
        <v>2108.6281499330257</v>
      </c>
      <c r="B2359" s="5">
        <f t="shared" si="256"/>
        <v>0.26245373501319424</v>
      </c>
      <c r="C2359" s="49">
        <f t="shared" si="259"/>
        <v>-11.618944847013562</v>
      </c>
      <c r="D2359" s="5">
        <f t="shared" si="257"/>
        <v>20.283551386226897</v>
      </c>
      <c r="E2359" s="5">
        <f t="shared" si="258"/>
        <v>46.743155747516347</v>
      </c>
      <c r="F2359" s="5">
        <f t="shared" si="260"/>
        <v>16.697180293541937</v>
      </c>
      <c r="G2359" s="16">
        <f>IF(AND(C$9="L",C$10="IB"),IF((($C$7*Coefficients!$C$16)/($A2359*($C$4/100)))&lt;=1,2*ASIN(($C$7*Coefficients!$C$16)/( $A2359*($C$4/100)))*180/PI(),180),IF(AND(C$9="C",C$10="IB"),IF((($C$7*Coefficients!$D$16)/($A2359*($C$4/100)))&lt;=1,2*ASIN(($C$7*Coefficients!$D$16)/( $A2359*($C$4/100)))*180/PI(),180),IF(AND(C$9="L",C$10="D"),IF((($C$7*Coefficients!$E$16)/($A2359*($C$4/100)))&lt;=1,2*ASIN(($C$7*Coefficients!$E$16)/( $A2359*($C$4/100)))*180/PI(),180),IF(AND(C$9="C",C$10="D"),IF((($C$7*Coefficients!$F$16)/($A2359*($C$4/100)))&lt;=1,2*ASIN(($C$7*Coefficients!$F$16)/( $A2359*($C$4/100)))*180/PI(),180),FALSE))))</f>
        <v>37.750310413418212</v>
      </c>
      <c r="H2359" s="50">
        <f>IF(AND(C$9="L",C$10="IB"),(($C$7*Coefficients!$C$16)/($A2359*SIN(C$5*PI()/180))*100/2)^2*PI(),IF(AND(C$9="C",C$10="IB"),(($C$7*Coefficients!$D$16)/($A2359*SIN(C$5*PI()/180))*100/2)^2*PI(),IF(AND(C$9="L",C$10="D"),(($C$7*Coefficients!$E$16)/($A2359*SIN(C$5*PI()/180))*100/2)^2*PI(),IF(AND(C$9="C",C$10="D"),(($C$7* Coefficients!$F$16)/($A2359*SIN(C$5*PI()/180))*100/2)^2*PI(),FALSE))))</f>
        <v>576.72348264110678</v>
      </c>
      <c r="I2359" s="42">
        <f t="shared" si="261"/>
        <v>0.3793935882082432</v>
      </c>
      <c r="L2359" s="44"/>
    </row>
    <row r="2360" spans="1:12" x14ac:dyDescent="0.25">
      <c r="A2360" s="51">
        <f t="shared" si="262"/>
        <v>2113.4890398363823</v>
      </c>
      <c r="B2360" s="5">
        <f t="shared" si="256"/>
        <v>0.26022983952841378</v>
      </c>
      <c r="C2360" s="49">
        <f t="shared" si="259"/>
        <v>-11.692858121705605</v>
      </c>
      <c r="D2360" s="5">
        <f t="shared" si="257"/>
        <v>20.330309801237462</v>
      </c>
      <c r="E2360" s="5">
        <f t="shared" si="258"/>
        <v>46.958912351397238</v>
      </c>
      <c r="F2360" s="5">
        <f t="shared" si="260"/>
        <v>16.717180293541936</v>
      </c>
      <c r="G2360" s="16">
        <f>IF(AND(C$9="L",C$10="IB"),IF((($C$7*Coefficients!$C$16)/($A2360*($C$4/100)))&lt;=1,2*ASIN(($C$7*Coefficients!$C$16)/( $A2360*($C$4/100)))*180/PI(),180),IF(AND(C$9="C",C$10="IB"),IF((($C$7*Coefficients!$D$16)/($A2360*($C$4/100)))&lt;=1,2*ASIN(($C$7*Coefficients!$D$16)/( $A2360*($C$4/100)))*180/PI(),180),IF(AND(C$9="L",C$10="D"),IF((($C$7*Coefficients!$E$16)/($A2360*($C$4/100)))&lt;=1,2*ASIN(($C$7*Coefficients!$E$16)/( $A2360*($C$4/100)))*180/PI(),180),IF(AND(C$9="C",C$10="D"),IF((($C$7*Coefficients!$F$16)/($A2360*($C$4/100)))&lt;=1,2*ASIN(($C$7*Coefficients!$F$16)/( $A2360*($C$4/100)))*180/PI(),180),FALSE))))</f>
        <v>37.660215719714664</v>
      </c>
      <c r="H2360" s="50">
        <f>IF(AND(C$9="L",C$10="IB"),(($C$7*Coefficients!$C$16)/($A2360*SIN(C$5*PI()/180))*100/2)^2*PI(),IF(AND(C$9="C",C$10="IB"),(($C$7*Coefficients!$D$16)/($A2360*SIN(C$5*PI()/180))*100/2)^2*PI(),IF(AND(C$9="L",C$10="D"),(($C$7*Coefficients!$E$16)/($A2360*SIN(C$5*PI()/180))*100/2)^2*PI(),IF(AND(C$9="C",C$10="D"),(($C$7* Coefficients!$F$16)/($A2360*SIN(C$5*PI()/180))*100/2)^2*PI(),FALSE))))</f>
        <v>574.07367893479716</v>
      </c>
      <c r="I2360" s="42">
        <f t="shared" si="261"/>
        <v>0.37852100716923176</v>
      </c>
      <c r="L2360" s="44"/>
    </row>
    <row r="2361" spans="1:12" x14ac:dyDescent="0.25">
      <c r="A2361" s="51">
        <f t="shared" si="262"/>
        <v>2118.3611352482367</v>
      </c>
      <c r="B2361" s="5">
        <f t="shared" si="256"/>
        <v>0.25800461674135233</v>
      </c>
      <c r="C2361" s="49">
        <f t="shared" si="259"/>
        <v>-11.767450453808683</v>
      </c>
      <c r="D2361" s="5">
        <f t="shared" si="257"/>
        <v>20.377176005526774</v>
      </c>
      <c r="E2361" s="5">
        <f t="shared" si="258"/>
        <v>47.175664842512823</v>
      </c>
      <c r="F2361" s="5">
        <f t="shared" si="260"/>
        <v>16.737180293541936</v>
      </c>
      <c r="G2361" s="16">
        <f>IF(AND(C$9="L",C$10="IB"),IF((($C$7*Coefficients!$C$16)/($A2361*($C$4/100)))&lt;=1,2*ASIN(($C$7*Coefficients!$C$16)/( $A2361*($C$4/100)))*180/PI(),180),IF(AND(C$9="C",C$10="IB"),IF((($C$7*Coefficients!$D$16)/($A2361*($C$4/100)))&lt;=1,2*ASIN(($C$7*Coefficients!$D$16)/( $A2361*($C$4/100)))*180/PI(),180),IF(AND(C$9="L",C$10="D"),IF((($C$7*Coefficients!$E$16)/($A2361*($C$4/100)))&lt;=1,2*ASIN(($C$7*Coefficients!$E$16)/( $A2361*($C$4/100)))*180/PI(),180),IF(AND(C$9="C",C$10="D"),IF((($C$7*Coefficients!$F$16)/($A2361*($C$4/100)))&lt;=1,2*ASIN(($C$7*Coefficients!$F$16)/( $A2361*($C$4/100)))*180/PI(),180),FALSE))))</f>
        <v>37.570352304025661</v>
      </c>
      <c r="H2361" s="50">
        <f>IF(AND(C$9="L",C$10="IB"),(($C$7*Coefficients!$C$16)/($A2361*SIN(C$5*PI()/180))*100/2)^2*PI(),IF(AND(C$9="C",C$10="IB"),(($C$7*Coefficients!$D$16)/($A2361*SIN(C$5*PI()/180))*100/2)^2*PI(),IF(AND(C$9="L",C$10="D"),(($C$7*Coefficients!$E$16)/($A2361*SIN(C$5*PI()/180))*100/2)^2*PI(),IF(AND(C$9="C",C$10="D"),(($C$7* Coefficients!$F$16)/($A2361*SIN(C$5*PI()/180))*100/2)^2*PI(),FALSE))))</f>
        <v>571.43604997061834</v>
      </c>
      <c r="I2361" s="42">
        <f t="shared" si="261"/>
        <v>0.37765043301091972</v>
      </c>
      <c r="L2361" s="44"/>
    </row>
    <row r="2362" spans="1:12" x14ac:dyDescent="0.25">
      <c r="A2362" s="51">
        <f t="shared" si="262"/>
        <v>2123.2444619999537</v>
      </c>
      <c r="B2362" s="5">
        <f t="shared" si="256"/>
        <v>0.25577811863955224</v>
      </c>
      <c r="C2362" s="49">
        <f t="shared" si="259"/>
        <v>-11.842732227684261</v>
      </c>
      <c r="D2362" s="5">
        <f t="shared" si="257"/>
        <v>20.424150247574772</v>
      </c>
      <c r="E2362" s="5">
        <f t="shared" si="258"/>
        <v>47.393417817669722</v>
      </c>
      <c r="F2362" s="5">
        <f t="shared" si="260"/>
        <v>16.757180293541936</v>
      </c>
      <c r="G2362" s="16">
        <f>IF(AND(C$9="L",C$10="IB"),IF((($C$7*Coefficients!$C$16)/($A2362*($C$4/100)))&lt;=1,2*ASIN(($C$7*Coefficients!$C$16)/( $A2362*($C$4/100)))*180/PI(),180),IF(AND(C$9="C",C$10="IB"),IF((($C$7*Coefficients!$D$16)/($A2362*($C$4/100)))&lt;=1,2*ASIN(($C$7*Coefficients!$D$16)/( $A2362*($C$4/100)))*180/PI(),180),IF(AND(C$9="L",C$10="D"),IF((($C$7*Coefficients!$E$16)/($A2362*($C$4/100)))&lt;=1,2*ASIN(($C$7*Coefficients!$E$16)/( $A2362*($C$4/100)))*180/PI(),180),IF(AND(C$9="C",C$10="D"),IF((($C$7*Coefficients!$F$16)/($A2362*($C$4/100)))&lt;=1,2*ASIN(($C$7*Coefficients!$F$16)/( $A2362*($C$4/100)))*180/PI(),180),FALSE))))</f>
        <v>37.480719449615066</v>
      </c>
      <c r="H2362" s="50">
        <f>IF(AND(C$9="L",C$10="IB"),(($C$7*Coefficients!$C$16)/($A2362*SIN(C$5*PI()/180))*100/2)^2*PI(),IF(AND(C$9="C",C$10="IB"),(($C$7*Coefficients!$D$16)/($A2362*SIN(C$5*PI()/180))*100/2)^2*PI(),IF(AND(C$9="L",C$10="D"),(($C$7*Coefficients!$E$16)/($A2362*SIN(C$5*PI()/180))*100/2)^2*PI(),IF(AND(C$9="C",C$10="D"),(($C$7* Coefficients!$F$16)/($A2362*SIN(C$5*PI()/180))*100/2)^2*PI(),FALSE))))</f>
        <v>568.81053981071148</v>
      </c>
      <c r="I2362" s="42">
        <f t="shared" si="261"/>
        <v>0.37678186111760947</v>
      </c>
      <c r="L2362" s="44"/>
    </row>
    <row r="2363" spans="1:12" x14ac:dyDescent="0.25">
      <c r="A2363" s="51">
        <f t="shared" si="262"/>
        <v>2128.1390459824456</v>
      </c>
      <c r="B2363" s="5">
        <f t="shared" si="256"/>
        <v>0.25355039769840071</v>
      </c>
      <c r="C2363" s="49">
        <f t="shared" si="259"/>
        <v>-11.918714078335931</v>
      </c>
      <c r="D2363" s="5">
        <f t="shared" si="257"/>
        <v>20.471232776434228</v>
      </c>
      <c r="E2363" s="5">
        <f t="shared" si="258"/>
        <v>47.612175894892452</v>
      </c>
      <c r="F2363" s="5">
        <f t="shared" si="260"/>
        <v>16.777180293541935</v>
      </c>
      <c r="G2363" s="16">
        <f>IF(AND(C$9="L",C$10="IB"),IF((($C$7*Coefficients!$C$16)/($A2363*($C$4/100)))&lt;=1,2*ASIN(($C$7*Coefficients!$C$16)/( $A2363*($C$4/100)))*180/PI(),180),IF(AND(C$9="C",C$10="IB"),IF((($C$7*Coefficients!$D$16)/($A2363*($C$4/100)))&lt;=1,2*ASIN(($C$7*Coefficients!$D$16)/( $A2363*($C$4/100)))*180/PI(),180),IF(AND(C$9="L",C$10="D"),IF((($C$7*Coefficients!$E$16)/($A2363*($C$4/100)))&lt;=1,2*ASIN(($C$7*Coefficients!$E$16)/( $A2363*($C$4/100)))*180/PI(),180),IF(AND(C$9="C",C$10="D"),IF((($C$7*Coefficients!$F$16)/($A2363*($C$4/100)))&lt;=1,2*ASIN(($C$7*Coefficients!$F$16)/( $A2363*($C$4/100)))*180/PI(),180),FALSE))))</f>
        <v>37.39131644291168</v>
      </c>
      <c r="H2363" s="50">
        <f>IF(AND(C$9="L",C$10="IB"),(($C$7*Coefficients!$C$16)/($A2363*SIN(C$5*PI()/180))*100/2)^2*PI(),IF(AND(C$9="C",C$10="IB"),(($C$7*Coefficients!$D$16)/($A2363*SIN(C$5*PI()/180))*100/2)^2*PI(),IF(AND(C$9="L",C$10="D"),(($C$7*Coefficients!$E$16)/($A2363*SIN(C$5*PI()/180))*100/2)^2*PI(),IF(AND(C$9="C",C$10="D"),(($C$7* Coefficients!$F$16)/($A2363*SIN(C$5*PI()/180))*100/2)^2*PI(),FALSE))))</f>
        <v>566.19709277422851</v>
      </c>
      <c r="I2363" s="42">
        <f t="shared" si="261"/>
        <v>0.37591528688421938</v>
      </c>
      <c r="L2363" s="44"/>
    </row>
    <row r="2364" spans="1:12" x14ac:dyDescent="0.25">
      <c r="A2364" s="51">
        <f t="shared" si="262"/>
        <v>2133.0449131463092</v>
      </c>
      <c r="B2364" s="5">
        <f t="shared" si="256"/>
        <v>0.25132150688251964</v>
      </c>
      <c r="C2364" s="49">
        <f t="shared" si="259"/>
        <v>-11.995406899796707</v>
      </c>
      <c r="D2364" s="5">
        <f t="shared" si="257"/>
        <v>20.518423841732012</v>
      </c>
      <c r="E2364" s="5">
        <f t="shared" si="258"/>
        <v>47.831943713521319</v>
      </c>
      <c r="F2364" s="5">
        <f t="shared" si="260"/>
        <v>16.797180293541935</v>
      </c>
      <c r="G2364" s="16">
        <f>IF(AND(C$9="L",C$10="IB"),IF((($C$7*Coefficients!$C$16)/($A2364*($C$4/100)))&lt;=1,2*ASIN(($C$7*Coefficients!$C$16)/( $A2364*($C$4/100)))*180/PI(),180),IF(AND(C$9="C",C$10="IB"),IF((($C$7*Coefficients!$D$16)/($A2364*($C$4/100)))&lt;=1,2*ASIN(($C$7*Coefficients!$D$16)/( $A2364*($C$4/100)))*180/PI(),180),IF(AND(C$9="L",C$10="D"),IF((($C$7*Coefficients!$E$16)/($A2364*($C$4/100)))&lt;=1,2*ASIN(($C$7*Coefficients!$E$16)/( $A2364*($C$4/100)))*180/PI(),180),IF(AND(C$9="C",C$10="D"),IF((($C$7*Coefficients!$F$16)/($A2364*($C$4/100)))&lt;=1,2*ASIN(($C$7*Coefficients!$F$16)/( $A2364*($C$4/100)))*180/PI(),180),FALSE))))</f>
        <v>37.302142573488382</v>
      </c>
      <c r="H2364" s="50">
        <f>IF(AND(C$9="L",C$10="IB"),(($C$7*Coefficients!$C$16)/($A2364*SIN(C$5*PI()/180))*100/2)^2*PI(),IF(AND(C$9="C",C$10="IB"),(($C$7*Coefficients!$D$16)/($A2364*SIN(C$5*PI()/180))*100/2)^2*PI(),IF(AND(C$9="L",C$10="D"),(($C$7*Coefficients!$E$16)/($A2364*SIN(C$5*PI()/180))*100/2)^2*PI(),IF(AND(C$9="C",C$10="D"),(($C$7* Coefficients!$F$16)/($A2364*SIN(C$5*PI()/180))*100/2)^2*PI(),FALSE))))</f>
        <v>563.59565343615213</v>
      </c>
      <c r="I2364" s="42">
        <f t="shared" si="261"/>
        <v>0.3750507057162592</v>
      </c>
      <c r="L2364" s="44"/>
    </row>
    <row r="2365" spans="1:12" x14ac:dyDescent="0.25">
      <c r="A2365" s="51">
        <f t="shared" si="262"/>
        <v>2137.9620895019643</v>
      </c>
      <c r="B2365" s="5">
        <f t="shared" si="256"/>
        <v>0.24909149964712882</v>
      </c>
      <c r="C2365" s="49">
        <f t="shared" si="259"/>
        <v>-12.072821853873252</v>
      </c>
      <c r="D2365" s="5">
        <f t="shared" si="257"/>
        <v>20.56572369367046</v>
      </c>
      <c r="E2365" s="5">
        <f t="shared" si="258"/>
        <v>48.052725934310935</v>
      </c>
      <c r="F2365" s="5">
        <f t="shared" si="260"/>
        <v>16.817180293541934</v>
      </c>
      <c r="G2365" s="16">
        <f>IF(AND(C$9="L",C$10="IB"),IF((($C$7*Coefficients!$C$16)/($A2365*($C$4/100)))&lt;=1,2*ASIN(($C$7*Coefficients!$C$16)/( $A2365*($C$4/100)))*180/PI(),180),IF(AND(C$9="C",C$10="IB"),IF((($C$7*Coefficients!$D$16)/($A2365*($C$4/100)))&lt;=1,2*ASIN(($C$7*Coefficients!$D$16)/( $A2365*($C$4/100)))*180/PI(),180),IF(AND(C$9="L",C$10="D"),IF((($C$7*Coefficients!$E$16)/($A2365*($C$4/100)))&lt;=1,2*ASIN(($C$7*Coefficients!$E$16)/( $A2365*($C$4/100)))*180/PI(),180),IF(AND(C$9="C",C$10="D"),IF((($C$7*Coefficients!$F$16)/($A2365*($C$4/100)))&lt;=1,2*ASIN(($C$7*Coefficients!$F$16)/( $A2365*($C$4/100)))*180/PI(),180),FALSE))))</f>
        <v>37.213197134041273</v>
      </c>
      <c r="H2365" s="50">
        <f>IF(AND(C$9="L",C$10="IB"),(($C$7*Coefficients!$C$16)/($A2365*SIN(C$5*PI()/180))*100/2)^2*PI(),IF(AND(C$9="C",C$10="IB"),(($C$7*Coefficients!$D$16)/($A2365*SIN(C$5*PI()/180))*100/2)^2*PI(),IF(AND(C$9="L",C$10="D"),(($C$7*Coefficients!$E$16)/($A2365*SIN(C$5*PI()/180))*100/2)^2*PI(),IF(AND(C$9="C",C$10="D"),(($C$7* Coefficients!$F$16)/($A2365*SIN(C$5*PI()/180))*100/2)^2*PI(),FALSE))))</f>
        <v>561.00616662611981</v>
      </c>
      <c r="I2365" s="42">
        <f t="shared" si="261"/>
        <v>0.37418811302980542</v>
      </c>
      <c r="L2365" s="44"/>
    </row>
    <row r="2366" spans="1:12" x14ac:dyDescent="0.25">
      <c r="A2366" s="51">
        <f t="shared" si="262"/>
        <v>2142.8906011197901</v>
      </c>
      <c r="B2366" s="5">
        <f t="shared" si="256"/>
        <v>0.24686042993937599</v>
      </c>
      <c r="C2366" s="49">
        <f t="shared" si="259"/>
        <v>-12.150970379265647</v>
      </c>
      <c r="D2366" s="5">
        <f t="shared" si="257"/>
        <v>20.613132583028666</v>
      </c>
      <c r="E2366" s="5">
        <f t="shared" si="258"/>
        <v>48.274527239528894</v>
      </c>
      <c r="F2366" s="5">
        <f t="shared" si="260"/>
        <v>16.837180293541934</v>
      </c>
      <c r="G2366" s="16">
        <f>IF(AND(C$9="L",C$10="IB"),IF((($C$7*Coefficients!$C$16)/($A2366*($C$4/100)))&lt;=1,2*ASIN(($C$7*Coefficients!$C$16)/( $A2366*($C$4/100)))*180/PI(),180),IF(AND(C$9="C",C$10="IB"),IF((($C$7*Coefficients!$D$16)/($A2366*($C$4/100)))&lt;=1,2*ASIN(($C$7*Coefficients!$D$16)/( $A2366*($C$4/100)))*180/PI(),180),IF(AND(C$9="L",C$10="D"),IF((($C$7*Coefficients!$E$16)/($A2366*($C$4/100)))&lt;=1,2*ASIN(($C$7*Coefficients!$E$16)/( $A2366*($C$4/100)))*180/PI(),180),IF(AND(C$9="C",C$10="D"),IF((($C$7*Coefficients!$F$16)/($A2366*($C$4/100)))&lt;=1,2*ASIN(($C$7*Coefficients!$F$16)/( $A2366*($C$4/100)))*180/PI(),180),FALSE))))</f>
        <v>37.12447942036912</v>
      </c>
      <c r="H2366" s="50">
        <f>IF(AND(C$9="L",C$10="IB"),(($C$7*Coefficients!$C$16)/($A2366*SIN(C$5*PI()/180))*100/2)^2*PI(),IF(AND(C$9="C",C$10="IB"),(($C$7*Coefficients!$D$16)/($A2366*SIN(C$5*PI()/180))*100/2)^2*PI(),IF(AND(C$9="L",C$10="D"),(($C$7*Coefficients!$E$16)/($A2366*SIN(C$5*PI()/180))*100/2)^2*PI(),IF(AND(C$9="C",C$10="D"),(($C$7* Coefficients!$F$16)/($A2366*SIN(C$5*PI()/180))*100/2)^2*PI(),FALSE))))</f>
        <v>558.42857742725289</v>
      </c>
      <c r="I2366" s="42">
        <f t="shared" si="261"/>
        <v>0.3733275042514777</v>
      </c>
      <c r="L2366" s="44"/>
    </row>
    <row r="2367" spans="1:12" x14ac:dyDescent="0.25">
      <c r="A2367" s="51">
        <f t="shared" si="262"/>
        <v>2147.8304741302645</v>
      </c>
      <c r="B2367" s="5">
        <f t="shared" si="256"/>
        <v>0.24462835219963314</v>
      </c>
      <c r="C2367" s="49">
        <f t="shared" si="259"/>
        <v>-12.229864201082282</v>
      </c>
      <c r="D2367" s="5">
        <f t="shared" si="257"/>
        <v>20.660650761163854</v>
      </c>
      <c r="E2367" s="5">
        <f t="shared" si="258"/>
        <v>48.497352333055233</v>
      </c>
      <c r="F2367" s="5">
        <f t="shared" si="260"/>
        <v>16.857180293541933</v>
      </c>
      <c r="G2367" s="16">
        <f>IF(AND(C$9="L",C$10="IB"),IF((($C$7*Coefficients!$C$16)/($A2367*($C$4/100)))&lt;=1,2*ASIN(($C$7*Coefficients!$C$16)/( $A2367*($C$4/100)))*180/PI(),180),IF(AND(C$9="C",C$10="IB"),IF((($C$7*Coefficients!$D$16)/($A2367*($C$4/100)))&lt;=1,2*ASIN(($C$7*Coefficients!$D$16)/( $A2367*($C$4/100)))*180/PI(),180),IF(AND(C$9="L",C$10="D"),IF((($C$7*Coefficients!$E$16)/($A2367*($C$4/100)))&lt;=1,2*ASIN(($C$7*Coefficients!$E$16)/( $A2367*($C$4/100)))*180/PI(),180),IF(AND(C$9="C",C$10="D"),IF((($C$7*Coefficients!$F$16)/($A2367*($C$4/100)))&lt;=1,2*ASIN(($C$7*Coefficients!$F$16)/( $A2367*($C$4/100)))*180/PI(),180),FALSE))))</f>
        <v>37.035988731352944</v>
      </c>
      <c r="H2367" s="50">
        <f>IF(AND(C$9="L",C$10="IB"),(($C$7*Coefficients!$C$16)/($A2367*SIN(C$5*PI()/180))*100/2)^2*PI(),IF(AND(C$9="C",C$10="IB"),(($C$7*Coefficients!$D$16)/($A2367*SIN(C$5*PI()/180))*100/2)^2*PI(),IF(AND(C$9="L",C$10="D"),(($C$7*Coefficients!$E$16)/($A2367*SIN(C$5*PI()/180))*100/2)^2*PI(),IF(AND(C$9="C",C$10="D"),(($C$7* Coefficients!$F$16)/($A2367*SIN(C$5*PI()/180))*100/2)^2*PI(),FALSE))))</f>
        <v>555.86283117499443</v>
      </c>
      <c r="I2367" s="42">
        <f t="shared" si="261"/>
        <v>0.3724688748184139</v>
      </c>
      <c r="L2367" s="44"/>
    </row>
    <row r="2368" spans="1:12" x14ac:dyDescent="0.25">
      <c r="A2368" s="51">
        <f t="shared" si="262"/>
        <v>2152.781734724103</v>
      </c>
      <c r="B2368" s="5">
        <f t="shared" si="256"/>
        <v>0.24239532136276121</v>
      </c>
      <c r="C2368" s="49">
        <f t="shared" si="259"/>
        <v>-12.309515340770565</v>
      </c>
      <c r="D2368" s="5">
        <f t="shared" si="257"/>
        <v>20.70827848001268</v>
      </c>
      <c r="E2368" s="5">
        <f t="shared" si="258"/>
        <v>48.721205940482051</v>
      </c>
      <c r="F2368" s="5">
        <f t="shared" si="260"/>
        <v>16.877180293541933</v>
      </c>
      <c r="G2368" s="16">
        <f>IF(AND(C$9="L",C$10="IB"),IF((($C$7*Coefficients!$C$16)/($A2368*($C$4/100)))&lt;=1,2*ASIN(($C$7*Coefficients!$C$16)/( $A2368*($C$4/100)))*180/PI(),180),IF(AND(C$9="C",C$10="IB"),IF((($C$7*Coefficients!$D$16)/($A2368*($C$4/100)))&lt;=1,2*ASIN(($C$7*Coefficients!$D$16)/( $A2368*($C$4/100)))*180/PI(),180),IF(AND(C$9="L",C$10="D"),IF((($C$7*Coefficients!$E$16)/($A2368*($C$4/100)))&lt;=1,2*ASIN(($C$7*Coefficients!$E$16)/( $A2368*($C$4/100)))*180/PI(),180),IF(AND(C$9="C",C$10="D"),IF((($C$7*Coefficients!$F$16)/($A2368*($C$4/100)))&lt;=1,2*ASIN(($C$7*Coefficients!$F$16)/( $A2368*($C$4/100)))*180/PI(),180),FALSE))))</f>
        <v>36.947724368935788</v>
      </c>
      <c r="H2368" s="50">
        <f>IF(AND(C$9="L",C$10="IB"),(($C$7*Coefficients!$C$16)/($A2368*SIN(C$5*PI()/180))*100/2)^2*PI(),IF(AND(C$9="C",C$10="IB"),(($C$7*Coefficients!$D$16)/($A2368*SIN(C$5*PI()/180))*100/2)^2*PI(),IF(AND(C$9="L",C$10="D"),(($C$7*Coefficients!$E$16)/($A2368*SIN(C$5*PI()/180))*100/2)^2*PI(),IF(AND(C$9="C",C$10="D"),(($C$7* Coefficients!$F$16)/($A2368*SIN(C$5*PI()/180))*100/2)^2*PI(),FALSE))))</f>
        <v>553.30887345594658</v>
      </c>
      <c r="I2368" s="42">
        <f t="shared" si="261"/>
        <v>0.37161222017824613</v>
      </c>
      <c r="L2368" s="44"/>
    </row>
    <row r="2369" spans="1:12" x14ac:dyDescent="0.25">
      <c r="A2369" s="51">
        <f t="shared" si="262"/>
        <v>2157.7444091523957</v>
      </c>
      <c r="B2369" s="5">
        <f t="shared" si="256"/>
        <v>0.24016139285934177</v>
      </c>
      <c r="C2369" s="49">
        <f t="shared" si="259"/>
        <v>-12.389936126485445</v>
      </c>
      <c r="D2369" s="5">
        <f t="shared" si="257"/>
        <v>20.756015992092554</v>
      </c>
      <c r="E2369" s="5">
        <f t="shared" si="258"/>
        <v>48.946092809213816</v>
      </c>
      <c r="F2369" s="5">
        <f t="shared" si="260"/>
        <v>16.897180293541933</v>
      </c>
      <c r="G2369" s="16">
        <f>IF(AND(C$9="L",C$10="IB"),IF((($C$7*Coefficients!$C$16)/($A2369*($C$4/100)))&lt;=1,2*ASIN(($C$7*Coefficients!$C$16)/( $A2369*($C$4/100)))*180/PI(),180),IF(AND(C$9="C",C$10="IB"),IF((($C$7*Coefficients!$D$16)/($A2369*($C$4/100)))&lt;=1,2*ASIN(($C$7*Coefficients!$D$16)/( $A2369*($C$4/100)))*180/PI(),180),IF(AND(C$9="L",C$10="D"),IF((($C$7*Coefficients!$E$16)/($A2369*($C$4/100)))&lt;=1,2*ASIN(($C$7*Coefficients!$E$16)/( $A2369*($C$4/100)))*180/PI(),180),IF(AND(C$9="C",C$10="D"),IF((($C$7*Coefficients!$F$16)/($A2369*($C$4/100)))&lt;=1,2*ASIN(($C$7*Coefficients!$F$16)/( $A2369*($C$4/100)))*180/PI(),180),FALSE))))</f>
        <v>36.859685638102683</v>
      </c>
      <c r="H2369" s="50">
        <f>IF(AND(C$9="L",C$10="IB"),(($C$7*Coefficients!$C$16)/($A2369*SIN(C$5*PI()/180))*100/2)^2*PI(),IF(AND(C$9="C",C$10="IB"),(($C$7*Coefficients!$D$16)/($A2369*SIN(C$5*PI()/180))*100/2)^2*PI(),IF(AND(C$9="L",C$10="D"),(($C$7*Coefficients!$E$16)/($A2369*SIN(C$5*PI()/180))*100/2)^2*PI(),IF(AND(C$9="C",C$10="D"),(($C$7* Coefficients!$F$16)/($A2369*SIN(C$5*PI()/180))*100/2)^2*PI(),FALSE))))</f>
        <v>550.76665010671979</v>
      </c>
      <c r="I2369" s="42">
        <f t="shared" si="261"/>
        <v>0.37075753578907694</v>
      </c>
      <c r="L2369" s="44"/>
    </row>
    <row r="2370" spans="1:12" x14ac:dyDescent="0.25">
      <c r="A2370" s="51">
        <f t="shared" si="262"/>
        <v>2162.718523726749</v>
      </c>
      <c r="B2370" s="5">
        <f t="shared" si="256"/>
        <v>0.23792662261687156</v>
      </c>
      <c r="C2370" s="49">
        <f t="shared" si="259"/>
        <v>-12.471139203919378</v>
      </c>
      <c r="D2370" s="5">
        <f t="shared" si="257"/>
        <v>20.803863550503021</v>
      </c>
      <c r="E2370" s="5">
        <f t="shared" si="258"/>
        <v>49.172017708568006</v>
      </c>
      <c r="F2370" s="5">
        <f t="shared" si="260"/>
        <v>16.917180293541932</v>
      </c>
      <c r="G2370" s="16">
        <f>IF(AND(C$9="L",C$10="IB"),IF((($C$7*Coefficients!$C$16)/($A2370*($C$4/100)))&lt;=1,2*ASIN(($C$7*Coefficients!$C$16)/( $A2370*($C$4/100)))*180/PI(),180),IF(AND(C$9="C",C$10="IB"),IF((($C$7*Coefficients!$D$16)/($A2370*($C$4/100)))&lt;=1,2*ASIN(($C$7*Coefficients!$D$16)/( $A2370*($C$4/100)))*180/PI(),180),IF(AND(C$9="L",C$10="D"),IF((($C$7*Coefficients!$E$16)/($A2370*($C$4/100)))&lt;=1,2*ASIN(($C$7*Coefficients!$E$16)/( $A2370*($C$4/100)))*180/PI(),180),IF(AND(C$9="C",C$10="D"),IF((($C$7*Coefficients!$F$16)/($A2370*($C$4/100)))&lt;=1,2*ASIN(($C$7*Coefficients!$F$16)/( $A2370*($C$4/100)))*180/PI(),180),FALSE))))</f>
        <v>36.771871846860776</v>
      </c>
      <c r="H2370" s="50">
        <f>IF(AND(C$9="L",C$10="IB"),(($C$7*Coefficients!$C$16)/($A2370*SIN(C$5*PI()/180))*100/2)^2*PI(),IF(AND(C$9="C",C$10="IB"),(($C$7*Coefficients!$D$16)/($A2370*SIN(C$5*PI()/180))*100/2)^2*PI(),IF(AND(C$9="L",C$10="D"),(($C$7*Coefficients!$E$16)/($A2370*SIN(C$5*PI()/180))*100/2)^2*PI(),IF(AND(C$9="C",C$10="D"),(($C$7* Coefficients!$F$16)/($A2370*SIN(C$5*PI()/180))*100/2)^2*PI(),FALSE))))</f>
        <v>548.23610721278169</v>
      </c>
      <c r="I2370" s="42">
        <f t="shared" si="261"/>
        <v>0.36990481711945467</v>
      </c>
      <c r="L2370" s="44"/>
    </row>
    <row r="2371" spans="1:12" x14ac:dyDescent="0.25">
      <c r="A2371" s="51">
        <f t="shared" si="262"/>
        <v>2167.7041048194228</v>
      </c>
      <c r="B2371" s="5">
        <f t="shared" si="256"/>
        <v>0.2356910670609248</v>
      </c>
      <c r="C2371" s="49">
        <f t="shared" si="259"/>
        <v>-12.553137547618377</v>
      </c>
      <c r="D2371" s="5">
        <f t="shared" si="257"/>
        <v>20.851821408927069</v>
      </c>
      <c r="E2371" s="5">
        <f t="shared" si="258"/>
        <v>49.398985429876291</v>
      </c>
      <c r="F2371" s="5">
        <f t="shared" si="260"/>
        <v>16.937180293541935</v>
      </c>
      <c r="G2371" s="16">
        <f>IF(AND(C$9="L",C$10="IB"),IF((($C$7*Coefficients!$C$16)/($A2371*($C$4/100)))&lt;=1,2*ASIN(($C$7*Coefficients!$C$16)/( $A2371*($C$4/100)))*180/PI(),180),IF(AND(C$9="C",C$10="IB"),IF((($C$7*Coefficients!$D$16)/($A2371*($C$4/100)))&lt;=1,2*ASIN(($C$7*Coefficients!$D$16)/( $A2371*($C$4/100)))*180/PI(),180),IF(AND(C$9="L",C$10="D"),IF((($C$7*Coefficients!$E$16)/($A2371*($C$4/100)))&lt;=1,2*ASIN(($C$7*Coefficients!$E$16)/( $A2371*($C$4/100)))*180/PI(),180),IF(AND(C$9="C",C$10="D"),IF((($C$7*Coefficients!$F$16)/($A2371*($C$4/100)))&lt;=1,2*ASIN(($C$7*Coefficients!$F$16)/( $A2371*($C$4/100)))*180/PI(),180),FALSE))))</f>
        <v>36.684282306219629</v>
      </c>
      <c r="H2371" s="50">
        <f>IF(AND(C$9="L",C$10="IB"),(($C$7*Coefficients!$C$16)/($A2371*SIN(C$5*PI()/180))*100/2)^2*PI(),IF(AND(C$9="C",C$10="IB"),(($C$7*Coefficients!$D$16)/($A2371*SIN(C$5*PI()/180))*100/2)^2*PI(),IF(AND(C$9="L",C$10="D"),(($C$7*Coefficients!$E$16)/($A2371*SIN(C$5*PI()/180))*100/2)^2*PI(),IF(AND(C$9="C",C$10="D"),(($C$7* Coefficients!$F$16)/($A2371*SIN(C$5*PI()/180))*100/2)^2*PI(),FALSE))))</f>
        <v>545.71719110731578</v>
      </c>
      <c r="I2371" s="42">
        <f t="shared" si="261"/>
        <v>0.36905405964834986</v>
      </c>
      <c r="L2371" s="44"/>
    </row>
    <row r="2372" spans="1:12" x14ac:dyDescent="0.25">
      <c r="A2372" s="51">
        <f t="shared" si="262"/>
        <v>2172.7011788634718</v>
      </c>
      <c r="B2372" s="5">
        <f t="shared" si="256"/>
        <v>0.23345478311627754</v>
      </c>
      <c r="C2372" s="49">
        <f t="shared" si="259"/>
        <v>-12.635944472810827</v>
      </c>
      <c r="D2372" s="5">
        <f t="shared" si="257"/>
        <v>20.899889821632488</v>
      </c>
      <c r="E2372" s="5">
        <f t="shared" si="258"/>
        <v>49.62700078658608</v>
      </c>
      <c r="F2372" s="5">
        <f t="shared" si="260"/>
        <v>16.957180293541931</v>
      </c>
      <c r="G2372" s="16">
        <f>IF(AND(C$9="L",C$10="IB"),IF((($C$7*Coefficients!$C$16)/($A2372*($C$4/100)))&lt;=1,2*ASIN(($C$7*Coefficients!$C$16)/( $A2372*($C$4/100)))*180/PI(),180),IF(AND(C$9="C",C$10="IB"),IF((($C$7*Coefficients!$D$16)/($A2372*($C$4/100)))&lt;=1,2*ASIN(($C$7*Coefficients!$D$16)/( $A2372*($C$4/100)))*180/PI(),180),IF(AND(C$9="L",C$10="D"),IF((($C$7*Coefficients!$E$16)/($A2372*($C$4/100)))&lt;=1,2*ASIN(($C$7*Coefficients!$E$16)/( $A2372*($C$4/100)))*180/PI(),180),IF(AND(C$9="C",C$10="D"),IF((($C$7*Coefficients!$F$16)/($A2372*($C$4/100)))&lt;=1,2*ASIN(($C$7*Coefficients!$F$16)/( $A2372*($C$4/100)))*180/PI(),180),FALSE))))</f>
        <v>36.596916330171723</v>
      </c>
      <c r="H2372" s="50">
        <f>IF(AND(C$9="L",C$10="IB"),(($C$7*Coefficients!$C$16)/($A2372*SIN(C$5*PI()/180))*100/2)^2*PI(),IF(AND(C$9="C",C$10="IB"),(($C$7*Coefficients!$D$16)/($A2372*SIN(C$5*PI()/180))*100/2)^2*PI(),IF(AND(C$9="L",C$10="D"),(($C$7*Coefficients!$E$16)/($A2372*SIN(C$5*PI()/180))*100/2)^2*PI(),IF(AND(C$9="C",C$10="D"),(($C$7* Coefficients!$F$16)/($A2372*SIN(C$5*PI()/180))*100/2)^2*PI(),FALSE))))</f>
        <v>543.20984837008075</v>
      </c>
      <c r="I2372" s="42">
        <f t="shared" si="261"/>
        <v>0.36820525886513106</v>
      </c>
      <c r="L2372" s="44"/>
    </row>
    <row r="2373" spans="1:12" x14ac:dyDescent="0.25">
      <c r="A2373" s="51">
        <f t="shared" si="262"/>
        <v>2177.7097723528855</v>
      </c>
      <c r="B2373" s="5">
        <f t="shared" si="256"/>
        <v>0.23121782820799566</v>
      </c>
      <c r="C2373" s="49">
        <f t="shared" si="259"/>
        <v>-12.719573647777205</v>
      </c>
      <c r="D2373" s="5">
        <f t="shared" si="257"/>
        <v>20.948069043473225</v>
      </c>
      <c r="E2373" s="5">
        <f t="shared" si="258"/>
        <v>49.856068614362734</v>
      </c>
      <c r="F2373" s="5">
        <f t="shared" si="260"/>
        <v>16.977180293541934</v>
      </c>
      <c r="G2373" s="16">
        <f>IF(AND(C$9="L",C$10="IB"),IF((($C$7*Coefficients!$C$16)/($A2373*($C$4/100)))&lt;=1,2*ASIN(($C$7*Coefficients!$C$16)/( $A2373*($C$4/100)))*180/PI(),180),IF(AND(C$9="C",C$10="IB"),IF((($C$7*Coefficients!$D$16)/($A2373*($C$4/100)))&lt;=1,2*ASIN(($C$7*Coefficients!$D$16)/( $A2373*($C$4/100)))*180/PI(),180),IF(AND(C$9="L",C$10="D"),IF((($C$7*Coefficients!$E$16)/($A2373*($C$4/100)))&lt;=1,2*ASIN(($C$7*Coefficients!$E$16)/( $A2373*($C$4/100)))*180/PI(),180),IF(AND(C$9="C",C$10="D"),IF((($C$7*Coefficients!$F$16)/($A2373*($C$4/100)))&lt;=1,2*ASIN(($C$7*Coefficients!$F$16)/( $A2373*($C$4/100)))*180/PI(),180),FALSE))))</f>
        <v>36.509773235673059</v>
      </c>
      <c r="H2373" s="50">
        <f>IF(AND(C$9="L",C$10="IB"),(($C$7*Coefficients!$C$16)/($A2373*SIN(C$5*PI()/180))*100/2)^2*PI(),IF(AND(C$9="C",C$10="IB"),(($C$7*Coefficients!$D$16)/($A2373*SIN(C$5*PI()/180))*100/2)^2*PI(),IF(AND(C$9="L",C$10="D"),(($C$7*Coefficients!$E$16)/($A2373*SIN(C$5*PI()/180))*100/2)^2*PI(),IF(AND(C$9="C",C$10="D"),(($C$7* Coefficients!$F$16)/($A2373*SIN(C$5*PI()/180))*100/2)^2*PI(),FALSE))))</f>
        <v>540.71402582627968</v>
      </c>
      <c r="I2373" s="42">
        <f t="shared" si="261"/>
        <v>0.36735841026954102</v>
      </c>
      <c r="L2373" s="44"/>
    </row>
    <row r="2374" spans="1:12" x14ac:dyDescent="0.25">
      <c r="A2374" s="51">
        <f t="shared" si="262"/>
        <v>2182.7299118427272</v>
      </c>
      <c r="B2374" s="5">
        <f t="shared" si="256"/>
        <v>0.22898026026248791</v>
      </c>
      <c r="C2374" s="49">
        <f t="shared" si="259"/>
        <v>-12.804039106790539</v>
      </c>
      <c r="D2374" s="5">
        <f t="shared" si="257"/>
        <v>20.996359329890705</v>
      </c>
      <c r="E2374" s="5">
        <f t="shared" si="258"/>
        <v>50.08619377119188</v>
      </c>
      <c r="F2374" s="5">
        <f t="shared" si="260"/>
        <v>16.99718029354193</v>
      </c>
      <c r="G2374" s="16">
        <f>IF(AND(C$9="L",C$10="IB"),IF((($C$7*Coefficients!$C$16)/($A2374*($C$4/100)))&lt;=1,2*ASIN(($C$7*Coefficients!$C$16)/( $A2374*($C$4/100)))*180/PI(),180),IF(AND(C$9="C",C$10="IB"),IF((($C$7*Coefficients!$D$16)/($A2374*($C$4/100)))&lt;=1,2*ASIN(($C$7*Coefficients!$D$16)/( $A2374*($C$4/100)))*180/PI(),180),IF(AND(C$9="L",C$10="D"),IF((($C$7*Coefficients!$E$16)/($A2374*($C$4/100)))&lt;=1,2*ASIN(($C$7*Coefficients!$E$16)/( $A2374*($C$4/100)))*180/PI(),180),IF(AND(C$9="C",C$10="D"),IF((($C$7*Coefficients!$F$16)/($A2374*($C$4/100)))&lt;=1,2*ASIN(($C$7*Coefficients!$F$16)/( $A2374*($C$4/100)))*180/PI(),180),FALSE))))</f>
        <v>36.422852342624054</v>
      </c>
      <c r="H2374" s="50">
        <f>IF(AND(C$9="L",C$10="IB"),(($C$7*Coefficients!$C$16)/($A2374*SIN(C$5*PI()/180))*100/2)^2*PI(),IF(AND(C$9="C",C$10="IB"),(($C$7*Coefficients!$D$16)/($A2374*SIN(C$5*PI()/180))*100/2)^2*PI(),IF(AND(C$9="L",C$10="D"),(($C$7*Coefficients!$E$16)/($A2374*SIN(C$5*PI()/180))*100/2)^2*PI(),IF(AND(C$9="C",C$10="D"),(($C$7* Coefficients!$F$16)/($A2374*SIN(C$5*PI()/180))*100/2)^2*PI(),FALSE))))</f>
        <v>538.22967054543233</v>
      </c>
      <c r="I2374" s="42">
        <f t="shared" si="261"/>
        <v>0.36651350937167282</v>
      </c>
      <c r="L2374" s="44"/>
    </row>
    <row r="2375" spans="1:12" x14ac:dyDescent="0.25">
      <c r="A2375" s="51">
        <f t="shared" si="262"/>
        <v>2187.7616239492777</v>
      </c>
      <c r="B2375" s="5">
        <f t="shared" si="256"/>
        <v>0.22674213770851642</v>
      </c>
      <c r="C2375" s="49">
        <f t="shared" si="259"/>
        <v>-12.889355263659928</v>
      </c>
      <c r="D2375" s="5">
        <f t="shared" si="257"/>
        <v>21.044760936915235</v>
      </c>
      <c r="E2375" s="5">
        <f t="shared" si="258"/>
        <v>50.317381137482769</v>
      </c>
      <c r="F2375" s="5">
        <f t="shared" si="260"/>
        <v>17.01718029354193</v>
      </c>
      <c r="G2375" s="16">
        <f>IF(AND(C$9="L",C$10="IB"),IF((($C$7*Coefficients!$C$16)/($A2375*($C$4/100)))&lt;=1,2*ASIN(($C$7*Coefficients!$C$16)/( $A2375*($C$4/100)))*180/PI(),180),IF(AND(C$9="C",C$10="IB"),IF((($C$7*Coefficients!$D$16)/($A2375*($C$4/100)))&lt;=1,2*ASIN(($C$7*Coefficients!$D$16)/( $A2375*($C$4/100)))*180/PI(),180),IF(AND(C$9="L",C$10="D"),IF((($C$7*Coefficients!$E$16)/($A2375*($C$4/100)))&lt;=1,2*ASIN(($C$7*Coefficients!$E$16)/( $A2375*($C$4/100)))*180/PI(),180),IF(AND(C$9="C",C$10="D"),IF((($C$7*Coefficients!$F$16)/($A2375*($C$4/100)))&lt;=1,2*ASIN(($C$7*Coefficients!$F$16)/( $A2375*($C$4/100)))*180/PI(),180),FALSE))))</f>
        <v>36.336152973850467</v>
      </c>
      <c r="H2375" s="50">
        <f>IF(AND(C$9="L",C$10="IB"),(($C$7*Coefficients!$C$16)/($A2375*SIN(C$5*PI()/180))*100/2)^2*PI(),IF(AND(C$9="C",C$10="IB"),(($C$7*Coefficients!$D$16)/($A2375*SIN(C$5*PI()/180))*100/2)^2*PI(),IF(AND(C$9="L",C$10="D"),(($C$7*Coefficients!$E$16)/($A2375*SIN(C$5*PI()/180))*100/2)^2*PI(),IF(AND(C$9="C",C$10="D"),(($C$7* Coefficients!$F$16)/($A2375*SIN(C$5*PI()/180))*100/2)^2*PI(),FALSE))))</f>
        <v>535.75672984025107</v>
      </c>
      <c r="I2375" s="42">
        <f t="shared" si="261"/>
        <v>0.36567055169194601</v>
      </c>
      <c r="L2375" s="44"/>
    </row>
    <row r="2376" spans="1:12" x14ac:dyDescent="0.25">
      <c r="A2376" s="51">
        <f t="shared" si="262"/>
        <v>2192.8049353501729</v>
      </c>
      <c r="B2376" s="5">
        <f t="shared" si="256"/>
        <v>0.22450351947817221</v>
      </c>
      <c r="C2376" s="49">
        <f t="shared" si="259"/>
        <v>-12.975536925910848</v>
      </c>
      <c r="D2376" s="5">
        <f t="shared" si="257"/>
        <v>21.093274121167305</v>
      </c>
      <c r="E2376" s="5">
        <f t="shared" si="258"/>
        <v>50.549635616171457</v>
      </c>
      <c r="F2376" s="5">
        <f t="shared" si="260"/>
        <v>17.03718029354193</v>
      </c>
      <c r="G2376" s="16">
        <f>IF(AND(C$9="L",C$10="IB"),IF((($C$7*Coefficients!$C$16)/($A2376*($C$4/100)))&lt;=1,2*ASIN(($C$7*Coefficients!$C$16)/( $A2376*($C$4/100)))*180/PI(),180),IF(AND(C$9="C",C$10="IB"),IF((($C$7*Coefficients!$D$16)/($A2376*($C$4/100)))&lt;=1,2*ASIN(($C$7*Coefficients!$D$16)/( $A2376*($C$4/100)))*180/PI(),180),IF(AND(C$9="L",C$10="D"),IF((($C$7*Coefficients!$E$16)/($A2376*($C$4/100)))&lt;=1,2*ASIN(($C$7*Coefficients!$E$16)/( $A2376*($C$4/100)))*180/PI(),180),IF(AND(C$9="C",C$10="D"),IF((($C$7*Coefficients!$F$16)/($A2376*($C$4/100)))&lt;=1,2*ASIN(($C$7*Coefficients!$F$16)/( $A2376*($C$4/100)))*180/PI(),180),FALSE))))</f>
        <v>36.249674455084637</v>
      </c>
      <c r="H2376" s="50">
        <f>IF(AND(C$9="L",C$10="IB"),(($C$7*Coefficients!$C$16)/($A2376*SIN(C$5*PI()/180))*100/2)^2*PI(),IF(AND(C$9="C",C$10="IB"),(($C$7*Coefficients!$D$16)/($A2376*SIN(C$5*PI()/180))*100/2)^2*PI(),IF(AND(C$9="L",C$10="D"),(($C$7*Coefficients!$E$16)/($A2376*SIN(C$5*PI()/180))*100/2)^2*PI(),IF(AND(C$9="C",C$10="D"),(($C$7* Coefficients!$F$16)/($A2376*SIN(C$5*PI()/180))*100/2)^2*PI(),FALSE))))</f>
        <v>533.29515126552462</v>
      </c>
      <c r="I2376" s="42">
        <f t="shared" si="261"/>
        <v>0.36482953276108288</v>
      </c>
      <c r="L2376" s="44"/>
    </row>
    <row r="2377" spans="1:12" x14ac:dyDescent="0.25">
      <c r="A2377" s="51">
        <f t="shared" si="262"/>
        <v>2197.8598727845483</v>
      </c>
      <c r="B2377" s="5">
        <f t="shared" si="256"/>
        <v>0.22226446500780908</v>
      </c>
      <c r="C2377" s="49">
        <f t="shared" si="259"/>
        <v>-13.062599309638792</v>
      </c>
      <c r="D2377" s="5">
        <f t="shared" si="257"/>
        <v>21.141899139858992</v>
      </c>
      <c r="E2377" s="5">
        <f t="shared" si="258"/>
        <v>50.782962132824984</v>
      </c>
      <c r="F2377" s="5">
        <f t="shared" si="260"/>
        <v>17.057180293541929</v>
      </c>
      <c r="G2377" s="16">
        <f>IF(AND(C$9="L",C$10="IB"),IF((($C$7*Coefficients!$C$16)/($A2377*($C$4/100)))&lt;=1,2*ASIN(($C$7*Coefficients!$C$16)/( $A2377*($C$4/100)))*180/PI(),180),IF(AND(C$9="C",C$10="IB"),IF((($C$7*Coefficients!$D$16)/($A2377*($C$4/100)))&lt;=1,2*ASIN(($C$7*Coefficients!$D$16)/( $A2377*($C$4/100)))*180/PI(),180),IF(AND(C$9="L",C$10="D"),IF((($C$7*Coefficients!$E$16)/($A2377*($C$4/100)))&lt;=1,2*ASIN(($C$7*Coefficients!$E$16)/( $A2377*($C$4/100)))*180/PI(),180),IF(AND(C$9="C",C$10="D"),IF((($C$7*Coefficients!$F$16)/($A2377*($C$4/100)))&lt;=1,2*ASIN(($C$7*Coefficients!$F$16)/( $A2377*($C$4/100)))*180/PI(),180),FALSE))))</f>
        <v>36.163416114946678</v>
      </c>
      <c r="H2377" s="50">
        <f>IF(AND(C$9="L",C$10="IB"),(($C$7*Coefficients!$C$16)/($A2377*SIN(C$5*PI()/180))*100/2)^2*PI(),IF(AND(C$9="C",C$10="IB"),(($C$7*Coefficients!$D$16)/($A2377*SIN(C$5*PI()/180))*100/2)^2*PI(),IF(AND(C$9="L",C$10="D"),(($C$7*Coefficients!$E$16)/($A2377*SIN(C$5*PI()/180))*100/2)^2*PI(),IF(AND(C$9="C",C$10="D"),(($C$7* Coefficients!$F$16)/($A2377*SIN(C$5*PI()/180))*100/2)^2*PI(),FALSE))))</f>
        <v>530.84488261700506</v>
      </c>
      <c r="I2377" s="42">
        <f t="shared" si="261"/>
        <v>0.36399044812008469</v>
      </c>
      <c r="L2377" s="44"/>
    </row>
    <row r="2378" spans="1:12" x14ac:dyDescent="0.25">
      <c r="A2378" s="51">
        <f t="shared" si="262"/>
        <v>2202.9264630531788</v>
      </c>
      <c r="B2378" s="5">
        <f t="shared" si="256"/>
        <v>0.22002503423893896</v>
      </c>
      <c r="C2378" s="49">
        <f t="shared" si="259"/>
        <v>-13.150558055074942</v>
      </c>
      <c r="D2378" s="5">
        <f t="shared" si="257"/>
        <v>21.190636250795311</v>
      </c>
      <c r="E2378" s="5">
        <f t="shared" si="258"/>
        <v>51.017365635745797</v>
      </c>
      <c r="F2378" s="5">
        <f t="shared" si="260"/>
        <v>17.077180293541929</v>
      </c>
      <c r="G2378" s="16">
        <f>IF(AND(C$9="L",C$10="IB"),IF((($C$7*Coefficients!$C$16)/($A2378*($C$4/100)))&lt;=1,2*ASIN(($C$7*Coefficients!$C$16)/( $A2378*($C$4/100)))*180/PI(),180),IF(AND(C$9="C",C$10="IB"),IF((($C$7*Coefficients!$D$16)/($A2378*($C$4/100)))&lt;=1,2*ASIN(($C$7*Coefficients!$D$16)/( $A2378*($C$4/100)))*180/PI(),180),IF(AND(C$9="L",C$10="D"),IF((($C$7*Coefficients!$E$16)/($A2378*($C$4/100)))&lt;=1,2*ASIN(($C$7*Coefficients!$E$16)/( $A2378*($C$4/100)))*180/PI(),180),IF(AND(C$9="C",C$10="D"),IF((($C$7*Coefficients!$F$16)/($A2378*($C$4/100)))&lt;=1,2*ASIN(($C$7*Coefficients!$F$16)/( $A2378*($C$4/100)))*180/PI(),180),FALSE))))</f>
        <v>36.077377284926101</v>
      </c>
      <c r="H2378" s="50">
        <f>IF(AND(C$9="L",C$10="IB"),(($C$7*Coefficients!$C$16)/($A2378*SIN(C$5*PI()/180))*100/2)^2*PI(),IF(AND(C$9="C",C$10="IB"),(($C$7*Coefficients!$D$16)/($A2378*SIN(C$5*PI()/180))*100/2)^2*PI(),IF(AND(C$9="L",C$10="D"),(($C$7*Coefficients!$E$16)/($A2378*SIN(C$5*PI()/180))*100/2)^2*PI(),IF(AND(C$9="C",C$10="D"),(($C$7* Coefficients!$F$16)/($A2378*SIN(C$5*PI()/180))*100/2)^2*PI(),FALSE))))</f>
        <v>528.4058719303024</v>
      </c>
      <c r="I2378" s="42">
        <f t="shared" si="261"/>
        <v>0.36315329332020829</v>
      </c>
      <c r="L2378" s="44"/>
    </row>
    <row r="2379" spans="1:12" x14ac:dyDescent="0.25">
      <c r="A2379" s="51">
        <f t="shared" si="262"/>
        <v>2208.0047330186217</v>
      </c>
      <c r="B2379" s="5">
        <f t="shared" si="256"/>
        <v>0.21778528761908372</v>
      </c>
      <c r="C2379" s="49">
        <f t="shared" si="259"/>
        <v>-13.239429242905405</v>
      </c>
      <c r="D2379" s="5">
        <f t="shared" si="257"/>
        <v>21.239485712375561</v>
      </c>
      <c r="E2379" s="5">
        <f t="shared" si="258"/>
        <v>51.252851096076569</v>
      </c>
      <c r="F2379" s="5">
        <f t="shared" si="260"/>
        <v>17.097180293541928</v>
      </c>
      <c r="G2379" s="16">
        <f>IF(AND(C$9="L",C$10="IB"),IF((($C$7*Coefficients!$C$16)/($A2379*($C$4/100)))&lt;=1,2*ASIN(($C$7*Coefficients!$C$16)/( $A2379*($C$4/100)))*180/PI(),180),IF(AND(C$9="C",C$10="IB"),IF((($C$7*Coefficients!$D$16)/($A2379*($C$4/100)))&lt;=1,2*ASIN(($C$7*Coefficients!$D$16)/( $A2379*($C$4/100)))*180/PI(),180),IF(AND(C$9="L",C$10="D"),IF((($C$7*Coefficients!$E$16)/($A2379*($C$4/100)))&lt;=1,2*ASIN(($C$7*Coefficients!$E$16)/( $A2379*($C$4/100)))*180/PI(),180),IF(AND(C$9="C",C$10="D"),IF((($C$7*Coefficients!$F$16)/($A2379*($C$4/100)))&lt;=1,2*ASIN(($C$7*Coefficients!$F$16)/( $A2379*($C$4/100)))*180/PI(),180),FALSE))))</f>
        <v>35.9915572993634</v>
      </c>
      <c r="H2379" s="50">
        <f>IF(AND(C$9="L",C$10="IB"),(($C$7*Coefficients!$C$16)/($A2379*SIN(C$5*PI()/180))*100/2)^2*PI(),IF(AND(C$9="C",C$10="IB"),(($C$7*Coefficients!$D$16)/($A2379*SIN(C$5*PI()/180))*100/2)^2*PI(),IF(AND(C$9="L",C$10="D"),(($C$7*Coefficients!$E$16)/($A2379*SIN(C$5*PI()/180))*100/2)^2*PI(),IF(AND(C$9="C",C$10="D"),(($C$7* Coefficients!$F$16)/($A2379*SIN(C$5*PI()/180))*100/2)^2*PI(),FALSE))))</f>
        <v>525.97806747978018</v>
      </c>
      <c r="I2379" s="42">
        <f t="shared" si="261"/>
        <v>0.3623180639229423</v>
      </c>
      <c r="L2379" s="44"/>
    </row>
    <row r="2380" spans="1:12" x14ac:dyDescent="0.25">
      <c r="A2380" s="51">
        <f t="shared" si="262"/>
        <v>2213.0947096053587</v>
      </c>
      <c r="B2380" s="5">
        <f t="shared" si="256"/>
        <v>0.21554528610258578</v>
      </c>
      <c r="C2380" s="49">
        <f t="shared" si="259"/>
        <v>-13.329229411388228</v>
      </c>
      <c r="D2380" s="5">
        <f t="shared" si="257"/>
        <v>21.288447783594737</v>
      </c>
      <c r="E2380" s="5">
        <f t="shared" si="258"/>
        <v>51.48942350790589</v>
      </c>
      <c r="F2380" s="5">
        <f t="shared" si="260"/>
        <v>17.117180293541928</v>
      </c>
      <c r="G2380" s="16">
        <f>IF(AND(C$9="L",C$10="IB"),IF((($C$7*Coefficients!$C$16)/($A2380*($C$4/100)))&lt;=1,2*ASIN(($C$7*Coefficients!$C$16)/( $A2380*($C$4/100)))*180/PI(),180),IF(AND(C$9="C",C$10="IB"),IF((($C$7*Coefficients!$D$16)/($A2380*($C$4/100)))&lt;=1,2*ASIN(($C$7*Coefficients!$D$16)/( $A2380*($C$4/100)))*180/PI(),180),IF(AND(C$9="L",C$10="D"),IF((($C$7*Coefficients!$E$16)/($A2380*($C$4/100)))&lt;=1,2*ASIN(($C$7*Coefficients!$E$16)/( $A2380*($C$4/100)))*180/PI(),180),IF(AND(C$9="C",C$10="D"),IF((($C$7*Coefficients!$F$16)/($A2380*($C$4/100)))&lt;=1,2*ASIN(($C$7*Coefficients!$F$16)/( $A2380*($C$4/100)))*180/PI(),180),FALSE))))</f>
        <v>35.90595549543184</v>
      </c>
      <c r="H2380" s="50">
        <f>IF(AND(C$9="L",C$10="IB"),(($C$7*Coefficients!$C$16)/($A2380*SIN(C$5*PI()/180))*100/2)^2*PI(),IF(AND(C$9="C",C$10="IB"),(($C$7*Coefficients!$D$16)/($A2380*SIN(C$5*PI()/180))*100/2)^2*PI(),IF(AND(C$9="L",C$10="D"),(($C$7*Coefficients!$E$16)/($A2380*SIN(C$5*PI()/180))*100/2)^2*PI(),IF(AND(C$9="C",C$10="D"),(($C$7* Coefficients!$F$16)/($A2380*SIN(C$5*PI()/180))*100/2)^2*PI(),FALSE))))</f>
        <v>523.56141777746041</v>
      </c>
      <c r="I2380" s="42">
        <f t="shared" si="261"/>
        <v>0.36148475549998349</v>
      </c>
      <c r="L2380" s="44"/>
    </row>
    <row r="2381" spans="1:12" x14ac:dyDescent="0.25">
      <c r="A2381" s="51">
        <f t="shared" si="262"/>
        <v>2218.1964197999391</v>
      </c>
      <c r="B2381" s="5">
        <f t="shared" si="256"/>
        <v>0.21330509115137816</v>
      </c>
      <c r="C2381" s="49">
        <f t="shared" si="259"/>
        <v>-13.419975574315394</v>
      </c>
      <c r="D2381" s="5">
        <f t="shared" si="257"/>
        <v>21.337522724044856</v>
      </c>
      <c r="E2381" s="5">
        <f t="shared" si="258"/>
        <v>51.727087888373823</v>
      </c>
      <c r="F2381" s="5">
        <f t="shared" si="260"/>
        <v>17.137180293541928</v>
      </c>
      <c r="G2381" s="16">
        <f>IF(AND(C$9="L",C$10="IB"),IF((($C$7*Coefficients!$C$16)/($A2381*($C$4/100)))&lt;=1,2*ASIN(($C$7*Coefficients!$C$16)/( $A2381*($C$4/100)))*180/PI(),180),IF(AND(C$9="C",C$10="IB"),IF((($C$7*Coefficients!$D$16)/($A2381*($C$4/100)))&lt;=1,2*ASIN(($C$7*Coefficients!$D$16)/( $A2381*($C$4/100)))*180/PI(),180),IF(AND(C$9="L",C$10="D"),IF((($C$7*Coefficients!$E$16)/($A2381*($C$4/100)))&lt;=1,2*ASIN(($C$7*Coefficients!$E$16)/( $A2381*($C$4/100)))*180/PI(),180),IF(AND(C$9="C",C$10="D"),IF((($C$7*Coefficients!$F$16)/($A2381*($C$4/100)))&lt;=1,2*ASIN(($C$7*Coefficients!$F$16)/( $A2381*($C$4/100)))*180/PI(),180),FALSE))))</f>
        <v>35.82057121311945</v>
      </c>
      <c r="H2381" s="50">
        <f>IF(AND(C$9="L",C$10="IB"),(($C$7*Coefficients!$C$16)/($A2381*SIN(C$5*PI()/180))*100/2)^2*PI(),IF(AND(C$9="C",C$10="IB"),(($C$7*Coefficients!$D$16)/($A2381*SIN(C$5*PI()/180))*100/2)^2*PI(),IF(AND(C$9="L",C$10="D"),(($C$7*Coefficients!$E$16)/($A2381*SIN(C$5*PI()/180))*100/2)^2*PI(),IF(AND(C$9="C",C$10="D"),(($C$7* Coefficients!$F$16)/($A2381*SIN(C$5*PI()/180))*100/2)^2*PI(),FALSE))))</f>
        <v>521.15587157193022</v>
      </c>
      <c r="I2381" s="42">
        <f t="shared" si="261"/>
        <v>0.36065336363321365</v>
      </c>
      <c r="L2381" s="44"/>
    </row>
    <row r="2382" spans="1:12" x14ac:dyDescent="0.25">
      <c r="A2382" s="51">
        <f t="shared" si="262"/>
        <v>2223.3098906511227</v>
      </c>
      <c r="B2382" s="5">
        <f t="shared" si="256"/>
        <v>0.21106476473570784</v>
      </c>
      <c r="C2382" s="49">
        <f t="shared" si="259"/>
        <v>-13.511685239870705</v>
      </c>
      <c r="D2382" s="5">
        <f t="shared" si="257"/>
        <v>21.386710793916375</v>
      </c>
      <c r="E2382" s="5">
        <f t="shared" si="258"/>
        <v>51.965849277778688</v>
      </c>
      <c r="F2382" s="5">
        <f t="shared" si="260"/>
        <v>17.157180293541927</v>
      </c>
      <c r="G2382" s="16">
        <f>IF(AND(C$9="L",C$10="IB"),IF((($C$7*Coefficients!$C$16)/($A2382*($C$4/100)))&lt;=1,2*ASIN(($C$7*Coefficients!$C$16)/( $A2382*($C$4/100)))*180/PI(),180),IF(AND(C$9="C",C$10="IB"),IF((($C$7*Coefficients!$D$16)/($A2382*($C$4/100)))&lt;=1,2*ASIN(($C$7*Coefficients!$D$16)/( $A2382*($C$4/100)))*180/PI(),180),IF(AND(C$9="L",C$10="D"),IF((($C$7*Coefficients!$E$16)/($A2382*($C$4/100)))&lt;=1,2*ASIN(($C$7*Coefficients!$E$16)/( $A2382*($C$4/100)))*180/PI(),180),IF(AND(C$9="C",C$10="D"),IF((($C$7*Coefficients!$F$16)/($A2382*($C$4/100)))&lt;=1,2*ASIN(($C$7*Coefficients!$F$16)/( $A2382*($C$4/100)))*180/PI(),180),FALSE))))</f>
        <v>35.73540379521112</v>
      </c>
      <c r="H2382" s="50">
        <f>IF(AND(C$9="L",C$10="IB"),(($C$7*Coefficients!$C$16)/($A2382*SIN(C$5*PI()/180))*100/2)^2*PI(),IF(AND(C$9="C",C$10="IB"),(($C$7*Coefficients!$D$16)/($A2382*SIN(C$5*PI()/180))*100/2)^2*PI(),IF(AND(C$9="L",C$10="D"),(($C$7*Coefficients!$E$16)/($A2382*SIN(C$5*PI()/180))*100/2)^2*PI(),IF(AND(C$9="C",C$10="D"),(($C$7* Coefficients!$F$16)/($A2382*SIN(C$5*PI()/180))*100/2)^2*PI(),FALSE))))</f>
        <v>518.76137784725609</v>
      </c>
      <c r="I2382" s="42">
        <f t="shared" si="261"/>
        <v>0.35982388391467579</v>
      </c>
      <c r="L2382" s="44"/>
    </row>
    <row r="2383" spans="1:12" x14ac:dyDescent="0.25">
      <c r="A2383" s="51">
        <f t="shared" si="262"/>
        <v>2228.4351492700225</v>
      </c>
      <c r="B2383" s="5">
        <f t="shared" si="256"/>
        <v>0.20882436933481718</v>
      </c>
      <c r="C2383" s="49">
        <f t="shared" si="259"/>
        <v>-13.604376430437533</v>
      </c>
      <c r="D2383" s="5">
        <f t="shared" si="257"/>
        <v>21.436012253999539</v>
      </c>
      <c r="E2383" s="5">
        <f t="shared" si="258"/>
        <v>52.205712739683598</v>
      </c>
      <c r="F2383" s="5">
        <f t="shared" si="260"/>
        <v>17.177180293541927</v>
      </c>
      <c r="G2383" s="16">
        <f>IF(AND(C$9="L",C$10="IB"),IF((($C$7*Coefficients!$C$16)/($A2383*($C$4/100)))&lt;=1,2*ASIN(($C$7*Coefficients!$C$16)/( $A2383*($C$4/100)))*180/PI(),180),IF(AND(C$9="C",C$10="IB"),IF((($C$7*Coefficients!$D$16)/($A2383*($C$4/100)))&lt;=1,2*ASIN(($C$7*Coefficients!$D$16)/( $A2383*($C$4/100)))*180/PI(),180),IF(AND(C$9="L",C$10="D"),IF((($C$7*Coefficients!$E$16)/($A2383*($C$4/100)))&lt;=1,2*ASIN(($C$7*Coefficients!$E$16)/( $A2383*($C$4/100)))*180/PI(),180),IF(AND(C$9="C",C$10="D"),IF((($C$7*Coefficients!$F$16)/($A2383*($C$4/100)))&lt;=1,2*ASIN(($C$7*Coefficients!$F$16)/( $A2383*($C$4/100)))*180/PI(),180),FALSE))))</f>
        <v>35.650452587270927</v>
      </c>
      <c r="H2383" s="50">
        <f>IF(AND(C$9="L",C$10="IB"),(($C$7*Coefficients!$C$16)/($A2383*SIN(C$5*PI()/180))*100/2)^2*PI(),IF(AND(C$9="C",C$10="IB"),(($C$7*Coefficients!$D$16)/($A2383*SIN(C$5*PI()/180))*100/2)^2*PI(),IF(AND(C$9="L",C$10="D"),(($C$7*Coefficients!$E$16)/($A2383*SIN(C$5*PI()/180))*100/2)^2*PI(),IF(AND(C$9="C",C$10="D"),(($C$7* Coefficients!$F$16)/($A2383*SIN(C$5*PI()/180))*100/2)^2*PI(),FALSE))))</f>
        <v>516.37788582190115</v>
      </c>
      <c r="I2383" s="42">
        <f t="shared" si="261"/>
        <v>0.35899631194655107</v>
      </c>
      <c r="L2383" s="44"/>
    </row>
    <row r="2384" spans="1:12" x14ac:dyDescent="0.25">
      <c r="A2384" s="51">
        <f t="shared" si="262"/>
        <v>2233.5722228302498</v>
      </c>
      <c r="B2384" s="5">
        <f t="shared" si="256"/>
        <v>0.20658396793757858</v>
      </c>
      <c r="C2384" s="49">
        <f t="shared" si="259"/>
        <v>-13.698067703414679</v>
      </c>
      <c r="D2384" s="5">
        <f t="shared" si="257"/>
        <v>21.48542736568578</v>
      </c>
      <c r="E2384" s="5">
        <f t="shared" si="258"/>
        <v>52.4466833610241</v>
      </c>
      <c r="F2384" s="5">
        <f t="shared" si="260"/>
        <v>17.197180293541926</v>
      </c>
      <c r="G2384" s="16">
        <f>IF(AND(C$9="L",C$10="IB"),IF((($C$7*Coefficients!$C$16)/($A2384*($C$4/100)))&lt;=1,2*ASIN(($C$7*Coefficients!$C$16)/( $A2384*($C$4/100)))*180/PI(),180),IF(AND(C$9="C",C$10="IB"),IF((($C$7*Coefficients!$D$16)/($A2384*($C$4/100)))&lt;=1,2*ASIN(($C$7*Coefficients!$D$16)/( $A2384*($C$4/100)))*180/PI(),180),IF(AND(C$9="L",C$10="D"),IF((($C$7*Coefficients!$E$16)/($A2384*($C$4/100)))&lt;=1,2*ASIN(($C$7*Coefficients!$E$16)/( $A2384*($C$4/100)))*180/PI(),180),IF(AND(C$9="C",C$10="D"),IF((($C$7*Coefficients!$F$16)/($A2384*($C$4/100)))&lt;=1,2*ASIN(($C$7*Coefficients!$F$16)/( $A2384*($C$4/100)))*180/PI(),180),FALSE))))</f>
        <v>35.565716937624494</v>
      </c>
      <c r="H2384" s="50">
        <f>IF(AND(C$9="L",C$10="IB"),(($C$7*Coefficients!$C$16)/($A2384*SIN(C$5*PI()/180))*100/2)^2*PI(),IF(AND(C$9="C",C$10="IB"),(($C$7*Coefficients!$D$16)/($A2384*SIN(C$5*PI()/180))*100/2)^2*PI(),IF(AND(C$9="L",C$10="D"),(($C$7*Coefficients!$E$16)/($A2384*SIN(C$5*PI()/180))*100/2)^2*PI(),IF(AND(C$9="C",C$10="D"),(($C$7* Coefficients!$F$16)/($A2384*SIN(C$5*PI()/180))*100/2)^2*PI(),FALSE))))</f>
        <v>514.00534494764861</v>
      </c>
      <c r="I2384" s="42">
        <f t="shared" si="261"/>
        <v>0.35817064334113524</v>
      </c>
      <c r="L2384" s="44"/>
    </row>
    <row r="2385" spans="1:12" x14ac:dyDescent="0.25">
      <c r="A2385" s="51">
        <f t="shared" si="262"/>
        <v>2238.7211385680571</v>
      </c>
      <c r="B2385" s="5">
        <f t="shared" si="256"/>
        <v>0.20434362404308465</v>
      </c>
      <c r="C2385" s="49">
        <f t="shared" si="259"/>
        <v>-13.792778173102541</v>
      </c>
      <c r="D2385" s="5">
        <f t="shared" si="257"/>
        <v>21.534956390969107</v>
      </c>
      <c r="E2385" s="5">
        <f t="shared" si="258"/>
        <v>52.688766252215999</v>
      </c>
      <c r="F2385" s="5">
        <f t="shared" si="260"/>
        <v>17.217180293541926</v>
      </c>
      <c r="G2385" s="16">
        <f>IF(AND(C$9="L",C$10="IB"),IF((($C$7*Coefficients!$C$16)/($A2385*($C$4/100)))&lt;=1,2*ASIN(($C$7*Coefficients!$C$16)/( $A2385*($C$4/100)))*180/PI(),180),IF(AND(C$9="C",C$10="IB"),IF((($C$7*Coefficients!$D$16)/($A2385*($C$4/100)))&lt;=1,2*ASIN(($C$7*Coefficients!$D$16)/( $A2385*($C$4/100)))*180/PI(),180),IF(AND(C$9="L",C$10="D"),IF((($C$7*Coefficients!$E$16)/($A2385*($C$4/100)))&lt;=1,2*ASIN(($C$7*Coefficients!$E$16)/( $A2385*($C$4/100)))*180/PI(),180),IF(AND(C$9="C",C$10="D"),IF((($C$7*Coefficients!$F$16)/($A2385*($C$4/100)))&lt;=1,2*ASIN(($C$7*Coefficients!$F$16)/( $A2385*($C$4/100)))*180/PI(),180),FALSE))))</f>
        <v>35.481196197341617</v>
      </c>
      <c r="H2385" s="50">
        <f>IF(AND(C$9="L",C$10="IB"),(($C$7*Coefficients!$C$16)/($A2385*SIN(C$5*PI()/180))*100/2)^2*PI(),IF(AND(C$9="C",C$10="IB"),(($C$7*Coefficients!$D$16)/($A2385*SIN(C$5*PI()/180))*100/2)^2*PI(),IF(AND(C$9="L",C$10="D"),(($C$7*Coefficients!$E$16)/($A2385*SIN(C$5*PI()/180))*100/2)^2*PI(),IF(AND(C$9="C",C$10="D"),(($C$7* Coefficients!$F$16)/($A2385*SIN(C$5*PI()/180))*100/2)^2*PI(),FALSE))))</f>
        <v>511.64370490852974</v>
      </c>
      <c r="I2385" s="42">
        <f t="shared" si="261"/>
        <v>0.35734687372081564</v>
      </c>
      <c r="L2385" s="44"/>
    </row>
    <row r="2386" spans="1:12" x14ac:dyDescent="0.25">
      <c r="A2386" s="51">
        <f t="shared" si="262"/>
        <v>2243.8819237824828</v>
      </c>
      <c r="B2386" s="5">
        <f t="shared" si="256"/>
        <v>0.20210340166119042</v>
      </c>
      <c r="C2386" s="49">
        <f t="shared" si="259"/>
        <v>-13.888527533726418</v>
      </c>
      <c r="D2386" s="5">
        <f t="shared" si="257"/>
        <v>21.584599592447475</v>
      </c>
      <c r="E2386" s="5">
        <f t="shared" si="258"/>
        <v>52.931966547263606</v>
      </c>
      <c r="F2386" s="5">
        <f t="shared" si="260"/>
        <v>17.237180293541925</v>
      </c>
      <c r="G2386" s="16">
        <f>IF(AND(C$9="L",C$10="IB"),IF((($C$7*Coefficients!$C$16)/($A2386*($C$4/100)))&lt;=1,2*ASIN(($C$7*Coefficients!$C$16)/( $A2386*($C$4/100)))*180/PI(),180),IF(AND(C$9="C",C$10="IB"),IF((($C$7*Coefficients!$D$16)/($A2386*($C$4/100)))&lt;=1,2*ASIN(($C$7*Coefficients!$D$16)/( $A2386*($C$4/100)))*180/PI(),180),IF(AND(C$9="L",C$10="D"),IF((($C$7*Coefficients!$E$16)/($A2386*($C$4/100)))&lt;=1,2*ASIN(($C$7*Coefficients!$E$16)/( $A2386*($C$4/100)))*180/PI(),180),IF(AND(C$9="C",C$10="D"),IF((($C$7*Coefficients!$F$16)/($A2386*($C$4/100)))&lt;=1,2*ASIN(($C$7*Coefficients!$F$16)/( $A2386*($C$4/100)))*180/PI(),180),FALSE))))</f>
        <v>35.396889720218972</v>
      </c>
      <c r="H2386" s="50">
        <f>IF(AND(C$9="L",C$10="IB"),(($C$7*Coefficients!$C$16)/($A2386*SIN(C$5*PI()/180))*100/2)^2*PI(),IF(AND(C$9="C",C$10="IB"),(($C$7*Coefficients!$D$16)/($A2386*SIN(C$5*PI()/180))*100/2)^2*PI(),IF(AND(C$9="L",C$10="D"),(($C$7*Coefficients!$E$16)/($A2386*SIN(C$5*PI()/180))*100/2)^2*PI(),IF(AND(C$9="C",C$10="D"),(($C$7* Coefficients!$F$16)/($A2386*SIN(C$5*PI()/180))*100/2)^2*PI(),FALSE))))</f>
        <v>509.29291561975674</v>
      </c>
      <c r="I2386" s="42">
        <f t="shared" si="261"/>
        <v>0.35652499871804771</v>
      </c>
      <c r="L2386" s="44"/>
    </row>
    <row r="2387" spans="1:12" x14ac:dyDescent="0.25">
      <c r="A2387" s="51">
        <f t="shared" si="262"/>
        <v>2249.0546058354967</v>
      </c>
      <c r="B2387" s="5">
        <f t="shared" si="256"/>
        <v>0.19986336531300872</v>
      </c>
      <c r="C2387" s="49">
        <f t="shared" si="259"/>
        <v>-13.985336083668731</v>
      </c>
      <c r="D2387" s="5">
        <f t="shared" si="257"/>
        <v>21.634357233324199</v>
      </c>
      <c r="E2387" s="5">
        <f t="shared" si="258"/>
        <v>53.176289403868779</v>
      </c>
      <c r="F2387" s="5">
        <f t="shared" si="260"/>
        <v>17.257180293541925</v>
      </c>
      <c r="G2387" s="16">
        <f>IF(AND(C$9="L",C$10="IB"),IF((($C$7*Coefficients!$C$16)/($A2387*($C$4/100)))&lt;=1,2*ASIN(($C$7*Coefficients!$C$16)/( $A2387*($C$4/100)))*180/PI(),180),IF(AND(C$9="C",C$10="IB"),IF((($C$7*Coefficients!$D$16)/($A2387*($C$4/100)))&lt;=1,2*ASIN(($C$7*Coefficients!$D$16)/( $A2387*($C$4/100)))*180/PI(),180),IF(AND(C$9="L",C$10="D"),IF((($C$7*Coefficients!$E$16)/($A2387*($C$4/100)))&lt;=1,2*ASIN(($C$7*Coefficients!$E$16)/( $A2387*($C$4/100)))*180/PI(),180),IF(AND(C$9="C",C$10="D"),IF((($C$7*Coefficients!$F$16)/($A2387*($C$4/100)))&lt;=1,2*ASIN(($C$7*Coefficients!$F$16)/( $A2387*($C$4/100)))*180/PI(),180),FALSE))))</f>
        <v>35.312796862763001</v>
      </c>
      <c r="H2387" s="50">
        <f>IF(AND(C$9="L",C$10="IB"),(($C$7*Coefficients!$C$16)/($A2387*SIN(C$5*PI()/180))*100/2)^2*PI(),IF(AND(C$9="C",C$10="IB"),(($C$7*Coefficients!$D$16)/($A2387*SIN(C$5*PI()/180))*100/2)^2*PI(),IF(AND(C$9="L",C$10="D"),(($C$7*Coefficients!$E$16)/($A2387*SIN(C$5*PI()/180))*100/2)^2*PI(),IF(AND(C$9="C",C$10="D"),(($C$7* Coefficients!$F$16)/($A2387*SIN(C$5*PI()/180))*100/2)^2*PI(),FALSE))))</f>
        <v>506.95292722666011</v>
      </c>
      <c r="I2387" s="42">
        <f t="shared" si="261"/>
        <v>0.35570501397533194</v>
      </c>
      <c r="L2387" s="44"/>
    </row>
    <row r="2388" spans="1:12" x14ac:dyDescent="0.25">
      <c r="A2388" s="51">
        <f t="shared" si="262"/>
        <v>2254.2392121521443</v>
      </c>
      <c r="B2388" s="5">
        <f t="shared" si="256"/>
        <v>0.19762358003135605</v>
      </c>
      <c r="C2388" s="49">
        <f t="shared" si="259"/>
        <v>-14.083224750987181</v>
      </c>
      <c r="D2388" s="5">
        <f t="shared" si="257"/>
        <v>21.68422957740934</v>
      </c>
      <c r="E2388" s="5">
        <f t="shared" si="258"/>
        <v>53.421740003540272</v>
      </c>
      <c r="F2388" s="5">
        <f t="shared" si="260"/>
        <v>17.277180293541925</v>
      </c>
      <c r="G2388" s="16">
        <f>IF(AND(C$9="L",C$10="IB"),IF((($C$7*Coefficients!$C$16)/($A2388*($C$4/100)))&lt;=1,2*ASIN(($C$7*Coefficients!$C$16)/( $A2388*($C$4/100)))*180/PI(),180),IF(AND(C$9="C",C$10="IB"),IF((($C$7*Coefficients!$D$16)/($A2388*($C$4/100)))&lt;=1,2*ASIN(($C$7*Coefficients!$D$16)/( $A2388*($C$4/100)))*180/PI(),180),IF(AND(C$9="L",C$10="D"),IF((($C$7*Coefficients!$E$16)/($A2388*($C$4/100)))&lt;=1,2*ASIN(($C$7*Coefficients!$E$16)/( $A2388*($C$4/100)))*180/PI(),180),IF(AND(C$9="C",C$10="D"),IF((($C$7*Coefficients!$F$16)/($A2388*($C$4/100)))&lt;=1,2*ASIN(($C$7*Coefficients!$F$16)/( $A2388*($C$4/100)))*180/PI(),180),FALSE))))</f>
        <v>35.228916984172919</v>
      </c>
      <c r="H2388" s="50">
        <f>IF(AND(C$9="L",C$10="IB"),(($C$7*Coefficients!$C$16)/($A2388*SIN(C$5*PI()/180))*100/2)^2*PI(),IF(AND(C$9="C",C$10="IB"),(($C$7*Coefficients!$D$16)/($A2388*SIN(C$5*PI()/180))*100/2)^2*PI(),IF(AND(C$9="L",C$10="D"),(($C$7*Coefficients!$E$16)/($A2388*SIN(C$5*PI()/180))*100/2)^2*PI(),IF(AND(C$9="C",C$10="D"),(($C$7* Coefficients!$F$16)/($A2388*SIN(C$5*PI()/180))*100/2)^2*PI(),FALSE))))</f>
        <v>504.62369010363187</v>
      </c>
      <c r="I2388" s="42">
        <f t="shared" si="261"/>
        <v>0.35488691514519094</v>
      </c>
      <c r="L2388" s="44"/>
    </row>
    <row r="2389" spans="1:12" x14ac:dyDescent="0.25">
      <c r="A2389" s="51">
        <f t="shared" si="262"/>
        <v>2259.4357702206917</v>
      </c>
      <c r="B2389" s="5">
        <f t="shared" si="256"/>
        <v>0.19538411136115236</v>
      </c>
      <c r="C2389" s="49">
        <f t="shared" si="259"/>
        <v>-14.182215120301629</v>
      </c>
      <c r="D2389" s="5">
        <f t="shared" si="257"/>
        <v>21.734216889121104</v>
      </c>
      <c r="E2389" s="5">
        <f t="shared" si="258"/>
        <v>53.668323551703573</v>
      </c>
      <c r="F2389" s="5">
        <f t="shared" si="260"/>
        <v>17.297180293541924</v>
      </c>
      <c r="G2389" s="16">
        <f>IF(AND(C$9="L",C$10="IB"),IF((($C$7*Coefficients!$C$16)/($A2389*($C$4/100)))&lt;=1,2*ASIN(($C$7*Coefficients!$C$16)/( $A2389*($C$4/100)))*180/PI(),180),IF(AND(C$9="C",C$10="IB"),IF((($C$7*Coefficients!$D$16)/($A2389*($C$4/100)))&lt;=1,2*ASIN(($C$7*Coefficients!$D$16)/( $A2389*($C$4/100)))*180/PI(),180),IF(AND(C$9="L",C$10="D"),IF((($C$7*Coefficients!$E$16)/($A2389*($C$4/100)))&lt;=1,2*ASIN(($C$7*Coefficients!$E$16)/( $A2389*($C$4/100)))*180/PI(),180),IF(AND(C$9="C",C$10="D"),IF((($C$7*Coefficients!$F$16)/($A2389*($C$4/100)))&lt;=1,2*ASIN(($C$7*Coefficients!$F$16)/( $A2389*($C$4/100)))*180/PI(),180),FALSE))))</f>
        <v>35.145249446323888</v>
      </c>
      <c r="H2389" s="50">
        <f>IF(AND(C$9="L",C$10="IB"),(($C$7*Coefficients!$C$16)/($A2389*SIN(C$5*PI()/180))*100/2)^2*PI(),IF(AND(C$9="C",C$10="IB"),(($C$7*Coefficients!$D$16)/($A2389*SIN(C$5*PI()/180))*100/2)^2*PI(),IF(AND(C$9="L",C$10="D"),(($C$7*Coefficients!$E$16)/($A2389*SIN(C$5*PI()/180))*100/2)^2*PI(),IF(AND(C$9="C",C$10="D"),(($C$7* Coefficients!$F$16)/($A2389*SIN(C$5*PI()/180))*100/2)^2*PI(),FALSE))))</f>
        <v>502.30515485307319</v>
      </c>
      <c r="I2389" s="42">
        <f t="shared" si="261"/>
        <v>0.35407069789014606</v>
      </c>
      <c r="L2389" s="44"/>
    </row>
    <row r="2390" spans="1:12" x14ac:dyDescent="0.25">
      <c r="A2390" s="51">
        <f t="shared" si="262"/>
        <v>2264.6443075927727</v>
      </c>
      <c r="B2390" s="5">
        <f t="shared" si="256"/>
        <v>0.19314502535976394</v>
      </c>
      <c r="C2390" s="49">
        <f t="shared" si="259"/>
        <v>-14.28232946113922</v>
      </c>
      <c r="D2390" s="5">
        <f t="shared" si="257"/>
        <v>21.78431943348723</v>
      </c>
      <c r="E2390" s="5">
        <f t="shared" si="258"/>
        <v>53.916045277811264</v>
      </c>
      <c r="F2390" s="5">
        <f t="shared" si="260"/>
        <v>17.317180293541924</v>
      </c>
      <c r="G2390" s="16">
        <f>IF(AND(C$9="L",C$10="IB"),IF((($C$7*Coefficients!$C$16)/($A2390*($C$4/100)))&lt;=1,2*ASIN(($C$7*Coefficients!$C$16)/( $A2390*($C$4/100)))*180/PI(),180),IF(AND(C$9="C",C$10="IB"),IF((($C$7*Coefficients!$D$16)/($A2390*($C$4/100)))&lt;=1,2*ASIN(($C$7*Coefficients!$D$16)/( $A2390*($C$4/100)))*180/PI(),180),IF(AND(C$9="L",C$10="D"),IF((($C$7*Coefficients!$E$16)/($A2390*($C$4/100)))&lt;=1,2*ASIN(($C$7*Coefficients!$E$16)/( $A2390*($C$4/100)))*180/PI(),180),IF(AND(C$9="C",C$10="D"),IF((($C$7*Coefficients!$F$16)/($A2390*($C$4/100)))&lt;=1,2*ASIN(($C$7*Coefficients!$F$16)/( $A2390*($C$4/100)))*180/PI(),180),FALSE))))</f>
        <v>35.061793613750332</v>
      </c>
      <c r="H2390" s="50">
        <f>IF(AND(C$9="L",C$10="IB"),(($C$7*Coefficients!$C$16)/($A2390*SIN(C$5*PI()/180))*100/2)^2*PI(),IF(AND(C$9="C",C$10="IB"),(($C$7*Coefficients!$D$16)/($A2390*SIN(C$5*PI()/180))*100/2)^2*PI(),IF(AND(C$9="L",C$10="D"),(($C$7*Coefficients!$E$16)/($A2390*SIN(C$5*PI()/180))*100/2)^2*PI(),IF(AND(C$9="C",C$10="D"),(($C$7* Coefficients!$F$16)/($A2390*SIN(C$5*PI()/180))*100/2)^2*PI(),FALSE))))</f>
        <v>499.99727230434678</v>
      </c>
      <c r="I2390" s="42">
        <f t="shared" si="261"/>
        <v>0.35325635788269477</v>
      </c>
      <c r="L2390" s="44"/>
    </row>
    <row r="2391" spans="1:12" x14ac:dyDescent="0.25">
      <c r="A2391" s="51">
        <f t="shared" si="262"/>
        <v>2269.8648518835344</v>
      </c>
      <c r="B2391" s="5">
        <f t="shared" si="256"/>
        <v>0.19090638859730485</v>
      </c>
      <c r="C2391" s="49">
        <f t="shared" si="259"/>
        <v>-14.383590757833124</v>
      </c>
      <c r="D2391" s="5">
        <f t="shared" si="257"/>
        <v>21.834537476146437</v>
      </c>
      <c r="E2391" s="5">
        <f t="shared" si="258"/>
        <v>54.164910435454097</v>
      </c>
      <c r="F2391" s="5">
        <f t="shared" si="260"/>
        <v>17.33718029354192</v>
      </c>
      <c r="G2391" s="16">
        <f>IF(AND(C$9="L",C$10="IB"),IF((($C$7*Coefficients!$C$16)/($A2391*($C$4/100)))&lt;=1,2*ASIN(($C$7*Coefficients!$C$16)/( $A2391*($C$4/100)))*180/PI(),180),IF(AND(C$9="C",C$10="IB"),IF((($C$7*Coefficients!$D$16)/($A2391*($C$4/100)))&lt;=1,2*ASIN(($C$7*Coefficients!$D$16)/( $A2391*($C$4/100)))*180/PI(),180),IF(AND(C$9="L",C$10="D"),IF((($C$7*Coefficients!$E$16)/($A2391*($C$4/100)))&lt;=1,2*ASIN(($C$7*Coefficients!$E$16)/( $A2391*($C$4/100)))*180/PI(),180),IF(AND(C$9="C",C$10="D"),IF((($C$7*Coefficients!$F$16)/($A2391*($C$4/100)))&lt;=1,2*ASIN(($C$7*Coefficients!$F$16)/( $A2391*($C$4/100)))*180/PI(),180),FALSE))))</f>
        <v>34.978548853629412</v>
      </c>
      <c r="H2391" s="50">
        <f>IF(AND(C$9="L",C$10="IB"),(($C$7*Coefficients!$C$16)/($A2391*SIN(C$5*PI()/180))*100/2)^2*PI(),IF(AND(C$9="C",C$10="IB"),(($C$7*Coefficients!$D$16)/($A2391*SIN(C$5*PI()/180))*100/2)^2*PI(),IF(AND(C$9="L",C$10="D"),(($C$7*Coefficients!$E$16)/($A2391*SIN(C$5*PI()/180))*100/2)^2*PI(),IF(AND(C$9="C",C$10="D"),(($C$7* Coefficients!$F$16)/($A2391*SIN(C$5*PI()/180))*100/2)^2*PI(),FALSE))))</f>
        <v>497.69999351273356</v>
      </c>
      <c r="I2391" s="42">
        <f t="shared" si="261"/>
        <v>0.35244389080528732</v>
      </c>
      <c r="L2391" s="44"/>
    </row>
    <row r="2392" spans="1:12" x14ac:dyDescent="0.25">
      <c r="A2392" s="51">
        <f t="shared" si="262"/>
        <v>2275.0974307717825</v>
      </c>
      <c r="B2392" s="5">
        <f t="shared" si="256"/>
        <v>0.18866826815687748</v>
      </c>
      <c r="C2392" s="49">
        <f t="shared" si="259"/>
        <v>-14.486022741079115</v>
      </c>
      <c r="D2392" s="5">
        <f t="shared" si="257"/>
        <v>21.884871283349778</v>
      </c>
      <c r="E2392" s="5">
        <f t="shared" si="258"/>
        <v>54.414924302472215</v>
      </c>
      <c r="F2392" s="5">
        <f t="shared" si="260"/>
        <v>17.357180293541923</v>
      </c>
      <c r="G2392" s="16">
        <f>IF(AND(C$9="L",C$10="IB"),IF((($C$7*Coefficients!$C$16)/($A2392*($C$4/100)))&lt;=1,2*ASIN(($C$7*Coefficients!$C$16)/( $A2392*($C$4/100)))*180/PI(),180),IF(AND(C$9="C",C$10="IB"),IF((($C$7*Coefficients!$D$16)/($A2392*($C$4/100)))&lt;=1,2*ASIN(($C$7*Coefficients!$D$16)/( $A2392*($C$4/100)))*180/PI(),180),IF(AND(C$9="L",C$10="D"),IF((($C$7*Coefficients!$E$16)/($A2392*($C$4/100)))&lt;=1,2*ASIN(($C$7*Coefficients!$E$16)/( $A2392*($C$4/100)))*180/PI(),180),IF(AND(C$9="C",C$10="D"),IF((($C$7*Coefficients!$F$16)/($A2392*($C$4/100)))&lt;=1,2*ASIN(($C$7*Coefficients!$F$16)/( $A2392*($C$4/100)))*180/PI(),180),FALSE))))</f>
        <v>34.895514535764555</v>
      </c>
      <c r="H2392" s="50">
        <f>IF(AND(C$9="L",C$10="IB"),(($C$7*Coefficients!$C$16)/($A2392*SIN(C$5*PI()/180))*100/2)^2*PI(),IF(AND(C$9="C",C$10="IB"),(($C$7*Coefficients!$D$16)/($A2392*SIN(C$5*PI()/180))*100/2)^2*PI(),IF(AND(C$9="L",C$10="D"),(($C$7*Coefficients!$E$16)/($A2392*SIN(C$5*PI()/180))*100/2)^2*PI(),IF(AND(C$9="C",C$10="D"),(($C$7* Coefficients!$F$16)/($A2392*SIN(C$5*PI()/180))*100/2)^2*PI(),FALSE))))</f>
        <v>495.41326975839473</v>
      </c>
      <c r="I2392" s="42">
        <f t="shared" si="261"/>
        <v>0.35163329235030416</v>
      </c>
      <c r="L2392" s="44"/>
    </row>
    <row r="2393" spans="1:12" x14ac:dyDescent="0.25">
      <c r="A2393" s="51">
        <f t="shared" si="262"/>
        <v>2280.3420720001291</v>
      </c>
      <c r="B2393" s="5">
        <f t="shared" si="256"/>
        <v>0.18643073163476537</v>
      </c>
      <c r="C2393" s="49">
        <f t="shared" si="259"/>
        <v>-14.58964992126104</v>
      </c>
      <c r="D2393" s="5">
        <f t="shared" si="257"/>
        <v>21.935321121962087</v>
      </c>
      <c r="E2393" s="5">
        <f t="shared" si="258"/>
        <v>54.666092181067178</v>
      </c>
      <c r="F2393" s="5">
        <f t="shared" si="260"/>
        <v>17.377180293541922</v>
      </c>
      <c r="G2393" s="16">
        <f>IF(AND(C$9="L",C$10="IB"),IF((($C$7*Coefficients!$C$16)/($A2393*($C$4/100)))&lt;=1,2*ASIN(($C$7*Coefficients!$C$16)/( $A2393*($C$4/100)))*180/PI(),180),IF(AND(C$9="C",C$10="IB"),IF((($C$7*Coefficients!$D$16)/($A2393*($C$4/100)))&lt;=1,2*ASIN(($C$7*Coefficients!$D$16)/( $A2393*($C$4/100)))*180/PI(),180),IF(AND(C$9="L",C$10="D"),IF((($C$7*Coefficients!$E$16)/($A2393*($C$4/100)))&lt;=1,2*ASIN(($C$7*Coefficients!$E$16)/( $A2393*($C$4/100)))*180/PI(),180),IF(AND(C$9="C",C$10="D"),IF((($C$7*Coefficients!$F$16)/($A2393*($C$4/100)))&lt;=1,2*ASIN(($C$7*Coefficients!$F$16)/( $A2393*($C$4/100)))*180/PI(),180),FALSE))))</f>
        <v>34.812690032569257</v>
      </c>
      <c r="H2393" s="50">
        <f>IF(AND(C$9="L",C$10="IB"),(($C$7*Coefficients!$C$16)/($A2393*SIN(C$5*PI()/180))*100/2)^2*PI(),IF(AND(C$9="C",C$10="IB"),(($C$7*Coefficients!$D$16)/($A2393*SIN(C$5*PI()/180))*100/2)^2*PI(),IF(AND(C$9="L",C$10="D"),(($C$7*Coefficients!$E$16)/($A2393*SIN(C$5*PI()/180))*100/2)^2*PI(),IF(AND(C$9="C",C$10="D"),(($C$7* Coefficients!$F$16)/($A2393*SIN(C$5*PI()/180))*100/2)^2*PI(),FALSE))))</f>
        <v>493.1370525453396</v>
      </c>
      <c r="I2393" s="42">
        <f t="shared" si="261"/>
        <v>0.35082455822003306</v>
      </c>
      <c r="L2393" s="44"/>
    </row>
    <row r="2394" spans="1:12" x14ac:dyDescent="0.25">
      <c r="A2394" s="51">
        <f t="shared" si="262"/>
        <v>2285.5988033751401</v>
      </c>
      <c r="B2394" s="5">
        <f t="shared" si="256"/>
        <v>0.18419384714057235</v>
      </c>
      <c r="C2394" s="49">
        <f t="shared" si="259"/>
        <v>-14.694497623665864</v>
      </c>
      <c r="D2394" s="5">
        <f t="shared" si="257"/>
        <v>21.985887259463389</v>
      </c>
      <c r="E2394" s="5">
        <f t="shared" si="258"/>
        <v>54.91841939791437</v>
      </c>
      <c r="F2394" s="5">
        <f t="shared" si="260"/>
        <v>17.397180293541922</v>
      </c>
      <c r="G2394" s="16">
        <f>IF(AND(C$9="L",C$10="IB"),IF((($C$7*Coefficients!$C$16)/($A2394*($C$4/100)))&lt;=1,2*ASIN(($C$7*Coefficients!$C$16)/( $A2394*($C$4/100)))*180/PI(),180),IF(AND(C$9="C",C$10="IB"),IF((($C$7*Coefficients!$D$16)/($A2394*($C$4/100)))&lt;=1,2*ASIN(($C$7*Coefficients!$D$16)/( $A2394*($C$4/100)))*180/PI(),180),IF(AND(C$9="L",C$10="D"),IF((($C$7*Coefficients!$E$16)/($A2394*($C$4/100)))&lt;=1,2*ASIN(($C$7*Coefficients!$E$16)/( $A2394*($C$4/100)))*180/PI(),180),IF(AND(C$9="C",C$10="D"),IF((($C$7*Coefficients!$F$16)/($A2394*($C$4/100)))&lt;=1,2*ASIN(($C$7*Coefficients!$F$16)/( $A2394*($C$4/100)))*180/PI(),180),FALSE))))</f>
        <v>34.730074719050904</v>
      </c>
      <c r="H2394" s="50">
        <f>IF(AND(C$9="L",C$10="IB"),(($C$7*Coefficients!$C$16)/($A2394*SIN(C$5*PI()/180))*100/2)^2*PI(),IF(AND(C$9="C",C$10="IB"),(($C$7*Coefficients!$D$16)/($A2394*SIN(C$5*PI()/180))*100/2)^2*PI(),IF(AND(C$9="L",C$10="D"),(($C$7*Coefficients!$E$16)/($A2394*SIN(C$5*PI()/180))*100/2)^2*PI(),IF(AND(C$9="C",C$10="D"),(($C$7* Coefficients!$F$16)/($A2394*SIN(C$5*PI()/180))*100/2)^2*PI(),FALSE))))</f>
        <v>490.87129360039592</v>
      </c>
      <c r="I2394" s="42">
        <f t="shared" si="261"/>
        <v>0.35001768412664608</v>
      </c>
      <c r="L2394" s="44"/>
    </row>
    <row r="2395" spans="1:12" x14ac:dyDescent="0.25">
      <c r="A2395" s="51">
        <f t="shared" si="262"/>
        <v>2290.867652767482</v>
      </c>
      <c r="B2395" s="5">
        <f t="shared" si="256"/>
        <v>0.18195768329730369</v>
      </c>
      <c r="C2395" s="49">
        <f t="shared" si="259"/>
        <v>-14.800592025718576</v>
      </c>
      <c r="D2395" s="5">
        <f t="shared" si="257"/>
        <v>22.03656996395031</v>
      </c>
      <c r="E2395" s="5">
        <f t="shared" si="258"/>
        <v>55.171911304276094</v>
      </c>
      <c r="F2395" s="5">
        <f t="shared" si="260"/>
        <v>17.417180293541922</v>
      </c>
      <c r="G2395" s="16">
        <f>IF(AND(C$9="L",C$10="IB"),IF((($C$7*Coefficients!$C$16)/($A2395*($C$4/100)))&lt;=1,2*ASIN(($C$7*Coefficients!$C$16)/( $A2395*($C$4/100)))*180/PI(),180),IF(AND(C$9="C",C$10="IB"),IF((($C$7*Coefficients!$D$16)/($A2395*($C$4/100)))&lt;=1,2*ASIN(($C$7*Coefficients!$D$16)/( $A2395*($C$4/100)))*180/PI(),180),IF(AND(C$9="L",C$10="D"),IF((($C$7*Coefficients!$E$16)/($A2395*($C$4/100)))&lt;=1,2*ASIN(($C$7*Coefficients!$E$16)/( $A2395*($C$4/100)))*180/PI(),180),IF(AND(C$9="C",C$10="D"),IF((($C$7*Coefficients!$F$16)/($A2395*($C$4/100)))&lt;=1,2*ASIN(($C$7*Coefficients!$F$16)/( $A2395*($C$4/100)))*180/PI(),180),FALSE))))</f>
        <v>34.647667972794785</v>
      </c>
      <c r="H2395" s="50">
        <f>IF(AND(C$9="L",C$10="IB"),(($C$7*Coefficients!$C$16)/($A2395*SIN(C$5*PI()/180))*100/2)^2*PI(),IF(AND(C$9="C",C$10="IB"),(($C$7*Coefficients!$D$16)/($A2395*SIN(C$5*PI()/180))*100/2)^2*PI(),IF(AND(C$9="L",C$10="D"),(($C$7*Coefficients!$E$16)/($A2395*SIN(C$5*PI()/180))*100/2)^2*PI(),IF(AND(C$9="C",C$10="D"),(($C$7* Coefficients!$F$16)/($A2395*SIN(C$5*PI()/180))*100/2)^2*PI(),FALSE))))</f>
        <v>488.61594487218611</v>
      </c>
      <c r="I2395" s="42">
        <f t="shared" si="261"/>
        <v>0.34921266579217713</v>
      </c>
      <c r="L2395" s="44"/>
    </row>
    <row r="2396" spans="1:12" x14ac:dyDescent="0.25">
      <c r="A2396" s="51">
        <f t="shared" si="262"/>
        <v>2296.1486481120701</v>
      </c>
      <c r="B2396" s="5">
        <f t="shared" si="256"/>
        <v>0.17972230924139609</v>
      </c>
      <c r="C2396" s="49">
        <f t="shared" si="259"/>
        <v>-14.907960196377415</v>
      </c>
      <c r="D2396" s="5">
        <f t="shared" si="257"/>
        <v>22.087369504137502</v>
      </c>
      <c r="E2396" s="5">
        <f t="shared" si="258"/>
        <v>55.426573276114823</v>
      </c>
      <c r="F2396" s="5">
        <f t="shared" si="260"/>
        <v>17.437180293541918</v>
      </c>
      <c r="G2396" s="16">
        <f>IF(AND(C$9="L",C$10="IB"),IF((($C$7*Coefficients!$C$16)/($A2396*($C$4/100)))&lt;=1,2*ASIN(($C$7*Coefficients!$C$16)/( $A2396*($C$4/100)))*180/PI(),180),IF(AND(C$9="C",C$10="IB"),IF((($C$7*Coefficients!$D$16)/($A2396*($C$4/100)))&lt;=1,2*ASIN(($C$7*Coefficients!$D$16)/( $A2396*($C$4/100)))*180/PI(),180),IF(AND(C$9="L",C$10="D"),IF((($C$7*Coefficients!$E$16)/($A2396*($C$4/100)))&lt;=1,2*ASIN(($C$7*Coefficients!$E$16)/( $A2396*($C$4/100)))*180/PI(),180),IF(AND(C$9="C",C$10="D"),IF((($C$7*Coefficients!$F$16)/($A2396*($C$4/100)))&lt;=1,2*ASIN(($C$7*Coefficients!$F$16)/( $A2396*($C$4/100)))*180/PI(),180),FALSE))))</f>
        <v>34.565469173948237</v>
      </c>
      <c r="H2396" s="50">
        <f>IF(AND(C$9="L",C$10="IB"),(($C$7*Coefficients!$C$16)/($A2396*SIN(C$5*PI()/180))*100/2)^2*PI(),IF(AND(C$9="C",C$10="IB"),(($C$7*Coefficients!$D$16)/($A2396*SIN(C$5*PI()/180))*100/2)^2*PI(),IF(AND(C$9="L",C$10="D"),(($C$7*Coefficients!$E$16)/($A2396*SIN(C$5*PI()/180))*100/2)^2*PI(),IF(AND(C$9="C",C$10="D"),(($C$7* Coefficients!$F$16)/($A2396*SIN(C$5*PI()/180))*100/2)^2*PI(),FALSE))))</f>
        <v>486.37095853010925</v>
      </c>
      <c r="I2396" s="42">
        <f t="shared" si="261"/>
        <v>0.34840949894849915</v>
      </c>
      <c r="L2396" s="44"/>
    </row>
    <row r="2397" spans="1:12" x14ac:dyDescent="0.25">
      <c r="A2397" s="51">
        <f t="shared" si="262"/>
        <v>2301.4418174082157</v>
      </c>
      <c r="B2397" s="5">
        <f t="shared" si="256"/>
        <v>0.17748779462268846</v>
      </c>
      <c r="C2397" s="49">
        <f t="shared" si="259"/>
        <v>-15.01663013784202</v>
      </c>
      <c r="D2397" s="5">
        <f t="shared" si="257"/>
        <v>22.138286149359082</v>
      </c>
      <c r="E2397" s="5">
        <f t="shared" si="258"/>
        <v>55.682410714207471</v>
      </c>
      <c r="F2397" s="5">
        <f t="shared" si="260"/>
        <v>17.457180293541917</v>
      </c>
      <c r="G2397" s="16">
        <f>IF(AND(C$9="L",C$10="IB"),IF((($C$7*Coefficients!$C$16)/($A2397*($C$4/100)))&lt;=1,2*ASIN(($C$7*Coefficients!$C$16)/( $A2397*($C$4/100)))*180/PI(),180),IF(AND(C$9="C",C$10="IB"),IF((($C$7*Coefficients!$D$16)/($A2397*($C$4/100)))&lt;=1,2*ASIN(($C$7*Coefficients!$D$16)/( $A2397*($C$4/100)))*180/PI(),180),IF(AND(C$9="L",C$10="D"),IF((($C$7*Coefficients!$E$16)/($A2397*($C$4/100)))&lt;=1,2*ASIN(($C$7*Coefficients!$E$16)/( $A2397*($C$4/100)))*180/PI(),180),IF(AND(C$9="C",C$10="D"),IF((($C$7*Coefficients!$F$16)/($A2397*($C$4/100)))&lt;=1,2*ASIN(($C$7*Coefficients!$F$16)/( $A2397*($C$4/100)))*180/PI(),180),FALSE))))</f>
        <v>34.48347770520494</v>
      </c>
      <c r="H2397" s="50">
        <f>IF(AND(C$9="L",C$10="IB"),(($C$7*Coefficients!$C$16)/($A2397*SIN(C$5*PI()/180))*100/2)^2*PI(),IF(AND(C$9="C",C$10="IB"),(($C$7*Coefficients!$D$16)/($A2397*SIN(C$5*PI()/180))*100/2)^2*PI(),IF(AND(C$9="L",C$10="D"),(($C$7*Coefficients!$E$16)/($A2397*SIN(C$5*PI()/180))*100/2)^2*PI(),IF(AND(C$9="C",C$10="D"),(($C$7* Coefficients!$F$16)/($A2397*SIN(C$5*PI()/180))*100/2)^2*PI(),FALSE))))</f>
        <v>484.13628696332563</v>
      </c>
      <c r="I2397" s="42">
        <f t="shared" si="261"/>
        <v>0.34760817933730148</v>
      </c>
      <c r="L2397" s="44"/>
    </row>
    <row r="2398" spans="1:12" x14ac:dyDescent="0.25">
      <c r="A2398" s="51">
        <f t="shared" si="262"/>
        <v>2306.7471887197757</v>
      </c>
      <c r="B2398" s="5">
        <f t="shared" si="256"/>
        <v>0.17525420960433721</v>
      </c>
      <c r="C2398" s="49">
        <f t="shared" si="259"/>
        <v>-15.126630829739318</v>
      </c>
      <c r="D2398" s="5">
        <f t="shared" si="257"/>
        <v>22.189320169570021</v>
      </c>
      <c r="E2398" s="5">
        <f t="shared" si="258"/>
        <v>55.939429044259711</v>
      </c>
      <c r="F2398" s="5">
        <f t="shared" si="260"/>
        <v>17.47718029354192</v>
      </c>
      <c r="G2398" s="16">
        <f>IF(AND(C$9="L",C$10="IB"),IF((($C$7*Coefficients!$C$16)/($A2398*($C$4/100)))&lt;=1,2*ASIN(($C$7*Coefficients!$C$16)/( $A2398*($C$4/100)))*180/PI(),180),IF(AND(C$9="C",C$10="IB"),IF((($C$7*Coefficients!$D$16)/($A2398*($C$4/100)))&lt;=1,2*ASIN(($C$7*Coefficients!$D$16)/( $A2398*($C$4/100)))*180/PI(),180),IF(AND(C$9="L",C$10="D"),IF((($C$7*Coefficients!$E$16)/($A2398*($C$4/100)))&lt;=1,2*ASIN(($C$7*Coefficients!$E$16)/( $A2398*($C$4/100)))*180/PI(),180),IF(AND(C$9="C",C$10="D"),IF((($C$7*Coefficients!$F$16)/($A2398*($C$4/100)))&lt;=1,2*ASIN(($C$7*Coefficients!$F$16)/( $A2398*($C$4/100)))*180/PI(),180),FALSE))))</f>
        <v>34.401692951789258</v>
      </c>
      <c r="H2398" s="50">
        <f>IF(AND(C$9="L",C$10="IB"),(($C$7*Coefficients!$C$16)/($A2398*SIN(C$5*PI()/180))*100/2)^2*PI(),IF(AND(C$9="C",C$10="IB"),(($C$7*Coefficients!$D$16)/($A2398*SIN(C$5*PI()/180))*100/2)^2*PI(),IF(AND(C$9="L",C$10="D"),(($C$7*Coefficients!$E$16)/($A2398*SIN(C$5*PI()/180))*100/2)^2*PI(),IF(AND(C$9="C",C$10="D"),(($C$7* Coefficients!$F$16)/($A2398*SIN(C$5*PI()/180))*100/2)^2*PI(),FALSE))))</f>
        <v>481.91188277974783</v>
      </c>
      <c r="I2398" s="42">
        <f t="shared" si="261"/>
        <v>0.3468087027100672</v>
      </c>
      <c r="L2398" s="44"/>
    </row>
    <row r="2399" spans="1:12" x14ac:dyDescent="0.25">
      <c r="A2399" s="51">
        <f t="shared" si="262"/>
        <v>2312.0647901753005</v>
      </c>
      <c r="B2399" s="5">
        <f t="shared" si="256"/>
        <v>0.1730216248626717</v>
      </c>
      <c r="C2399" s="49">
        <f t="shared" si="259"/>
        <v>-15.237992275966235</v>
      </c>
      <c r="D2399" s="5">
        <f t="shared" si="257"/>
        <v>22.240471835347623</v>
      </c>
      <c r="E2399" s="5">
        <f t="shared" si="258"/>
        <v>56.197633717021162</v>
      </c>
      <c r="F2399" s="5">
        <f t="shared" si="260"/>
        <v>17.497180293541916</v>
      </c>
      <c r="G2399" s="16">
        <f>IF(AND(C$9="L",C$10="IB"),IF((($C$7*Coefficients!$C$16)/($A2399*($C$4/100)))&lt;=1,2*ASIN(($C$7*Coefficients!$C$16)/( $A2399*($C$4/100)))*180/PI(),180),IF(AND(C$9="C",C$10="IB"),IF((($C$7*Coefficients!$D$16)/($A2399*($C$4/100)))&lt;=1,2*ASIN(($C$7*Coefficients!$D$16)/( $A2399*($C$4/100)))*180/PI(),180),IF(AND(C$9="L",C$10="D"),IF((($C$7*Coefficients!$E$16)/($A2399*($C$4/100)))&lt;=1,2*ASIN(($C$7*Coefficients!$E$16)/( $A2399*($C$4/100)))*180/PI(),180),IF(AND(C$9="C",C$10="D"),IF((($C$7*Coefficients!$F$16)/($A2399*($C$4/100)))&lt;=1,2*ASIN(($C$7*Coefficients!$F$16)/( $A2399*($C$4/100)))*180/PI(),180),FALSE))))</f>
        <v>34.320114301440874</v>
      </c>
      <c r="H2399" s="50">
        <f>IF(AND(C$9="L",C$10="IB"),(($C$7*Coefficients!$C$16)/($A2399*SIN(C$5*PI()/180))*100/2)^2*PI(),IF(AND(C$9="C",C$10="IB"),(($C$7*Coefficients!$D$16)/($A2399*SIN(C$5*PI()/180))*100/2)^2*PI(),IF(AND(C$9="L",C$10="D"),(($C$7*Coefficients!$E$16)/($A2399*SIN(C$5*PI()/180))*100/2)^2*PI(),IF(AND(C$9="C",C$10="D"),(($C$7* Coefficients!$F$16)/($A2399*SIN(C$5*PI()/180))*100/2)^2*PI(),FALSE))))</f>
        <v>479.69769880503497</v>
      </c>
      <c r="I2399" s="42">
        <f t="shared" si="261"/>
        <v>0.346011064828051</v>
      </c>
      <c r="L2399" s="44"/>
    </row>
    <row r="2400" spans="1:12" x14ac:dyDescent="0.25">
      <c r="A2400" s="51">
        <f t="shared" si="262"/>
        <v>2317.3946499681833</v>
      </c>
      <c r="B2400" s="5">
        <f t="shared" si="256"/>
        <v>0.17079011158699184</v>
      </c>
      <c r="C2400" s="49">
        <f t="shared" si="259"/>
        <v>-15.350745554383238</v>
      </c>
      <c r="D2400" s="5">
        <f t="shared" si="257"/>
        <v>22.291741417892919</v>
      </c>
      <c r="E2400" s="5">
        <f t="shared" si="258"/>
        <v>56.457030208400994</v>
      </c>
      <c r="F2400" s="5">
        <f t="shared" si="260"/>
        <v>17.517180293541916</v>
      </c>
      <c r="G2400" s="16">
        <f>IF(AND(C$9="L",C$10="IB"),IF((($C$7*Coefficients!$C$16)/($A2400*($C$4/100)))&lt;=1,2*ASIN(($C$7*Coefficients!$C$16)/( $A2400*($C$4/100)))*180/PI(),180),IF(AND(C$9="C",C$10="IB"),IF((($C$7*Coefficients!$D$16)/($A2400*($C$4/100)))&lt;=1,2*ASIN(($C$7*Coefficients!$D$16)/( $A2400*($C$4/100)))*180/PI(),180),IF(AND(C$9="L",C$10="D"),IF((($C$7*Coefficients!$E$16)/($A2400*($C$4/100)))&lt;=1,2*ASIN(($C$7*Coefficients!$E$16)/( $A2400*($C$4/100)))*180/PI(),180),IF(AND(C$9="C",C$10="D"),IF((($C$7*Coefficients!$F$16)/($A2400*($C$4/100)))&lt;=1,2*ASIN(($C$7*Coefficients!$F$16)/( $A2400*($C$4/100)))*180/PI(),180),FALSE))))</f>
        <v>34.238741144399341</v>
      </c>
      <c r="H2400" s="50">
        <f>IF(AND(C$9="L",C$10="IB"),(($C$7*Coefficients!$C$16)/($A2400*SIN(C$5*PI()/180))*100/2)^2*PI(),IF(AND(C$9="C",C$10="IB"),(($C$7*Coefficients!$D$16)/($A2400*SIN(C$5*PI()/180))*100/2)^2*PI(),IF(AND(C$9="L",C$10="D"),(($C$7*Coefficients!$E$16)/($A2400*SIN(C$5*PI()/180))*100/2)^2*PI(),IF(AND(C$9="C",C$10="D"),(($C$7* Coefficients!$F$16)/($A2400*SIN(C$5*PI()/180))*100/2)^2*PI(),FALSE))))</f>
        <v>477.49368808159301</v>
      </c>
      <c r="I2400" s="42">
        <f t="shared" si="261"/>
        <v>0.34521526146225623</v>
      </c>
      <c r="L2400" s="44"/>
    </row>
    <row r="2401" spans="1:12" x14ac:dyDescent="0.25">
      <c r="A2401" s="51">
        <f t="shared" si="262"/>
        <v>2322.7367963568108</v>
      </c>
      <c r="B2401" s="5">
        <f t="shared" si="256"/>
        <v>0.16855974147930555</v>
      </c>
      <c r="C2401" s="49">
        <f t="shared" si="259"/>
        <v>-15.464922869569742</v>
      </c>
      <c r="D2401" s="5">
        <f t="shared" si="257"/>
        <v>22.343129189032137</v>
      </c>
      <c r="E2401" s="5">
        <f t="shared" si="258"/>
        <v>56.717624019583987</v>
      </c>
      <c r="F2401" s="5">
        <f t="shared" si="260"/>
        <v>17.537180293541915</v>
      </c>
      <c r="G2401" s="16">
        <f>IF(AND(C$9="L",C$10="IB"),IF((($C$7*Coefficients!$C$16)/($A2401*($C$4/100)))&lt;=1,2*ASIN(($C$7*Coefficients!$C$16)/( $A2401*($C$4/100)))*180/PI(),180),IF(AND(C$9="C",C$10="IB"),IF((($C$7*Coefficients!$D$16)/($A2401*($C$4/100)))&lt;=1,2*ASIN(($C$7*Coefficients!$D$16)/( $A2401*($C$4/100)))*180/PI(),180),IF(AND(C$9="L",C$10="D"),IF((($C$7*Coefficients!$E$16)/($A2401*($C$4/100)))&lt;=1,2*ASIN(($C$7*Coefficients!$E$16)/( $A2401*($C$4/100)))*180/PI(),180),IF(AND(C$9="C",C$10="D"),IF((($C$7*Coefficients!$F$16)/($A2401*($C$4/100)))&lt;=1,2*ASIN(($C$7*Coefficients!$F$16)/( $A2401*($C$4/100)))*180/PI(),180),FALSE))))</f>
        <v>34.157572873388958</v>
      </c>
      <c r="H2401" s="50">
        <f>IF(AND(C$9="L",C$10="IB"),(($C$7*Coefficients!$C$16)/($A2401*SIN(C$5*PI()/180))*100/2)^2*PI(),IF(AND(C$9="C",C$10="IB"),(($C$7*Coefficients!$D$16)/($A2401*SIN(C$5*PI()/180))*100/2)^2*PI(),IF(AND(C$9="L",C$10="D"),(($C$7*Coefficients!$E$16)/($A2401*SIN(C$5*PI()/180))*100/2)^2*PI(),IF(AND(C$9="C",C$10="D"),(($C$7* Coefficients!$F$16)/($A2401*SIN(C$5*PI()/180))*100/2)^2*PI(),FALSE))))</f>
        <v>475.29980386757808</v>
      </c>
      <c r="I2401" s="42">
        <f t="shared" si="261"/>
        <v>0.34442128839341241</v>
      </c>
      <c r="L2401" s="44"/>
    </row>
    <row r="2402" spans="1:12" x14ac:dyDescent="0.25">
      <c r="A2402" s="51">
        <f t="shared" si="262"/>
        <v>2328.0912576647111</v>
      </c>
      <c r="B2402" s="5">
        <f t="shared" si="256"/>
        <v>0.16633058675400419</v>
      </c>
      <c r="C2402" s="49">
        <f t="shared" si="259"/>
        <v>-15.580557608870755</v>
      </c>
      <c r="D2402" s="5">
        <f t="shared" si="257"/>
        <v>22.394635421218123</v>
      </c>
      <c r="E2402" s="5">
        <f t="shared" si="258"/>
        <v>56.979420677147246</v>
      </c>
      <c r="F2402" s="5">
        <f t="shared" si="260"/>
        <v>17.557180293541915</v>
      </c>
      <c r="G2402" s="16">
        <f>IF(AND(C$9="L",C$10="IB"),IF((($C$7*Coefficients!$C$16)/($A2402*($C$4/100)))&lt;=1,2*ASIN(($C$7*Coefficients!$C$16)/( $A2402*($C$4/100)))*180/PI(),180),IF(AND(C$9="C",C$10="IB"),IF((($C$7*Coefficients!$D$16)/($A2402*($C$4/100)))&lt;=1,2*ASIN(($C$7*Coefficients!$D$16)/( $A2402*($C$4/100)))*180/PI(),180),IF(AND(C$9="L",C$10="D"),IF((($C$7*Coefficients!$E$16)/($A2402*($C$4/100)))&lt;=1,2*ASIN(($C$7*Coefficients!$E$16)/( $A2402*($C$4/100)))*180/PI(),180),IF(AND(C$9="C",C$10="D"),IF((($C$7*Coefficients!$F$16)/($A2402*($C$4/100)))&lt;=1,2*ASIN(($C$7*Coefficients!$F$16)/( $A2402*($C$4/100)))*180/PI(),180),FALSE))))</f>
        <v>34.076608883603633</v>
      </c>
      <c r="H2402" s="50">
        <f>IF(AND(C$9="L",C$10="IB"),(($C$7*Coefficients!$C$16)/($A2402*SIN(C$5*PI()/180))*100/2)^2*PI(),IF(AND(C$9="C",C$10="IB"),(($C$7*Coefficients!$D$16)/($A2402*SIN(C$5*PI()/180))*100/2)^2*PI(),IF(AND(C$9="L",C$10="D"),(($C$7*Coefficients!$E$16)/($A2402*SIN(C$5*PI()/180))*100/2)^2*PI(),IF(AND(C$9="C",C$10="D"),(($C$7* Coefficients!$F$16)/($A2402*SIN(C$5*PI()/180))*100/2)^2*PI(),FALSE))))</f>
        <v>473.11599963590544</v>
      </c>
      <c r="I2402" s="42">
        <f t="shared" si="261"/>
        <v>0.34362914141195366</v>
      </c>
      <c r="L2402" s="44"/>
    </row>
    <row r="2403" spans="1:12" x14ac:dyDescent="0.25">
      <c r="A2403" s="51">
        <f t="shared" si="262"/>
        <v>2333.4580622807048</v>
      </c>
      <c r="B2403" s="5">
        <f t="shared" ref="B2403:B2466" si="263">IF(AND(C$9="L",C$10="IB"),SQRT((SIN(PI()*$A2403*($C$4/100)/$C$7*SIN($C$5*PI()/180))/(PI()*$A2403*($C$4/100)/$C$7*SIN($C$5*PI()/180)))^2),IF(AND(C$9="C",C$10="IB"),IMABS(2*BESSELJ((2*PI()*$A2403/$C$7)*(($C$4/100)/2)*SIN($C$5*PI()/180),1)/( (2*PI()*$A2403/$C$7)*(($C$4/100)/2)*SIN($C$5*PI()/180))),IF(AND(C$9="L",C$10="D"),SQRT((SIN(PI()*$A2403*($C$4/100)/$C$7*SIN($C$5*PI()/180))/(PI()*$A2403*($C$4/100)/$C$7*SIN($C$5*PI()/180)))^2)*COS(C$5*PI()/180),IF(AND(C$9="C",C$10="D"),IMABS(2*BESSELJ((2*PI()*$A2403/$C$7)*(($C$4/100)/2)*SIN($C$5*PI()/180),1)/( (2*PI()*$A2403/$C$7)*(($C$4/100)/2)*SIN($C$5*PI()/180)))* COS(C$5*PI()/180),FALSE))))</f>
        <v>0.16410272013747837</v>
      </c>
      <c r="C2403" s="49">
        <f t="shared" si="259"/>
        <v>-15.697684401984331</v>
      </c>
      <c r="D2403" s="5">
        <f t="shared" ref="D2403:D2466" si="264">IF(C$9="C",C$14/(C$7/A2403*100),"n/a")</f>
        <v>22.446260387531794</v>
      </c>
      <c r="E2403" s="5">
        <f t="shared" ref="E2403:E2466" si="265">IF($C$9="C",(((PI()*(C$4/100)/(C$7/A2403)))^2),IF($C$9="L",(2*(C$4/100)/(C$7/A2403)),FALSE))</f>
        <v>57.242425733177392</v>
      </c>
      <c r="F2403" s="5">
        <f t="shared" si="260"/>
        <v>17.577180293541915</v>
      </c>
      <c r="G2403" s="16">
        <f>IF(AND(C$9="L",C$10="IB"),IF((($C$7*Coefficients!$C$16)/($A2403*($C$4/100)))&lt;=1,2*ASIN(($C$7*Coefficients!$C$16)/( $A2403*($C$4/100)))*180/PI(),180),IF(AND(C$9="C",C$10="IB"),IF((($C$7*Coefficients!$D$16)/($A2403*($C$4/100)))&lt;=1,2*ASIN(($C$7*Coefficients!$D$16)/( $A2403*($C$4/100)))*180/PI(),180),IF(AND(C$9="L",C$10="D"),IF((($C$7*Coefficients!$E$16)/($A2403*($C$4/100)))&lt;=1,2*ASIN(($C$7*Coefficients!$E$16)/( $A2403*($C$4/100)))*180/PI(),180),IF(AND(C$9="C",C$10="D"),IF((($C$7*Coefficients!$F$16)/($A2403*($C$4/100)))&lt;=1,2*ASIN(($C$7*Coefficients!$F$16)/( $A2403*($C$4/100)))*180/PI(),180),FALSE))))</f>
        <v>33.995848572691962</v>
      </c>
      <c r="H2403" s="50">
        <f>IF(AND(C$9="L",C$10="IB"),(($C$7*Coefficients!$C$16)/($A2403*SIN(C$5*PI()/180))*100/2)^2*PI(),IF(AND(C$9="C",C$10="IB"),(($C$7*Coefficients!$D$16)/($A2403*SIN(C$5*PI()/180))*100/2)^2*PI(),IF(AND(C$9="L",C$10="D"),(($C$7*Coefficients!$E$16)/($A2403*SIN(C$5*PI()/180))*100/2)^2*PI(),IF(AND(C$9="C",C$10="D"),(($C$7* Coefficients!$F$16)/($A2403*SIN(C$5*PI()/180))*100/2)^2*PI(),FALSE))))</f>
        <v>470.94222907326355</v>
      </c>
      <c r="I2403" s="42">
        <f t="shared" si="261"/>
        <v>0.3428388163179954</v>
      </c>
      <c r="L2403" s="44"/>
    </row>
    <row r="2404" spans="1:12" x14ac:dyDescent="0.25">
      <c r="A2404" s="51">
        <f t="shared" si="262"/>
        <v>2338.8372386590563</v>
      </c>
      <c r="B2404" s="5">
        <f t="shared" si="263"/>
        <v>0.16187621486766757</v>
      </c>
      <c r="C2404" s="49">
        <f t="shared" ref="C2404:C2467" si="266">20*LOG(B2404)</f>
        <v>-15.8163391843621</v>
      </c>
      <c r="D2404" s="5">
        <f t="shared" si="264"/>
        <v>22.498004361683581</v>
      </c>
      <c r="E2404" s="5">
        <f t="shared" si="265"/>
        <v>57.506644765388344</v>
      </c>
      <c r="F2404" s="5">
        <f t="shared" ref="F2404:F2467" si="267">IF(E2404&gt;=1,10*LOG(E2404),"neg.")</f>
        <v>17.597180293541914</v>
      </c>
      <c r="G2404" s="16">
        <f>IF(AND(C$9="L",C$10="IB"),IF((($C$7*Coefficients!$C$16)/($A2404*($C$4/100)))&lt;=1,2*ASIN(($C$7*Coefficients!$C$16)/( $A2404*($C$4/100)))*180/PI(),180),IF(AND(C$9="C",C$10="IB"),IF((($C$7*Coefficients!$D$16)/($A2404*($C$4/100)))&lt;=1,2*ASIN(($C$7*Coefficients!$D$16)/( $A2404*($C$4/100)))*180/PI(),180),IF(AND(C$9="L",C$10="D"),IF((($C$7*Coefficients!$E$16)/($A2404*($C$4/100)))&lt;=1,2*ASIN(($C$7*Coefficients!$E$16)/( $A2404*($C$4/100)))*180/PI(),180),IF(AND(C$9="C",C$10="D"),IF((($C$7*Coefficients!$F$16)/($A2404*($C$4/100)))&lt;=1,2*ASIN(($C$7*Coefficients!$F$16)/( $A2404*($C$4/100)))*180/PI(),180),FALSE))))</f>
        <v>33.915291340742392</v>
      </c>
      <c r="H2404" s="50">
        <f>IF(AND(C$9="L",C$10="IB"),(($C$7*Coefficients!$C$16)/($A2404*SIN(C$5*PI()/180))*100/2)^2*PI(),IF(AND(C$9="C",C$10="IB"),(($C$7*Coefficients!$D$16)/($A2404*SIN(C$5*PI()/180))*100/2)^2*PI(),IF(AND(C$9="L",C$10="D"),(($C$7*Coefficients!$E$16)/($A2404*SIN(C$5*PI()/180))*100/2)^2*PI(),IF(AND(C$9="C",C$10="D"),(($C$7* Coefficients!$F$16)/($A2404*SIN(C$5*PI()/180))*100/2)^2*PI(),FALSE))))</f>
        <v>468.77844607913028</v>
      </c>
      <c r="I2404" s="42">
        <f t="shared" ref="I2404:I2467" si="268">(0.8/A2404)*1000</f>
        <v>0.34205030892131261</v>
      </c>
      <c r="L2404" s="44"/>
    </row>
    <row r="2405" spans="1:12" x14ac:dyDescent="0.25">
      <c r="A2405" s="51">
        <f t="shared" ref="A2405:A2468" si="269">A2404*10^(1/1000)</f>
        <v>2344.2288153196228</v>
      </c>
      <c r="B2405" s="5">
        <f t="shared" si="263"/>
        <v>0.15965114469354924</v>
      </c>
      <c r="C2405" s="49">
        <f t="shared" si="266"/>
        <v>-15.93655926471939</v>
      </c>
      <c r="D2405" s="5">
        <f t="shared" si="264"/>
        <v>22.549867618014886</v>
      </c>
      <c r="E2405" s="5">
        <f t="shared" si="265"/>
        <v>57.772083377239539</v>
      </c>
      <c r="F2405" s="5">
        <f t="shared" si="267"/>
        <v>17.617180293541914</v>
      </c>
      <c r="G2405" s="16">
        <f>IF(AND(C$9="L",C$10="IB"),IF((($C$7*Coefficients!$C$16)/($A2405*($C$4/100)))&lt;=1,2*ASIN(($C$7*Coefficients!$C$16)/( $A2405*($C$4/100)))*180/PI(),180),IF(AND(C$9="C",C$10="IB"),IF((($C$7*Coefficients!$D$16)/($A2405*($C$4/100)))&lt;=1,2*ASIN(($C$7*Coefficients!$D$16)/( $A2405*($C$4/100)))*180/PI(),180),IF(AND(C$9="L",C$10="D"),IF((($C$7*Coefficients!$E$16)/($A2405*($C$4/100)))&lt;=1,2*ASIN(($C$7*Coefficients!$E$16)/( $A2405*($C$4/100)))*180/PI(),180),IF(AND(C$9="C",C$10="D"),IF((($C$7*Coefficients!$F$16)/($A2405*($C$4/100)))&lt;=1,2*ASIN(($C$7*Coefficients!$F$16)/( $A2405*($C$4/100)))*180/PI(),180),FALSE))))</f>
        <v>33.834936590268462</v>
      </c>
      <c r="H2405" s="50">
        <f>IF(AND(C$9="L",C$10="IB"),(($C$7*Coefficients!$C$16)/($A2405*SIN(C$5*PI()/180))*100/2)^2*PI(),IF(AND(C$9="C",C$10="IB"),(($C$7*Coefficients!$D$16)/($A2405*SIN(C$5*PI()/180))*100/2)^2*PI(),IF(AND(C$9="L",C$10="D"),(($C$7*Coefficients!$E$16)/($A2405*SIN(C$5*PI()/180))*100/2)^2*PI(),IF(AND(C$9="C",C$10="D"),(($C$7* Coefficients!$F$16)/($A2405*SIN(C$5*PI()/180))*100/2)^2*PI(),FALSE))))</f>
        <v>466.62460476479708</v>
      </c>
      <c r="I2405" s="42">
        <f t="shared" si="268"/>
        <v>0.34126361504131775</v>
      </c>
      <c r="L2405" s="44"/>
    </row>
    <row r="2406" spans="1:12" x14ac:dyDescent="0.25">
      <c r="A2406" s="51">
        <f t="shared" si="269"/>
        <v>2349.6328208480072</v>
      </c>
      <c r="B2406" s="5">
        <f t="shared" si="263"/>
        <v>0.15742758387456074</v>
      </c>
      <c r="C2406" s="49">
        <f t="shared" si="266"/>
        <v>-16.058383396979224</v>
      </c>
      <c r="D2406" s="5">
        <f t="shared" si="264"/>
        <v>22.601850431499532</v>
      </c>
      <c r="E2406" s="5">
        <f t="shared" si="265"/>
        <v>58.03874719805485</v>
      </c>
      <c r="F2406" s="5">
        <f t="shared" si="267"/>
        <v>17.637180293541913</v>
      </c>
      <c r="G2406" s="16">
        <f>IF(AND(C$9="L",C$10="IB"),IF((($C$7*Coefficients!$C$16)/($A2406*($C$4/100)))&lt;=1,2*ASIN(($C$7*Coefficients!$C$16)/( $A2406*($C$4/100)))*180/PI(),180),IF(AND(C$9="C",C$10="IB"),IF((($C$7*Coefficients!$D$16)/($A2406*($C$4/100)))&lt;=1,2*ASIN(($C$7*Coefficients!$D$16)/( $A2406*($C$4/100)))*180/PI(),180),IF(AND(C$9="L",C$10="D"),IF((($C$7*Coefficients!$E$16)/($A2406*($C$4/100)))&lt;=1,2*ASIN(($C$7*Coefficients!$E$16)/( $A2406*($C$4/100)))*180/PI(),180),IF(AND(C$9="C",C$10="D"),IF((($C$7*Coefficients!$F$16)/($A2406*($C$4/100)))&lt;=1,2*ASIN(($C$7*Coefficients!$F$16)/( $A2406*($C$4/100)))*180/PI(),180),FALSE))))</f>
        <v>33.754783726194326</v>
      </c>
      <c r="H2406" s="50">
        <f>IF(AND(C$9="L",C$10="IB"),(($C$7*Coefficients!$C$16)/($A2406*SIN(C$5*PI()/180))*100/2)^2*PI(),IF(AND(C$9="C",C$10="IB"),(($C$7*Coefficients!$D$16)/($A2406*SIN(C$5*PI()/180))*100/2)^2*PI(),IF(AND(C$9="L",C$10="D"),(($C$7*Coefficients!$E$16)/($A2406*SIN(C$5*PI()/180))*100/2)^2*PI(),IF(AND(C$9="C",C$10="D"),(($C$7* Coefficients!$F$16)/($A2406*SIN(C$5*PI()/180))*100/2)^2*PI(),FALSE))))</f>
        <v>464.48065945239404</v>
      </c>
      <c r="I2406" s="42">
        <f t="shared" si="268"/>
        <v>0.34047873050703797</v>
      </c>
      <c r="L2406" s="44"/>
    </row>
    <row r="2407" spans="1:12" x14ac:dyDescent="0.25">
      <c r="A2407" s="51">
        <f t="shared" si="269"/>
        <v>2355.0492838957089</v>
      </c>
      <c r="B2407" s="5">
        <f t="shared" si="263"/>
        <v>0.15520560717995704</v>
      </c>
      <c r="C2407" s="49">
        <f t="shared" si="266"/>
        <v>-16.181851857004329</v>
      </c>
      <c r="D2407" s="5">
        <f t="shared" si="264"/>
        <v>22.653953077745218</v>
      </c>
      <c r="E2407" s="5">
        <f t="shared" si="265"/>
        <v>58.306641883141857</v>
      </c>
      <c r="F2407" s="5">
        <f t="shared" si="267"/>
        <v>17.657180293541913</v>
      </c>
      <c r="G2407" s="16">
        <f>IF(AND(C$9="L",C$10="IB"),IF((($C$7*Coefficients!$C$16)/($A2407*($C$4/100)))&lt;=1,2*ASIN(($C$7*Coefficients!$C$16)/( $A2407*($C$4/100)))*180/PI(),180),IF(AND(C$9="C",C$10="IB"),IF((($C$7*Coefficients!$D$16)/($A2407*($C$4/100)))&lt;=1,2*ASIN(($C$7*Coefficients!$D$16)/( $A2407*($C$4/100)))*180/PI(),180),IF(AND(C$9="L",C$10="D"),IF((($C$7*Coefficients!$E$16)/($A2407*($C$4/100)))&lt;=1,2*ASIN(($C$7*Coefficients!$E$16)/( $A2407*($C$4/100)))*180/PI(),180),IF(AND(C$9="C",C$10="D"),IF((($C$7*Coefficients!$F$16)/($A2407*($C$4/100)))&lt;=1,2*ASIN(($C$7*Coefficients!$F$16)/( $A2407*($C$4/100)))*180/PI(),180),FALSE))))</f>
        <v>33.674832155840136</v>
      </c>
      <c r="H2407" s="50">
        <f>IF(AND(C$9="L",C$10="IB"),(($C$7*Coefficients!$C$16)/($A2407*SIN(C$5*PI()/180))*100/2)^2*PI(),IF(AND(C$9="C",C$10="IB"),(($C$7*Coefficients!$D$16)/($A2407*SIN(C$5*PI()/180))*100/2)^2*PI(),IF(AND(C$9="L",C$10="D"),(($C$7*Coefficients!$E$16)/($A2407*SIN(C$5*PI()/180))*100/2)^2*PI(),IF(AND(C$9="C",C$10="D"),(($C$7* Coefficients!$F$16)/($A2407*SIN(C$5*PI()/180))*100/2)^2*PI(),FALSE))))</f>
        <v>462.34656467392284</v>
      </c>
      <c r="I2407" s="42">
        <f t="shared" si="268"/>
        <v>0.33969565115709366</v>
      </c>
      <c r="L2407" s="44"/>
    </row>
    <row r="2408" spans="1:12" x14ac:dyDescent="0.25">
      <c r="A2408" s="51">
        <f t="shared" si="269"/>
        <v>2360.4782331802753</v>
      </c>
      <c r="B2408" s="5">
        <f t="shared" si="263"/>
        <v>0.15298528988810015</v>
      </c>
      <c r="C2408" s="49">
        <f t="shared" si="266"/>
        <v>-16.307006524505095</v>
      </c>
      <c r="D2408" s="5">
        <f t="shared" si="264"/>
        <v>22.706175832994983</v>
      </c>
      <c r="E2408" s="5">
        <f t="shared" si="265"/>
        <v>58.575773113911914</v>
      </c>
      <c r="F2408" s="5">
        <f t="shared" si="267"/>
        <v>17.677180293541912</v>
      </c>
      <c r="G2408" s="16">
        <f>IF(AND(C$9="L",C$10="IB"),IF((($C$7*Coefficients!$C$16)/($A2408*($C$4/100)))&lt;=1,2*ASIN(($C$7*Coefficients!$C$16)/( $A2408*($C$4/100)))*180/PI(),180),IF(AND(C$9="C",C$10="IB"),IF((($C$7*Coefficients!$D$16)/($A2408*($C$4/100)))&lt;=1,2*ASIN(($C$7*Coefficients!$D$16)/( $A2408*($C$4/100)))*180/PI(),180),IF(AND(C$9="L",C$10="D"),IF((($C$7*Coefficients!$E$16)/($A2408*($C$4/100)))&lt;=1,2*ASIN(($C$7*Coefficients!$E$16)/( $A2408*($C$4/100)))*180/PI(),180),IF(AND(C$9="C",C$10="D"),IF((($C$7*Coefficients!$F$16)/($A2408*($C$4/100)))&lt;=1,2*ASIN(($C$7*Coefficients!$F$16)/( $A2408*($C$4/100)))*180/PI(),180),FALSE))))</f>
        <v>33.595081288907821</v>
      </c>
      <c r="H2408" s="50">
        <f>IF(AND(C$9="L",C$10="IB"),(($C$7*Coefficients!$C$16)/($A2408*SIN(C$5*PI()/180))*100/2)^2*PI(),IF(AND(C$9="C",C$10="IB"),(($C$7*Coefficients!$D$16)/($A2408*SIN(C$5*PI()/180))*100/2)^2*PI(),IF(AND(C$9="L",C$10="D"),(($C$7*Coefficients!$E$16)/($A2408*SIN(C$5*PI()/180))*100/2)^2*PI(),IF(AND(C$9="C",C$10="D"),(($C$7* Coefficients!$F$16)/($A2408*SIN(C$5*PI()/180))*100/2)^2*PI(),FALSE))))</f>
        <v>460.22227517029091</v>
      </c>
      <c r="I2408" s="42">
        <f t="shared" si="268"/>
        <v>0.33891437283967624</v>
      </c>
      <c r="L2408" s="44"/>
    </row>
    <row r="2409" spans="1:12" x14ac:dyDescent="0.25">
      <c r="A2409" s="51">
        <f t="shared" si="269"/>
        <v>2365.9196974854558</v>
      </c>
      <c r="B2409" s="5">
        <f t="shared" si="263"/>
        <v>0.15076670778568246</v>
      </c>
      <c r="C2409" s="49">
        <f t="shared" si="266"/>
        <v>-16.433890970548159</v>
      </c>
      <c r="D2409" s="5">
        <f t="shared" si="264"/>
        <v>22.758518974128688</v>
      </c>
      <c r="E2409" s="5">
        <f t="shared" si="265"/>
        <v>58.84614659800058</v>
      </c>
      <c r="F2409" s="5">
        <f t="shared" si="267"/>
        <v>17.697180293541912</v>
      </c>
      <c r="G2409" s="16">
        <f>IF(AND(C$9="L",C$10="IB"),IF((($C$7*Coefficients!$C$16)/($A2409*($C$4/100)))&lt;=1,2*ASIN(($C$7*Coefficients!$C$16)/( $A2409*($C$4/100)))*180/PI(),180),IF(AND(C$9="C",C$10="IB"),IF((($C$7*Coefficients!$D$16)/($A2409*($C$4/100)))&lt;=1,2*ASIN(($C$7*Coefficients!$D$16)/( $A2409*($C$4/100)))*180/PI(),180),IF(AND(C$9="L",C$10="D"),IF((($C$7*Coefficients!$E$16)/($A2409*($C$4/100)))&lt;=1,2*ASIN(($C$7*Coefficients!$E$16)/( $A2409*($C$4/100)))*180/PI(),180),IF(AND(C$9="C",C$10="D"),IF((($C$7*Coefficients!$F$16)/($A2409*($C$4/100)))&lt;=1,2*ASIN(($C$7*Coefficients!$F$16)/( $A2409*($C$4/100)))*180/PI(),180),FALSE))))</f>
        <v>33.515530537466766</v>
      </c>
      <c r="H2409" s="50">
        <f>IF(AND(C$9="L",C$10="IB"),(($C$7*Coefficients!$C$16)/($A2409*SIN(C$5*PI()/180))*100/2)^2*PI(),IF(AND(C$9="C",C$10="IB"),(($C$7*Coefficients!$D$16)/($A2409*SIN(C$5*PI()/180))*100/2)^2*PI(),IF(AND(C$9="L",C$10="D"),(($C$7*Coefficients!$E$16)/($A2409*SIN(C$5*PI()/180))*100/2)^2*PI(),IF(AND(C$9="C",C$10="D"),(($C$7* Coefficients!$F$16)/($A2409*SIN(C$5*PI()/180))*100/2)^2*PI(),FALSE))))</f>
        <v>458.10774589035282</v>
      </c>
      <c r="I2409" s="42">
        <f t="shared" si="268"/>
        <v>0.33813489141252562</v>
      </c>
      <c r="L2409" s="44"/>
    </row>
    <row r="2410" spans="1:12" x14ac:dyDescent="0.25">
      <c r="A2410" s="51">
        <f t="shared" si="269"/>
        <v>2371.3737056613522</v>
      </c>
      <c r="B2410" s="5">
        <f t="shared" si="263"/>
        <v>0.14854993716687959</v>
      </c>
      <c r="C2410" s="49">
        <f t="shared" si="266"/>
        <v>-16.562550551132059</v>
      </c>
      <c r="D2410" s="5">
        <f t="shared" si="264"/>
        <v>22.810982778664453</v>
      </c>
      <c r="E2410" s="5">
        <f t="shared" si="265"/>
        <v>59.117768069388653</v>
      </c>
      <c r="F2410" s="5">
        <f t="shared" si="267"/>
        <v>17.717180293541912</v>
      </c>
      <c r="G2410" s="16">
        <f>IF(AND(C$9="L",C$10="IB"),IF((($C$7*Coefficients!$C$16)/($A2410*($C$4/100)))&lt;=1,2*ASIN(($C$7*Coefficients!$C$16)/( $A2410*($C$4/100)))*180/PI(),180),IF(AND(C$9="C",C$10="IB"),IF((($C$7*Coefficients!$D$16)/($A2410*($C$4/100)))&lt;=1,2*ASIN(($C$7*Coefficients!$D$16)/( $A2410*($C$4/100)))*180/PI(),180),IF(AND(C$9="L",C$10="D"),IF((($C$7*Coefficients!$E$16)/($A2410*($C$4/100)))&lt;=1,2*ASIN(($C$7*Coefficients!$E$16)/( $A2410*($C$4/100)))*180/PI(),180),IF(AND(C$9="C",C$10="D"),IF((($C$7*Coefficients!$F$16)/($A2410*($C$4/100)))&lt;=1,2*ASIN(($C$7*Coefficients!$F$16)/( $A2410*($C$4/100)))*180/PI(),180),FALSE))))</f>
        <v>33.436179315939732</v>
      </c>
      <c r="H2410" s="50">
        <f>IF(AND(C$9="L",C$10="IB"),(($C$7*Coefficients!$C$16)/($A2410*SIN(C$5*PI()/180))*100/2)^2*PI(),IF(AND(C$9="C",C$10="IB"),(($C$7*Coefficients!$D$16)/($A2410*SIN(C$5*PI()/180))*100/2)^2*PI(),IF(AND(C$9="L",C$10="D"),(($C$7*Coefficients!$E$16)/($A2410*SIN(C$5*PI()/180))*100/2)^2*PI(),IF(AND(C$9="C",C$10="D"),(($C$7* Coefficients!$F$16)/($A2410*SIN(C$5*PI()/180))*100/2)^2*PI(),FALSE))))</f>
        <v>456.00293198995382</v>
      </c>
      <c r="I2410" s="42">
        <f t="shared" si="268"/>
        <v>0.33735720274290892</v>
      </c>
      <c r="L2410" s="44"/>
    </row>
    <row r="2411" spans="1:12" x14ac:dyDescent="0.25">
      <c r="A2411" s="51">
        <f t="shared" si="269"/>
        <v>2376.8402866245729</v>
      </c>
      <c r="B2411" s="5">
        <f t="shared" si="263"/>
        <v>0.14633505483243522</v>
      </c>
      <c r="C2411" s="49">
        <f t="shared" si="266"/>
        <v>-16.693032507341769</v>
      </c>
      <c r="D2411" s="5">
        <f t="shared" si="264"/>
        <v>22.863567524760143</v>
      </c>
      <c r="E2411" s="5">
        <f t="shared" si="265"/>
        <v>59.390643288523755</v>
      </c>
      <c r="F2411" s="5">
        <f t="shared" si="267"/>
        <v>17.737180293541911</v>
      </c>
      <c r="G2411" s="16">
        <f>IF(AND(C$9="L",C$10="IB"),IF((($C$7*Coefficients!$C$16)/($A2411*($C$4/100)))&lt;=1,2*ASIN(($C$7*Coefficients!$C$16)/( $A2411*($C$4/100)))*180/PI(),180),IF(AND(C$9="C",C$10="IB"),IF((($C$7*Coefficients!$D$16)/($A2411*($C$4/100)))&lt;=1,2*ASIN(($C$7*Coefficients!$D$16)/( $A2411*($C$4/100)))*180/PI(),180),IF(AND(C$9="L",C$10="D"),IF((($C$7*Coefficients!$E$16)/($A2411*($C$4/100)))&lt;=1,2*ASIN(($C$7*Coefficients!$E$16)/( $A2411*($C$4/100)))*180/PI(),180),IF(AND(C$9="C",C$10="D"),IF((($C$7*Coefficients!$F$16)/($A2411*($C$4/100)))&lt;=1,2*ASIN(($C$7*Coefficients!$F$16)/( $A2411*($C$4/100)))*180/PI(),180),FALSE))))</f>
        <v>33.35702704108887</v>
      </c>
      <c r="H2411" s="50">
        <f>IF(AND(C$9="L",C$10="IB"),(($C$7*Coefficients!$C$16)/($A2411*SIN(C$5*PI()/180))*100/2)^2*PI(),IF(AND(C$9="C",C$10="IB"),(($C$7*Coefficients!$D$16)/($A2411*SIN(C$5*PI()/180))*100/2)^2*PI(),IF(AND(C$9="L",C$10="D"),(($C$7*Coefficients!$E$16)/($A2411*SIN(C$5*PI()/180))*100/2)^2*PI(),IF(AND(C$9="C",C$10="D"),(($C$7* Coefficients!$F$16)/($A2411*SIN(C$5*PI()/180))*100/2)^2*PI(),FALSE))))</f>
        <v>453.90778883097988</v>
      </c>
      <c r="I2411" s="42">
        <f t="shared" si="268"/>
        <v>0.33658130270759828</v>
      </c>
      <c r="L2411" s="44"/>
    </row>
    <row r="2412" spans="1:12" x14ac:dyDescent="0.25">
      <c r="A2412" s="51">
        <f t="shared" si="269"/>
        <v>2382.3194693583855</v>
      </c>
      <c r="B2412" s="5">
        <f t="shared" si="263"/>
        <v>0.14412213808867427</v>
      </c>
      <c r="C2412" s="49">
        <f t="shared" si="266"/>
        <v>-16.8253860726456</v>
      </c>
      <c r="D2412" s="5">
        <f t="shared" si="264"/>
        <v>22.916273491214849</v>
      </c>
      <c r="E2412" s="5">
        <f t="shared" si="265"/>
        <v>59.664778042442556</v>
      </c>
      <c r="F2412" s="5">
        <f t="shared" si="267"/>
        <v>17.757180293541911</v>
      </c>
      <c r="G2412" s="16">
        <f>IF(AND(C$9="L",C$10="IB"),IF((($C$7*Coefficients!$C$16)/($A2412*($C$4/100)))&lt;=1,2*ASIN(($C$7*Coefficients!$C$16)/( $A2412*($C$4/100)))*180/PI(),180),IF(AND(C$9="C",C$10="IB"),IF((($C$7*Coefficients!$D$16)/($A2412*($C$4/100)))&lt;=1,2*ASIN(($C$7*Coefficients!$D$16)/( $A2412*($C$4/100)))*180/PI(),180),IF(AND(C$9="L",C$10="D"),IF((($C$7*Coefficients!$E$16)/($A2412*($C$4/100)))&lt;=1,2*ASIN(($C$7*Coefficients!$E$16)/( $A2412*($C$4/100)))*180/PI(),180),IF(AND(C$9="C",C$10="D"),IF((($C$7*Coefficients!$F$16)/($A2412*($C$4/100)))&lt;=1,2*ASIN(($C$7*Coefficients!$F$16)/( $A2412*($C$4/100)))*180/PI(),180),FALSE))))</f>
        <v>33.278073132001822</v>
      </c>
      <c r="H2412" s="50">
        <f>IF(AND(C$9="L",C$10="IB"),(($C$7*Coefficients!$C$16)/($A2412*SIN(C$5*PI()/180))*100/2)^2*PI(),IF(AND(C$9="C",C$10="IB"),(($C$7*Coefficients!$D$16)/($A2412*SIN(C$5*PI()/180))*100/2)^2*PI(),IF(AND(C$9="L",C$10="D"),(($C$7*Coefficients!$E$16)/($A2412*SIN(C$5*PI()/180))*100/2)^2*PI(),IF(AND(C$9="C",C$10="D"),(($C$7* Coefficients!$F$16)/($A2412*SIN(C$5*PI()/180))*100/2)^2*PI(),FALSE))))</f>
        <v>451.82227198041056</v>
      </c>
      <c r="I2412" s="42">
        <f t="shared" si="268"/>
        <v>0.33580718719284897</v>
      </c>
      <c r="L2412" s="44"/>
    </row>
    <row r="2413" spans="1:12" x14ac:dyDescent="0.25">
      <c r="A2413" s="51">
        <f t="shared" si="269"/>
        <v>2387.8112829128722</v>
      </c>
      <c r="B2413" s="5">
        <f t="shared" si="263"/>
        <v>0.14191126474644289</v>
      </c>
      <c r="C2413" s="49">
        <f t="shared" si="266"/>
        <v>-16.959662587954696</v>
      </c>
      <c r="D2413" s="5">
        <f t="shared" si="264"/>
        <v>22.96910095747036</v>
      </c>
      <c r="E2413" s="5">
        <f t="shared" si="265"/>
        <v>59.940178144893466</v>
      </c>
      <c r="F2413" s="5">
        <f t="shared" si="267"/>
        <v>17.77718029354191</v>
      </c>
      <c r="G2413" s="16">
        <f>IF(AND(C$9="L",C$10="IB"),IF((($C$7*Coefficients!$C$16)/($A2413*($C$4/100)))&lt;=1,2*ASIN(($C$7*Coefficients!$C$16)/( $A2413*($C$4/100)))*180/PI(),180),IF(AND(C$9="C",C$10="IB"),IF((($C$7*Coefficients!$D$16)/($A2413*($C$4/100)))&lt;=1,2*ASIN(($C$7*Coefficients!$D$16)/( $A2413*($C$4/100)))*180/PI(),180),IF(AND(C$9="L",C$10="D"),IF((($C$7*Coefficients!$E$16)/($A2413*($C$4/100)))&lt;=1,2*ASIN(($C$7*Coefficients!$E$16)/( $A2413*($C$4/100)))*180/PI(),180),IF(AND(C$9="C",C$10="D"),IF((($C$7*Coefficients!$F$16)/($A2413*($C$4/100)))&lt;=1,2*ASIN(($C$7*Coefficients!$F$16)/( $A2413*($C$4/100)))*180/PI(),180),FALSE))))</f>
        <v>33.19931701007792</v>
      </c>
      <c r="H2413" s="50">
        <f>IF(AND(C$9="L",C$10="IB"),(($C$7*Coefficients!$C$16)/($A2413*SIN(C$5*PI()/180))*100/2)^2*PI(),IF(AND(C$9="C",C$10="IB"),(($C$7*Coefficients!$D$16)/($A2413*SIN(C$5*PI()/180))*100/2)^2*PI(),IF(AND(C$9="L",C$10="D"),(($C$7*Coefficients!$E$16)/($A2413*SIN(C$5*PI()/180))*100/2)^2*PI(),IF(AND(C$9="C",C$10="D"),(($C$7* Coefficients!$F$16)/($A2413*SIN(C$5*PI()/180))*100/2)^2*PI(),FALSE))))</f>
        <v>449.74633720937572</v>
      </c>
      <c r="I2413" s="42">
        <f t="shared" si="268"/>
        <v>0.33503485209437756</v>
      </c>
      <c r="L2413" s="44"/>
    </row>
    <row r="2414" spans="1:12" x14ac:dyDescent="0.25">
      <c r="A2414" s="51">
        <f t="shared" si="269"/>
        <v>2393.3157564050812</v>
      </c>
      <c r="B2414" s="5">
        <f t="shared" si="263"/>
        <v>0.13970251311997953</v>
      </c>
      <c r="C2414" s="49">
        <f t="shared" si="266"/>
        <v>-17.095915625129038</v>
      </c>
      <c r="D2414" s="5">
        <f t="shared" si="264"/>
        <v>23.02205020361264</v>
      </c>
      <c r="E2414" s="5">
        <f t="shared" si="265"/>
        <v>60.216849436459924</v>
      </c>
      <c r="F2414" s="5">
        <f t="shared" si="267"/>
        <v>17.797180293541913</v>
      </c>
      <c r="G2414" s="16">
        <f>IF(AND(C$9="L",C$10="IB"),IF((($C$7*Coefficients!$C$16)/($A2414*($C$4/100)))&lt;=1,2*ASIN(($C$7*Coefficients!$C$16)/( $A2414*($C$4/100)))*180/PI(),180),IF(AND(C$9="C",C$10="IB"),IF((($C$7*Coefficients!$D$16)/($A2414*($C$4/100)))&lt;=1,2*ASIN(($C$7*Coefficients!$D$16)/( $A2414*($C$4/100)))*180/PI(),180),IF(AND(C$9="L",C$10="D"),IF((($C$7*Coefficients!$E$16)/($A2414*($C$4/100)))&lt;=1,2*ASIN(($C$7*Coefficients!$E$16)/( $A2414*($C$4/100)))*180/PI(),180),IF(AND(C$9="C",C$10="D"),IF((($C$7*Coefficients!$F$16)/($A2414*($C$4/100)))&lt;=1,2*ASIN(($C$7*Coefficients!$F$16)/( $A2414*($C$4/100)))*180/PI(),180),FALSE))))</f>
        <v>33.120758099014552</v>
      </c>
      <c r="H2414" s="50">
        <f>IF(AND(C$9="L",C$10="IB"),(($C$7*Coefficients!$C$16)/($A2414*SIN(C$5*PI()/180))*100/2)^2*PI(),IF(AND(C$9="C",C$10="IB"),(($C$7*Coefficients!$D$16)/($A2414*SIN(C$5*PI()/180))*100/2)^2*PI(),IF(AND(C$9="L",C$10="D"),(($C$7*Coefficients!$E$16)/($A2414*SIN(C$5*PI()/180))*100/2)^2*PI(),IF(AND(C$9="C",C$10="D"),(($C$7* Coefficients!$F$16)/($A2414*SIN(C$5*PI()/180))*100/2)^2*PI(),FALSE))))</f>
        <v>447.67994049221926</v>
      </c>
      <c r="I2414" s="42">
        <f t="shared" si="268"/>
        <v>0.3342642933173402</v>
      </c>
      <c r="L2414" s="44"/>
    </row>
    <row r="2415" spans="1:12" x14ac:dyDescent="0.25">
      <c r="A2415" s="51">
        <f t="shared" si="269"/>
        <v>2398.8329190191835</v>
      </c>
      <c r="B2415" s="5">
        <f t="shared" si="263"/>
        <v>0.1374959620257071</v>
      </c>
      <c r="C2415" s="49">
        <f t="shared" si="266"/>
        <v>-17.234201119685871</v>
      </c>
      <c r="D2415" s="5">
        <f t="shared" si="264"/>
        <v>23.075121510373329</v>
      </c>
      <c r="E2415" s="5">
        <f t="shared" si="265"/>
        <v>60.494797784684323</v>
      </c>
      <c r="F2415" s="5">
        <f t="shared" si="267"/>
        <v>17.817180293541913</v>
      </c>
      <c r="G2415" s="16">
        <f>IF(AND(C$9="L",C$10="IB"),IF((($C$7*Coefficients!$C$16)/($A2415*($C$4/100)))&lt;=1,2*ASIN(($C$7*Coefficients!$C$16)/( $A2415*($C$4/100)))*180/PI(),180),IF(AND(C$9="C",C$10="IB"),IF((($C$7*Coefficients!$D$16)/($A2415*($C$4/100)))&lt;=1,2*ASIN(($C$7*Coefficients!$D$16)/( $A2415*($C$4/100)))*180/PI(),180),IF(AND(C$9="L",C$10="D"),IF((($C$7*Coefficients!$E$16)/($A2415*($C$4/100)))&lt;=1,2*ASIN(($C$7*Coefficients!$E$16)/( $A2415*($C$4/100)))*180/PI(),180),IF(AND(C$9="C",C$10="D"),IF((($C$7*Coefficients!$F$16)/($A2415*($C$4/100)))&lt;=1,2*ASIN(($C$7*Coefficients!$F$16)/( $A2415*($C$4/100)))*180/PI(),180),FALSE))))</f>
        <v>33.042395824793616</v>
      </c>
      <c r="H2415" s="50">
        <f>IF(AND(C$9="L",C$10="IB"),(($C$7*Coefficients!$C$16)/($A2415*SIN(C$5*PI()/180))*100/2)^2*PI(),IF(AND(C$9="C",C$10="IB"),(($C$7*Coefficients!$D$16)/($A2415*SIN(C$5*PI()/180))*100/2)^2*PI(),IF(AND(C$9="L",C$10="D"),(($C$7*Coefficients!$E$16)/($A2415*SIN(C$5*PI()/180))*100/2)^2*PI(),IF(AND(C$9="C",C$10="D"),(($C$7* Coefficients!$F$16)/($A2415*SIN(C$5*PI()/180))*100/2)^2*PI(),FALSE))))</f>
        <v>445.62303800556424</v>
      </c>
      <c r="I2415" s="42">
        <f t="shared" si="268"/>
        <v>0.33349550677631101</v>
      </c>
      <c r="L2415" s="44"/>
    </row>
    <row r="2416" spans="1:12" x14ac:dyDescent="0.25">
      <c r="A2416" s="51">
        <f t="shared" si="269"/>
        <v>2404.3628000066255</v>
      </c>
      <c r="B2416" s="5">
        <f t="shared" si="263"/>
        <v>0.13529169078095485</v>
      </c>
      <c r="C2416" s="49">
        <f t="shared" si="266"/>
        <v>-17.374577513545585</v>
      </c>
      <c r="D2416" s="5">
        <f t="shared" si="264"/>
        <v>23.128315159131201</v>
      </c>
      <c r="E2416" s="5">
        <f t="shared" si="265"/>
        <v>60.774029084192335</v>
      </c>
      <c r="F2416" s="5">
        <f t="shared" si="267"/>
        <v>17.837180293541909</v>
      </c>
      <c r="G2416" s="16">
        <f>IF(AND(C$9="L",C$10="IB"),IF((($C$7*Coefficients!$C$16)/($A2416*($C$4/100)))&lt;=1,2*ASIN(($C$7*Coefficients!$C$16)/( $A2416*($C$4/100)))*180/PI(),180),IF(AND(C$9="C",C$10="IB"),IF((($C$7*Coefficients!$D$16)/($A2416*($C$4/100)))&lt;=1,2*ASIN(($C$7*Coefficients!$D$16)/( $A2416*($C$4/100)))*180/PI(),180),IF(AND(C$9="L",C$10="D"),IF((($C$7*Coefficients!$E$16)/($A2416*($C$4/100)))&lt;=1,2*ASIN(($C$7*Coefficients!$E$16)/( $A2416*($C$4/100)))*180/PI(),180),IF(AND(C$9="C",C$10="D"),IF((($C$7*Coefficients!$F$16)/($A2416*($C$4/100)))&lt;=1,2*ASIN(($C$7*Coefficients!$F$16)/( $A2416*($C$4/100)))*180/PI(),180),FALSE))))</f>
        <v>32.96422961566806</v>
      </c>
      <c r="H2416" s="50">
        <f>IF(AND(C$9="L",C$10="IB"),(($C$7*Coefficients!$C$16)/($A2416*SIN(C$5*PI()/180))*100/2)^2*PI(),IF(AND(C$9="C",C$10="IB"),(($C$7*Coefficients!$D$16)/($A2416*SIN(C$5*PI()/180))*100/2)^2*PI(),IF(AND(C$9="L",C$10="D"),(($C$7*Coefficients!$E$16)/($A2416*SIN(C$5*PI()/180))*100/2)^2*PI(),IF(AND(C$9="C",C$10="D"),(($C$7* Coefficients!$F$16)/($A2416*SIN(C$5*PI()/180))*100/2)^2*PI(),FALSE))))</f>
        <v>443.57558612738404</v>
      </c>
      <c r="I2416" s="42">
        <f t="shared" si="268"/>
        <v>0.33272848839526031</v>
      </c>
      <c r="L2416" s="44"/>
    </row>
    <row r="2417" spans="1:12" x14ac:dyDescent="0.25">
      <c r="A2417" s="51">
        <f t="shared" si="269"/>
        <v>2409.9054286862861</v>
      </c>
      <c r="B2417" s="5">
        <f t="shared" si="263"/>
        <v>0.13308977920260132</v>
      </c>
      <c r="C2417" s="49">
        <f t="shared" si="266"/>
        <v>-17.517105908740838</v>
      </c>
      <c r="D2417" s="5">
        <f t="shared" si="264"/>
        <v>23.181631431913694</v>
      </c>
      <c r="E2417" s="5">
        <f t="shared" si="265"/>
        <v>61.054549256818049</v>
      </c>
      <c r="F2417" s="5">
        <f t="shared" si="267"/>
        <v>17.857180293541909</v>
      </c>
      <c r="G2417" s="16">
        <f>IF(AND(C$9="L",C$10="IB"),IF((($C$7*Coefficients!$C$16)/($A2417*($C$4/100)))&lt;=1,2*ASIN(($C$7*Coefficients!$C$16)/( $A2417*($C$4/100)))*180/PI(),180),IF(AND(C$9="C",C$10="IB"),IF((($C$7*Coefficients!$D$16)/($A2417*($C$4/100)))&lt;=1,2*ASIN(($C$7*Coefficients!$D$16)/( $A2417*($C$4/100)))*180/PI(),180),IF(AND(C$9="L",C$10="D"),IF((($C$7*Coefficients!$E$16)/($A2417*($C$4/100)))&lt;=1,2*ASIN(($C$7*Coefficients!$E$16)/( $A2417*($C$4/100)))*180/PI(),180),IF(AND(C$9="C",C$10="D"),IF((($C$7*Coefficients!$F$16)/($A2417*($C$4/100)))&lt;=1,2*ASIN(($C$7*Coefficients!$F$16)/( $A2417*($C$4/100)))*180/PI(),180),FALSE))))</f>
        <v>32.886258902148562</v>
      </c>
      <c r="H2417" s="50">
        <f>IF(AND(C$9="L",C$10="IB"),(($C$7*Coefficients!$C$16)/($A2417*SIN(C$5*PI()/180))*100/2)^2*PI(),IF(AND(C$9="C",C$10="IB"),(($C$7*Coefficients!$D$16)/($A2417*SIN(C$5*PI()/180))*100/2)^2*PI(),IF(AND(C$9="L",C$10="D"),(($C$7*Coefficients!$E$16)/($A2417*SIN(C$5*PI()/180))*100/2)^2*PI(),IF(AND(C$9="C",C$10="D"),(($C$7* Coefficients!$F$16)/($A2417*SIN(C$5*PI()/180))*100/2)^2*PI(),FALSE))))</f>
        <v>441.53754143607694</v>
      </c>
      <c r="I2417" s="42">
        <f t="shared" si="268"/>
        <v>0.33196323410753292</v>
      </c>
      <c r="L2417" s="44"/>
    </row>
    <row r="2418" spans="1:12" x14ac:dyDescent="0.25">
      <c r="A2418" s="51">
        <f t="shared" si="269"/>
        <v>2415.4608344446306</v>
      </c>
      <c r="B2418" s="5">
        <f t="shared" si="263"/>
        <v>0.1308903076056418</v>
      </c>
      <c r="C2418" s="49">
        <f t="shared" si="266"/>
        <v>-17.661850233115231</v>
      </c>
      <c r="D2418" s="5">
        <f t="shared" si="264"/>
        <v>23.235070611398374</v>
      </c>
      <c r="E2418" s="5">
        <f t="shared" si="265"/>
        <v>61.336364251729464</v>
      </c>
      <c r="F2418" s="5">
        <f t="shared" si="267"/>
        <v>17.877180293541912</v>
      </c>
      <c r="G2418" s="16">
        <f>IF(AND(C$9="L",C$10="IB"),IF((($C$7*Coefficients!$C$16)/($A2418*($C$4/100)))&lt;=1,2*ASIN(($C$7*Coefficients!$C$16)/( $A2418*($C$4/100)))*180/PI(),180),IF(AND(C$9="C",C$10="IB"),IF((($C$7*Coefficients!$D$16)/($A2418*($C$4/100)))&lt;=1,2*ASIN(($C$7*Coefficients!$D$16)/( $A2418*($C$4/100)))*180/PI(),180),IF(AND(C$9="L",C$10="D"),IF((($C$7*Coefficients!$E$16)/($A2418*($C$4/100)))&lt;=1,2*ASIN(($C$7*Coefficients!$E$16)/( $A2418*($C$4/100)))*180/PI(),180),IF(AND(C$9="C",C$10="D"),IF((($C$7*Coefficients!$F$16)/($A2418*($C$4/100)))&lt;=1,2*ASIN(($C$7*Coefficients!$F$16)/( $A2418*($C$4/100)))*180/PI(),180),FALSE))))</f>
        <v>32.808483116990296</v>
      </c>
      <c r="H2418" s="50">
        <f>IF(AND(C$9="L",C$10="IB"),(($C$7*Coefficients!$C$16)/($A2418*SIN(C$5*PI()/180))*100/2)^2*PI(),IF(AND(C$9="C",C$10="IB"),(($C$7*Coefficients!$D$16)/($A2418*SIN(C$5*PI()/180))*100/2)^2*PI(),IF(AND(C$9="L",C$10="D"),(($C$7*Coefficients!$E$16)/($A2418*SIN(C$5*PI()/180))*100/2)^2*PI(),IF(AND(C$9="C",C$10="D"),(($C$7* Coefficients!$F$16)/($A2418*SIN(C$5*PI()/180))*100/2)^2*PI(),FALSE))))</f>
        <v>439.50886070954544</v>
      </c>
      <c r="I2418" s="42">
        <f t="shared" si="268"/>
        <v>0.33119973985582685</v>
      </c>
      <c r="L2418" s="44"/>
    </row>
    <row r="2419" spans="1:12" x14ac:dyDescent="0.25">
      <c r="A2419" s="51">
        <f t="shared" si="269"/>
        <v>2421.0290467358677</v>
      </c>
      <c r="B2419" s="5">
        <f t="shared" si="263"/>
        <v>0.12869335680167668</v>
      </c>
      <c r="C2419" s="49">
        <f t="shared" si="266"/>
        <v>-17.808877419152019</v>
      </c>
      <c r="D2419" s="5">
        <f t="shared" si="264"/>
        <v>23.288632980914457</v>
      </c>
      <c r="E2419" s="5">
        <f t="shared" si="265"/>
        <v>61.619480045554681</v>
      </c>
      <c r="F2419" s="5">
        <f t="shared" si="267"/>
        <v>17.897180293541908</v>
      </c>
      <c r="G2419" s="16">
        <f>IF(AND(C$9="L",C$10="IB"),IF((($C$7*Coefficients!$C$16)/($A2419*($C$4/100)))&lt;=1,2*ASIN(($C$7*Coefficients!$C$16)/( $A2419*($C$4/100)))*180/PI(),180),IF(AND(C$9="C",C$10="IB"),IF((($C$7*Coefficients!$D$16)/($A2419*($C$4/100)))&lt;=1,2*ASIN(($C$7*Coefficients!$D$16)/( $A2419*($C$4/100)))*180/PI(),180),IF(AND(C$9="L",C$10="D"),IF((($C$7*Coefficients!$E$16)/($A2419*($C$4/100)))&lt;=1,2*ASIN(($C$7*Coefficients!$E$16)/( $A2419*($C$4/100)))*180/PI(),180),IF(AND(C$9="C",C$10="D"),IF((($C$7*Coefficients!$F$16)/($A2419*($C$4/100)))&lt;=1,2*ASIN(($C$7*Coefficients!$F$16)/( $A2419*($C$4/100)))*180/PI(),180),FALSE))))</f>
        <v>32.730901695179789</v>
      </c>
      <c r="H2419" s="50">
        <f>IF(AND(C$9="L",C$10="IB"),(($C$7*Coefficients!$C$16)/($A2419*SIN(C$5*PI()/180))*100/2)^2*PI(),IF(AND(C$9="C",C$10="IB"),(($C$7*Coefficients!$D$16)/($A2419*SIN(C$5*PI()/180))*100/2)^2*PI(),IF(AND(C$9="L",C$10="D"),(($C$7*Coefficients!$E$16)/($A2419*SIN(C$5*PI()/180))*100/2)^2*PI(),IF(AND(C$9="C",C$10="D"),(($C$7* Coefficients!$F$16)/($A2419*SIN(C$5*PI()/180))*100/2)^2*PI(),FALSE))))</f>
        <v>437.48950092427913</v>
      </c>
      <c r="I2419" s="42">
        <f t="shared" si="268"/>
        <v>0.33043800159217152</v>
      </c>
      <c r="L2419" s="44"/>
    </row>
    <row r="2420" spans="1:12" x14ac:dyDescent="0.25">
      <c r="A2420" s="51">
        <f t="shared" si="269"/>
        <v>2426.6100950821042</v>
      </c>
      <c r="B2420" s="5">
        <f t="shared" si="263"/>
        <v>0.12649900809732212</v>
      </c>
      <c r="C2420" s="49">
        <f t="shared" si="266"/>
        <v>-17.958257597201762</v>
      </c>
      <c r="D2420" s="5">
        <f t="shared" si="264"/>
        <v>23.342318824444291</v>
      </c>
      <c r="E2420" s="5">
        <f t="shared" si="265"/>
        <v>61.903902642508712</v>
      </c>
      <c r="F2420" s="5">
        <f t="shared" si="267"/>
        <v>17.917180293541907</v>
      </c>
      <c r="G2420" s="16">
        <f>IF(AND(C$9="L",C$10="IB"),IF((($C$7*Coefficients!$C$16)/($A2420*($C$4/100)))&lt;=1,2*ASIN(($C$7*Coefficients!$C$16)/( $A2420*($C$4/100)))*180/PI(),180),IF(AND(C$9="C",C$10="IB"),IF((($C$7*Coefficients!$D$16)/($A2420*($C$4/100)))&lt;=1,2*ASIN(($C$7*Coefficients!$D$16)/( $A2420*($C$4/100)))*180/PI(),180),IF(AND(C$9="L",C$10="D"),IF((($C$7*Coefficients!$E$16)/($A2420*($C$4/100)))&lt;=1,2*ASIN(($C$7*Coefficients!$E$16)/( $A2420*($C$4/100)))*180/PI(),180),IF(AND(C$9="C",C$10="D"),IF((($C$7*Coefficients!$F$16)/($A2420*($C$4/100)))&lt;=1,2*ASIN(($C$7*Coefficients!$F$16)/( $A2420*($C$4/100)))*180/PI(),180),FALSE))))</f>
        <v>32.653514073922004</v>
      </c>
      <c r="H2420" s="50">
        <f>IF(AND(C$9="L",C$10="IB"),(($C$7*Coefficients!$C$16)/($A2420*SIN(C$5*PI()/180))*100/2)^2*PI(),IF(AND(C$9="C",C$10="IB"),(($C$7*Coefficients!$D$16)/($A2420*SIN(C$5*PI()/180))*100/2)^2*PI(),IF(AND(C$9="L",C$10="D"),(($C$7*Coefficients!$E$16)/($A2420*SIN(C$5*PI()/180))*100/2)^2*PI(),IF(AND(C$9="C",C$10="D"),(($C$7* Coefficients!$F$16)/($A2420*SIN(C$5*PI()/180))*100/2)^2*PI(),FALSE))))</f>
        <v>435.47941925444348</v>
      </c>
      <c r="I2420" s="42">
        <f t="shared" si="268"/>
        <v>0.32967801527790647</v>
      </c>
      <c r="L2420" s="44"/>
    </row>
    <row r="2421" spans="1:12" x14ac:dyDescent="0.25">
      <c r="A2421" s="51">
        <f t="shared" si="269"/>
        <v>2432.2040090735031</v>
      </c>
      <c r="B2421" s="5">
        <f t="shared" si="263"/>
        <v>0.1243073432925399</v>
      </c>
      <c r="C2421" s="49">
        <f t="shared" si="266"/>
        <v>-18.11006430452354</v>
      </c>
      <c r="D2421" s="5">
        <f t="shared" si="264"/>
        <v>23.39612842662487</v>
      </c>
      <c r="E2421" s="5">
        <f t="shared" si="265"/>
        <v>62.189638074520708</v>
      </c>
      <c r="F2421" s="5">
        <f t="shared" si="267"/>
        <v>17.937180293541907</v>
      </c>
      <c r="G2421" s="16">
        <f>IF(AND(C$9="L",C$10="IB"),IF((($C$7*Coefficients!$C$16)/($A2421*($C$4/100)))&lt;=1,2*ASIN(($C$7*Coefficients!$C$16)/( $A2421*($C$4/100)))*180/PI(),180),IF(AND(C$9="C",C$10="IB"),IF((($C$7*Coefficients!$D$16)/($A2421*($C$4/100)))&lt;=1,2*ASIN(($C$7*Coefficients!$D$16)/( $A2421*($C$4/100)))*180/PI(),180),IF(AND(C$9="L",C$10="D"),IF((($C$7*Coefficients!$E$16)/($A2421*($C$4/100)))&lt;=1,2*ASIN(($C$7*Coefficients!$E$16)/( $A2421*($C$4/100)))*180/PI(),180),IF(AND(C$9="C",C$10="D"),IF((($C$7*Coefficients!$F$16)/($A2421*($C$4/100)))&lt;=1,2*ASIN(($C$7*Coefficients!$F$16)/( $A2421*($C$4/100)))*180/PI(),180),FALSE))))</f>
        <v>32.576319692627294</v>
      </c>
      <c r="H2421" s="50">
        <f>IF(AND(C$9="L",C$10="IB"),(($C$7*Coefficients!$C$16)/($A2421*SIN(C$5*PI()/180))*100/2)^2*PI(),IF(AND(C$9="C",C$10="IB"),(($C$7*Coefficients!$D$16)/($A2421*SIN(C$5*PI()/180))*100/2)^2*PI(),IF(AND(C$9="L",C$10="D"),(($C$7*Coefficients!$E$16)/($A2421*SIN(C$5*PI()/180))*100/2)^2*PI(),IF(AND(C$9="C",C$10="D"),(($C$7* Coefficients!$F$16)/($A2421*SIN(C$5*PI()/180))*100/2)^2*PI(),FALSE))))</f>
        <v>433.47857307096984</v>
      </c>
      <c r="I2421" s="42">
        <f t="shared" si="268"/>
        <v>0.32891977688365998</v>
      </c>
      <c r="L2421" s="44"/>
    </row>
    <row r="2422" spans="1:12" x14ac:dyDescent="0.25">
      <c r="A2422" s="51">
        <f t="shared" si="269"/>
        <v>2437.8108183684394</v>
      </c>
      <c r="B2422" s="5">
        <f t="shared" si="263"/>
        <v>0.12211844467888454</v>
      </c>
      <c r="C2422" s="49">
        <f t="shared" si="266"/>
        <v>-18.264374711718979</v>
      </c>
      <c r="D2422" s="5">
        <f t="shared" si="264"/>
        <v>23.450062072749358</v>
      </c>
      <c r="E2422" s="5">
        <f t="shared" si="265"/>
        <v>62.476692401362008</v>
      </c>
      <c r="F2422" s="5">
        <f t="shared" si="267"/>
        <v>17.957180293541906</v>
      </c>
      <c r="G2422" s="16">
        <f>IF(AND(C$9="L",C$10="IB"),IF((($C$7*Coefficients!$C$16)/($A2422*($C$4/100)))&lt;=1,2*ASIN(($C$7*Coefficients!$C$16)/( $A2422*($C$4/100)))*180/PI(),180),IF(AND(C$9="C",C$10="IB"),IF((($C$7*Coefficients!$D$16)/($A2422*($C$4/100)))&lt;=1,2*ASIN(($C$7*Coefficients!$D$16)/( $A2422*($C$4/100)))*180/PI(),180),IF(AND(C$9="L",C$10="D"),IF((($C$7*Coefficients!$E$16)/($A2422*($C$4/100)))&lt;=1,2*ASIN(($C$7*Coefficients!$E$16)/( $A2422*($C$4/100)))*180/PI(),180),IF(AND(C$9="C",C$10="D"),IF((($C$7*Coefficients!$F$16)/($A2422*($C$4/100)))&lt;=1,2*ASIN(($C$7*Coefficients!$F$16)/( $A2422*($C$4/100)))*180/PI(),180),FALSE))))</f>
        <v>32.499317992898668</v>
      </c>
      <c r="H2422" s="50">
        <f>IF(AND(C$9="L",C$10="IB"),(($C$7*Coefficients!$C$16)/($A2422*SIN(C$5*PI()/180))*100/2)^2*PI(),IF(AND(C$9="C",C$10="IB"),(($C$7*Coefficients!$D$16)/($A2422*SIN(C$5*PI()/180))*100/2)^2*PI(),IF(AND(C$9="L",C$10="D"),(($C$7*Coefficients!$E$16)/($A2422*SIN(C$5*PI()/180))*100/2)^2*PI(),IF(AND(C$9="C",C$10="D"),(($C$7* Coefficients!$F$16)/($A2422*SIN(C$5*PI()/180))*100/2)^2*PI(),FALSE))))</f>
        <v>431.48691994065325</v>
      </c>
      <c r="I2422" s="42">
        <f t="shared" si="268"/>
        <v>0.32816328238932763</v>
      </c>
      <c r="L2422" s="44"/>
    </row>
    <row r="2423" spans="1:12" x14ac:dyDescent="0.25">
      <c r="A2423" s="51">
        <f t="shared" si="269"/>
        <v>2443.4305526936578</v>
      </c>
      <c r="B2423" s="5">
        <f t="shared" si="263"/>
        <v>0.11993239503767096</v>
      </c>
      <c r="C2423" s="49">
        <f t="shared" si="266"/>
        <v>-18.421269868325322</v>
      </c>
      <c r="D2423" s="5">
        <f t="shared" si="264"/>
        <v>23.504120048768566</v>
      </c>
      <c r="E2423" s="5">
        <f t="shared" si="265"/>
        <v>62.765071710774478</v>
      </c>
      <c r="F2423" s="5">
        <f t="shared" si="267"/>
        <v>17.977180293541906</v>
      </c>
      <c r="G2423" s="16">
        <f>IF(AND(C$9="L",C$10="IB"),IF((($C$7*Coefficients!$C$16)/($A2423*($C$4/100)))&lt;=1,2*ASIN(($C$7*Coefficients!$C$16)/( $A2423*($C$4/100)))*180/PI(),180),IF(AND(C$9="C",C$10="IB"),IF((($C$7*Coefficients!$D$16)/($A2423*($C$4/100)))&lt;=1,2*ASIN(($C$7*Coefficients!$D$16)/( $A2423*($C$4/100)))*180/PI(),180),IF(AND(C$9="L",C$10="D"),IF((($C$7*Coefficients!$E$16)/($A2423*($C$4/100)))&lt;=1,2*ASIN(($C$7*Coefficients!$E$16)/( $A2423*($C$4/100)))*180/PI(),180),IF(AND(C$9="C",C$10="D"),IF((($C$7*Coefficients!$F$16)/($A2423*($C$4/100)))&lt;=1,2*ASIN(($C$7*Coefficients!$F$16)/( $A2423*($C$4/100)))*180/PI(),180),FALSE))))</f>
        <v>32.422508418519136</v>
      </c>
      <c r="H2423" s="50">
        <f>IF(AND(C$9="L",C$10="IB"),(($C$7*Coefficients!$C$16)/($A2423*SIN(C$5*PI()/180))*100/2)^2*PI(),IF(AND(C$9="C",C$10="IB"),(($C$7*Coefficients!$D$16)/($A2423*SIN(C$5*PI()/180))*100/2)^2*PI(),IF(AND(C$9="L",C$10="D"),(($C$7*Coefficients!$E$16)/($A2423*SIN(C$5*PI()/180))*100/2)^2*PI(),IF(AND(C$9="C",C$10="D"),(($C$7* Coefficients!$F$16)/($A2423*SIN(C$5*PI()/180))*100/2)^2*PI(),FALSE))))</f>
        <v>429.50441762525094</v>
      </c>
      <c r="I2423" s="42">
        <f t="shared" si="268"/>
        <v>0.32740852778405077</v>
      </c>
      <c r="L2423" s="44"/>
    </row>
    <row r="2424" spans="1:12" x14ac:dyDescent="0.25">
      <c r="A2424" s="51">
        <f t="shared" si="269"/>
        <v>2449.0632418444306</v>
      </c>
      <c r="B2424" s="5">
        <f t="shared" si="263"/>
        <v>0.11774927763805734</v>
      </c>
      <c r="C2424" s="49">
        <f t="shared" si="266"/>
        <v>-18.580834969546999</v>
      </c>
      <c r="D2424" s="5">
        <f t="shared" si="264"/>
        <v>23.558302641292514</v>
      </c>
      <c r="E2424" s="5">
        <f t="shared" si="265"/>
        <v>63.054782118599839</v>
      </c>
      <c r="F2424" s="5">
        <f t="shared" si="267"/>
        <v>17.997180293541906</v>
      </c>
      <c r="G2424" s="16">
        <f>IF(AND(C$9="L",C$10="IB"),IF((($C$7*Coefficients!$C$16)/($A2424*($C$4/100)))&lt;=1,2*ASIN(($C$7*Coefficients!$C$16)/( $A2424*($C$4/100)))*180/PI(),180),IF(AND(C$9="C",C$10="IB"),IF((($C$7*Coefficients!$D$16)/($A2424*($C$4/100)))&lt;=1,2*ASIN(($C$7*Coefficients!$D$16)/( $A2424*($C$4/100)))*180/PI(),180),IF(AND(C$9="L",C$10="D"),IF((($C$7*Coefficients!$E$16)/($A2424*($C$4/100)))&lt;=1,2*ASIN(($C$7*Coefficients!$E$16)/( $A2424*($C$4/100)))*180/PI(),180),IF(AND(C$9="C",C$10="D"),IF((($C$7*Coefficients!$F$16)/($A2424*($C$4/100)))&lt;=1,2*ASIN(($C$7*Coefficients!$F$16)/( $A2424*($C$4/100)))*180/PI(),180),FALSE))))</f>
        <v>32.345890415438987</v>
      </c>
      <c r="H2424" s="50">
        <f>IF(AND(C$9="L",C$10="IB"),(($C$7*Coefficients!$C$16)/($A2424*SIN(C$5*PI()/180))*100/2)^2*PI(),IF(AND(C$9="C",C$10="IB"),(($C$7*Coefficients!$D$16)/($A2424*SIN(C$5*PI()/180))*100/2)^2*PI(),IF(AND(C$9="L",C$10="D"),(($C$7*Coefficients!$E$16)/($A2424*SIN(C$5*PI()/180))*100/2)^2*PI(),IF(AND(C$9="C",C$10="D"),(($C$7* Coefficients!$F$16)/($A2424*SIN(C$5*PI()/180))*100/2)^2*PI(),FALSE))))</f>
        <v>427.53102408058749</v>
      </c>
      <c r="I2424" s="42">
        <f t="shared" si="268"/>
        <v>0.32665550906619567</v>
      </c>
      <c r="L2424" s="44"/>
    </row>
    <row r="2425" spans="1:12" x14ac:dyDescent="0.25">
      <c r="A2425" s="51">
        <f t="shared" si="269"/>
        <v>2454.7089156847146</v>
      </c>
      <c r="B2425" s="5">
        <f t="shared" si="263"/>
        <v>0.11556917623504277</v>
      </c>
      <c r="C2425" s="49">
        <f t="shared" si="266"/>
        <v>-18.743159646347948</v>
      </c>
      <c r="D2425" s="5">
        <f t="shared" si="264"/>
        <v>23.612610137591904</v>
      </c>
      <c r="E2425" s="5">
        <f t="shared" si="265"/>
        <v>63.345829768909184</v>
      </c>
      <c r="F2425" s="5">
        <f t="shared" si="267"/>
        <v>18.017180293541905</v>
      </c>
      <c r="G2425" s="16">
        <f>IF(AND(C$9="L",C$10="IB"),IF((($C$7*Coefficients!$C$16)/($A2425*($C$4/100)))&lt;=1,2*ASIN(($C$7*Coefficients!$C$16)/( $A2425*($C$4/100)))*180/PI(),180),IF(AND(C$9="C",C$10="IB"),IF((($C$7*Coefficients!$D$16)/($A2425*($C$4/100)))&lt;=1,2*ASIN(($C$7*Coefficients!$D$16)/( $A2425*($C$4/100)))*180/PI(),180),IF(AND(C$9="L",C$10="D"),IF((($C$7*Coefficients!$E$16)/($A2425*($C$4/100)))&lt;=1,2*ASIN(($C$7*Coefficients!$E$16)/( $A2425*($C$4/100)))*180/PI(),180),IF(AND(C$9="C",C$10="D"),IF((($C$7*Coefficients!$F$16)/($A2425*($C$4/100)))&lt;=1,2*ASIN(($C$7*Coefficients!$F$16)/( $A2425*($C$4/100)))*180/PI(),180),FALSE))))</f>
        <v>32.26946343176337</v>
      </c>
      <c r="H2425" s="50">
        <f>IF(AND(C$9="L",C$10="IB"),(($C$7*Coefficients!$C$16)/($A2425*SIN(C$5*PI()/180))*100/2)^2*PI(),IF(AND(C$9="C",C$10="IB"),(($C$7*Coefficients!$D$16)/($A2425*SIN(C$5*PI()/180))*100/2)^2*PI(),IF(AND(C$9="L",C$10="D"),(($C$7*Coefficients!$E$16)/($A2425*SIN(C$5*PI()/180))*100/2)^2*PI(),IF(AND(C$9="C",C$10="D"),(($C$7* Coefficients!$F$16)/($A2425*SIN(C$5*PI()/180))*100/2)^2*PI(),FALSE))))</f>
        <v>425.56669745566285</v>
      </c>
      <c r="I2425" s="42">
        <f t="shared" si="268"/>
        <v>0.3259042222433321</v>
      </c>
      <c r="L2425" s="44"/>
    </row>
    <row r="2426" spans="1:12" x14ac:dyDescent="0.25">
      <c r="A2426" s="51">
        <f t="shared" si="269"/>
        <v>2460.3676041473109</v>
      </c>
      <c r="B2426" s="5">
        <f t="shared" si="263"/>
        <v>0.11339217506737988</v>
      </c>
      <c r="C2426" s="49">
        <f t="shared" si="266"/>
        <v>-18.908338281403829</v>
      </c>
      <c r="D2426" s="5">
        <f t="shared" si="264"/>
        <v>23.66704282559968</v>
      </c>
      <c r="E2426" s="5">
        <f t="shared" si="265"/>
        <v>63.638220834133385</v>
      </c>
      <c r="F2426" s="5">
        <f t="shared" si="267"/>
        <v>18.037180293541905</v>
      </c>
      <c r="G2426" s="16">
        <f>IF(AND(C$9="L",C$10="IB"),IF((($C$7*Coefficients!$C$16)/($A2426*($C$4/100)))&lt;=1,2*ASIN(($C$7*Coefficients!$C$16)/( $A2426*($C$4/100)))*180/PI(),180),IF(AND(C$9="C",C$10="IB"),IF((($C$7*Coefficients!$D$16)/($A2426*($C$4/100)))&lt;=1,2*ASIN(($C$7*Coefficients!$D$16)/( $A2426*($C$4/100)))*180/PI(),180),IF(AND(C$9="L",C$10="D"),IF((($C$7*Coefficients!$E$16)/($A2426*($C$4/100)))&lt;=1,2*ASIN(($C$7*Coefficients!$E$16)/( $A2426*($C$4/100)))*180/PI(),180),IF(AND(C$9="C",C$10="D"),IF((($C$7*Coefficients!$F$16)/($A2426*($C$4/100)))&lt;=1,2*ASIN(($C$7*Coefficients!$F$16)/( $A2426*($C$4/100)))*180/PI(),180),FALSE))))</f>
        <v>32.193226917739892</v>
      </c>
      <c r="H2426" s="50">
        <f>IF(AND(C$9="L",C$10="IB"),(($C$7*Coefficients!$C$16)/($A2426*SIN(C$5*PI()/180))*100/2)^2*PI(),IF(AND(C$9="C",C$10="IB"),(($C$7*Coefficients!$D$16)/($A2426*SIN(C$5*PI()/180))*100/2)^2*PI(),IF(AND(C$9="L",C$10="D"),(($C$7*Coefficients!$E$16)/($A2426*SIN(C$5*PI()/180))*100/2)^2*PI(),IF(AND(C$9="C",C$10="D"),(($C$7* Coefficients!$F$16)/($A2426*SIN(C$5*PI()/180))*100/2)^2*PI(),FALSE))))</f>
        <v>423.61139609176513</v>
      </c>
      <c r="I2426" s="42">
        <f t="shared" si="268"/>
        <v>0.32515466333221205</v>
      </c>
      <c r="L2426" s="44"/>
    </row>
    <row r="2427" spans="1:12" x14ac:dyDescent="0.25">
      <c r="A2427" s="51">
        <f t="shared" si="269"/>
        <v>2466.0393372340218</v>
      </c>
      <c r="B2427" s="5">
        <f t="shared" si="263"/>
        <v>0.11121835885540267</v>
      </c>
      <c r="C2427" s="49">
        <f t="shared" si="266"/>
        <v>-19.076470353731409</v>
      </c>
      <c r="D2427" s="5">
        <f t="shared" si="264"/>
        <v>23.721600993912531</v>
      </c>
      <c r="E2427" s="5">
        <f t="shared" si="265"/>
        <v>63.931961515193933</v>
      </c>
      <c r="F2427" s="5">
        <f t="shared" si="267"/>
        <v>18.057180293541904</v>
      </c>
      <c r="G2427" s="16">
        <f>IF(AND(C$9="L",C$10="IB"),IF((($C$7*Coefficients!$C$16)/($A2427*($C$4/100)))&lt;=1,2*ASIN(($C$7*Coefficients!$C$16)/( $A2427*($C$4/100)))*180/PI(),180),IF(AND(C$9="C",C$10="IB"),IF((($C$7*Coefficients!$D$16)/($A2427*($C$4/100)))&lt;=1,2*ASIN(($C$7*Coefficients!$D$16)/( $A2427*($C$4/100)))*180/PI(),180),IF(AND(C$9="L",C$10="D"),IF((($C$7*Coefficients!$E$16)/($A2427*($C$4/100)))&lt;=1,2*ASIN(($C$7*Coefficients!$E$16)/( $A2427*($C$4/100)))*180/PI(),180),IF(AND(C$9="C",C$10="D"),IF((($C$7*Coefficients!$F$16)/($A2427*($C$4/100)))&lt;=1,2*ASIN(($C$7*Coefficients!$F$16)/( $A2427*($C$4/100)))*180/PI(),180),FALSE))))</f>
        <v>32.117180325746247</v>
      </c>
      <c r="H2427" s="50">
        <f>IF(AND(C$9="L",C$10="IB"),(($C$7*Coefficients!$C$16)/($A2427*SIN(C$5*PI()/180))*100/2)^2*PI(),IF(AND(C$9="C",C$10="IB"),(($C$7*Coefficients!$D$16)/($A2427*SIN(C$5*PI()/180))*100/2)^2*PI(),IF(AND(C$9="L",C$10="D"),(($C$7*Coefficients!$E$16)/($A2427*SIN(C$5*PI()/180))*100/2)^2*PI(),IF(AND(C$9="C",C$10="D"),(($C$7* Coefficients!$F$16)/($A2427*SIN(C$5*PI()/180))*100/2)^2*PI(),FALSE))))</f>
        <v>421.66507852158657</v>
      </c>
      <c r="I2427" s="42">
        <f t="shared" si="268"/>
        <v>0.32440682835874884</v>
      </c>
      <c r="L2427" s="44"/>
    </row>
    <row r="2428" spans="1:12" x14ac:dyDescent="0.25">
      <c r="A2428" s="51">
        <f t="shared" si="269"/>
        <v>2471.7241450158122</v>
      </c>
      <c r="B2428" s="5">
        <f t="shared" si="263"/>
        <v>0.10904781279876316</v>
      </c>
      <c r="C2428" s="49">
        <f t="shared" si="266"/>
        <v>-19.247660815177237</v>
      </c>
      <c r="D2428" s="5">
        <f t="shared" si="264"/>
        <v>23.776284931792439</v>
      </c>
      <c r="E2428" s="5">
        <f t="shared" si="265"/>
        <v>64.227058041634493</v>
      </c>
      <c r="F2428" s="5">
        <f t="shared" si="267"/>
        <v>18.077180293541904</v>
      </c>
      <c r="G2428" s="16">
        <f>IF(AND(C$9="L",C$10="IB"),IF((($C$7*Coefficients!$C$16)/($A2428*($C$4/100)))&lt;=1,2*ASIN(($C$7*Coefficients!$C$16)/( $A2428*($C$4/100)))*180/PI(),180),IF(AND(C$9="C",C$10="IB"),IF((($C$7*Coefficients!$D$16)/($A2428*($C$4/100)))&lt;=1,2*ASIN(($C$7*Coefficients!$D$16)/( $A2428*($C$4/100)))*180/PI(),180),IF(AND(C$9="L",C$10="D"),IF((($C$7*Coefficients!$E$16)/($A2428*($C$4/100)))&lt;=1,2*ASIN(($C$7*Coefficients!$E$16)/( $A2428*($C$4/100)))*180/PI(),180),IF(AND(C$9="C",C$10="D"),IF((($C$7*Coefficients!$F$16)/($A2428*($C$4/100)))&lt;=1,2*ASIN(($C$7*Coefficients!$F$16)/( $A2428*($C$4/100)))*180/PI(),180),FALSE))))</f>
        <v>32.041323110278107</v>
      </c>
      <c r="H2428" s="50">
        <f>IF(AND(C$9="L",C$10="IB"),(($C$7*Coefficients!$C$16)/($A2428*SIN(C$5*PI()/180))*100/2)^2*PI(),IF(AND(C$9="C",C$10="IB"),(($C$7*Coefficients!$D$16)/($A2428*SIN(C$5*PI()/180))*100/2)^2*PI(),IF(AND(C$9="L",C$10="D"),(($C$7*Coefficients!$E$16)/($A2428*SIN(C$5*PI()/180))*100/2)^2*PI(),IF(AND(C$9="C",C$10="D"),(($C$7* Coefficients!$F$16)/($A2428*SIN(C$5*PI()/180))*100/2)^2*PI(),FALSE))))</f>
        <v>419.72770346834415</v>
      </c>
      <c r="I2428" s="42">
        <f t="shared" si="268"/>
        <v>0.32366071335799579</v>
      </c>
      <c r="L2428" s="44"/>
    </row>
    <row r="2429" spans="1:12" x14ac:dyDescent="0.25">
      <c r="A2429" s="51">
        <f t="shared" si="269"/>
        <v>2477.4220576329667</v>
      </c>
      <c r="B2429" s="5">
        <f t="shared" si="263"/>
        <v>0.10688062257408139</v>
      </c>
      <c r="C2429" s="49">
        <f t="shared" si="266"/>
        <v>-19.422020502366728</v>
      </c>
      <c r="D2429" s="5">
        <f t="shared" si="264"/>
        <v>23.831094929168202</v>
      </c>
      <c r="E2429" s="5">
        <f t="shared" si="265"/>
        <v>64.523516671752986</v>
      </c>
      <c r="F2429" s="5">
        <f t="shared" si="267"/>
        <v>18.097180293541903</v>
      </c>
      <c r="G2429" s="16">
        <f>IF(AND(C$9="L",C$10="IB"),IF((($C$7*Coefficients!$C$16)/($A2429*($C$4/100)))&lt;=1,2*ASIN(($C$7*Coefficients!$C$16)/( $A2429*($C$4/100)))*180/PI(),180),IF(AND(C$9="C",C$10="IB"),IF((($C$7*Coefficients!$D$16)/($A2429*($C$4/100)))&lt;=1,2*ASIN(($C$7*Coefficients!$D$16)/( $A2429*($C$4/100)))*180/PI(),180),IF(AND(C$9="L",C$10="D"),IF((($C$7*Coefficients!$E$16)/($A2429*($C$4/100)))&lt;=1,2*ASIN(($C$7*Coefficients!$E$16)/( $A2429*($C$4/100)))*180/PI(),180),IF(AND(C$9="C",C$10="D"),IF((($C$7*Coefficients!$F$16)/($A2429*($C$4/100)))&lt;=1,2*ASIN(($C$7*Coefficients!$F$16)/( $A2429*($C$4/100)))*180/PI(),180),FALSE))))</f>
        <v>31.965654727936904</v>
      </c>
      <c r="H2429" s="50">
        <f>IF(AND(C$9="L",C$10="IB"),(($C$7*Coefficients!$C$16)/($A2429*SIN(C$5*PI()/180))*100/2)^2*PI(),IF(AND(C$9="C",C$10="IB"),(($C$7*Coefficients!$D$16)/($A2429*SIN(C$5*PI()/180))*100/2)^2*PI(),IF(AND(C$9="L",C$10="D"),(($C$7*Coefficients!$E$16)/($A2429*SIN(C$5*PI()/180))*100/2)^2*PI(),IF(AND(C$9="C",C$10="D"),(($C$7* Coefficients!$F$16)/($A2429*SIN(C$5*PI()/180))*100/2)^2*PI(),FALSE))))</f>
        <v>417.7992298449052</v>
      </c>
      <c r="I2429" s="42">
        <f t="shared" si="268"/>
        <v>0.32291631437412555</v>
      </c>
      <c r="L2429" s="44"/>
    </row>
    <row r="2430" spans="1:12" x14ac:dyDescent="0.25">
      <c r="A2430" s="51">
        <f t="shared" si="269"/>
        <v>2483.1331052952505</v>
      </c>
      <c r="B2430" s="5">
        <f t="shared" si="263"/>
        <v>0.10471687433250608</v>
      </c>
      <c r="C2430" s="49">
        <f t="shared" si="266"/>
        <v>-19.599666588199472</v>
      </c>
      <c r="D2430" s="5">
        <f t="shared" si="264"/>
        <v>23.88603127663696</v>
      </c>
      <c r="E2430" s="5">
        <f t="shared" si="265"/>
        <v>64.821343692734331</v>
      </c>
      <c r="F2430" s="5">
        <f t="shared" si="267"/>
        <v>18.117180293541903</v>
      </c>
      <c r="G2430" s="16">
        <f>IF(AND(C$9="L",C$10="IB"),IF((($C$7*Coefficients!$C$16)/($A2430*($C$4/100)))&lt;=1,2*ASIN(($C$7*Coefficients!$C$16)/( $A2430*($C$4/100)))*180/PI(),180),IF(AND(C$9="C",C$10="IB"),IF((($C$7*Coefficients!$D$16)/($A2430*($C$4/100)))&lt;=1,2*ASIN(($C$7*Coefficients!$D$16)/( $A2430*($C$4/100)))*180/PI(),180),IF(AND(C$9="L",C$10="D"),IF((($C$7*Coefficients!$E$16)/($A2430*($C$4/100)))&lt;=1,2*ASIN(($C$7*Coefficients!$E$16)/( $A2430*($C$4/100)))*180/PI(),180),IF(AND(C$9="C",C$10="D"),IF((($C$7*Coefficients!$F$16)/($A2430*($C$4/100)))&lt;=1,2*ASIN(($C$7*Coefficients!$F$16)/( $A2430*($C$4/100)))*180/PI(),180),FALSE))))</f>
        <v>31.890174637417886</v>
      </c>
      <c r="H2430" s="50">
        <f>IF(AND(C$9="L",C$10="IB"),(($C$7*Coefficients!$C$16)/($A2430*SIN(C$5*PI()/180))*100/2)^2*PI(),IF(AND(C$9="C",C$10="IB"),(($C$7*Coefficients!$D$16)/($A2430*SIN(C$5*PI()/180))*100/2)^2*PI(),IF(AND(C$9="L",C$10="D"),(($C$7*Coefficients!$E$16)/($A2430*SIN(C$5*PI()/180))*100/2)^2*PI(),IF(AND(C$9="C",C$10="D"),(($C$7* Coefficients!$F$16)/($A2430*SIN(C$5*PI()/180))*100/2)^2*PI(),FALSE))))</f>
        <v>415.87961675291444</v>
      </c>
      <c r="I2430" s="42">
        <f t="shared" si="268"/>
        <v>0.32217362746040873</v>
      </c>
      <c r="L2430" s="44"/>
    </row>
    <row r="2431" spans="1:12" x14ac:dyDescent="0.25">
      <c r="A2431" s="51">
        <f t="shared" si="269"/>
        <v>2488.8573182820701</v>
      </c>
      <c r="B2431" s="5">
        <f t="shared" si="263"/>
        <v>0.10255665469718199</v>
      </c>
      <c r="C2431" s="49">
        <f t="shared" si="266"/>
        <v>-19.780723077536582</v>
      </c>
      <c r="D2431" s="5">
        <f t="shared" si="264"/>
        <v>23.941094265465761</v>
      </c>
      <c r="E2431" s="5">
        <f t="shared" si="265"/>
        <v>65.120545420783756</v>
      </c>
      <c r="F2431" s="5">
        <f t="shared" si="267"/>
        <v>18.137180293541903</v>
      </c>
      <c r="G2431" s="16">
        <f>IF(AND(C$9="L",C$10="IB"),IF((($C$7*Coefficients!$C$16)/($A2431*($C$4/100)))&lt;=1,2*ASIN(($C$7*Coefficients!$C$16)/( $A2431*($C$4/100)))*180/PI(),180),IF(AND(C$9="C",C$10="IB"),IF((($C$7*Coefficients!$D$16)/($A2431*($C$4/100)))&lt;=1,2*ASIN(($C$7*Coefficients!$D$16)/( $A2431*($C$4/100)))*180/PI(),180),IF(AND(C$9="L",C$10="D"),IF((($C$7*Coefficients!$E$16)/($A2431*($C$4/100)))&lt;=1,2*ASIN(($C$7*Coefficients!$E$16)/( $A2431*($C$4/100)))*180/PI(),180),IF(AND(C$9="C",C$10="D"),IF((($C$7*Coefficients!$F$16)/($A2431*($C$4/100)))&lt;=1,2*ASIN(($C$7*Coefficients!$F$16)/( $A2431*($C$4/100)))*180/PI(),180),FALSE))))</f>
        <v>31.814882299498187</v>
      </c>
      <c r="H2431" s="50">
        <f>IF(AND(C$9="L",C$10="IB"),(($C$7*Coefficients!$C$16)/($A2431*SIN(C$5*PI()/180))*100/2)^2*PI(),IF(AND(C$9="C",C$10="IB"),(($C$7*Coefficients!$D$16)/($A2431*SIN(C$5*PI()/180))*100/2)^2*PI(),IF(AND(C$9="L",C$10="D"),(($C$7*Coefficients!$E$16)/($A2431*SIN(C$5*PI()/180))*100/2)^2*PI(),IF(AND(C$9="C",C$10="D"),(($C$7* Coefficients!$F$16)/($A2431*SIN(C$5*PI()/180))*100/2)^2*PI(),FALSE))))</f>
        <v>413.96882348192798</v>
      </c>
      <c r="I2431" s="42">
        <f t="shared" si="268"/>
        <v>0.32143264867919341</v>
      </c>
      <c r="L2431" s="44"/>
    </row>
    <row r="2432" spans="1:12" x14ac:dyDescent="0.25">
      <c r="A2432" s="51">
        <f t="shared" si="269"/>
        <v>2494.5947269426329</v>
      </c>
      <c r="B2432" s="5">
        <f t="shared" si="263"/>
        <v>0.1004000507606263</v>
      </c>
      <c r="C2432" s="49">
        <f t="shared" si="266"/>
        <v>-19.965321352374904</v>
      </c>
      <c r="D2432" s="5">
        <f t="shared" si="264"/>
        <v>23.996284187593094</v>
      </c>
      <c r="E2432" s="5">
        <f t="shared" si="265"/>
        <v>65.421128201260771</v>
      </c>
      <c r="F2432" s="5">
        <f t="shared" si="267"/>
        <v>18.157180293541902</v>
      </c>
      <c r="G2432" s="16">
        <f>IF(AND(C$9="L",C$10="IB"),IF((($C$7*Coefficients!$C$16)/($A2432*($C$4/100)))&lt;=1,2*ASIN(($C$7*Coefficients!$C$16)/( $A2432*($C$4/100)))*180/PI(),180),IF(AND(C$9="C",C$10="IB"),IF((($C$7*Coefficients!$D$16)/($A2432*($C$4/100)))&lt;=1,2*ASIN(($C$7*Coefficients!$D$16)/( $A2432*($C$4/100)))*180/PI(),180),IF(AND(C$9="L",C$10="D"),IF((($C$7*Coefficients!$E$16)/($A2432*($C$4/100)))&lt;=1,2*ASIN(($C$7*Coefficients!$E$16)/( $A2432*($C$4/100)))*180/PI(),180),IF(AND(C$9="C",C$10="D"),IF((($C$7*Coefficients!$F$16)/($A2432*($C$4/100)))&lt;=1,2*ASIN(($C$7*Coefficients!$F$16)/( $A2432*($C$4/100)))*180/PI(),180),FALSE))))</f>
        <v>31.739777177024973</v>
      </c>
      <c r="H2432" s="50">
        <f>IF(AND(C$9="L",C$10="IB"),(($C$7*Coefficients!$C$16)/($A2432*SIN(C$5*PI()/180))*100/2)^2*PI(),IF(AND(C$9="C",C$10="IB"),(($C$7*Coefficients!$D$16)/($A2432*SIN(C$5*PI()/180))*100/2)^2*PI(),IF(AND(C$9="L",C$10="D"),(($C$7*Coefficients!$E$16)/($A2432*SIN(C$5*PI()/180))*100/2)^2*PI(),IF(AND(C$9="C",C$10="D"),(($C$7* Coefficients!$F$16)/($A2432*SIN(C$5*PI()/180))*100/2)^2*PI(),FALSE))))</f>
        <v>412.06680950854917</v>
      </c>
      <c r="I2432" s="42">
        <f t="shared" si="268"/>
        <v>0.32069337410188364</v>
      </c>
      <c r="L2432" s="44"/>
    </row>
    <row r="2433" spans="1:12" x14ac:dyDescent="0.25">
      <c r="A2433" s="51">
        <f t="shared" si="269"/>
        <v>2500.3453616961087</v>
      </c>
      <c r="B2433" s="5">
        <f t="shared" si="263"/>
        <v>9.8247150082011722E-2</v>
      </c>
      <c r="C2433" s="49">
        <f t="shared" si="266"/>
        <v>-20.15360077255859</v>
      </c>
      <c r="D2433" s="5">
        <f t="shared" si="264"/>
        <v>24.051601335630437</v>
      </c>
      <c r="E2433" s="5">
        <f t="shared" si="265"/>
        <v>65.723098408813783</v>
      </c>
      <c r="F2433" s="5">
        <f t="shared" si="267"/>
        <v>18.177180293541902</v>
      </c>
      <c r="G2433" s="16">
        <f>IF(AND(C$9="L",C$10="IB"),IF((($C$7*Coefficients!$C$16)/($A2433*($C$4/100)))&lt;=1,2*ASIN(($C$7*Coefficients!$C$16)/( $A2433*($C$4/100)))*180/PI(),180),IF(AND(C$9="C",C$10="IB"),IF((($C$7*Coefficients!$D$16)/($A2433*($C$4/100)))&lt;=1,2*ASIN(($C$7*Coefficients!$D$16)/( $A2433*($C$4/100)))*180/PI(),180),IF(AND(C$9="L",C$10="D"),IF((($C$7*Coefficients!$E$16)/($A2433*($C$4/100)))&lt;=1,2*ASIN(($C$7*Coefficients!$E$16)/( $A2433*($C$4/100)))*180/PI(),180),IF(AND(C$9="C",C$10="D"),IF((($C$7*Coefficients!$F$16)/($A2433*($C$4/100)))&lt;=1,2*ASIN(($C$7*Coefficients!$F$16)/( $A2433*($C$4/100)))*180/PI(),180),FALSE))))</f>
        <v>31.664858734903692</v>
      </c>
      <c r="H2433" s="50">
        <f>IF(AND(C$9="L",C$10="IB"),(($C$7*Coefficients!$C$16)/($A2433*SIN(C$5*PI()/180))*100/2)^2*PI(),IF(AND(C$9="C",C$10="IB"),(($C$7*Coefficients!$D$16)/($A2433*SIN(C$5*PI()/180))*100/2)^2*PI(),IF(AND(C$9="L",C$10="D"),(($C$7*Coefficients!$E$16)/($A2433*SIN(C$5*PI()/180))*100/2)^2*PI(),IF(AND(C$9="C",C$10="D"),(($C$7* Coefficients!$F$16)/($A2433*SIN(C$5*PI()/180))*100/2)^2*PI(),FALSE))))</f>
        <v>410.17353449556964</v>
      </c>
      <c r="I2433" s="42">
        <f t="shared" si="268"/>
        <v>0.31995579980891925</v>
      </c>
      <c r="L2433" s="44"/>
    </row>
    <row r="2434" spans="1:12" x14ac:dyDescent="0.25">
      <c r="A2434" s="51">
        <f t="shared" si="269"/>
        <v>2506.1092530317901</v>
      </c>
      <c r="B2434" s="5">
        <f t="shared" si="263"/>
        <v>9.6098040684355637E-2</v>
      </c>
      <c r="C2434" s="49">
        <f t="shared" si="266"/>
        <v>-20.345709338959409</v>
      </c>
      <c r="D2434" s="5">
        <f t="shared" si="264"/>
        <v>24.107046002863793</v>
      </c>
      <c r="E2434" s="5">
        <f t="shared" si="265"/>
        <v>66.026462447515186</v>
      </c>
      <c r="F2434" s="5">
        <f t="shared" si="267"/>
        <v>18.197180293541901</v>
      </c>
      <c r="G2434" s="16">
        <f>IF(AND(C$9="L",C$10="IB"),IF((($C$7*Coefficients!$C$16)/($A2434*($C$4/100)))&lt;=1,2*ASIN(($C$7*Coefficients!$C$16)/( $A2434*($C$4/100)))*180/PI(),180),IF(AND(C$9="C",C$10="IB"),IF((($C$7*Coefficients!$D$16)/($A2434*($C$4/100)))&lt;=1,2*ASIN(($C$7*Coefficients!$D$16)/( $A2434*($C$4/100)))*180/PI(),180),IF(AND(C$9="L",C$10="D"),IF((($C$7*Coefficients!$E$16)/($A2434*($C$4/100)))&lt;=1,2*ASIN(($C$7*Coefficients!$E$16)/( $A2434*($C$4/100)))*180/PI(),180),IF(AND(C$9="C",C$10="D"),IF((($C$7*Coefficients!$F$16)/($A2434*($C$4/100)))&lt;=1,2*ASIN(($C$7*Coefficients!$F$16)/( $A2434*($C$4/100)))*180/PI(),180),FALSE))))</f>
        <v>31.590126440086497</v>
      </c>
      <c r="H2434" s="50">
        <f>IF(AND(C$9="L",C$10="IB"),(($C$7*Coefficients!$C$16)/($A2434*SIN(C$5*PI()/180))*100/2)^2*PI(),IF(AND(C$9="C",C$10="IB"),(($C$7*Coefficients!$D$16)/($A2434*SIN(C$5*PI()/180))*100/2)^2*PI(),IF(AND(C$9="L",C$10="D"),(($C$7*Coefficients!$E$16)/($A2434*SIN(C$5*PI()/180))*100/2)^2*PI(),IF(AND(C$9="C",C$10="D"),(($C$7* Coefficients!$F$16)/($A2434*SIN(C$5*PI()/180))*100/2)^2*PI(),FALSE))))</f>
        <v>408.28895829111343</v>
      </c>
      <c r="I2434" s="42">
        <f t="shared" si="268"/>
        <v>0.3192199218897549</v>
      </c>
      <c r="L2434" s="44"/>
    </row>
    <row r="2435" spans="1:12" x14ac:dyDescent="0.25">
      <c r="A2435" s="51">
        <f t="shared" si="269"/>
        <v>2511.8864315092555</v>
      </c>
      <c r="B2435" s="5">
        <f t="shared" si="263"/>
        <v>9.3952811051612337E-2</v>
      </c>
      <c r="C2435" s="49">
        <f t="shared" si="266"/>
        <v>-20.541804427088167</v>
      </c>
      <c r="D2435" s="5">
        <f t="shared" si="264"/>
        <v>24.162618483255272</v>
      </c>
      <c r="E2435" s="5">
        <f t="shared" si="265"/>
        <v>66.331226750997246</v>
      </c>
      <c r="F2435" s="5">
        <f t="shared" si="267"/>
        <v>18.217180293541901</v>
      </c>
      <c r="G2435" s="16">
        <f>IF(AND(C$9="L",C$10="IB"),IF((($C$7*Coefficients!$C$16)/($A2435*($C$4/100)))&lt;=1,2*ASIN(($C$7*Coefficients!$C$16)/( $A2435*($C$4/100)))*180/PI(),180),IF(AND(C$9="C",C$10="IB"),IF((($C$7*Coefficients!$D$16)/($A2435*($C$4/100)))&lt;=1,2*ASIN(($C$7*Coefficients!$D$16)/( $A2435*($C$4/100)))*180/PI(),180),IF(AND(C$9="L",C$10="D"),IF((($C$7*Coefficients!$E$16)/($A2435*($C$4/100)))&lt;=1,2*ASIN(($C$7*Coefficients!$E$16)/( $A2435*($C$4/100)))*180/PI(),180),IF(AND(C$9="C",C$10="D"),IF((($C$7*Coefficients!$F$16)/($A2435*($C$4/100)))&lt;=1,2*ASIN(($C$7*Coefficients!$F$16)/( $A2435*($C$4/100)))*180/PI(),180),FALSE))))</f>
        <v>31.51557976156063</v>
      </c>
      <c r="H2435" s="50">
        <f>IF(AND(C$9="L",C$10="IB"),(($C$7*Coefficients!$C$16)/($A2435*SIN(C$5*PI()/180))*100/2)^2*PI(),IF(AND(C$9="C",C$10="IB"),(($C$7*Coefficients!$D$16)/($A2435*SIN(C$5*PI()/180))*100/2)^2*PI(),IF(AND(C$9="L",C$10="D"),(($C$7*Coefficients!$E$16)/($A2435*SIN(C$5*PI()/180))*100/2)^2*PI(),IF(AND(C$9="C",C$10="D"),(($C$7* Coefficients!$F$16)/($A2435*SIN(C$5*PI()/180))*100/2)^2*PI(),FALSE))))</f>
        <v>406.41304092778603</v>
      </c>
      <c r="I2435" s="42">
        <f t="shared" si="268"/>
        <v>0.31848573644283895</v>
      </c>
      <c r="L2435" s="44"/>
    </row>
    <row r="2436" spans="1:12" x14ac:dyDescent="0.25">
      <c r="A2436" s="51">
        <f t="shared" si="269"/>
        <v>2517.6769277585299</v>
      </c>
      <c r="B2436" s="5">
        <f t="shared" si="263"/>
        <v>9.1811550125668967E-2</v>
      </c>
      <c r="C2436" s="49">
        <f t="shared" si="266"/>
        <v>-20.742053600309021</v>
      </c>
      <c r="D2436" s="5">
        <f t="shared" si="264"/>
        <v>24.218319071444633</v>
      </c>
      <c r="E2436" s="5">
        <f t="shared" si="265"/>
        <v>66.637397782588494</v>
      </c>
      <c r="F2436" s="5">
        <f t="shared" si="267"/>
        <v>18.237180293541901</v>
      </c>
      <c r="G2436" s="16">
        <f>IF(AND(C$9="L",C$10="IB"),IF((($C$7*Coefficients!$C$16)/($A2436*($C$4/100)))&lt;=1,2*ASIN(($C$7*Coefficients!$C$16)/( $A2436*($C$4/100)))*180/PI(),180),IF(AND(C$9="C",C$10="IB"),IF((($C$7*Coefficients!$D$16)/($A2436*($C$4/100)))&lt;=1,2*ASIN(($C$7*Coefficients!$D$16)/( $A2436*($C$4/100)))*180/PI(),180),IF(AND(C$9="L",C$10="D"),IF((($C$7*Coefficients!$E$16)/($A2436*($C$4/100)))&lt;=1,2*ASIN(($C$7*Coefficients!$E$16)/( $A2436*($C$4/100)))*180/PI(),180),IF(AND(C$9="C",C$10="D"),IF((($C$7*Coefficients!$F$16)/($A2436*($C$4/100)))&lt;=1,2*ASIN(($C$7*Coefficients!$F$16)/( $A2436*($C$4/100)))*180/PI(),180),FALSE))))</f>
        <v>31.441218170336974</v>
      </c>
      <c r="H2436" s="50">
        <f>IF(AND(C$9="L",C$10="IB"),(($C$7*Coefficients!$C$16)/($A2436*SIN(C$5*PI()/180))*100/2)^2*PI(),IF(AND(C$9="C",C$10="IB"),(($C$7*Coefficients!$D$16)/($A2436*SIN(C$5*PI()/180))*100/2)^2*PI(),IF(AND(C$9="L",C$10="D"),(($C$7*Coefficients!$E$16)/($A2436*SIN(C$5*PI()/180))*100/2)^2*PI(),IF(AND(C$9="C",C$10="D"),(($C$7* Coefficients!$F$16)/($A2436*SIN(C$5*PI()/180))*100/2)^2*PI(),FALSE))))</f>
        <v>404.54574262182609</v>
      </c>
      <c r="I2436" s="42">
        <f t="shared" si="268"/>
        <v>0.31775323957559337</v>
      </c>
      <c r="L2436" s="44"/>
    </row>
    <row r="2437" spans="1:12" x14ac:dyDescent="0.25">
      <c r="A2437" s="51">
        <f t="shared" si="269"/>
        <v>2523.4807724802481</v>
      </c>
      <c r="B2437" s="5">
        <f t="shared" si="263"/>
        <v>8.9674347303244417E-2</v>
      </c>
      <c r="C2437" s="49">
        <f t="shared" si="266"/>
        <v>-20.94663551325311</v>
      </c>
      <c r="D2437" s="5">
        <f t="shared" si="264"/>
        <v>24.27414806275085</v>
      </c>
      <c r="E2437" s="5">
        <f t="shared" si="265"/>
        <v>66.944982035450906</v>
      </c>
      <c r="F2437" s="5">
        <f t="shared" si="267"/>
        <v>18.257180293541897</v>
      </c>
      <c r="G2437" s="16">
        <f>IF(AND(C$9="L",C$10="IB"),IF((($C$7*Coefficients!$C$16)/($A2437*($C$4/100)))&lt;=1,2*ASIN(($C$7*Coefficients!$C$16)/( $A2437*($C$4/100)))*180/PI(),180),IF(AND(C$9="C",C$10="IB"),IF((($C$7*Coefficients!$D$16)/($A2437*($C$4/100)))&lt;=1,2*ASIN(($C$7*Coefficients!$D$16)/( $A2437*($C$4/100)))*180/PI(),180),IF(AND(C$9="L",C$10="D"),IF((($C$7*Coefficients!$E$16)/($A2437*($C$4/100)))&lt;=1,2*ASIN(($C$7*Coefficients!$E$16)/( $A2437*($C$4/100)))*180/PI(),180),IF(AND(C$9="C",C$10="D"),IF((($C$7*Coefficients!$F$16)/($A2437*($C$4/100)))&lt;=1,2*ASIN(($C$7*Coefficients!$F$16)/( $A2437*($C$4/100)))*180/PI(),180),FALSE))))</f>
        <v>31.367041139438719</v>
      </c>
      <c r="H2437" s="50">
        <f>IF(AND(C$9="L",C$10="IB"),(($C$7*Coefficients!$C$16)/($A2437*SIN(C$5*PI()/180))*100/2)^2*PI(),IF(AND(C$9="C",C$10="IB"),(($C$7*Coefficients!$D$16)/($A2437*SIN(C$5*PI()/180))*100/2)^2*PI(),IF(AND(C$9="L",C$10="D"),(($C$7*Coefficients!$E$16)/($A2437*SIN(C$5*PI()/180))*100/2)^2*PI(),IF(AND(C$9="C",C$10="D"),(($C$7* Coefficients!$F$16)/($A2437*SIN(C$5*PI()/180))*100/2)^2*PI(),FALSE))))</f>
        <v>402.68702377226242</v>
      </c>
      <c r="I2437" s="42">
        <f t="shared" si="268"/>
        <v>0.31702242740439263</v>
      </c>
      <c r="L2437" s="44"/>
    </row>
    <row r="2438" spans="1:12" x14ac:dyDescent="0.25">
      <c r="A2438" s="51">
        <f t="shared" si="269"/>
        <v>2529.2979964458173</v>
      </c>
      <c r="B2438" s="5">
        <f t="shared" si="263"/>
        <v>8.7541292432688031E-2</v>
      </c>
      <c r="C2438" s="49">
        <f t="shared" si="266"/>
        <v>-21.155740917711189</v>
      </c>
      <c r="D2438" s="5">
        <f t="shared" si="264"/>
        <v>24.330105753173676</v>
      </c>
      <c r="E2438" s="5">
        <f t="shared" si="265"/>
        <v>67.253986032717478</v>
      </c>
      <c r="F2438" s="5">
        <f t="shared" si="267"/>
        <v>18.277180293541896</v>
      </c>
      <c r="G2438" s="16">
        <f>IF(AND(C$9="L",C$10="IB"),IF((($C$7*Coefficients!$C$16)/($A2438*($C$4/100)))&lt;=1,2*ASIN(($C$7*Coefficients!$C$16)/( $A2438*($C$4/100)))*180/PI(),180),IF(AND(C$9="C",C$10="IB"),IF((($C$7*Coefficients!$D$16)/($A2438*($C$4/100)))&lt;=1,2*ASIN(($C$7*Coefficients!$D$16)/( $A2438*($C$4/100)))*180/PI(),180),IF(AND(C$9="L",C$10="D"),IF((($C$7*Coefficients!$E$16)/($A2438*($C$4/100)))&lt;=1,2*ASIN(($C$7*Coefficients!$E$16)/( $A2438*($C$4/100)))*180/PI(),180),IF(AND(C$9="C",C$10="D"),IF((($C$7*Coefficients!$F$16)/($A2438*($C$4/100)))&lt;=1,2*ASIN(($C$7*Coefficients!$F$16)/( $A2438*($C$4/100)))*180/PI(),180),FALSE))))</f>
        <v>31.293048143889983</v>
      </c>
      <c r="H2438" s="50">
        <f>IF(AND(C$9="L",C$10="IB"),(($C$7*Coefficients!$C$16)/($A2438*SIN(C$5*PI()/180))*100/2)^2*PI(),IF(AND(C$9="C",C$10="IB"),(($C$7*Coefficients!$D$16)/($A2438*SIN(C$5*PI()/180))*100/2)^2*PI(),IF(AND(C$9="L",C$10="D"),(($C$7*Coefficients!$E$16)/($A2438*SIN(C$5*PI()/180))*100/2)^2*PI(),IF(AND(C$9="C",C$10="D"),(($C$7* Coefficients!$F$16)/($A2438*SIN(C$5*PI()/180))*100/2)^2*PI(),FALSE))))</f>
        <v>400.83684496007299</v>
      </c>
      <c r="I2438" s="42">
        <f t="shared" si="268"/>
        <v>0.31629329605454326</v>
      </c>
      <c r="L2438" s="44"/>
    </row>
    <row r="2439" spans="1:12" x14ac:dyDescent="0.25">
      <c r="A2439" s="51">
        <f t="shared" si="269"/>
        <v>2535.1286304975793</v>
      </c>
      <c r="B2439" s="5">
        <f t="shared" si="263"/>
        <v>8.541247581067915E-2</v>
      </c>
      <c r="C2439" s="49">
        <f t="shared" si="266"/>
        <v>-21.369573785280352</v>
      </c>
      <c r="D2439" s="5">
        <f t="shared" si="264"/>
        <v>24.386192439395213</v>
      </c>
      <c r="E2439" s="5">
        <f t="shared" si="265"/>
        <v>67.564416327630624</v>
      </c>
      <c r="F2439" s="5">
        <f t="shared" si="267"/>
        <v>18.297180293541899</v>
      </c>
      <c r="G2439" s="16">
        <f>IF(AND(C$9="L",C$10="IB"),IF((($C$7*Coefficients!$C$16)/($A2439*($C$4/100)))&lt;=1,2*ASIN(($C$7*Coefficients!$C$16)/( $A2439*($C$4/100)))*180/PI(),180),IF(AND(C$9="C",C$10="IB"),IF((($C$7*Coefficients!$D$16)/($A2439*($C$4/100)))&lt;=1,2*ASIN(($C$7*Coefficients!$D$16)/( $A2439*($C$4/100)))*180/PI(),180),IF(AND(C$9="L",C$10="D"),IF((($C$7*Coefficients!$E$16)/($A2439*($C$4/100)))&lt;=1,2*ASIN(($C$7*Coefficients!$E$16)/( $A2439*($C$4/100)))*180/PI(),180),IF(AND(C$9="C",C$10="D"),IF((($C$7*Coefficients!$F$16)/($A2439*($C$4/100)))&lt;=1,2*ASIN(($C$7*Coefficients!$F$16)/( $A2439*($C$4/100)))*180/PI(),180),FALSE))))</f>
        <v>31.219238660704736</v>
      </c>
      <c r="H2439" s="50">
        <f>IF(AND(C$9="L",C$10="IB"),(($C$7*Coefficients!$C$16)/($A2439*SIN(C$5*PI()/180))*100/2)^2*PI(),IF(AND(C$9="C",C$10="IB"),(($C$7*Coefficients!$D$16)/($A2439*SIN(C$5*PI()/180))*100/2)^2*PI(),IF(AND(C$9="L",C$10="D"),(($C$7*Coefficients!$E$16)/($A2439*SIN(C$5*PI()/180))*100/2)^2*PI(),IF(AND(C$9="C",C$10="D"),(($C$7* Coefficients!$F$16)/($A2439*SIN(C$5*PI()/180))*100/2)^2*PI(),FALSE))))</f>
        <v>398.99516694735087</v>
      </c>
      <c r="I2439" s="42">
        <f t="shared" si="268"/>
        <v>0.31556584166026364</v>
      </c>
      <c r="L2439" s="44"/>
    </row>
    <row r="2440" spans="1:12" x14ac:dyDescent="0.25">
      <c r="A2440" s="51">
        <f t="shared" si="269"/>
        <v>2540.9727055489757</v>
      </c>
      <c r="B2440" s="5">
        <f t="shared" si="263"/>
        <v>8.3287988178824962E-2</v>
      </c>
      <c r="C2440" s="49">
        <f t="shared" si="266"/>
        <v>-21.588352563415416</v>
      </c>
      <c r="D2440" s="5">
        <f t="shared" si="264"/>
        <v>24.442408418781497</v>
      </c>
      <c r="E2440" s="5">
        <f t="shared" si="265"/>
        <v>67.876279503681118</v>
      </c>
      <c r="F2440" s="5">
        <f t="shared" si="267"/>
        <v>18.317180293541895</v>
      </c>
      <c r="G2440" s="16">
        <f>IF(AND(C$9="L",C$10="IB"),IF((($C$7*Coefficients!$C$16)/($A2440*($C$4/100)))&lt;=1,2*ASIN(($C$7*Coefficients!$C$16)/( $A2440*($C$4/100)))*180/PI(),180),IF(AND(C$9="C",C$10="IB"),IF((($C$7*Coefficients!$D$16)/($A2440*($C$4/100)))&lt;=1,2*ASIN(($C$7*Coefficients!$D$16)/( $A2440*($C$4/100)))*180/PI(),180),IF(AND(C$9="L",C$10="D"),IF((($C$7*Coefficients!$E$16)/($A2440*($C$4/100)))&lt;=1,2*ASIN(($C$7*Coefficients!$E$16)/( $A2440*($C$4/100)))*180/PI(),180),IF(AND(C$9="C",C$10="D"),IF((($C$7*Coefficients!$F$16)/($A2440*($C$4/100)))&lt;=1,2*ASIN(($C$7*Coefficients!$F$16)/( $A2440*($C$4/100)))*180/PI(),180),FALSE))))</f>
        <v>31.145612168875584</v>
      </c>
      <c r="H2440" s="50">
        <f>IF(AND(C$9="L",C$10="IB"),(($C$7*Coefficients!$C$16)/($A2440*SIN(C$5*PI()/180))*100/2)^2*PI(),IF(AND(C$9="C",C$10="IB"),(($C$7*Coefficients!$D$16)/($A2440*SIN(C$5*PI()/180))*100/2)^2*PI(),IF(AND(C$9="L",C$10="D"),(($C$7*Coefficients!$E$16)/($A2440*SIN(C$5*PI()/180))*100/2)^2*PI(),IF(AND(C$9="C",C$10="D"),(($C$7* Coefficients!$F$16)/($A2440*SIN(C$5*PI()/180))*100/2)^2*PI(),FALSE))))</f>
        <v>397.16195067647004</v>
      </c>
      <c r="I2440" s="42">
        <f t="shared" si="268"/>
        <v>0.31484006036466278</v>
      </c>
      <c r="L2440" s="44"/>
    </row>
    <row r="2441" spans="1:12" x14ac:dyDescent="0.25">
      <c r="A2441" s="51">
        <f t="shared" si="269"/>
        <v>2546.8302525847107</v>
      </c>
      <c r="B2441" s="5">
        <f t="shared" si="263"/>
        <v>8.1167920720155148E-2</v>
      </c>
      <c r="C2441" s="49">
        <f t="shared" si="266"/>
        <v>-21.812311584373347</v>
      </c>
      <c r="D2441" s="5">
        <f t="shared" si="264"/>
        <v>24.498753989384042</v>
      </c>
      <c r="E2441" s="5">
        <f t="shared" si="265"/>
        <v>68.189582174747827</v>
      </c>
      <c r="F2441" s="5">
        <f t="shared" si="267"/>
        <v>18.337180293541895</v>
      </c>
      <c r="G2441" s="16">
        <f>IF(AND(C$9="L",C$10="IB"),IF((($C$7*Coefficients!$C$16)/($A2441*($C$4/100)))&lt;=1,2*ASIN(($C$7*Coefficients!$C$16)/( $A2441*($C$4/100)))*180/PI(),180),IF(AND(C$9="C",C$10="IB"),IF((($C$7*Coefficients!$D$16)/($A2441*($C$4/100)))&lt;=1,2*ASIN(($C$7*Coefficients!$D$16)/( $A2441*($C$4/100)))*180/PI(),180),IF(AND(C$9="L",C$10="D"),IF((($C$7*Coefficients!$E$16)/($A2441*($C$4/100)))&lt;=1,2*ASIN(($C$7*Coefficients!$E$16)/( $A2441*($C$4/100)))*180/PI(),180),IF(AND(C$9="C",C$10="D"),IF((($C$7*Coefficients!$F$16)/($A2441*($C$4/100)))&lt;=1,2*ASIN(($C$7*Coefficients!$F$16)/( $A2441*($C$4/100)))*180/PI(),180),FALSE))))</f>
        <v>31.072168149362792</v>
      </c>
      <c r="H2441" s="50">
        <f>IF(AND(C$9="L",C$10="IB"),(($C$7*Coefficients!$C$16)/($A2441*SIN(C$5*PI()/180))*100/2)^2*PI(),IF(AND(C$9="C",C$10="IB"),(($C$7*Coefficients!$D$16)/($A2441*SIN(C$5*PI()/180))*100/2)^2*PI(),IF(AND(C$9="L",C$10="D"),(($C$7*Coefficients!$E$16)/($A2441*SIN(C$5*PI()/180))*100/2)^2*PI(),IF(AND(C$9="C",C$10="D"),(($C$7* Coefficients!$F$16)/($A2441*SIN(C$5*PI()/180))*100/2)^2*PI(),FALSE))))</f>
        <v>395.33715726925846</v>
      </c>
      <c r="I2441" s="42">
        <f t="shared" si="268"/>
        <v>0.31411594831972062</v>
      </c>
      <c r="L2441" s="44"/>
    </row>
    <row r="2442" spans="1:12" x14ac:dyDescent="0.25">
      <c r="A2442" s="51">
        <f t="shared" si="269"/>
        <v>2552.7013026609156</v>
      </c>
      <c r="B2442" s="5">
        <f t="shared" si="263"/>
        <v>7.9052365055514578E-2</v>
      </c>
      <c r="C2442" s="49">
        <f t="shared" si="266"/>
        <v>-22.041702649943581</v>
      </c>
      <c r="D2442" s="5">
        <f t="shared" si="264"/>
        <v>24.555229449941471</v>
      </c>
      <c r="E2442" s="5">
        <f t="shared" si="265"/>
        <v>68.504330985237843</v>
      </c>
      <c r="F2442" s="5">
        <f t="shared" si="267"/>
        <v>18.357180293541894</v>
      </c>
      <c r="G2442" s="16">
        <f>IF(AND(C$9="L",C$10="IB"),IF((($C$7*Coefficients!$C$16)/($A2442*($C$4/100)))&lt;=1,2*ASIN(($C$7*Coefficients!$C$16)/( $A2442*($C$4/100)))*180/PI(),180),IF(AND(C$9="C",C$10="IB"),IF((($C$7*Coefficients!$D$16)/($A2442*($C$4/100)))&lt;=1,2*ASIN(($C$7*Coefficients!$D$16)/( $A2442*($C$4/100)))*180/PI(),180),IF(AND(C$9="L",C$10="D"),IF((($C$7*Coefficients!$E$16)/($A2442*($C$4/100)))&lt;=1,2*ASIN(($C$7*Coefficients!$E$16)/( $A2442*($C$4/100)))*180/PI(),180),IF(AND(C$9="C",C$10="D"),IF((($C$7*Coefficients!$F$16)/($A2442*($C$4/100)))&lt;=1,2*ASIN(($C$7*Coefficients!$F$16)/( $A2442*($C$4/100)))*180/PI(),180),FALSE))))</f>
        <v>30.998906085083341</v>
      </c>
      <c r="H2442" s="50">
        <f>IF(AND(C$9="L",C$10="IB"),(($C$7*Coefficients!$C$16)/($A2442*SIN(C$5*PI()/180))*100/2)^2*PI(),IF(AND(C$9="C",C$10="IB"),(($C$7*Coefficients!$D$16)/($A2442*SIN(C$5*PI()/180))*100/2)^2*PI(),IF(AND(C$9="L",C$10="D"),(($C$7*Coefficients!$E$16)/($A2442*SIN(C$5*PI()/180))*100/2)^2*PI(),IF(AND(C$9="C",C$10="D"),(($C$7* Coefficients!$F$16)/($A2442*SIN(C$5*PI()/180))*100/2)^2*PI(),FALSE))))</f>
        <v>393.52074802617238</v>
      </c>
      <c r="I2442" s="42">
        <f t="shared" si="268"/>
        <v>0.31339350168626717</v>
      </c>
      <c r="L2442" s="44"/>
    </row>
    <row r="2443" spans="1:12" x14ac:dyDescent="0.25">
      <c r="A2443" s="51">
        <f t="shared" si="269"/>
        <v>2558.5858869053136</v>
      </c>
      <c r="B2443" s="5">
        <f t="shared" si="263"/>
        <v>7.6941413239849099E-2</v>
      </c>
      <c r="C2443" s="49">
        <f t="shared" si="266"/>
        <v>-22.276796818959077</v>
      </c>
      <c r="D2443" s="5">
        <f t="shared" si="264"/>
        <v>24.611835099881034</v>
      </c>
      <c r="E2443" s="5">
        <f t="shared" si="265"/>
        <v>68.82053261022746</v>
      </c>
      <c r="F2443" s="5">
        <f t="shared" si="267"/>
        <v>18.377180293541894</v>
      </c>
      <c r="G2443" s="16">
        <f>IF(AND(C$9="L",C$10="IB"),IF((($C$7*Coefficients!$C$16)/($A2443*($C$4/100)))&lt;=1,2*ASIN(($C$7*Coefficients!$C$16)/( $A2443*($C$4/100)))*180/PI(),180),IF(AND(C$9="C",C$10="IB"),IF((($C$7*Coefficients!$D$16)/($A2443*($C$4/100)))&lt;=1,2*ASIN(($C$7*Coefficients!$D$16)/( $A2443*($C$4/100)))*180/PI(),180),IF(AND(C$9="L",C$10="D"),IF((($C$7*Coefficients!$E$16)/($A2443*($C$4/100)))&lt;=1,2*ASIN(($C$7*Coefficients!$E$16)/( $A2443*($C$4/100)))*180/PI(),180),IF(AND(C$9="C",C$10="D"),IF((($C$7*Coefficients!$F$16)/($A2443*($C$4/100)))&lt;=1,2*ASIN(($C$7*Coefficients!$F$16)/( $A2443*($C$4/100)))*180/PI(),180),FALSE))))</f>
        <v>30.92582546090005</v>
      </c>
      <c r="H2443" s="50">
        <f>IF(AND(C$9="L",C$10="IB"),(($C$7*Coefficients!$C$16)/($A2443*SIN(C$5*PI()/180))*100/2)^2*PI(),IF(AND(C$9="C",C$10="IB"),(($C$7*Coefficients!$D$16)/($A2443*SIN(C$5*PI()/180))*100/2)^2*PI(),IF(AND(C$9="L",C$10="D"),(($C$7*Coefficients!$E$16)/($A2443*SIN(C$5*PI()/180))*100/2)^2*PI(),IF(AND(C$9="C",C$10="D"),(($C$7* Coefficients!$F$16)/($A2443*SIN(C$5*PI()/180))*100/2)^2*PI(),FALSE))))</f>
        <v>391.71268442547728</v>
      </c>
      <c r="I2443" s="42">
        <f t="shared" si="268"/>
        <v>0.31267271663396223</v>
      </c>
      <c r="L2443" s="44"/>
    </row>
    <row r="2444" spans="1:12" x14ac:dyDescent="0.25">
      <c r="A2444" s="51">
        <f t="shared" si="269"/>
        <v>2564.4840365173841</v>
      </c>
      <c r="B2444" s="5">
        <f t="shared" si="263"/>
        <v>7.4835157758387644E-2</v>
      </c>
      <c r="C2444" s="49">
        <f t="shared" si="266"/>
        <v>-22.517886429546181</v>
      </c>
      <c r="D2444" s="5">
        <f t="shared" si="264"/>
        <v>24.668571239320265</v>
      </c>
      <c r="E2444" s="5">
        <f t="shared" si="265"/>
        <v>69.138193755603709</v>
      </c>
      <c r="F2444" s="5">
        <f t="shared" si="267"/>
        <v>18.397180293541894</v>
      </c>
      <c r="G2444" s="16">
        <f>IF(AND(C$9="L",C$10="IB"),IF((($C$7*Coefficients!$C$16)/($A2444*($C$4/100)))&lt;=1,2*ASIN(($C$7*Coefficients!$C$16)/( $A2444*($C$4/100)))*180/PI(),180),IF(AND(C$9="C",C$10="IB"),IF((($C$7*Coefficients!$D$16)/($A2444*($C$4/100)))&lt;=1,2*ASIN(($C$7*Coefficients!$D$16)/( $A2444*($C$4/100)))*180/PI(),180),IF(AND(C$9="L",C$10="D"),IF((($C$7*Coefficients!$E$16)/($A2444*($C$4/100)))&lt;=1,2*ASIN(($C$7*Coefficients!$E$16)/( $A2444*($C$4/100)))*180/PI(),180),IF(AND(C$9="C",C$10="D"),IF((($C$7*Coefficients!$F$16)/($A2444*($C$4/100)))&lt;=1,2*ASIN(($C$7*Coefficients!$F$16)/( $A2444*($C$4/100)))*180/PI(),180),FALSE))))</f>
        <v>30.852925763610841</v>
      </c>
      <c r="H2444" s="50">
        <f>IF(AND(C$9="L",C$10="IB"),(($C$7*Coefficients!$C$16)/($A2444*SIN(C$5*PI()/180))*100/2)^2*PI(),IF(AND(C$9="C",C$10="IB"),(($C$7*Coefficients!$D$16)/($A2444*SIN(C$5*PI()/180))*100/2)^2*PI(),IF(AND(C$9="L",C$10="D"),(($C$7*Coefficients!$E$16)/($A2444*SIN(C$5*PI()/180))*100/2)^2*PI(),IF(AND(C$9="C",C$10="D"),(($C$7* Coefficients!$F$16)/($A2444*SIN(C$5*PI()/180))*100/2)^2*PI(),FALSE))))</f>
        <v>389.91292812242932</v>
      </c>
      <c r="I2444" s="42">
        <f t="shared" si="268"/>
        <v>0.31195358934127526</v>
      </c>
      <c r="L2444" s="44"/>
    </row>
    <row r="2445" spans="1:12" x14ac:dyDescent="0.25">
      <c r="A2445" s="51">
        <f t="shared" si="269"/>
        <v>2570.3957827685299</v>
      </c>
      <c r="B2445" s="5">
        <f t="shared" si="263"/>
        <v>7.2733691522715221E-2</v>
      </c>
      <c r="C2445" s="49">
        <f t="shared" si="266"/>
        <v>-22.765287394106917</v>
      </c>
      <c r="D2445" s="5">
        <f t="shared" si="264"/>
        <v>24.725438169068525</v>
      </c>
      <c r="E2445" s="5">
        <f t="shared" si="265"/>
        <v>69.457321158206611</v>
      </c>
      <c r="F2445" s="5">
        <f t="shared" si="267"/>
        <v>18.417180293541893</v>
      </c>
      <c r="G2445" s="16">
        <f>IF(AND(C$9="L",C$10="IB"),IF((($C$7*Coefficients!$C$16)/($A2445*($C$4/100)))&lt;=1,2*ASIN(($C$7*Coefficients!$C$16)/( $A2445*($C$4/100)))*180/PI(),180),IF(AND(C$9="C",C$10="IB"),IF((($C$7*Coefficients!$D$16)/($A2445*($C$4/100)))&lt;=1,2*ASIN(($C$7*Coefficients!$D$16)/( $A2445*($C$4/100)))*180/PI(),180),IF(AND(C$9="L",C$10="D"),IF((($C$7*Coefficients!$E$16)/($A2445*($C$4/100)))&lt;=1,2*ASIN(($C$7*Coefficients!$E$16)/( $A2445*($C$4/100)))*180/PI(),180),IF(AND(C$9="C",C$10="D"),IF((($C$7*Coefficients!$F$16)/($A2445*($C$4/100)))&lt;=1,2*ASIN(($C$7*Coefficients!$F$16)/( $A2445*($C$4/100)))*180/PI(),180),FALSE))))</f>
        <v>30.780206481937977</v>
      </c>
      <c r="H2445" s="50">
        <f>IF(AND(C$9="L",C$10="IB"),(($C$7*Coefficients!$C$16)/($A2445*SIN(C$5*PI()/180))*100/2)^2*PI(),IF(AND(C$9="C",C$10="IB"),(($C$7*Coefficients!$D$16)/($A2445*SIN(C$5*PI()/180))*100/2)^2*PI(),IF(AND(C$9="L",C$10="D"),(($C$7*Coefficients!$E$16)/($A2445*SIN(C$5*PI()/180))*100/2)^2*PI(),IF(AND(C$9="C",C$10="D"),(($C$7* Coefficients!$F$16)/($A2445*SIN(C$5*PI()/180))*100/2)^2*PI(),FALSE))))</f>
        <v>388.12144094846269</v>
      </c>
      <c r="I2445" s="42">
        <f t="shared" si="268"/>
        <v>0.31123611599546491</v>
      </c>
      <c r="L2445" s="44"/>
    </row>
    <row r="2446" spans="1:12" x14ac:dyDescent="0.25">
      <c r="A2446" s="51">
        <f t="shared" si="269"/>
        <v>2576.3211570022404</v>
      </c>
      <c r="B2446" s="5">
        <f t="shared" si="263"/>
        <v>7.0637107866739768E-2</v>
      </c>
      <c r="C2446" s="49">
        <f t="shared" si="266"/>
        <v>-23.019341812400469</v>
      </c>
      <c r="D2446" s="5">
        <f t="shared" si="264"/>
        <v>24.782436190628616</v>
      </c>
      <c r="E2446" s="5">
        <f t="shared" si="265"/>
        <v>69.777921585972024</v>
      </c>
      <c r="F2446" s="5">
        <f t="shared" si="267"/>
        <v>18.437180293541893</v>
      </c>
      <c r="G2446" s="16">
        <f>IF(AND(C$9="L",C$10="IB"),IF((($C$7*Coefficients!$C$16)/($A2446*($C$4/100)))&lt;=1,2*ASIN(($C$7*Coefficients!$C$16)/( $A2446*($C$4/100)))*180/PI(),180),IF(AND(C$9="C",C$10="IB"),IF((($C$7*Coefficients!$D$16)/($A2446*($C$4/100)))&lt;=1,2*ASIN(($C$7*Coefficients!$D$16)/( $A2446*($C$4/100)))*180/PI(),180),IF(AND(C$9="L",C$10="D"),IF((($C$7*Coefficients!$E$16)/($A2446*($C$4/100)))&lt;=1,2*ASIN(($C$7*Coefficients!$E$16)/( $A2446*($C$4/100)))*180/PI(),180),IF(AND(C$9="C",C$10="D"),IF((($C$7*Coefficients!$F$16)/($A2446*($C$4/100)))&lt;=1,2*ASIN(($C$7*Coefficients!$F$16)/( $A2446*($C$4/100)))*180/PI(),180),FALSE))))</f>
        <v>30.707667106517537</v>
      </c>
      <c r="H2446" s="50">
        <f>IF(AND(C$9="L",C$10="IB"),(($C$7*Coefficients!$C$16)/($A2446*SIN(C$5*PI()/180))*100/2)^2*PI(),IF(AND(C$9="C",C$10="IB"),(($C$7*Coefficients!$D$16)/($A2446*SIN(C$5*PI()/180))*100/2)^2*PI(),IF(AND(C$9="L",C$10="D"),(($C$7*Coefficients!$E$16)/($A2446*SIN(C$5*PI()/180))*100/2)^2*PI(),IF(AND(C$9="C",C$10="D"),(($C$7* Coefficients!$F$16)/($A2446*SIN(C$5*PI()/180))*100/2)^2*PI(),FALSE))))</f>
        <v>386.33818491038056</v>
      </c>
      <c r="I2446" s="42">
        <f t="shared" si="268"/>
        <v>0.31052029279255899</v>
      </c>
      <c r="L2446" s="44"/>
    </row>
    <row r="2447" spans="1:12" x14ac:dyDescent="0.25">
      <c r="A2447" s="51">
        <f t="shared" si="269"/>
        <v>2582.2601906342602</v>
      </c>
      <c r="B2447" s="5">
        <f t="shared" si="263"/>
        <v>6.8545500542546253E-2</v>
      </c>
      <c r="C2447" s="49">
        <f t="shared" si="266"/>
        <v>-23.280420957147253</v>
      </c>
      <c r="D2447" s="5">
        <f t="shared" si="264"/>
        <v>24.839565606198367</v>
      </c>
      <c r="E2447" s="5">
        <f t="shared" si="265"/>
        <v>70.100001838075158</v>
      </c>
      <c r="F2447" s="5">
        <f t="shared" si="267"/>
        <v>18.457180293541889</v>
      </c>
      <c r="G2447" s="16">
        <f>IF(AND(C$9="L",C$10="IB"),IF((($C$7*Coefficients!$C$16)/($A2447*($C$4/100)))&lt;=1,2*ASIN(($C$7*Coefficients!$C$16)/( $A2447*($C$4/100)))*180/PI(),180),IF(AND(C$9="C",C$10="IB"),IF((($C$7*Coefficients!$D$16)/($A2447*($C$4/100)))&lt;=1,2*ASIN(($C$7*Coefficients!$D$16)/( $A2447*($C$4/100)))*180/PI(),180),IF(AND(C$9="L",C$10="D"),IF((($C$7*Coefficients!$E$16)/($A2447*($C$4/100)))&lt;=1,2*ASIN(($C$7*Coefficients!$E$16)/( $A2447*($C$4/100)))*180/PI(),180),IF(AND(C$9="C",C$10="D"),IF((($C$7*Coefficients!$F$16)/($A2447*($C$4/100)))&lt;=1,2*ASIN(($C$7*Coefficients!$F$16)/( $A2447*($C$4/100)))*180/PI(),180),FALSE))))</f>
        <v>30.63530712988883</v>
      </c>
      <c r="H2447" s="50">
        <f>IF(AND(C$9="L",C$10="IB"),(($C$7*Coefficients!$C$16)/($A2447*SIN(C$5*PI()/180))*100/2)^2*PI(),IF(AND(C$9="C",C$10="IB"),(($C$7*Coefficients!$D$16)/($A2447*SIN(C$5*PI()/180))*100/2)^2*PI(),IF(AND(C$9="L",C$10="D"),(($C$7*Coefficients!$E$16)/($A2447*SIN(C$5*PI()/180))*100/2)^2*PI(),IF(AND(C$9="C",C$10="D"),(($C$7* Coefficients!$F$16)/($A2447*SIN(C$5*PI()/180))*100/2)^2*PI(),FALSE))))</f>
        <v>384.56312218954889</v>
      </c>
      <c r="I2447" s="42">
        <f t="shared" si="268"/>
        <v>0.30980611593733409</v>
      </c>
      <c r="L2447" s="44"/>
    </row>
    <row r="2448" spans="1:12" x14ac:dyDescent="0.25">
      <c r="A2448" s="51">
        <f t="shared" si="269"/>
        <v>2588.2129151527547</v>
      </c>
      <c r="B2448" s="5">
        <f t="shared" si="263"/>
        <v>6.6458963716145097E-2</v>
      </c>
      <c r="C2448" s="49">
        <f t="shared" si="266"/>
        <v>-23.548928697760253</v>
      </c>
      <c r="D2448" s="5">
        <f t="shared" si="264"/>
        <v>24.896826718672262</v>
      </c>
      <c r="E2448" s="5">
        <f t="shared" si="265"/>
        <v>70.423568745074832</v>
      </c>
      <c r="F2448" s="5">
        <f t="shared" si="267"/>
        <v>18.477180293541892</v>
      </c>
      <c r="G2448" s="16">
        <f>IF(AND(C$9="L",C$10="IB"),IF((($C$7*Coefficients!$C$16)/($A2448*($C$4/100)))&lt;=1,2*ASIN(($C$7*Coefficients!$C$16)/( $A2448*($C$4/100)))*180/PI(),180),IF(AND(C$9="C",C$10="IB"),IF((($C$7*Coefficients!$D$16)/($A2448*($C$4/100)))&lt;=1,2*ASIN(($C$7*Coefficients!$D$16)/( $A2448*($C$4/100)))*180/PI(),180),IF(AND(C$9="L",C$10="D"),IF((($C$7*Coefficients!$E$16)/($A2448*($C$4/100)))&lt;=1,2*ASIN(($C$7*Coefficients!$E$16)/( $A2448*($C$4/100)))*180/PI(),180),IF(AND(C$9="C",C$10="D"),IF((($C$7*Coefficients!$F$16)/($A2448*($C$4/100)))&lt;=1,2*ASIN(($C$7*Coefficients!$F$16)/( $A2448*($C$4/100)))*180/PI(),180),FALSE))))</f>
        <v>30.563126046483937</v>
      </c>
      <c r="H2448" s="50">
        <f>IF(AND(C$9="L",C$10="IB"),(($C$7*Coefficients!$C$16)/($A2448*SIN(C$5*PI()/180))*100/2)^2*PI(),IF(AND(C$9="C",C$10="IB"),(($C$7*Coefficients!$D$16)/($A2448*SIN(C$5*PI()/180))*100/2)^2*PI(),IF(AND(C$9="L",C$10="D"),(($C$7*Coefficients!$E$16)/($A2448*SIN(C$5*PI()/180))*100/2)^2*PI(),IF(AND(C$9="C",C$10="D"),(($C$7* Coefficients!$F$16)/($A2448*SIN(C$5*PI()/180))*100/2)^2*PI(),FALSE))))</f>
        <v>382.79621514109419</v>
      </c>
      <c r="I2448" s="42">
        <f t="shared" si="268"/>
        <v>0.30909358164329559</v>
      </c>
      <c r="L2448" s="44"/>
    </row>
    <row r="2449" spans="1:12" x14ac:dyDescent="0.25">
      <c r="A2449" s="51">
        <f t="shared" si="269"/>
        <v>2594.1793621184765</v>
      </c>
      <c r="B2449" s="5">
        <f t="shared" si="263"/>
        <v>6.4377591963103206E-2</v>
      </c>
      <c r="C2449" s="49">
        <f t="shared" si="266"/>
        <v>-23.82530544169876</v>
      </c>
      <c r="D2449" s="5">
        <f t="shared" si="264"/>
        <v>24.954219831643019</v>
      </c>
      <c r="E2449" s="5">
        <f t="shared" si="265"/>
        <v>70.748629169058248</v>
      </c>
      <c r="F2449" s="5">
        <f t="shared" si="267"/>
        <v>18.497180293541891</v>
      </c>
      <c r="G2449" s="16">
        <f>IF(AND(C$9="L",C$10="IB"),IF((($C$7*Coefficients!$C$16)/($A2449*($C$4/100)))&lt;=1,2*ASIN(($C$7*Coefficients!$C$16)/( $A2449*($C$4/100)))*180/PI(),180),IF(AND(C$9="C",C$10="IB"),IF((($C$7*Coefficients!$D$16)/($A2449*($C$4/100)))&lt;=1,2*ASIN(($C$7*Coefficients!$D$16)/( $A2449*($C$4/100)))*180/PI(),180),IF(AND(C$9="L",C$10="D"),IF((($C$7*Coefficients!$E$16)/($A2449*($C$4/100)))&lt;=1,2*ASIN(($C$7*Coefficients!$E$16)/( $A2449*($C$4/100)))*180/PI(),180),IF(AND(C$9="C",C$10="D"),IF((($C$7*Coefficients!$F$16)/($A2449*($C$4/100)))&lt;=1,2*ASIN(($C$7*Coefficients!$F$16)/( $A2449*($C$4/100)))*180/PI(),180),FALSE))))</f>
        <v>30.491123352617407</v>
      </c>
      <c r="H2449" s="50">
        <f>IF(AND(C$9="L",C$10="IB"),(($C$7*Coefficients!$C$16)/($A2449*SIN(C$5*PI()/180))*100/2)^2*PI(),IF(AND(C$9="C",C$10="IB"),(($C$7*Coefficients!$D$16)/($A2449*SIN(C$5*PI()/180))*100/2)^2*PI(),IF(AND(C$9="L",C$10="D"),(($C$7*Coefficients!$E$16)/($A2449*SIN(C$5*PI()/180))*100/2)^2*PI(),IF(AND(C$9="C",C$10="D"),(($C$7* Coefficients!$F$16)/($A2449*SIN(C$5*PI()/180))*100/2)^2*PI(),FALSE))))</f>
        <v>381.03742629310568</v>
      </c>
      <c r="I2449" s="42">
        <f t="shared" si="268"/>
        <v>0.30838268613265757</v>
      </c>
      <c r="L2449" s="44"/>
    </row>
    <row r="2450" spans="1:12" x14ac:dyDescent="0.25">
      <c r="A2450" s="51">
        <f t="shared" si="269"/>
        <v>2600.1595631649334</v>
      </c>
      <c r="B2450" s="5">
        <f t="shared" si="263"/>
        <v>6.2301480264067531E-2</v>
      </c>
      <c r="C2450" s="49">
        <f t="shared" si="266"/>
        <v>-24.110032690290435</v>
      </c>
      <c r="D2450" s="5">
        <f t="shared" si="264"/>
        <v>25.011745249403198</v>
      </c>
      <c r="E2450" s="5">
        <f t="shared" si="265"/>
        <v>71.07519000378656</v>
      </c>
      <c r="F2450" s="5">
        <f t="shared" si="267"/>
        <v>18.517180293541891</v>
      </c>
      <c r="G2450" s="16">
        <f>IF(AND(C$9="L",C$10="IB"),IF((($C$7*Coefficients!$C$16)/($A2450*($C$4/100)))&lt;=1,2*ASIN(($C$7*Coefficients!$C$16)/( $A2450*($C$4/100)))*180/PI(),180),IF(AND(C$9="C",C$10="IB"),IF((($C$7*Coefficients!$D$16)/($A2450*($C$4/100)))&lt;=1,2*ASIN(($C$7*Coefficients!$D$16)/( $A2450*($C$4/100)))*180/PI(),180),IF(AND(C$9="L",C$10="D"),IF((($C$7*Coefficients!$E$16)/($A2450*($C$4/100)))&lt;=1,2*ASIN(($C$7*Coefficients!$E$16)/( $A2450*($C$4/100)))*180/PI(),180),IF(AND(C$9="C",C$10="D"),IF((($C$7*Coefficients!$F$16)/($A2450*($C$4/100)))&lt;=1,2*ASIN(($C$7*Coefficients!$F$16)/( $A2450*($C$4/100)))*180/PI(),180),FALSE))))</f>
        <v>30.419298546475922</v>
      </c>
      <c r="H2450" s="50">
        <f>IF(AND(C$9="L",C$10="IB"),(($C$7*Coefficients!$C$16)/($A2450*SIN(C$5*PI()/180))*100/2)^2*PI(),IF(AND(C$9="C",C$10="IB"),(($C$7*Coefficients!$D$16)/($A2450*SIN(C$5*PI()/180))*100/2)^2*PI(),IF(AND(C$9="L",C$10="D"),(($C$7*Coefficients!$E$16)/($A2450*SIN(C$5*PI()/180))*100/2)^2*PI(),IF(AND(C$9="C",C$10="D"),(($C$7* Coefficients!$F$16)/($A2450*SIN(C$5*PI()/180))*100/2)^2*PI(),FALSE))))</f>
        <v>379.2867183458406</v>
      </c>
      <c r="I2450" s="42">
        <f t="shared" si="268"/>
        <v>0.30767342563632288</v>
      </c>
      <c r="L2450" s="44"/>
    </row>
    <row r="2451" spans="1:12" x14ac:dyDescent="0.25">
      <c r="A2451" s="51">
        <f t="shared" si="269"/>
        <v>2606.1535499985562</v>
      </c>
      <c r="B2451" s="5">
        <f t="shared" si="263"/>
        <v>6.0230724000169808E-2</v>
      </c>
      <c r="C2451" s="49">
        <f t="shared" si="266"/>
        <v>-24.403638327692875</v>
      </c>
      <c r="D2451" s="5">
        <f t="shared" si="264"/>
        <v>25.069403276946851</v>
      </c>
      <c r="E2451" s="5">
        <f t="shared" si="265"/>
        <v>71.403258174841113</v>
      </c>
      <c r="F2451" s="5">
        <f t="shared" si="267"/>
        <v>18.537180293541891</v>
      </c>
      <c r="G2451" s="16">
        <f>IF(AND(C$9="L",C$10="IB"),IF((($C$7*Coefficients!$C$16)/($A2451*($C$4/100)))&lt;=1,2*ASIN(($C$7*Coefficients!$C$16)/( $A2451*($C$4/100)))*180/PI(),180),IF(AND(C$9="C",C$10="IB"),IF((($C$7*Coefficients!$D$16)/($A2451*($C$4/100)))&lt;=1,2*ASIN(($C$7*Coefficients!$D$16)/( $A2451*($C$4/100)))*180/PI(),180),IF(AND(C$9="L",C$10="D"),IF((($C$7*Coefficients!$E$16)/($A2451*($C$4/100)))&lt;=1,2*ASIN(($C$7*Coefficients!$E$16)/( $A2451*($C$4/100)))*180/PI(),180),IF(AND(C$9="C",C$10="D"),IF((($C$7*Coefficients!$F$16)/($A2451*($C$4/100)))&lt;=1,2*ASIN(($C$7*Coefficients!$F$16)/( $A2451*($C$4/100)))*180/PI(),180),FALSE))))</f>
        <v>30.347651128108065</v>
      </c>
      <c r="H2451" s="50">
        <f>IF(AND(C$9="L",C$10="IB"),(($C$7*Coefficients!$C$16)/($A2451*SIN(C$5*PI()/180))*100/2)^2*PI(),IF(AND(C$9="C",C$10="IB"),(($C$7*Coefficients!$D$16)/($A2451*SIN(C$5*PI()/180))*100/2)^2*PI(),IF(AND(C$9="L",C$10="D"),(($C$7*Coefficients!$E$16)/($A2451*SIN(C$5*PI()/180))*100/2)^2*PI(),IF(AND(C$9="C",C$10="D"),(($C$7* Coefficients!$F$16)/($A2451*SIN(C$5*PI()/180))*100/2)^2*PI(),FALSE))))</f>
        <v>377.54405417093261</v>
      </c>
      <c r="I2451" s="42">
        <f t="shared" si="268"/>
        <v>0.30696579639386301</v>
      </c>
      <c r="L2451" s="44"/>
    </row>
    <row r="2452" spans="1:12" x14ac:dyDescent="0.25">
      <c r="A2452" s="51">
        <f t="shared" si="269"/>
        <v>2612.161354398866</v>
      </c>
      <c r="B2452" s="5">
        <f t="shared" si="263"/>
        <v>5.816541894831969E-2</v>
      </c>
      <c r="C2452" s="49">
        <f t="shared" si="266"/>
        <v>-24.706702789293278</v>
      </c>
      <c r="D2452" s="5">
        <f t="shared" si="264"/>
        <v>25.127194219971088</v>
      </c>
      <c r="E2452" s="5">
        <f t="shared" si="265"/>
        <v>71.732840639770302</v>
      </c>
      <c r="F2452" s="5">
        <f t="shared" si="267"/>
        <v>18.557180293541894</v>
      </c>
      <c r="G2452" s="16">
        <f>IF(AND(C$9="L",C$10="IB"),IF((($C$7*Coefficients!$C$16)/($A2452*($C$4/100)))&lt;=1,2*ASIN(($C$7*Coefficients!$C$16)/( $A2452*($C$4/100)))*180/PI(),180),IF(AND(C$9="C",C$10="IB"),IF((($C$7*Coefficients!$D$16)/($A2452*($C$4/100)))&lt;=1,2*ASIN(($C$7*Coefficients!$D$16)/( $A2452*($C$4/100)))*180/PI(),180),IF(AND(C$9="L",C$10="D"),IF((($C$7*Coefficients!$E$16)/($A2452*($C$4/100)))&lt;=1,2*ASIN(($C$7*Coefficients!$E$16)/( $A2452*($C$4/100)))*180/PI(),180),IF(AND(C$9="C",C$10="D"),IF((($C$7*Coefficients!$F$16)/($A2452*($C$4/100)))&lt;=1,2*ASIN(($C$7*Coefficients!$F$16)/( $A2452*($C$4/100)))*180/PI(),180),FALSE))))</f>
        <v>30.276180599414214</v>
      </c>
      <c r="H2452" s="50">
        <f>IF(AND(C$9="L",C$10="IB"),(($C$7*Coefficients!$C$16)/($A2452*SIN(C$5*PI()/180))*100/2)^2*PI(),IF(AND(C$9="C",C$10="IB"),(($C$7*Coefficients!$D$16)/($A2452*SIN(C$5*PI()/180))*100/2)^2*PI(),IF(AND(C$9="L",C$10="D"),(($C$7*Coefficients!$E$16)/($A2452*SIN(C$5*PI()/180))*100/2)^2*PI(),IF(AND(C$9="C",C$10="D"),(($C$7* Coefficients!$F$16)/($A2452*SIN(C$5*PI()/180))*100/2)^2*PI(),FALSE))))</f>
        <v>375.80939681060465</v>
      </c>
      <c r="I2452" s="42">
        <f t="shared" si="268"/>
        <v>0.30625979465349801</v>
      </c>
      <c r="L2452" s="44"/>
    </row>
    <row r="2453" spans="1:12" x14ac:dyDescent="0.25">
      <c r="A2453" s="51">
        <f t="shared" si="269"/>
        <v>2618.1830082186443</v>
      </c>
      <c r="B2453" s="5">
        <f t="shared" si="263"/>
        <v>5.6105661276378907E-2</v>
      </c>
      <c r="C2453" s="49">
        <f t="shared" si="266"/>
        <v>-25.019866291082277</v>
      </c>
      <c r="D2453" s="5">
        <f t="shared" si="264"/>
        <v>25.185118384877743</v>
      </c>
      <c r="E2453" s="5">
        <f t="shared" si="265"/>
        <v>72.06394438823699</v>
      </c>
      <c r="F2453" s="5">
        <f t="shared" si="267"/>
        <v>18.57718029354189</v>
      </c>
      <c r="G2453" s="16">
        <f>IF(AND(C$9="L",C$10="IB"),IF((($C$7*Coefficients!$C$16)/($A2453*($C$4/100)))&lt;=1,2*ASIN(($C$7*Coefficients!$C$16)/( $A2453*($C$4/100)))*180/PI(),180),IF(AND(C$9="C",C$10="IB"),IF((($C$7*Coefficients!$D$16)/($A2453*($C$4/100)))&lt;=1,2*ASIN(($C$7*Coefficients!$D$16)/( $A2453*($C$4/100)))*180/PI(),180),IF(AND(C$9="L",C$10="D"),IF((($C$7*Coefficients!$E$16)/($A2453*($C$4/100)))&lt;=1,2*ASIN(($C$7*Coefficients!$E$16)/( $A2453*($C$4/100)))*180/PI(),180),IF(AND(C$9="C",C$10="D"),IF((($C$7*Coefficients!$F$16)/($A2453*($C$4/100)))&lt;=1,2*ASIN(($C$7*Coefficients!$F$16)/( $A2453*($C$4/100)))*180/PI(),180),FALSE))))</f>
        <v>30.204886464136464</v>
      </c>
      <c r="H2453" s="50">
        <f>IF(AND(C$9="L",C$10="IB"),(($C$7*Coefficients!$C$16)/($A2453*SIN(C$5*PI()/180))*100/2)^2*PI(),IF(AND(C$9="C",C$10="IB"),(($C$7*Coefficients!$D$16)/($A2453*SIN(C$5*PI()/180))*100/2)^2*PI(),IF(AND(C$9="L",C$10="D"),(($C$7*Coefficients!$E$16)/($A2453*SIN(C$5*PI()/180))*100/2)^2*PI(),IF(AND(C$9="C",C$10="D"),(($C$7* Coefficients!$F$16)/($A2453*SIN(C$5*PI()/180))*100/2)^2*PI(),FALSE))))</f>
        <v>374.08270947688555</v>
      </c>
      <c r="I2453" s="42">
        <f t="shared" si="268"/>
        <v>0.30555541667207703</v>
      </c>
      <c r="L2453" s="44"/>
    </row>
    <row r="2454" spans="1:12" x14ac:dyDescent="0.25">
      <c r="A2454" s="51">
        <f t="shared" si="269"/>
        <v>2624.2185433840996</v>
      </c>
      <c r="B2454" s="5">
        <f t="shared" si="263"/>
        <v>5.4051547538219419E-2</v>
      </c>
      <c r="C2454" s="49">
        <f t="shared" si="266"/>
        <v>-25.343837346817324</v>
      </c>
      <c r="D2454" s="5">
        <f t="shared" si="264"/>
        <v>25.243176078774972</v>
      </c>
      <c r="E2454" s="5">
        <f t="shared" si="265"/>
        <v>72.396576442167003</v>
      </c>
      <c r="F2454" s="5">
        <f t="shared" si="267"/>
        <v>18.597180293541889</v>
      </c>
      <c r="G2454" s="16">
        <f>IF(AND(C$9="L",C$10="IB"),IF((($C$7*Coefficients!$C$16)/($A2454*($C$4/100)))&lt;=1,2*ASIN(($C$7*Coefficients!$C$16)/( $A2454*($C$4/100)))*180/PI(),180),IF(AND(C$9="C",C$10="IB"),IF((($C$7*Coefficients!$D$16)/($A2454*($C$4/100)))&lt;=1,2*ASIN(($C$7*Coefficients!$D$16)/( $A2454*($C$4/100)))*180/PI(),180),IF(AND(C$9="L",C$10="D"),IF((($C$7*Coefficients!$E$16)/($A2454*($C$4/100)))&lt;=1,2*ASIN(($C$7*Coefficients!$E$16)/( $A2454*($C$4/100)))*180/PI(),180),IF(AND(C$9="C",C$10="D"),IF((($C$7*Coefficients!$F$16)/($A2454*($C$4/100)))&lt;=1,2*ASIN(($C$7*Coefficients!$F$16)/( $A2454*($C$4/100)))*180/PI(),180),FALSE))))</f>
        <v>30.133768227848702</v>
      </c>
      <c r="H2454" s="50">
        <f>IF(AND(C$9="L",C$10="IB"),(($C$7*Coefficients!$C$16)/($A2454*SIN(C$5*PI()/180))*100/2)^2*PI(),IF(AND(C$9="C",C$10="IB"),(($C$7*Coefficients!$D$16)/($A2454*SIN(C$5*PI()/180))*100/2)^2*PI(),IF(AND(C$9="L",C$10="D"),(($C$7*Coefficients!$E$16)/($A2454*SIN(C$5*PI()/180))*100/2)^2*PI(),IF(AND(C$9="C",C$10="D"),(($C$7* Coefficients!$F$16)/($A2454*SIN(C$5*PI()/180))*100/2)^2*PI(),FALSE))))</f>
        <v>372.36395555082942</v>
      </c>
      <c r="I2454" s="42">
        <f t="shared" si="268"/>
        <v>0.30485265871505818</v>
      </c>
      <c r="L2454" s="44"/>
    </row>
    <row r="2455" spans="1:12" x14ac:dyDescent="0.25">
      <c r="A2455" s="51">
        <f t="shared" si="269"/>
        <v>2630.2679918950389</v>
      </c>
      <c r="B2455" s="5">
        <f t="shared" si="263"/>
        <v>5.2003174668662354E-2</v>
      </c>
      <c r="C2455" s="49">
        <f t="shared" si="266"/>
        <v>-25.679402858459145</v>
      </c>
      <c r="D2455" s="5">
        <f t="shared" si="264"/>
        <v>25.301367609478895</v>
      </c>
      <c r="E2455" s="5">
        <f t="shared" si="265"/>
        <v>72.730743855897856</v>
      </c>
      <c r="F2455" s="5">
        <f t="shared" si="267"/>
        <v>18.617180293541889</v>
      </c>
      <c r="G2455" s="16">
        <f>IF(AND(C$9="L",C$10="IB"),IF((($C$7*Coefficients!$C$16)/($A2455*($C$4/100)))&lt;=1,2*ASIN(($C$7*Coefficients!$C$16)/( $A2455*($C$4/100)))*180/PI(),180),IF(AND(C$9="C",C$10="IB"),IF((($C$7*Coefficients!$D$16)/($A2455*($C$4/100)))&lt;=1,2*ASIN(($C$7*Coefficients!$D$16)/( $A2455*($C$4/100)))*180/PI(),180),IF(AND(C$9="L",C$10="D"),IF((($C$7*Coefficients!$E$16)/($A2455*($C$4/100)))&lt;=1,2*ASIN(($C$7*Coefficients!$E$16)/( $A2455*($C$4/100)))*180/PI(),180),IF(AND(C$9="C",C$10="D"),IF((($C$7*Coefficients!$F$16)/($A2455*($C$4/100)))&lt;=1,2*ASIN(($C$7*Coefficients!$F$16)/( $A2455*($C$4/100)))*180/PI(),180),FALSE))))</f>
        <v>30.062825397946572</v>
      </c>
      <c r="H2455" s="50">
        <f>IF(AND(C$9="L",C$10="IB"),(($C$7*Coefficients!$C$16)/($A2455*SIN(C$5*PI()/180))*100/2)^2*PI(),IF(AND(C$9="C",C$10="IB"),(($C$7*Coefficients!$D$16)/($A2455*SIN(C$5*PI()/180))*100/2)^2*PI(),IF(AND(C$9="L",C$10="D"),(($C$7*Coefficients!$E$16)/($A2455*SIN(C$5*PI()/180))*100/2)^2*PI(),IF(AND(C$9="C",C$10="D"),(($C$7* Coefficients!$F$16)/($A2455*SIN(C$5*PI()/180))*100/2)^2*PI(),FALSE))))</f>
        <v>370.65309858173873</v>
      </c>
      <c r="I2455" s="42">
        <f t="shared" si="268"/>
        <v>0.30415151705648863</v>
      </c>
      <c r="L2455" s="44"/>
    </row>
    <row r="2456" spans="1:12" x14ac:dyDescent="0.25">
      <c r="A2456" s="51">
        <f t="shared" si="269"/>
        <v>2636.3313858250358</v>
      </c>
      <c r="B2456" s="5">
        <f t="shared" si="263"/>
        <v>4.9960639978296452E-2</v>
      </c>
      <c r="C2456" s="49">
        <f t="shared" si="266"/>
        <v>-26.027440142041897</v>
      </c>
      <c r="D2456" s="5">
        <f t="shared" si="264"/>
        <v>25.359693285515199</v>
      </c>
      <c r="E2456" s="5">
        <f t="shared" si="265"/>
        <v>73.066453716328354</v>
      </c>
      <c r="F2456" s="5">
        <f t="shared" si="267"/>
        <v>18.637180293541888</v>
      </c>
      <c r="G2456" s="16">
        <f>IF(AND(C$9="L",C$10="IB"),IF((($C$7*Coefficients!$C$16)/($A2456*($C$4/100)))&lt;=1,2*ASIN(($C$7*Coefficients!$C$16)/( $A2456*($C$4/100)))*180/PI(),180),IF(AND(C$9="C",C$10="IB"),IF((($C$7*Coefficients!$D$16)/($A2456*($C$4/100)))&lt;=1,2*ASIN(($C$7*Coefficients!$D$16)/( $A2456*($C$4/100)))*180/PI(),180),IF(AND(C$9="L",C$10="D"),IF((($C$7*Coefficients!$E$16)/($A2456*($C$4/100)))&lt;=1,2*ASIN(($C$7*Coefficients!$E$16)/( $A2456*($C$4/100)))*180/PI(),180),IF(AND(C$9="C",C$10="D"),IF((($C$7*Coefficients!$F$16)/($A2456*($C$4/100)))&lt;=1,2*ASIN(($C$7*Coefficients!$F$16)/( $A2456*($C$4/100)))*180/PI(),180),FALSE))))</f>
        <v>29.992057483637804</v>
      </c>
      <c r="H2456" s="50">
        <f>IF(AND(C$9="L",C$10="IB"),(($C$7*Coefficients!$C$16)/($A2456*SIN(C$5*PI()/180))*100/2)^2*PI(),IF(AND(C$9="C",C$10="IB"),(($C$7*Coefficients!$D$16)/($A2456*SIN(C$5*PI()/180))*100/2)^2*PI(),IF(AND(C$9="L",C$10="D"),(($C$7*Coefficients!$E$16)/($A2456*SIN(C$5*PI()/180))*100/2)^2*PI(),IF(AND(C$9="C",C$10="D"),(($C$7* Coefficients!$F$16)/($A2456*SIN(C$5*PI()/180))*100/2)^2*PI(),FALSE))))</f>
        <v>368.95010228639245</v>
      </c>
      <c r="I2456" s="42">
        <f t="shared" si="268"/>
        <v>0.3034519879789852</v>
      </c>
      <c r="L2456" s="44"/>
    </row>
    <row r="2457" spans="1:12" x14ac:dyDescent="0.25">
      <c r="A2457" s="51">
        <f t="shared" si="269"/>
        <v>2642.4087573216016</v>
      </c>
      <c r="B2457" s="5">
        <f t="shared" si="263"/>
        <v>4.7924041148176284E-2</v>
      </c>
      <c r="C2457" s="49">
        <f t="shared" si="266"/>
        <v>-26.38893135229349</v>
      </c>
      <c r="D2457" s="5">
        <f t="shared" si="264"/>
        <v>25.41815341612082</v>
      </c>
      <c r="E2457" s="5">
        <f t="shared" si="265"/>
        <v>73.40371314306897</v>
      </c>
      <c r="F2457" s="5">
        <f t="shared" si="267"/>
        <v>18.657180293541888</v>
      </c>
      <c r="G2457" s="16">
        <f>IF(AND(C$9="L",C$10="IB"),IF((($C$7*Coefficients!$C$16)/($A2457*($C$4/100)))&lt;=1,2*ASIN(($C$7*Coefficients!$C$16)/( $A2457*($C$4/100)))*180/PI(),180),IF(AND(C$9="C",C$10="IB"),IF((($C$7*Coefficients!$D$16)/($A2457*($C$4/100)))&lt;=1,2*ASIN(($C$7*Coefficients!$D$16)/( $A2457*($C$4/100)))*180/PI(),180),IF(AND(C$9="L",C$10="D"),IF((($C$7*Coefficients!$E$16)/($A2457*($C$4/100)))&lt;=1,2*ASIN(($C$7*Coefficients!$E$16)/( $A2457*($C$4/100)))*180/PI(),180),IF(AND(C$9="C",C$10="D"),IF((($C$7*Coefficients!$F$16)/($A2457*($C$4/100)))&lt;=1,2*ASIN(($C$7*Coefficients!$F$16)/( $A2457*($C$4/100)))*180/PI(),180),FALSE))))</f>
        <v>29.921463995932307</v>
      </c>
      <c r="H2457" s="50">
        <f>IF(AND(C$9="L",C$10="IB"),(($C$7*Coefficients!$C$16)/($A2457*SIN(C$5*PI()/180))*100/2)^2*PI(),IF(AND(C$9="C",C$10="IB"),(($C$7*Coefficients!$D$16)/($A2457*SIN(C$5*PI()/180))*100/2)^2*PI(),IF(AND(C$9="L",C$10="D"),(($C$7*Coefficients!$E$16)/($A2457*SIN(C$5*PI()/180))*100/2)^2*PI(),IF(AND(C$9="C",C$10="D"),(($C$7* Coefficients!$F$16)/($A2457*SIN(C$5*PI()/180))*100/2)^2*PI(),FALSE))))</f>
        <v>367.25493054827513</v>
      </c>
      <c r="I2457" s="42">
        <f t="shared" si="268"/>
        <v>0.30275406777371416</v>
      </c>
      <c r="L2457" s="44"/>
    </row>
    <row r="2458" spans="1:12" x14ac:dyDescent="0.25">
      <c r="A2458" s="51">
        <f t="shared" si="269"/>
        <v>2648.5001386063545</v>
      </c>
      <c r="B2458" s="5">
        <f t="shared" si="263"/>
        <v>4.589347622439742E-2</v>
      </c>
      <c r="C2458" s="49">
        <f t="shared" si="266"/>
        <v>-26.764980904117046</v>
      </c>
      <c r="D2458" s="5">
        <f t="shared" si="264"/>
        <v>25.476748311245554</v>
      </c>
      <c r="E2458" s="5">
        <f t="shared" si="265"/>
        <v>73.74252928859282</v>
      </c>
      <c r="F2458" s="5">
        <f t="shared" si="267"/>
        <v>18.677180293541888</v>
      </c>
      <c r="G2458" s="16">
        <f>IF(AND(C$9="L",C$10="IB"),IF((($C$7*Coefficients!$C$16)/($A2458*($C$4/100)))&lt;=1,2*ASIN(($C$7*Coefficients!$C$16)/( $A2458*($C$4/100)))*180/PI(),180),IF(AND(C$9="C",C$10="IB"),IF((($C$7*Coefficients!$D$16)/($A2458*($C$4/100)))&lt;=1,2*ASIN(($C$7*Coefficients!$D$16)/( $A2458*($C$4/100)))*180/PI(),180),IF(AND(C$9="L",C$10="D"),IF((($C$7*Coefficients!$E$16)/($A2458*($C$4/100)))&lt;=1,2*ASIN(($C$7*Coefficients!$E$16)/( $A2458*($C$4/100)))*180/PI(),180),IF(AND(C$9="C",C$10="D"),IF((($C$7*Coefficients!$F$16)/($A2458*($C$4/100)))&lt;=1,2*ASIN(($C$7*Coefficients!$F$16)/( $A2458*($C$4/100)))*180/PI(),180),FALSE))))</f>
        <v>29.851044447632574</v>
      </c>
      <c r="H2458" s="50">
        <f>IF(AND(C$9="L",C$10="IB"),(($C$7*Coefficients!$C$16)/($A2458*SIN(C$5*PI()/180))*100/2)^2*PI(),IF(AND(C$9="C",C$10="IB"),(($C$7*Coefficients!$D$16)/($A2458*SIN(C$5*PI()/180))*100/2)^2*PI(),IF(AND(C$9="L",C$10="D"),(($C$7*Coefficients!$E$16)/($A2458*SIN(C$5*PI()/180))*100/2)^2*PI(),IF(AND(C$9="C",C$10="D"),(($C$7* Coefficients!$F$16)/($A2458*SIN(C$5*PI()/180))*100/2)^2*PI(),FALSE))))</f>
        <v>365.56754741681181</v>
      </c>
      <c r="I2458" s="42">
        <f t="shared" si="268"/>
        <v>0.30205775274037233</v>
      </c>
      <c r="L2458" s="44"/>
    </row>
    <row r="2459" spans="1:12" x14ac:dyDescent="0.25">
      <c r="A2459" s="51">
        <f t="shared" si="269"/>
        <v>2654.6055619751924</v>
      </c>
      <c r="B2459" s="5">
        <f t="shared" si="263"/>
        <v>4.3869043612549653E-2</v>
      </c>
      <c r="C2459" s="49">
        <f t="shared" si="266"/>
        <v>-27.156836670606257</v>
      </c>
      <c r="D2459" s="5">
        <f t="shared" si="264"/>
        <v>25.535478281553704</v>
      </c>
      <c r="E2459" s="5">
        <f t="shared" si="265"/>
        <v>74.082909338387381</v>
      </c>
      <c r="F2459" s="5">
        <f t="shared" si="267"/>
        <v>18.697180293541887</v>
      </c>
      <c r="G2459" s="16">
        <f>IF(AND(C$9="L",C$10="IB"),IF((($C$7*Coefficients!$C$16)/($A2459*($C$4/100)))&lt;=1,2*ASIN(($C$7*Coefficients!$C$16)/( $A2459*($C$4/100)))*180/PI(),180),IF(AND(C$9="C",C$10="IB"),IF((($C$7*Coefficients!$D$16)/($A2459*($C$4/100)))&lt;=1,2*ASIN(($C$7*Coefficients!$D$16)/( $A2459*($C$4/100)))*180/PI(),180),IF(AND(C$9="L",C$10="D"),IF((($C$7*Coefficients!$E$16)/($A2459*($C$4/100)))&lt;=1,2*ASIN(($C$7*Coefficients!$E$16)/( $A2459*($C$4/100)))*180/PI(),180),IF(AND(C$9="C",C$10="D"),IF((($C$7*Coefficients!$F$16)/($A2459*($C$4/100)))&lt;=1,2*ASIN(($C$7*Coefficients!$F$16)/( $A2459*($C$4/100)))*180/PI(),180),FALSE))))</f>
        <v>29.780798353324023</v>
      </c>
      <c r="H2459" s="50">
        <f>IF(AND(C$9="L",C$10="IB"),(($C$7*Coefficients!$C$16)/($A2459*SIN(C$5*PI()/180))*100/2)^2*PI(),IF(AND(C$9="C",C$10="IB"),(($C$7*Coefficients!$D$16)/($A2459*SIN(C$5*PI()/180))*100/2)^2*PI(),IF(AND(C$9="L",C$10="D"),(($C$7*Coefficients!$E$16)/($A2459*SIN(C$5*PI()/180))*100/2)^2*PI(),IF(AND(C$9="C",C$10="D"),(($C$7* Coefficients!$F$16)/($A2459*SIN(C$5*PI()/180))*100/2)^2*PI(),FALSE))))</f>
        <v>363.88791710660581</v>
      </c>
      <c r="I2459" s="42">
        <f t="shared" si="268"/>
        <v>0.3013630391871665</v>
      </c>
      <c r="L2459" s="44"/>
    </row>
    <row r="2460" spans="1:12" x14ac:dyDescent="0.25">
      <c r="A2460" s="51">
        <f t="shared" si="269"/>
        <v>2660.7250597984616</v>
      </c>
      <c r="B2460" s="5">
        <f t="shared" si="263"/>
        <v>4.1850842072043079E-2</v>
      </c>
      <c r="C2460" s="49">
        <f t="shared" si="266"/>
        <v>-27.565915984686828</v>
      </c>
      <c r="D2460" s="5">
        <f t="shared" si="264"/>
        <v>25.594343638425723</v>
      </c>
      <c r="E2460" s="5">
        <f t="shared" si="265"/>
        <v>74.424860511106758</v>
      </c>
      <c r="F2460" s="5">
        <f t="shared" si="267"/>
        <v>18.717180293541887</v>
      </c>
      <c r="G2460" s="16">
        <f>IF(AND(C$9="L",C$10="IB"),IF((($C$7*Coefficients!$C$16)/($A2460*($C$4/100)))&lt;=1,2*ASIN(($C$7*Coefficients!$C$16)/( $A2460*($C$4/100)))*180/PI(),180),IF(AND(C$9="C",C$10="IB"),IF((($C$7*Coefficients!$D$16)/($A2460*($C$4/100)))&lt;=1,2*ASIN(($C$7*Coefficients!$D$16)/( $A2460*($C$4/100)))*180/PI(),180),IF(AND(C$9="L",C$10="D"),IF((($C$7*Coefficients!$E$16)/($A2460*($C$4/100)))&lt;=1,2*ASIN(($C$7*Coefficients!$E$16)/( $A2460*($C$4/100)))*180/PI(),180),IF(AND(C$9="C",C$10="D"),IF((($C$7*Coefficients!$F$16)/($A2460*($C$4/100)))&lt;=1,2*ASIN(($C$7*Coefficients!$F$16)/( $A2460*($C$4/100)))*180/PI(),180),FALSE))))</f>
        <v>29.710725229365458</v>
      </c>
      <c r="H2460" s="50">
        <f>IF(AND(C$9="L",C$10="IB"),(($C$7*Coefficients!$C$16)/($A2460*SIN(C$5*PI()/180))*100/2)^2*PI(),IF(AND(C$9="C",C$10="IB"),(($C$7*Coefficients!$D$16)/($A2460*SIN(C$5*PI()/180))*100/2)^2*PI(),IF(AND(C$9="L",C$10="D"),(($C$7*Coefficients!$E$16)/($A2460*SIN(C$5*PI()/180))*100/2)^2*PI(),IF(AND(C$9="C",C$10="D"),(($C$7* Coefficients!$F$16)/($A2460*SIN(C$5*PI()/180))*100/2)^2*PI(),FALSE))))</f>
        <v>362.21600399667869</v>
      </c>
      <c r="I2460" s="42">
        <f t="shared" si="268"/>
        <v>0.30066992343079468</v>
      </c>
      <c r="L2460" s="44"/>
    </row>
    <row r="2461" spans="1:12" x14ac:dyDescent="0.25">
      <c r="A2461" s="51">
        <f t="shared" si="269"/>
        <v>2666.8586645211308</v>
      </c>
      <c r="B2461" s="5">
        <f t="shared" si="263"/>
        <v>3.9838970710310763E-2</v>
      </c>
      <c r="C2461" s="49">
        <f t="shared" si="266"/>
        <v>-27.993837812901951</v>
      </c>
      <c r="D2461" s="5">
        <f t="shared" si="264"/>
        <v>25.65334469395987</v>
      </c>
      <c r="E2461" s="5">
        <f t="shared" si="265"/>
        <v>74.768390058724833</v>
      </c>
      <c r="F2461" s="5">
        <f t="shared" si="267"/>
        <v>18.737180293541886</v>
      </c>
      <c r="G2461" s="16">
        <f>IF(AND(C$9="L",C$10="IB"),IF((($C$7*Coefficients!$C$16)/($A2461*($C$4/100)))&lt;=1,2*ASIN(($C$7*Coefficients!$C$16)/( $A2461*($C$4/100)))*180/PI(),180),IF(AND(C$9="C",C$10="IB"),IF((($C$7*Coefficients!$D$16)/($A2461*($C$4/100)))&lt;=1,2*ASIN(($C$7*Coefficients!$D$16)/( $A2461*($C$4/100)))*180/PI(),180),IF(AND(C$9="L",C$10="D"),IF((($C$7*Coefficients!$E$16)/($A2461*($C$4/100)))&lt;=1,2*ASIN(($C$7*Coefficients!$E$16)/( $A2461*($C$4/100)))*180/PI(),180),IF(AND(C$9="C",C$10="D"),IF((($C$7*Coefficients!$F$16)/($A2461*($C$4/100)))&lt;=1,2*ASIN(($C$7*Coefficients!$F$16)/( $A2461*($C$4/100)))*180/PI(),180),FALSE))))</f>
        <v>29.640824593879639</v>
      </c>
      <c r="H2461" s="50">
        <f>IF(AND(C$9="L",C$10="IB"),(($C$7*Coefficients!$C$16)/($A2461*SIN(C$5*PI()/180))*100/2)^2*PI(),IF(AND(C$9="C",C$10="IB"),(($C$7*Coefficients!$D$16)/($A2461*SIN(C$5*PI()/180))*100/2)^2*PI(),IF(AND(C$9="L",C$10="D"),(($C$7*Coefficients!$E$16)/($A2461*SIN(C$5*PI()/180))*100/2)^2*PI(),IF(AND(C$9="C",C$10="D"),(($C$7* Coefficients!$F$16)/($A2461*SIN(C$5*PI()/180))*100/2)^2*PI(),FALSE))))</f>
        <v>360.55177262971654</v>
      </c>
      <c r="I2461" s="42">
        <f t="shared" si="268"/>
        <v>0.2999784017964261</v>
      </c>
      <c r="L2461" s="44"/>
    </row>
    <row r="2462" spans="1:12" x14ac:dyDescent="0.25">
      <c r="A2462" s="51">
        <f t="shared" si="269"/>
        <v>2673.0064086629613</v>
      </c>
      <c r="B2462" s="5">
        <f t="shared" si="263"/>
        <v>3.7833528976883538E-2</v>
      </c>
      <c r="C2462" s="49">
        <f t="shared" si="266"/>
        <v>-28.4424629474961</v>
      </c>
      <c r="D2462" s="5">
        <f t="shared" si="264"/>
        <v>25.712481760973869</v>
      </c>
      <c r="E2462" s="5">
        <f t="shared" si="265"/>
        <v>75.113505266689145</v>
      </c>
      <c r="F2462" s="5">
        <f t="shared" si="267"/>
        <v>18.757180293541886</v>
      </c>
      <c r="G2462" s="16">
        <f>IF(AND(C$9="L",C$10="IB"),IF((($C$7*Coefficients!$C$16)/($A2462*($C$4/100)))&lt;=1,2*ASIN(($C$7*Coefficients!$C$16)/( $A2462*($C$4/100)))*180/PI(),180),IF(AND(C$9="C",C$10="IB"),IF((($C$7*Coefficients!$D$16)/($A2462*($C$4/100)))&lt;=1,2*ASIN(($C$7*Coefficients!$D$16)/( $A2462*($C$4/100)))*180/PI(),180),IF(AND(C$9="L",C$10="D"),IF((($C$7*Coefficients!$E$16)/($A2462*($C$4/100)))&lt;=1,2*ASIN(($C$7*Coefficients!$E$16)/( $A2462*($C$4/100)))*180/PI(),180),IF(AND(C$9="C",C$10="D"),IF((($C$7*Coefficients!$F$16)/($A2462*($C$4/100)))&lt;=1,2*ASIN(($C$7*Coefficients!$F$16)/( $A2462*($C$4/100)))*180/PI(),180),FALSE))))</f>
        <v>29.571095966743801</v>
      </c>
      <c r="H2462" s="50">
        <f>IF(AND(C$9="L",C$10="IB"),(($C$7*Coefficients!$C$16)/($A2462*SIN(C$5*PI()/180))*100/2)^2*PI(),IF(AND(C$9="C",C$10="IB"),(($C$7*Coefficients!$D$16)/($A2462*SIN(C$5*PI()/180))*100/2)^2*PI(),IF(AND(C$9="L",C$10="D"),(($C$7*Coefficients!$E$16)/($A2462*SIN(C$5*PI()/180))*100/2)^2*PI(),IF(AND(C$9="C",C$10="D"),(($C$7* Coefficients!$F$16)/($A2462*SIN(C$5*PI()/180))*100/2)^2*PI(),FALSE))))</f>
        <v>358.89518771131577</v>
      </c>
      <c r="I2462" s="42">
        <f t="shared" si="268"/>
        <v>0.29928847061768188</v>
      </c>
      <c r="L2462" s="44"/>
    </row>
    <row r="2463" spans="1:12" x14ac:dyDescent="0.25">
      <c r="A2463" s="51">
        <f t="shared" si="269"/>
        <v>2679.168324818681</v>
      </c>
      <c r="B2463" s="5">
        <f t="shared" si="263"/>
        <v>3.5834616657338336E-2</v>
      </c>
      <c r="C2463" s="49">
        <f t="shared" si="266"/>
        <v>-28.91394474114464</v>
      </c>
      <c r="D2463" s="5">
        <f t="shared" si="264"/>
        <v>25.771755153006563</v>
      </c>
      <c r="E2463" s="5">
        <f t="shared" si="265"/>
        <v>75.460213454075273</v>
      </c>
      <c r="F2463" s="5">
        <f t="shared" si="267"/>
        <v>18.777180293541885</v>
      </c>
      <c r="G2463" s="16">
        <f>IF(AND(C$9="L",C$10="IB"),IF((($C$7*Coefficients!$C$16)/($A2463*($C$4/100)))&lt;=1,2*ASIN(($C$7*Coefficients!$C$16)/( $A2463*($C$4/100)))*180/PI(),180),IF(AND(C$9="C",C$10="IB"),IF((($C$7*Coefficients!$D$16)/($A2463*($C$4/100)))&lt;=1,2*ASIN(($C$7*Coefficients!$D$16)/( $A2463*($C$4/100)))*180/PI(),180),IF(AND(C$9="L",C$10="D"),IF((($C$7*Coefficients!$E$16)/($A2463*($C$4/100)))&lt;=1,2*ASIN(($C$7*Coefficients!$E$16)/( $A2463*($C$4/100)))*180/PI(),180),IF(AND(C$9="C",C$10="D"),IF((($C$7*Coefficients!$F$16)/($A2463*($C$4/100)))&lt;=1,2*ASIN(($C$7*Coefficients!$F$16)/( $A2463*($C$4/100)))*180/PI(),180),FALSE))))</f>
        <v>29.501538869580383</v>
      </c>
      <c r="H2463" s="50">
        <f>IF(AND(C$9="L",C$10="IB"),(($C$7*Coefficients!$C$16)/($A2463*SIN(C$5*PI()/180))*100/2)^2*PI(),IF(AND(C$9="C",C$10="IB"),(($C$7*Coefficients!$D$16)/($A2463*SIN(C$5*PI()/180))*100/2)^2*PI(),IF(AND(C$9="L",C$10="D"),(($C$7*Coefficients!$E$16)/($A2463*SIN(C$5*PI()/180))*100/2)^2*PI(),IF(AND(C$9="C",C$10="D"),(($C$7* Coefficients!$F$16)/($A2463*SIN(C$5*PI()/180))*100/2)^2*PI(),FALSE))))</f>
        <v>357.24621410923697</v>
      </c>
      <c r="I2463" s="42">
        <f t="shared" si="268"/>
        <v>0.29860012623661564</v>
      </c>
      <c r="L2463" s="44"/>
    </row>
    <row r="2464" spans="1:12" x14ac:dyDescent="0.25">
      <c r="A2464" s="51">
        <f t="shared" si="269"/>
        <v>2685.3444456581556</v>
      </c>
      <c r="B2464" s="5">
        <f t="shared" si="263"/>
        <v>3.3842333867112849E-2</v>
      </c>
      <c r="C2464" s="49">
        <f t="shared" si="266"/>
        <v>-29.410793887448769</v>
      </c>
      <c r="D2464" s="5">
        <f t="shared" si="264"/>
        <v>25.831165184319577</v>
      </c>
      <c r="E2464" s="5">
        <f t="shared" si="265"/>
        <v>75.808521973742216</v>
      </c>
      <c r="F2464" s="5">
        <f t="shared" si="267"/>
        <v>18.797180293541885</v>
      </c>
      <c r="G2464" s="16">
        <f>IF(AND(C$9="L",C$10="IB"),IF((($C$7*Coefficients!$C$16)/($A2464*($C$4/100)))&lt;=1,2*ASIN(($C$7*Coefficients!$C$16)/( $A2464*($C$4/100)))*180/PI(),180),IF(AND(C$9="C",C$10="IB"),IF((($C$7*Coefficients!$D$16)/($A2464*($C$4/100)))&lt;=1,2*ASIN(($C$7*Coefficients!$D$16)/( $A2464*($C$4/100)))*180/PI(),180),IF(AND(C$9="L",C$10="D"),IF((($C$7*Coefficients!$E$16)/($A2464*($C$4/100)))&lt;=1,2*ASIN(($C$7*Coefficients!$E$16)/( $A2464*($C$4/100)))*180/PI(),180),IF(AND(C$9="C",C$10="D"),IF((($C$7*Coefficients!$F$16)/($A2464*($C$4/100)))&lt;=1,2*ASIN(($C$7*Coefficients!$F$16)/( $A2464*($C$4/100)))*180/PI(),180),FALSE))))</f>
        <v>29.43215282574775</v>
      </c>
      <c r="H2464" s="50">
        <f>IF(AND(C$9="L",C$10="IB"),(($C$7*Coefficients!$C$16)/($A2464*SIN(C$5*PI()/180))*100/2)^2*PI(),IF(AND(C$9="C",C$10="IB"),(($C$7*Coefficients!$D$16)/($A2464*SIN(C$5*PI()/180))*100/2)^2*PI(),IF(AND(C$9="L",C$10="D"),(($C$7*Coefficients!$E$16)/($A2464*SIN(C$5*PI()/180))*100/2)^2*PI(),IF(AND(C$9="C",C$10="D"),(($C$7* Coefficients!$F$16)/($A2464*SIN(C$5*PI()/180))*100/2)^2*PI(),FALSE))))</f>
        <v>355.60481685265796</v>
      </c>
      <c r="I2464" s="42">
        <f t="shared" si="268"/>
        <v>0.29791336500369386</v>
      </c>
      <c r="L2464" s="44"/>
    </row>
    <row r="2465" spans="1:12" x14ac:dyDescent="0.25">
      <c r="A2465" s="51">
        <f t="shared" si="269"/>
        <v>2691.5348039265632</v>
      </c>
      <c r="B2465" s="5">
        <f t="shared" si="263"/>
        <v>3.1856781045196077E-2</v>
      </c>
      <c r="C2465" s="49">
        <f t="shared" si="266"/>
        <v>-29.935962188359593</v>
      </c>
      <c r="D2465" s="5">
        <f t="shared" si="264"/>
        <v>25.89071216989899</v>
      </c>
      <c r="E2465" s="5">
        <f t="shared" si="265"/>
        <v>76.158438212488122</v>
      </c>
      <c r="F2465" s="5">
        <f t="shared" si="267"/>
        <v>18.817180293541885</v>
      </c>
      <c r="G2465" s="16">
        <f>IF(AND(C$9="L",C$10="IB"),IF((($C$7*Coefficients!$C$16)/($A2465*($C$4/100)))&lt;=1,2*ASIN(($C$7*Coefficients!$C$16)/( $A2465*($C$4/100)))*180/PI(),180),IF(AND(C$9="C",C$10="IB"),IF((($C$7*Coefficients!$D$16)/($A2465*($C$4/100)))&lt;=1,2*ASIN(($C$7*Coefficients!$D$16)/( $A2465*($C$4/100)))*180/PI(),180),IF(AND(C$9="L",C$10="D"),IF((($C$7*Coefficients!$E$16)/($A2465*($C$4/100)))&lt;=1,2*ASIN(($C$7*Coefficients!$E$16)/( $A2465*($C$4/100)))*180/PI(),180),IF(AND(C$9="C",C$10="D"),IF((($C$7*Coefficients!$F$16)/($A2465*($C$4/100)))&lt;=1,2*ASIN(($C$7*Coefficients!$F$16)/( $A2465*($C$4/100)))*180/PI(),180),FALSE))))</f>
        <v>29.362937360330985</v>
      </c>
      <c r="H2465" s="50">
        <f>IF(AND(C$9="L",C$10="IB"),(($C$7*Coefficients!$C$16)/($A2465*SIN(C$5*PI()/180))*100/2)^2*PI(),IF(AND(C$9="C",C$10="IB"),(($C$7*Coefficients!$D$16)/($A2465*SIN(C$5*PI()/180))*100/2)^2*PI(),IF(AND(C$9="L",C$10="D"),(($C$7*Coefficients!$E$16)/($A2465*SIN(C$5*PI()/180))*100/2)^2*PI(),IF(AND(C$9="C",C$10="D"),(($C$7* Coefficients!$F$16)/($A2465*SIN(C$5*PI()/180))*100/2)^2*PI(),FALSE))))</f>
        <v>353.9709611314334</v>
      </c>
      <c r="I2465" s="42">
        <f t="shared" si="268"/>
        <v>0.297228183277777</v>
      </c>
      <c r="L2465" s="44"/>
    </row>
    <row r="2466" spans="1:12" x14ac:dyDescent="0.25">
      <c r="A2466" s="51">
        <f t="shared" si="269"/>
        <v>2697.7394324445668</v>
      </c>
      <c r="B2466" s="5">
        <f t="shared" si="263"/>
        <v>2.9878058947683354E-2</v>
      </c>
      <c r="C2466" s="49">
        <f t="shared" si="266"/>
        <v>-30.492952404664454</v>
      </c>
      <c r="D2466" s="5">
        <f t="shared" si="264"/>
        <v>25.950396425456983</v>
      </c>
      <c r="E2466" s="5">
        <f t="shared" si="265"/>
        <v>76.509969591207067</v>
      </c>
      <c r="F2466" s="5">
        <f t="shared" si="267"/>
        <v>18.837180293541884</v>
      </c>
      <c r="G2466" s="16">
        <f>IF(AND(C$9="L",C$10="IB"),IF((($C$7*Coefficients!$C$16)/($A2466*($C$4/100)))&lt;=1,2*ASIN(($C$7*Coefficients!$C$16)/( $A2466*($C$4/100)))*180/PI(),180),IF(AND(C$9="C",C$10="IB"),IF((($C$7*Coefficients!$D$16)/($A2466*($C$4/100)))&lt;=1,2*ASIN(($C$7*Coefficients!$D$16)/( $A2466*($C$4/100)))*180/PI(),180),IF(AND(C$9="L",C$10="D"),IF((($C$7*Coefficients!$E$16)/($A2466*($C$4/100)))&lt;=1,2*ASIN(($C$7*Coefficients!$E$16)/( $A2466*($C$4/100)))*180/PI(),180),IF(AND(C$9="C",C$10="D"),IF((($C$7*Coefficients!$F$16)/($A2466*($C$4/100)))&lt;=1,2*ASIN(($C$7*Coefficients!$F$16)/( $A2466*($C$4/100)))*180/PI(),180),FALSE))))</f>
        <v>29.293892000132765</v>
      </c>
      <c r="H2466" s="50">
        <f>IF(AND(C$9="L",C$10="IB"),(($C$7*Coefficients!$C$16)/($A2466*SIN(C$5*PI()/180))*100/2)^2*PI(),IF(AND(C$9="C",C$10="IB"),(($C$7*Coefficients!$D$16)/($A2466*SIN(C$5*PI()/180))*100/2)^2*PI(),IF(AND(C$9="L",C$10="D"),(($C$7*Coefficients!$E$16)/($A2466*SIN(C$5*PI()/180))*100/2)^2*PI(),IF(AND(C$9="C",C$10="D"),(($C$7* Coefficients!$F$16)/($A2466*SIN(C$5*PI()/180))*100/2)^2*PI(),FALSE))))</f>
        <v>352.34461229535566</v>
      </c>
      <c r="I2466" s="42">
        <f t="shared" si="268"/>
        <v>0.29654457742609969</v>
      </c>
      <c r="L2466" s="44"/>
    </row>
    <row r="2467" spans="1:12" x14ac:dyDescent="0.25">
      <c r="A2467" s="51">
        <f t="shared" si="269"/>
        <v>2703.9583641084891</v>
      </c>
      <c r="B2467" s="5">
        <f t="shared" ref="B2467:B2530" si="270">IF(AND(C$9="L",C$10="IB"),SQRT((SIN(PI()*$A2467*($C$4/100)/$C$7*SIN($C$5*PI()/180))/(PI()*$A2467*($C$4/100)/$C$7*SIN($C$5*PI()/180)))^2),IF(AND(C$9="C",C$10="IB"),IMABS(2*BESSELJ((2*PI()*$A2467/$C$7)*(($C$4/100)/2)*SIN($C$5*PI()/180),1)/( (2*PI()*$A2467/$C$7)*(($C$4/100)/2)*SIN($C$5*PI()/180))),IF(AND(C$9="L",C$10="D"),SQRT((SIN(PI()*$A2467*($C$4/100)/$C$7*SIN($C$5*PI()/180))/(PI()*$A2467*($C$4/100)/$C$7*SIN($C$5*PI()/180)))^2)*COS(C$5*PI()/180),IF(AND(C$9="C",C$10="D"),IMABS(2*BESSELJ((2*PI()*$A2467/$C$7)*(($C$4/100)/2)*SIN($C$5*PI()/180),1)/( (2*PI()*$A2467/$C$7)*(($C$4/100)/2)*SIN($C$5*PI()/180)))* COS(C$5*PI()/180),FALSE))))</f>
        <v>2.7906268641197947E-2</v>
      </c>
      <c r="C2467" s="49">
        <f t="shared" si="266"/>
        <v>-31.085964586509959</v>
      </c>
      <c r="D2467" s="5">
        <f t="shared" ref="D2467:D2530" si="271">IF(C$9="C",C$14/(C$7/A2467*100),"n/a")</f>
        <v>26.01021826743353</v>
      </c>
      <c r="E2467" s="5">
        <f t="shared" ref="E2467:E2530" si="272">IF($C$9="C",(((PI()*(C$4/100)/(C$7/A2467)))^2),IF($C$9="L",(2*(C$4/100)/(C$7/A2467)),FALSE))</f>
        <v>76.863123565046436</v>
      </c>
      <c r="F2467" s="5">
        <f t="shared" si="267"/>
        <v>18.85718029354188</v>
      </c>
      <c r="G2467" s="16">
        <f>IF(AND(C$9="L",C$10="IB"),IF((($C$7*Coefficients!$C$16)/($A2467*($C$4/100)))&lt;=1,2*ASIN(($C$7*Coefficients!$C$16)/( $A2467*($C$4/100)))*180/PI(),180),IF(AND(C$9="C",C$10="IB"),IF((($C$7*Coefficients!$D$16)/($A2467*($C$4/100)))&lt;=1,2*ASIN(($C$7*Coefficients!$D$16)/( $A2467*($C$4/100)))*180/PI(),180),IF(AND(C$9="L",C$10="D"),IF((($C$7*Coefficients!$E$16)/($A2467*($C$4/100)))&lt;=1,2*ASIN(($C$7*Coefficients!$E$16)/( $A2467*($C$4/100)))*180/PI(),180),IF(AND(C$9="C",C$10="D"),IF((($C$7*Coefficients!$F$16)/($A2467*($C$4/100)))&lt;=1,2*ASIN(($C$7*Coefficients!$F$16)/( $A2467*($C$4/100)))*180/PI(),180),FALSE))))</f>
        <v>29.225016273664309</v>
      </c>
      <c r="H2467" s="50">
        <f>IF(AND(C$9="L",C$10="IB"),(($C$7*Coefficients!$C$16)/($A2467*SIN(C$5*PI()/180))*100/2)^2*PI(),IF(AND(C$9="C",C$10="IB"),(($C$7*Coefficients!$D$16)/($A2467*SIN(C$5*PI()/180))*100/2)^2*PI(),IF(AND(C$9="L",C$10="D"),(($C$7*Coefficients!$E$16)/($A2467*SIN(C$5*PI()/180))*100/2)^2*PI(),IF(AND(C$9="C",C$10="D"),(($C$7* Coefficients!$F$16)/($A2467*SIN(C$5*PI()/180))*100/2)^2*PI(),FALSE))))</f>
        <v>350.72573585342036</v>
      </c>
      <c r="I2467" s="42">
        <f t="shared" si="268"/>
        <v>0.29586254382425176</v>
      </c>
      <c r="L2467" s="44"/>
    </row>
    <row r="2468" spans="1:12" x14ac:dyDescent="0.25">
      <c r="A2468" s="51">
        <f t="shared" si="269"/>
        <v>2710.1916318904873</v>
      </c>
      <c r="B2468" s="5">
        <f t="shared" si="270"/>
        <v>2.5941511496182647E-2</v>
      </c>
      <c r="C2468" s="49">
        <f t="shared" ref="C2468:C2531" si="273">20*LOG(B2468)</f>
        <v>-31.720094462241999</v>
      </c>
      <c r="D2468" s="5">
        <f t="shared" si="271"/>
        <v>26.070178012998102</v>
      </c>
      <c r="E2468" s="5">
        <f t="shared" si="272"/>
        <v>77.217907623565068</v>
      </c>
      <c r="F2468" s="5">
        <f t="shared" ref="F2468:F2531" si="274">IF(E2468&gt;=1,10*LOG(E2468),"neg.")</f>
        <v>18.877180293541883</v>
      </c>
      <c r="G2468" s="16">
        <f>IF(AND(C$9="L",C$10="IB"),IF((($C$7*Coefficients!$C$16)/($A2468*($C$4/100)))&lt;=1,2*ASIN(($C$7*Coefficients!$C$16)/( $A2468*($C$4/100)))*180/PI(),180),IF(AND(C$9="C",C$10="IB"),IF((($C$7*Coefficients!$D$16)/($A2468*($C$4/100)))&lt;=1,2*ASIN(($C$7*Coefficients!$D$16)/( $A2468*($C$4/100)))*180/PI(),180),IF(AND(C$9="L",C$10="D"),IF((($C$7*Coefficients!$E$16)/($A2468*($C$4/100)))&lt;=1,2*ASIN(($C$7*Coefficients!$E$16)/( $A2468*($C$4/100)))*180/PI(),180),IF(AND(C$9="C",C$10="D"),IF((($C$7*Coefficients!$F$16)/($A2468*($C$4/100)))&lt;=1,2*ASIN(($C$7*Coefficients!$F$16)/( $A2468*($C$4/100)))*180/PI(),180),FALSE))))</f>
        <v>29.156309711136362</v>
      </c>
      <c r="H2468" s="50">
        <f>IF(AND(C$9="L",C$10="IB"),(($C$7*Coefficients!$C$16)/($A2468*SIN(C$5*PI()/180))*100/2)^2*PI(),IF(AND(C$9="C",C$10="IB"),(($C$7*Coefficients!$D$16)/($A2468*SIN(C$5*PI()/180))*100/2)^2*PI(),IF(AND(C$9="L",C$10="D"),(($C$7*Coefficients!$E$16)/($A2468*SIN(C$5*PI()/180))*100/2)^2*PI(),IF(AND(C$9="C",C$10="D"),(($C$7* Coefficients!$F$16)/($A2468*SIN(C$5*PI()/180))*100/2)^2*PI(),FALSE))))</f>
        <v>349.11429747309546</v>
      </c>
      <c r="I2468" s="42">
        <f t="shared" ref="I2468:I2531" si="275">(0.8/A2468)*1000</f>
        <v>0.29518207885615899</v>
      </c>
      <c r="L2468" s="44"/>
    </row>
    <row r="2469" spans="1:12" x14ac:dyDescent="0.25">
      <c r="A2469" s="51">
        <f t="shared" ref="A2469:A2532" si="276">A2468*10^(1/1000)</f>
        <v>2716.4392688387261</v>
      </c>
      <c r="B2469" s="5">
        <f t="shared" si="270"/>
        <v>2.3983889180055496E-2</v>
      </c>
      <c r="C2469" s="49">
        <f t="shared" si="273"/>
        <v>-32.401607823839839</v>
      </c>
      <c r="D2469" s="5">
        <f t="shared" si="271"/>
        <v>26.130275980051284</v>
      </c>
      <c r="E2469" s="5">
        <f t="shared" si="272"/>
        <v>77.574329290891924</v>
      </c>
      <c r="F2469" s="5">
        <f t="shared" si="274"/>
        <v>18.897180293541883</v>
      </c>
      <c r="G2469" s="16">
        <f>IF(AND(C$9="L",C$10="IB"),IF((($C$7*Coefficients!$C$16)/($A2469*($C$4/100)))&lt;=1,2*ASIN(($C$7*Coefficients!$C$16)/( $A2469*($C$4/100)))*180/PI(),180),IF(AND(C$9="C",C$10="IB"),IF((($C$7*Coefficients!$D$16)/($A2469*($C$4/100)))&lt;=1,2*ASIN(($C$7*Coefficients!$D$16)/( $A2469*($C$4/100)))*180/PI(),180),IF(AND(C$9="L",C$10="D"),IF((($C$7*Coefficients!$E$16)/($A2469*($C$4/100)))&lt;=1,2*ASIN(($C$7*Coefficients!$E$16)/( $A2469*($C$4/100)))*180/PI(),180),IF(AND(C$9="C",C$10="D"),IF((($C$7*Coefficients!$F$16)/($A2469*($C$4/100)))&lt;=1,2*ASIN(($C$7*Coefficients!$F$16)/( $A2469*($C$4/100)))*180/PI(),180),FALSE))))</f>
        <v>29.087771844450302</v>
      </c>
      <c r="H2469" s="50">
        <f>IF(AND(C$9="L",C$10="IB"),(($C$7*Coefficients!$C$16)/($A2469*SIN(C$5*PI()/180))*100/2)^2*PI(),IF(AND(C$9="C",C$10="IB"),(($C$7*Coefficients!$D$16)/($A2469*SIN(C$5*PI()/180))*100/2)^2*PI(),IF(AND(C$9="L",C$10="D"),(($C$7*Coefficients!$E$16)/($A2469*SIN(C$5*PI()/180))*100/2)^2*PI(),IF(AND(C$9="C",C$10="D"),(($C$7* Coefficients!$F$16)/($A2469*SIN(C$5*PI()/180))*100/2)^2*PI(),FALSE))))</f>
        <v>347.51026297959169</v>
      </c>
      <c r="I2469" s="42">
        <f t="shared" si="275"/>
        <v>0.2945031789140638</v>
      </c>
      <c r="L2469" s="44"/>
    </row>
    <row r="2470" spans="1:12" x14ac:dyDescent="0.25">
      <c r="A2470" s="51">
        <f t="shared" si="276"/>
        <v>2722.701308077555</v>
      </c>
      <c r="B2470" s="5">
        <f t="shared" si="270"/>
        <v>2.2033503650224613E-2</v>
      </c>
      <c r="C2470" s="49">
        <f t="shared" si="273"/>
        <v>-33.138328763318711</v>
      </c>
      <c r="D2470" s="5">
        <f t="shared" si="271"/>
        <v>26.190512487226524</v>
      </c>
      <c r="E2470" s="5">
        <f t="shared" si="272"/>
        <v>77.932396125885859</v>
      </c>
      <c r="F2470" s="5">
        <f t="shared" si="274"/>
        <v>18.917180293541882</v>
      </c>
      <c r="G2470" s="16">
        <f>IF(AND(C$9="L",C$10="IB"),IF((($C$7*Coefficients!$C$16)/($A2470*($C$4/100)))&lt;=1,2*ASIN(($C$7*Coefficients!$C$16)/( $A2470*($C$4/100)))*180/PI(),180),IF(AND(C$9="C",C$10="IB"),IF((($C$7*Coefficients!$D$16)/($A2470*($C$4/100)))&lt;=1,2*ASIN(($C$7*Coefficients!$D$16)/( $A2470*($C$4/100)))*180/PI(),180),IF(AND(C$9="L",C$10="D"),IF((($C$7*Coefficients!$E$16)/($A2470*($C$4/100)))&lt;=1,2*ASIN(($C$7*Coefficients!$E$16)/( $A2470*($C$4/100)))*180/PI(),180),IF(AND(C$9="C",C$10="D"),IF((($C$7*Coefficients!$F$16)/($A2470*($C$4/100)))&lt;=1,2*ASIN(($C$7*Coefficients!$F$16)/( $A2470*($C$4/100)))*180/PI(),180),FALSE))))</f>
        <v>29.019402207189255</v>
      </c>
      <c r="H2470" s="50">
        <f>IF(AND(C$9="L",C$10="IB"),(($C$7*Coefficients!$C$16)/($A2470*SIN(C$5*PI()/180))*100/2)^2*PI(),IF(AND(C$9="C",C$10="IB"),(($C$7*Coefficients!$D$16)/($A2470*SIN(C$5*PI()/180))*100/2)^2*PI(),IF(AND(C$9="L",C$10="D"),(($C$7*Coefficients!$E$16)/($A2470*SIN(C$5*PI()/180))*100/2)^2*PI(),IF(AND(C$9="C",C$10="D"),(($C$7* Coefficients!$F$16)/($A2470*SIN(C$5*PI()/180))*100/2)^2*PI(),FALSE))))</f>
        <v>345.91359835513941</v>
      </c>
      <c r="I2470" s="42">
        <f t="shared" si="275"/>
        <v>0.29382584039850634</v>
      </c>
      <c r="L2470" s="44"/>
    </row>
    <row r="2471" spans="1:12" x14ac:dyDescent="0.25">
      <c r="A2471" s="51">
        <f t="shared" si="276"/>
        <v>2728.9777828076826</v>
      </c>
      <c r="B2471" s="5">
        <f t="shared" si="270"/>
        <v>2.0090457146974498E-2</v>
      </c>
      <c r="C2471" s="49">
        <f t="shared" si="273"/>
        <v>-33.940203620286752</v>
      </c>
      <c r="D2471" s="5">
        <f t="shared" si="271"/>
        <v>26.25088785389179</v>
      </c>
      <c r="E2471" s="5">
        <f t="shared" si="272"/>
        <v>78.292115722295776</v>
      </c>
      <c r="F2471" s="5">
        <f t="shared" si="274"/>
        <v>18.937180293541886</v>
      </c>
      <c r="G2471" s="16">
        <f>IF(AND(C$9="L",C$10="IB"),IF((($C$7*Coefficients!$C$16)/($A2471*($C$4/100)))&lt;=1,2*ASIN(($C$7*Coefficients!$C$16)/( $A2471*($C$4/100)))*180/PI(),180),IF(AND(C$9="C",C$10="IB"),IF((($C$7*Coefficients!$D$16)/($A2471*($C$4/100)))&lt;=1,2*ASIN(($C$7*Coefficients!$D$16)/( $A2471*($C$4/100)))*180/PI(),180),IF(AND(C$9="L",C$10="D"),IF((($C$7*Coefficients!$E$16)/($A2471*($C$4/100)))&lt;=1,2*ASIN(($C$7*Coefficients!$E$16)/( $A2471*($C$4/100)))*180/PI(),180),IF(AND(C$9="C",C$10="D"),IF((($C$7*Coefficients!$F$16)/($A2471*($C$4/100)))&lt;=1,2*ASIN(($C$7*Coefficients!$F$16)/( $A2471*($C$4/100)))*180/PI(),180),FALSE))))</f>
        <v>28.951200334609268</v>
      </c>
      <c r="H2471" s="50">
        <f>IF(AND(C$9="L",C$10="IB"),(($C$7*Coefficients!$C$16)/($A2471*SIN(C$5*PI()/180))*100/2)^2*PI(),IF(AND(C$9="C",C$10="IB"),(($C$7*Coefficients!$D$16)/($A2471*SIN(C$5*PI()/180))*100/2)^2*PI(),IF(AND(C$9="L",C$10="D"),(($C$7*Coefficients!$E$16)/($A2471*SIN(C$5*PI()/180))*100/2)^2*PI(),IF(AND(C$9="C",C$10="D"),(($C$7* Coefficients!$F$16)/($A2471*SIN(C$5*PI()/180))*100/2)^2*PI(),FALSE))))</f>
        <v>344.32426973826608</v>
      </c>
      <c r="I2471" s="42">
        <f t="shared" si="275"/>
        <v>0.2931500597183051</v>
      </c>
      <c r="L2471" s="44"/>
    </row>
    <row r="2472" spans="1:12" x14ac:dyDescent="0.25">
      <c r="A2472" s="51">
        <f t="shared" si="276"/>
        <v>2735.2687263063531</v>
      </c>
      <c r="B2472" s="5">
        <f t="shared" si="270"/>
        <v>1.8154852186206535E-2</v>
      </c>
      <c r="C2472" s="49">
        <f t="shared" si="273"/>
        <v>-34.820145653805781</v>
      </c>
      <c r="D2472" s="5">
        <f t="shared" si="271"/>
        <v>26.311402400151252</v>
      </c>
      <c r="E2472" s="5">
        <f t="shared" si="272"/>
        <v>78.65349570892171</v>
      </c>
      <c r="F2472" s="5">
        <f t="shared" si="274"/>
        <v>18.957180293541882</v>
      </c>
      <c r="G2472" s="16">
        <f>IF(AND(C$9="L",C$10="IB"),IF((($C$7*Coefficients!$C$16)/($A2472*($C$4/100)))&lt;=1,2*ASIN(($C$7*Coefficients!$C$16)/( $A2472*($C$4/100)))*180/PI(),180),IF(AND(C$9="C",C$10="IB"),IF((($C$7*Coefficients!$D$16)/($A2472*($C$4/100)))&lt;=1,2*ASIN(($C$7*Coefficients!$D$16)/( $A2472*($C$4/100)))*180/PI(),180),IF(AND(C$9="L",C$10="D"),IF((($C$7*Coefficients!$E$16)/($A2472*($C$4/100)))&lt;=1,2*ASIN(($C$7*Coefficients!$E$16)/( $A2472*($C$4/100)))*180/PI(),180),IF(AND(C$9="C",C$10="D"),IF((($C$7*Coefficients!$F$16)/($A2472*($C$4/100)))&lt;=1,2*ASIN(($C$7*Coefficients!$F$16)/( $A2472*($C$4/100)))*180/PI(),180),FALSE))))</f>
        <v>28.883165763630636</v>
      </c>
      <c r="H2472" s="50">
        <f>IF(AND(C$9="L",C$10="IB"),(($C$7*Coefficients!$C$16)/($A2472*SIN(C$5*PI()/180))*100/2)^2*PI(),IF(AND(C$9="C",C$10="IB"),(($C$7*Coefficients!$D$16)/($A2472*SIN(C$5*PI()/180))*100/2)^2*PI(),IF(AND(C$9="L",C$10="D"),(($C$7*Coefficients!$E$16)/($A2472*SIN(C$5*PI()/180))*100/2)^2*PI(),IF(AND(C$9="C",C$10="D"),(($C$7* Coefficients!$F$16)/($A2472*SIN(C$5*PI()/180))*100/2)^2*PI(),FALSE))))</f>
        <v>342.74224342307838</v>
      </c>
      <c r="I2472" s="42">
        <f t="shared" si="275"/>
        <v>0.29247583329053833</v>
      </c>
      <c r="L2472" s="44"/>
    </row>
    <row r="2473" spans="1:12" x14ac:dyDescent="0.25">
      <c r="A2473" s="51">
        <f t="shared" si="276"/>
        <v>2741.5741719275225</v>
      </c>
      <c r="B2473" s="5">
        <f t="shared" si="270"/>
        <v>1.6226791552043544E-2</v>
      </c>
      <c r="C2473" s="49">
        <f t="shared" si="273"/>
        <v>-35.795346854233522</v>
      </c>
      <c r="D2473" s="5">
        <f t="shared" si="271"/>
        <v>26.372056446847022</v>
      </c>
      <c r="E2473" s="5">
        <f t="shared" si="272"/>
        <v>79.01654374977673</v>
      </c>
      <c r="F2473" s="5">
        <f t="shared" si="274"/>
        <v>18.977180293541881</v>
      </c>
      <c r="G2473" s="16">
        <f>IF(AND(C$9="L",C$10="IB"),IF((($C$7*Coefficients!$C$16)/($A2473*($C$4/100)))&lt;=1,2*ASIN(($C$7*Coefficients!$C$16)/( $A2473*($C$4/100)))*180/PI(),180),IF(AND(C$9="C",C$10="IB"),IF((($C$7*Coefficients!$D$16)/($A2473*($C$4/100)))&lt;=1,2*ASIN(($C$7*Coefficients!$D$16)/( $A2473*($C$4/100)))*180/PI(),180),IF(AND(C$9="L",C$10="D"),IF((($C$7*Coefficients!$E$16)/($A2473*($C$4/100)))&lt;=1,2*ASIN(($C$7*Coefficients!$E$16)/( $A2473*($C$4/100)))*180/PI(),180),IF(AND(C$9="C",C$10="D"),IF((($C$7*Coefficients!$F$16)/($A2473*($C$4/100)))&lt;=1,2*ASIN(($C$7*Coefficients!$F$16)/( $A2473*($C$4/100)))*180/PI(),180),FALSE))))</f>
        <v>28.815298032829187</v>
      </c>
      <c r="H2473" s="50">
        <f>IF(AND(C$9="L",C$10="IB"),(($C$7*Coefficients!$C$16)/($A2473*SIN(C$5*PI()/180))*100/2)^2*PI(),IF(AND(C$9="C",C$10="IB"),(($C$7*Coefficients!$D$16)/($A2473*SIN(C$5*PI()/180))*100/2)^2*PI(),IF(AND(C$9="L",C$10="D"),(($C$7*Coefficients!$E$16)/($A2473*SIN(C$5*PI()/180))*100/2)^2*PI(),IF(AND(C$9="C",C$10="D"),(($C$7* Coefficients!$F$16)/($A2473*SIN(C$5*PI()/180))*100/2)^2*PI(),FALSE))))</f>
        <v>341.16748585854799</v>
      </c>
      <c r="I2473" s="42">
        <f t="shared" si="275"/>
        <v>0.29180315754052455</v>
      </c>
      <c r="L2473" s="44"/>
    </row>
    <row r="2474" spans="1:12" x14ac:dyDescent="0.25">
      <c r="A2474" s="51">
        <f t="shared" si="276"/>
        <v>2747.8941531020359</v>
      </c>
      <c r="B2474" s="5">
        <f t="shared" si="270"/>
        <v>1.4306378289295195E-2</v>
      </c>
      <c r="C2474" s="49">
        <f t="shared" si="273"/>
        <v>-36.889405910476839</v>
      </c>
      <c r="D2474" s="5">
        <f t="shared" si="271"/>
        <v>26.432850315560813</v>
      </c>
      <c r="E2474" s="5">
        <f t="shared" si="272"/>
        <v>79.381267544249326</v>
      </c>
      <c r="F2474" s="5">
        <f t="shared" si="274"/>
        <v>18.997180293541881</v>
      </c>
      <c r="G2474" s="16">
        <f>IF(AND(C$9="L",C$10="IB"),IF((($C$7*Coefficients!$C$16)/($A2474*($C$4/100)))&lt;=1,2*ASIN(($C$7*Coefficients!$C$16)/( $A2474*($C$4/100)))*180/PI(),180),IF(AND(C$9="C",C$10="IB"),IF((($C$7*Coefficients!$D$16)/($A2474*($C$4/100)))&lt;=1,2*ASIN(($C$7*Coefficients!$D$16)/( $A2474*($C$4/100)))*180/PI(),180),IF(AND(C$9="L",C$10="D"),IF((($C$7*Coefficients!$E$16)/($A2474*($C$4/100)))&lt;=1,2*ASIN(($C$7*Coefficients!$E$16)/( $A2474*($C$4/100)))*180/PI(),180),IF(AND(C$9="C",C$10="D"),IF((($C$7*Coefficients!$F$16)/($A2474*($C$4/100)))&lt;=1,2*ASIN(($C$7*Coefficients!$F$16)/( $A2474*($C$4/100)))*180/PI(),180),FALSE))))</f>
        <v>28.747596682427687</v>
      </c>
      <c r="H2474" s="50">
        <f>IF(AND(C$9="L",C$10="IB"),(($C$7*Coefficients!$C$16)/($A2474*SIN(C$5*PI()/180))*100/2)^2*PI(),IF(AND(C$9="C",C$10="IB"),(($C$7*Coefficients!$D$16)/($A2474*SIN(C$5*PI()/180))*100/2)^2*PI(),IF(AND(C$9="L",C$10="D"),(($C$7*Coefficients!$E$16)/($A2474*SIN(C$5*PI()/180))*100/2)^2*PI(),IF(AND(C$9="C",C$10="D"),(($C$7* Coefficients!$F$16)/($A2474*SIN(C$5*PI()/180))*100/2)^2*PI(),FALSE))))</f>
        <v>339.59996364779926</v>
      </c>
      <c r="I2474" s="42">
        <f t="shared" si="275"/>
        <v>0.29113202890180395</v>
      </c>
      <c r="L2474" s="44"/>
    </row>
    <row r="2475" spans="1:12" x14ac:dyDescent="0.25">
      <c r="A2475" s="51">
        <f t="shared" si="276"/>
        <v>2754.2287033378043</v>
      </c>
      <c r="B2475" s="5">
        <f t="shared" si="270"/>
        <v>1.2393715695778495E-2</v>
      </c>
      <c r="C2475" s="49">
        <f t="shared" si="273"/>
        <v>-38.135969410411896</v>
      </c>
      <c r="D2475" s="5">
        <f t="shared" si="271"/>
        <v>26.493784328615661</v>
      </c>
      <c r="E2475" s="5">
        <f t="shared" si="272"/>
        <v>79.747674827266749</v>
      </c>
      <c r="F2475" s="5">
        <f t="shared" si="274"/>
        <v>19.01718029354188</v>
      </c>
      <c r="G2475" s="16">
        <f>IF(AND(C$9="L",C$10="IB"),IF((($C$7*Coefficients!$C$16)/($A2475*($C$4/100)))&lt;=1,2*ASIN(($C$7*Coefficients!$C$16)/( $A2475*($C$4/100)))*180/PI(),180),IF(AND(C$9="C",C$10="IB"),IF((($C$7*Coefficients!$D$16)/($A2475*($C$4/100)))&lt;=1,2*ASIN(($C$7*Coefficients!$D$16)/( $A2475*($C$4/100)))*180/PI(),180),IF(AND(C$9="L",C$10="D"),IF((($C$7*Coefficients!$E$16)/($A2475*($C$4/100)))&lt;=1,2*ASIN(($C$7*Coefficients!$E$16)/( $A2475*($C$4/100)))*180/PI(),180),IF(AND(C$9="C",C$10="D"),IF((($C$7*Coefficients!$F$16)/($A2475*($C$4/100)))&lt;=1,2*ASIN(($C$7*Coefficients!$F$16)/( $A2475*($C$4/100)))*180/PI(),180),FALSE))))</f>
        <v>28.680061254287271</v>
      </c>
      <c r="H2475" s="50">
        <f>IF(AND(C$9="L",C$10="IB"),(($C$7*Coefficients!$C$16)/($A2475*SIN(C$5*PI()/180))*100/2)^2*PI(),IF(AND(C$9="C",C$10="IB"),(($C$7*Coefficients!$D$16)/($A2475*SIN(C$5*PI()/180))*100/2)^2*PI(),IF(AND(C$9="L",C$10="D"),(($C$7*Coefficients!$E$16)/($A2475*SIN(C$5*PI()/180))*100/2)^2*PI(),IF(AND(C$9="C",C$10="D"),(($C$7* Coefficients!$F$16)/($A2475*SIN(C$5*PI()/180))*100/2)^2*PI(),FALSE))))</f>
        <v>338.03964354740106</v>
      </c>
      <c r="I2475" s="42">
        <f t="shared" si="275"/>
        <v>0.2904624438161193</v>
      </c>
      <c r="L2475" s="44"/>
    </row>
    <row r="2476" spans="1:12" x14ac:dyDescent="0.25">
      <c r="A2476" s="51">
        <f t="shared" si="276"/>
        <v>2760.5778562199826</v>
      </c>
      <c r="B2476" s="5">
        <f t="shared" si="270"/>
        <v>1.0488907314498303E-2</v>
      </c>
      <c r="C2476" s="49">
        <f t="shared" si="273"/>
        <v>-39.585395044519778</v>
      </c>
      <c r="D2476" s="5">
        <f t="shared" si="271"/>
        <v>26.554858809077643</v>
      </c>
      <c r="E2476" s="5">
        <f t="shared" si="272"/>
        <v>80.115773369459035</v>
      </c>
      <c r="F2476" s="5">
        <f t="shared" si="274"/>
        <v>19.037180293541876</v>
      </c>
      <c r="G2476" s="16">
        <f>IF(AND(C$9="L",C$10="IB"),IF((($C$7*Coefficients!$C$16)/($A2476*($C$4/100)))&lt;=1,2*ASIN(($C$7*Coefficients!$C$16)/( $A2476*($C$4/100)))*180/PI(),180),IF(AND(C$9="C",C$10="IB"),IF((($C$7*Coefficients!$D$16)/($A2476*($C$4/100)))&lt;=1,2*ASIN(($C$7*Coefficients!$D$16)/( $A2476*($C$4/100)))*180/PI(),180),IF(AND(C$9="L",C$10="D"),IF((($C$7*Coefficients!$E$16)/($A2476*($C$4/100)))&lt;=1,2*ASIN(($C$7*Coefficients!$E$16)/( $A2476*($C$4/100)))*180/PI(),180),IF(AND(C$9="C",C$10="D"),IF((($C$7*Coefficients!$F$16)/($A2476*($C$4/100)))&lt;=1,2*ASIN(($C$7*Coefficients!$F$16)/( $A2476*($C$4/100)))*180/PI(),180),FALSE))))</f>
        <v>28.612691291899022</v>
      </c>
      <c r="H2476" s="50">
        <f>IF(AND(C$9="L",C$10="IB"),(($C$7*Coefficients!$C$16)/($A2476*SIN(C$5*PI()/180))*100/2)^2*PI(),IF(AND(C$9="C",C$10="IB"),(($C$7*Coefficients!$D$16)/($A2476*SIN(C$5*PI()/180))*100/2)^2*PI(),IF(AND(C$9="L",C$10="D"),(($C$7*Coefficients!$E$16)/($A2476*SIN(C$5*PI()/180))*100/2)^2*PI(),IF(AND(C$9="C",C$10="D"),(($C$7* Coefficients!$F$16)/($A2476*SIN(C$5*PI()/180))*100/2)^2*PI(),FALSE))))</f>
        <v>336.48649246666218</v>
      </c>
      <c r="I2476" s="42">
        <f t="shared" si="275"/>
        <v>0.28979439873339707</v>
      </c>
      <c r="L2476" s="44"/>
    </row>
    <row r="2477" spans="1:12" x14ac:dyDescent="0.25">
      <c r="A2477" s="51">
        <f t="shared" si="276"/>
        <v>2766.9416454111474</v>
      </c>
      <c r="B2477" s="5">
        <f t="shared" si="270"/>
        <v>8.5920569256839607E-3</v>
      </c>
      <c r="C2477" s="49">
        <f t="shared" si="273"/>
        <v>-41.318057085337962</v>
      </c>
      <c r="D2477" s="5">
        <f t="shared" si="271"/>
        <v>26.616074080757581</v>
      </c>
      <c r="E2477" s="5">
        <f t="shared" si="272"/>
        <v>80.485570977323889</v>
      </c>
      <c r="F2477" s="5">
        <f t="shared" si="274"/>
        <v>19.057180293541876</v>
      </c>
      <c r="G2477" s="16">
        <f>IF(AND(C$9="L",C$10="IB"),IF((($C$7*Coefficients!$C$16)/($A2477*($C$4/100)))&lt;=1,2*ASIN(($C$7*Coefficients!$C$16)/( $A2477*($C$4/100)))*180/PI(),180),IF(AND(C$9="C",C$10="IB"),IF((($C$7*Coefficients!$D$16)/($A2477*($C$4/100)))&lt;=1,2*ASIN(($C$7*Coefficients!$D$16)/( $A2477*($C$4/100)))*180/PI(),180),IF(AND(C$9="L",C$10="D"),IF((($C$7*Coefficients!$E$16)/($A2477*($C$4/100)))&lt;=1,2*ASIN(($C$7*Coefficients!$E$16)/( $A2477*($C$4/100)))*180/PI(),180),IF(AND(C$9="C",C$10="D"),IF((($C$7*Coefficients!$F$16)/($A2477*($C$4/100)))&lt;=1,2*ASIN(($C$7*Coefficients!$F$16)/( $A2477*($C$4/100)))*180/PI(),180),FALSE))))</f>
        <v>28.545486340375454</v>
      </c>
      <c r="H2477" s="50">
        <f>IF(AND(C$9="L",C$10="IB"),(($C$7*Coefficients!$C$16)/($A2477*SIN(C$5*PI()/180))*100/2)^2*PI(),IF(AND(C$9="C",C$10="IB"),(($C$7*Coefficients!$D$16)/($A2477*SIN(C$5*PI()/180))*100/2)^2*PI(),IF(AND(C$9="L",C$10="D"),(($C$7*Coefficients!$E$16)/($A2477*SIN(C$5*PI()/180))*100/2)^2*PI(),IF(AND(C$9="C",C$10="D"),(($C$7* Coefficients!$F$16)/($A2477*SIN(C$5*PI()/180))*100/2)^2*PI(),FALSE))))</f>
        <v>334.94047746692934</v>
      </c>
      <c r="I2477" s="42">
        <f t="shared" si="275"/>
        <v>0.28912789011172868</v>
      </c>
      <c r="L2477" s="44"/>
    </row>
    <row r="2478" spans="1:12" x14ac:dyDescent="0.25">
      <c r="A2478" s="51">
        <f t="shared" si="276"/>
        <v>2773.3201046514755</v>
      </c>
      <c r="B2478" s="5">
        <f t="shared" si="270"/>
        <v>6.7032685386786885E-3</v>
      </c>
      <c r="C2478" s="49">
        <f t="shared" si="273"/>
        <v>-43.474267640977466</v>
      </c>
      <c r="D2478" s="5">
        <f t="shared" si="271"/>
        <v>26.677430468212741</v>
      </c>
      <c r="E2478" s="5">
        <f t="shared" si="272"/>
        <v>80.857075493392102</v>
      </c>
      <c r="F2478" s="5">
        <f t="shared" si="274"/>
        <v>19.077180293541879</v>
      </c>
      <c r="G2478" s="16">
        <f>IF(AND(C$9="L",C$10="IB"),IF((($C$7*Coefficients!$C$16)/($A2478*($C$4/100)))&lt;=1,2*ASIN(($C$7*Coefficients!$C$16)/( $A2478*($C$4/100)))*180/PI(),180),IF(AND(C$9="C",C$10="IB"),IF((($C$7*Coefficients!$D$16)/($A2478*($C$4/100)))&lt;=1,2*ASIN(($C$7*Coefficients!$D$16)/( $A2478*($C$4/100)))*180/PI(),180),IF(AND(C$9="L",C$10="D"),IF((($C$7*Coefficients!$E$16)/($A2478*($C$4/100)))&lt;=1,2*ASIN(($C$7*Coefficients!$E$16)/( $A2478*($C$4/100)))*180/PI(),180),IF(AND(C$9="C",C$10="D"),IF((($C$7*Coefficients!$F$16)/($A2478*($C$4/100)))&lt;=1,2*ASIN(($C$7*Coefficients!$F$16)/( $A2478*($C$4/100)))*180/PI(),180),FALSE))))</f>
        <v>28.478445946442257</v>
      </c>
      <c r="H2478" s="50">
        <f>IF(AND(C$9="L",C$10="IB"),(($C$7*Coefficients!$C$16)/($A2478*SIN(C$5*PI()/180))*100/2)^2*PI(),IF(AND(C$9="C",C$10="IB"),(($C$7*Coefficients!$D$16)/($A2478*SIN(C$5*PI()/180))*100/2)^2*PI(),IF(AND(C$9="L",C$10="D"),(($C$7*Coefficients!$E$16)/($A2478*SIN(C$5*PI()/180))*100/2)^2*PI(),IF(AND(C$9="C",C$10="D"),(($C$7* Coefficients!$F$16)/($A2478*SIN(C$5*PI()/180))*100/2)^2*PI(),FALSE))))</f>
        <v>333.4015657608885</v>
      </c>
      <c r="I2478" s="42">
        <f t="shared" si="275"/>
        <v>0.28846291441735189</v>
      </c>
      <c r="L2478" s="44"/>
    </row>
    <row r="2479" spans="1:12" x14ac:dyDescent="0.25">
      <c r="A2479" s="51">
        <f t="shared" si="276"/>
        <v>2779.7132677589225</v>
      </c>
      <c r="B2479" s="5">
        <f t="shared" si="270"/>
        <v>4.8226463836882694E-3</v>
      </c>
      <c r="C2479" s="49">
        <f t="shared" si="273"/>
        <v>-46.334291623445338</v>
      </c>
      <c r="D2479" s="5">
        <f t="shared" si="271"/>
        <v>26.738928296748583</v>
      </c>
      <c r="E2479" s="5">
        <f t="shared" si="272"/>
        <v>81.230294796393977</v>
      </c>
      <c r="F2479" s="5">
        <f t="shared" si="274"/>
        <v>19.097180293541879</v>
      </c>
      <c r="G2479" s="16">
        <f>IF(AND(C$9="L",C$10="IB"),IF((($C$7*Coefficients!$C$16)/($A2479*($C$4/100)))&lt;=1,2*ASIN(($C$7*Coefficients!$C$16)/( $A2479*($C$4/100)))*180/PI(),180),IF(AND(C$9="C",C$10="IB"),IF((($C$7*Coefficients!$D$16)/($A2479*($C$4/100)))&lt;=1,2*ASIN(($C$7*Coefficients!$D$16)/( $A2479*($C$4/100)))*180/PI(),180),IF(AND(C$9="L",C$10="D"),IF((($C$7*Coefficients!$E$16)/($A2479*($C$4/100)))&lt;=1,2*ASIN(($C$7*Coefficients!$E$16)/( $A2479*($C$4/100)))*180/PI(),180),IF(AND(C$9="C",C$10="D"),IF((($C$7*Coefficients!$F$16)/($A2479*($C$4/100)))&lt;=1,2*ASIN(($C$7*Coefficients!$F$16)/( $A2479*($C$4/100)))*180/PI(),180),FALSE))))</f>
        <v>28.411569658429894</v>
      </c>
      <c r="H2479" s="50">
        <f>IF(AND(C$9="L",C$10="IB"),(($C$7*Coefficients!$C$16)/($A2479*SIN(C$5*PI()/180))*100/2)^2*PI(),IF(AND(C$9="C",C$10="IB"),(($C$7*Coefficients!$D$16)/($A2479*SIN(C$5*PI()/180))*100/2)^2*PI(),IF(AND(C$9="L",C$10="D"),(($C$7*Coefficients!$E$16)/($A2479*SIN(C$5*PI()/180))*100/2)^2*PI(),IF(AND(C$9="C",C$10="D"),(($C$7* Coefficients!$F$16)/($A2479*SIN(C$5*PI()/180))*100/2)^2*PI(),FALSE))))</f>
        <v>331.86972471186994</v>
      </c>
      <c r="I2479" s="42">
        <f t="shared" si="275"/>
        <v>0.28779946812463175</v>
      </c>
      <c r="L2479" s="44"/>
    </row>
    <row r="2480" spans="1:12" x14ac:dyDescent="0.25">
      <c r="A2480" s="51">
        <f t="shared" si="276"/>
        <v>2786.1211686294032</v>
      </c>
      <c r="B2480" s="5">
        <f t="shared" si="270"/>
        <v>2.9502949033773547E-3</v>
      </c>
      <c r="C2480" s="49">
        <f t="shared" si="273"/>
        <v>-50.602691419363801</v>
      </c>
      <c r="D2480" s="5">
        <f t="shared" si="271"/>
        <v>26.800567892420474</v>
      </c>
      <c r="E2480" s="5">
        <f t="shared" si="272"/>
        <v>81.605236801426315</v>
      </c>
      <c r="F2480" s="5">
        <f t="shared" si="274"/>
        <v>19.117180293541878</v>
      </c>
      <c r="G2480" s="16">
        <f>IF(AND(C$9="L",C$10="IB"),IF((($C$7*Coefficients!$C$16)/($A2480*($C$4/100)))&lt;=1,2*ASIN(($C$7*Coefficients!$C$16)/( $A2480*($C$4/100)))*180/PI(),180),IF(AND(C$9="C",C$10="IB"),IF((($C$7*Coefficients!$D$16)/($A2480*($C$4/100)))&lt;=1,2*ASIN(($C$7*Coefficients!$D$16)/( $A2480*($C$4/100)))*180/PI(),180),IF(AND(C$9="L",C$10="D"),IF((($C$7*Coefficients!$E$16)/($A2480*($C$4/100)))&lt;=1,2*ASIN(($C$7*Coefficients!$E$16)/( $A2480*($C$4/100)))*180/PI(),180),IF(AND(C$9="C",C$10="D"),IF((($C$7*Coefficients!$F$16)/($A2480*($C$4/100)))&lt;=1,2*ASIN(($C$7*Coefficients!$F$16)/( $A2480*($C$4/100)))*180/PI(),180),FALSE))))</f>
        <v>28.344857026265426</v>
      </c>
      <c r="H2480" s="50">
        <f>IF(AND(C$9="L",C$10="IB"),(($C$7*Coefficients!$C$16)/($A2480*SIN(C$5*PI()/180))*100/2)^2*PI(),IF(AND(C$9="C",C$10="IB"),(($C$7*Coefficients!$D$16)/($A2480*SIN(C$5*PI()/180))*100/2)^2*PI(),IF(AND(C$9="L",C$10="D"),(($C$7*Coefficients!$E$16)/($A2480*SIN(C$5*PI()/180))*100/2)^2*PI(),IF(AND(C$9="C",C$10="D"),(($C$7* Coefficients!$F$16)/($A2480*SIN(C$5*PI()/180))*100/2)^2*PI(),FALSE))))</f>
        <v>330.3449218331553</v>
      </c>
      <c r="I2480" s="42">
        <f t="shared" si="275"/>
        <v>0.28713754771604205</v>
      </c>
      <c r="L2480" s="44"/>
    </row>
    <row r="2481" spans="1:12" x14ac:dyDescent="0.25">
      <c r="A2481" s="51">
        <f t="shared" si="276"/>
        <v>2792.5438412369699</v>
      </c>
      <c r="B2481" s="5">
        <f t="shared" si="270"/>
        <v>1.086318744321791E-3</v>
      </c>
      <c r="C2481" s="49">
        <f t="shared" si="273"/>
        <v>-59.280854533812438</v>
      </c>
      <c r="D2481" s="5">
        <f t="shared" si="271"/>
        <v>26.862349582035417</v>
      </c>
      <c r="E2481" s="5">
        <f t="shared" si="272"/>
        <v>81.981909460120448</v>
      </c>
      <c r="F2481" s="5">
        <f t="shared" si="274"/>
        <v>19.137180293541874</v>
      </c>
      <c r="G2481" s="16">
        <f>IF(AND(C$9="L",C$10="IB"),IF((($C$7*Coefficients!$C$16)/($A2481*($C$4/100)))&lt;=1,2*ASIN(($C$7*Coefficients!$C$16)/( $A2481*($C$4/100)))*180/PI(),180),IF(AND(C$9="C",C$10="IB"),IF((($C$7*Coefficients!$D$16)/($A2481*($C$4/100)))&lt;=1,2*ASIN(($C$7*Coefficients!$D$16)/( $A2481*($C$4/100)))*180/PI(),180),IF(AND(C$9="L",C$10="D"),IF((($C$7*Coefficients!$E$16)/($A2481*($C$4/100)))&lt;=1,2*ASIN(($C$7*Coefficients!$E$16)/( $A2481*($C$4/100)))*180/PI(),180),IF(AND(C$9="C",C$10="D"),IF((($C$7*Coefficients!$F$16)/($A2481*($C$4/100)))&lt;=1,2*ASIN(($C$7*Coefficients!$F$16)/( $A2481*($C$4/100)))*180/PI(),180),FALSE))))</f>
        <v>28.278307601464295</v>
      </c>
      <c r="H2481" s="50">
        <f>IF(AND(C$9="L",C$10="IB"),(($C$7*Coefficients!$C$16)/($A2481*SIN(C$5*PI()/180))*100/2)^2*PI(),IF(AND(C$9="C",C$10="IB"),(($C$7*Coefficients!$D$16)/($A2481*SIN(C$5*PI()/180))*100/2)^2*PI(),IF(AND(C$9="L",C$10="D"),(($C$7*Coefficients!$E$16)/($A2481*SIN(C$5*PI()/180))*100/2)^2*PI(),IF(AND(C$9="C",C$10="D"),(($C$7* Coefficients!$F$16)/($A2481*SIN(C$5*PI()/180))*100/2)^2*PI(),FALSE))))</f>
        <v>328.82712478728939</v>
      </c>
      <c r="I2481" s="42">
        <f t="shared" si="275"/>
        <v>0.2864771496821466</v>
      </c>
      <c r="L2481" s="44"/>
    </row>
    <row r="2482" spans="1:12" x14ac:dyDescent="0.25">
      <c r="A2482" s="51">
        <f t="shared" si="276"/>
        <v>2798.9813196339933</v>
      </c>
      <c r="B2482" s="5">
        <f t="shared" si="270"/>
        <v>7.6917725168923153E-4</v>
      </c>
      <c r="C2482" s="49">
        <f t="shared" si="273"/>
        <v>-62.279471368856541</v>
      </c>
      <c r="D2482" s="5">
        <f t="shared" si="271"/>
        <v>26.924273693153776</v>
      </c>
      <c r="E2482" s="5">
        <f t="shared" si="272"/>
        <v>82.360320760810751</v>
      </c>
      <c r="F2482" s="5">
        <f t="shared" si="274"/>
        <v>19.157180293541877</v>
      </c>
      <c r="G2482" s="16">
        <f>IF(AND(C$9="L",C$10="IB"),IF((($C$7*Coefficients!$C$16)/($A2482*($C$4/100)))&lt;=1,2*ASIN(($C$7*Coefficients!$C$16)/( $A2482*($C$4/100)))*180/PI(),180),IF(AND(C$9="C",C$10="IB"),IF((($C$7*Coefficients!$D$16)/($A2482*($C$4/100)))&lt;=1,2*ASIN(($C$7*Coefficients!$D$16)/( $A2482*($C$4/100)))*180/PI(),180),IF(AND(C$9="L",C$10="D"),IF((($C$7*Coefficients!$E$16)/($A2482*($C$4/100)))&lt;=1,2*ASIN(($C$7*Coefficients!$E$16)/( $A2482*($C$4/100)))*180/PI(),180),IF(AND(C$9="C",C$10="D"),IF((($C$7*Coefficients!$F$16)/($A2482*($C$4/100)))&lt;=1,2*ASIN(($C$7*Coefficients!$F$16)/( $A2482*($C$4/100)))*180/PI(),180),FALSE))))</f>
        <v>28.211920937122233</v>
      </c>
      <c r="H2482" s="50">
        <f>IF(AND(C$9="L",C$10="IB"),(($C$7*Coefficients!$C$16)/($A2482*SIN(C$5*PI()/180))*100/2)^2*PI(),IF(AND(C$9="C",C$10="IB"),(($C$7*Coefficients!$D$16)/($A2482*SIN(C$5*PI()/180))*100/2)^2*PI(),IF(AND(C$9="L",C$10="D"),(($C$7*Coefficients!$E$16)/($A2482*SIN(C$5*PI()/180))*100/2)^2*PI(),IF(AND(C$9="C",C$10="D"),(($C$7* Coefficients!$F$16)/($A2482*SIN(C$5*PI()/180))*100/2)^2*PI(),FALSE))))</f>
        <v>327.31630138539458</v>
      </c>
      <c r="I2482" s="42">
        <f t="shared" si="275"/>
        <v>0.28581827052158087</v>
      </c>
      <c r="L2482" s="44"/>
    </row>
    <row r="2483" spans="1:12" x14ac:dyDescent="0.25">
      <c r="A2483" s="51">
        <f t="shared" si="276"/>
        <v>2805.4336379513434</v>
      </c>
      <c r="B2483" s="5">
        <f t="shared" si="270"/>
        <v>2.6160880565015052E-3</v>
      </c>
      <c r="C2483" s="49">
        <f t="shared" si="273"/>
        <v>-51.646952838384465</v>
      </c>
      <c r="D2483" s="5">
        <f t="shared" si="271"/>
        <v>26.986340554091026</v>
      </c>
      <c r="E2483" s="5">
        <f t="shared" si="272"/>
        <v>82.740478728703991</v>
      </c>
      <c r="F2483" s="5">
        <f t="shared" si="274"/>
        <v>19.177180293541877</v>
      </c>
      <c r="G2483" s="16">
        <f>IF(AND(C$9="L",C$10="IB"),IF((($C$7*Coefficients!$C$16)/($A2483*($C$4/100)))&lt;=1,2*ASIN(($C$7*Coefficients!$C$16)/( $A2483*($C$4/100)))*180/PI(),180),IF(AND(C$9="C",C$10="IB"),IF((($C$7*Coefficients!$D$16)/($A2483*($C$4/100)))&lt;=1,2*ASIN(($C$7*Coefficients!$D$16)/( $A2483*($C$4/100)))*180/PI(),180),IF(AND(C$9="L",C$10="D"),IF((($C$7*Coefficients!$E$16)/($A2483*($C$4/100)))&lt;=1,2*ASIN(($C$7*Coefficients!$E$16)/( $A2483*($C$4/100)))*180/PI(),180),IF(AND(C$9="C",C$10="D"),IF((($C$7*Coefficients!$F$16)/($A2483*($C$4/100)))&lt;=1,2*ASIN(($C$7*Coefficients!$F$16)/( $A2483*($C$4/100)))*180/PI(),180),FALSE))))</f>
        <v>28.145696587907146</v>
      </c>
      <c r="H2483" s="50">
        <f>IF(AND(C$9="L",C$10="IB"),(($C$7*Coefficients!$C$16)/($A2483*SIN(C$5*PI()/180))*100/2)^2*PI(),IF(AND(C$9="C",C$10="IB"),(($C$7*Coefficients!$D$16)/($A2483*SIN(C$5*PI()/180))*100/2)^2*PI(),IF(AND(C$9="L",C$10="D"),(($C$7*Coefficients!$E$16)/($A2483*SIN(C$5*PI()/180))*100/2)^2*PI(),IF(AND(C$9="C",C$10="D"),(($C$7* Coefficients!$F$16)/($A2483*SIN(C$5*PI()/180))*100/2)^2*PI(),FALSE))))</f>
        <v>325.81241958648695</v>
      </c>
      <c r="I2483" s="42">
        <f t="shared" si="275"/>
        <v>0.285160906741033</v>
      </c>
      <c r="L2483" s="44"/>
    </row>
    <row r="2484" spans="1:12" x14ac:dyDescent="0.25">
      <c r="A2484" s="51">
        <f t="shared" si="276"/>
        <v>2811.9008303985693</v>
      </c>
      <c r="B2484" s="5">
        <f t="shared" si="270"/>
        <v>4.4543084645935187E-3</v>
      </c>
      <c r="C2484" s="49">
        <f t="shared" si="273"/>
        <v>-47.024394220075784</v>
      </c>
      <c r="D2484" s="5">
        <f t="shared" si="271"/>
        <v>27.048550493919485</v>
      </c>
      <c r="E2484" s="5">
        <f t="shared" si="272"/>
        <v>83.122391426049703</v>
      </c>
      <c r="F2484" s="5">
        <f t="shared" si="274"/>
        <v>19.197180293541876</v>
      </c>
      <c r="G2484" s="16">
        <f>IF(AND(C$9="L",C$10="IB"),IF((($C$7*Coefficients!$C$16)/($A2484*($C$4/100)))&lt;=1,2*ASIN(($C$7*Coefficients!$C$16)/( $A2484*($C$4/100)))*180/PI(),180),IF(AND(C$9="C",C$10="IB"),IF((($C$7*Coefficients!$D$16)/($A2484*($C$4/100)))&lt;=1,2*ASIN(($C$7*Coefficients!$D$16)/( $A2484*($C$4/100)))*180/PI(),180),IF(AND(C$9="L",C$10="D"),IF((($C$7*Coefficients!$E$16)/($A2484*($C$4/100)))&lt;=1,2*ASIN(($C$7*Coefficients!$E$16)/( $A2484*($C$4/100)))*180/PI(),180),IF(AND(C$9="C",C$10="D"),IF((($C$7*Coefficients!$F$16)/($A2484*($C$4/100)))&lt;=1,2*ASIN(($C$7*Coefficients!$F$16)/( $A2484*($C$4/100)))*180/PI(),180),FALSE))))</f>
        <v>28.079634110051146</v>
      </c>
      <c r="H2484" s="50">
        <f>IF(AND(C$9="L",C$10="IB"),(($C$7*Coefficients!$C$16)/($A2484*SIN(C$5*PI()/180))*100/2)^2*PI(),IF(AND(C$9="C",C$10="IB"),(($C$7*Coefficients!$D$16)/($A2484*SIN(C$5*PI()/180))*100/2)^2*PI(),IF(AND(C$9="L",C$10="D"),(($C$7*Coefficients!$E$16)/($A2484*SIN(C$5*PI()/180))*100/2)^2*PI(),IF(AND(C$9="C",C$10="D"),(($C$7* Coefficients!$F$16)/($A2484*SIN(C$5*PI()/180))*100/2)^2*PI(),FALSE))))</f>
        <v>324.31544749679784</v>
      </c>
      <c r="I2484" s="42">
        <f t="shared" si="275"/>
        <v>0.28450505485522581</v>
      </c>
      <c r="L2484" s="44"/>
    </row>
    <row r="2485" spans="1:12" x14ac:dyDescent="0.25">
      <c r="A2485" s="51">
        <f t="shared" si="276"/>
        <v>2818.3829312640814</v>
      </c>
      <c r="B2485" s="5">
        <f t="shared" si="270"/>
        <v>6.2837331022268187E-3</v>
      </c>
      <c r="C2485" s="49">
        <f t="shared" si="273"/>
        <v>-44.035645392729577</v>
      </c>
      <c r="D2485" s="5">
        <f t="shared" si="271"/>
        <v>27.110903842470055</v>
      </c>
      <c r="E2485" s="5">
        <f t="shared" si="272"/>
        <v>83.506066952310988</v>
      </c>
      <c r="F2485" s="5">
        <f t="shared" si="274"/>
        <v>19.217180293541873</v>
      </c>
      <c r="G2485" s="16">
        <f>IF(AND(C$9="L",C$10="IB"),IF((($C$7*Coefficients!$C$16)/($A2485*($C$4/100)))&lt;=1,2*ASIN(($C$7*Coefficients!$C$16)/( $A2485*($C$4/100)))*180/PI(),180),IF(AND(C$9="C",C$10="IB"),IF((($C$7*Coefficients!$D$16)/($A2485*($C$4/100)))&lt;=1,2*ASIN(($C$7*Coefficients!$D$16)/( $A2485*($C$4/100)))*180/PI(),180),IF(AND(C$9="L",C$10="D"),IF((($C$7*Coefficients!$E$16)/($A2485*($C$4/100)))&lt;=1,2*ASIN(($C$7*Coefficients!$E$16)/( $A2485*($C$4/100)))*180/PI(),180),IF(AND(C$9="C",C$10="D"),IF((($C$7*Coefficients!$F$16)/($A2485*($C$4/100)))&lt;=1,2*ASIN(($C$7*Coefficients!$F$16)/( $A2485*($C$4/100)))*180/PI(),180),FALSE))))</f>
        <v>28.013733061342577</v>
      </c>
      <c r="H2485" s="50">
        <f>IF(AND(C$9="L",C$10="IB"),(($C$7*Coefficients!$C$16)/($A2485*SIN(C$5*PI()/180))*100/2)^2*PI(),IF(AND(C$9="C",C$10="IB"),(($C$7*Coefficients!$D$16)/($A2485*SIN(C$5*PI()/180))*100/2)^2*PI(),IF(AND(C$9="L",C$10="D"),(($C$7*Coefficients!$E$16)/($A2485*SIN(C$5*PI()/180))*100/2)^2*PI(),IF(AND(C$9="C",C$10="D"),(($C$7* Coefficients!$F$16)/($A2485*SIN(C$5*PI()/180))*100/2)^2*PI(),FALSE))))</f>
        <v>322.8253533690974</v>
      </c>
      <c r="I2485" s="42">
        <f t="shared" si="275"/>
        <v>0.28385071138689788</v>
      </c>
      <c r="L2485" s="44"/>
    </row>
    <row r="2486" spans="1:12" x14ac:dyDescent="0.25">
      <c r="A2486" s="51">
        <f t="shared" si="276"/>
        <v>2824.8799749153336</v>
      </c>
      <c r="B2486" s="5">
        <f t="shared" si="270"/>
        <v>8.1042564367496909E-3</v>
      </c>
      <c r="C2486" s="49">
        <f t="shared" si="273"/>
        <v>-41.825736507685662</v>
      </c>
      <c r="D2486" s="5">
        <f t="shared" si="271"/>
        <v>27.17340093033399</v>
      </c>
      <c r="E2486" s="5">
        <f t="shared" si="272"/>
        <v>83.891513444336482</v>
      </c>
      <c r="F2486" s="5">
        <f t="shared" si="274"/>
        <v>19.237180293541876</v>
      </c>
      <c r="G2486" s="16">
        <f>IF(AND(C$9="L",C$10="IB"),IF((($C$7*Coefficients!$C$16)/($A2486*($C$4/100)))&lt;=1,2*ASIN(($C$7*Coefficients!$C$16)/( $A2486*($C$4/100)))*180/PI(),180),IF(AND(C$9="C",C$10="IB"),IF((($C$7*Coefficients!$D$16)/($A2486*($C$4/100)))&lt;=1,2*ASIN(($C$7*Coefficients!$D$16)/( $A2486*($C$4/100)))*180/PI(),180),IF(AND(C$9="L",C$10="D"),IF((($C$7*Coefficients!$E$16)/($A2486*($C$4/100)))&lt;=1,2*ASIN(($C$7*Coefficients!$E$16)/( $A2486*($C$4/100)))*180/PI(),180),IF(AND(C$9="C",C$10="D"),IF((($C$7*Coefficients!$F$16)/($A2486*($C$4/100)))&lt;=1,2*ASIN(($C$7*Coefficients!$F$16)/( $A2486*($C$4/100)))*180/PI(),180),FALSE))))</f>
        <v>27.947993001118125</v>
      </c>
      <c r="H2486" s="50">
        <f>IF(AND(C$9="L",C$10="IB"),(($C$7*Coefficients!$C$16)/($A2486*SIN(C$5*PI()/180))*100/2)^2*PI(),IF(AND(C$9="C",C$10="IB"),(($C$7*Coefficients!$D$16)/($A2486*SIN(C$5*PI()/180))*100/2)^2*PI(),IF(AND(C$9="L",C$10="D"),(($C$7*Coefficients!$E$16)/($A2486*SIN(C$5*PI()/180))*100/2)^2*PI(),IF(AND(C$9="C",C$10="D"),(($C$7* Coefficients!$F$16)/($A2486*SIN(C$5*PI()/180))*100/2)^2*PI(),FALSE))))</f>
        <v>321.34210560202052</v>
      </c>
      <c r="I2486" s="42">
        <f t="shared" si="275"/>
        <v>0.28319787286678522</v>
      </c>
      <c r="L2486" s="44"/>
    </row>
    <row r="2487" spans="1:12" x14ac:dyDescent="0.25">
      <c r="A2487" s="51">
        <f t="shared" si="276"/>
        <v>2831.3919957990047</v>
      </c>
      <c r="B2487" s="5">
        <f t="shared" si="270"/>
        <v>9.9157727860540185E-3</v>
      </c>
      <c r="C2487" s="49">
        <f t="shared" si="273"/>
        <v>-40.073468667720292</v>
      </c>
      <c r="D2487" s="5">
        <f t="shared" si="271"/>
        <v>27.236042088864629</v>
      </c>
      <c r="E2487" s="5">
        <f t="shared" si="272"/>
        <v>84.278739076532702</v>
      </c>
      <c r="F2487" s="5">
        <f t="shared" si="274"/>
        <v>19.257180293541872</v>
      </c>
      <c r="G2487" s="16">
        <f>IF(AND(C$9="L",C$10="IB"),IF((($C$7*Coefficients!$C$16)/($A2487*($C$4/100)))&lt;=1,2*ASIN(($C$7*Coefficients!$C$16)/( $A2487*($C$4/100)))*180/PI(),180),IF(AND(C$9="C",C$10="IB"),IF((($C$7*Coefficients!$D$16)/($A2487*($C$4/100)))&lt;=1,2*ASIN(($C$7*Coefficients!$D$16)/( $A2487*($C$4/100)))*180/PI(),180),IF(AND(C$9="L",C$10="D"),IF((($C$7*Coefficients!$E$16)/($A2487*($C$4/100)))&lt;=1,2*ASIN(($C$7*Coefficients!$E$16)/( $A2487*($C$4/100)))*180/PI(),180),IF(AND(C$9="C",C$10="D"),IF((($C$7*Coefficients!$F$16)/($A2487*($C$4/100)))&lt;=1,2*ASIN(($C$7*Coefficients!$F$16)/( $A2487*($C$4/100)))*180/PI(),180),FALSE))))</f>
        <v>27.882413490254994</v>
      </c>
      <c r="H2487" s="50">
        <f>IF(AND(C$9="L",C$10="IB"),(($C$7*Coefficients!$C$16)/($A2487*SIN(C$5*PI()/180))*100/2)^2*PI(),IF(AND(C$9="C",C$10="IB"),(($C$7*Coefficients!$D$16)/($A2487*SIN(C$5*PI()/180))*100/2)^2*PI(),IF(AND(C$9="L",C$10="D"),(($C$7*Coefficients!$E$16)/($A2487*SIN(C$5*PI()/180))*100/2)^2*PI(),IF(AND(C$9="C",C$10="D"),(($C$7* Coefficients!$F$16)/($A2487*SIN(C$5*PI()/180))*100/2)^2*PI(),FALSE))))</f>
        <v>319.86567273939778</v>
      </c>
      <c r="I2487" s="42">
        <f t="shared" si="275"/>
        <v>0.28254653583360295</v>
      </c>
      <c r="L2487" s="44"/>
    </row>
    <row r="2488" spans="1:12" x14ac:dyDescent="0.25">
      <c r="A2488" s="51">
        <f t="shared" si="276"/>
        <v>2837.9190284411807</v>
      </c>
      <c r="B2488" s="5">
        <f t="shared" si="270"/>
        <v>1.1718176328185951E-2</v>
      </c>
      <c r="C2488" s="49">
        <f t="shared" si="273"/>
        <v>-38.62279942545721</v>
      </c>
      <c r="D2488" s="5">
        <f t="shared" si="271"/>
        <v>27.298827650179152</v>
      </c>
      <c r="E2488" s="5">
        <f t="shared" si="272"/>
        <v>84.667752061037547</v>
      </c>
      <c r="F2488" s="5">
        <f t="shared" si="274"/>
        <v>19.277180293541875</v>
      </c>
      <c r="G2488" s="16">
        <f>IF(AND(C$9="L",C$10="IB"),IF((($C$7*Coefficients!$C$16)/($A2488*($C$4/100)))&lt;=1,2*ASIN(($C$7*Coefficients!$C$16)/( $A2488*($C$4/100)))*180/PI(),180),IF(AND(C$9="C",C$10="IB"),IF((($C$7*Coefficients!$D$16)/($A2488*($C$4/100)))&lt;=1,2*ASIN(($C$7*Coefficients!$D$16)/( $A2488*($C$4/100)))*180/PI(),180),IF(AND(C$9="L",C$10="D"),IF((($C$7*Coefficients!$E$16)/($A2488*($C$4/100)))&lt;=1,2*ASIN(($C$7*Coefficients!$E$16)/( $A2488*($C$4/100)))*180/PI(),180),IF(AND(C$9="C",C$10="D"),IF((($C$7*Coefficients!$F$16)/($A2488*($C$4/100)))&lt;=1,2*ASIN(($C$7*Coefficients!$F$16)/( $A2488*($C$4/100)))*180/PI(),180),FALSE))))</f>
        <v>27.816994091163078</v>
      </c>
      <c r="H2488" s="50">
        <f>IF(AND(C$9="L",C$10="IB"),(($C$7*Coefficients!$C$16)/($A2488*SIN(C$5*PI()/180))*100/2)^2*PI(),IF(AND(C$9="C",C$10="IB"),(($C$7*Coefficients!$D$16)/($A2488*SIN(C$5*PI()/180))*100/2)^2*PI(),IF(AND(C$9="L",C$10="D"),(($C$7*Coefficients!$E$16)/($A2488*SIN(C$5*PI()/180))*100/2)^2*PI(),IF(AND(C$9="C",C$10="D"),(($C$7* Coefficients!$F$16)/($A2488*SIN(C$5*PI()/180))*100/2)^2*PI(),FALSE))))</f>
        <v>318.39602346958719</v>
      </c>
      <c r="I2488" s="42">
        <f t="shared" si="275"/>
        <v>0.28189669683402702</v>
      </c>
      <c r="L2488" s="44"/>
    </row>
    <row r="2489" spans="1:12" x14ac:dyDescent="0.25">
      <c r="A2489" s="51">
        <f t="shared" si="276"/>
        <v>2844.4611074475392</v>
      </c>
      <c r="B2489" s="5">
        <f t="shared" si="270"/>
        <v>1.3511361111113993E-2</v>
      </c>
      <c r="C2489" s="49">
        <f t="shared" si="273"/>
        <v>-37.386017974006897</v>
      </c>
      <c r="D2489" s="5">
        <f t="shared" si="271"/>
        <v>27.36175794716037</v>
      </c>
      <c r="E2489" s="5">
        <f t="shared" si="272"/>
        <v>85.058560647894467</v>
      </c>
      <c r="F2489" s="5">
        <f t="shared" si="274"/>
        <v>19.297180293541874</v>
      </c>
      <c r="G2489" s="16">
        <f>IF(AND(C$9="L",C$10="IB"),IF((($C$7*Coefficients!$C$16)/($A2489*($C$4/100)))&lt;=1,2*ASIN(($C$7*Coefficients!$C$16)/( $A2489*($C$4/100)))*180/PI(),180),IF(AND(C$9="C",C$10="IB"),IF((($C$7*Coefficients!$D$16)/($A2489*($C$4/100)))&lt;=1,2*ASIN(($C$7*Coefficients!$D$16)/( $A2489*($C$4/100)))*180/PI(),180),IF(AND(C$9="L",C$10="D"),IF((($C$7*Coefficients!$E$16)/($A2489*($C$4/100)))&lt;=1,2*ASIN(($C$7*Coefficients!$E$16)/( $A2489*($C$4/100)))*180/PI(),180),IF(AND(C$9="C",C$10="D"),IF((($C$7*Coefficients!$F$16)/($A2489*($C$4/100)))&lt;=1,2*ASIN(($C$7*Coefficients!$F$16)/( $A2489*($C$4/100)))*180/PI(),180),FALSE))))</f>
        <v>27.751734367777278</v>
      </c>
      <c r="H2489" s="50">
        <f>IF(AND(C$9="L",C$10="IB"),(($C$7*Coefficients!$C$16)/($A2489*SIN(C$5*PI()/180))*100/2)^2*PI(),IF(AND(C$9="C",C$10="IB"),(($C$7*Coefficients!$D$16)/($A2489*SIN(C$5*PI()/180))*100/2)^2*PI(),IF(AND(C$9="L",C$10="D"),(($C$7*Coefficients!$E$16)/($A2489*SIN(C$5*PI()/180))*100/2)^2*PI(),IF(AND(C$9="C",C$10="D"),(($C$7* Coefficients!$F$16)/($A2489*SIN(C$5*PI()/180))*100/2)^2*PI(),FALSE))))</f>
        <v>316.93312662481105</v>
      </c>
      <c r="I2489" s="42">
        <f t="shared" si="275"/>
        <v>0.28124835242267571</v>
      </c>
      <c r="L2489" s="44"/>
    </row>
    <row r="2490" spans="1:12" x14ac:dyDescent="0.25">
      <c r="A2490" s="51">
        <f t="shared" si="276"/>
        <v>2851.0182675035317</v>
      </c>
      <c r="B2490" s="5">
        <f t="shared" si="270"/>
        <v>1.5295221062652698E-2</v>
      </c>
      <c r="C2490" s="49">
        <f t="shared" si="273"/>
        <v>-36.308884835048715</v>
      </c>
      <c r="D2490" s="5">
        <f t="shared" si="271"/>
        <v>27.424833313458432</v>
      </c>
      <c r="E2490" s="5">
        <f t="shared" si="272"/>
        <v>85.451173125227271</v>
      </c>
      <c r="F2490" s="5">
        <f t="shared" si="274"/>
        <v>19.317180293541874</v>
      </c>
      <c r="G2490" s="16">
        <f>IF(AND(C$9="L",C$10="IB"),IF((($C$7*Coefficients!$C$16)/($A2490*($C$4/100)))&lt;=1,2*ASIN(($C$7*Coefficients!$C$16)/( $A2490*($C$4/100)))*180/PI(),180),IF(AND(C$9="C",C$10="IB"),IF((($C$7*Coefficients!$D$16)/($A2490*($C$4/100)))&lt;=1,2*ASIN(($C$7*Coefficients!$D$16)/( $A2490*($C$4/100)))*180/PI(),180),IF(AND(C$9="L",C$10="D"),IF((($C$7*Coefficients!$E$16)/($A2490*($C$4/100)))&lt;=1,2*ASIN(($C$7*Coefficients!$E$16)/( $A2490*($C$4/100)))*180/PI(),180),IF(AND(C$9="C",C$10="D"),IF((($C$7*Coefficients!$F$16)/($A2490*($C$4/100)))&lt;=1,2*ASIN(($C$7*Coefficients!$F$16)/( $A2490*($C$4/100)))*180/PI(),180),FALSE))))</f>
        <v>27.686633885549817</v>
      </c>
      <c r="H2490" s="50">
        <f>IF(AND(C$9="L",C$10="IB"),(($C$7*Coefficients!$C$16)/($A2490*SIN(C$5*PI()/180))*100/2)^2*PI(),IF(AND(C$9="C",C$10="IB"),(($C$7*Coefficients!$D$16)/($A2490*SIN(C$5*PI()/180))*100/2)^2*PI(),IF(AND(C$9="L",C$10="D"),(($C$7*Coefficients!$E$16)/($A2490*SIN(C$5*PI()/180))*100/2)^2*PI(),IF(AND(C$9="C",C$10="D"),(($C$7* Coefficients!$F$16)/($A2490*SIN(C$5*PI()/180))*100/2)^2*PI(),FALSE))))</f>
        <v>315.47695118049444</v>
      </c>
      <c r="I2490" s="42">
        <f t="shared" si="275"/>
        <v>0.28060149916209159</v>
      </c>
      <c r="L2490" s="44"/>
    </row>
    <row r="2491" spans="1:12" x14ac:dyDescent="0.25">
      <c r="A2491" s="51">
        <f t="shared" si="276"/>
        <v>2857.5905433745684</v>
      </c>
      <c r="B2491" s="5">
        <f t="shared" si="270"/>
        <v>1.7069650000543921E-2</v>
      </c>
      <c r="C2491" s="49">
        <f t="shared" si="273"/>
        <v>-35.355507673066526</v>
      </c>
      <c r="D2491" s="5">
        <f t="shared" si="271"/>
        <v>27.488054083492671</v>
      </c>
      <c r="E2491" s="5">
        <f t="shared" si="272"/>
        <v>85.845597819416142</v>
      </c>
      <c r="F2491" s="5">
        <f t="shared" si="274"/>
        <v>19.33718029354187</v>
      </c>
      <c r="G2491" s="16">
        <f>IF(AND(C$9="L",C$10="IB"),IF((($C$7*Coefficients!$C$16)/($A2491*($C$4/100)))&lt;=1,2*ASIN(($C$7*Coefficients!$C$16)/( $A2491*($C$4/100)))*180/PI(),180),IF(AND(C$9="C",C$10="IB"),IF((($C$7*Coefficients!$D$16)/($A2491*($C$4/100)))&lt;=1,2*ASIN(($C$7*Coefficients!$D$16)/( $A2491*($C$4/100)))*180/PI(),180),IF(AND(C$9="L",C$10="D"),IF((($C$7*Coefficients!$E$16)/($A2491*($C$4/100)))&lt;=1,2*ASIN(($C$7*Coefficients!$E$16)/( $A2491*($C$4/100)))*180/PI(),180),IF(AND(C$9="C",C$10="D"),IF((($C$7*Coefficients!$F$16)/($A2491*($C$4/100)))&lt;=1,2*ASIN(($C$7*Coefficients!$F$16)/( $A2491*($C$4/100)))*180/PI(),180),FALSE))))</f>
        <v>27.621692211442578</v>
      </c>
      <c r="H2491" s="50">
        <f>IF(AND(C$9="L",C$10="IB"),(($C$7*Coefficients!$C$16)/($A2491*SIN(C$5*PI()/180))*100/2)^2*PI(),IF(AND(C$9="C",C$10="IB"),(($C$7*Coefficients!$D$16)/($A2491*SIN(C$5*PI()/180))*100/2)^2*PI(),IF(AND(C$9="L",C$10="D"),(($C$7*Coefficients!$E$16)/($A2491*SIN(C$5*PI()/180))*100/2)^2*PI(),IF(AND(C$9="C",C$10="D"),(($C$7* Coefficients!$F$16)/($A2491*SIN(C$5*PI()/180))*100/2)^2*PI(),FALSE))))</f>
        <v>314.02746625460736</v>
      </c>
      <c r="I2491" s="42">
        <f t="shared" si="275"/>
        <v>0.27995613362272292</v>
      </c>
      <c r="L2491" s="44"/>
    </row>
    <row r="2492" spans="1:12" x14ac:dyDescent="0.25">
      <c r="A2492" s="51">
        <f t="shared" si="276"/>
        <v>2864.1779699062013</v>
      </c>
      <c r="B2492" s="5">
        <f t="shared" si="270"/>
        <v>1.8834541642695723E-2</v>
      </c>
      <c r="C2492" s="49">
        <f t="shared" si="273"/>
        <v>-34.500898886405835</v>
      </c>
      <c r="D2492" s="5">
        <f t="shared" si="271"/>
        <v>27.551420592453297</v>
      </c>
      <c r="E2492" s="5">
        <f t="shared" si="272"/>
        <v>86.241843095274007</v>
      </c>
      <c r="F2492" s="5">
        <f t="shared" si="274"/>
        <v>19.357180293541873</v>
      </c>
      <c r="G2492" s="16">
        <f>IF(AND(C$9="L",C$10="IB"),IF((($C$7*Coefficients!$C$16)/($A2492*($C$4/100)))&lt;=1,2*ASIN(($C$7*Coefficients!$C$16)/( $A2492*($C$4/100)))*180/PI(),180),IF(AND(C$9="C",C$10="IB"),IF((($C$7*Coefficients!$D$16)/($A2492*($C$4/100)))&lt;=1,2*ASIN(($C$7*Coefficients!$D$16)/( $A2492*($C$4/100)))*180/PI(),180),IF(AND(C$9="L",C$10="D"),IF((($C$7*Coefficients!$E$16)/($A2492*($C$4/100)))&lt;=1,2*ASIN(($C$7*Coefficients!$E$16)/( $A2492*($C$4/100)))*180/PI(),180),IF(AND(C$9="C",C$10="D"),IF((($C$7*Coefficients!$F$16)/($A2492*($C$4/100)))&lt;=1,2*ASIN(($C$7*Coefficients!$F$16)/( $A2492*($C$4/100)))*180/PI(),180),FALSE))))</f>
        <v>27.5569089139196</v>
      </c>
      <c r="H2492" s="50">
        <f>IF(AND(C$9="L",C$10="IB"),(($C$7*Coefficients!$C$16)/($A2492*SIN(C$5*PI()/180))*100/2)^2*PI(),IF(AND(C$9="C",C$10="IB"),(($C$7*Coefficients!$D$16)/($A2492*SIN(C$5*PI()/180))*100/2)^2*PI(),IF(AND(C$9="L",C$10="D"),(($C$7*Coefficients!$E$16)/($A2492*SIN(C$5*PI()/180))*100/2)^2*PI(),IF(AND(C$9="C",C$10="D"),(($C$7* Coefficients!$F$16)/($A2492*SIN(C$5*PI()/180))*100/2)^2*PI(),FALSE))))</f>
        <v>312.5846411070101</v>
      </c>
      <c r="I2492" s="42">
        <f t="shared" si="275"/>
        <v>0.27931225238290597</v>
      </c>
      <c r="L2492" s="44"/>
    </row>
    <row r="2493" spans="1:12" x14ac:dyDescent="0.25">
      <c r="A2493" s="51">
        <f t="shared" si="276"/>
        <v>2870.7805820243102</v>
      </c>
      <c r="B2493" s="5">
        <f t="shared" si="270"/>
        <v>2.058978961758207E-2</v>
      </c>
      <c r="C2493" s="49">
        <f t="shared" si="273"/>
        <v>-33.726961817896765</v>
      </c>
      <c r="D2493" s="5">
        <f t="shared" si="271"/>
        <v>27.614933176303254</v>
      </c>
      <c r="E2493" s="5">
        <f t="shared" si="272"/>
        <v>86.639917356224032</v>
      </c>
      <c r="F2493" s="5">
        <f t="shared" si="274"/>
        <v>19.377180293541873</v>
      </c>
      <c r="G2493" s="16">
        <f>IF(AND(C$9="L",C$10="IB"),IF((($C$7*Coefficients!$C$16)/($A2493*($C$4/100)))&lt;=1,2*ASIN(($C$7*Coefficients!$C$16)/( $A2493*($C$4/100)))*180/PI(),180),IF(AND(C$9="C",C$10="IB"),IF((($C$7*Coefficients!$D$16)/($A2493*($C$4/100)))&lt;=1,2*ASIN(($C$7*Coefficients!$D$16)/( $A2493*($C$4/100)))*180/PI(),180),IF(AND(C$9="L",C$10="D"),IF((($C$7*Coefficients!$E$16)/($A2493*($C$4/100)))&lt;=1,2*ASIN(($C$7*Coefficients!$E$16)/( $A2493*($C$4/100)))*180/PI(),180),IF(AND(C$9="C",C$10="D"),IF((($C$7*Coefficients!$F$16)/($A2493*($C$4/100)))&lt;=1,2*ASIN(($C$7*Coefficients!$F$16)/( $A2493*($C$4/100)))*180/PI(),180),FALSE))))</f>
        <v>27.492283562939519</v>
      </c>
      <c r="H2493" s="50">
        <f>IF(AND(C$9="L",C$10="IB"),(($C$7*Coefficients!$C$16)/($A2493*SIN(C$5*PI()/180))*100/2)^2*PI(),IF(AND(C$9="C",C$10="IB"),(($C$7*Coefficients!$D$16)/($A2493*SIN(C$5*PI()/180))*100/2)^2*PI(),IF(AND(C$9="L",C$10="D"),(($C$7*Coefficients!$E$16)/($A2493*SIN(C$5*PI()/180))*100/2)^2*PI(),IF(AND(C$9="C",C$10="D"),(($C$7* Coefficients!$F$16)/($A2493*SIN(C$5*PI()/180))*100/2)^2*PI(),FALSE))))</f>
        <v>311.1484451388007</v>
      </c>
      <c r="I2493" s="42">
        <f t="shared" si="275"/>
        <v>0.27866985202884642</v>
      </c>
      <c r="L2493" s="44"/>
    </row>
    <row r="2494" spans="1:12" x14ac:dyDescent="0.25">
      <c r="A2494" s="51">
        <f t="shared" si="276"/>
        <v>2877.3984147352876</v>
      </c>
      <c r="B2494" s="5">
        <f t="shared" si="270"/>
        <v>2.2335287474801929E-2</v>
      </c>
      <c r="C2494" s="49">
        <f t="shared" si="273"/>
        <v>-33.020169068081309</v>
      </c>
      <c r="D2494" s="5">
        <f t="shared" si="271"/>
        <v>27.678592171779918</v>
      </c>
      <c r="E2494" s="5">
        <f t="shared" si="272"/>
        <v>87.03982904447787</v>
      </c>
      <c r="F2494" s="5">
        <f t="shared" si="274"/>
        <v>19.397180293541872</v>
      </c>
      <c r="G2494" s="16">
        <f>IF(AND(C$9="L",C$10="IB"),IF((($C$7*Coefficients!$C$16)/($A2494*($C$4/100)))&lt;=1,2*ASIN(($C$7*Coefficients!$C$16)/( $A2494*($C$4/100)))*180/PI(),180),IF(AND(C$9="C",C$10="IB"),IF((($C$7*Coefficients!$D$16)/($A2494*($C$4/100)))&lt;=1,2*ASIN(($C$7*Coefficients!$D$16)/( $A2494*($C$4/100)))*180/PI(),180),IF(AND(C$9="L",C$10="D"),IF((($C$7*Coefficients!$E$16)/($A2494*($C$4/100)))&lt;=1,2*ASIN(($C$7*Coefficients!$E$16)/( $A2494*($C$4/100)))*180/PI(),180),IF(AND(C$9="C",C$10="D"),IF((($C$7*Coefficients!$F$16)/($A2494*($C$4/100)))&lt;=1,2*ASIN(($C$7*Coefficients!$F$16)/( $A2494*($C$4/100)))*180/PI(),180),FALSE))))</f>
        <v>27.427815729948101</v>
      </c>
      <c r="H2494" s="50">
        <f>IF(AND(C$9="L",C$10="IB"),(($C$7*Coefficients!$C$16)/($A2494*SIN(C$5*PI()/180))*100/2)^2*PI(),IF(AND(C$9="C",C$10="IB"),(($C$7*Coefficients!$D$16)/($A2494*SIN(C$5*PI()/180))*100/2)^2*PI(),IF(AND(C$9="L",C$10="D"),(($C$7*Coefficients!$E$16)/($A2494*SIN(C$5*PI()/180))*100/2)^2*PI(),IF(AND(C$9="C",C$10="D"),(($C$7* Coefficients!$F$16)/($A2494*SIN(C$5*PI()/180))*100/2)^2*PI(),FALSE))))</f>
        <v>309.7188478916666</v>
      </c>
      <c r="I2494" s="42">
        <f t="shared" si="275"/>
        <v>0.27802892915460153</v>
      </c>
      <c r="L2494" s="44"/>
    </row>
    <row r="2495" spans="1:12" x14ac:dyDescent="0.25">
      <c r="A2495" s="51">
        <f t="shared" si="276"/>
        <v>2884.0315031262235</v>
      </c>
      <c r="B2495" s="5">
        <f t="shared" si="270"/>
        <v>2.4070928695797994E-2</v>
      </c>
      <c r="C2495" s="49">
        <f t="shared" si="273"/>
        <v>-32.37014307220624</v>
      </c>
      <c r="D2495" s="5">
        <f t="shared" si="271"/>
        <v>27.742397916396964</v>
      </c>
      <c r="E2495" s="5">
        <f t="shared" si="272"/>
        <v>87.441586641214528</v>
      </c>
      <c r="F2495" s="5">
        <f t="shared" si="274"/>
        <v>19.417180293541872</v>
      </c>
      <c r="G2495" s="16">
        <f>IF(AND(C$9="L",C$10="IB"),IF((($C$7*Coefficients!$C$16)/($A2495*($C$4/100)))&lt;=1,2*ASIN(($C$7*Coefficients!$C$16)/( $A2495*($C$4/100)))*180/PI(),180),IF(AND(C$9="C",C$10="IB"),IF((($C$7*Coefficients!$D$16)/($A2495*($C$4/100)))&lt;=1,2*ASIN(($C$7*Coefficients!$D$16)/( $A2495*($C$4/100)))*180/PI(),180),IF(AND(C$9="L",C$10="D"),IF((($C$7*Coefficients!$E$16)/($A2495*($C$4/100)))&lt;=1,2*ASIN(($C$7*Coefficients!$E$16)/( $A2495*($C$4/100)))*180/PI(),180),IF(AND(C$9="C",C$10="D"),IF((($C$7*Coefficients!$F$16)/($A2495*($C$4/100)))&lt;=1,2*ASIN(($C$7*Coefficients!$F$16)/( $A2495*($C$4/100)))*180/PI(),180),FALSE))))</f>
        <v>27.363504987870886</v>
      </c>
      <c r="H2495" s="50">
        <f>IF(AND(C$9="L",C$10="IB"),(($C$7*Coefficients!$C$16)/($A2495*SIN(C$5*PI()/180))*100/2)^2*PI(),IF(AND(C$9="C",C$10="IB"),(($C$7*Coefficients!$D$16)/($A2495*SIN(C$5*PI()/180))*100/2)^2*PI(),IF(AND(C$9="L",C$10="D"),(($C$7*Coefficients!$E$16)/($A2495*SIN(C$5*PI()/180))*100/2)^2*PI(),IF(AND(C$9="C",C$10="D"),(($C$7* Coefficients!$F$16)/($A2495*SIN(C$5*PI()/180))*100/2)^2*PI(),FALSE))))</f>
        <v>308.29581904723852</v>
      </c>
      <c r="I2495" s="42">
        <f t="shared" si="275"/>
        <v>0.27738948036206207</v>
      </c>
      <c r="L2495" s="44"/>
    </row>
    <row r="2496" spans="1:12" x14ac:dyDescent="0.25">
      <c r="A2496" s="51">
        <f t="shared" si="276"/>
        <v>2890.679882365092</v>
      </c>
      <c r="B2496" s="5">
        <f t="shared" si="270"/>
        <v>2.5796606704738698E-2</v>
      </c>
      <c r="C2496" s="49">
        <f t="shared" si="273"/>
        <v>-31.768748350757122</v>
      </c>
      <c r="D2496" s="5">
        <f t="shared" si="271"/>
        <v>27.806350748446082</v>
      </c>
      <c r="E2496" s="5">
        <f t="shared" si="272"/>
        <v>87.845198666760496</v>
      </c>
      <c r="F2496" s="5">
        <f t="shared" si="274"/>
        <v>19.437180293541871</v>
      </c>
      <c r="G2496" s="16">
        <f>IF(AND(C$9="L",C$10="IB"),IF((($C$7*Coefficients!$C$16)/($A2496*($C$4/100)))&lt;=1,2*ASIN(($C$7*Coefficients!$C$16)/( $A2496*($C$4/100)))*180/PI(),180),IF(AND(C$9="C",C$10="IB"),IF((($C$7*Coefficients!$D$16)/($A2496*($C$4/100)))&lt;=1,2*ASIN(($C$7*Coefficients!$D$16)/( $A2496*($C$4/100)))*180/PI(),180),IF(AND(C$9="L",C$10="D"),IF((($C$7*Coefficients!$E$16)/($A2496*($C$4/100)))&lt;=1,2*ASIN(($C$7*Coefficients!$E$16)/( $A2496*($C$4/100)))*180/PI(),180),IF(AND(C$9="C",C$10="D"),IF((($C$7*Coefficients!$F$16)/($A2496*($C$4/100)))&lt;=1,2*ASIN(($C$7*Coefficients!$F$16)/( $A2496*($C$4/100)))*180/PI(),180),FALSE))))</f>
        <v>27.299350911105766</v>
      </c>
      <c r="H2496" s="50">
        <f>IF(AND(C$9="L",C$10="IB"),(($C$7*Coefficients!$C$16)/($A2496*SIN(C$5*PI()/180))*100/2)^2*PI(),IF(AND(C$9="C",C$10="IB"),(($C$7*Coefficients!$D$16)/($A2496*SIN(C$5*PI()/180))*100/2)^2*PI(),IF(AND(C$9="L",C$10="D"),(($C$7*Coefficients!$E$16)/($A2496*SIN(C$5*PI()/180))*100/2)^2*PI(),IF(AND(C$9="C",C$10="D"),(($C$7* Coefficients!$F$16)/($A2496*SIN(C$5*PI()/180))*100/2)^2*PI(),FALSE))))</f>
        <v>306.87932842644739</v>
      </c>
      <c r="I2496" s="42">
        <f t="shared" si="275"/>
        <v>0.27675150226093426</v>
      </c>
      <c r="L2496" s="44"/>
    </row>
    <row r="2497" spans="1:12" x14ac:dyDescent="0.25">
      <c r="A2497" s="51">
        <f t="shared" si="276"/>
        <v>2897.3435877009383</v>
      </c>
      <c r="B2497" s="5">
        <f t="shared" si="270"/>
        <v>2.7512214879562784E-2</v>
      </c>
      <c r="C2497" s="49">
        <f t="shared" si="273"/>
        <v>-31.209488903764505</v>
      </c>
      <c r="D2497" s="5">
        <f t="shared" si="271"/>
        <v>27.870451006998834</v>
      </c>
      <c r="E2497" s="5">
        <f t="shared" si="272"/>
        <v>88.250673680770191</v>
      </c>
      <c r="F2497" s="5">
        <f t="shared" si="274"/>
        <v>19.457180293541867</v>
      </c>
      <c r="G2497" s="16">
        <f>IF(AND(C$9="L",C$10="IB"),IF((($C$7*Coefficients!$C$16)/($A2497*($C$4/100)))&lt;=1,2*ASIN(($C$7*Coefficients!$C$16)/( $A2497*($C$4/100)))*180/PI(),180),IF(AND(C$9="C",C$10="IB"),IF((($C$7*Coefficients!$D$16)/($A2497*($C$4/100)))&lt;=1,2*ASIN(($C$7*Coefficients!$D$16)/( $A2497*($C$4/100)))*180/PI(),180),IF(AND(C$9="L",C$10="D"),IF((($C$7*Coefficients!$E$16)/($A2497*($C$4/100)))&lt;=1,2*ASIN(($C$7*Coefficients!$E$16)/( $A2497*($C$4/100)))*180/PI(),180),IF(AND(C$9="C",C$10="D"),IF((($C$7*Coefficients!$F$16)/($A2497*($C$4/100)))&lt;=1,2*ASIN(($C$7*Coefficients!$F$16)/( $A2497*($C$4/100)))*180/PI(),180),FALSE))))</f>
        <v>27.235353075515711</v>
      </c>
      <c r="H2497" s="50">
        <f>IF(AND(C$9="L",C$10="IB"),(($C$7*Coefficients!$C$16)/($A2497*SIN(C$5*PI()/180))*100/2)^2*PI(),IF(AND(C$9="C",C$10="IB"),(($C$7*Coefficients!$D$16)/($A2497*SIN(C$5*PI()/180))*100/2)^2*PI(),IF(AND(C$9="L",C$10="D"),(($C$7*Coefficients!$E$16)/($A2497*SIN(C$5*PI()/180))*100/2)^2*PI(),IF(AND(C$9="C",C$10="D"),(($C$7* Coefficients!$F$16)/($A2497*SIN(C$5*PI()/180))*100/2)^2*PI(),FALSE))))</f>
        <v>305.46934598888413</v>
      </c>
      <c r="I2497" s="42">
        <f t="shared" si="275"/>
        <v>0.2761149914687217</v>
      </c>
      <c r="L2497" s="44"/>
    </row>
    <row r="2498" spans="1:12" x14ac:dyDescent="0.25">
      <c r="A2498" s="51">
        <f t="shared" si="276"/>
        <v>2904.022654464065</v>
      </c>
      <c r="B2498" s="5">
        <f t="shared" si="270"/>
        <v>2.9217646563185214E-2</v>
      </c>
      <c r="C2498" s="49">
        <f t="shared" si="273"/>
        <v>-30.687095375005519</v>
      </c>
      <c r="D2498" s="5">
        <f t="shared" si="271"/>
        <v>27.934699031908405</v>
      </c>
      <c r="E2498" s="5">
        <f t="shared" si="272"/>
        <v>88.658020282407719</v>
      </c>
      <c r="F2498" s="5">
        <f t="shared" si="274"/>
        <v>19.477180293541871</v>
      </c>
      <c r="G2498" s="16">
        <f>IF(AND(C$9="L",C$10="IB"),IF((($C$7*Coefficients!$C$16)/($A2498*($C$4/100)))&lt;=1,2*ASIN(($C$7*Coefficients!$C$16)/( $A2498*($C$4/100)))*180/PI(),180),IF(AND(C$9="C",C$10="IB"),IF((($C$7*Coefficients!$D$16)/($A2498*($C$4/100)))&lt;=1,2*ASIN(($C$7*Coefficients!$D$16)/( $A2498*($C$4/100)))*180/PI(),180),IF(AND(C$9="L",C$10="D"),IF((($C$7*Coefficients!$E$16)/($A2498*($C$4/100)))&lt;=1,2*ASIN(($C$7*Coefficients!$E$16)/( $A2498*($C$4/100)))*180/PI(),180),IF(AND(C$9="C",C$10="D"),IF((($C$7*Coefficients!$F$16)/($A2498*($C$4/100)))&lt;=1,2*ASIN(($C$7*Coefficients!$F$16)/( $A2498*($C$4/100)))*180/PI(),180),FALSE))))</f>
        <v>27.171511058421505</v>
      </c>
      <c r="H2498" s="50">
        <f>IF(AND(C$9="L",C$10="IB"),(($C$7*Coefficients!$C$16)/($A2498*SIN(C$5*PI()/180))*100/2)^2*PI(),IF(AND(C$9="C",C$10="IB"),(($C$7*Coefficients!$D$16)/($A2498*SIN(C$5*PI()/180))*100/2)^2*PI(),IF(AND(C$9="L",C$10="D"),(($C$7*Coefficients!$E$16)/($A2498*SIN(C$5*PI()/180))*100/2)^2*PI(),IF(AND(C$9="C",C$10="D"),(($C$7* Coefficients!$F$16)/($A2498*SIN(C$5*PI()/180))*100/2)^2*PI(),FALSE))))</f>
        <v>304.06584183216324</v>
      </c>
      <c r="I2498" s="42">
        <f t="shared" si="275"/>
        <v>0.27547994461070741</v>
      </c>
      <c r="L2498" s="44"/>
    </row>
    <row r="2499" spans="1:12" x14ac:dyDescent="0.25">
      <c r="A2499" s="51">
        <f t="shared" si="276"/>
        <v>2910.7171180662185</v>
      </c>
      <c r="B2499" s="5">
        <f t="shared" si="270"/>
        <v>3.0912795074869669E-2</v>
      </c>
      <c r="C2499" s="49">
        <f t="shared" si="273"/>
        <v>-30.19723450196123</v>
      </c>
      <c r="D2499" s="5">
        <f t="shared" si="271"/>
        <v>27.999095163811422</v>
      </c>
      <c r="E2499" s="5">
        <f t="shared" si="272"/>
        <v>89.067247110528967</v>
      </c>
      <c r="F2499" s="5">
        <f t="shared" si="274"/>
        <v>19.497180293541867</v>
      </c>
      <c r="G2499" s="16">
        <f>IF(AND(C$9="L",C$10="IB"),IF((($C$7*Coefficients!$C$16)/($A2499*($C$4/100)))&lt;=1,2*ASIN(($C$7*Coefficients!$C$16)/( $A2499*($C$4/100)))*180/PI(),180),IF(AND(C$9="C",C$10="IB"),IF((($C$7*Coefficients!$D$16)/($A2499*($C$4/100)))&lt;=1,2*ASIN(($C$7*Coefficients!$D$16)/( $A2499*($C$4/100)))*180/PI(),180),IF(AND(C$9="L",C$10="D"),IF((($C$7*Coefficients!$E$16)/($A2499*($C$4/100)))&lt;=1,2*ASIN(($C$7*Coefficients!$E$16)/( $A2499*($C$4/100)))*180/PI(),180),IF(AND(C$9="C",C$10="D"),IF((($C$7*Coefficients!$F$16)/($A2499*($C$4/100)))&lt;=1,2*ASIN(($C$7*Coefficients!$F$16)/( $A2499*($C$4/100)))*180/PI(),180),FALSE))))</f>
        <v>27.107824438594562</v>
      </c>
      <c r="H2499" s="50">
        <f>IF(AND(C$9="L",C$10="IB"),(($C$7*Coefficients!$C$16)/($A2499*SIN(C$5*PI()/180))*100/2)^2*PI(),IF(AND(C$9="C",C$10="IB"),(($C$7*Coefficients!$D$16)/($A2499*SIN(C$5*PI()/180))*100/2)^2*PI(),IF(AND(C$9="L",C$10="D"),(($C$7*Coefficients!$E$16)/($A2499*SIN(C$5*PI()/180))*100/2)^2*PI(),IF(AND(C$9="C",C$10="D"),(($C$7* Coefficients!$F$16)/($A2499*SIN(C$5*PI()/180))*100/2)^2*PI(),FALSE))))</f>
        <v>302.66878619128789</v>
      </c>
      <c r="I2499" s="42">
        <f t="shared" si="275"/>
        <v>0.27484635831993626</v>
      </c>
      <c r="L2499" s="44"/>
    </row>
    <row r="2500" spans="1:12" x14ac:dyDescent="0.25">
      <c r="A2500" s="51">
        <f t="shared" si="276"/>
        <v>2917.4270140007789</v>
      </c>
      <c r="B2500" s="5">
        <f t="shared" si="270"/>
        <v>3.2597553721764476E-2</v>
      </c>
      <c r="C2500" s="49">
        <f t="shared" si="273"/>
        <v>-29.736299805390853</v>
      </c>
      <c r="D2500" s="5">
        <f t="shared" si="271"/>
        <v>28.063639744129773</v>
      </c>
      <c r="E2500" s="5">
        <f t="shared" si="272"/>
        <v>89.47836284386517</v>
      </c>
      <c r="F2500" s="5">
        <f t="shared" si="274"/>
        <v>19.517180293541866</v>
      </c>
      <c r="G2500" s="16">
        <f>IF(AND(C$9="L",C$10="IB"),IF((($C$7*Coefficients!$C$16)/($A2500*($C$4/100)))&lt;=1,2*ASIN(($C$7*Coefficients!$C$16)/( $A2500*($C$4/100)))*180/PI(),180),IF(AND(C$9="C",C$10="IB"),IF((($C$7*Coefficients!$D$16)/($A2500*($C$4/100)))&lt;=1,2*ASIN(($C$7*Coefficients!$D$16)/( $A2500*($C$4/100)))*180/PI(),180),IF(AND(C$9="L",C$10="D"),IF((($C$7*Coefficients!$E$16)/($A2500*($C$4/100)))&lt;=1,2*ASIN(($C$7*Coefficients!$E$16)/( $A2500*($C$4/100)))*180/PI(),180),IF(AND(C$9="C",C$10="D"),IF((($C$7*Coefficients!$F$16)/($A2500*($C$4/100)))&lt;=1,2*ASIN(($C$7*Coefficients!$F$16)/( $A2500*($C$4/100)))*180/PI(),180),FALSE))))</f>
        <v>27.044292796249717</v>
      </c>
      <c r="H2500" s="50">
        <f>IF(AND(C$9="L",C$10="IB"),(($C$7*Coefficients!$C$16)/($A2500*SIN(C$5*PI()/180))*100/2)^2*PI(),IF(AND(C$9="C",C$10="IB"),(($C$7*Coefficients!$D$16)/($A2500*SIN(C$5*PI()/180))*100/2)^2*PI(),IF(AND(C$9="L",C$10="D"),(($C$7*Coefficients!$E$16)/($A2500*SIN(C$5*PI()/180))*100/2)^2*PI(),IF(AND(C$9="C",C$10="D"),(($C$7* Coefficients!$F$16)/($A2500*SIN(C$5*PI()/180))*100/2)^2*PI(),FALSE))))</f>
        <v>301.27814943801906</v>
      </c>
      <c r="I2500" s="42">
        <f t="shared" si="275"/>
        <v>0.27421422923719679</v>
      </c>
      <c r="L2500" s="44"/>
    </row>
    <row r="2501" spans="1:12" x14ac:dyDescent="0.25">
      <c r="A2501" s="51">
        <f t="shared" si="276"/>
        <v>2924.1523778429464</v>
      </c>
      <c r="B2501" s="5">
        <f t="shared" si="270"/>
        <v>3.4271815810604567E-2</v>
      </c>
      <c r="C2501" s="49">
        <f t="shared" si="273"/>
        <v>-29.301257698018116</v>
      </c>
      <c r="D2501" s="5">
        <f t="shared" si="271"/>
        <v>28.128333115072401</v>
      </c>
      <c r="E2501" s="5">
        <f t="shared" si="272"/>
        <v>89.891376201206583</v>
      </c>
      <c r="F2501" s="5">
        <f t="shared" si="274"/>
        <v>19.537180293541866</v>
      </c>
      <c r="G2501" s="16">
        <f>IF(AND(C$9="L",C$10="IB"),IF((($C$7*Coefficients!$C$16)/($A2501*($C$4/100)))&lt;=1,2*ASIN(($C$7*Coefficients!$C$16)/( $A2501*($C$4/100)))*180/PI(),180),IF(AND(C$9="C",C$10="IB"),IF((($C$7*Coefficients!$D$16)/($A2501*($C$4/100)))&lt;=1,2*ASIN(($C$7*Coefficients!$D$16)/( $A2501*($C$4/100)))*180/PI(),180),IF(AND(C$9="L",C$10="D"),IF((($C$7*Coefficients!$E$16)/($A2501*($C$4/100)))&lt;=1,2*ASIN(($C$7*Coefficients!$E$16)/( $A2501*($C$4/100)))*180/PI(),180),IF(AND(C$9="C",C$10="D"),IF((($C$7*Coefficients!$F$16)/($A2501*($C$4/100)))&lt;=1,2*ASIN(($C$7*Coefficients!$F$16)/( $A2501*($C$4/100)))*180/PI(),180),FALSE))))</f>
        <v>26.980915713038179</v>
      </c>
      <c r="H2501" s="50">
        <f>IF(AND(C$9="L",C$10="IB"),(($C$7*Coefficients!$C$16)/($A2501*SIN(C$5*PI()/180))*100/2)^2*PI(),IF(AND(C$9="C",C$10="IB"),(($C$7*Coefficients!$D$16)/($A2501*SIN(C$5*PI()/180))*100/2)^2*PI(),IF(AND(C$9="L",C$10="D"),(($C$7*Coefficients!$E$16)/($A2501*SIN(C$5*PI()/180))*100/2)^2*PI(),IF(AND(C$9="C",C$10="D"),(($C$7* Coefficients!$F$16)/($A2501*SIN(C$5*PI()/180))*100/2)^2*PI(),FALSE))))</f>
        <v>299.89390208024713</v>
      </c>
      <c r="I2501" s="42">
        <f t="shared" si="275"/>
        <v>0.27358355401100348</v>
      </c>
      <c r="L2501" s="44"/>
    </row>
    <row r="2502" spans="1:12" x14ac:dyDescent="0.25">
      <c r="A2502" s="51">
        <f t="shared" si="276"/>
        <v>2930.8932452499307</v>
      </c>
      <c r="B2502" s="5">
        <f t="shared" si="270"/>
        <v>3.5935474659577249E-2</v>
      </c>
      <c r="C2502" s="49">
        <f t="shared" si="273"/>
        <v>-28.889532286397209</v>
      </c>
      <c r="D2502" s="5">
        <f t="shared" si="271"/>
        <v>28.193175619637113</v>
      </c>
      <c r="E2502" s="5">
        <f t="shared" si="272"/>
        <v>90.306295941587678</v>
      </c>
      <c r="F2502" s="5">
        <f t="shared" si="274"/>
        <v>19.557180293541869</v>
      </c>
      <c r="G2502" s="16">
        <f>IF(AND(C$9="L",C$10="IB"),IF((($C$7*Coefficients!$C$16)/($A2502*($C$4/100)))&lt;=1,2*ASIN(($C$7*Coefficients!$C$16)/( $A2502*($C$4/100)))*180/PI(),180),IF(AND(C$9="C",C$10="IB"),IF((($C$7*Coefficients!$D$16)/($A2502*($C$4/100)))&lt;=1,2*ASIN(($C$7*Coefficients!$D$16)/( $A2502*($C$4/100)))*180/PI(),180),IF(AND(C$9="L",C$10="D"),IF((($C$7*Coefficients!$E$16)/($A2502*($C$4/100)))&lt;=1,2*ASIN(($C$7*Coefficients!$E$16)/( $A2502*($C$4/100)))*180/PI(),180),IF(AND(C$9="C",C$10="D"),IF((($C$7*Coefficients!$F$16)/($A2502*($C$4/100)))&lt;=1,2*ASIN(($C$7*Coefficients!$F$16)/( $A2502*($C$4/100)))*180/PI(),180),FALSE))))</f>
        <v>26.917692772040436</v>
      </c>
      <c r="H2502" s="50">
        <f>IF(AND(C$9="L",C$10="IB"),(($C$7*Coefficients!$C$16)/($A2502*SIN(C$5*PI()/180))*100/2)^2*PI(),IF(AND(C$9="C",C$10="IB"),(($C$7*Coefficients!$D$16)/($A2502*SIN(C$5*PI()/180))*100/2)^2*PI(),IF(AND(C$9="L",C$10="D"),(($C$7*Coefficients!$E$16)/($A2502*SIN(C$5*PI()/180))*100/2)^2*PI(),IF(AND(C$9="C",C$10="D"),(($C$7* Coefficients!$F$16)/($A2502*SIN(C$5*PI()/180))*100/2)^2*PI(),FALSE))))</f>
        <v>298.51601476136636</v>
      </c>
      <c r="I2502" s="42">
        <f t="shared" si="275"/>
        <v>0.27295432929757918</v>
      </c>
      <c r="L2502" s="44"/>
    </row>
    <row r="2503" spans="1:12" x14ac:dyDescent="0.25">
      <c r="A2503" s="51">
        <f t="shared" si="276"/>
        <v>2937.6496519611396</v>
      </c>
      <c r="B2503" s="5">
        <f t="shared" si="270"/>
        <v>3.7588423610359301E-2</v>
      </c>
      <c r="C2503" s="49">
        <f t="shared" si="273"/>
        <v>-28.49891774838823</v>
      </c>
      <c r="D2503" s="5">
        <f t="shared" si="271"/>
        <v>28.258167601612406</v>
      </c>
      <c r="E2503" s="5">
        <f t="shared" si="272"/>
        <v>90.723130864472694</v>
      </c>
      <c r="F2503" s="5">
        <f t="shared" si="274"/>
        <v>19.577180293541865</v>
      </c>
      <c r="G2503" s="16">
        <f>IF(AND(C$9="L",C$10="IB"),IF((($C$7*Coefficients!$C$16)/($A2503*($C$4/100)))&lt;=1,2*ASIN(($C$7*Coefficients!$C$16)/( $A2503*($C$4/100)))*180/PI(),180),IF(AND(C$9="C",C$10="IB"),IF((($C$7*Coefficients!$D$16)/($A2503*($C$4/100)))&lt;=1,2*ASIN(($C$7*Coefficients!$D$16)/( $A2503*($C$4/100)))*180/PI(),180),IF(AND(C$9="L",C$10="D"),IF((($C$7*Coefficients!$E$16)/($A2503*($C$4/100)))&lt;=1,2*ASIN(($C$7*Coefficients!$E$16)/( $A2503*($C$4/100)))*180/PI(),180),IF(AND(C$9="C",C$10="D"),IF((($C$7*Coefficients!$F$16)/($A2503*($C$4/100)))&lt;=1,2*ASIN(($C$7*Coefficients!$F$16)/( $A2503*($C$4/100)))*180/PI(),180),FALSE))))</f>
        <v>26.85462355775925</v>
      </c>
      <c r="H2503" s="50">
        <f>IF(AND(C$9="L",C$10="IB"),(($C$7*Coefficients!$C$16)/($A2503*SIN(C$5*PI()/180))*100/2)^2*PI(),IF(AND(C$9="C",C$10="IB"),(($C$7*Coefficients!$D$16)/($A2503*SIN(C$5*PI()/180))*100/2)^2*PI(),IF(AND(C$9="L",C$10="D"),(($C$7*Coefficients!$E$16)/($A2503*SIN(C$5*PI()/180))*100/2)^2*PI(),IF(AND(C$9="C",C$10="D"),(($C$7* Coefficients!$F$16)/($A2503*SIN(C$5*PI()/180))*100/2)^2*PI(),FALSE))))</f>
        <v>297.14445825965248</v>
      </c>
      <c r="I2503" s="42">
        <f t="shared" si="275"/>
        <v>0.27232655176083698</v>
      </c>
      <c r="L2503" s="44"/>
    </row>
    <row r="2504" spans="1:12" x14ac:dyDescent="0.25">
      <c r="A2504" s="51">
        <f t="shared" si="276"/>
        <v>2944.4216337983689</v>
      </c>
      <c r="B2504" s="5">
        <f t="shared" si="270"/>
        <v>3.9230556040318235E-2</v>
      </c>
      <c r="C2504" s="49">
        <f t="shared" si="273"/>
        <v>-28.127510725744457</v>
      </c>
      <c r="D2504" s="5">
        <f t="shared" si="271"/>
        <v>28.323309405579312</v>
      </c>
      <c r="E2504" s="5">
        <f t="shared" si="272"/>
        <v>91.141889809942512</v>
      </c>
      <c r="F2504" s="5">
        <f t="shared" si="274"/>
        <v>19.597180293541864</v>
      </c>
      <c r="G2504" s="16">
        <f>IF(AND(C$9="L",C$10="IB"),IF((($C$7*Coefficients!$C$16)/($A2504*($C$4/100)))&lt;=1,2*ASIN(($C$7*Coefficients!$C$16)/( $A2504*($C$4/100)))*180/PI(),180),IF(AND(C$9="C",C$10="IB"),IF((($C$7*Coefficients!$D$16)/($A2504*($C$4/100)))&lt;=1,2*ASIN(($C$7*Coefficients!$D$16)/( $A2504*($C$4/100)))*180/PI(),180),IF(AND(C$9="L",C$10="D"),IF((($C$7*Coefficients!$E$16)/($A2504*($C$4/100)))&lt;=1,2*ASIN(($C$7*Coefficients!$E$16)/( $A2504*($C$4/100)))*180/PI(),180),IF(AND(C$9="C",C$10="D"),IF((($C$7*Coefficients!$F$16)/($A2504*($C$4/100)))&lt;=1,2*ASIN(($C$7*Coefficients!$F$16)/( $A2504*($C$4/100)))*180/PI(),180),FALSE))))</f>
        <v>26.791707656112727</v>
      </c>
      <c r="H2504" s="50">
        <f>IF(AND(C$9="L",C$10="IB"),(($C$7*Coefficients!$C$16)/($A2504*SIN(C$5*PI()/180))*100/2)^2*PI(),IF(AND(C$9="C",C$10="IB"),(($C$7*Coefficients!$D$16)/($A2504*SIN(C$5*PI()/180))*100/2)^2*PI(),IF(AND(C$9="L",C$10="D"),(($C$7*Coefficients!$E$16)/($A2504*SIN(C$5*PI()/180))*100/2)^2*PI(),IF(AND(C$9="C",C$10="D"),(($C$7* Coefficients!$F$16)/($A2504*SIN(C$5*PI()/180))*100/2)^2*PI(),FALSE))))</f>
        <v>295.7792034876428</v>
      </c>
      <c r="I2504" s="42">
        <f t="shared" si="275"/>
        <v>0.27170021807236294</v>
      </c>
      <c r="L2504" s="44"/>
    </row>
    <row r="2505" spans="1:12" x14ac:dyDescent="0.25">
      <c r="A2505" s="51">
        <f t="shared" si="276"/>
        <v>2951.2092266659924</v>
      </c>
      <c r="B2505" s="5">
        <f t="shared" si="270"/>
        <v>4.0861765374881572E-2</v>
      </c>
      <c r="C2505" s="49">
        <f t="shared" si="273"/>
        <v>-27.773657484366389</v>
      </c>
      <c r="D2505" s="5">
        <f t="shared" si="271"/>
        <v>28.38860137691319</v>
      </c>
      <c r="E2505" s="5">
        <f t="shared" si="272"/>
        <v>91.562581658881797</v>
      </c>
      <c r="F2505" s="5">
        <f t="shared" si="274"/>
        <v>19.617180293541864</v>
      </c>
      <c r="G2505" s="16">
        <f>IF(AND(C$9="L",C$10="IB"),IF((($C$7*Coefficients!$C$16)/($A2505*($C$4/100)))&lt;=1,2*ASIN(($C$7*Coefficients!$C$16)/( $A2505*($C$4/100)))*180/PI(),180),IF(AND(C$9="C",C$10="IB"),IF((($C$7*Coefficients!$D$16)/($A2505*($C$4/100)))&lt;=1,2*ASIN(($C$7*Coefficients!$D$16)/( $A2505*($C$4/100)))*180/PI(),180),IF(AND(C$9="L",C$10="D"),IF((($C$7*Coefficients!$E$16)/($A2505*($C$4/100)))&lt;=1,2*ASIN(($C$7*Coefficients!$E$16)/( $A2505*($C$4/100)))*180/PI(),180),IF(AND(C$9="C",C$10="D"),IF((($C$7*Coefficients!$F$16)/($A2505*($C$4/100)))&lt;=1,2*ASIN(($C$7*Coefficients!$F$16)/( $A2505*($C$4/100)))*180/PI(),180),FALSE))))</f>
        <v>26.728944654427352</v>
      </c>
      <c r="H2505" s="50">
        <f>IF(AND(C$9="L",C$10="IB"),(($C$7*Coefficients!$C$16)/($A2505*SIN(C$5*PI()/180))*100/2)^2*PI(),IF(AND(C$9="C",C$10="IB"),(($C$7*Coefficients!$D$16)/($A2505*SIN(C$5*PI()/180))*100/2)^2*PI(),IF(AND(C$9="L",C$10="D"),(($C$7*Coefficients!$E$16)/($A2505*SIN(C$5*PI()/180))*100/2)^2*PI(),IF(AND(C$9="C",C$10="D"),(($C$7* Coefficients!$F$16)/($A2505*SIN(C$5*PI()/180))*100/2)^2*PI(),FALSE))))</f>
        <v>294.42022149151927</v>
      </c>
      <c r="I2505" s="42">
        <f t="shared" si="275"/>
        <v>0.27107532491139813</v>
      </c>
      <c r="L2505" s="44"/>
    </row>
    <row r="2506" spans="1:12" x14ac:dyDescent="0.25">
      <c r="A2506" s="51">
        <f t="shared" si="276"/>
        <v>2958.0124665511516</v>
      </c>
      <c r="B2506" s="5">
        <f t="shared" si="270"/>
        <v>4.2481945100077793E-2</v>
      </c>
      <c r="C2506" s="49">
        <f t="shared" si="273"/>
        <v>-27.435912132839068</v>
      </c>
      <c r="D2506" s="5">
        <f t="shared" si="271"/>
        <v>28.454043861785564</v>
      </c>
      <c r="E2506" s="5">
        <f t="shared" si="272"/>
        <v>91.985215333167602</v>
      </c>
      <c r="F2506" s="5">
        <f t="shared" si="274"/>
        <v>19.637180293541864</v>
      </c>
      <c r="G2506" s="16">
        <f>IF(AND(C$9="L",C$10="IB"),IF((($C$7*Coefficients!$C$16)/($A2506*($C$4/100)))&lt;=1,2*ASIN(($C$7*Coefficients!$C$16)/( $A2506*($C$4/100)))*180/PI(),180),IF(AND(C$9="C",C$10="IB"),IF((($C$7*Coefficients!$D$16)/($A2506*($C$4/100)))&lt;=1,2*ASIN(($C$7*Coefficients!$D$16)/( $A2506*($C$4/100)))*180/PI(),180),IF(AND(C$9="L",C$10="D"),IF((($C$7*Coefficients!$E$16)/($A2506*($C$4/100)))&lt;=1,2*ASIN(($C$7*Coefficients!$E$16)/( $A2506*($C$4/100)))*180/PI(),180),IF(AND(C$9="C",C$10="D"),IF((($C$7*Coefficients!$F$16)/($A2506*($C$4/100)))&lt;=1,2*ASIN(($C$7*Coefficients!$F$16)/( $A2506*($C$4/100)))*180/PI(),180),FALSE))))</f>
        <v>26.666334141431179</v>
      </c>
      <c r="H2506" s="50">
        <f>IF(AND(C$9="L",C$10="IB"),(($C$7*Coefficients!$C$16)/($A2506*SIN(C$5*PI()/180))*100/2)^2*PI(),IF(AND(C$9="C",C$10="IB"),(($C$7*Coefficients!$D$16)/($A2506*SIN(C$5*PI()/180))*100/2)^2*PI(),IF(AND(C$9="L",C$10="D"),(($C$7*Coefficients!$E$16)/($A2506*SIN(C$5*PI()/180))*100/2)^2*PI(),IF(AND(C$9="C",C$10="D"),(($C$7* Coefficients!$F$16)/($A2506*SIN(C$5*PI()/180))*100/2)^2*PI(),FALSE))))</f>
        <v>293.06748345049482</v>
      </c>
      <c r="I2506" s="42">
        <f t="shared" si="275"/>
        <v>0.27045186896482132</v>
      </c>
      <c r="L2506" s="44"/>
    </row>
    <row r="2507" spans="1:12" x14ac:dyDescent="0.25">
      <c r="A2507" s="51">
        <f t="shared" si="276"/>
        <v>2964.8313895239471</v>
      </c>
      <c r="B2507" s="5">
        <f t="shared" si="270"/>
        <v>4.4090988775241688E-2</v>
      </c>
      <c r="C2507" s="49">
        <f t="shared" si="273"/>
        <v>-27.113003233355045</v>
      </c>
      <c r="D2507" s="5">
        <f t="shared" si="271"/>
        <v>28.519637207165982</v>
      </c>
      <c r="E2507" s="5">
        <f t="shared" si="272"/>
        <v>92.409799795858532</v>
      </c>
      <c r="F2507" s="5">
        <f t="shared" si="274"/>
        <v>19.657180293541863</v>
      </c>
      <c r="G2507" s="16">
        <f>IF(AND(C$9="L",C$10="IB"),IF((($C$7*Coefficients!$C$16)/($A2507*($C$4/100)))&lt;=1,2*ASIN(($C$7*Coefficients!$C$16)/( $A2507*($C$4/100)))*180/PI(),180),IF(AND(C$9="C",C$10="IB"),IF((($C$7*Coefficients!$D$16)/($A2507*($C$4/100)))&lt;=1,2*ASIN(($C$7*Coefficients!$D$16)/( $A2507*($C$4/100)))*180/PI(),180),IF(AND(C$9="L",C$10="D"),IF((($C$7*Coefficients!$E$16)/($A2507*($C$4/100)))&lt;=1,2*ASIN(($C$7*Coefficients!$E$16)/( $A2507*($C$4/100)))*180/PI(),180),IF(AND(C$9="C",C$10="D"),IF((($C$7*Coefficients!$F$16)/($A2507*($C$4/100)))&lt;=1,2*ASIN(($C$7*Coefficients!$F$16)/( $A2507*($C$4/100)))*180/PI(),180),FALSE))))</f>
        <v>26.603875707246964</v>
      </c>
      <c r="H2507" s="50">
        <f>IF(AND(C$9="L",C$10="IB"),(($C$7*Coefficients!$C$16)/($A2507*SIN(C$5*PI()/180))*100/2)^2*PI(),IF(AND(C$9="C",C$10="IB"),(($C$7*Coefficients!$D$16)/($A2507*SIN(C$5*PI()/180))*100/2)^2*PI(),IF(AND(C$9="L",C$10="D"),(($C$7*Coefficients!$E$16)/($A2507*SIN(C$5*PI()/180))*100/2)^2*PI(),IF(AND(C$9="C",C$10="D"),(($C$7* Coefficients!$F$16)/($A2507*SIN(C$5*PI()/180))*100/2)^2*PI(),FALSE))))</f>
        <v>291.72096067620157</v>
      </c>
      <c r="I2507" s="42">
        <f t="shared" si="275"/>
        <v>0.26982984692713108</v>
      </c>
      <c r="L2507" s="44"/>
    </row>
    <row r="2508" spans="1:12" x14ac:dyDescent="0.25">
      <c r="A2508" s="51">
        <f t="shared" si="276"/>
        <v>2971.66603173763</v>
      </c>
      <c r="B2508" s="5">
        <f t="shared" si="270"/>
        <v>4.5688790045894954E-2</v>
      </c>
      <c r="C2508" s="49">
        <f t="shared" si="273"/>
        <v>-26.803806860049868</v>
      </c>
      <c r="D2508" s="5">
        <f t="shared" si="271"/>
        <v>28.585381760823818</v>
      </c>
      <c r="E2508" s="5">
        <f t="shared" si="272"/>
        <v>92.836344051384671</v>
      </c>
      <c r="F2508" s="5">
        <f t="shared" si="274"/>
        <v>19.677180293541863</v>
      </c>
      <c r="G2508" s="16">
        <f>IF(AND(C$9="L",C$10="IB"),IF((($C$7*Coefficients!$C$16)/($A2508*($C$4/100)))&lt;=1,2*ASIN(($C$7*Coefficients!$C$16)/( $A2508*($C$4/100)))*180/PI(),180),IF(AND(C$9="C",C$10="IB"),IF((($C$7*Coefficients!$D$16)/($A2508*($C$4/100)))&lt;=1,2*ASIN(($C$7*Coefficients!$D$16)/( $A2508*($C$4/100)))*180/PI(),180),IF(AND(C$9="L",C$10="D"),IF((($C$7*Coefficients!$E$16)/($A2508*($C$4/100)))&lt;=1,2*ASIN(($C$7*Coefficients!$E$16)/( $A2508*($C$4/100)))*180/PI(),180),IF(AND(C$9="C",C$10="D"),IF((($C$7*Coefficients!$F$16)/($A2508*($C$4/100)))&lt;=1,2*ASIN(($C$7*Coefficients!$F$16)/( $A2508*($C$4/100)))*180/PI(),180),FALSE))))</f>
        <v>26.541568943385403</v>
      </c>
      <c r="H2508" s="50">
        <f>IF(AND(C$9="L",C$10="IB"),(($C$7*Coefficients!$C$16)/($A2508*SIN(C$5*PI()/180))*100/2)^2*PI(),IF(AND(C$9="C",C$10="IB"),(($C$7*Coefficients!$D$16)/($A2508*SIN(C$5*PI()/180))*100/2)^2*PI(),IF(AND(C$9="L",C$10="D"),(($C$7*Coefficients!$E$16)/($A2508*SIN(C$5*PI()/180))*100/2)^2*PI(),IF(AND(C$9="C",C$10="D"),(($C$7* Coefficients!$F$16)/($A2508*SIN(C$5*PI()/180))*100/2)^2*PI(),FALSE))))</f>
        <v>290.38062461208278</v>
      </c>
      <c r="I2508" s="42">
        <f t="shared" si="275"/>
        <v>0.26920925550042851</v>
      </c>
      <c r="L2508" s="44"/>
    </row>
    <row r="2509" spans="1:12" x14ac:dyDescent="0.25">
      <c r="A2509" s="51">
        <f t="shared" si="276"/>
        <v>2978.5164294287924</v>
      </c>
      <c r="B2509" s="5">
        <f t="shared" si="270"/>
        <v>4.7275242656794128E-2</v>
      </c>
      <c r="C2509" s="49">
        <f t="shared" si="273"/>
        <v>-26.507324666163488</v>
      </c>
      <c r="D2509" s="5">
        <f t="shared" si="271"/>
        <v>28.651277871330169</v>
      </c>
      <c r="E2509" s="5">
        <f t="shared" si="272"/>
        <v>93.264857145738802</v>
      </c>
      <c r="F2509" s="5">
        <f t="shared" si="274"/>
        <v>19.697180293541862</v>
      </c>
      <c r="G2509" s="16">
        <f>IF(AND(C$9="L",C$10="IB"),IF((($C$7*Coefficients!$C$16)/($A2509*($C$4/100)))&lt;=1,2*ASIN(($C$7*Coefficients!$C$16)/( $A2509*($C$4/100)))*180/PI(),180),IF(AND(C$9="C",C$10="IB"),IF((($C$7*Coefficients!$D$16)/($A2509*($C$4/100)))&lt;=1,2*ASIN(($C$7*Coefficients!$D$16)/( $A2509*($C$4/100)))*180/PI(),180),IF(AND(C$9="L",C$10="D"),IF((($C$7*Coefficients!$E$16)/($A2509*($C$4/100)))&lt;=1,2*ASIN(($C$7*Coefficients!$E$16)/( $A2509*($C$4/100)))*180/PI(),180),IF(AND(C$9="C",C$10="D"),IF((($C$7*Coefficients!$F$16)/($A2509*($C$4/100)))&lt;=1,2*ASIN(($C$7*Coefficients!$F$16)/( $A2509*($C$4/100)))*180/PI(),180),FALSE))))</f>
        <v>26.479413442738473</v>
      </c>
      <c r="H2509" s="50">
        <f>IF(AND(C$9="L",C$10="IB"),(($C$7*Coefficients!$C$16)/($A2509*SIN(C$5*PI()/180))*100/2)^2*PI(),IF(AND(C$9="C",C$10="IB"),(($C$7*Coefficients!$D$16)/($A2509*SIN(C$5*PI()/180))*100/2)^2*PI(),IF(AND(C$9="L",C$10="D"),(($C$7*Coefficients!$E$16)/($A2509*SIN(C$5*PI()/180))*100/2)^2*PI(),IF(AND(C$9="C",C$10="D"),(($C$7* Coefficients!$F$16)/($A2509*SIN(C$5*PI()/180))*100/2)^2*PI(),FALSE))))</f>
        <v>289.04644683278735</v>
      </c>
      <c r="I2509" s="42">
        <f t="shared" si="275"/>
        <v>0.26859009139439954</v>
      </c>
      <c r="L2509" s="44"/>
    </row>
    <row r="2510" spans="1:12" x14ac:dyDescent="0.25">
      <c r="A2510" s="51">
        <f t="shared" si="276"/>
        <v>2985.3826189175611</v>
      </c>
      <c r="B2510" s="5">
        <f t="shared" si="270"/>
        <v>4.8850240465148347E-2</v>
      </c>
      <c r="C2510" s="49">
        <f t="shared" si="273"/>
        <v>-26.222665882535697</v>
      </c>
      <c r="D2510" s="5">
        <f t="shared" si="271"/>
        <v>28.717325888059644</v>
      </c>
      <c r="E2510" s="5">
        <f t="shared" si="272"/>
        <v>93.695348166668026</v>
      </c>
      <c r="F2510" s="5">
        <f t="shared" si="274"/>
        <v>19.717180293541865</v>
      </c>
      <c r="G2510" s="16">
        <f>IF(AND(C$9="L",C$10="IB"),IF((($C$7*Coefficients!$C$16)/($A2510*($C$4/100)))&lt;=1,2*ASIN(($C$7*Coefficients!$C$16)/( $A2510*($C$4/100)))*180/PI(),180),IF(AND(C$9="C",C$10="IB"),IF((($C$7*Coefficients!$D$16)/($A2510*($C$4/100)))&lt;=1,2*ASIN(($C$7*Coefficients!$D$16)/( $A2510*($C$4/100)))*180/PI(),180),IF(AND(C$9="L",C$10="D"),IF((($C$7*Coefficients!$E$16)/($A2510*($C$4/100)))&lt;=1,2*ASIN(($C$7*Coefficients!$E$16)/( $A2510*($C$4/100)))*180/PI(),180),IF(AND(C$9="C",C$10="D"),IF((($C$7*Coefficients!$F$16)/($A2510*($C$4/100)))&lt;=1,2*ASIN(($C$7*Coefficients!$F$16)/( $A2510*($C$4/100)))*180/PI(),180),FALSE))))</f>
        <v>26.41740879957262</v>
      </c>
      <c r="H2510" s="50">
        <f>IF(AND(C$9="L",C$10="IB"),(($C$7*Coefficients!$C$16)/($A2510*SIN(C$5*PI()/180))*100/2)^2*PI(),IF(AND(C$9="C",C$10="IB"),(($C$7*Coefficients!$D$16)/($A2510*SIN(C$5*PI()/180))*100/2)^2*PI(),IF(AND(C$9="L",C$10="D"),(($C$7*Coefficients!$E$16)/($A2510*SIN(C$5*PI()/180))*100/2)^2*PI(),IF(AND(C$9="C",C$10="D"),(($C$7* Coefficients!$F$16)/($A2510*SIN(C$5*PI()/180))*100/2)^2*PI(),FALSE))))</f>
        <v>287.71839904356682</v>
      </c>
      <c r="I2510" s="42">
        <f t="shared" si="275"/>
        <v>0.26797235132629793</v>
      </c>
      <c r="L2510" s="44"/>
    </row>
    <row r="2511" spans="1:12" x14ac:dyDescent="0.25">
      <c r="A2511" s="51">
        <f t="shared" si="276"/>
        <v>2992.2646366077897</v>
      </c>
      <c r="B2511" s="5">
        <f t="shared" si="270"/>
        <v>5.041367745401109E-2</v>
      </c>
      <c r="C2511" s="49">
        <f t="shared" si="273"/>
        <v>-25.94903243102971</v>
      </c>
      <c r="D2511" s="5">
        <f t="shared" si="271"/>
        <v>28.783526161192253</v>
      </c>
      <c r="E2511" s="5">
        <f t="shared" si="272"/>
        <v>94.127826243866551</v>
      </c>
      <c r="F2511" s="5">
        <f t="shared" si="274"/>
        <v>19.737180293541861</v>
      </c>
      <c r="G2511" s="16">
        <f>IF(AND(C$9="L",C$10="IB"),IF((($C$7*Coefficients!$C$16)/($A2511*($C$4/100)))&lt;=1,2*ASIN(($C$7*Coefficients!$C$16)/( $A2511*($C$4/100)))*180/PI(),180),IF(AND(C$9="C",C$10="IB"),IF((($C$7*Coefficients!$D$16)/($A2511*($C$4/100)))&lt;=1,2*ASIN(($C$7*Coefficients!$D$16)/( $A2511*($C$4/100)))*180/PI(),180),IF(AND(C$9="L",C$10="D"),IF((($C$7*Coefficients!$E$16)/($A2511*($C$4/100)))&lt;=1,2*ASIN(($C$7*Coefficients!$E$16)/( $A2511*($C$4/100)))*180/PI(),180),IF(AND(C$9="C",C$10="D"),IF((($C$7*Coefficients!$F$16)/($A2511*($C$4/100)))&lt;=1,2*ASIN(($C$7*Coefficients!$F$16)/( $A2511*($C$4/100)))*180/PI(),180),FALSE))))</f>
        <v>26.355554609522244</v>
      </c>
      <c r="H2511" s="50">
        <f>IF(AND(C$9="L",C$10="IB"),(($C$7*Coefficients!$C$16)/($A2511*SIN(C$5*PI()/180))*100/2)^2*PI(),IF(AND(C$9="C",C$10="IB"),(($C$7*Coefficients!$D$16)/($A2511*SIN(C$5*PI()/180))*100/2)^2*PI(),IF(AND(C$9="L",C$10="D"),(($C$7*Coefficients!$E$16)/($A2511*SIN(C$5*PI()/180))*100/2)^2*PI(),IF(AND(C$9="C",C$10="D"),(($C$7* Coefficients!$F$16)/($A2511*SIN(C$5*PI()/180))*100/2)^2*PI(),FALSE))))</f>
        <v>286.3964530796747</v>
      </c>
      <c r="I2511" s="42">
        <f t="shared" si="275"/>
        <v>0.26735603202092711</v>
      </c>
      <c r="L2511" s="44"/>
    </row>
    <row r="2512" spans="1:12" x14ac:dyDescent="0.25">
      <c r="A2512" s="51">
        <f t="shared" si="276"/>
        <v>2999.1625189872507</v>
      </c>
      <c r="B2512" s="5">
        <f t="shared" si="270"/>
        <v>5.1965447745842226E-2</v>
      </c>
      <c r="C2512" s="49">
        <f t="shared" si="273"/>
        <v>-25.685706527677262</v>
      </c>
      <c r="D2512" s="5">
        <f t="shared" si="271"/>
        <v>28.849879041715251</v>
      </c>
      <c r="E2512" s="5">
        <f t="shared" si="272"/>
        <v>94.56230054916945</v>
      </c>
      <c r="F2512" s="5">
        <f t="shared" si="274"/>
        <v>19.757180293541865</v>
      </c>
      <c r="G2512" s="16">
        <f>IF(AND(C$9="L",C$10="IB"),IF((($C$7*Coefficients!$C$16)/($A2512*($C$4/100)))&lt;=1,2*ASIN(($C$7*Coefficients!$C$16)/( $A2512*($C$4/100)))*180/PI(),180),IF(AND(C$9="C",C$10="IB"),IF((($C$7*Coefficients!$D$16)/($A2512*($C$4/100)))&lt;=1,2*ASIN(($C$7*Coefficients!$D$16)/( $A2512*($C$4/100)))*180/PI(),180),IF(AND(C$9="L",C$10="D"),IF((($C$7*Coefficients!$E$16)/($A2512*($C$4/100)))&lt;=1,2*ASIN(($C$7*Coefficients!$E$16)/( $A2512*($C$4/100)))*180/PI(),180),IF(AND(C$9="C",C$10="D"),IF((($C$7*Coefficients!$F$16)/($A2512*($C$4/100)))&lt;=1,2*ASIN(($C$7*Coefficients!$F$16)/( $A2512*($C$4/100)))*180/PI(),180),FALSE))))</f>
        <v>26.293850469583074</v>
      </c>
      <c r="H2512" s="50">
        <f>IF(AND(C$9="L",C$10="IB"),(($C$7*Coefficients!$C$16)/($A2512*SIN(C$5*PI()/180))*100/2)^2*PI(),IF(AND(C$9="C",C$10="IB"),(($C$7*Coefficients!$D$16)/($A2512*SIN(C$5*PI()/180))*100/2)^2*PI(),IF(AND(C$9="L",C$10="D"),(($C$7*Coefficients!$E$16)/($A2512*SIN(C$5*PI()/180))*100/2)^2*PI(),IF(AND(C$9="C",C$10="D"),(($C$7* Coefficients!$F$16)/($A2512*SIN(C$5*PI()/180))*100/2)^2*PI(),FALSE))))</f>
        <v>285.08058090577066</v>
      </c>
      <c r="I2512" s="42">
        <f t="shared" si="275"/>
        <v>0.26674113021062357</v>
      </c>
      <c r="L2512" s="44"/>
    </row>
    <row r="2513" spans="1:12" x14ac:dyDescent="0.25">
      <c r="A2513" s="51">
        <f t="shared" si="276"/>
        <v>3006.0763026278296</v>
      </c>
      <c r="B2513" s="5">
        <f t="shared" si="270"/>
        <v>5.3505445616242313E-2</v>
      </c>
      <c r="C2513" s="49">
        <f t="shared" si="273"/>
        <v>-25.432040292013063</v>
      </c>
      <c r="D2513" s="5">
        <f t="shared" si="271"/>
        <v>28.916384881425014</v>
      </c>
      <c r="E2513" s="5">
        <f t="shared" si="272"/>
        <v>94.998780296746986</v>
      </c>
      <c r="F2513" s="5">
        <f t="shared" si="274"/>
        <v>19.777180293541864</v>
      </c>
      <c r="G2513" s="16">
        <f>IF(AND(C$9="L",C$10="IB"),IF((($C$7*Coefficients!$C$16)/($A2513*($C$4/100)))&lt;=1,2*ASIN(($C$7*Coefficients!$C$16)/( $A2513*($C$4/100)))*180/PI(),180),IF(AND(C$9="C",C$10="IB"),IF((($C$7*Coefficients!$D$16)/($A2513*($C$4/100)))&lt;=1,2*ASIN(($C$7*Coefficients!$D$16)/( $A2513*($C$4/100)))*180/PI(),180),IF(AND(C$9="L",C$10="D"),IF((($C$7*Coefficients!$E$16)/($A2513*($C$4/100)))&lt;=1,2*ASIN(($C$7*Coefficients!$E$16)/( $A2513*($C$4/100)))*180/PI(),180),IF(AND(C$9="C",C$10="D"),IF((($C$7*Coefficients!$F$16)/($A2513*($C$4/100)))&lt;=1,2*ASIN(($C$7*Coefficients!$F$16)/( $A2513*($C$4/100)))*180/PI(),180),FALSE))))</f>
        <v>26.232295978105579</v>
      </c>
      <c r="H2513" s="50">
        <f>IF(AND(C$9="L",C$10="IB"),(($C$7*Coefficients!$C$16)/($A2513*SIN(C$5*PI()/180))*100/2)^2*PI(),IF(AND(C$9="C",C$10="IB"),(($C$7*Coefficients!$D$16)/($A2513*SIN(C$5*PI()/180))*100/2)^2*PI(),IF(AND(C$9="L",C$10="D"),(($C$7*Coefficients!$E$16)/($A2513*SIN(C$5*PI()/180))*100/2)^2*PI(),IF(AND(C$9="C",C$10="D"),(($C$7* Coefficients!$F$16)/($A2513*SIN(C$5*PI()/180))*100/2)^2*PI(),FALSE))))</f>
        <v>283.77075461532428</v>
      </c>
      <c r="I2513" s="42">
        <f t="shared" si="275"/>
        <v>0.26612764263523914</v>
      </c>
      <c r="L2513" s="44"/>
    </row>
    <row r="2514" spans="1:12" x14ac:dyDescent="0.25">
      <c r="A2514" s="51">
        <f t="shared" si="276"/>
        <v>3013.0060241857191</v>
      </c>
      <c r="B2514" s="5">
        <f t="shared" si="270"/>
        <v>5.5033565507858789E-2</v>
      </c>
      <c r="C2514" s="49">
        <f t="shared" si="273"/>
        <v>-25.18744698519944</v>
      </c>
      <c r="D2514" s="5">
        <f t="shared" si="271"/>
        <v>28.983044032928877</v>
      </c>
      <c r="E2514" s="5">
        <f t="shared" si="272"/>
        <v>95.437274743300136</v>
      </c>
      <c r="F2514" s="5">
        <f t="shared" si="274"/>
        <v>19.797180293541864</v>
      </c>
      <c r="G2514" s="16">
        <f>IF(AND(C$9="L",C$10="IB"),IF((($C$7*Coefficients!$C$16)/($A2514*($C$4/100)))&lt;=1,2*ASIN(($C$7*Coefficients!$C$16)/( $A2514*($C$4/100)))*180/PI(),180),IF(AND(C$9="C",C$10="IB"),IF((($C$7*Coefficients!$D$16)/($A2514*($C$4/100)))&lt;=1,2*ASIN(($C$7*Coefficients!$D$16)/( $A2514*($C$4/100)))*180/PI(),180),IF(AND(C$9="L",C$10="D"),IF((($C$7*Coefficients!$E$16)/($A2514*($C$4/100)))&lt;=1,2*ASIN(($C$7*Coefficients!$E$16)/( $A2514*($C$4/100)))*180/PI(),180),IF(AND(C$9="C",C$10="D"),IF((($C$7*Coefficients!$F$16)/($A2514*($C$4/100)))&lt;=1,2*ASIN(($C$7*Coefficients!$F$16)/( $A2514*($C$4/100)))*180/PI(),180),FALSE))))</f>
        <v>26.170890734788529</v>
      </c>
      <c r="H2514" s="50">
        <f>IF(AND(C$9="L",C$10="IB"),(($C$7*Coefficients!$C$16)/($A2514*SIN(C$5*PI()/180))*100/2)^2*PI(),IF(AND(C$9="C",C$10="IB"),(($C$7*Coefficients!$D$16)/($A2514*SIN(C$5*PI()/180))*100/2)^2*PI(),IF(AND(C$9="L",C$10="D"),(($C$7*Coefficients!$E$16)/($A2514*SIN(C$5*PI()/180))*100/2)^2*PI(),IF(AND(C$9="C",C$10="D"),(($C$7* Coefficients!$F$16)/($A2514*SIN(C$5*PI()/180))*100/2)^2*PI(),FALSE))))</f>
        <v>282.46694643002456</v>
      </c>
      <c r="I2514" s="42">
        <f t="shared" si="275"/>
        <v>0.26551556604212379</v>
      </c>
      <c r="L2514" s="44"/>
    </row>
    <row r="2515" spans="1:12" x14ac:dyDescent="0.25">
      <c r="A2515" s="51">
        <f t="shared" si="276"/>
        <v>3019.9517204016129</v>
      </c>
      <c r="B2515" s="5">
        <f t="shared" si="270"/>
        <v>5.6549702044466355E-2</v>
      </c>
      <c r="C2515" s="49">
        <f t="shared" si="273"/>
        <v>-24.951393579858056</v>
      </c>
      <c r="D2515" s="5">
        <f t="shared" si="271"/>
        <v>29.049856849647025</v>
      </c>
      <c r="E2515" s="5">
        <f t="shared" si="272"/>
        <v>95.87779318825676</v>
      </c>
      <c r="F2515" s="5">
        <f t="shared" si="274"/>
        <v>19.817180293541863</v>
      </c>
      <c r="G2515" s="16">
        <f>IF(AND(C$9="L",C$10="IB"),IF((($C$7*Coefficients!$C$16)/($A2515*($C$4/100)))&lt;=1,2*ASIN(($C$7*Coefficients!$C$16)/( $A2515*($C$4/100)))*180/PI(),180),IF(AND(C$9="C",C$10="IB"),IF((($C$7*Coefficients!$D$16)/($A2515*($C$4/100)))&lt;=1,2*ASIN(($C$7*Coefficients!$D$16)/( $A2515*($C$4/100)))*180/PI(),180),IF(AND(C$9="L",C$10="D"),IF((($C$7*Coefficients!$E$16)/($A2515*($C$4/100)))&lt;=1,2*ASIN(($C$7*Coefficients!$E$16)/( $A2515*($C$4/100)))*180/PI(),180),IF(AND(C$9="C",C$10="D"),IF((($C$7*Coefficients!$F$16)/($A2515*($C$4/100)))&lt;=1,2*ASIN(($C$7*Coefficients!$F$16)/( $A2515*($C$4/100)))*180/PI(),180),FALSE))))</f>
        <v>26.109634340672486</v>
      </c>
      <c r="H2515" s="50">
        <f>IF(AND(C$9="L",C$10="IB"),(($C$7*Coefficients!$C$16)/($A2515*SIN(C$5*PI()/180))*100/2)^2*PI(),IF(AND(C$9="C",C$10="IB"),(($C$7*Coefficients!$D$16)/($A2515*SIN(C$5*PI()/180))*100/2)^2*PI(),IF(AND(C$9="L",C$10="D"),(($C$7*Coefficients!$E$16)/($A2515*SIN(C$5*PI()/180))*100/2)^2*PI(),IF(AND(C$9="C",C$10="D"),(($C$7* Coefficients!$F$16)/($A2515*SIN(C$5*PI()/180))*100/2)^2*PI(),FALSE))))</f>
        <v>281.1691286991902</v>
      </c>
      <c r="I2515" s="42">
        <f t="shared" si="275"/>
        <v>0.26490489718610827</v>
      </c>
      <c r="L2515" s="44"/>
    </row>
    <row r="2516" spans="1:12" x14ac:dyDescent="0.25">
      <c r="A2516" s="51">
        <f t="shared" si="276"/>
        <v>3026.913428100901</v>
      </c>
      <c r="B2516" s="5">
        <f t="shared" si="270"/>
        <v>5.8053750045219697E-2</v>
      </c>
      <c r="C2516" s="49">
        <f t="shared" si="273"/>
        <v>-24.723394425883409</v>
      </c>
      <c r="D2516" s="5">
        <f t="shared" si="271"/>
        <v>29.116823685814364</v>
      </c>
      <c r="E2516" s="5">
        <f t="shared" si="272"/>
        <v>96.320344973969057</v>
      </c>
      <c r="F2516" s="5">
        <f t="shared" si="274"/>
        <v>19.837180293541859</v>
      </c>
      <c r="G2516" s="16">
        <f>IF(AND(C$9="L",C$10="IB"),IF((($C$7*Coefficients!$C$16)/($A2516*($C$4/100)))&lt;=1,2*ASIN(($C$7*Coefficients!$C$16)/( $A2516*($C$4/100)))*180/PI(),180),IF(AND(C$9="C",C$10="IB"),IF((($C$7*Coefficients!$D$16)/($A2516*($C$4/100)))&lt;=1,2*ASIN(($C$7*Coefficients!$D$16)/( $A2516*($C$4/100)))*180/PI(),180),IF(AND(C$9="L",C$10="D"),IF((($C$7*Coefficients!$E$16)/($A2516*($C$4/100)))&lt;=1,2*ASIN(($C$7*Coefficients!$E$16)/( $A2516*($C$4/100)))*180/PI(),180),IF(AND(C$9="C",C$10="D"),IF((($C$7*Coefficients!$F$16)/($A2516*($C$4/100)))&lt;=1,2*ASIN(($C$7*Coefficients!$F$16)/( $A2516*($C$4/100)))*180/PI(),180),FALSE))))</f>
        <v>26.04852639813344</v>
      </c>
      <c r="H2516" s="50">
        <f>IF(AND(C$9="L",C$10="IB"),(($C$7*Coefficients!$C$16)/($A2516*SIN(C$5*PI()/180))*100/2)^2*PI(),IF(AND(C$9="C",C$10="IB"),(($C$7*Coefficients!$D$16)/($A2516*SIN(C$5*PI()/180))*100/2)^2*PI(),IF(AND(C$9="L",C$10="D"),(($C$7*Coefficients!$E$16)/($A2516*SIN(C$5*PI()/180))*100/2)^2*PI(),IF(AND(C$9="C",C$10="D"),(($C$7* Coefficients!$F$16)/($A2516*SIN(C$5*PI()/180))*100/2)^2*PI(),FALSE))))</f>
        <v>279.87727389918263</v>
      </c>
      <c r="I2516" s="42">
        <f t="shared" si="275"/>
        <v>0.26429563282948715</v>
      </c>
      <c r="L2516" s="44"/>
    </row>
    <row r="2517" spans="1:12" x14ac:dyDescent="0.25">
      <c r="A2517" s="51">
        <f t="shared" si="276"/>
        <v>3033.8911841938648</v>
      </c>
      <c r="B2517" s="5">
        <f t="shared" si="270"/>
        <v>5.954560453907902E-2</v>
      </c>
      <c r="C2517" s="49">
        <f t="shared" si="273"/>
        <v>-24.503005823801047</v>
      </c>
      <c r="D2517" s="5">
        <f t="shared" si="271"/>
        <v>29.183944896482394</v>
      </c>
      <c r="E2517" s="5">
        <f t="shared" si="272"/>
        <v>96.764939485911583</v>
      </c>
      <c r="F2517" s="5">
        <f t="shared" si="274"/>
        <v>19.857180293541859</v>
      </c>
      <c r="G2517" s="16">
        <f>IF(AND(C$9="L",C$10="IB"),IF((($C$7*Coefficients!$C$16)/($A2517*($C$4/100)))&lt;=1,2*ASIN(($C$7*Coefficients!$C$16)/( $A2517*($C$4/100)))*180/PI(),180),IF(AND(C$9="C",C$10="IB"),IF((($C$7*Coefficients!$D$16)/($A2517*($C$4/100)))&lt;=1,2*ASIN(($C$7*Coefficients!$D$16)/( $A2517*($C$4/100)))*180/PI(),180),IF(AND(C$9="L",C$10="D"),IF((($C$7*Coefficients!$E$16)/($A2517*($C$4/100)))&lt;=1,2*ASIN(($C$7*Coefficients!$E$16)/( $A2517*($C$4/100)))*180/PI(),180),IF(AND(C$9="C",C$10="D"),IF((($C$7*Coefficients!$F$16)/($A2517*($C$4/100)))&lt;=1,2*ASIN(($C$7*Coefficients!$F$16)/( $A2517*($C$4/100)))*180/PI(),180),FALSE))))</f>
        <v>25.987566510876384</v>
      </c>
      <c r="H2517" s="50">
        <f>IF(AND(C$9="L",C$10="IB"),(($C$7*Coefficients!$C$16)/($A2517*SIN(C$5*PI()/180))*100/2)^2*PI(),IF(AND(C$9="C",C$10="IB"),(($C$7*Coefficients!$D$16)/($A2517*SIN(C$5*PI()/180))*100/2)^2*PI(),IF(AND(C$9="L",C$10="D"),(($C$7*Coefficients!$E$16)/($A2517*SIN(C$5*PI()/180))*100/2)^2*PI(),IF(AND(C$9="C",C$10="D"),(($C$7* Coefficients!$F$16)/($A2517*SIN(C$5*PI()/180))*100/2)^2*PI(),FALSE))))</f>
        <v>278.59135463282354</v>
      </c>
      <c r="I2517" s="42">
        <f t="shared" si="275"/>
        <v>0.26368776974200148</v>
      </c>
      <c r="L2517" s="44"/>
    </row>
    <row r="2518" spans="1:12" x14ac:dyDescent="0.25">
      <c r="A2518" s="51">
        <f t="shared" si="276"/>
        <v>3040.8850256758724</v>
      </c>
      <c r="B2518" s="5">
        <f t="shared" si="270"/>
        <v>6.1025160779410163E-2</v>
      </c>
      <c r="C2518" s="49">
        <f t="shared" si="273"/>
        <v>-24.289821353981583</v>
      </c>
      <c r="D2518" s="5">
        <f t="shared" si="271"/>
        <v>29.251220837521085</v>
      </c>
      <c r="E2518" s="5">
        <f t="shared" si="272"/>
        <v>97.211586152880116</v>
      </c>
      <c r="F2518" s="5">
        <f t="shared" si="274"/>
        <v>19.877180293541862</v>
      </c>
      <c r="G2518" s="16">
        <f>IF(AND(C$9="L",C$10="IB"),IF((($C$7*Coefficients!$C$16)/($A2518*($C$4/100)))&lt;=1,2*ASIN(($C$7*Coefficients!$C$16)/( $A2518*($C$4/100)))*180/PI(),180),IF(AND(C$9="C",C$10="IB"),IF((($C$7*Coefficients!$D$16)/($A2518*($C$4/100)))&lt;=1,2*ASIN(($C$7*Coefficients!$D$16)/( $A2518*($C$4/100)))*180/PI(),180),IF(AND(C$9="L",C$10="D"),IF((($C$7*Coefficients!$E$16)/($A2518*($C$4/100)))&lt;=1,2*ASIN(($C$7*Coefficients!$E$16)/( $A2518*($C$4/100)))*180/PI(),180),IF(AND(C$9="C",C$10="D"),IF((($C$7*Coefficients!$F$16)/($A2518*($C$4/100)))&lt;=1,2*ASIN(($C$7*Coefficients!$F$16)/( $A2518*($C$4/100)))*180/PI(),180),FALSE))))</f>
        <v>25.926754283929036</v>
      </c>
      <c r="H2518" s="50">
        <f>IF(AND(C$9="L",C$10="IB"),(($C$7*Coefficients!$C$16)/($A2518*SIN(C$5*PI()/180))*100/2)^2*PI(),IF(AND(C$9="C",C$10="IB"),(($C$7*Coefficients!$D$16)/($A2518*SIN(C$5*PI()/180))*100/2)^2*PI(),IF(AND(C$9="L",C$10="D"),(($C$7*Coefficients!$E$16)/($A2518*SIN(C$5*PI()/180))*100/2)^2*PI(),IF(AND(C$9="C",C$10="D"),(($C$7* Coefficients!$F$16)/($A2518*SIN(C$5*PI()/180))*100/2)^2*PI(),FALSE))))</f>
        <v>277.31134362881301</v>
      </c>
      <c r="I2518" s="42">
        <f t="shared" si="275"/>
        <v>0.26308130470082169</v>
      </c>
      <c r="L2518" s="44"/>
    </row>
    <row r="2519" spans="1:12" x14ac:dyDescent="0.25">
      <c r="A2519" s="51">
        <f t="shared" si="276"/>
        <v>3047.8949896275753</v>
      </c>
      <c r="B2519" s="5">
        <f t="shared" si="270"/>
        <v>6.2492314258758973E-2</v>
      </c>
      <c r="C2519" s="49">
        <f t="shared" si="273"/>
        <v>-24.083467838801532</v>
      </c>
      <c r="D2519" s="5">
        <f t="shared" si="271"/>
        <v>29.31865186562079</v>
      </c>
      <c r="E2519" s="5">
        <f t="shared" si="272"/>
        <v>97.660294447191959</v>
      </c>
      <c r="F2519" s="5">
        <f t="shared" si="274"/>
        <v>19.897180293541862</v>
      </c>
      <c r="G2519" s="16">
        <f>IF(AND(C$9="L",C$10="IB"),IF((($C$7*Coefficients!$C$16)/($A2519*($C$4/100)))&lt;=1,2*ASIN(($C$7*Coefficients!$C$16)/( $A2519*($C$4/100)))*180/PI(),180),IF(AND(C$9="C",C$10="IB"),IF((($C$7*Coefficients!$D$16)/($A2519*($C$4/100)))&lt;=1,2*ASIN(($C$7*Coefficients!$D$16)/( $A2519*($C$4/100)))*180/PI(),180),IF(AND(C$9="L",C$10="D"),IF((($C$7*Coefficients!$E$16)/($A2519*($C$4/100)))&lt;=1,2*ASIN(($C$7*Coefficients!$E$16)/( $A2519*($C$4/100)))*180/PI(),180),IF(AND(C$9="C",C$10="D"),IF((($C$7*Coefficients!$F$16)/($A2519*($C$4/100)))&lt;=1,2*ASIN(($C$7*Coefficients!$F$16)/( $A2519*($C$4/100)))*180/PI(),180),FALSE))))</f>
        <v>25.86608932363551</v>
      </c>
      <c r="H2519" s="50">
        <f>IF(AND(C$9="L",C$10="IB"),(($C$7*Coefficients!$C$16)/($A2519*SIN(C$5*PI()/180))*100/2)^2*PI(),IF(AND(C$9="C",C$10="IB"),(($C$7*Coefficients!$D$16)/($A2519*SIN(C$5*PI()/180))*100/2)^2*PI(),IF(AND(C$9="L",C$10="D"),(($C$7*Coefficients!$E$16)/($A2519*SIN(C$5*PI()/180))*100/2)^2*PI(),IF(AND(C$9="C",C$10="D"),(($C$7* Coefficients!$F$16)/($A2519*SIN(C$5*PI()/180))*100/2)^2*PI(),FALSE))))</f>
        <v>276.03721374115133</v>
      </c>
      <c r="I2519" s="42">
        <f t="shared" si="275"/>
        <v>0.26247623449053031</v>
      </c>
      <c r="L2519" s="44"/>
    </row>
    <row r="2520" spans="1:12" x14ac:dyDescent="0.25">
      <c r="A2520" s="51">
        <f t="shared" si="276"/>
        <v>3054.9211132151045</v>
      </c>
      <c r="B2520" s="5">
        <f t="shared" si="270"/>
        <v>6.3946960723797491E-2</v>
      </c>
      <c r="C2520" s="49">
        <f t="shared" si="273"/>
        <v>-23.883601837545598</v>
      </c>
      <c r="D2520" s="5">
        <f t="shared" si="271"/>
        <v>29.386238338294103</v>
      </c>
      <c r="E2520" s="5">
        <f t="shared" si="272"/>
        <v>98.111073884886522</v>
      </c>
      <c r="F2520" s="5">
        <f t="shared" si="274"/>
        <v>19.917180293541861</v>
      </c>
      <c r="G2520" s="16">
        <f>IF(AND(C$9="L",C$10="IB"),IF((($C$7*Coefficients!$C$16)/($A2520*($C$4/100)))&lt;=1,2*ASIN(($C$7*Coefficients!$C$16)/( $A2520*($C$4/100)))*180/PI(),180),IF(AND(C$9="C",C$10="IB"),IF((($C$7*Coefficients!$D$16)/($A2520*($C$4/100)))&lt;=1,2*ASIN(($C$7*Coefficients!$D$16)/( $A2520*($C$4/100)))*180/PI(),180),IF(AND(C$9="L",C$10="D"),IF((($C$7*Coefficients!$E$16)/($A2520*($C$4/100)))&lt;=1,2*ASIN(($C$7*Coefficients!$E$16)/( $A2520*($C$4/100)))*180/PI(),180),IF(AND(C$9="C",C$10="D"),IF((($C$7*Coefficients!$F$16)/($A2520*($C$4/100)))&lt;=1,2*ASIN(($C$7*Coefficients!$F$16)/( $A2520*($C$4/100)))*180/PI(),180),FALSE))))</f>
        <v>25.80557123765011</v>
      </c>
      <c r="H2520" s="50">
        <f>IF(AND(C$9="L",C$10="IB"),(($C$7*Coefficients!$C$16)/($A2520*SIN(C$5*PI()/180))*100/2)^2*PI(),IF(AND(C$9="C",C$10="IB"),(($C$7*Coefficients!$D$16)/($A2520*SIN(C$5*PI()/180))*100/2)^2*PI(),IF(AND(C$9="L",C$10="D"),(($C$7*Coefficients!$E$16)/($A2520*SIN(C$5*PI()/180))*100/2)^2*PI(),IF(AND(C$9="C",C$10="D"),(($C$7* Coefficients!$F$16)/($A2520*SIN(C$5*PI()/180))*100/2)^2*PI(),FALSE))))</f>
        <v>274.76893794856335</v>
      </c>
      <c r="I2520" s="42">
        <f t="shared" si="275"/>
        <v>0.26187255590310565</v>
      </c>
      <c r="L2520" s="44"/>
    </row>
    <row r="2521" spans="1:12" x14ac:dyDescent="0.25">
      <c r="A2521" s="51">
        <f t="shared" si="276"/>
        <v>3061.9634336902673</v>
      </c>
      <c r="B2521" s="5">
        <f t="shared" si="270"/>
        <v>6.5388996190446941E-2</v>
      </c>
      <c r="C2521" s="49">
        <f t="shared" si="273"/>
        <v>-23.689906591877907</v>
      </c>
      <c r="D2521" s="5">
        <f t="shared" si="271"/>
        <v>29.453980613877775</v>
      </c>
      <c r="E2521" s="5">
        <f t="shared" si="272"/>
        <v>98.563934025927253</v>
      </c>
      <c r="F2521" s="5">
        <f t="shared" si="274"/>
        <v>19.937180293541857</v>
      </c>
      <c r="G2521" s="16">
        <f>IF(AND(C$9="L",C$10="IB"),IF((($C$7*Coefficients!$C$16)/($A2521*($C$4/100)))&lt;=1,2*ASIN(($C$7*Coefficients!$C$16)/( $A2521*($C$4/100)))*180/PI(),180),IF(AND(C$9="C",C$10="IB"),IF((($C$7*Coefficients!$D$16)/($A2521*($C$4/100)))&lt;=1,2*ASIN(($C$7*Coefficients!$D$16)/( $A2521*($C$4/100)))*180/PI(),180),IF(AND(C$9="L",C$10="D"),IF((($C$7*Coefficients!$E$16)/($A2521*($C$4/100)))&lt;=1,2*ASIN(($C$7*Coefficients!$E$16)/( $A2521*($C$4/100)))*180/PI(),180),IF(AND(C$9="C",C$10="D"),IF((($C$7*Coefficients!$F$16)/($A2521*($C$4/100)))&lt;=1,2*ASIN(($C$7*Coefficients!$F$16)/( $A2521*($C$4/100)))*180/PI(),180),FALSE))))</f>
        <v>25.745199634931115</v>
      </c>
      <c r="H2521" s="50">
        <f>IF(AND(C$9="L",C$10="IB"),(($C$7*Coefficients!$C$16)/($A2521*SIN(C$5*PI()/180))*100/2)^2*PI(),IF(AND(C$9="C",C$10="IB"),(($C$7*Coefficients!$D$16)/($A2521*SIN(C$5*PI()/180))*100/2)^2*PI(),IF(AND(C$9="L",C$10="D"),(($C$7*Coefficients!$E$16)/($A2521*SIN(C$5*PI()/180))*100/2)^2*PI(),IF(AND(C$9="C",C$10="D"),(($C$7* Coefficients!$F$16)/($A2521*SIN(C$5*PI()/180))*100/2)^2*PI(),FALSE))))</f>
        <v>273.50648935392564</v>
      </c>
      <c r="I2521" s="42">
        <f t="shared" si="275"/>
        <v>0.26127026573790368</v>
      </c>
      <c r="L2521" s="44"/>
    </row>
    <row r="2522" spans="1:12" x14ac:dyDescent="0.25">
      <c r="A2522" s="51">
        <f t="shared" si="276"/>
        <v>3069.0219883907462</v>
      </c>
      <c r="B2522" s="5">
        <f t="shared" si="270"/>
        <v>6.6818316959172633E-2</v>
      </c>
      <c r="C2522" s="49">
        <f t="shared" si="273"/>
        <v>-23.502089354128231</v>
      </c>
      <c r="D2522" s="5">
        <f t="shared" si="271"/>
        <v>29.521879051534601</v>
      </c>
      <c r="E2522" s="5">
        <f t="shared" si="272"/>
        <v>99.018884474404501</v>
      </c>
      <c r="F2522" s="5">
        <f t="shared" si="274"/>
        <v>19.95718029354186</v>
      </c>
      <c r="G2522" s="16">
        <f>IF(AND(C$9="L",C$10="IB"),IF((($C$7*Coefficients!$C$16)/($A2522*($C$4/100)))&lt;=1,2*ASIN(($C$7*Coefficients!$C$16)/( $A2522*($C$4/100)))*180/PI(),180),IF(AND(C$9="C",C$10="IB"),IF((($C$7*Coefficients!$D$16)/($A2522*($C$4/100)))&lt;=1,2*ASIN(($C$7*Coefficients!$D$16)/( $A2522*($C$4/100)))*180/PI(),180),IF(AND(C$9="L",C$10="D"),IF((($C$7*Coefficients!$E$16)/($A2522*($C$4/100)))&lt;=1,2*ASIN(($C$7*Coefficients!$E$16)/( $A2522*($C$4/100)))*180/PI(),180),IF(AND(C$9="C",C$10="D"),IF((($C$7*Coefficients!$F$16)/($A2522*($C$4/100)))&lt;=1,2*ASIN(($C$7*Coefficients!$F$16)/( $A2522*($C$4/100)))*180/PI(),180),FALSE))))</f>
        <v>25.684974125734591</v>
      </c>
      <c r="H2522" s="50">
        <f>IF(AND(C$9="L",C$10="IB"),(($C$7*Coefficients!$C$16)/($A2522*SIN(C$5*PI()/180))*100/2)^2*PI(),IF(AND(C$9="C",C$10="IB"),(($C$7*Coefficients!$D$16)/($A2522*SIN(C$5*PI()/180))*100/2)^2*PI(),IF(AND(C$9="L",C$10="D"),(($C$7*Coefficients!$E$16)/($A2522*SIN(C$5*PI()/180))*100/2)^2*PI(),IF(AND(C$9="C",C$10="D"),(($C$7* Coefficients!$F$16)/($A2522*SIN(C$5*PI()/180))*100/2)^2*PI(),FALSE))))</f>
        <v>272.24984118369531</v>
      </c>
      <c r="I2522" s="42">
        <f t="shared" si="275"/>
        <v>0.26066936080164199</v>
      </c>
      <c r="L2522" s="44"/>
    </row>
    <row r="2523" spans="1:12" x14ac:dyDescent="0.25">
      <c r="A2523" s="51">
        <f t="shared" si="276"/>
        <v>3076.0968147402959</v>
      </c>
      <c r="B2523" s="5">
        <f t="shared" si="270"/>
        <v>6.823481963045594E-2</v>
      </c>
      <c r="C2523" s="49">
        <f t="shared" si="273"/>
        <v>-23.31987904223487</v>
      </c>
      <c r="D2523" s="5">
        <f t="shared" si="271"/>
        <v>29.589934011255345</v>
      </c>
      <c r="E2523" s="5">
        <f t="shared" si="272"/>
        <v>99.475934878738954</v>
      </c>
      <c r="F2523" s="5">
        <f t="shared" si="274"/>
        <v>19.977180293541856</v>
      </c>
      <c r="G2523" s="16">
        <f>IF(AND(C$9="L",C$10="IB"),IF((($C$7*Coefficients!$C$16)/($A2523*($C$4/100)))&lt;=1,2*ASIN(($C$7*Coefficients!$C$16)/( $A2523*($C$4/100)))*180/PI(),180),IF(AND(C$9="C",C$10="IB"),IF((($C$7*Coefficients!$D$16)/($A2523*($C$4/100)))&lt;=1,2*ASIN(($C$7*Coefficients!$D$16)/( $A2523*($C$4/100)))*180/PI(),180),IF(AND(C$9="L",C$10="D"),IF((($C$7*Coefficients!$E$16)/($A2523*($C$4/100)))&lt;=1,2*ASIN(($C$7*Coefficients!$E$16)/( $A2523*($C$4/100)))*180/PI(),180),IF(AND(C$9="C",C$10="D"),IF((($C$7*Coefficients!$F$16)/($A2523*($C$4/100)))&lt;=1,2*ASIN(($C$7*Coefficients!$F$16)/( $A2523*($C$4/100)))*180/PI(),180),FALSE))))</f>
        <v>25.624894321608306</v>
      </c>
      <c r="H2523" s="50">
        <f>IF(AND(C$9="L",C$10="IB"),(($C$7*Coefficients!$C$16)/($A2523*SIN(C$5*PI()/180))*100/2)^2*PI(),IF(AND(C$9="C",C$10="IB"),(($C$7*Coefficients!$D$16)/($A2523*SIN(C$5*PI()/180))*100/2)^2*PI(),IF(AND(C$9="L",C$10="D"),(($C$7*Coefficients!$E$16)/($A2523*SIN(C$5*PI()/180))*100/2)^2*PI(),IF(AND(C$9="C",C$10="D"),(($C$7* Coefficients!$F$16)/($A2523*SIN(C$5*PI()/180))*100/2)^2*PI(),FALSE))))</f>
        <v>270.99896678734319</v>
      </c>
      <c r="I2523" s="42">
        <f t="shared" si="275"/>
        <v>0.26006983790838234</v>
      </c>
      <c r="L2523" s="44"/>
    </row>
    <row r="2524" spans="1:12" x14ac:dyDescent="0.25">
      <c r="A2524" s="51">
        <f t="shared" si="276"/>
        <v>3083.187950248941</v>
      </c>
      <c r="B2524" s="5">
        <f t="shared" si="270"/>
        <v>6.9638401120436677E-2</v>
      </c>
      <c r="C2524" s="49">
        <f t="shared" si="273"/>
        <v>-23.143024174569994</v>
      </c>
      <c r="D2524" s="5">
        <f t="shared" si="271"/>
        <v>29.658145853860628</v>
      </c>
      <c r="E2524" s="5">
        <f t="shared" si="272"/>
        <v>99.935094931886539</v>
      </c>
      <c r="F2524" s="5">
        <f t="shared" si="274"/>
        <v>19.997180293541859</v>
      </c>
      <c r="G2524" s="16">
        <f>IF(AND(C$9="L",C$10="IB"),IF((($C$7*Coefficients!$C$16)/($A2524*($C$4/100)))&lt;=1,2*ASIN(($C$7*Coefficients!$C$16)/( $A2524*($C$4/100)))*180/PI(),180),IF(AND(C$9="C",C$10="IB"),IF((($C$7*Coefficients!$D$16)/($A2524*($C$4/100)))&lt;=1,2*ASIN(($C$7*Coefficients!$D$16)/( $A2524*($C$4/100)))*180/PI(),180),IF(AND(C$9="L",C$10="D"),IF((($C$7*Coefficients!$E$16)/($A2524*($C$4/100)))&lt;=1,2*ASIN(($C$7*Coefficients!$E$16)/( $A2524*($C$4/100)))*180/PI(),180),IF(AND(C$9="C",C$10="D"),IF((($C$7*Coefficients!$F$16)/($A2524*($C$4/100)))&lt;=1,2*ASIN(($C$7*Coefficients!$F$16)/( $A2524*($C$4/100)))*180/PI(),180),FALSE))))</f>
        <v>25.56495983538565</v>
      </c>
      <c r="H2524" s="50">
        <f>IF(AND(C$9="L",C$10="IB"),(($C$7*Coefficients!$C$16)/($A2524*SIN(C$5*PI()/180))*100/2)^2*PI(),IF(AND(C$9="C",C$10="IB"),(($C$7*Coefficients!$D$16)/($A2524*SIN(C$5*PI()/180))*100/2)^2*PI(),IF(AND(C$9="L",C$10="D"),(($C$7*Coefficients!$E$16)/($A2524*SIN(C$5*PI()/180))*100/2)^2*PI(),IF(AND(C$9="C",C$10="D"),(($C$7* Coefficients!$F$16)/($A2524*SIN(C$5*PI()/180))*100/2)^2*PI(),FALSE))))</f>
        <v>269.75383963678792</v>
      </c>
      <c r="I2524" s="42">
        <f t="shared" si="275"/>
        <v>0.25947169387951419</v>
      </c>
      <c r="L2524" s="44"/>
    </row>
    <row r="2525" spans="1:12" x14ac:dyDescent="0.25">
      <c r="A2525" s="51">
        <f t="shared" si="276"/>
        <v>3090.2954325131759</v>
      </c>
      <c r="B2525" s="5">
        <f t="shared" si="270"/>
        <v>7.1028958676734658E-2</v>
      </c>
      <c r="C2525" s="49">
        <f t="shared" si="273"/>
        <v>-22.971291045503865</v>
      </c>
      <c r="D2525" s="5">
        <f t="shared" si="271"/>
        <v>29.726514941002851</v>
      </c>
      <c r="E2525" s="5">
        <f t="shared" si="272"/>
        <v>100.3963743715436</v>
      </c>
      <c r="F2525" s="5">
        <f t="shared" si="274"/>
        <v>20.017180293541855</v>
      </c>
      <c r="G2525" s="16">
        <f>IF(AND(C$9="L",C$10="IB"),IF((($C$7*Coefficients!$C$16)/($A2525*($C$4/100)))&lt;=1,2*ASIN(($C$7*Coefficients!$C$16)/( $A2525*($C$4/100)))*180/PI(),180),IF(AND(C$9="C",C$10="IB"),IF((($C$7*Coefficients!$D$16)/($A2525*($C$4/100)))&lt;=1,2*ASIN(($C$7*Coefficients!$D$16)/( $A2525*($C$4/100)))*180/PI(),180),IF(AND(C$9="L",C$10="D"),IF((($C$7*Coefficients!$E$16)/($A2525*($C$4/100)))&lt;=1,2*ASIN(($C$7*Coefficients!$E$16)/( $A2525*($C$4/100)))*180/PI(),180),IF(AND(C$9="C",C$10="D"),IF((($C$7*Coefficients!$F$16)/($A2525*($C$4/100)))&lt;=1,2*ASIN(($C$7*Coefficients!$F$16)/( $A2525*($C$4/100)))*180/PI(),180),FALSE))))</f>
        <v>25.50517028117957</v>
      </c>
      <c r="H2525" s="50">
        <f>IF(AND(C$9="L",C$10="IB"),(($C$7*Coefficients!$C$16)/($A2525*SIN(C$5*PI()/180))*100/2)^2*PI(),IF(AND(C$9="C",C$10="IB"),(($C$7*Coefficients!$D$16)/($A2525*SIN(C$5*PI()/180))*100/2)^2*PI(),IF(AND(C$9="L",C$10="D"),(($C$7*Coefficients!$E$16)/($A2525*SIN(C$5*PI()/180))*100/2)^2*PI(),IF(AND(C$9="C",C$10="D"),(($C$7* Coefficients!$F$16)/($A2525*SIN(C$5*PI()/180))*100/2)^2*PI(),FALSE))))</f>
        <v>268.51443332583386</v>
      </c>
      <c r="I2525" s="42">
        <f t="shared" si="275"/>
        <v>0.25887492554373737</v>
      </c>
      <c r="L2525" s="44"/>
    </row>
    <row r="2526" spans="1:12" x14ac:dyDescent="0.25">
      <c r="A2526" s="51">
        <f t="shared" si="276"/>
        <v>3097.4192992161647</v>
      </c>
      <c r="B2526" s="5">
        <f t="shared" si="270"/>
        <v>7.2406389894439663E-2</v>
      </c>
      <c r="C2526" s="49">
        <f t="shared" si="273"/>
        <v>-22.804462108808501</v>
      </c>
      <c r="D2526" s="5">
        <f t="shared" si="271"/>
        <v>29.795041635168101</v>
      </c>
      <c r="E2526" s="5">
        <f t="shared" si="272"/>
        <v>100.85978298035387</v>
      </c>
      <c r="F2526" s="5">
        <f t="shared" si="274"/>
        <v>20.037180293541855</v>
      </c>
      <c r="G2526" s="16">
        <f>IF(AND(C$9="L",C$10="IB"),IF((($C$7*Coefficients!$C$16)/($A2526*($C$4/100)))&lt;=1,2*ASIN(($C$7*Coefficients!$C$16)/( $A2526*($C$4/100)))*180/PI(),180),IF(AND(C$9="C",C$10="IB"),IF((($C$7*Coefficients!$D$16)/($A2526*($C$4/100)))&lt;=1,2*ASIN(($C$7*Coefficients!$D$16)/( $A2526*($C$4/100)))*180/PI(),180),IF(AND(C$9="L",C$10="D"),IF((($C$7*Coefficients!$E$16)/($A2526*($C$4/100)))&lt;=1,2*ASIN(($C$7*Coefficients!$E$16)/( $A2526*($C$4/100)))*180/PI(),180),IF(AND(C$9="C",C$10="D"),IF((($C$7*Coefficients!$F$16)/($A2526*($C$4/100)))&lt;=1,2*ASIN(($C$7*Coefficients!$F$16)/( $A2526*($C$4/100)))*180/PI(),180),FALSE))))</f>
        <v>25.445525274376582</v>
      </c>
      <c r="H2526" s="50">
        <f>IF(AND(C$9="L",C$10="IB"),(($C$7*Coefficients!$C$16)/($A2526*SIN(C$5*PI()/180))*100/2)^2*PI(),IF(AND(C$9="C",C$10="IB"),(($C$7*Coefficients!$D$16)/($A2526*SIN(C$5*PI()/180))*100/2)^2*PI(),IF(AND(C$9="L",C$10="D"),(($C$7*Coefficients!$E$16)/($A2526*SIN(C$5*PI()/180))*100/2)^2*PI(),IF(AND(C$9="C",C$10="D"),(($C$7* Coefficients!$F$16)/($A2526*SIN(C$5*PI()/180))*100/2)^2*PI(),FALSE))))</f>
        <v>267.28072156961048</v>
      </c>
      <c r="I2526" s="42">
        <f t="shared" si="275"/>
        <v>0.25827952973704549</v>
      </c>
      <c r="L2526" s="44"/>
    </row>
    <row r="2527" spans="1:12" x14ac:dyDescent="0.25">
      <c r="A2527" s="51">
        <f t="shared" si="276"/>
        <v>3104.5595881279392</v>
      </c>
      <c r="B2527" s="5">
        <f t="shared" si="270"/>
        <v>7.3770592732281301E-2</v>
      </c>
      <c r="C2527" s="49">
        <f t="shared" si="273"/>
        <v>-22.642334541127962</v>
      </c>
      <c r="D2527" s="5">
        <f t="shared" si="271"/>
        <v>29.863726299678099</v>
      </c>
      <c r="E2527" s="5">
        <f t="shared" si="272"/>
        <v>101.32533058611564</v>
      </c>
      <c r="F2527" s="5">
        <f t="shared" si="274"/>
        <v>20.057180293541855</v>
      </c>
      <c r="G2527" s="16">
        <f>IF(AND(C$9="L",C$10="IB"),IF((($C$7*Coefficients!$C$16)/($A2527*($C$4/100)))&lt;=1,2*ASIN(($C$7*Coefficients!$C$16)/( $A2527*($C$4/100)))*180/PI(),180),IF(AND(C$9="C",C$10="IB"),IF((($C$7*Coefficients!$D$16)/($A2527*($C$4/100)))&lt;=1,2*ASIN(($C$7*Coefficients!$D$16)/( $A2527*($C$4/100)))*180/PI(),180),IF(AND(C$9="L",C$10="D"),IF((($C$7*Coefficients!$E$16)/($A2527*($C$4/100)))&lt;=1,2*ASIN(($C$7*Coefficients!$E$16)/( $A2527*($C$4/100)))*180/PI(),180),IF(AND(C$9="C",C$10="D"),IF((($C$7*Coefficients!$F$16)/($A2527*($C$4/100)))&lt;=1,2*ASIN(($C$7*Coefficients!$F$16)/( $A2527*($C$4/100)))*180/PI(),180),FALSE))))</f>
        <v>25.386024431630844</v>
      </c>
      <c r="H2527" s="50">
        <f>IF(AND(C$9="L",C$10="IB"),(($C$7*Coefficients!$C$16)/($A2527*SIN(C$5*PI()/180))*100/2)^2*PI(),IF(AND(C$9="C",C$10="IB"),(($C$7*Coefficients!$D$16)/($A2527*SIN(C$5*PI()/180))*100/2)^2*PI(),IF(AND(C$9="L",C$10="D"),(($C$7*Coefficients!$E$16)/($A2527*SIN(C$5*PI()/180))*100/2)^2*PI(),IF(AND(C$9="C",C$10="D"),(($C$7* Coefficients!$F$16)/($A2527*SIN(C$5*PI()/180))*100/2)^2*PI(),FALSE))))</f>
        <v>266.05267820401536</v>
      </c>
      <c r="I2527" s="42">
        <f t="shared" si="275"/>
        <v>0.25768550330270934</v>
      </c>
      <c r="L2527" s="44"/>
    </row>
    <row r="2528" spans="1:12" x14ac:dyDescent="0.25">
      <c r="A2528" s="51">
        <f t="shared" si="276"/>
        <v>3111.7163371055999</v>
      </c>
      <c r="B2528" s="5">
        <f t="shared" si="270"/>
        <v>7.5121465528967854E-2</v>
      </c>
      <c r="C2528" s="49">
        <f t="shared" si="273"/>
        <v>-22.484718961980718</v>
      </c>
      <c r="D2528" s="5">
        <f t="shared" si="271"/>
        <v>29.932569298692083</v>
      </c>
      <c r="E2528" s="5">
        <f t="shared" si="272"/>
        <v>101.79302706199019</v>
      </c>
      <c r="F2528" s="5">
        <f t="shared" si="274"/>
        <v>20.077180293541854</v>
      </c>
      <c r="G2528" s="16">
        <f>IF(AND(C$9="L",C$10="IB"),IF((($C$7*Coefficients!$C$16)/($A2528*($C$4/100)))&lt;=1,2*ASIN(($C$7*Coefficients!$C$16)/( $A2528*($C$4/100)))*180/PI(),180),IF(AND(C$9="C",C$10="IB"),IF((($C$7*Coefficients!$D$16)/($A2528*($C$4/100)))&lt;=1,2*ASIN(($C$7*Coefficients!$D$16)/( $A2528*($C$4/100)))*180/PI(),180),IF(AND(C$9="L",C$10="D"),IF((($C$7*Coefficients!$E$16)/($A2528*($C$4/100)))&lt;=1,2*ASIN(($C$7*Coefficients!$E$16)/( $A2528*($C$4/100)))*180/PI(),180),IF(AND(C$9="C",C$10="D"),IF((($C$7*Coefficients!$F$16)/($A2528*($C$4/100)))&lt;=1,2*ASIN(($C$7*Coefficients!$F$16)/( $A2528*($C$4/100)))*180/PI(),180),FALSE))))</f>
        <v>25.326667370858164</v>
      </c>
      <c r="H2528" s="50">
        <f>IF(AND(C$9="L",C$10="IB"),(($C$7*Coefficients!$C$16)/($A2528*SIN(C$5*PI()/180))*100/2)^2*PI(),IF(AND(C$9="C",C$10="IB"),(($C$7*Coefficients!$D$16)/($A2528*SIN(C$5*PI()/180))*100/2)^2*PI(),IF(AND(C$9="L",C$10="D"),(($C$7*Coefficients!$E$16)/($A2528*SIN(C$5*PI()/180))*100/2)^2*PI(),IF(AND(C$9="C",C$10="D"),(($C$7* Coefficients!$F$16)/($A2528*SIN(C$5*PI()/180))*100/2)^2*PI(),FALSE))))</f>
        <v>264.83027718515945</v>
      </c>
      <c r="I2528" s="42">
        <f t="shared" si="275"/>
        <v>0.25709284309125996</v>
      </c>
      <c r="L2528" s="44"/>
    </row>
    <row r="2529" spans="1:12" x14ac:dyDescent="0.25">
      <c r="A2529" s="51">
        <f t="shared" si="276"/>
        <v>3118.8895840935179</v>
      </c>
      <c r="B2529" s="5">
        <f t="shared" si="270"/>
        <v>7.6458907019703426E-2</v>
      </c>
      <c r="C2529" s="49">
        <f t="shared" si="273"/>
        <v>-22.331438290269805</v>
      </c>
      <c r="D2529" s="5">
        <f t="shared" si="271"/>
        <v>30.001570997208798</v>
      </c>
      <c r="E2529" s="5">
        <f t="shared" si="272"/>
        <v>102.26288232671132</v>
      </c>
      <c r="F2529" s="5">
        <f t="shared" si="274"/>
        <v>20.097180293541857</v>
      </c>
      <c r="G2529" s="16">
        <f>IF(AND(C$9="L",C$10="IB"),IF((($C$7*Coefficients!$C$16)/($A2529*($C$4/100)))&lt;=1,2*ASIN(($C$7*Coefficients!$C$16)/( $A2529*($C$4/100)))*180/PI(),180),IF(AND(C$9="C",C$10="IB"),IF((($C$7*Coefficients!$D$16)/($A2529*($C$4/100)))&lt;=1,2*ASIN(($C$7*Coefficients!$D$16)/( $A2529*($C$4/100)))*180/PI(),180),IF(AND(C$9="L",C$10="D"),IF((($C$7*Coefficients!$E$16)/($A2529*($C$4/100)))&lt;=1,2*ASIN(($C$7*Coefficients!$E$16)/( $A2529*($C$4/100)))*180/PI(),180),IF(AND(C$9="C",C$10="D"),IF((($C$7*Coefficients!$F$16)/($A2529*($C$4/100)))&lt;=1,2*ASIN(($C$7*Coefficients!$F$16)/( $A2529*($C$4/100)))*180/PI(),180),FALSE))))</f>
        <v>25.267453711230196</v>
      </c>
      <c r="H2529" s="50">
        <f>IF(AND(C$9="L",C$10="IB"),(($C$7*Coefficients!$C$16)/($A2529*SIN(C$5*PI()/180))*100/2)^2*PI(),IF(AND(C$9="C",C$10="IB"),(($C$7*Coefficients!$D$16)/($A2529*SIN(C$5*PI()/180))*100/2)^2*PI(),IF(AND(C$9="L",C$10="D"),(($C$7*Coefficients!$E$16)/($A2529*SIN(C$5*PI()/180))*100/2)^2*PI(),IF(AND(C$9="C",C$10="D"),(($C$7* Coefficients!$F$16)/($A2529*SIN(C$5*PI()/180))*100/2)^2*PI(),FALSE))))</f>
        <v>263.61349258881432</v>
      </c>
      <c r="I2529" s="42">
        <f t="shared" si="275"/>
        <v>0.2565015459604717</v>
      </c>
      <c r="L2529" s="44"/>
    </row>
    <row r="2530" spans="1:12" x14ac:dyDescent="0.25">
      <c r="A2530" s="51">
        <f t="shared" si="276"/>
        <v>3126.0793671235347</v>
      </c>
      <c r="B2530" s="5">
        <f t="shared" si="270"/>
        <v>7.7782816352874762E-2</v>
      </c>
      <c r="C2530" s="49">
        <f t="shared" si="273"/>
        <v>-22.182326720204991</v>
      </c>
      <c r="D2530" s="5">
        <f t="shared" si="271"/>
        <v>30.070731761068373</v>
      </c>
      <c r="E2530" s="5">
        <f t="shared" si="272"/>
        <v>102.73490634479562</v>
      </c>
      <c r="F2530" s="5">
        <f t="shared" si="274"/>
        <v>20.117180293541853</v>
      </c>
      <c r="G2530" s="16">
        <f>IF(AND(C$9="L",C$10="IB"),IF((($C$7*Coefficients!$C$16)/($A2530*($C$4/100)))&lt;=1,2*ASIN(($C$7*Coefficients!$C$16)/( $A2530*($C$4/100)))*180/PI(),180),IF(AND(C$9="C",C$10="IB"),IF((($C$7*Coefficients!$D$16)/($A2530*($C$4/100)))&lt;=1,2*ASIN(($C$7*Coefficients!$D$16)/( $A2530*($C$4/100)))*180/PI(),180),IF(AND(C$9="L",C$10="D"),IF((($C$7*Coefficients!$E$16)/($A2530*($C$4/100)))&lt;=1,2*ASIN(($C$7*Coefficients!$E$16)/( $A2530*($C$4/100)))*180/PI(),180),IF(AND(C$9="C",C$10="D"),IF((($C$7*Coefficients!$F$16)/($A2530*($C$4/100)))&lt;=1,2*ASIN(($C$7*Coefficients!$F$16)/( $A2530*($C$4/100)))*180/PI(),180),FALSE))))</f>
        <v>25.208383073168548</v>
      </c>
      <c r="H2530" s="50">
        <f>IF(AND(C$9="L",C$10="IB"),(($C$7*Coefficients!$C$16)/($A2530*SIN(C$5*PI()/180))*100/2)^2*PI(),IF(AND(C$9="C",C$10="IB"),(($C$7*Coefficients!$D$16)/($A2530*SIN(C$5*PI()/180))*100/2)^2*PI(),IF(AND(C$9="L",C$10="D"),(($C$7*Coefficients!$E$16)/($A2530*SIN(C$5*PI()/180))*100/2)^2*PI(),IF(AND(C$9="C",C$10="D"),(($C$7* Coefficients!$F$16)/($A2530*SIN(C$5*PI()/180))*100/2)^2*PI(),FALSE))))</f>
        <v>262.40229860986238</v>
      </c>
      <c r="I2530" s="42">
        <f t="shared" si="275"/>
        <v>0.25591160877534624</v>
      </c>
      <c r="L2530" s="44"/>
    </row>
    <row r="2531" spans="1:12" x14ac:dyDescent="0.25">
      <c r="A2531" s="51">
        <f t="shared" si="276"/>
        <v>3133.2857243151643</v>
      </c>
      <c r="B2531" s="5">
        <f t="shared" ref="B2531:B2594" si="277">IF(AND(C$9="L",C$10="IB"),SQRT((SIN(PI()*$A2531*($C$4/100)/$C$7*SIN($C$5*PI()/180))/(PI()*$A2531*($C$4/100)/$C$7*SIN($C$5*PI()/180)))^2),IF(AND(C$9="C",C$10="IB"),IMABS(2*BESSELJ((2*PI()*$A2531/$C$7)*(($C$4/100)/2)*SIN($C$5*PI()/180),1)/( (2*PI()*$A2531/$C$7)*(($C$4/100)/2)*SIN($C$5*PI()/180))),IF(AND(C$9="L",C$10="D"),SQRT((SIN(PI()*$A2531*($C$4/100)/$C$7*SIN($C$5*PI()/180))/(PI()*$A2531*($C$4/100)/$C$7*SIN($C$5*PI()/180)))^2)*COS(C$5*PI()/180),IF(AND(C$9="C",C$10="D"),IMABS(2*BESSELJ((2*PI()*$A2531/$C$7)*(($C$4/100)/2)*SIN($C$5*PI()/180),1)/( (2*PI()*$A2531/$C$7)*(($C$4/100)/2)*SIN($C$5*PI()/180)))* COS(C$5*PI()/180),FALSE))))</f>
        <v>7.9093093106913023E-2</v>
      </c>
      <c r="C2531" s="49">
        <f t="shared" si="273"/>
        <v>-22.037228801986743</v>
      </c>
      <c r="D2531" s="5">
        <f t="shared" ref="D2531:D2594" si="278">IF(C$9="C",C$14/(C$7/A2531*100),"n/a")</f>
        <v>30.140051956954292</v>
      </c>
      <c r="E2531" s="5">
        <f t="shared" ref="E2531:E2594" si="279">IF($C$9="C",(((PI()*(C$4/100)/(C$7/A2531)))^2),IF($C$9="L",(2*(C$4/100)/(C$7/A2531)),FALSE))</f>
        <v>103.20910912675376</v>
      </c>
      <c r="F2531" s="5">
        <f t="shared" si="274"/>
        <v>20.137180293541856</v>
      </c>
      <c r="G2531" s="16">
        <f>IF(AND(C$9="L",C$10="IB"),IF((($C$7*Coefficients!$C$16)/($A2531*($C$4/100)))&lt;=1,2*ASIN(($C$7*Coefficients!$C$16)/( $A2531*($C$4/100)))*180/PI(),180),IF(AND(C$9="C",C$10="IB"),IF((($C$7*Coefficients!$D$16)/($A2531*($C$4/100)))&lt;=1,2*ASIN(($C$7*Coefficients!$D$16)/( $A2531*($C$4/100)))*180/PI(),180),IF(AND(C$9="L",C$10="D"),IF((($C$7*Coefficients!$E$16)/($A2531*($C$4/100)))&lt;=1,2*ASIN(($C$7*Coefficients!$E$16)/( $A2531*($C$4/100)))*180/PI(),180),IF(AND(C$9="C",C$10="D"),IF((($C$7*Coefficients!$F$16)/($A2531*($C$4/100)))&lt;=1,2*ASIN(($C$7*Coefficients!$F$16)/( $A2531*($C$4/100)))*180/PI(),180),FALSE))))</f>
        <v>25.149455078338992</v>
      </c>
      <c r="H2531" s="50">
        <f>IF(AND(C$9="L",C$10="IB"),(($C$7*Coefficients!$C$16)/($A2531*SIN(C$5*PI()/180))*100/2)^2*PI(),IF(AND(C$9="C",C$10="IB"),(($C$7*Coefficients!$D$16)/($A2531*SIN(C$5*PI()/180))*100/2)^2*PI(),IF(AND(C$9="L",C$10="D"),(($C$7*Coefficients!$E$16)/($A2531*SIN(C$5*PI()/180))*100/2)^2*PI(),IF(AND(C$9="C",C$10="D"),(($C$7* Coefficients!$F$16)/($A2531*SIN(C$5*PI()/180))*100/2)^2*PI(),FALSE))))</f>
        <v>261.19666956175013</v>
      </c>
      <c r="I2531" s="42">
        <f t="shared" si="275"/>
        <v>0.25532302840809529</v>
      </c>
      <c r="L2531" s="44"/>
    </row>
    <row r="2532" spans="1:12" x14ac:dyDescent="0.25">
      <c r="A2532" s="51">
        <f t="shared" si="276"/>
        <v>3140.508693875795</v>
      </c>
      <c r="B2532" s="5">
        <f t="shared" si="277"/>
        <v>8.0389637307329259E-2</v>
      </c>
      <c r="C2532" s="49">
        <f t="shared" ref="C2532:C2595" si="280">20*LOG(B2532)</f>
        <v>-21.895998614657806</v>
      </c>
      <c r="D2532" s="5">
        <f t="shared" si="278"/>
        <v>30.209531952395338</v>
      </c>
      <c r="E2532" s="5">
        <f t="shared" si="279"/>
        <v>103.68550072930285</v>
      </c>
      <c r="F2532" s="5">
        <f t="shared" ref="F2532:F2595" si="281">IF(E2532&gt;=1,10*LOG(E2532),"neg.")</f>
        <v>20.157180293541856</v>
      </c>
      <c r="G2532" s="16">
        <f>IF(AND(C$9="L",C$10="IB"),IF((($C$7*Coefficients!$C$16)/($A2532*($C$4/100)))&lt;=1,2*ASIN(($C$7*Coefficients!$C$16)/( $A2532*($C$4/100)))*180/PI(),180),IF(AND(C$9="C",C$10="IB"),IF((($C$7*Coefficients!$D$16)/($A2532*($C$4/100)))&lt;=1,2*ASIN(($C$7*Coefficients!$D$16)/( $A2532*($C$4/100)))*180/PI(),180),IF(AND(C$9="L",C$10="D"),IF((($C$7*Coefficients!$E$16)/($A2532*($C$4/100)))&lt;=1,2*ASIN(($C$7*Coefficients!$E$16)/( $A2532*($C$4/100)))*180/PI(),180),IF(AND(C$9="C",C$10="D"),IF((($C$7*Coefficients!$F$16)/($A2532*($C$4/100)))&lt;=1,2*ASIN(($C$7*Coefficients!$F$16)/( $A2532*($C$4/100)))*180/PI(),180),FALSE))))</f>
        <v>25.090669349645694</v>
      </c>
      <c r="H2532" s="50">
        <f>IF(AND(C$9="L",C$10="IB"),(($C$7*Coefficients!$C$16)/($A2532*SIN(C$5*PI()/180))*100/2)^2*PI(),IF(AND(C$9="C",C$10="IB"),(($C$7*Coefficients!$D$16)/($A2532*SIN(C$5*PI()/180))*100/2)^2*PI(),IF(AND(C$9="L",C$10="D"),(($C$7*Coefficients!$E$16)/($A2532*SIN(C$5*PI()/180))*100/2)^2*PI(),IF(AND(C$9="C",C$10="D"),(($C$7* Coefficients!$F$16)/($A2532*SIN(C$5*PI()/180))*100/2)^2*PI(),FALSE))))</f>
        <v>259.99657987594281</v>
      </c>
      <c r="I2532" s="42">
        <f t="shared" ref="I2532:I2595" si="282">(0.8/A2532)*1000</f>
        <v>0.25473580173812427</v>
      </c>
      <c r="L2532" s="44"/>
    </row>
    <row r="2533" spans="1:12" x14ac:dyDescent="0.25">
      <c r="A2533" s="51">
        <f t="shared" ref="A2533:A2596" si="283">A2532*10^(1/1000)</f>
        <v>3147.7483141008925</v>
      </c>
      <c r="B2533" s="5">
        <f t="shared" si="277"/>
        <v>8.1672349443919767E-2</v>
      </c>
      <c r="C2533" s="49">
        <f t="shared" si="280"/>
        <v>-21.758499020260395</v>
      </c>
      <c r="D2533" s="5">
        <f t="shared" si="278"/>
        <v>30.27917211576753</v>
      </c>
      <c r="E2533" s="5">
        <f t="shared" si="279"/>
        <v>104.16409125557971</v>
      </c>
      <c r="F2533" s="5">
        <f t="shared" si="281"/>
        <v>20.177180293541856</v>
      </c>
      <c r="G2533" s="16">
        <f>IF(AND(C$9="L",C$10="IB"),IF((($C$7*Coefficients!$C$16)/($A2533*($C$4/100)))&lt;=1,2*ASIN(($C$7*Coefficients!$C$16)/( $A2533*($C$4/100)))*180/PI(),180),IF(AND(C$9="C",C$10="IB"),IF((($C$7*Coefficients!$D$16)/($A2533*($C$4/100)))&lt;=1,2*ASIN(($C$7*Coefficients!$D$16)/( $A2533*($C$4/100)))*180/PI(),180),IF(AND(C$9="L",C$10="D"),IF((($C$7*Coefficients!$E$16)/($A2533*($C$4/100)))&lt;=1,2*ASIN(($C$7*Coefficients!$E$16)/( $A2533*($C$4/100)))*180/PI(),180),IF(AND(C$9="C",C$10="D"),IF((($C$7*Coefficients!$F$16)/($A2533*($C$4/100)))&lt;=1,2*ASIN(($C$7*Coefficients!$F$16)/( $A2533*($C$4/100)))*180/PI(),180),FALSE))))</f>
        <v>25.032025511225509</v>
      </c>
      <c r="H2533" s="50">
        <f>IF(AND(C$9="L",C$10="IB"),(($C$7*Coefficients!$C$16)/($A2533*SIN(C$5*PI()/180))*100/2)^2*PI(),IF(AND(C$9="C",C$10="IB"),(($C$7*Coefficients!$D$16)/($A2533*SIN(C$5*PI()/180))*100/2)^2*PI(),IF(AND(C$9="L",C$10="D"),(($C$7*Coefficients!$E$16)/($A2533*SIN(C$5*PI()/180))*100/2)^2*PI(),IF(AND(C$9="C",C$10="D"),(($C$7* Coefficients!$F$16)/($A2533*SIN(C$5*PI()/180))*100/2)^2*PI(),FALSE))))</f>
        <v>258.80200410138235</v>
      </c>
      <c r="I2533" s="42">
        <f t="shared" si="282"/>
        <v>0.25414992565201583</v>
      </c>
      <c r="L2533" s="44"/>
    </row>
    <row r="2534" spans="1:12" x14ac:dyDescent="0.25">
      <c r="A2534" s="51">
        <f t="shared" si="283"/>
        <v>3155.0046233742023</v>
      </c>
      <c r="B2534" s="5">
        <f t="shared" si="277"/>
        <v>8.2941130488146719E-2</v>
      </c>
      <c r="C2534" s="49">
        <f t="shared" si="280"/>
        <v>-21.624600989901065</v>
      </c>
      <c r="D2534" s="5">
        <f t="shared" si="278"/>
        <v>30.348972816296072</v>
      </c>
      <c r="E2534" s="5">
        <f t="shared" si="279"/>
        <v>104.64489085535506</v>
      </c>
      <c r="F2534" s="5">
        <f t="shared" si="281"/>
        <v>20.197180293541855</v>
      </c>
      <c r="G2534" s="16">
        <f>IF(AND(C$9="L",C$10="IB"),IF((($C$7*Coefficients!$C$16)/($A2534*($C$4/100)))&lt;=1,2*ASIN(($C$7*Coefficients!$C$16)/( $A2534*($C$4/100)))*180/PI(),180),IF(AND(C$9="C",C$10="IB"),IF((($C$7*Coefficients!$D$16)/($A2534*($C$4/100)))&lt;=1,2*ASIN(($C$7*Coefficients!$D$16)/( $A2534*($C$4/100)))*180/PI(),180),IF(AND(C$9="L",C$10="D"),IF((($C$7*Coefficients!$E$16)/($A2534*($C$4/100)))&lt;=1,2*ASIN(($C$7*Coefficients!$E$16)/( $A2534*($C$4/100)))*180/PI(),180),IF(AND(C$9="C",C$10="D"),IF((($C$7*Coefficients!$F$16)/($A2534*($C$4/100)))&lt;=1,2*ASIN(($C$7*Coefficients!$F$16)/( $A2534*($C$4/100)))*180/PI(),180),FALSE))))</f>
        <v>24.973523188442236</v>
      </c>
      <c r="H2534" s="50">
        <f>IF(AND(C$9="L",C$10="IB"),(($C$7*Coefficients!$C$16)/($A2534*SIN(C$5*PI()/180))*100/2)^2*PI(),IF(AND(C$9="C",C$10="IB"),(($C$7*Coefficients!$D$16)/($A2534*SIN(C$5*PI()/180))*100/2)^2*PI(),IF(AND(C$9="L",C$10="D"),(($C$7*Coefficients!$E$16)/($A2534*SIN(C$5*PI()/180))*100/2)^2*PI(),IF(AND(C$9="C",C$10="D"),(($C$7* Coefficients!$F$16)/($A2534*SIN(C$5*PI()/180))*100/2)^2*PI(),FALSE))))</f>
        <v>257.61291690394813</v>
      </c>
      <c r="I2534" s="42">
        <f t="shared" si="282"/>
        <v>0.25356539704351339</v>
      </c>
      <c r="L2534" s="44"/>
    </row>
    <row r="2535" spans="1:12" x14ac:dyDescent="0.25">
      <c r="A2535" s="51">
        <f t="shared" si="283"/>
        <v>3162.2776601679539</v>
      </c>
      <c r="B2535" s="5">
        <f t="shared" si="277"/>
        <v>8.4195881910688511E-2</v>
      </c>
      <c r="C2535" s="49">
        <f t="shared" si="280"/>
        <v>-21.49418299357016</v>
      </c>
      <c r="D2535" s="5">
        <f t="shared" si="278"/>
        <v>30.41893442405734</v>
      </c>
      <c r="E2535" s="5">
        <f t="shared" si="279"/>
        <v>105.12790972524891</v>
      </c>
      <c r="F2535" s="5">
        <f t="shared" si="281"/>
        <v>20.217180293541851</v>
      </c>
      <c r="G2535" s="16">
        <f>IF(AND(C$9="L",C$10="IB"),IF((($C$7*Coefficients!$C$16)/($A2535*($C$4/100)))&lt;=1,2*ASIN(($C$7*Coefficients!$C$16)/( $A2535*($C$4/100)))*180/PI(),180),IF(AND(C$9="C",C$10="IB"),IF((($C$7*Coefficients!$D$16)/($A2535*($C$4/100)))&lt;=1,2*ASIN(($C$7*Coefficients!$D$16)/( $A2535*($C$4/100)))*180/PI(),180),IF(AND(C$9="L",C$10="D"),IF((($C$7*Coefficients!$E$16)/($A2535*($C$4/100)))&lt;=1,2*ASIN(($C$7*Coefficients!$E$16)/( $A2535*($C$4/100)))*180/PI(),180),IF(AND(C$9="C",C$10="D"),IF((($C$7*Coefficients!$F$16)/($A2535*($C$4/100)))&lt;=1,2*ASIN(($C$7*Coefficients!$F$16)/( $A2535*($C$4/100)))*180/PI(),180),FALSE))))</f>
        <v>24.915162007881026</v>
      </c>
      <c r="H2535" s="50">
        <f>IF(AND(C$9="L",C$10="IB"),(($C$7*Coefficients!$C$16)/($A2535*SIN(C$5*PI()/180))*100/2)^2*PI(),IF(AND(C$9="C",C$10="IB"),(($C$7*Coefficients!$D$16)/($A2535*SIN(C$5*PI()/180))*100/2)^2*PI(),IF(AND(C$9="L",C$10="D"),(($C$7*Coefficients!$E$16)/($A2535*SIN(C$5*PI()/180))*100/2)^2*PI(),IF(AND(C$9="C",C$10="D"),(($C$7* Coefficients!$F$16)/($A2535*SIN(C$5*PI()/180))*100/2)^2*PI(),FALSE))))</f>
        <v>256.42929306591878</v>
      </c>
      <c r="I2535" s="42">
        <f t="shared" si="282"/>
        <v>0.25298221281350441</v>
      </c>
      <c r="L2535" s="44"/>
    </row>
    <row r="2536" spans="1:12" x14ac:dyDescent="0.25">
      <c r="A2536" s="51">
        <f t="shared" si="283"/>
        <v>3169.5674630430644</v>
      </c>
      <c r="B2536" s="5">
        <f t="shared" si="277"/>
        <v>8.5436505699161072E-2</v>
      </c>
      <c r="C2536" s="49">
        <f t="shared" si="280"/>
        <v>-21.367130446620671</v>
      </c>
      <c r="D2536" s="5">
        <f t="shared" si="278"/>
        <v>30.489057309980808</v>
      </c>
      <c r="E2536" s="5">
        <f t="shared" si="279"/>
        <v>105.61315810894672</v>
      </c>
      <c r="F2536" s="5">
        <f t="shared" si="281"/>
        <v>20.237180293541854</v>
      </c>
      <c r="G2536" s="16">
        <f>IF(AND(C$9="L",C$10="IB"),IF((($C$7*Coefficients!$C$16)/($A2536*($C$4/100)))&lt;=1,2*ASIN(($C$7*Coefficients!$C$16)/( $A2536*($C$4/100)))*180/PI(),180),IF(AND(C$9="C",C$10="IB"),IF((($C$7*Coefficients!$D$16)/($A2536*($C$4/100)))&lt;=1,2*ASIN(($C$7*Coefficients!$D$16)/( $A2536*($C$4/100)))*180/PI(),180),IF(AND(C$9="L",C$10="D"),IF((($C$7*Coefficients!$E$16)/($A2536*($C$4/100)))&lt;=1,2*ASIN(($C$7*Coefficients!$E$16)/( $A2536*($C$4/100)))*180/PI(),180),IF(AND(C$9="C",C$10="D"),IF((($C$7*Coefficients!$F$16)/($A2536*($C$4/100)))&lt;=1,2*ASIN(($C$7*Coefficients!$F$16)/( $A2536*($C$4/100)))*180/PI(),180),FALSE))))</f>
        <v>24.856941597342733</v>
      </c>
      <c r="H2536" s="50">
        <f>IF(AND(C$9="L",C$10="IB"),(($C$7*Coefficients!$C$16)/($A2536*SIN(C$5*PI()/180))*100/2)^2*PI(),IF(AND(C$9="C",C$10="IB"),(($C$7*Coefficients!$D$16)/($A2536*SIN(C$5*PI()/180))*100/2)^2*PI(),IF(AND(C$9="L",C$10="D"),(($C$7*Coefficients!$E$16)/($A2536*SIN(C$5*PI()/180))*100/2)^2*PI(),IF(AND(C$9="C",C$10="D"),(($C$7* Coefficients!$F$16)/($A2536*SIN(C$5*PI()/180))*100/2)^2*PI(),FALSE))))</f>
        <v>255.25110748543784</v>
      </c>
      <c r="I2536" s="42">
        <f t="shared" si="282"/>
        <v>0.25240036987000408</v>
      </c>
      <c r="L2536" s="44"/>
    </row>
    <row r="2537" spans="1:12" x14ac:dyDescent="0.25">
      <c r="A2537" s="51">
        <f t="shared" si="283"/>
        <v>3176.8740706493431</v>
      </c>
      <c r="B2537" s="5">
        <f t="shared" si="277"/>
        <v>8.6662904376010805E-2</v>
      </c>
      <c r="C2537" s="49">
        <f t="shared" si="280"/>
        <v>-21.24333520671637</v>
      </c>
      <c r="D2537" s="5">
        <f t="shared" si="278"/>
        <v>30.559341845851037</v>
      </c>
      <c r="E2537" s="5">
        <f t="shared" si="279"/>
        <v>106.10064629741657</v>
      </c>
      <c r="F2537" s="5">
        <f t="shared" si="281"/>
        <v>20.25718029354185</v>
      </c>
      <c r="G2537" s="16">
        <f>IF(AND(C$9="L",C$10="IB"),IF((($C$7*Coefficients!$C$16)/($A2537*($C$4/100)))&lt;=1,2*ASIN(($C$7*Coefficients!$C$16)/( $A2537*($C$4/100)))*180/PI(),180),IF(AND(C$9="C",C$10="IB"),IF((($C$7*Coefficients!$D$16)/($A2537*($C$4/100)))&lt;=1,2*ASIN(($C$7*Coefficients!$D$16)/( $A2537*($C$4/100)))*180/PI(),180),IF(AND(C$9="L",C$10="D"),IF((($C$7*Coefficients!$E$16)/($A2537*($C$4/100)))&lt;=1,2*ASIN(($C$7*Coefficients!$E$16)/( $A2537*($C$4/100)))*180/PI(),180),IF(AND(C$9="C",C$10="D"),IF((($C$7*Coefficients!$F$16)/($A2537*($C$4/100)))&lt;=1,2*ASIN(($C$7*Coefficients!$F$16)/( $A2537*($C$4/100)))*180/PI(),180),FALSE))))</f>
        <v>24.798861585838317</v>
      </c>
      <c r="H2537" s="50">
        <f>IF(AND(C$9="L",C$10="IB"),(($C$7*Coefficients!$C$16)/($A2537*SIN(C$5*PI()/180))*100/2)^2*PI(),IF(AND(C$9="C",C$10="IB"),(($C$7*Coefficients!$D$16)/($A2537*SIN(C$5*PI()/180))*100/2)^2*PI(),IF(AND(C$9="L",C$10="D"),(($C$7*Coefficients!$E$16)/($A2537*SIN(C$5*PI()/180))*100/2)^2*PI(),IF(AND(C$9="C",C$10="D"),(($C$7* Coefficients!$F$16)/($A2537*SIN(C$5*PI()/180))*100/2)^2*PI(),FALSE))))</f>
        <v>254.07833517598181</v>
      </c>
      <c r="I2537" s="42">
        <f t="shared" si="282"/>
        <v>0.2518198651281392</v>
      </c>
      <c r="L2537" s="44"/>
    </row>
    <row r="2538" spans="1:12" x14ac:dyDescent="0.25">
      <c r="A2538" s="51">
        <f t="shared" si="283"/>
        <v>3184.1975217256959</v>
      </c>
      <c r="B2538" s="5">
        <f t="shared" si="277"/>
        <v>8.7874981016576301E-2</v>
      </c>
      <c r="C2538" s="49">
        <f t="shared" si="280"/>
        <v>-21.122695115834325</v>
      </c>
      <c r="D2538" s="5">
        <f t="shared" si="278"/>
        <v>30.62978840430965</v>
      </c>
      <c r="E2538" s="5">
        <f t="shared" si="279"/>
        <v>106.59038462912766</v>
      </c>
      <c r="F2538" s="5">
        <f t="shared" si="281"/>
        <v>20.277180293541853</v>
      </c>
      <c r="G2538" s="16">
        <f>IF(AND(C$9="L",C$10="IB"),IF((($C$7*Coefficients!$C$16)/($A2538*($C$4/100)))&lt;=1,2*ASIN(($C$7*Coefficients!$C$16)/( $A2538*($C$4/100)))*180/PI(),180),IF(AND(C$9="C",C$10="IB"),IF((($C$7*Coefficients!$D$16)/($A2538*($C$4/100)))&lt;=1,2*ASIN(($C$7*Coefficients!$D$16)/( $A2538*($C$4/100)))*180/PI(),180),IF(AND(C$9="L",C$10="D"),IF((($C$7*Coefficients!$E$16)/($A2538*($C$4/100)))&lt;=1,2*ASIN(($C$7*Coefficients!$E$16)/( $A2538*($C$4/100)))*180/PI(),180),IF(AND(C$9="C",C$10="D"),IF((($C$7*Coefficients!$F$16)/($A2538*($C$4/100)))&lt;=1,2*ASIN(($C$7*Coefficients!$F$16)/( $A2538*($C$4/100)))*180/PI(),180),FALSE))))</f>
        <v>24.740921603583317</v>
      </c>
      <c r="H2538" s="50">
        <f>IF(AND(C$9="L",C$10="IB"),(($C$7*Coefficients!$C$16)/($A2538*SIN(C$5*PI()/180))*100/2)^2*PI(),IF(AND(C$9="C",C$10="IB"),(($C$7*Coefficients!$D$16)/($A2538*SIN(C$5*PI()/180))*100/2)^2*PI(),IF(AND(C$9="L",C$10="D"),(($C$7*Coefficients!$E$16)/($A2538*SIN(C$5*PI()/180))*100/2)^2*PI(),IF(AND(C$9="C",C$10="D"),(($C$7* Coefficients!$F$16)/($A2538*SIN(C$5*PI()/180))*100/2)^2*PI(),FALSE))))</f>
        <v>252.91095126582928</v>
      </c>
      <c r="I2538" s="42">
        <f t="shared" si="282"/>
        <v>0.25124069551013123</v>
      </c>
      <c r="L2538" s="44"/>
    </row>
    <row r="2539" spans="1:12" x14ac:dyDescent="0.25">
      <c r="A2539" s="51">
        <f t="shared" si="283"/>
        <v>3191.5378551003314</v>
      </c>
      <c r="B2539" s="5">
        <f t="shared" si="277"/>
        <v>8.9072639267320369E-2</v>
      </c>
      <c r="C2539" s="49">
        <f t="shared" si="280"/>
        <v>-21.005113582572843</v>
      </c>
      <c r="D2539" s="5">
        <f t="shared" si="278"/>
        <v>30.70039735885727</v>
      </c>
      <c r="E2539" s="5">
        <f t="shared" si="279"/>
        <v>107.08238349026915</v>
      </c>
      <c r="F2539" s="5">
        <f t="shared" si="281"/>
        <v>20.297180293541853</v>
      </c>
      <c r="G2539" s="16">
        <f>IF(AND(C$9="L",C$10="IB"),IF((($C$7*Coefficients!$C$16)/($A2539*($C$4/100)))&lt;=1,2*ASIN(($C$7*Coefficients!$C$16)/( $A2539*($C$4/100)))*180/PI(),180),IF(AND(C$9="C",C$10="IB"),IF((($C$7*Coefficients!$D$16)/($A2539*($C$4/100)))&lt;=1,2*ASIN(($C$7*Coefficients!$D$16)/( $A2539*($C$4/100)))*180/PI(),180),IF(AND(C$9="L",C$10="D"),IF((($C$7*Coefficients!$E$16)/($A2539*($C$4/100)))&lt;=1,2*ASIN(($C$7*Coefficients!$E$16)/( $A2539*($C$4/100)))*180/PI(),180),IF(AND(C$9="C",C$10="D"),IF((($C$7*Coefficients!$F$16)/($A2539*($C$4/100)))&lt;=1,2*ASIN(($C$7*Coefficients!$F$16)/( $A2539*($C$4/100)))*180/PI(),180),FALSE))))</f>
        <v>24.683121281992381</v>
      </c>
      <c r="H2539" s="50">
        <f>IF(AND(C$9="L",C$10="IB"),(($C$7*Coefficients!$C$16)/($A2539*SIN(C$5*PI()/180))*100/2)^2*PI(),IF(AND(C$9="C",C$10="IB"),(($C$7*Coefficients!$D$16)/($A2539*SIN(C$5*PI()/180))*100/2)^2*PI(),IF(AND(C$9="L",C$10="D"),(($C$7*Coefficients!$E$16)/($A2539*SIN(C$5*PI()/180))*100/2)^2*PI(),IF(AND(C$9="C",C$10="D"),(($C$7* Coefficients!$F$16)/($A2539*SIN(C$5*PI()/180))*100/2)^2*PI(),FALSE))))</f>
        <v>251.74893099753459</v>
      </c>
      <c r="I2539" s="42">
        <f t="shared" si="282"/>
        <v>0.25066285794528065</v>
      </c>
      <c r="L2539" s="44"/>
    </row>
    <row r="2540" spans="1:12" x14ac:dyDescent="0.25">
      <c r="A2540" s="51">
        <f t="shared" si="283"/>
        <v>3198.8951096909668</v>
      </c>
      <c r="B2540" s="5">
        <f t="shared" si="277"/>
        <v>9.0255783364228931E-2</v>
      </c>
      <c r="C2540" s="49">
        <f t="shared" si="280"/>
        <v>-20.890499200590451</v>
      </c>
      <c r="D2540" s="5">
        <f t="shared" si="278"/>
        <v>30.771169083855554</v>
      </c>
      <c r="E2540" s="5">
        <f t="shared" si="279"/>
        <v>107.5766533149709</v>
      </c>
      <c r="F2540" s="5">
        <f t="shared" si="281"/>
        <v>20.317180293541849</v>
      </c>
      <c r="G2540" s="16">
        <f>IF(AND(C$9="L",C$10="IB"),IF((($C$7*Coefficients!$C$16)/($A2540*($C$4/100)))&lt;=1,2*ASIN(($C$7*Coefficients!$C$16)/( $A2540*($C$4/100)))*180/PI(),180),IF(AND(C$9="C",C$10="IB"),IF((($C$7*Coefficients!$D$16)/($A2540*($C$4/100)))&lt;=1,2*ASIN(($C$7*Coefficients!$D$16)/( $A2540*($C$4/100)))*180/PI(),180),IF(AND(C$9="L",C$10="D"),IF((($C$7*Coefficients!$E$16)/($A2540*($C$4/100)))&lt;=1,2*ASIN(($C$7*Coefficients!$E$16)/( $A2540*($C$4/100)))*180/PI(),180),IF(AND(C$9="C",C$10="D"),IF((($C$7*Coefficients!$F$16)/($A2540*($C$4/100)))&lt;=1,2*ASIN(($C$7*Coefficients!$F$16)/( $A2540*($C$4/100)))*180/PI(),180),FALSE))))</f>
        <v>24.625460253673701</v>
      </c>
      <c r="H2540" s="50">
        <f>IF(AND(C$9="L",C$10="IB"),(($C$7*Coefficients!$C$16)/($A2540*SIN(C$5*PI()/180))*100/2)^2*PI(),IF(AND(C$9="C",C$10="IB"),(($C$7*Coefficients!$D$16)/($A2540*SIN(C$5*PI()/180))*100/2)^2*PI(),IF(AND(C$9="L",C$10="D"),(($C$7*Coefficients!$E$16)/($A2540*SIN(C$5*PI()/180))*100/2)^2*PI(),IF(AND(C$9="C",C$10="D"),(($C$7* Coefficients!$F$16)/($A2540*SIN(C$5*PI()/180))*100/2)^2*PI(),FALSE))))</f>
        <v>250.59224972740168</v>
      </c>
      <c r="I2540" s="42">
        <f t="shared" si="282"/>
        <v>0.25008634936995011</v>
      </c>
      <c r="L2540" s="44"/>
    </row>
    <row r="2541" spans="1:12" x14ac:dyDescent="0.25">
      <c r="A2541" s="51">
        <f t="shared" si="283"/>
        <v>3206.2693245050332</v>
      </c>
      <c r="B2541" s="5">
        <f t="shared" si="277"/>
        <v>9.1424318151379774E-2</v>
      </c>
      <c r="C2541" s="49">
        <f t="shared" si="280"/>
        <v>-20.778765399497022</v>
      </c>
      <c r="D2541" s="5">
        <f t="shared" si="278"/>
        <v>30.842103954529144</v>
      </c>
      <c r="E2541" s="5">
        <f t="shared" si="279"/>
        <v>108.07320458552442</v>
      </c>
      <c r="F2541" s="5">
        <f t="shared" si="281"/>
        <v>20.337180293541852</v>
      </c>
      <c r="G2541" s="16">
        <f>IF(AND(C$9="L",C$10="IB"),IF((($C$7*Coefficients!$C$16)/($A2541*($C$4/100)))&lt;=1,2*ASIN(($C$7*Coefficients!$C$16)/( $A2541*($C$4/100)))*180/PI(),180),IF(AND(C$9="C",C$10="IB"),IF((($C$7*Coefficients!$D$16)/($A2541*($C$4/100)))&lt;=1,2*ASIN(($C$7*Coefficients!$D$16)/( $A2541*($C$4/100)))*180/PI(),180),IF(AND(C$9="L",C$10="D"),IF((($C$7*Coefficients!$E$16)/($A2541*($C$4/100)))&lt;=1,2*ASIN(($C$7*Coefficients!$E$16)/( $A2541*($C$4/100)))*180/PI(),180),IF(AND(C$9="C",C$10="D"),IF((($C$7*Coefficients!$F$16)/($A2541*($C$4/100)))&lt;=1,2*ASIN(($C$7*Coefficients!$F$16)/( $A2541*($C$4/100)))*180/PI(),180),FALSE))))</f>
        <v>24.567938152423643</v>
      </c>
      <c r="H2541" s="50">
        <f>IF(AND(C$9="L",C$10="IB"),(($C$7*Coefficients!$C$16)/($A2541*SIN(C$5*PI()/180))*100/2)^2*PI(),IF(AND(C$9="C",C$10="IB"),(($C$7*Coefficients!$D$16)/($A2541*SIN(C$5*PI()/180))*100/2)^2*PI(),IF(AND(C$9="L",C$10="D"),(($C$7*Coefficients!$E$16)/($A2541*SIN(C$5*PI()/180))*100/2)^2*PI(),IF(AND(C$9="C",C$10="D"),(($C$7* Coefficients!$F$16)/($A2541*SIN(C$5*PI()/180))*100/2)^2*PI(),FALSE))))</f>
        <v>249.44088292496241</v>
      </c>
      <c r="I2541" s="42">
        <f t="shared" si="282"/>
        <v>0.24951116672754861</v>
      </c>
      <c r="L2541" s="44"/>
    </row>
    <row r="2542" spans="1:12" x14ac:dyDescent="0.25">
      <c r="A2542" s="51">
        <f t="shared" si="283"/>
        <v>3213.6605386398837</v>
      </c>
      <c r="B2542" s="5">
        <f t="shared" si="277"/>
        <v>9.257814909967578E-2</v>
      </c>
      <c r="C2542" s="49">
        <f t="shared" si="280"/>
        <v>-20.669830124948973</v>
      </c>
      <c r="D2542" s="5">
        <f t="shared" si="278"/>
        <v>30.913202346967662</v>
      </c>
      <c r="E2542" s="5">
        <f t="shared" si="279"/>
        <v>108.57204783260528</v>
      </c>
      <c r="F2542" s="5">
        <f t="shared" si="281"/>
        <v>20.357180293541852</v>
      </c>
      <c r="G2542" s="16">
        <f>IF(AND(C$9="L",C$10="IB"),IF((($C$7*Coefficients!$C$16)/($A2542*($C$4/100)))&lt;=1,2*ASIN(($C$7*Coefficients!$C$16)/( $A2542*($C$4/100)))*180/PI(),180),IF(AND(C$9="C",C$10="IB"),IF((($C$7*Coefficients!$D$16)/($A2542*($C$4/100)))&lt;=1,2*ASIN(($C$7*Coefficients!$D$16)/( $A2542*($C$4/100)))*180/PI(),180),IF(AND(C$9="L",C$10="D"),IF((($C$7*Coefficients!$E$16)/($A2542*($C$4/100)))&lt;=1,2*ASIN(($C$7*Coefficients!$E$16)/( $A2542*($C$4/100)))*180/PI(),180),IF(AND(C$9="C",C$10="D"),IF((($C$7*Coefficients!$F$16)/($A2542*($C$4/100)))&lt;=1,2*ASIN(($C$7*Coefficients!$F$16)/( $A2542*($C$4/100)))*180/PI(),180),FALSE))))</f>
        <v>24.510554613221345</v>
      </c>
      <c r="H2542" s="50">
        <f>IF(AND(C$9="L",C$10="IB"),(($C$7*Coefficients!$C$16)/($A2542*SIN(C$5*PI()/180))*100/2)^2*PI(),IF(AND(C$9="C",C$10="IB"),(($C$7*Coefficients!$D$16)/($A2542*SIN(C$5*PI()/180))*100/2)^2*PI(),IF(AND(C$9="L",C$10="D"),(($C$7*Coefficients!$E$16)/($A2542*SIN(C$5*PI()/180))*100/2)^2*PI(),IF(AND(C$9="C",C$10="D"),(($C$7* Coefficients!$F$16)/($A2542*SIN(C$5*PI()/180))*100/2)^2*PI(),FALSE))))</f>
        <v>248.29480617245559</v>
      </c>
      <c r="I2542" s="42">
        <f t="shared" si="282"/>
        <v>0.24893730696851502</v>
      </c>
      <c r="L2542" s="44"/>
    </row>
    <row r="2543" spans="1:12" x14ac:dyDescent="0.25">
      <c r="A2543" s="51">
        <f t="shared" si="283"/>
        <v>3221.0687912829999</v>
      </c>
      <c r="B2543" s="5">
        <f t="shared" si="277"/>
        <v>9.3717182325745732E-2</v>
      </c>
      <c r="C2543" s="49">
        <f t="shared" si="280"/>
        <v>-20.563615545072977</v>
      </c>
      <c r="D2543" s="5">
        <f t="shared" si="278"/>
        <v>30.984464638127708</v>
      </c>
      <c r="E2543" s="5">
        <f t="shared" si="279"/>
        <v>109.07319363549644</v>
      </c>
      <c r="F2543" s="5">
        <f t="shared" si="281"/>
        <v>20.377180293541848</v>
      </c>
      <c r="G2543" s="16">
        <f>IF(AND(C$9="L",C$10="IB"),IF((($C$7*Coefficients!$C$16)/($A2543*($C$4/100)))&lt;=1,2*ASIN(($C$7*Coefficients!$C$16)/( $A2543*($C$4/100)))*180/PI(),180),IF(AND(C$9="C",C$10="IB"),IF((($C$7*Coefficients!$D$16)/($A2543*($C$4/100)))&lt;=1,2*ASIN(($C$7*Coefficients!$D$16)/( $A2543*($C$4/100)))*180/PI(),180),IF(AND(C$9="L",C$10="D"),IF((($C$7*Coefficients!$E$16)/($A2543*($C$4/100)))&lt;=1,2*ASIN(($C$7*Coefficients!$E$16)/( $A2543*($C$4/100)))*180/PI(),180),IF(AND(C$9="C",C$10="D"),IF((($C$7*Coefficients!$F$16)/($A2543*($C$4/100)))&lt;=1,2*ASIN(($C$7*Coefficients!$F$16)/( $A2543*($C$4/100)))*180/PI(),180),FALSE))))</f>
        <v>24.453309272223308</v>
      </c>
      <c r="H2543" s="50">
        <f>IF(AND(C$9="L",C$10="IB"),(($C$7*Coefficients!$C$16)/($A2543*SIN(C$5*PI()/180))*100/2)^2*PI(),IF(AND(C$9="C",C$10="IB"),(($C$7*Coefficients!$D$16)/($A2543*SIN(C$5*PI()/180))*100/2)^2*PI(),IF(AND(C$9="L",C$10="D"),(($C$7*Coefficients!$E$16)/($A2543*SIN(C$5*PI()/180))*100/2)^2*PI(),IF(AND(C$9="C",C$10="D"),(($C$7* Coefficients!$F$16)/($A2543*SIN(C$5*PI()/180))*100/2)^2*PI(),FALSE))))</f>
        <v>247.15399516430969</v>
      </c>
      <c r="I2543" s="42">
        <f t="shared" si="282"/>
        <v>0.24836476705030197</v>
      </c>
      <c r="L2543" s="44"/>
    </row>
    <row r="2544" spans="1:12" x14ac:dyDescent="0.25">
      <c r="A2544" s="51">
        <f t="shared" si="283"/>
        <v>3228.4941217121996</v>
      </c>
      <c r="B2544" s="5">
        <f t="shared" si="277"/>
        <v>9.4841324611009484E-2</v>
      </c>
      <c r="C2544" s="49">
        <f t="shared" si="280"/>
        <v>-20.460047780668475</v>
      </c>
      <c r="D2544" s="5">
        <f t="shared" si="278"/>
        <v>31.055891205834858</v>
      </c>
      <c r="E2544" s="5">
        <f t="shared" si="279"/>
        <v>109.57665262231269</v>
      </c>
      <c r="F2544" s="5">
        <f t="shared" si="281"/>
        <v>20.397180293541851</v>
      </c>
      <c r="G2544" s="16">
        <f>IF(AND(C$9="L",C$10="IB"),IF((($C$7*Coefficients!$C$16)/($A2544*($C$4/100)))&lt;=1,2*ASIN(($C$7*Coefficients!$C$16)/( $A2544*($C$4/100)))*180/PI(),180),IF(AND(C$9="C",C$10="IB"),IF((($C$7*Coefficients!$D$16)/($A2544*($C$4/100)))&lt;=1,2*ASIN(($C$7*Coefficients!$D$16)/( $A2544*($C$4/100)))*180/PI(),180),IF(AND(C$9="L",C$10="D"),IF((($C$7*Coefficients!$E$16)/($A2544*($C$4/100)))&lt;=1,2*ASIN(($C$7*Coefficients!$E$16)/( $A2544*($C$4/100)))*180/PI(),180),IF(AND(C$9="C",C$10="D"),IF((($C$7*Coefficients!$F$16)/($A2544*($C$4/100)))&lt;=1,2*ASIN(($C$7*Coefficients!$F$16)/( $A2544*($C$4/100)))*180/PI(),180),FALSE))))</f>
        <v>24.396201766758089</v>
      </c>
      <c r="H2544" s="50">
        <f>IF(AND(C$9="L",C$10="IB"),(($C$7*Coefficients!$C$16)/($A2544*SIN(C$5*PI()/180))*100/2)^2*PI(),IF(AND(C$9="C",C$10="IB"),(($C$7*Coefficients!$D$16)/($A2544*SIN(C$5*PI()/180))*100/2)^2*PI(),IF(AND(C$9="L",C$10="D"),(($C$7*Coefficients!$E$16)/($A2544*SIN(C$5*PI()/180))*100/2)^2*PI(),IF(AND(C$9="C",C$10="D"),(($C$7* Coefficients!$F$16)/($A2544*SIN(C$5*PI()/180))*100/2)^2*PI(),FALSE))))</f>
        <v>246.01842570662691</v>
      </c>
      <c r="I2544" s="42">
        <f t="shared" si="282"/>
        <v>0.24779354393735989</v>
      </c>
      <c r="L2544" s="44"/>
    </row>
    <row r="2545" spans="1:12" x14ac:dyDescent="0.25">
      <c r="A2545" s="51">
        <f t="shared" si="283"/>
        <v>3235.9365692958454</v>
      </c>
      <c r="B2545" s="5">
        <f t="shared" si="277"/>
        <v>9.5950483420906327E-2</v>
      </c>
      <c r="C2545" s="49">
        <f t="shared" si="280"/>
        <v>-20.359056656922839</v>
      </c>
      <c r="D2545" s="5">
        <f t="shared" si="278"/>
        <v>31.127482428785655</v>
      </c>
      <c r="E2545" s="5">
        <f t="shared" si="279"/>
        <v>110.0824354702258</v>
      </c>
      <c r="F2545" s="5">
        <f t="shared" si="281"/>
        <v>20.417180293541847</v>
      </c>
      <c r="G2545" s="16">
        <f>IF(AND(C$9="L",C$10="IB"),IF((($C$7*Coefficients!$C$16)/($A2545*($C$4/100)))&lt;=1,2*ASIN(($C$7*Coefficients!$C$16)/( $A2545*($C$4/100)))*180/PI(),180),IF(AND(C$9="C",C$10="IB"),IF((($C$7*Coefficients!$D$16)/($A2545*($C$4/100)))&lt;=1,2*ASIN(($C$7*Coefficients!$D$16)/( $A2545*($C$4/100)))*180/PI(),180),IF(AND(C$9="L",C$10="D"),IF((($C$7*Coefficients!$E$16)/($A2545*($C$4/100)))&lt;=1,2*ASIN(($C$7*Coefficients!$E$16)/( $A2545*($C$4/100)))*180/PI(),180),IF(AND(C$9="C",C$10="D"),IF((($C$7*Coefficients!$F$16)/($A2545*($C$4/100)))&lt;=1,2*ASIN(($C$7*Coefficients!$F$16)/( $A2545*($C$4/100)))*180/PI(),180),FALSE))))</f>
        <v>24.339231735321007</v>
      </c>
      <c r="H2545" s="50">
        <f>IF(AND(C$9="L",C$10="IB"),(($C$7*Coefficients!$C$16)/($A2545*SIN(C$5*PI()/180))*100/2)^2*PI(),IF(AND(C$9="C",C$10="IB"),(($C$7*Coefficients!$D$16)/($A2545*SIN(C$5*PI()/180))*100/2)^2*PI(),IF(AND(C$9="L",C$10="D"),(($C$7*Coefficients!$E$16)/($A2545*SIN(C$5*PI()/180))*100/2)^2*PI(),IF(AND(C$9="C",C$10="D"),(($C$7* Coefficients!$F$16)/($A2545*SIN(C$5*PI()/180))*100/2)^2*PI(),FALSE))))</f>
        <v>244.88807371667062</v>
      </c>
      <c r="I2545" s="42">
        <f t="shared" si="282"/>
        <v>0.24722363460112065</v>
      </c>
      <c r="L2545" s="44"/>
    </row>
    <row r="2546" spans="1:12" x14ac:dyDescent="0.25">
      <c r="A2546" s="51">
        <f t="shared" si="283"/>
        <v>3243.396173493054</v>
      </c>
      <c r="B2546" s="5">
        <f t="shared" si="277"/>
        <v>9.7044566924288422E-2</v>
      </c>
      <c r="C2546" s="49">
        <f t="shared" si="280"/>
        <v>-20.260575474621145</v>
      </c>
      <c r="D2546" s="5">
        <f t="shared" si="278"/>
        <v>31.199238686549645</v>
      </c>
      <c r="E2546" s="5">
        <f t="shared" si="279"/>
        <v>110.5905529056913</v>
      </c>
      <c r="F2546" s="5">
        <f t="shared" si="281"/>
        <v>20.437180293541847</v>
      </c>
      <c r="G2546" s="16">
        <f>IF(AND(C$9="L",C$10="IB"),IF((($C$7*Coefficients!$C$16)/($A2546*($C$4/100)))&lt;=1,2*ASIN(($C$7*Coefficients!$C$16)/( $A2546*($C$4/100)))*180/PI(),180),IF(AND(C$9="C",C$10="IB"),IF((($C$7*Coefficients!$D$16)/($A2546*($C$4/100)))&lt;=1,2*ASIN(($C$7*Coefficients!$D$16)/( $A2546*($C$4/100)))*180/PI(),180),IF(AND(C$9="L",C$10="D"),IF((($C$7*Coefficients!$E$16)/($A2546*($C$4/100)))&lt;=1,2*ASIN(($C$7*Coefficients!$E$16)/( $A2546*($C$4/100)))*180/PI(),180),IF(AND(C$9="C",C$10="D"),IF((($C$7*Coefficients!$F$16)/($A2546*($C$4/100)))&lt;=1,2*ASIN(($C$7*Coefficients!$F$16)/( $A2546*($C$4/100)))*180/PI(),180),FALSE))))</f>
        <v>24.282398817568843</v>
      </c>
      <c r="H2546" s="50">
        <f>IF(AND(C$9="L",C$10="IB"),(($C$7*Coefficients!$C$16)/($A2546*SIN(C$5*PI()/180))*100/2)^2*PI(),IF(AND(C$9="C",C$10="IB"),(($C$7*Coefficients!$D$16)/($A2546*SIN(C$5*PI()/180))*100/2)^2*PI(),IF(AND(C$9="L",C$10="D"),(($C$7*Coefficients!$E$16)/($A2546*SIN(C$5*PI()/180))*100/2)^2*PI(),IF(AND(C$9="C",C$10="D"),(($C$7* Coefficients!$F$16)/($A2546*SIN(C$5*PI()/180))*100/2)^2*PI(),FALSE))))</f>
        <v>243.76291522235414</v>
      </c>
      <c r="I2546" s="42">
        <f t="shared" si="282"/>
        <v>0.24665503601998168</v>
      </c>
      <c r="L2546" s="44"/>
    </row>
    <row r="2547" spans="1:12" x14ac:dyDescent="0.25">
      <c r="A2547" s="51">
        <f t="shared" si="283"/>
        <v>3250.8729738539041</v>
      </c>
      <c r="B2547" s="5">
        <f t="shared" si="277"/>
        <v>9.8123484012972384E-2</v>
      </c>
      <c r="C2547" s="49">
        <f t="shared" si="280"/>
        <v>-20.164540799050847</v>
      </c>
      <c r="D2547" s="5">
        <f t="shared" si="278"/>
        <v>31.271160359571358</v>
      </c>
      <c r="E2547" s="5">
        <f t="shared" si="279"/>
        <v>111.10101570467575</v>
      </c>
      <c r="F2547" s="5">
        <f t="shared" si="281"/>
        <v>20.457180293541846</v>
      </c>
      <c r="G2547" s="16">
        <f>IF(AND(C$9="L",C$10="IB"),IF((($C$7*Coefficients!$C$16)/($A2547*($C$4/100)))&lt;=1,2*ASIN(($C$7*Coefficients!$C$16)/( $A2547*($C$4/100)))*180/PI(),180),IF(AND(C$9="C",C$10="IB"),IF((($C$7*Coefficients!$D$16)/($A2547*($C$4/100)))&lt;=1,2*ASIN(($C$7*Coefficients!$D$16)/( $A2547*($C$4/100)))*180/PI(),180),IF(AND(C$9="L",C$10="D"),IF((($C$7*Coefficients!$E$16)/($A2547*($C$4/100)))&lt;=1,2*ASIN(($C$7*Coefficients!$E$16)/( $A2547*($C$4/100)))*180/PI(),180),IF(AND(C$9="C",C$10="D"),IF((($C$7*Coefficients!$F$16)/($A2547*($C$4/100)))&lt;=1,2*ASIN(($C$7*Coefficients!$F$16)/( $A2547*($C$4/100)))*180/PI(),180),FALSE))))</f>
        <v>24.225702654314635</v>
      </c>
      <c r="H2547" s="50">
        <f>IF(AND(C$9="L",C$10="IB"),(($C$7*Coefficients!$C$16)/($A2547*SIN(C$5*PI()/180))*100/2)^2*PI(),IF(AND(C$9="C",C$10="IB"),(($C$7*Coefficients!$D$16)/($A2547*SIN(C$5*PI()/180))*100/2)^2*PI(),IF(AND(C$9="L",C$10="D"),(($C$7*Coefficients!$E$16)/($A2547*SIN(C$5*PI()/180))*100/2)^2*PI(),IF(AND(C$9="C",C$10="D"),(($C$7* Coefficients!$F$16)/($A2547*SIN(C$5*PI()/180))*100/2)^2*PI(),FALSE))))</f>
        <v>242.64292636173229</v>
      </c>
      <c r="I2547" s="42">
        <f t="shared" si="282"/>
        <v>0.24608774517928994</v>
      </c>
      <c r="L2547" s="44"/>
    </row>
    <row r="2548" spans="1:12" x14ac:dyDescent="0.25">
      <c r="A2548" s="51">
        <f t="shared" si="283"/>
        <v>3258.3670100196468</v>
      </c>
      <c r="B2548" s="5">
        <f t="shared" si="277"/>
        <v>9.9187144321455076E-2</v>
      </c>
      <c r="C2548" s="49">
        <f t="shared" si="280"/>
        <v>-20.070892264991937</v>
      </c>
      <c r="D2548" s="5">
        <f t="shared" si="278"/>
        <v>31.343247829172345</v>
      </c>
      <c r="E2548" s="5">
        <f t="shared" si="279"/>
        <v>111.61383469288522</v>
      </c>
      <c r="F2548" s="5">
        <f t="shared" si="281"/>
        <v>20.477180293541849</v>
      </c>
      <c r="G2548" s="16">
        <f>IF(AND(C$9="L",C$10="IB"),IF((($C$7*Coefficients!$C$16)/($A2548*($C$4/100)))&lt;=1,2*ASIN(($C$7*Coefficients!$C$16)/( $A2548*($C$4/100)))*180/PI(),180),IF(AND(C$9="C",C$10="IB"),IF((($C$7*Coefficients!$D$16)/($A2548*($C$4/100)))&lt;=1,2*ASIN(($C$7*Coefficients!$D$16)/( $A2548*($C$4/100)))*180/PI(),180),IF(AND(C$9="L",C$10="D"),IF((($C$7*Coefficients!$E$16)/($A2548*($C$4/100)))&lt;=1,2*ASIN(($C$7*Coefficients!$E$16)/( $A2548*($C$4/100)))*180/PI(),180),IF(AND(C$9="C",C$10="D"),IF((($C$7*Coefficients!$F$16)/($A2548*($C$4/100)))&lt;=1,2*ASIN(($C$7*Coefficients!$F$16)/( $A2548*($C$4/100)))*180/PI(),180),FALSE))))</f>
        <v>24.169142887522479</v>
      </c>
      <c r="H2548" s="50">
        <f>IF(AND(C$9="L",C$10="IB"),(($C$7*Coefficients!$C$16)/($A2548*SIN(C$5*PI()/180))*100/2)^2*PI(),IF(AND(C$9="C",C$10="IB"),(($C$7*Coefficients!$D$16)/($A2548*SIN(C$5*PI()/180))*100/2)^2*PI(),IF(AND(C$9="L",C$10="D"),(($C$7*Coefficients!$E$16)/($A2548*SIN(C$5*PI()/180))*100/2)^2*PI(),IF(AND(C$9="C",C$10="D"),(($C$7* Coefficients!$F$16)/($A2548*SIN(C$5*PI()/180))*100/2)^2*PI(),FALSE))))</f>
        <v>241.52808338249599</v>
      </c>
      <c r="I2548" s="42">
        <f t="shared" si="282"/>
        <v>0.24552175907132581</v>
      </c>
      <c r="L2548" s="44"/>
    </row>
    <row r="2549" spans="1:12" x14ac:dyDescent="0.25">
      <c r="A2549" s="51">
        <f t="shared" si="283"/>
        <v>3265.8783217229161</v>
      </c>
      <c r="B2549" s="5">
        <f t="shared" si="277"/>
        <v>0.10023545824678616</v>
      </c>
      <c r="C2549" s="49">
        <f t="shared" si="280"/>
        <v>-19.979572396352577</v>
      </c>
      <c r="D2549" s="5">
        <f t="shared" si="278"/>
        <v>31.415501477553196</v>
      </c>
      <c r="E2549" s="5">
        <f t="shared" si="279"/>
        <v>112.12902074599499</v>
      </c>
      <c r="F2549" s="5">
        <f t="shared" si="281"/>
        <v>20.497180293541849</v>
      </c>
      <c r="G2549" s="16">
        <f>IF(AND(C$9="L",C$10="IB"),IF((($C$7*Coefficients!$C$16)/($A2549*($C$4/100)))&lt;=1,2*ASIN(($C$7*Coefficients!$C$16)/( $A2549*($C$4/100)))*180/PI(),180),IF(AND(C$9="C",C$10="IB"),IF((($C$7*Coefficients!$D$16)/($A2549*($C$4/100)))&lt;=1,2*ASIN(($C$7*Coefficients!$D$16)/( $A2549*($C$4/100)))*180/PI(),180),IF(AND(C$9="L",C$10="D"),IF((($C$7*Coefficients!$E$16)/($A2549*($C$4/100)))&lt;=1,2*ASIN(($C$7*Coefficients!$E$16)/( $A2549*($C$4/100)))*180/PI(),180),IF(AND(C$9="C",C$10="D"),IF((($C$7*Coefficients!$F$16)/($A2549*($C$4/100)))&lt;=1,2*ASIN(($C$7*Coefficients!$F$16)/( $A2549*($C$4/100)))*180/PI(),180),FALSE))))</f>
        <v>24.112719160302351</v>
      </c>
      <c r="H2549" s="50">
        <f>IF(AND(C$9="L",C$10="IB"),(($C$7*Coefficients!$C$16)/($A2549*SIN(C$5*PI()/180))*100/2)^2*PI(),IF(AND(C$9="C",C$10="IB"),(($C$7*Coefficients!$D$16)/($A2549*SIN(C$5*PI()/180))*100/2)^2*PI(),IF(AND(C$9="L",C$10="D"),(($C$7*Coefficients!$E$16)/($A2549*SIN(C$5*PI()/180))*100/2)^2*PI(),IF(AND(C$9="C",C$10="D"),(($C$7* Coefficients!$F$16)/($A2549*SIN(C$5*PI()/180))*100/2)^2*PI(),FALSE))))</f>
        <v>240.41836264146787</v>
      </c>
      <c r="I2549" s="42">
        <f t="shared" si="282"/>
        <v>0.24495707469528735</v>
      </c>
      <c r="L2549" s="44"/>
    </row>
    <row r="2550" spans="1:12" x14ac:dyDescent="0.25">
      <c r="A2550" s="51">
        <f t="shared" si="283"/>
        <v>3273.4069487879387</v>
      </c>
      <c r="B2550" s="5">
        <f t="shared" si="277"/>
        <v>0.10126833696859797</v>
      </c>
      <c r="C2550" s="49">
        <f t="shared" si="280"/>
        <v>-19.89052643915819</v>
      </c>
      <c r="D2550" s="5">
        <f t="shared" si="278"/>
        <v>31.487921687795563</v>
      </c>
      <c r="E2550" s="5">
        <f t="shared" si="279"/>
        <v>112.64658478988034</v>
      </c>
      <c r="F2550" s="5">
        <f t="shared" si="281"/>
        <v>20.517180293541845</v>
      </c>
      <c r="G2550" s="16">
        <f>IF(AND(C$9="L",C$10="IB"),IF((($C$7*Coefficients!$C$16)/($A2550*($C$4/100)))&lt;=1,2*ASIN(($C$7*Coefficients!$C$16)/( $A2550*($C$4/100)))*180/PI(),180),IF(AND(C$9="C",C$10="IB"),IF((($C$7*Coefficients!$D$16)/($A2550*($C$4/100)))&lt;=1,2*ASIN(($C$7*Coefficients!$D$16)/( $A2550*($C$4/100)))*180/PI(),180),IF(AND(C$9="L",C$10="D"),IF((($C$7*Coefficients!$E$16)/($A2550*($C$4/100)))&lt;=1,2*ASIN(($C$7*Coefficients!$E$16)/( $A2550*($C$4/100)))*180/PI(),180),IF(AND(C$9="C",C$10="D"),IF((($C$7*Coefficients!$F$16)/($A2550*($C$4/100)))&lt;=1,2*ASIN(($C$7*Coefficients!$F$16)/( $A2550*($C$4/100)))*180/PI(),180),FALSE))))</f>
        <v>24.056431116904967</v>
      </c>
      <c r="H2550" s="50">
        <f>IF(AND(C$9="L",C$10="IB"),(($C$7*Coefficients!$C$16)/($A2550*SIN(C$5*PI()/180))*100/2)^2*PI(),IF(AND(C$9="C",C$10="IB"),(($C$7*Coefficients!$D$16)/($A2550*SIN(C$5*PI()/180))*100/2)^2*PI(),IF(AND(C$9="L",C$10="D"),(($C$7*Coefficients!$E$16)/($A2550*SIN(C$5*PI()/180))*100/2)^2*PI(),IF(AND(C$9="C",C$10="D"),(($C$7* Coefficients!$F$16)/($A2550*SIN(C$5*PI()/180))*100/2)^2*PI(),FALSE))))</f>
        <v>239.31374060410118</v>
      </c>
      <c r="I2550" s="42">
        <f t="shared" si="282"/>
        <v>0.24439368905727415</v>
      </c>
      <c r="L2550" s="44"/>
    </row>
    <row r="2551" spans="1:12" x14ac:dyDescent="0.25">
      <c r="A2551" s="51">
        <f t="shared" si="283"/>
        <v>3280.952931130746</v>
      </c>
      <c r="B2551" s="5">
        <f t="shared" si="277"/>
        <v>0.10228569246929499</v>
      </c>
      <c r="C2551" s="49">
        <f t="shared" si="280"/>
        <v>-19.803702206733071</v>
      </c>
      <c r="D2551" s="5">
        <f t="shared" si="278"/>
        <v>31.560508843864191</v>
      </c>
      <c r="E2551" s="5">
        <f t="shared" si="279"/>
        <v>113.16653780084788</v>
      </c>
      <c r="F2551" s="5">
        <f t="shared" si="281"/>
        <v>20.537180293541848</v>
      </c>
      <c r="G2551" s="16">
        <f>IF(AND(C$9="L",C$10="IB"),IF((($C$7*Coefficients!$C$16)/($A2551*($C$4/100)))&lt;=1,2*ASIN(($C$7*Coefficients!$C$16)/( $A2551*($C$4/100)))*180/PI(),180),IF(AND(C$9="C",C$10="IB"),IF((($C$7*Coefficients!$D$16)/($A2551*($C$4/100)))&lt;=1,2*ASIN(($C$7*Coefficients!$D$16)/( $A2551*($C$4/100)))*180/PI(),180),IF(AND(C$9="L",C$10="D"),IF((($C$7*Coefficients!$E$16)/($A2551*($C$4/100)))&lt;=1,2*ASIN(($C$7*Coefficients!$E$16)/( $A2551*($C$4/100)))*180/PI(),180),IF(AND(C$9="C",C$10="D"),IF((($C$7*Coefficients!$F$16)/($A2551*($C$4/100)))&lt;=1,2*ASIN(($C$7*Coefficients!$F$16)/( $A2551*($C$4/100)))*180/PI(),180),FALSE))))</f>
        <v>24.000278402716706</v>
      </c>
      <c r="H2551" s="50">
        <f>IF(AND(C$9="L",C$10="IB"),(($C$7*Coefficients!$C$16)/($A2551*SIN(C$5*PI()/180))*100/2)^2*PI(),IF(AND(C$9="C",C$10="IB"),(($C$7*Coefficients!$D$16)/($A2551*SIN(C$5*PI()/180))*100/2)^2*PI(),IF(AND(C$9="L",C$10="D"),(($C$7*Coefficients!$E$16)/($A2551*SIN(C$5*PI()/180))*100/2)^2*PI(),IF(AND(C$9="C",C$10="D"),(($C$7* Coefficients!$F$16)/($A2551*SIN(C$5*PI()/180))*100/2)^2*PI(),FALSE))))</f>
        <v>238.21419384398024</v>
      </c>
      <c r="I2551" s="42">
        <f t="shared" si="282"/>
        <v>0.2438315991702717</v>
      </c>
      <c r="L2551" s="44"/>
    </row>
    <row r="2552" spans="1:12" x14ac:dyDescent="0.25">
      <c r="A2552" s="51">
        <f t="shared" si="283"/>
        <v>3288.5163087593851</v>
      </c>
      <c r="B2552" s="5">
        <f t="shared" si="277"/>
        <v>0.10328743755439562</v>
      </c>
      <c r="C2552" s="49">
        <f t="shared" si="280"/>
        <v>-19.719049936030736</v>
      </c>
      <c r="D2552" s="5">
        <f t="shared" si="278"/>
        <v>31.633263330608958</v>
      </c>
      <c r="E2552" s="5">
        <f t="shared" si="279"/>
        <v>113.68889080586864</v>
      </c>
      <c r="F2552" s="5">
        <f t="shared" si="281"/>
        <v>20.557180293541848</v>
      </c>
      <c r="G2552" s="16">
        <f>IF(AND(C$9="L",C$10="IB"),IF((($C$7*Coefficients!$C$16)/($A2552*($C$4/100)))&lt;=1,2*ASIN(($C$7*Coefficients!$C$16)/( $A2552*($C$4/100)))*180/PI(),180),IF(AND(C$9="C",C$10="IB"),IF((($C$7*Coefficients!$D$16)/($A2552*($C$4/100)))&lt;=1,2*ASIN(($C$7*Coefficients!$D$16)/( $A2552*($C$4/100)))*180/PI(),180),IF(AND(C$9="L",C$10="D"),IF((($C$7*Coefficients!$E$16)/($A2552*($C$4/100)))&lt;=1,2*ASIN(($C$7*Coefficients!$E$16)/( $A2552*($C$4/100)))*180/PI(),180),IF(AND(C$9="C",C$10="D"),IF((($C$7*Coefficients!$F$16)/($A2552*($C$4/100)))&lt;=1,2*ASIN(($C$7*Coefficients!$F$16)/( $A2552*($C$4/100)))*180/PI(),180),FALSE))))</f>
        <v>23.944260664254518</v>
      </c>
      <c r="H2552" s="50">
        <f>IF(AND(C$9="L",C$10="IB"),(($C$7*Coefficients!$C$16)/($A2552*SIN(C$5*PI()/180))*100/2)^2*PI(),IF(AND(C$9="C",C$10="IB"),(($C$7*Coefficients!$D$16)/($A2552*SIN(C$5*PI()/180))*100/2)^2*PI(),IF(AND(C$9="L",C$10="D"),(($C$7*Coefficients!$E$16)/($A2552*SIN(C$5*PI()/180))*100/2)^2*PI(),IF(AND(C$9="C",C$10="D"),(($C$7* Coefficients!$F$16)/($A2552*SIN(C$5*PI()/180))*100/2)^2*PI(),FALSE))))</f>
        <v>237.11969904232475</v>
      </c>
      <c r="I2552" s="42">
        <f t="shared" si="282"/>
        <v>0.24327080205413529</v>
      </c>
      <c r="L2552" s="44"/>
    </row>
    <row r="2553" spans="1:12" x14ac:dyDescent="0.25">
      <c r="A2553" s="51">
        <f t="shared" si="283"/>
        <v>3296.0971217741312</v>
      </c>
      <c r="B2553" s="5">
        <f t="shared" si="277"/>
        <v>0.10427348587302723</v>
      </c>
      <c r="C2553" s="49">
        <f t="shared" si="280"/>
        <v>-19.636522154171683</v>
      </c>
      <c r="D2553" s="5">
        <f t="shared" si="278"/>
        <v>31.706185533766902</v>
      </c>
      <c r="E2553" s="5">
        <f t="shared" si="279"/>
        <v>114.21365488281191</v>
      </c>
      <c r="F2553" s="5">
        <f t="shared" si="281"/>
        <v>20.577180293541847</v>
      </c>
      <c r="G2553" s="16">
        <f>IF(AND(C$9="L",C$10="IB"),IF((($C$7*Coefficients!$C$16)/($A2553*($C$4/100)))&lt;=1,2*ASIN(($C$7*Coefficients!$C$16)/( $A2553*($C$4/100)))*180/PI(),180),IF(AND(C$9="C",C$10="IB"),IF((($C$7*Coefficients!$D$16)/($A2553*($C$4/100)))&lt;=1,2*ASIN(($C$7*Coefficients!$D$16)/( $A2553*($C$4/100)))*180/PI(),180),IF(AND(C$9="L",C$10="D"),IF((($C$7*Coefficients!$E$16)/($A2553*($C$4/100)))&lt;=1,2*ASIN(($C$7*Coefficients!$E$16)/( $A2553*($C$4/100)))*180/PI(),180),IF(AND(C$9="C",C$10="D"),IF((($C$7*Coefficients!$F$16)/($A2553*($C$4/100)))&lt;=1,2*ASIN(($C$7*Coefficients!$F$16)/( $A2553*($C$4/100)))*180/PI(),180),FALSE))))</f>
        <v>23.888377549160886</v>
      </c>
      <c r="H2553" s="50">
        <f>IF(AND(C$9="L",C$10="IB"),(($C$7*Coefficients!$C$16)/($A2553*SIN(C$5*PI()/180))*100/2)^2*PI(),IF(AND(C$9="C",C$10="IB"),(($C$7*Coefficients!$D$16)/($A2553*SIN(C$5*PI()/180))*100/2)^2*PI(),IF(AND(C$9="L",C$10="D"),(($C$7*Coefficients!$E$16)/($A2553*SIN(C$5*PI()/180))*100/2)^2*PI(),IF(AND(C$9="C",C$10="D"),(($C$7* Coefficients!$F$16)/($A2553*SIN(C$5*PI()/180))*100/2)^2*PI(),FALSE))))</f>
        <v>236.03023298749369</v>
      </c>
      <c r="I2553" s="42">
        <f t="shared" si="282"/>
        <v>0.24271129473557451</v>
      </c>
      <c r="L2553" s="44"/>
    </row>
    <row r="2554" spans="1:12" x14ac:dyDescent="0.25">
      <c r="A2554" s="51">
        <f t="shared" si="283"/>
        <v>3303.6954103677003</v>
      </c>
      <c r="B2554" s="5">
        <f t="shared" si="277"/>
        <v>0.10524375193857499</v>
      </c>
      <c r="C2554" s="49">
        <f t="shared" si="280"/>
        <v>-19.556073554338941</v>
      </c>
      <c r="D2554" s="5">
        <f t="shared" si="278"/>
        <v>31.779275839964292</v>
      </c>
      <c r="E2554" s="5">
        <f t="shared" si="279"/>
        <v>114.74084116067996</v>
      </c>
      <c r="F2554" s="5">
        <f t="shared" si="281"/>
        <v>20.597180293541847</v>
      </c>
      <c r="G2554" s="16">
        <f>IF(AND(C$9="L",C$10="IB"),IF((($C$7*Coefficients!$C$16)/($A2554*($C$4/100)))&lt;=1,2*ASIN(($C$7*Coefficients!$C$16)/( $A2554*($C$4/100)))*180/PI(),180),IF(AND(C$9="C",C$10="IB"),IF((($C$7*Coefficients!$D$16)/($A2554*($C$4/100)))&lt;=1,2*ASIN(($C$7*Coefficients!$D$16)/( $A2554*($C$4/100)))*180/PI(),180),IF(AND(C$9="L",C$10="D"),IF((($C$7*Coefficients!$E$16)/($A2554*($C$4/100)))&lt;=1,2*ASIN(($C$7*Coefficients!$E$16)/( $A2554*($C$4/100)))*180/PI(),180),IF(AND(C$9="C",C$10="D"),IF((($C$7*Coefficients!$F$16)/($A2554*($C$4/100)))&lt;=1,2*ASIN(($C$7*Coefficients!$F$16)/( $A2554*($C$4/100)))*180/PI(),180),FALSE))))</f>
        <v>23.832628706198843</v>
      </c>
      <c r="H2554" s="50">
        <f>IF(AND(C$9="L",C$10="IB"),(($C$7*Coefficients!$C$16)/($A2554*SIN(C$5*PI()/180))*100/2)^2*PI(),IF(AND(C$9="C",C$10="IB"),(($C$7*Coefficients!$D$16)/($A2554*SIN(C$5*PI()/180))*100/2)^2*PI(),IF(AND(C$9="L",C$10="D"),(($C$7*Coefficients!$E$16)/($A2554*SIN(C$5*PI()/180))*100/2)^2*PI(),IF(AND(C$9="C",C$10="D"),(($C$7* Coefficients!$F$16)/($A2554*SIN(C$5*PI()/180))*100/2)^2*PI(),FALSE))))</f>
        <v>234.94577257449436</v>
      </c>
      <c r="I2554" s="42">
        <f t="shared" si="282"/>
        <v>0.24215307424813726</v>
      </c>
      <c r="L2554" s="44"/>
    </row>
    <row r="2555" spans="1:12" x14ac:dyDescent="0.25">
      <c r="A2555" s="51">
        <f t="shared" si="283"/>
        <v>3311.3112148254622</v>
      </c>
      <c r="B2555" s="5">
        <f t="shared" si="277"/>
        <v>0.10619815114947859</v>
      </c>
      <c r="C2555" s="49">
        <f t="shared" si="280"/>
        <v>-19.477660880264008</v>
      </c>
      <c r="D2555" s="5">
        <f t="shared" si="278"/>
        <v>31.852534636718651</v>
      </c>
      <c r="E2555" s="5">
        <f t="shared" si="279"/>
        <v>115.27046081984429</v>
      </c>
      <c r="F2555" s="5">
        <f t="shared" si="281"/>
        <v>20.617180293541843</v>
      </c>
      <c r="G2555" s="16">
        <f>IF(AND(C$9="L",C$10="IB"),IF((($C$7*Coefficients!$C$16)/($A2555*($C$4/100)))&lt;=1,2*ASIN(($C$7*Coefficients!$C$16)/( $A2555*($C$4/100)))*180/PI(),180),IF(AND(C$9="C",C$10="IB"),IF((($C$7*Coefficients!$D$16)/($A2555*($C$4/100)))&lt;=1,2*ASIN(($C$7*Coefficients!$D$16)/( $A2555*($C$4/100)))*180/PI(),180),IF(AND(C$9="L",C$10="D"),IF((($C$7*Coefficients!$E$16)/($A2555*($C$4/100)))&lt;=1,2*ASIN(($C$7*Coefficients!$E$16)/( $A2555*($C$4/100)))*180/PI(),180),IF(AND(C$9="C",C$10="D"),IF((($C$7*Coefficients!$F$16)/($A2555*($C$4/100)))&lt;=1,2*ASIN(($C$7*Coefficients!$F$16)/( $A2555*($C$4/100)))*180/PI(),180),FALSE))))</f>
        <v>23.777013785246982</v>
      </c>
      <c r="H2555" s="50">
        <f>IF(AND(C$9="L",C$10="IB"),(($C$7*Coefficients!$C$16)/($A2555*SIN(C$5*PI()/180))*100/2)^2*PI(),IF(AND(C$9="C",C$10="IB"),(($C$7*Coefficients!$D$16)/($A2555*SIN(C$5*PI()/180))*100/2)^2*PI(),IF(AND(C$9="L",C$10="D"),(($C$7*Coefficients!$E$16)/($A2555*SIN(C$5*PI()/180))*100/2)^2*PI(),IF(AND(C$9="C",C$10="D"),(($C$7* Coefficients!$F$16)/($A2555*SIN(C$5*PI()/180))*100/2)^2*PI(),FALSE))))</f>
        <v>233.8662948044915</v>
      </c>
      <c r="I2555" s="42">
        <f t="shared" si="282"/>
        <v>0.24159613763219404</v>
      </c>
      <c r="L2555" s="44"/>
    </row>
    <row r="2556" spans="1:12" x14ac:dyDescent="0.25">
      <c r="A2556" s="51">
        <f t="shared" si="283"/>
        <v>3318.9445755256538</v>
      </c>
      <c r="B2556" s="5">
        <f t="shared" si="277"/>
        <v>0.10713659981018021</v>
      </c>
      <c r="C2556" s="49">
        <f t="shared" si="280"/>
        <v>-19.401242818607717</v>
      </c>
      <c r="D2556" s="5">
        <f t="shared" si="278"/>
        <v>31.925962312440834</v>
      </c>
      <c r="E2556" s="5">
        <f t="shared" si="279"/>
        <v>115.80252509228265</v>
      </c>
      <c r="F2556" s="5">
        <f t="shared" si="281"/>
        <v>20.637180293541846</v>
      </c>
      <c r="G2556" s="16">
        <f>IF(AND(C$9="L",C$10="IB"),IF((($C$7*Coefficients!$C$16)/($A2556*($C$4/100)))&lt;=1,2*ASIN(($C$7*Coefficients!$C$16)/( $A2556*($C$4/100)))*180/PI(),180),IF(AND(C$9="C",C$10="IB"),IF((($C$7*Coefficients!$D$16)/($A2556*($C$4/100)))&lt;=1,2*ASIN(($C$7*Coefficients!$D$16)/( $A2556*($C$4/100)))*180/PI(),180),IF(AND(C$9="L",C$10="D"),IF((($C$7*Coefficients!$E$16)/($A2556*($C$4/100)))&lt;=1,2*ASIN(($C$7*Coefficients!$E$16)/( $A2556*($C$4/100)))*180/PI(),180),IF(AND(C$9="C",C$10="D"),IF((($C$7*Coefficients!$F$16)/($A2556*($C$4/100)))&lt;=1,2*ASIN(($C$7*Coefficients!$F$16)/( $A2556*($C$4/100)))*180/PI(),180),FALSE))))</f>
        <v>23.721532437294492</v>
      </c>
      <c r="H2556" s="50">
        <f>IF(AND(C$9="L",C$10="IB"),(($C$7*Coefficients!$C$16)/($A2556*SIN(C$5*PI()/180))*100/2)^2*PI(),IF(AND(C$9="C",C$10="IB"),(($C$7*Coefficients!$D$16)/($A2556*SIN(C$5*PI()/180))*100/2)^2*PI(),IF(AND(C$9="L",C$10="D"),(($C$7*Coefficients!$E$16)/($A2556*SIN(C$5*PI()/180))*100/2)^2*PI(),IF(AND(C$9="C",C$10="D"),(($C$7* Coefficients!$F$16)/($A2556*SIN(C$5*PI()/180))*100/2)^2*PI(),FALSE))))</f>
        <v>232.79177678432026</v>
      </c>
      <c r="I2556" s="42">
        <f t="shared" si="282"/>
        <v>0.24104048193492239</v>
      </c>
      <c r="L2556" s="44"/>
    </row>
    <row r="2557" spans="1:12" x14ac:dyDescent="0.25">
      <c r="A2557" s="51">
        <f t="shared" si="283"/>
        <v>3326.5955329395938</v>
      </c>
      <c r="B2557" s="5">
        <f t="shared" si="277"/>
        <v>0.10805901515221504</v>
      </c>
      <c r="C2557" s="49">
        <f t="shared" si="280"/>
        <v>-19.326779898606755</v>
      </c>
      <c r="D2557" s="5">
        <f t="shared" si="278"/>
        <v>31.99955925643706</v>
      </c>
      <c r="E2557" s="5">
        <f t="shared" si="279"/>
        <v>116.3370452618172</v>
      </c>
      <c r="F2557" s="5">
        <f t="shared" si="281"/>
        <v>20.657180293541842</v>
      </c>
      <c r="G2557" s="16">
        <f>IF(AND(C$9="L",C$10="IB"),IF((($C$7*Coefficients!$C$16)/($A2557*($C$4/100)))&lt;=1,2*ASIN(($C$7*Coefficients!$C$16)/( $A2557*($C$4/100)))*180/PI(),180),IF(AND(C$9="C",C$10="IB"),IF((($C$7*Coefficients!$D$16)/($A2557*($C$4/100)))&lt;=1,2*ASIN(($C$7*Coefficients!$D$16)/( $A2557*($C$4/100)))*180/PI(),180),IF(AND(C$9="L",C$10="D"),IF((($C$7*Coefficients!$E$16)/($A2557*($C$4/100)))&lt;=1,2*ASIN(($C$7*Coefficients!$E$16)/( $A2557*($C$4/100)))*180/PI(),180),IF(AND(C$9="C",C$10="D"),IF((($C$7*Coefficients!$F$16)/($A2557*($C$4/100)))&lt;=1,2*ASIN(($C$7*Coefficients!$F$16)/( $A2557*($C$4/100)))*180/PI(),180),FALSE))))</f>
        <v>23.666184314436308</v>
      </c>
      <c r="H2557" s="50">
        <f>IF(AND(C$9="L",C$10="IB"),(($C$7*Coefficients!$C$16)/($A2557*SIN(C$5*PI()/180))*100/2)^2*PI(),IF(AND(C$9="C",C$10="IB"),(($C$7*Coefficients!$D$16)/($A2557*SIN(C$5*PI()/180))*100/2)^2*PI(),IF(AND(C$9="L",C$10="D"),(($C$7*Coefficients!$E$16)/($A2557*SIN(C$5*PI()/180))*100/2)^2*PI(),IF(AND(C$9="C",C$10="D"),(($C$7* Coefficients!$F$16)/($A2557*SIN(C$5*PI()/180))*100/2)^2*PI(),FALSE))))</f>
        <v>231.7221957259998</v>
      </c>
      <c r="I2557" s="42">
        <f t="shared" si="282"/>
        <v>0.2404861042102911</v>
      </c>
      <c r="L2557" s="44"/>
    </row>
    <row r="2558" spans="1:12" x14ac:dyDescent="0.25">
      <c r="A2558" s="51">
        <f t="shared" si="283"/>
        <v>3334.2641276318968</v>
      </c>
      <c r="B2558" s="5">
        <f t="shared" si="277"/>
        <v>0.10896531535545043</v>
      </c>
      <c r="C2558" s="49">
        <f t="shared" si="280"/>
        <v>-19.254234398413306</v>
      </c>
      <c r="D2558" s="5">
        <f t="shared" si="278"/>
        <v>32.073325858910998</v>
      </c>
      <c r="E2558" s="5">
        <f t="shared" si="279"/>
        <v>116.87403266435388</v>
      </c>
      <c r="F2558" s="5">
        <f t="shared" si="281"/>
        <v>20.677180293541841</v>
      </c>
      <c r="G2558" s="16">
        <f>IF(AND(C$9="L",C$10="IB"),IF((($C$7*Coefficients!$C$16)/($A2558*($C$4/100)))&lt;=1,2*ASIN(($C$7*Coefficients!$C$16)/( $A2558*($C$4/100)))*180/PI(),180),IF(AND(C$9="C",C$10="IB"),IF((($C$7*Coefficients!$D$16)/($A2558*($C$4/100)))&lt;=1,2*ASIN(($C$7*Coefficients!$D$16)/( $A2558*($C$4/100)))*180/PI(),180),IF(AND(C$9="L",C$10="D"),IF((($C$7*Coefficients!$E$16)/($A2558*($C$4/100)))&lt;=1,2*ASIN(($C$7*Coefficients!$E$16)/( $A2558*($C$4/100)))*180/PI(),180),IF(AND(C$9="C",C$10="D"),IF((($C$7*Coefficients!$F$16)/($A2558*($C$4/100)))&lt;=1,2*ASIN(($C$7*Coefficients!$F$16)/( $A2558*($C$4/100)))*180/PI(),180),FALSE))))</f>
        <v>23.610969069868144</v>
      </c>
      <c r="H2558" s="50">
        <f>IF(AND(C$9="L",C$10="IB"),(($C$7*Coefficients!$C$16)/($A2558*SIN(C$5*PI()/180))*100/2)^2*PI(),IF(AND(C$9="C",C$10="IB"),(($C$7*Coefficients!$D$16)/($A2558*SIN(C$5*PI()/180))*100/2)^2*PI(),IF(AND(C$9="L",C$10="D"),(($C$7*Coefficients!$E$16)/($A2558*SIN(C$5*PI()/180))*100/2)^2*PI(),IF(AND(C$9="C",C$10="D"),(($C$7* Coefficients!$F$16)/($A2558*SIN(C$5*PI()/180))*100/2)^2*PI(),FALSE))))</f>
        <v>230.65752894625109</v>
      </c>
      <c r="I2558" s="42">
        <f t="shared" si="282"/>
        <v>0.23993300151904468</v>
      </c>
      <c r="L2558" s="44"/>
    </row>
    <row r="2559" spans="1:12" x14ac:dyDescent="0.25">
      <c r="A2559" s="51">
        <f t="shared" si="283"/>
        <v>3341.9504002606886</v>
      </c>
      <c r="B2559" s="5">
        <f t="shared" si="277"/>
        <v>0.10985541956946553</v>
      </c>
      <c r="C2559" s="49">
        <f t="shared" si="280"/>
        <v>-19.183570257608761</v>
      </c>
      <c r="D2559" s="5">
        <f t="shared" si="278"/>
        <v>32.147262510965845</v>
      </c>
      <c r="E2559" s="5">
        <f t="shared" si="279"/>
        <v>117.41349868812284</v>
      </c>
      <c r="F2559" s="5">
        <f t="shared" si="281"/>
        <v>20.697180293541845</v>
      </c>
      <c r="G2559" s="16">
        <f>IF(AND(C$9="L",C$10="IB"),IF((($C$7*Coefficients!$C$16)/($A2559*($C$4/100)))&lt;=1,2*ASIN(($C$7*Coefficients!$C$16)/( $A2559*($C$4/100)))*180/PI(),180),IF(AND(C$9="C",C$10="IB"),IF((($C$7*Coefficients!$D$16)/($A2559*($C$4/100)))&lt;=1,2*ASIN(($C$7*Coefficients!$D$16)/( $A2559*($C$4/100)))*180/PI(),180),IF(AND(C$9="L",C$10="D"),IF((($C$7*Coefficients!$E$16)/($A2559*($C$4/100)))&lt;=1,2*ASIN(($C$7*Coefficients!$E$16)/( $A2559*($C$4/100)))*180/PI(),180),IF(AND(C$9="C",C$10="D"),IF((($C$7*Coefficients!$F$16)/($A2559*($C$4/100)))&lt;=1,2*ASIN(($C$7*Coefficients!$F$16)/( $A2559*($C$4/100)))*180/PI(),180),FALSE))))</f>
        <v>23.555886357881736</v>
      </c>
      <c r="H2559" s="50">
        <f>IF(AND(C$9="L",C$10="IB"),(($C$7*Coefficients!$C$16)/($A2559*SIN(C$5*PI()/180))*100/2)^2*PI(),IF(AND(C$9="C",C$10="IB"),(($C$7*Coefficients!$D$16)/($A2559*SIN(C$5*PI()/180))*100/2)^2*PI(),IF(AND(C$9="L",C$10="D"),(($C$7*Coefficients!$E$16)/($A2559*SIN(C$5*PI()/180))*100/2)^2*PI(),IF(AND(C$9="C",C$10="D"),(($C$7* Coefficients!$F$16)/($A2559*SIN(C$5*PI()/180))*100/2)^2*PI(),FALSE))))</f>
        <v>229.59775386601498</v>
      </c>
      <c r="I2559" s="42">
        <f t="shared" si="282"/>
        <v>0.23938117092868766</v>
      </c>
      <c r="L2559" s="44"/>
    </row>
    <row r="2560" spans="1:12" x14ac:dyDescent="0.25">
      <c r="A2560" s="51">
        <f t="shared" si="283"/>
        <v>3349.6543915778216</v>
      </c>
      <c r="B2560" s="5">
        <f t="shared" si="277"/>
        <v>0.1107292479350715</v>
      </c>
      <c r="C2560" s="49">
        <f t="shared" si="280"/>
        <v>-19.114752995418463</v>
      </c>
      <c r="D2560" s="5">
        <f t="shared" si="278"/>
        <v>32.221369604606366</v>
      </c>
      <c r="E2560" s="5">
        <f t="shared" si="279"/>
        <v>117.95545477391981</v>
      </c>
      <c r="F2560" s="5">
        <f t="shared" si="281"/>
        <v>20.717180293541841</v>
      </c>
      <c r="G2560" s="16">
        <f>IF(AND(C$9="L",C$10="IB"),IF((($C$7*Coefficients!$C$16)/($A2560*($C$4/100)))&lt;=1,2*ASIN(($C$7*Coefficients!$C$16)/( $A2560*($C$4/100)))*180/PI(),180),IF(AND(C$9="C",C$10="IB"),IF((($C$7*Coefficients!$D$16)/($A2560*($C$4/100)))&lt;=1,2*ASIN(($C$7*Coefficients!$D$16)/( $A2560*($C$4/100)))*180/PI(),180),IF(AND(C$9="L",C$10="D"),IF((($C$7*Coefficients!$E$16)/($A2560*($C$4/100)))&lt;=1,2*ASIN(($C$7*Coefficients!$E$16)/( $A2560*($C$4/100)))*180/PI(),180),IF(AND(C$9="C",C$10="D"),IF((($C$7*Coefficients!$F$16)/($A2560*($C$4/100)))&lt;=1,2*ASIN(($C$7*Coefficients!$F$16)/( $A2560*($C$4/100)))*180/PI(),180),FALSE))))</f>
        <v>23.500935833859941</v>
      </c>
      <c r="H2560" s="50">
        <f>IF(AND(C$9="L",C$10="IB"),(($C$7*Coefficients!$C$16)/($A2560*SIN(C$5*PI()/180))*100/2)^2*PI(),IF(AND(C$9="C",C$10="IB"),(($C$7*Coefficients!$D$16)/($A2560*SIN(C$5*PI()/180))*100/2)^2*PI(),IF(AND(C$9="L",C$10="D"),(($C$7*Coefficients!$E$16)/($A2560*SIN(C$5*PI()/180))*100/2)^2*PI(),IF(AND(C$9="C",C$10="D"),(($C$7* Coefficients!$F$16)/($A2560*SIN(C$5*PI()/180))*100/2)^2*PI(),FALSE))))</f>
        <v>228.54284800997377</v>
      </c>
      <c r="I2560" s="42">
        <f t="shared" si="282"/>
        <v>0.23883060951346924</v>
      </c>
      <c r="L2560" s="44"/>
    </row>
    <row r="2561" spans="1:12" x14ac:dyDescent="0.25">
      <c r="A2561" s="51">
        <f t="shared" si="283"/>
        <v>3357.3761424290906</v>
      </c>
      <c r="B2561" s="5">
        <f t="shared" si="277"/>
        <v>0.11158672160597172</v>
      </c>
      <c r="C2561" s="49">
        <f t="shared" si="280"/>
        <v>-19.047749634196585</v>
      </c>
      <c r="D2561" s="5">
        <f t="shared" si="278"/>
        <v>32.295647532740979</v>
      </c>
      <c r="E2561" s="5">
        <f t="shared" si="279"/>
        <v>118.49991241534896</v>
      </c>
      <c r="F2561" s="5">
        <f t="shared" si="281"/>
        <v>20.737180293541844</v>
      </c>
      <c r="G2561" s="16">
        <f>IF(AND(C$9="L",C$10="IB"),IF((($C$7*Coefficients!$C$16)/($A2561*($C$4/100)))&lt;=1,2*ASIN(($C$7*Coefficients!$C$16)/( $A2561*($C$4/100)))*180/PI(),180),IF(AND(C$9="C",C$10="IB"),IF((($C$7*Coefficients!$D$16)/($A2561*($C$4/100)))&lt;=1,2*ASIN(($C$7*Coefficients!$D$16)/( $A2561*($C$4/100)))*180/PI(),180),IF(AND(C$9="L",C$10="D"),IF((($C$7*Coefficients!$E$16)/($A2561*($C$4/100)))&lt;=1,2*ASIN(($C$7*Coefficients!$E$16)/( $A2561*($C$4/100)))*180/PI(),180),IF(AND(C$9="C",C$10="D"),IF((($C$7*Coefficients!$F$16)/($A2561*($C$4/100)))&lt;=1,2*ASIN(($C$7*Coefficients!$F$16)/( $A2561*($C$4/100)))*180/PI(),180),FALSE))))</f>
        <v>23.446117154271978</v>
      </c>
      <c r="H2561" s="50">
        <f>IF(AND(C$9="L",C$10="IB"),(($C$7*Coefficients!$C$16)/($A2561*SIN(C$5*PI()/180))*100/2)^2*PI(),IF(AND(C$9="C",C$10="IB"),(($C$7*Coefficients!$D$16)/($A2561*SIN(C$5*PI()/180))*100/2)^2*PI(),IF(AND(C$9="L",C$10="D"),(($C$7*Coefficients!$E$16)/($A2561*SIN(C$5*PI()/180))*100/2)^2*PI(),IF(AND(C$9="C",C$10="D"),(($C$7* Coefficients!$F$16)/($A2561*SIN(C$5*PI()/180))*100/2)^2*PI(),FALSE))))</f>
        <v>227.49278900607459</v>
      </c>
      <c r="I2561" s="42">
        <f t="shared" si="282"/>
        <v>0.23828131435436756</v>
      </c>
      <c r="L2561" s="44"/>
    </row>
    <row r="2562" spans="1:12" x14ac:dyDescent="0.25">
      <c r="A2562" s="51">
        <f t="shared" si="283"/>
        <v>3365.1156937544497</v>
      </c>
      <c r="B2562" s="5">
        <f t="shared" si="277"/>
        <v>0.11242776277055634</v>
      </c>
      <c r="C2562" s="49">
        <f t="shared" si="280"/>
        <v>-18.982528627788394</v>
      </c>
      <c r="D2562" s="5">
        <f t="shared" si="278"/>
        <v>32.370096689183875</v>
      </c>
      <c r="E2562" s="5">
        <f t="shared" si="279"/>
        <v>119.04688315906637</v>
      </c>
      <c r="F2562" s="5">
        <f t="shared" si="281"/>
        <v>20.757180293541843</v>
      </c>
      <c r="G2562" s="16">
        <f>IF(AND(C$9="L",C$10="IB"),IF((($C$7*Coefficients!$C$16)/($A2562*($C$4/100)))&lt;=1,2*ASIN(($C$7*Coefficients!$C$16)/( $A2562*($C$4/100)))*180/PI(),180),IF(AND(C$9="C",C$10="IB"),IF((($C$7*Coefficients!$D$16)/($A2562*($C$4/100)))&lt;=1,2*ASIN(($C$7*Coefficients!$D$16)/( $A2562*($C$4/100)))*180/PI(),180),IF(AND(C$9="L",C$10="D"),IF((($C$7*Coefficients!$E$16)/($A2562*($C$4/100)))&lt;=1,2*ASIN(($C$7*Coefficients!$E$16)/( $A2562*($C$4/100)))*180/PI(),180),IF(AND(C$9="C",C$10="D"),IF((($C$7*Coefficients!$F$16)/($A2562*($C$4/100)))&lt;=1,2*ASIN(($C$7*Coefficients!$F$16)/( $A2562*($C$4/100)))*180/PI(),180),FALSE))))</f>
        <v>23.391429976668697</v>
      </c>
      <c r="H2562" s="50">
        <f>IF(AND(C$9="L",C$10="IB"),(($C$7*Coefficients!$C$16)/($A2562*SIN(C$5*PI()/180))*100/2)^2*PI(),IF(AND(C$9="C",C$10="IB"),(($C$7*Coefficients!$D$16)/($A2562*SIN(C$5*PI()/180))*100/2)^2*PI(),IF(AND(C$9="L",C$10="D"),(($C$7*Coefficients!$E$16)/($A2562*SIN(C$5*PI()/180))*100/2)^2*PI(),IF(AND(C$9="C",C$10="D"),(($C$7* Coefficients!$F$16)/($A2562*SIN(C$5*PI()/180))*100/2)^2*PI(),FALSE))))</f>
        <v>226.44755458505449</v>
      </c>
      <c r="I2562" s="42">
        <f t="shared" si="282"/>
        <v>0.23773328253907441</v>
      </c>
      <c r="L2562" s="44"/>
    </row>
    <row r="2563" spans="1:12" x14ac:dyDescent="0.25">
      <c r="A2563" s="51">
        <f t="shared" si="283"/>
        <v>3372.8730865882299</v>
      </c>
      <c r="B2563" s="5">
        <f t="shared" si="277"/>
        <v>0.11325229467383262</v>
      </c>
      <c r="C2563" s="49">
        <f t="shared" si="280"/>
        <v>-18.919059794410828</v>
      </c>
      <c r="D2563" s="5">
        <f t="shared" si="278"/>
        <v>32.444717468657075</v>
      </c>
      <c r="E2563" s="5">
        <f t="shared" si="279"/>
        <v>119.59637860502524</v>
      </c>
      <c r="F2563" s="5">
        <f t="shared" si="281"/>
        <v>20.777180293541839</v>
      </c>
      <c r="G2563" s="16">
        <f>IF(AND(C$9="L",C$10="IB"),IF((($C$7*Coefficients!$C$16)/($A2563*($C$4/100)))&lt;=1,2*ASIN(($C$7*Coefficients!$C$16)/( $A2563*($C$4/100)))*180/PI(),180),IF(AND(C$9="C",C$10="IB"),IF((($C$7*Coefficients!$D$16)/($A2563*($C$4/100)))&lt;=1,2*ASIN(($C$7*Coefficients!$D$16)/( $A2563*($C$4/100)))*180/PI(),180),IF(AND(C$9="L",C$10="D"),IF((($C$7*Coefficients!$E$16)/($A2563*($C$4/100)))&lt;=1,2*ASIN(($C$7*Coefficients!$E$16)/( $A2563*($C$4/100)))*180/PI(),180),IF(AND(C$9="C",C$10="D"),IF((($C$7*Coefficients!$F$16)/($A2563*($C$4/100)))&lt;=1,2*ASIN(($C$7*Coefficients!$F$16)/( $A2563*($C$4/100)))*180/PI(),180),FALSE))))</f>
        <v>23.336873959677789</v>
      </c>
      <c r="H2563" s="50">
        <f>IF(AND(C$9="L",C$10="IB"),(($C$7*Coefficients!$C$16)/($A2563*SIN(C$5*PI()/180))*100/2)^2*PI(),IF(AND(C$9="C",C$10="IB"),(($C$7*Coefficients!$D$16)/($A2563*SIN(C$5*PI()/180))*100/2)^2*PI(),IF(AND(C$9="L",C$10="D"),(($C$7*Coefficients!$E$16)/($A2563*SIN(C$5*PI()/180))*100/2)^2*PI(),IF(AND(C$9="C",C$10="D"),(($C$7* Coefficients!$F$16)/($A2563*SIN(C$5*PI()/180))*100/2)^2*PI(),FALSE))))</f>
        <v>225.40712257996898</v>
      </c>
      <c r="I2563" s="42">
        <f t="shared" si="282"/>
        <v>0.23718651116197967</v>
      </c>
      <c r="L2563" s="44"/>
    </row>
    <row r="2564" spans="1:12" x14ac:dyDescent="0.25">
      <c r="A2564" s="51">
        <f t="shared" si="283"/>
        <v>3380.6483620593558</v>
      </c>
      <c r="B2564" s="5">
        <f t="shared" si="277"/>
        <v>0.11406024163948585</v>
      </c>
      <c r="C2564" s="49">
        <f t="shared" si="280"/>
        <v>-18.85731425372348</v>
      </c>
      <c r="D2564" s="5">
        <f t="shared" si="278"/>
        <v>32.519510266792516</v>
      </c>
      <c r="E2564" s="5">
        <f t="shared" si="279"/>
        <v>120.14841040672155</v>
      </c>
      <c r="F2564" s="5">
        <f t="shared" si="281"/>
        <v>20.797180293541842</v>
      </c>
      <c r="G2564" s="16">
        <f>IF(AND(C$9="L",C$10="IB"),IF((($C$7*Coefficients!$C$16)/($A2564*($C$4/100)))&lt;=1,2*ASIN(($C$7*Coefficients!$C$16)/( $A2564*($C$4/100)))*180/PI(),180),IF(AND(C$9="C",C$10="IB"),IF((($C$7*Coefficients!$D$16)/($A2564*($C$4/100)))&lt;=1,2*ASIN(($C$7*Coefficients!$D$16)/( $A2564*($C$4/100)))*180/PI(),180),IF(AND(C$9="L",C$10="D"),IF((($C$7*Coefficients!$E$16)/($A2564*($C$4/100)))&lt;=1,2*ASIN(($C$7*Coefficients!$E$16)/( $A2564*($C$4/100)))*180/PI(),180),IF(AND(C$9="C",C$10="D"),IF((($C$7*Coefficients!$F$16)/($A2564*($C$4/100)))&lt;=1,2*ASIN(($C$7*Coefficients!$F$16)/( $A2564*($C$4/100)))*180/PI(),180),FALSE))))</f>
        <v>23.28244876299912</v>
      </c>
      <c r="H2564" s="50">
        <f>IF(AND(C$9="L",C$10="IB"),(($C$7*Coefficients!$C$16)/($A2564*SIN(C$5*PI()/180))*100/2)^2*PI(),IF(AND(C$9="C",C$10="IB"),(($C$7*Coefficients!$D$16)/($A2564*SIN(C$5*PI()/180))*100/2)^2*PI(),IF(AND(C$9="L",C$10="D"),(($C$7*Coefficients!$E$16)/($A2564*SIN(C$5*PI()/180))*100/2)^2*PI(),IF(AND(C$9="C",C$10="D"),(($C$7* Coefficients!$F$16)/($A2564*SIN(C$5*PI()/180))*100/2)^2*PI(),FALSE))))</f>
        <v>224.37147092572093</v>
      </c>
      <c r="I2564" s="42">
        <f t="shared" si="282"/>
        <v>0.23664099732415589</v>
      </c>
      <c r="L2564" s="44"/>
    </row>
    <row r="2565" spans="1:12" x14ac:dyDescent="0.25">
      <c r="A2565" s="51">
        <f t="shared" si="283"/>
        <v>3388.4415613915639</v>
      </c>
      <c r="B2565" s="5">
        <f t="shared" si="277"/>
        <v>0.11485152909206969</v>
      </c>
      <c r="C2565" s="49">
        <f t="shared" si="280"/>
        <v>-18.797264367789634</v>
      </c>
      <c r="D2565" s="5">
        <f t="shared" si="278"/>
        <v>32.594475480134172</v>
      </c>
      <c r="E2565" s="5">
        <f t="shared" si="279"/>
        <v>120.70299027144152</v>
      </c>
      <c r="F2565" s="5">
        <f t="shared" si="281"/>
        <v>20.817180293541838</v>
      </c>
      <c r="G2565" s="16">
        <f>IF(AND(C$9="L",C$10="IB"),IF((($C$7*Coefficients!$C$16)/($A2565*($C$4/100)))&lt;=1,2*ASIN(($C$7*Coefficients!$C$16)/( $A2565*($C$4/100)))*180/PI(),180),IF(AND(C$9="C",C$10="IB"),IF((($C$7*Coefficients!$D$16)/($A2565*($C$4/100)))&lt;=1,2*ASIN(($C$7*Coefficients!$D$16)/( $A2565*($C$4/100)))*180/PI(),180),IF(AND(C$9="L",C$10="D"),IF((($C$7*Coefficients!$E$16)/($A2565*($C$4/100)))&lt;=1,2*ASIN(($C$7*Coefficients!$E$16)/( $A2565*($C$4/100)))*180/PI(),180),IF(AND(C$9="C",C$10="D"),IF((($C$7*Coefficients!$F$16)/($A2565*($C$4/100)))&lt;=1,2*ASIN(($C$7*Coefficients!$F$16)/( $A2565*($C$4/100)))*180/PI(),180),FALSE))))</f>
        <v>23.228154047400061</v>
      </c>
      <c r="H2565" s="50">
        <f>IF(AND(C$9="L",C$10="IB"),(($C$7*Coefficients!$C$16)/($A2565*SIN(C$5*PI()/180))*100/2)^2*PI(),IF(AND(C$9="C",C$10="IB"),(($C$7*Coefficients!$D$16)/($A2565*SIN(C$5*PI()/180))*100/2)^2*PI(),IF(AND(C$9="L",C$10="D"),(($C$7*Coefficients!$E$16)/($A2565*SIN(C$5*PI()/180))*100/2)^2*PI(),IF(AND(C$9="C",C$10="D"),(($C$7* Coefficients!$F$16)/($A2565*SIN(C$5*PI()/180))*100/2)^2*PI(),FALSE))))</f>
        <v>223.34057765859328</v>
      </c>
      <c r="I2565" s="42">
        <f t="shared" si="282"/>
        <v>0.23609673813334303</v>
      </c>
      <c r="L2565" s="44"/>
    </row>
    <row r="2566" spans="1:12" x14ac:dyDescent="0.25">
      <c r="A2566" s="51">
        <f t="shared" si="283"/>
        <v>3396.2527259036215</v>
      </c>
      <c r="B2566" s="5">
        <f t="shared" si="277"/>
        <v>0.11562608357932373</v>
      </c>
      <c r="C2566" s="49">
        <f t="shared" si="280"/>
        <v>-18.738883685652219</v>
      </c>
      <c r="D2566" s="5">
        <f t="shared" si="278"/>
        <v>32.669613506140145</v>
      </c>
      <c r="E2566" s="5">
        <f t="shared" si="279"/>
        <v>121.26012996050964</v>
      </c>
      <c r="F2566" s="5">
        <f t="shared" si="281"/>
        <v>20.837180293541842</v>
      </c>
      <c r="G2566" s="16">
        <f>IF(AND(C$9="L",C$10="IB"),IF((($C$7*Coefficients!$C$16)/($A2566*($C$4/100)))&lt;=1,2*ASIN(($C$7*Coefficients!$C$16)/( $A2566*($C$4/100)))*180/PI(),180),IF(AND(C$9="C",C$10="IB"),IF((($C$7*Coefficients!$D$16)/($A2566*($C$4/100)))&lt;=1,2*ASIN(($C$7*Coefficients!$D$16)/( $A2566*($C$4/100)))*180/PI(),180),IF(AND(C$9="L",C$10="D"),IF((($C$7*Coefficients!$E$16)/($A2566*($C$4/100)))&lt;=1,2*ASIN(($C$7*Coefficients!$E$16)/( $A2566*($C$4/100)))*180/PI(),180),IF(AND(C$9="C",C$10="D"),IF((($C$7*Coefficients!$F$16)/($A2566*($C$4/100)))&lt;=1,2*ASIN(($C$7*Coefficients!$F$16)/( $A2566*($C$4/100)))*180/PI(),180),FALSE))))</f>
        <v>23.173989474710837</v>
      </c>
      <c r="H2566" s="50">
        <f>IF(AND(C$9="L",C$10="IB"),(($C$7*Coefficients!$C$16)/($A2566*SIN(C$5*PI()/180))*100/2)^2*PI(),IF(AND(C$9="C",C$10="IB"),(($C$7*Coefficients!$D$16)/($A2566*SIN(C$5*PI()/180))*100/2)^2*PI(),IF(AND(C$9="L",C$10="D"),(($C$7*Coefficients!$E$16)/($A2566*SIN(C$5*PI()/180))*100/2)^2*PI(),IF(AND(C$9="C",C$10="D"),(($C$7* Coefficients!$F$16)/($A2566*SIN(C$5*PI()/180))*100/2)^2*PI(),FALSE))))</f>
        <v>222.31442091578319</v>
      </c>
      <c r="I2566" s="42">
        <f t="shared" si="282"/>
        <v>0.23555373070393301</v>
      </c>
      <c r="L2566" s="44"/>
    </row>
    <row r="2567" spans="1:12" x14ac:dyDescent="0.25">
      <c r="A2567" s="51">
        <f t="shared" si="283"/>
        <v>3404.0818970095447</v>
      </c>
      <c r="B2567" s="5">
        <f t="shared" si="277"/>
        <v>0.11638383279461377</v>
      </c>
      <c r="C2567" s="49">
        <f t="shared" si="280"/>
        <v>-18.682146891272549</v>
      </c>
      <c r="D2567" s="5">
        <f t="shared" si="278"/>
        <v>32.744924743184761</v>
      </c>
      <c r="E2567" s="5">
        <f t="shared" si="279"/>
        <v>121.81984128953823</v>
      </c>
      <c r="F2567" s="5">
        <f t="shared" si="281"/>
        <v>20.857180293541838</v>
      </c>
      <c r="G2567" s="16">
        <f>IF(AND(C$9="L",C$10="IB"),IF((($C$7*Coefficients!$C$16)/($A2567*($C$4/100)))&lt;=1,2*ASIN(($C$7*Coefficients!$C$16)/( $A2567*($C$4/100)))*180/PI(),180),IF(AND(C$9="C",C$10="IB"),IF((($C$7*Coefficients!$D$16)/($A2567*($C$4/100)))&lt;=1,2*ASIN(($C$7*Coefficients!$D$16)/( $A2567*($C$4/100)))*180/PI(),180),IF(AND(C$9="L",C$10="D"),IF((($C$7*Coefficients!$E$16)/($A2567*($C$4/100)))&lt;=1,2*ASIN(($C$7*Coefficients!$E$16)/( $A2567*($C$4/100)))*180/PI(),180),IF(AND(C$9="C",C$10="D"),IF((($C$7*Coefficients!$F$16)/($A2567*($C$4/100)))&lt;=1,2*ASIN(($C$7*Coefficients!$F$16)/( $A2567*($C$4/100)))*180/PI(),180),FALSE))))</f>
        <v>23.11995470781989</v>
      </c>
      <c r="H2567" s="50">
        <f>IF(AND(C$9="L",C$10="IB"),(($C$7*Coefficients!$C$16)/($A2567*SIN(C$5*PI()/180))*100/2)^2*PI(),IF(AND(C$9="C",C$10="IB"),(($C$7*Coefficients!$D$16)/($A2567*SIN(C$5*PI()/180))*100/2)^2*PI(),IF(AND(C$9="L",C$10="D"),(($C$7*Coefficients!$E$16)/($A2567*SIN(C$5*PI()/180))*100/2)^2*PI(),IF(AND(C$9="C",C$10="D"),(($C$7* Coefficients!$F$16)/($A2567*SIN(C$5*PI()/180))*100/2)^2*PI(),FALSE))))</f>
        <v>221.29297893493813</v>
      </c>
      <c r="I2567" s="42">
        <f t="shared" si="282"/>
        <v>0.23501197215695452</v>
      </c>
      <c r="L2567" s="44"/>
    </row>
    <row r="2568" spans="1:12" x14ac:dyDescent="0.25">
      <c r="A2568" s="51">
        <f t="shared" si="283"/>
        <v>3411.9291162188197</v>
      </c>
      <c r="B2568" s="5">
        <f t="shared" si="277"/>
        <v>0.11712470559949574</v>
      </c>
      <c r="C2568" s="49">
        <f t="shared" si="280"/>
        <v>-18.627029754599874</v>
      </c>
      <c r="D2568" s="5">
        <f t="shared" si="278"/>
        <v>32.820409590560708</v>
      </c>
      <c r="E2568" s="5">
        <f t="shared" si="279"/>
        <v>122.38213612867811</v>
      </c>
      <c r="F2568" s="5">
        <f t="shared" si="281"/>
        <v>20.877180293541837</v>
      </c>
      <c r="G2568" s="16">
        <f>IF(AND(C$9="L",C$10="IB"),IF((($C$7*Coefficients!$C$16)/($A2568*($C$4/100)))&lt;=1,2*ASIN(($C$7*Coefficients!$C$16)/( $A2568*($C$4/100)))*180/PI(),180),IF(AND(C$9="C",C$10="IB"),IF((($C$7*Coefficients!$D$16)/($A2568*($C$4/100)))&lt;=1,2*ASIN(($C$7*Coefficients!$D$16)/( $A2568*($C$4/100)))*180/PI(),180),IF(AND(C$9="L",C$10="D"),IF((($C$7*Coefficients!$E$16)/($A2568*($C$4/100)))&lt;=1,2*ASIN(($C$7*Coefficients!$E$16)/( $A2568*($C$4/100)))*180/PI(),180),IF(AND(C$9="C",C$10="D"),IF((($C$7*Coefficients!$F$16)/($A2568*($C$4/100)))&lt;=1,2*ASIN(($C$7*Coefficients!$F$16)/( $A2568*($C$4/100)))*180/PI(),180),FALSE))))</f>
        <v>23.066049410669322</v>
      </c>
      <c r="H2568" s="50">
        <f>IF(AND(C$9="L",C$10="IB"),(($C$7*Coefficients!$C$16)/($A2568*SIN(C$5*PI()/180))*100/2)^2*PI(),IF(AND(C$9="C",C$10="IB"),(($C$7*Coefficients!$D$16)/($A2568*SIN(C$5*PI()/180))*100/2)^2*PI(),IF(AND(C$9="L",C$10="D"),(($C$7*Coefficients!$E$16)/($A2568*SIN(C$5*PI()/180))*100/2)^2*PI(),IF(AND(C$9="C",C$10="D"),(($C$7* Coefficients!$F$16)/($A2568*SIN(C$5*PI()/180))*100/2)^2*PI(),FALSE))))</f>
        <v>220.27623005369486</v>
      </c>
      <c r="I2568" s="42">
        <f t="shared" si="282"/>
        <v>0.23447145962005769</v>
      </c>
      <c r="L2568" s="44"/>
    </row>
    <row r="2569" spans="1:12" x14ac:dyDescent="0.25">
      <c r="A2569" s="51">
        <f t="shared" si="283"/>
        <v>3419.7944251366216</v>
      </c>
      <c r="B2569" s="5">
        <f t="shared" si="277"/>
        <v>0.11784863204639542</v>
      </c>
      <c r="C2569" s="49">
        <f t="shared" si="280"/>
        <v>-18.573509085559376</v>
      </c>
      <c r="D2569" s="5">
        <f t="shared" si="278"/>
        <v>32.896068448481124</v>
      </c>
      <c r="E2569" s="5">
        <f t="shared" si="279"/>
        <v>122.94702640287008</v>
      </c>
      <c r="F2569" s="5">
        <f t="shared" si="281"/>
        <v>20.897180293541837</v>
      </c>
      <c r="G2569" s="16">
        <f>IF(AND(C$9="L",C$10="IB"),IF((($C$7*Coefficients!$C$16)/($A2569*($C$4/100)))&lt;=1,2*ASIN(($C$7*Coefficients!$C$16)/( $A2569*($C$4/100)))*180/PI(),180),IF(AND(C$9="C",C$10="IB"),IF((($C$7*Coefficients!$D$16)/($A2569*($C$4/100)))&lt;=1,2*ASIN(($C$7*Coefficients!$D$16)/( $A2569*($C$4/100)))*180/PI(),180),IF(AND(C$9="L",C$10="D"),IF((($C$7*Coefficients!$E$16)/($A2569*($C$4/100)))&lt;=1,2*ASIN(($C$7*Coefficients!$E$16)/( $A2569*($C$4/100)))*180/PI(),180),IF(AND(C$9="C",C$10="D"),IF((($C$7*Coefficients!$F$16)/($A2569*($C$4/100)))&lt;=1,2*ASIN(($C$7*Coefficients!$F$16)/( $A2569*($C$4/100)))*180/PI(),180),FALSE))))</f>
        <v>23.012273248250327</v>
      </c>
      <c r="H2569" s="50">
        <f>IF(AND(C$9="L",C$10="IB"),(($C$7*Coefficients!$C$16)/($A2569*SIN(C$5*PI()/180))*100/2)^2*PI(),IF(AND(C$9="C",C$10="IB"),(($C$7*Coefficients!$D$16)/($A2569*SIN(C$5*PI()/180))*100/2)^2*PI(),IF(AND(C$9="L",C$10="D"),(($C$7*Coefficients!$E$16)/($A2569*SIN(C$5*PI()/180))*100/2)^2*PI(),IF(AND(C$9="C",C$10="D"),(($C$7* Coefficients!$F$16)/($A2569*SIN(C$5*PI()/180))*100/2)^2*PI(),FALSE))))</f>
        <v>219.26415270921916</v>
      </c>
      <c r="I2569" s="42">
        <f t="shared" si="282"/>
        <v>0.23393219022749881</v>
      </c>
      <c r="L2569" s="44"/>
    </row>
    <row r="2570" spans="1:12" x14ac:dyDescent="0.25">
      <c r="A2570" s="51">
        <f t="shared" si="283"/>
        <v>3427.6778654640352</v>
      </c>
      <c r="B2570" s="5">
        <f t="shared" si="277"/>
        <v>0.11855554340140652</v>
      </c>
      <c r="C2570" s="49">
        <f t="shared" si="280"/>
        <v>-18.521562690762352</v>
      </c>
      <c r="D2570" s="5">
        <f t="shared" si="278"/>
        <v>32.97190171808176</v>
      </c>
      <c r="E2570" s="5">
        <f t="shared" si="279"/>
        <v>123.51452409209804</v>
      </c>
      <c r="F2570" s="5">
        <f t="shared" si="281"/>
        <v>20.917180293541836</v>
      </c>
      <c r="G2570" s="16">
        <f>IF(AND(C$9="L",C$10="IB"),IF((($C$7*Coefficients!$C$16)/($A2570*($C$4/100)))&lt;=1,2*ASIN(($C$7*Coefficients!$C$16)/( $A2570*($C$4/100)))*180/PI(),180),IF(AND(C$9="C",C$10="IB"),IF((($C$7*Coefficients!$D$16)/($A2570*($C$4/100)))&lt;=1,2*ASIN(($C$7*Coefficients!$D$16)/( $A2570*($C$4/100)))*180/PI(),180),IF(AND(C$9="L",C$10="D"),IF((($C$7*Coefficients!$E$16)/($A2570*($C$4/100)))&lt;=1,2*ASIN(($C$7*Coefficients!$E$16)/( $A2570*($C$4/100)))*180/PI(),180),IF(AND(C$9="C",C$10="D"),IF((($C$7*Coefficients!$F$16)/($A2570*($C$4/100)))&lt;=1,2*ASIN(($C$7*Coefficients!$F$16)/( $A2570*($C$4/100)))*180/PI(),180),FALSE))))</f>
        <v>22.958625886598654</v>
      </c>
      <c r="H2570" s="50">
        <f>IF(AND(C$9="L",C$10="IB"),(($C$7*Coefficients!$C$16)/($A2570*SIN(C$5*PI()/180))*100/2)^2*PI(),IF(AND(C$9="C",C$10="IB"),(($C$7*Coefficients!$D$16)/($A2570*SIN(C$5*PI()/180))*100/2)^2*PI(),IF(AND(C$9="L",C$10="D"),(($C$7*Coefficients!$E$16)/($A2570*SIN(C$5*PI()/180))*100/2)^2*PI(),IF(AND(C$9="C",C$10="D"),(($C$7* Coefficients!$F$16)/($A2570*SIN(C$5*PI()/180))*100/2)^2*PI(),FALSE))))</f>
        <v>218.25672543774931</v>
      </c>
      <c r="I2570" s="42">
        <f t="shared" si="282"/>
        <v>0.23339416112012523</v>
      </c>
      <c r="L2570" s="44"/>
    </row>
    <row r="2571" spans="1:12" x14ac:dyDescent="0.25">
      <c r="A2571" s="51">
        <f t="shared" si="283"/>
        <v>3435.5794789982765</v>
      </c>
      <c r="B2571" s="5">
        <f t="shared" si="277"/>
        <v>0.11924537216719872</v>
      </c>
      <c r="C2571" s="49">
        <f t="shared" si="280"/>
        <v>-18.471169332758826</v>
      </c>
      <c r="D2571" s="5">
        <f t="shared" si="278"/>
        <v>33.047909801423046</v>
      </c>
      <c r="E2571" s="5">
        <f t="shared" si="279"/>
        <v>124.08464123164292</v>
      </c>
      <c r="F2571" s="5">
        <f t="shared" si="281"/>
        <v>20.937180293541836</v>
      </c>
      <c r="G2571" s="16">
        <f>IF(AND(C$9="L",C$10="IB"),IF((($C$7*Coefficients!$C$16)/($A2571*($C$4/100)))&lt;=1,2*ASIN(($C$7*Coefficients!$C$16)/( $A2571*($C$4/100)))*180/PI(),180),IF(AND(C$9="C",C$10="IB"),IF((($C$7*Coefficients!$D$16)/($A2571*($C$4/100)))&lt;=1,2*ASIN(($C$7*Coefficients!$D$16)/( $A2571*($C$4/100)))*180/PI(),180),IF(AND(C$9="L",C$10="D"),IF((($C$7*Coefficients!$E$16)/($A2571*($C$4/100)))&lt;=1,2*ASIN(($C$7*Coefficients!$E$16)/( $A2571*($C$4/100)))*180/PI(),180),IF(AND(C$9="C",C$10="D"),IF((($C$7*Coefficients!$F$16)/($A2571*($C$4/100)))&lt;=1,2*ASIN(($C$7*Coefficients!$F$16)/( $A2571*($C$4/100)))*180/PI(),180),FALSE))))</f>
        <v>22.905106992790095</v>
      </c>
      <c r="H2571" s="50">
        <f>IF(AND(C$9="L",C$10="IB"),(($C$7*Coefficients!$C$16)/($A2571*SIN(C$5*PI()/180))*100/2)^2*PI(),IF(AND(C$9="C",C$10="IB"),(($C$7*Coefficients!$D$16)/($A2571*SIN(C$5*PI()/180))*100/2)^2*PI(),IF(AND(C$9="L",C$10="D"),(($C$7*Coefficients!$E$16)/($A2571*SIN(C$5*PI()/180))*100/2)^2*PI(),IF(AND(C$9="C",C$10="D"),(($C$7* Coefficients!$F$16)/($A2571*SIN(C$5*PI()/180))*100/2)^2*PI(),FALSE))))</f>
        <v>217.25392687414043</v>
      </c>
      <c r="I2571" s="42">
        <f t="shared" si="282"/>
        <v>0.23285736944536028</v>
      </c>
      <c r="L2571" s="44"/>
    </row>
    <row r="2572" spans="1:12" x14ac:dyDescent="0.25">
      <c r="A2572" s="51">
        <f t="shared" si="283"/>
        <v>3443.4993076329138</v>
      </c>
      <c r="B2572" s="5">
        <f t="shared" si="277"/>
        <v>0.11991805210603942</v>
      </c>
      <c r="C2572" s="49">
        <f t="shared" si="280"/>
        <v>-18.422308691666029</v>
      </c>
      <c r="D2572" s="5">
        <f t="shared" si="278"/>
        <v>33.124093101492271</v>
      </c>
      <c r="E2572" s="5">
        <f t="shared" si="279"/>
        <v>124.65738991233806</v>
      </c>
      <c r="F2572" s="5">
        <f t="shared" si="281"/>
        <v>20.957180293541832</v>
      </c>
      <c r="G2572" s="16">
        <f>IF(AND(C$9="L",C$10="IB"),IF((($C$7*Coefficients!$C$16)/($A2572*($C$4/100)))&lt;=1,2*ASIN(($C$7*Coefficients!$C$16)/( $A2572*($C$4/100)))*180/PI(),180),IF(AND(C$9="C",C$10="IB"),IF((($C$7*Coefficients!$D$16)/($A2572*($C$4/100)))&lt;=1,2*ASIN(($C$7*Coefficients!$D$16)/( $A2572*($C$4/100)))*180/PI(),180),IF(AND(C$9="L",C$10="D"),IF((($C$7*Coefficients!$E$16)/($A2572*($C$4/100)))&lt;=1,2*ASIN(($C$7*Coefficients!$E$16)/( $A2572*($C$4/100)))*180/PI(),180),IF(AND(C$9="C",C$10="D"),IF((($C$7*Coefficients!$F$16)/($A2572*($C$4/100)))&lt;=1,2*ASIN(($C$7*Coefficients!$F$16)/( $A2572*($C$4/100)))*180/PI(),180),FALSE))))</f>
        <v>22.851716234936038</v>
      </c>
      <c r="H2572" s="50">
        <f>IF(AND(C$9="L",C$10="IB"),(($C$7*Coefficients!$C$16)/($A2572*SIN(C$5*PI()/180))*100/2)^2*PI(),IF(AND(C$9="C",C$10="IB"),(($C$7*Coefficients!$D$16)/($A2572*SIN(C$5*PI()/180))*100/2)^2*PI(),IF(AND(C$9="L",C$10="D"),(($C$7*Coefficients!$E$16)/($A2572*SIN(C$5*PI()/180))*100/2)^2*PI(),IF(AND(C$9="C",C$10="D"),(($C$7* Coefficients!$F$16)/($A2572*SIN(C$5*PI()/180))*100/2)^2*PI(),FALSE))))</f>
        <v>216.25573575141195</v>
      </c>
      <c r="I2572" s="42">
        <f t="shared" si="282"/>
        <v>0.23232181235718785</v>
      </c>
      <c r="L2572" s="44"/>
    </row>
    <row r="2573" spans="1:12" x14ac:dyDescent="0.25">
      <c r="A2573" s="51">
        <f t="shared" si="283"/>
        <v>3451.43739335809</v>
      </c>
      <c r="B2573" s="5">
        <f t="shared" si="277"/>
        <v>0.1205735182629171</v>
      </c>
      <c r="C2573" s="49">
        <f t="shared" si="280"/>
        <v>-18.374961329020255</v>
      </c>
      <c r="D2573" s="5">
        <f t="shared" si="278"/>
        <v>33.200452022205724</v>
      </c>
      <c r="E2573" s="5">
        <f t="shared" si="279"/>
        <v>125.2327822808255</v>
      </c>
      <c r="F2573" s="5">
        <f t="shared" si="281"/>
        <v>20.977180293541835</v>
      </c>
      <c r="G2573" s="16">
        <f>IF(AND(C$9="L",C$10="IB"),IF((($C$7*Coefficients!$C$16)/($A2573*($C$4/100)))&lt;=1,2*ASIN(($C$7*Coefficients!$C$16)/( $A2573*($C$4/100)))*180/PI(),180),IF(AND(C$9="C",C$10="IB"),IF((($C$7*Coefficients!$D$16)/($A2573*($C$4/100)))&lt;=1,2*ASIN(($C$7*Coefficients!$D$16)/( $A2573*($C$4/100)))*180/PI(),180),IF(AND(C$9="L",C$10="D"),IF((($C$7*Coefficients!$E$16)/($A2573*($C$4/100)))&lt;=1,2*ASIN(($C$7*Coefficients!$E$16)/( $A2573*($C$4/100)))*180/PI(),180),IF(AND(C$9="C",C$10="D"),IF((($C$7*Coefficients!$F$16)/($A2573*($C$4/100)))&lt;=1,2*ASIN(($C$7*Coefficients!$F$16)/( $A2573*($C$4/100)))*180/PI(),180),FALSE))))</f>
        <v>22.798453282178976</v>
      </c>
      <c r="H2573" s="50">
        <f>IF(AND(C$9="L",C$10="IB"),(($C$7*Coefficients!$C$16)/($A2573*SIN(C$5*PI()/180))*100/2)^2*PI(),IF(AND(C$9="C",C$10="IB"),(($C$7*Coefficients!$D$16)/($A2573*SIN(C$5*PI()/180))*100/2)^2*PI(),IF(AND(C$9="L",C$10="D"),(($C$7*Coefficients!$E$16)/($A2573*SIN(C$5*PI()/180))*100/2)^2*PI(),IF(AND(C$9="C",C$10="D"),(($C$7* Coefficients!$F$16)/($A2573*SIN(C$5*PI()/180))*100/2)^2*PI(),FALSE))))</f>
        <v>215.26213090029577</v>
      </c>
      <c r="I2573" s="42">
        <f t="shared" si="282"/>
        <v>0.23178748701613758</v>
      </c>
      <c r="L2573" s="44"/>
    </row>
    <row r="2574" spans="1:12" x14ac:dyDescent="0.25">
      <c r="A2574" s="51">
        <f t="shared" si="283"/>
        <v>3459.3937782607459</v>
      </c>
      <c r="B2574" s="5">
        <f t="shared" si="277"/>
        <v>0.12121170698877183</v>
      </c>
      <c r="C2574" s="49">
        <f t="shared" si="280"/>
        <v>-18.329108653710179</v>
      </c>
      <c r="D2574" s="5">
        <f t="shared" si="278"/>
        <v>33.276986968410796</v>
      </c>
      <c r="E2574" s="5">
        <f t="shared" si="279"/>
        <v>125.81083053981371</v>
      </c>
      <c r="F2574" s="5">
        <f t="shared" si="281"/>
        <v>20.997180293541831</v>
      </c>
      <c r="G2574" s="16">
        <f>IF(AND(C$9="L",C$10="IB"),IF((($C$7*Coefficients!$C$16)/($A2574*($C$4/100)))&lt;=1,2*ASIN(($C$7*Coefficients!$C$16)/( $A2574*($C$4/100)))*180/PI(),180),IF(AND(C$9="C",C$10="IB"),IF((($C$7*Coefficients!$D$16)/($A2574*($C$4/100)))&lt;=1,2*ASIN(($C$7*Coefficients!$D$16)/( $A2574*($C$4/100)))*180/PI(),180),IF(AND(C$9="L",C$10="D"),IF((($C$7*Coefficients!$E$16)/($A2574*($C$4/100)))&lt;=1,2*ASIN(($C$7*Coefficients!$E$16)/( $A2574*($C$4/100)))*180/PI(),180),IF(AND(C$9="C",C$10="D"),IF((($C$7*Coefficients!$F$16)/($A2574*($C$4/100)))&lt;=1,2*ASIN(($C$7*Coefficients!$F$16)/( $A2574*($C$4/100)))*180/PI(),180),FALSE))))</f>
        <v>22.745317804688135</v>
      </c>
      <c r="H2574" s="50">
        <f>IF(AND(C$9="L",C$10="IB"),(($C$7*Coefficients!$C$16)/($A2574*SIN(C$5*PI()/180))*100/2)^2*PI(),IF(AND(C$9="C",C$10="IB"),(($C$7*Coefficients!$D$16)/($A2574*SIN(C$5*PI()/180))*100/2)^2*PI(),IF(AND(C$9="L",C$10="D"),(($C$7*Coefficients!$E$16)/($A2574*SIN(C$5*PI()/180))*100/2)^2*PI(),IF(AND(C$9="C",C$10="D"),(($C$7* Coefficients!$F$16)/($A2574*SIN(C$5*PI()/180))*100/2)^2*PI(),FALSE))))</f>
        <v>214.27309124878792</v>
      </c>
      <c r="I2574" s="42">
        <f t="shared" si="282"/>
        <v>0.23125439058926972</v>
      </c>
      <c r="L2574" s="44"/>
    </row>
    <row r="2575" spans="1:12" x14ac:dyDescent="0.25">
      <c r="A2575" s="51">
        <f t="shared" si="283"/>
        <v>3467.3685045248417</v>
      </c>
      <c r="B2575" s="5">
        <f t="shared" si="277"/>
        <v>0.12183255596382464</v>
      </c>
      <c r="C2575" s="49">
        <f t="shared" si="280"/>
        <v>-18.284732889861509</v>
      </c>
      <c r="D2575" s="5">
        <f t="shared" si="278"/>
        <v>33.353698345888141</v>
      </c>
      <c r="E2575" s="5">
        <f t="shared" si="279"/>
        <v>126.39154694833621</v>
      </c>
      <c r="F2575" s="5">
        <f t="shared" si="281"/>
        <v>21.017180293541834</v>
      </c>
      <c r="G2575" s="16">
        <f>IF(AND(C$9="L",C$10="IB"),IF((($C$7*Coefficients!$C$16)/($A2575*($C$4/100)))&lt;=1,2*ASIN(($C$7*Coefficients!$C$16)/( $A2575*($C$4/100)))*180/PI(),180),IF(AND(C$9="C",C$10="IB"),IF((($C$7*Coefficients!$D$16)/($A2575*($C$4/100)))&lt;=1,2*ASIN(($C$7*Coefficients!$D$16)/( $A2575*($C$4/100)))*180/PI(),180),IF(AND(C$9="L",C$10="D"),IF((($C$7*Coefficients!$E$16)/($A2575*($C$4/100)))&lt;=1,2*ASIN(($C$7*Coefficients!$E$16)/( $A2575*($C$4/100)))*180/PI(),180),IF(AND(C$9="C",C$10="D"),IF((($C$7*Coefficients!$F$16)/($A2575*($C$4/100)))&lt;=1,2*ASIN(($C$7*Coefficients!$F$16)/( $A2575*($C$4/100)))*180/PI(),180),FALSE))))</f>
        <v>22.692309473655037</v>
      </c>
      <c r="H2575" s="50">
        <f>IF(AND(C$9="L",C$10="IB"),(($C$7*Coefficients!$C$16)/($A2575*SIN(C$5*PI()/180))*100/2)^2*PI(),IF(AND(C$9="C",C$10="IB"),(($C$7*Coefficients!$D$16)/($A2575*SIN(C$5*PI()/180))*100/2)^2*PI(),IF(AND(C$9="L",C$10="D"),(($C$7*Coefficients!$E$16)/($A2575*SIN(C$5*PI()/180))*100/2)^2*PI(),IF(AND(C$9="C",C$10="D"),(($C$7* Coefficients!$F$16)/($A2575*SIN(C$5*PI()/180))*100/2)^2*PI(),FALSE))))</f>
        <v>213.28859582170156</v>
      </c>
      <c r="I2575" s="42">
        <f t="shared" si="282"/>
        <v>0.23072252025016007</v>
      </c>
      <c r="L2575" s="44"/>
    </row>
    <row r="2576" spans="1:12" x14ac:dyDescent="0.25">
      <c r="A2576" s="51">
        <f t="shared" si="283"/>
        <v>3475.361614431582</v>
      </c>
      <c r="B2576" s="5">
        <f t="shared" si="277"/>
        <v>0.12243600422100273</v>
      </c>
      <c r="C2576" s="49">
        <f t="shared" si="280"/>
        <v>-18.241817046552239</v>
      </c>
      <c r="D2576" s="5">
        <f t="shared" si="278"/>
        <v>33.430586561353863</v>
      </c>
      <c r="E2576" s="5">
        <f t="shared" si="279"/>
        <v>126.97494382201161</v>
      </c>
      <c r="F2576" s="5">
        <f t="shared" si="281"/>
        <v>21.037180293541834</v>
      </c>
      <c r="G2576" s="16">
        <f>IF(AND(C$9="L",C$10="IB"),IF((($C$7*Coefficients!$C$16)/($A2576*($C$4/100)))&lt;=1,2*ASIN(($C$7*Coefficients!$C$16)/( $A2576*($C$4/100)))*180/PI(),180),IF(AND(C$9="C",C$10="IB"),IF((($C$7*Coefficients!$D$16)/($A2576*($C$4/100)))&lt;=1,2*ASIN(($C$7*Coefficients!$D$16)/( $A2576*($C$4/100)))*180/PI(),180),IF(AND(C$9="L",C$10="D"),IF((($C$7*Coefficients!$E$16)/($A2576*($C$4/100)))&lt;=1,2*ASIN(($C$7*Coefficients!$E$16)/( $A2576*($C$4/100)))*180/PI(),180),IF(AND(C$9="C",C$10="D"),IF((($C$7*Coefficients!$F$16)/($A2576*($C$4/100)))&lt;=1,2*ASIN(($C$7*Coefficients!$F$16)/( $A2576*($C$4/100)))*180/PI(),180),FALSE))))</f>
        <v>22.639427961289158</v>
      </c>
      <c r="H2576" s="50">
        <f>IF(AND(C$9="L",C$10="IB"),(($C$7*Coefficients!$C$16)/($A2576*SIN(C$5*PI()/180))*100/2)^2*PI(),IF(AND(C$9="C",C$10="IB"),(($C$7*Coefficients!$D$16)/($A2576*SIN(C$5*PI()/180))*100/2)^2*PI(),IF(AND(C$9="L",C$10="D"),(($C$7*Coefficients!$E$16)/($A2576*SIN(C$5*PI()/180))*100/2)^2*PI(),IF(AND(C$9="C",C$10="D"),(($C$7* Coefficients!$F$16)/($A2576*SIN(C$5*PI()/180))*100/2)^2*PI(),FALSE))))</f>
        <v>212.30862374022215</v>
      </c>
      <c r="I2576" s="42">
        <f t="shared" si="282"/>
        <v>0.23019187317888506</v>
      </c>
      <c r="L2576" s="44"/>
    </row>
    <row r="2577" spans="1:12" x14ac:dyDescent="0.25">
      <c r="A2577" s="51">
        <f t="shared" si="283"/>
        <v>3483.3731503596405</v>
      </c>
      <c r="B2577" s="5">
        <f t="shared" si="277"/>
        <v>0.12302199216945917</v>
      </c>
      <c r="C2577" s="49">
        <f t="shared" si="280"/>
        <v>-18.20034488924691</v>
      </c>
      <c r="D2577" s="5">
        <f t="shared" si="278"/>
        <v>33.50765202246162</v>
      </c>
      <c r="E2577" s="5">
        <f t="shared" si="279"/>
        <v>127.56103353330504</v>
      </c>
      <c r="F2577" s="5">
        <f t="shared" si="281"/>
        <v>21.05718029354183</v>
      </c>
      <c r="G2577" s="16">
        <f>IF(AND(C$9="L",C$10="IB"),IF((($C$7*Coefficients!$C$16)/($A2577*($C$4/100)))&lt;=1,2*ASIN(($C$7*Coefficients!$C$16)/( $A2577*($C$4/100)))*180/PI(),180),IF(AND(C$9="C",C$10="IB"),IF((($C$7*Coefficients!$D$16)/($A2577*($C$4/100)))&lt;=1,2*ASIN(($C$7*Coefficients!$D$16)/( $A2577*($C$4/100)))*180/PI(),180),IF(AND(C$9="L",C$10="D"),IF((($C$7*Coefficients!$E$16)/($A2577*($C$4/100)))&lt;=1,2*ASIN(($C$7*Coefficients!$E$16)/( $A2577*($C$4/100)))*180/PI(),180),IF(AND(C$9="C",C$10="D"),IF((($C$7*Coefficients!$F$16)/($A2577*($C$4/100)))&lt;=1,2*ASIN(($C$7*Coefficients!$F$16)/( $A2577*($C$4/100)))*180/PI(),180),FALSE))))</f>
        <v>22.58667294081356</v>
      </c>
      <c r="H2577" s="50">
        <f>IF(AND(C$9="L",C$10="IB"),(($C$7*Coefficients!$C$16)/($A2577*SIN(C$5*PI()/180))*100/2)^2*PI(),IF(AND(C$9="C",C$10="IB"),(($C$7*Coefficients!$D$16)/($A2577*SIN(C$5*PI()/180))*100/2)^2*PI(),IF(AND(C$9="L",C$10="D"),(($C$7*Coefficients!$E$16)/($A2577*SIN(C$5*PI()/180))*100/2)^2*PI(),IF(AND(C$9="C",C$10="D"),(($C$7* Coefficients!$F$16)/($A2577*SIN(C$5*PI()/180))*100/2)^2*PI(),FALSE))))</f>
        <v>211.3331542214641</v>
      </c>
      <c r="I2577" s="42">
        <f t="shared" si="282"/>
        <v>0.22966244656200674</v>
      </c>
      <c r="L2577" s="44"/>
    </row>
    <row r="2578" spans="1:12" x14ac:dyDescent="0.25">
      <c r="A2578" s="51">
        <f t="shared" si="283"/>
        <v>3491.4031547853829</v>
      </c>
      <c r="B2578" s="5">
        <f t="shared" si="277"/>
        <v>0.12359046161818055</v>
      </c>
      <c r="C2578" s="49">
        <f t="shared" si="280"/>
        <v>-18.160300912846747</v>
      </c>
      <c r="D2578" s="5">
        <f t="shared" si="278"/>
        <v>33.5848951378048</v>
      </c>
      <c r="E2578" s="5">
        <f t="shared" si="279"/>
        <v>128.1498285117901</v>
      </c>
      <c r="F2578" s="5">
        <f t="shared" si="281"/>
        <v>21.077180293541833</v>
      </c>
      <c r="G2578" s="16">
        <f>IF(AND(C$9="L",C$10="IB"),IF((($C$7*Coefficients!$C$16)/($A2578*($C$4/100)))&lt;=1,2*ASIN(($C$7*Coefficients!$C$16)/( $A2578*($C$4/100)))*180/PI(),180),IF(AND(C$9="C",C$10="IB"),IF((($C$7*Coefficients!$D$16)/($A2578*($C$4/100)))&lt;=1,2*ASIN(($C$7*Coefficients!$D$16)/( $A2578*($C$4/100)))*180/PI(),180),IF(AND(C$9="L",C$10="D"),IF((($C$7*Coefficients!$E$16)/($A2578*($C$4/100)))&lt;=1,2*ASIN(($C$7*Coefficients!$E$16)/( $A2578*($C$4/100)))*180/PI(),180),IF(AND(C$9="C",C$10="D"),IF((($C$7*Coefficients!$F$16)/($A2578*($C$4/100)))&lt;=1,2*ASIN(($C$7*Coefficients!$F$16)/( $A2578*($C$4/100)))*180/PI(),180),FALSE))))</f>
        <v>22.534044086460618</v>
      </c>
      <c r="H2578" s="50">
        <f>IF(AND(C$9="L",C$10="IB"),(($C$7*Coefficients!$C$16)/($A2578*SIN(C$5*PI()/180))*100/2)^2*PI(),IF(AND(C$9="C",C$10="IB"),(($C$7*Coefficients!$D$16)/($A2578*SIN(C$5*PI()/180))*100/2)^2*PI(),IF(AND(C$9="L",C$10="D"),(($C$7*Coefficients!$E$16)/($A2578*SIN(C$5*PI()/180))*100/2)^2*PI(),IF(AND(C$9="C",C$10="D"),(($C$7* Coefficients!$F$16)/($A2578*SIN(C$5*PI()/180))*100/2)^2*PI(),FALSE))))</f>
        <v>210.36216657803098</v>
      </c>
      <c r="I2578" s="42">
        <f t="shared" si="282"/>
        <v>0.22913423759255788</v>
      </c>
      <c r="L2578" s="44"/>
    </row>
    <row r="2579" spans="1:12" x14ac:dyDescent="0.25">
      <c r="A2579" s="51">
        <f t="shared" si="283"/>
        <v>3499.4516702830929</v>
      </c>
      <c r="B2579" s="5">
        <f t="shared" si="277"/>
        <v>0.12414135579968102</v>
      </c>
      <c r="C2579" s="49">
        <f t="shared" si="280"/>
        <v>-18.121670316259952</v>
      </c>
      <c r="D2579" s="5">
        <f t="shared" si="278"/>
        <v>33.662316316918741</v>
      </c>
      <c r="E2579" s="5">
        <f t="shared" si="279"/>
        <v>128.74134124441278</v>
      </c>
      <c r="F2579" s="5">
        <f t="shared" si="281"/>
        <v>21.097180293541832</v>
      </c>
      <c r="G2579" s="16">
        <f>IF(AND(C$9="L",C$10="IB"),IF((($C$7*Coefficients!$C$16)/($A2579*($C$4/100)))&lt;=1,2*ASIN(($C$7*Coefficients!$C$16)/( $A2579*($C$4/100)))*180/PI(),180),IF(AND(C$9="C",C$10="IB"),IF((($C$7*Coefficients!$D$16)/($A2579*($C$4/100)))&lt;=1,2*ASIN(($C$7*Coefficients!$D$16)/( $A2579*($C$4/100)))*180/PI(),180),IF(AND(C$9="L",C$10="D"),IF((($C$7*Coefficients!$E$16)/($A2579*($C$4/100)))&lt;=1,2*ASIN(($C$7*Coefficients!$E$16)/( $A2579*($C$4/100)))*180/PI(),180),IF(AND(C$9="C",C$10="D"),IF((($C$7*Coefficients!$F$16)/($A2579*($C$4/100)))&lt;=1,2*ASIN(($C$7*Coefficients!$F$16)/( $A2579*($C$4/100)))*180/PI(),180),FALSE))))</f>
        <v>22.481541073467668</v>
      </c>
      <c r="H2579" s="50">
        <f>IF(AND(C$9="L",C$10="IB"),(($C$7*Coefficients!$C$16)/($A2579*SIN(C$5*PI()/180))*100/2)^2*PI(),IF(AND(C$9="C",C$10="IB"),(($C$7*Coefficients!$D$16)/($A2579*SIN(C$5*PI()/180))*100/2)^2*PI(),IF(AND(C$9="L",C$10="D"),(($C$7*Coefficients!$E$16)/($A2579*SIN(C$5*PI()/180))*100/2)^2*PI(),IF(AND(C$9="C",C$10="D"),(($C$7* Coefficients!$F$16)/($A2579*SIN(C$5*PI()/180))*100/2)^2*PI(),FALSE))))</f>
        <v>209.39564021757647</v>
      </c>
      <c r="I2579" s="42">
        <f t="shared" si="282"/>
        <v>0.22860724347002709</v>
      </c>
      <c r="L2579" s="44"/>
    </row>
    <row r="2580" spans="1:12" x14ac:dyDescent="0.25">
      <c r="A2580" s="51">
        <f t="shared" si="283"/>
        <v>3507.5187395251987</v>
      </c>
      <c r="B2580" s="5">
        <f t="shared" si="277"/>
        <v>0.1246746193937799</v>
      </c>
      <c r="C2580" s="49">
        <f t="shared" si="280"/>
        <v>-18.084438978403494</v>
      </c>
      <c r="D2580" s="5">
        <f t="shared" si="278"/>
        <v>33.739915970282802</v>
      </c>
      <c r="E2580" s="5">
        <f t="shared" si="279"/>
        <v>129.3355842757563</v>
      </c>
      <c r="F2580" s="5">
        <f t="shared" si="281"/>
        <v>21.117180293541832</v>
      </c>
      <c r="G2580" s="16">
        <f>IF(AND(C$9="L",C$10="IB"),IF((($C$7*Coefficients!$C$16)/($A2580*($C$4/100)))&lt;=1,2*ASIN(($C$7*Coefficients!$C$16)/( $A2580*($C$4/100)))*180/PI(),180),IF(AND(C$9="C",C$10="IB"),IF((($C$7*Coefficients!$D$16)/($A2580*($C$4/100)))&lt;=1,2*ASIN(($C$7*Coefficients!$D$16)/( $A2580*($C$4/100)))*180/PI(),180),IF(AND(C$9="L",C$10="D"),IF((($C$7*Coefficients!$E$16)/($A2580*($C$4/100)))&lt;=1,2*ASIN(($C$7*Coefficients!$E$16)/( $A2580*($C$4/100)))*180/PI(),180),IF(AND(C$9="C",C$10="D"),IF((($C$7*Coefficients!$F$16)/($A2580*($C$4/100)))&lt;=1,2*ASIN(($C$7*Coefficients!$F$16)/( $A2580*($C$4/100)))*180/PI(),180),FALSE))))</f>
        <v>22.429163578072803</v>
      </c>
      <c r="H2580" s="50">
        <f>IF(AND(C$9="L",C$10="IB"),(($C$7*Coefficients!$C$16)/($A2580*SIN(C$5*PI()/180))*100/2)^2*PI(),IF(AND(C$9="C",C$10="IB"),(($C$7*Coefficients!$D$16)/($A2580*SIN(C$5*PI()/180))*100/2)^2*PI(),IF(AND(C$9="L",C$10="D"),(($C$7*Coefficients!$E$16)/($A2580*SIN(C$5*PI()/180))*100/2)^2*PI(),IF(AND(C$9="C",C$10="D"),(($C$7* Coefficients!$F$16)/($A2580*SIN(C$5*PI()/180))*100/2)^2*PI(),FALSE))))</f>
        <v>208.43355464236694</v>
      </c>
      <c r="I2580" s="42">
        <f t="shared" si="282"/>
        <v>0.22808146140034405</v>
      </c>
      <c r="L2580" s="44"/>
    </row>
    <row r="2581" spans="1:12" x14ac:dyDescent="0.25">
      <c r="A2581" s="51">
        <f t="shared" si="283"/>
        <v>3515.6044052824986</v>
      </c>
      <c r="B2581" s="5">
        <f t="shared" si="277"/>
        <v>0.12519019855145427</v>
      </c>
      <c r="C2581" s="49">
        <f t="shared" si="280"/>
        <v>-18.048593435554604</v>
      </c>
      <c r="D2581" s="5">
        <f t="shared" si="278"/>
        <v>33.817694509322628</v>
      </c>
      <c r="E2581" s="5">
        <f t="shared" si="279"/>
        <v>129.93257020830688</v>
      </c>
      <c r="F2581" s="5">
        <f t="shared" si="281"/>
        <v>21.137180293541832</v>
      </c>
      <c r="G2581" s="16">
        <f>IF(AND(C$9="L",C$10="IB"),IF((($C$7*Coefficients!$C$16)/($A2581*($C$4/100)))&lt;=1,2*ASIN(($C$7*Coefficients!$C$16)/( $A2581*($C$4/100)))*180/PI(),180),IF(AND(C$9="C",C$10="IB"),IF((($C$7*Coefficients!$D$16)/($A2581*($C$4/100)))&lt;=1,2*ASIN(($C$7*Coefficients!$D$16)/( $A2581*($C$4/100)))*180/PI(),180),IF(AND(C$9="L",C$10="D"),IF((($C$7*Coefficients!$E$16)/($A2581*($C$4/100)))&lt;=1,2*ASIN(($C$7*Coefficients!$E$16)/( $A2581*($C$4/100)))*180/PI(),180),IF(AND(C$9="C",C$10="D"),IF((($C$7*Coefficients!$F$16)/($A2581*($C$4/100)))&lt;=1,2*ASIN(($C$7*Coefficients!$F$16)/( $A2581*($C$4/100)))*180/PI(),180),FALSE))))</f>
        <v>22.376911277510608</v>
      </c>
      <c r="H2581" s="50">
        <f>IF(AND(C$9="L",C$10="IB"),(($C$7*Coefficients!$C$16)/($A2581*SIN(C$5*PI()/180))*100/2)^2*PI(),IF(AND(C$9="C",C$10="IB"),(($C$7*Coefficients!$D$16)/($A2581*SIN(C$5*PI()/180))*100/2)^2*PI(),IF(AND(C$9="L",C$10="D"),(($C$7*Coefficients!$E$16)/($A2581*SIN(C$5*PI()/180))*100/2)^2*PI(),IF(AND(C$9="C",C$10="D"),(($C$7* Coefficients!$F$16)/($A2581*SIN(C$5*PI()/180))*100/2)^2*PI(),FALSE))))</f>
        <v>207.47588944884751</v>
      </c>
      <c r="I2581" s="42">
        <f t="shared" si="282"/>
        <v>0.22755688859586451</v>
      </c>
      <c r="L2581" s="44"/>
    </row>
    <row r="2582" spans="1:12" x14ac:dyDescent="0.25">
      <c r="A2582" s="51">
        <f t="shared" si="283"/>
        <v>3523.7087104243874</v>
      </c>
      <c r="B2582" s="5">
        <f t="shared" si="277"/>
        <v>0.12568804091876795</v>
      </c>
      <c r="C2582" s="49">
        <f t="shared" si="280"/>
        <v>-18.01412085997541</v>
      </c>
      <c r="D2582" s="5">
        <f t="shared" si="278"/>
        <v>33.895652346412298</v>
      </c>
      <c r="E2582" s="5">
        <f t="shared" si="279"/>
        <v>130.53231170272124</v>
      </c>
      <c r="F2582" s="5">
        <f t="shared" si="281"/>
        <v>21.157180293541828</v>
      </c>
      <c r="G2582" s="16">
        <f>IF(AND(C$9="L",C$10="IB"),IF((($C$7*Coefficients!$C$16)/($A2582*($C$4/100)))&lt;=1,2*ASIN(($C$7*Coefficients!$C$16)/( $A2582*($C$4/100)))*180/PI(),180),IF(AND(C$9="C",C$10="IB"),IF((($C$7*Coefficients!$D$16)/($A2582*($C$4/100)))&lt;=1,2*ASIN(($C$7*Coefficients!$D$16)/( $A2582*($C$4/100)))*180/PI(),180),IF(AND(C$9="L",C$10="D"),IF((($C$7*Coefficients!$E$16)/($A2582*($C$4/100)))&lt;=1,2*ASIN(($C$7*Coefficients!$E$16)/( $A2582*($C$4/100)))*180/PI(),180),IF(AND(C$9="C",C$10="D"),IF((($C$7*Coefficients!$F$16)/($A2582*($C$4/100)))&lt;=1,2*ASIN(($C$7*Coefficients!$F$16)/( $A2582*($C$4/100)))*180/PI(),180),FALSE))))</f>
        <v>22.32478385000794</v>
      </c>
      <c r="H2582" s="50">
        <f>IF(AND(C$9="L",C$10="IB"),(($C$7*Coefficients!$C$16)/($A2582*SIN(C$5*PI()/180))*100/2)^2*PI(),IF(AND(C$9="C",C$10="IB"),(($C$7*Coefficients!$D$16)/($A2582*SIN(C$5*PI()/180))*100/2)^2*PI(),IF(AND(C$9="L",C$10="D"),(($C$7*Coefficients!$E$16)/($A2582*SIN(C$5*PI()/180))*100/2)^2*PI(),IF(AND(C$9="C",C$10="D"),(($C$7* Coefficients!$F$16)/($A2582*SIN(C$5*PI()/180))*100/2)^2*PI(),FALSE))))</f>
        <v>206.52262432720937</v>
      </c>
      <c r="I2582" s="42">
        <f t="shared" si="282"/>
        <v>0.2270335222753557</v>
      </c>
      <c r="L2582" s="44"/>
    </row>
    <row r="2583" spans="1:12" x14ac:dyDescent="0.25">
      <c r="A2583" s="51">
        <f t="shared" si="283"/>
        <v>3531.831697919084</v>
      </c>
      <c r="B2583" s="5">
        <f t="shared" si="277"/>
        <v>0.12616809566086962</v>
      </c>
      <c r="C2583" s="49">
        <f t="shared" si="280"/>
        <v>-17.981009039740247</v>
      </c>
      <c r="D2583" s="5">
        <f t="shared" si="278"/>
        <v>33.973789894876489</v>
      </c>
      <c r="E2583" s="5">
        <f t="shared" si="279"/>
        <v>131.13482147809506</v>
      </c>
      <c r="F2583" s="5">
        <f t="shared" si="281"/>
        <v>21.177180293541827</v>
      </c>
      <c r="G2583" s="16">
        <f>IF(AND(C$9="L",C$10="IB"),IF((($C$7*Coefficients!$C$16)/($A2583*($C$4/100)))&lt;=1,2*ASIN(($C$7*Coefficients!$C$16)/( $A2583*($C$4/100)))*180/PI(),180),IF(AND(C$9="C",C$10="IB"),IF((($C$7*Coefficients!$D$16)/($A2583*($C$4/100)))&lt;=1,2*ASIN(($C$7*Coefficients!$D$16)/( $A2583*($C$4/100)))*180/PI(),180),IF(AND(C$9="L",C$10="D"),IF((($C$7*Coefficients!$E$16)/($A2583*($C$4/100)))&lt;=1,2*ASIN(($C$7*Coefficients!$E$16)/( $A2583*($C$4/100)))*180/PI(),180),IF(AND(C$9="C",C$10="D"),IF((($C$7*Coefficients!$F$16)/($A2583*($C$4/100)))&lt;=1,2*ASIN(($C$7*Coefficients!$F$16)/( $A2583*($C$4/100)))*180/PI(),180),FALSE))))</f>
        <v>22.27278097477976</v>
      </c>
      <c r="H2583" s="50">
        <f>IF(AND(C$9="L",C$10="IB"),(($C$7*Coefficients!$C$16)/($A2583*SIN(C$5*PI()/180))*100/2)^2*PI(),IF(AND(C$9="C",C$10="IB"),(($C$7*Coefficients!$D$16)/($A2583*SIN(C$5*PI()/180))*100/2)^2*PI(),IF(AND(C$9="L",C$10="D"),(($C$7*Coefficients!$E$16)/($A2583*SIN(C$5*PI()/180))*100/2)^2*PI(),IF(AND(C$9="C",C$10="D"),(($C$7* Coefficients!$F$16)/($A2583*SIN(C$5*PI()/180))*100/2)^2*PI(),FALSE))))</f>
        <v>205.57373906095862</v>
      </c>
      <c r="I2583" s="42">
        <f t="shared" si="282"/>
        <v>0.22651135966398148</v>
      </c>
      <c r="L2583" s="44"/>
    </row>
    <row r="2584" spans="1:12" x14ac:dyDescent="0.25">
      <c r="A2584" s="51">
        <f t="shared" si="283"/>
        <v>3539.9734108338598</v>
      </c>
      <c r="B2584" s="5">
        <f t="shared" si="277"/>
        <v>0.12663031348605758</v>
      </c>
      <c r="C2584" s="49">
        <f t="shared" si="280"/>
        <v>-17.949246359699913</v>
      </c>
      <c r="D2584" s="5">
        <f t="shared" si="278"/>
        <v>34.052107568992717</v>
      </c>
      <c r="E2584" s="5">
        <f t="shared" si="279"/>
        <v>131.74011231223272</v>
      </c>
      <c r="F2584" s="5">
        <f t="shared" si="281"/>
        <v>21.197180293541827</v>
      </c>
      <c r="G2584" s="16">
        <f>IF(AND(C$9="L",C$10="IB"),IF((($C$7*Coefficients!$C$16)/($A2584*($C$4/100)))&lt;=1,2*ASIN(($C$7*Coefficients!$C$16)/( $A2584*($C$4/100)))*180/PI(),180),IF(AND(C$9="C",C$10="IB"),IF((($C$7*Coefficients!$D$16)/($A2584*($C$4/100)))&lt;=1,2*ASIN(($C$7*Coefficients!$D$16)/( $A2584*($C$4/100)))*180/PI(),180),IF(AND(C$9="L",C$10="D"),IF((($C$7*Coefficients!$E$16)/($A2584*($C$4/100)))&lt;=1,2*ASIN(($C$7*Coefficients!$E$16)/( $A2584*($C$4/100)))*180/PI(),180),IF(AND(C$9="C",C$10="D"),IF((($C$7*Coefficients!$F$16)/($A2584*($C$4/100)))&lt;=1,2*ASIN(($C$7*Coefficients!$F$16)/( $A2584*($C$4/100)))*180/PI(),180),FALSE))))</f>
        <v>22.220902332024941</v>
      </c>
      <c r="H2584" s="50">
        <f>IF(AND(C$9="L",C$10="IB"),(($C$7*Coefficients!$C$16)/($A2584*SIN(C$5*PI()/180))*100/2)^2*PI(),IF(AND(C$9="C",C$10="IB"),(($C$7*Coefficients!$D$16)/($A2584*SIN(C$5*PI()/180))*100/2)^2*PI(),IF(AND(C$9="L",C$10="D"),(($C$7*Coefficients!$E$16)/($A2584*SIN(C$5*PI()/180))*100/2)^2*PI(),IF(AND(C$9="C",C$10="D"),(($C$7* Coefficients!$F$16)/($A2584*SIN(C$5*PI()/180))*100/2)^2*PI(),FALSE))))</f>
        <v>204.62921352648735</v>
      </c>
      <c r="I2584" s="42">
        <f t="shared" si="282"/>
        <v>0.22599039799328768</v>
      </c>
      <c r="L2584" s="44"/>
    </row>
    <row r="2585" spans="1:12" x14ac:dyDescent="0.25">
      <c r="A2585" s="51">
        <f t="shared" si="283"/>
        <v>3548.1338923352664</v>
      </c>
      <c r="B2585" s="5">
        <f t="shared" si="277"/>
        <v>0.12707464666990373</v>
      </c>
      <c r="C2585" s="49">
        <f t="shared" si="280"/>
        <v>-17.918821783522205</v>
      </c>
      <c r="D2585" s="5">
        <f t="shared" si="278"/>
        <v>34.130605783993495</v>
      </c>
      <c r="E2585" s="5">
        <f t="shared" si="279"/>
        <v>132.34819704191818</v>
      </c>
      <c r="F2585" s="5">
        <f t="shared" si="281"/>
        <v>21.217180293541826</v>
      </c>
      <c r="G2585" s="16">
        <f>IF(AND(C$9="L",C$10="IB"),IF((($C$7*Coefficients!$C$16)/($A2585*($C$4/100)))&lt;=1,2*ASIN(($C$7*Coefficients!$C$16)/( $A2585*($C$4/100)))*180/PI(),180),IF(AND(C$9="C",C$10="IB"),IF((($C$7*Coefficients!$D$16)/($A2585*($C$4/100)))&lt;=1,2*ASIN(($C$7*Coefficients!$D$16)/( $A2585*($C$4/100)))*180/PI(),180),IF(AND(C$9="L",C$10="D"),IF((($C$7*Coefficients!$E$16)/($A2585*($C$4/100)))&lt;=1,2*ASIN(($C$7*Coefficients!$E$16)/( $A2585*($C$4/100)))*180/PI(),180),IF(AND(C$9="C",C$10="D"),IF((($C$7*Coefficients!$F$16)/($A2585*($C$4/100)))&lt;=1,2*ASIN(($C$7*Coefficients!$F$16)/( $A2585*($C$4/100)))*180/PI(),180),FALSE))))</f>
        <v>22.16914760292217</v>
      </c>
      <c r="H2585" s="50">
        <f>IF(AND(C$9="L",C$10="IB"),(($C$7*Coefficients!$C$16)/($A2585*SIN(C$5*PI()/180))*100/2)^2*PI(),IF(AND(C$9="C",C$10="IB"),(($C$7*Coefficients!$D$16)/($A2585*SIN(C$5*PI()/180))*100/2)^2*PI(),IF(AND(C$9="L",C$10="D"),(($C$7*Coefficients!$E$16)/($A2585*SIN(C$5*PI()/180))*100/2)^2*PI(),IF(AND(C$9="C",C$10="D"),(($C$7* Coefficients!$F$16)/($A2585*SIN(C$5*PI()/180))*100/2)^2*PI(),FALSE))))</f>
        <v>203.6890276926479</v>
      </c>
      <c r="I2585" s="42">
        <f t="shared" si="282"/>
        <v>0.22547063450118734</v>
      </c>
      <c r="L2585" s="44"/>
    </row>
    <row r="2586" spans="1:12" x14ac:dyDescent="0.25">
      <c r="A2586" s="51">
        <f t="shared" si="283"/>
        <v>3556.3131856893638</v>
      </c>
      <c r="B2586" s="5">
        <f t="shared" si="277"/>
        <v>0.12750104907943685</v>
      </c>
      <c r="C2586" s="49">
        <f t="shared" si="280"/>
        <v>-17.889724836751718</v>
      </c>
      <c r="D2586" s="5">
        <f t="shared" si="278"/>
        <v>34.209284956068537</v>
      </c>
      <c r="E2586" s="5">
        <f t="shared" si="279"/>
        <v>132.95908856318738</v>
      </c>
      <c r="F2586" s="5">
        <f t="shared" si="281"/>
        <v>21.237180293541826</v>
      </c>
      <c r="G2586" s="16">
        <f>IF(AND(C$9="L",C$10="IB"),IF((($C$7*Coefficients!$C$16)/($A2586*($C$4/100)))&lt;=1,2*ASIN(($C$7*Coefficients!$C$16)/( $A2586*($C$4/100)))*180/PI(),180),IF(AND(C$9="C",C$10="IB"),IF((($C$7*Coefficients!$D$16)/($A2586*($C$4/100)))&lt;=1,2*ASIN(($C$7*Coefficients!$D$16)/( $A2586*($C$4/100)))*180/PI(),180),IF(AND(C$9="L",C$10="D"),IF((($C$7*Coefficients!$E$16)/($A2586*($C$4/100)))&lt;=1,2*ASIN(($C$7*Coefficients!$E$16)/( $A2586*($C$4/100)))*180/PI(),180),IF(AND(C$9="C",C$10="D"),IF((($C$7*Coefficients!$F$16)/($A2586*($C$4/100)))&lt;=1,2*ASIN(($C$7*Coefficients!$F$16)/( $A2586*($C$4/100)))*180/PI(),180),FALSE))))</f>
        <v>22.117516469625812</v>
      </c>
      <c r="H2586" s="50">
        <f>IF(AND(C$9="L",C$10="IB"),(($C$7*Coefficients!$C$16)/($A2586*SIN(C$5*PI()/180))*100/2)^2*PI(),IF(AND(C$9="C",C$10="IB"),(($C$7*Coefficients!$D$16)/($A2586*SIN(C$5*PI()/180))*100/2)^2*PI(),IF(AND(C$9="L",C$10="D"),(($C$7*Coefficients!$E$16)/($A2586*SIN(C$5*PI()/180))*100/2)^2*PI(),IF(AND(C$9="C",C$10="D"),(($C$7* Coefficients!$F$16)/($A2586*SIN(C$5*PI()/180))*100/2)^2*PI(),FALSE))))</f>
        <v>202.75316162032701</v>
      </c>
      <c r="I2586" s="42">
        <f t="shared" si="282"/>
        <v>0.22495206643194623</v>
      </c>
      <c r="L2586" s="44"/>
    </row>
    <row r="2587" spans="1:12" x14ac:dyDescent="0.25">
      <c r="A2587" s="51">
        <f t="shared" si="283"/>
        <v>3564.5113342619516</v>
      </c>
      <c r="B2587" s="5">
        <f t="shared" si="277"/>
        <v>0.12790947619737833</v>
      </c>
      <c r="C2587" s="49">
        <f t="shared" si="280"/>
        <v>-17.861945590836655</v>
      </c>
      <c r="D2587" s="5">
        <f t="shared" si="278"/>
        <v>34.288145502366987</v>
      </c>
      <c r="E2587" s="5">
        <f t="shared" si="279"/>
        <v>133.57279983160163</v>
      </c>
      <c r="F2587" s="5">
        <f t="shared" si="281"/>
        <v>21.257180293541825</v>
      </c>
      <c r="G2587" s="16">
        <f>IF(AND(C$9="L",C$10="IB"),IF((($C$7*Coefficients!$C$16)/($A2587*($C$4/100)))&lt;=1,2*ASIN(($C$7*Coefficients!$C$16)/( $A2587*($C$4/100)))*180/PI(),180),IF(AND(C$9="C",C$10="IB"),IF((($C$7*Coefficients!$D$16)/($A2587*($C$4/100)))&lt;=1,2*ASIN(($C$7*Coefficients!$D$16)/( $A2587*($C$4/100)))*180/PI(),180),IF(AND(C$9="L",C$10="D"),IF((($C$7*Coefficients!$E$16)/($A2587*($C$4/100)))&lt;=1,2*ASIN(($C$7*Coefficients!$E$16)/( $A2587*($C$4/100)))*180/PI(),180),IF(AND(C$9="C",C$10="D"),IF((($C$7*Coefficients!$F$16)/($A2587*($C$4/100)))&lt;=1,2*ASIN(($C$7*Coefficients!$F$16)/( $A2587*($C$4/100)))*180/PI(),180),FALSE))))</f>
        <v>22.066008615261808</v>
      </c>
      <c r="H2587" s="50">
        <f>IF(AND(C$9="L",C$10="IB"),(($C$7*Coefficients!$C$16)/($A2587*SIN(C$5*PI()/180))*100/2)^2*PI(),IF(AND(C$9="C",C$10="IB"),(($C$7*Coefficients!$D$16)/($A2587*SIN(C$5*PI()/180))*100/2)^2*PI(),IF(AND(C$9="L",C$10="D"),(($C$7*Coefficients!$E$16)/($A2587*SIN(C$5*PI()/180))*100/2)^2*PI(),IF(AND(C$9="C",C$10="D"),(($C$7* Coefficients!$F$16)/($A2587*SIN(C$5*PI()/180))*100/2)^2*PI(),FALSE))))</f>
        <v>201.8215954620232</v>
      </c>
      <c r="I2587" s="42">
        <f t="shared" si="282"/>
        <v>0.22443469103616798</v>
      </c>
      <c r="L2587" s="44"/>
    </row>
    <row r="2588" spans="1:12" x14ac:dyDescent="0.25">
      <c r="A2588" s="51">
        <f t="shared" si="283"/>
        <v>3572.7283815187971</v>
      </c>
      <c r="B2588" s="5">
        <f t="shared" si="277"/>
        <v>0.12829988514642407</v>
      </c>
      <c r="C2588" s="49">
        <f t="shared" si="280"/>
        <v>-17.835474648073774</v>
      </c>
      <c r="D2588" s="5">
        <f t="shared" si="278"/>
        <v>34.367187840999605</v>
      </c>
      <c r="E2588" s="5">
        <f t="shared" si="279"/>
        <v>134.18934386252235</v>
      </c>
      <c r="F2588" s="5">
        <f t="shared" si="281"/>
        <v>21.277180293541825</v>
      </c>
      <c r="G2588" s="16">
        <f>IF(AND(C$9="L",C$10="IB"),IF((($C$7*Coefficients!$C$16)/($A2588*($C$4/100)))&lt;=1,2*ASIN(($C$7*Coefficients!$C$16)/( $A2588*($C$4/100)))*180/PI(),180),IF(AND(C$9="C",C$10="IB"),IF((($C$7*Coefficients!$D$16)/($A2588*($C$4/100)))&lt;=1,2*ASIN(($C$7*Coefficients!$D$16)/( $A2588*($C$4/100)))*180/PI(),180),IF(AND(C$9="L",C$10="D"),IF((($C$7*Coefficients!$E$16)/($A2588*($C$4/100)))&lt;=1,2*ASIN(($C$7*Coefficients!$E$16)/( $A2588*($C$4/100)))*180/PI(),180),IF(AND(C$9="C",C$10="D"),IF((($C$7*Coefficients!$F$16)/($A2588*($C$4/100)))&lt;=1,2*ASIN(($C$7*Coefficients!$F$16)/( $A2588*($C$4/100)))*180/PI(),180),FALSE))))</f>
        <v>22.014623723923634</v>
      </c>
      <c r="H2588" s="50">
        <f>IF(AND(C$9="L",C$10="IB"),(($C$7*Coefficients!$C$16)/($A2588*SIN(C$5*PI()/180))*100/2)^2*PI(),IF(AND(C$9="C",C$10="IB"),(($C$7*Coefficients!$D$16)/($A2588*SIN(C$5*PI()/180))*100/2)^2*PI(),IF(AND(C$9="L",C$10="D"),(($C$7*Coefficients!$E$16)/($A2588*SIN(C$5*PI()/180))*100/2)^2*PI(),IF(AND(C$9="C",C$10="D"),(($C$7* Coefficients!$F$16)/($A2588*SIN(C$5*PI()/180))*100/2)^2*PI(),FALSE))))</f>
        <v>200.89430946142622</v>
      </c>
      <c r="I2588" s="42">
        <f t="shared" si="282"/>
        <v>0.22391850557077986</v>
      </c>
      <c r="L2588" s="44"/>
    </row>
    <row r="2589" spans="1:12" x14ac:dyDescent="0.25">
      <c r="A2589" s="51">
        <f t="shared" si="283"/>
        <v>3580.964371025867</v>
      </c>
      <c r="B2589" s="5">
        <f t="shared" si="277"/>
        <v>0.12867223471356987</v>
      </c>
      <c r="C2589" s="49">
        <f t="shared" si="280"/>
        <v>-17.810303127426018</v>
      </c>
      <c r="D2589" s="5">
        <f t="shared" si="278"/>
        <v>34.446412391041008</v>
      </c>
      <c r="E2589" s="5">
        <f t="shared" si="279"/>
        <v>134.80873373138718</v>
      </c>
      <c r="F2589" s="5">
        <f t="shared" si="281"/>
        <v>21.297180293541828</v>
      </c>
      <c r="G2589" s="16">
        <f>IF(AND(C$9="L",C$10="IB"),IF((($C$7*Coefficients!$C$16)/($A2589*($C$4/100)))&lt;=1,2*ASIN(($C$7*Coefficients!$C$16)/( $A2589*($C$4/100)))*180/PI(),180),IF(AND(C$9="C",C$10="IB"),IF((($C$7*Coefficients!$D$16)/($A2589*($C$4/100)))&lt;=1,2*ASIN(($C$7*Coefficients!$D$16)/( $A2589*($C$4/100)))*180/PI(),180),IF(AND(C$9="L",C$10="D"),IF((($C$7*Coefficients!$E$16)/($A2589*($C$4/100)))&lt;=1,2*ASIN(($C$7*Coefficients!$E$16)/( $A2589*($C$4/100)))*180/PI(),180),IF(AND(C$9="C",C$10="D"),IF((($C$7*Coefficients!$F$16)/($A2589*($C$4/100)))&lt;=1,2*ASIN(($C$7*Coefficients!$F$16)/( $A2589*($C$4/100)))*180/PI(),180),FALSE))))</f>
        <v>21.963361480668276</v>
      </c>
      <c r="H2589" s="50">
        <f>IF(AND(C$9="L",C$10="IB"),(($C$7*Coefficients!$C$16)/($A2589*SIN(C$5*PI()/180))*100/2)^2*PI(),IF(AND(C$9="C",C$10="IB"),(($C$7*Coefficients!$D$16)/($A2589*SIN(C$5*PI()/180))*100/2)^2*PI(),IF(AND(C$9="L",C$10="D"),(($C$7*Coefficients!$E$16)/($A2589*SIN(C$5*PI()/180))*100/2)^2*PI(),IF(AND(C$9="C",C$10="D"),(($C$7* Coefficients!$F$16)/($A2589*SIN(C$5*PI()/180))*100/2)^2*PI(),FALSE))))</f>
        <v>199.97128395299777</v>
      </c>
      <c r="I2589" s="42">
        <f t="shared" si="282"/>
        <v>0.22340350729901781</v>
      </c>
      <c r="L2589" s="44"/>
    </row>
    <row r="2590" spans="1:12" x14ac:dyDescent="0.25">
      <c r="A2590" s="51">
        <f t="shared" si="283"/>
        <v>3589.2193464495576</v>
      </c>
      <c r="B2590" s="5">
        <f t="shared" si="277"/>
        <v>0.12902648537447747</v>
      </c>
      <c r="C2590" s="49">
        <f t="shared" si="280"/>
        <v>-17.786422651170533</v>
      </c>
      <c r="D2590" s="5">
        <f t="shared" si="278"/>
        <v>34.525819572531873</v>
      </c>
      <c r="E2590" s="5">
        <f t="shared" si="279"/>
        <v>135.43098257398731</v>
      </c>
      <c r="F2590" s="5">
        <f t="shared" si="281"/>
        <v>21.317180293541824</v>
      </c>
      <c r="G2590" s="16">
        <f>IF(AND(C$9="L",C$10="IB"),IF((($C$7*Coefficients!$C$16)/($A2590*($C$4/100)))&lt;=1,2*ASIN(($C$7*Coefficients!$C$16)/( $A2590*($C$4/100)))*180/PI(),180),IF(AND(C$9="C",C$10="IB"),IF((($C$7*Coefficients!$D$16)/($A2590*($C$4/100)))&lt;=1,2*ASIN(($C$7*Coefficients!$D$16)/( $A2590*($C$4/100)))*180/PI(),180),IF(AND(C$9="L",C$10="D"),IF((($C$7*Coefficients!$E$16)/($A2590*($C$4/100)))&lt;=1,2*ASIN(($C$7*Coefficients!$E$16)/( $A2590*($C$4/100)))*180/PI(),180),IF(AND(C$9="C",C$10="D"),IF((($C$7*Coefficients!$F$16)/($A2590*($C$4/100)))&lt;=1,2*ASIN(($C$7*Coefficients!$F$16)/( $A2590*($C$4/100)))*180/PI(),180),FALSE))))</f>
        <v>21.912221571512138</v>
      </c>
      <c r="H2590" s="50">
        <f>IF(AND(C$9="L",C$10="IB"),(($C$7*Coefficients!$C$16)/($A2590*SIN(C$5*PI()/180))*100/2)^2*PI(),IF(AND(C$9="C",C$10="IB"),(($C$7*Coefficients!$D$16)/($A2590*SIN(C$5*PI()/180))*100/2)^2*PI(),IF(AND(C$9="L",C$10="D"),(($C$7*Coefficients!$E$16)/($A2590*SIN(C$5*PI()/180))*100/2)^2*PI(),IF(AND(C$9="C",C$10="D"),(($C$7* Coefficients!$F$16)/($A2590*SIN(C$5*PI()/180))*100/2)^2*PI(),FALSE))))</f>
        <v>199.05249936155451</v>
      </c>
      <c r="I2590" s="42">
        <f t="shared" si="282"/>
        <v>0.22288969349041235</v>
      </c>
      <c r="L2590" s="44"/>
    </row>
    <row r="2591" spans="1:12" x14ac:dyDescent="0.25">
      <c r="A2591" s="51">
        <f t="shared" si="283"/>
        <v>3597.4933515569273</v>
      </c>
      <c r="B2591" s="5">
        <f t="shared" si="277"/>
        <v>0.1293625993178717</v>
      </c>
      <c r="C2591" s="49">
        <f t="shared" si="280"/>
        <v>-17.763825332338151</v>
      </c>
      <c r="D2591" s="5">
        <f t="shared" si="278"/>
        <v>34.605409806481163</v>
      </c>
      <c r="E2591" s="5">
        <f t="shared" si="279"/>
        <v>136.05610358674579</v>
      </c>
      <c r="F2591" s="5">
        <f t="shared" si="281"/>
        <v>21.337180293541827</v>
      </c>
      <c r="G2591" s="16">
        <f>IF(AND(C$9="L",C$10="IB"),IF((($C$7*Coefficients!$C$16)/($A2591*($C$4/100)))&lt;=1,2*ASIN(($C$7*Coefficients!$C$16)/( $A2591*($C$4/100)))*180/PI(),180),IF(AND(C$9="C",C$10="IB"),IF((($C$7*Coefficients!$D$16)/($A2591*($C$4/100)))&lt;=1,2*ASIN(($C$7*Coefficients!$D$16)/( $A2591*($C$4/100)))*180/PI(),180),IF(AND(C$9="L",C$10="D"),IF((($C$7*Coefficients!$E$16)/($A2591*($C$4/100)))&lt;=1,2*ASIN(($C$7*Coefficients!$E$16)/( $A2591*($C$4/100)))*180/PI(),180),IF(AND(C$9="C",C$10="D"),IF((($C$7*Coefficients!$F$16)/($A2591*($C$4/100)))&lt;=1,2*ASIN(($C$7*Coefficients!$F$16)/( $A2591*($C$4/100)))*180/PI(),180),FALSE))))</f>
        <v>21.861203683427142</v>
      </c>
      <c r="H2591" s="50">
        <f>IF(AND(C$9="L",C$10="IB"),(($C$7*Coefficients!$C$16)/($A2591*SIN(C$5*PI()/180))*100/2)^2*PI(),IF(AND(C$9="C",C$10="IB"),(($C$7*Coefficients!$D$16)/($A2591*SIN(C$5*PI()/180))*100/2)^2*PI(),IF(AND(C$9="L",C$10="D"),(($C$7*Coefficients!$E$16)/($A2591*SIN(C$5*PI()/180))*100/2)^2*PI(),IF(AND(C$9="C",C$10="D"),(($C$7* Coefficients!$F$16)/($A2591*SIN(C$5*PI()/180))*100/2)^2*PI(),FALSE))))</f>
        <v>198.13793620185265</v>
      </c>
      <c r="I2591" s="42">
        <f t="shared" si="282"/>
        <v>0.22237706142077374</v>
      </c>
      <c r="L2591" s="44"/>
    </row>
    <row r="2592" spans="1:12" x14ac:dyDescent="0.25">
      <c r="A2592" s="51">
        <f t="shared" si="283"/>
        <v>3605.7864302159269</v>
      </c>
      <c r="B2592" s="5">
        <f t="shared" si="277"/>
        <v>0.12968054046996536</v>
      </c>
      <c r="C2592" s="49">
        <f t="shared" si="280"/>
        <v>-17.742503762907909</v>
      </c>
      <c r="D2592" s="5">
        <f t="shared" si="278"/>
        <v>34.685183514868385</v>
      </c>
      <c r="E2592" s="5">
        <f t="shared" si="279"/>
        <v>136.68411002699779</v>
      </c>
      <c r="F2592" s="5">
        <f t="shared" si="281"/>
        <v>21.357180293541823</v>
      </c>
      <c r="G2592" s="16">
        <f>IF(AND(C$9="L",C$10="IB"),IF((($C$7*Coefficients!$C$16)/($A2592*($C$4/100)))&lt;=1,2*ASIN(($C$7*Coefficients!$C$16)/( $A2592*($C$4/100)))*180/PI(),180),IF(AND(C$9="C",C$10="IB"),IF((($C$7*Coefficients!$D$16)/($A2592*($C$4/100)))&lt;=1,2*ASIN(($C$7*Coefficients!$D$16)/( $A2592*($C$4/100)))*180/PI(),180),IF(AND(C$9="L",C$10="D"),IF((($C$7*Coefficients!$E$16)/($A2592*($C$4/100)))&lt;=1,2*ASIN(($C$7*Coefficients!$E$16)/( $A2592*($C$4/100)))*180/PI(),180),IF(AND(C$9="C",C$10="D"),IF((($C$7*Coefficients!$F$16)/($A2592*($C$4/100)))&lt;=1,2*ASIN(($C$7*Coefficients!$F$16)/( $A2592*($C$4/100)))*180/PI(),180),FALSE))))</f>
        <v>21.81030750433672</v>
      </c>
      <c r="H2592" s="50">
        <f>IF(AND(C$9="L",C$10="IB"),(($C$7*Coefficients!$C$16)/($A2592*SIN(C$5*PI()/180))*100/2)^2*PI(),IF(AND(C$9="C",C$10="IB"),(($C$7*Coefficients!$D$16)/($A2592*SIN(C$5*PI()/180))*100/2)^2*PI(),IF(AND(C$9="L",C$10="D"),(($C$7*Coefficients!$E$16)/($A2592*SIN(C$5*PI()/180))*100/2)^2*PI(),IF(AND(C$9="C",C$10="D"),(($C$7* Coefficients!$F$16)/($A2592*SIN(C$5*PI()/180))*100/2)^2*PI(),FALSE))))</f>
        <v>197.22757507817545</v>
      </c>
      <c r="I2592" s="42">
        <f t="shared" si="282"/>
        <v>0.22186560837217784</v>
      </c>
      <c r="L2592" s="44"/>
    </row>
    <row r="2593" spans="1:12" x14ac:dyDescent="0.25">
      <c r="A2593" s="51">
        <f t="shared" si="283"/>
        <v>3614.0986263956343</v>
      </c>
      <c r="B2593" s="5">
        <f t="shared" si="277"/>
        <v>0.12998027451890948</v>
      </c>
      <c r="C2593" s="49">
        <f t="shared" si="280"/>
        <v>-17.722451002722593</v>
      </c>
      <c r="D2593" s="5">
        <f t="shared" si="278"/>
        <v>34.765141120645794</v>
      </c>
      <c r="E2593" s="5">
        <f t="shared" si="279"/>
        <v>137.31501521327147</v>
      </c>
      <c r="F2593" s="5">
        <f t="shared" si="281"/>
        <v>21.377180293541823</v>
      </c>
      <c r="G2593" s="16">
        <f>IF(AND(C$9="L",C$10="IB"),IF((($C$7*Coefficients!$C$16)/($A2593*($C$4/100)))&lt;=1,2*ASIN(($C$7*Coefficients!$C$16)/( $A2593*($C$4/100)))*180/PI(),180),IF(AND(C$9="C",C$10="IB"),IF((($C$7*Coefficients!$D$16)/($A2593*($C$4/100)))&lt;=1,2*ASIN(($C$7*Coefficients!$D$16)/( $A2593*($C$4/100)))*180/PI(),180),IF(AND(C$9="L",C$10="D"),IF((($C$7*Coefficients!$E$16)/($A2593*($C$4/100)))&lt;=1,2*ASIN(($C$7*Coefficients!$E$16)/( $A2593*($C$4/100)))*180/PI(),180),IF(AND(C$9="C",C$10="D"),IF((($C$7*Coefficients!$F$16)/($A2593*($C$4/100)))&lt;=1,2*ASIN(($C$7*Coefficients!$F$16)/( $A2593*($C$4/100)))*180/PI(),180),FALSE))))</f>
        <v>21.759532723111839</v>
      </c>
      <c r="H2593" s="50">
        <f>IF(AND(C$9="L",C$10="IB"),(($C$7*Coefficients!$C$16)/($A2593*SIN(C$5*PI()/180))*100/2)^2*PI(),IF(AND(C$9="C",C$10="IB"),(($C$7*Coefficients!$D$16)/($A2593*SIN(C$5*PI()/180))*100/2)^2*PI(),IF(AND(C$9="L",C$10="D"),(($C$7*Coefficients!$E$16)/($A2593*SIN(C$5*PI()/180))*100/2)^2*PI(),IF(AND(C$9="C",C$10="D"),(($C$7* Coefficients!$F$16)/($A2593*SIN(C$5*PI()/180))*100/2)^2*PI(),FALSE))))</f>
        <v>196.32139668392085</v>
      </c>
      <c r="I2593" s="42">
        <f t="shared" si="282"/>
        <v>0.22135533163295146</v>
      </c>
      <c r="L2593" s="44"/>
    </row>
    <row r="2594" spans="1:12" x14ac:dyDescent="0.25">
      <c r="A2594" s="51">
        <f t="shared" si="283"/>
        <v>3622.4299841664861</v>
      </c>
      <c r="B2594" s="5">
        <f t="shared" si="277"/>
        <v>0.13026176893926023</v>
      </c>
      <c r="C2594" s="49">
        <f t="shared" si="280"/>
        <v>-17.703660569094215</v>
      </c>
      <c r="D2594" s="5">
        <f t="shared" si="278"/>
        <v>34.845283047740658</v>
      </c>
      <c r="E2594" s="5">
        <f t="shared" si="279"/>
        <v>137.94883252557057</v>
      </c>
      <c r="F2594" s="5">
        <f t="shared" si="281"/>
        <v>21.397180293541822</v>
      </c>
      <c r="G2594" s="16">
        <f>IF(AND(C$9="L",C$10="IB"),IF((($C$7*Coefficients!$C$16)/($A2594*($C$4/100)))&lt;=1,2*ASIN(($C$7*Coefficients!$C$16)/( $A2594*($C$4/100)))*180/PI(),180),IF(AND(C$9="C",C$10="IB"),IF((($C$7*Coefficients!$D$16)/($A2594*($C$4/100)))&lt;=1,2*ASIN(($C$7*Coefficients!$D$16)/( $A2594*($C$4/100)))*180/PI(),180),IF(AND(C$9="L",C$10="D"),IF((($C$7*Coefficients!$E$16)/($A2594*($C$4/100)))&lt;=1,2*ASIN(($C$7*Coefficients!$E$16)/( $A2594*($C$4/100)))*180/PI(),180),IF(AND(C$9="C",C$10="D"),IF((($C$7*Coefficients!$F$16)/($A2594*($C$4/100)))&lt;=1,2*ASIN(($C$7*Coefficients!$F$16)/( $A2594*($C$4/100)))*180/PI(),180),FALSE))))</f>
        <v>21.708879029567115</v>
      </c>
      <c r="H2594" s="50">
        <f>IF(AND(C$9="L",C$10="IB"),(($C$7*Coefficients!$C$16)/($A2594*SIN(C$5*PI()/180))*100/2)^2*PI(),IF(AND(C$9="C",C$10="IB"),(($C$7*Coefficients!$D$16)/($A2594*SIN(C$5*PI()/180))*100/2)^2*PI(),IF(AND(C$9="L",C$10="D"),(($C$7*Coefficients!$E$16)/($A2594*SIN(C$5*PI()/180))*100/2)^2*PI(),IF(AND(C$9="C",C$10="D"),(($C$7* Coefficients!$F$16)/($A2594*SIN(C$5*PI()/180))*100/2)^2*PI(),FALSE))))</f>
        <v>195.41938180119297</v>
      </c>
      <c r="I2594" s="42">
        <f t="shared" si="282"/>
        <v>0.22084622849765817</v>
      </c>
      <c r="L2594" s="44"/>
    </row>
    <row r="2595" spans="1:12" x14ac:dyDescent="0.25">
      <c r="A2595" s="51">
        <f t="shared" si="283"/>
        <v>3630.7805477005118</v>
      </c>
      <c r="B2595" s="5">
        <f t="shared" ref="B2595:B2658" si="284">IF(AND(C$9="L",C$10="IB"),SQRT((SIN(PI()*$A2595*($C$4/100)/$C$7*SIN($C$5*PI()/180))/(PI()*$A2595*($C$4/100)/$C$7*SIN($C$5*PI()/180)))^2),IF(AND(C$9="C",C$10="IB"),IMABS(2*BESSELJ((2*PI()*$A2595/$C$7)*(($C$4/100)/2)*SIN($C$5*PI()/180),1)/( (2*PI()*$A2595/$C$7)*(($C$4/100)/2)*SIN($C$5*PI()/180))),IF(AND(C$9="L",C$10="D"),SQRT((SIN(PI()*$A2595*($C$4/100)/$C$7*SIN($C$5*PI()/180))/(PI()*$A2595*($C$4/100)/$C$7*SIN($C$5*PI()/180)))^2)*COS(C$5*PI()/180),IF(AND(C$9="C",C$10="D"),IMABS(2*BESSELJ((2*PI()*$A2595/$C$7)*(($C$4/100)/2)*SIN($C$5*PI()/180),1)/( (2*PI()*$A2595/$C$7)*(($C$4/100)/2)*SIN($C$5*PI()/180)))* COS(C$5*PI()/180),FALSE))))</f>
        <v>0.13052499301645762</v>
      </c>
      <c r="C2595" s="49">
        <f t="shared" si="280"/>
        <v>-17.686126427070313</v>
      </c>
      <c r="D2595" s="5">
        <f t="shared" ref="D2595:D2658" si="285">IF(C$9="C",C$14/(C$7/A2595*100),"n/a")</f>
        <v>34.925609721057498</v>
      </c>
      <c r="E2595" s="5">
        <f t="shared" ref="E2595:E2658" si="286">IF($C$9="C",(((PI()*(C$4/100)/(C$7/A2595)))^2),IF($C$9="L",(2*(C$4/100)/(C$7/A2595)),FALSE))</f>
        <v>138.58557540565801</v>
      </c>
      <c r="F2595" s="5">
        <f t="shared" si="281"/>
        <v>21.417180293541822</v>
      </c>
      <c r="G2595" s="16">
        <f>IF(AND(C$9="L",C$10="IB"),IF((($C$7*Coefficients!$C$16)/($A2595*($C$4/100)))&lt;=1,2*ASIN(($C$7*Coefficients!$C$16)/( $A2595*($C$4/100)))*180/PI(),180),IF(AND(C$9="C",C$10="IB"),IF((($C$7*Coefficients!$D$16)/($A2595*($C$4/100)))&lt;=1,2*ASIN(($C$7*Coefficients!$D$16)/( $A2595*($C$4/100)))*180/PI(),180),IF(AND(C$9="L",C$10="D"),IF((($C$7*Coefficients!$E$16)/($A2595*($C$4/100)))&lt;=1,2*ASIN(($C$7*Coefficients!$E$16)/( $A2595*($C$4/100)))*180/PI(),180),IF(AND(C$9="C",C$10="D"),IF((($C$7*Coefficients!$F$16)/($A2595*($C$4/100)))&lt;=1,2*ASIN(($C$7*Coefficients!$F$16)/( $A2595*($C$4/100)))*180/PI(),180),FALSE))))</f>
        <v>21.658346114456929</v>
      </c>
      <c r="H2595" s="50">
        <f>IF(AND(C$9="L",C$10="IB"),(($C$7*Coefficients!$C$16)/($A2595*SIN(C$5*PI()/180))*100/2)^2*PI(),IF(AND(C$9="C",C$10="IB"),(($C$7*Coefficients!$D$16)/($A2595*SIN(C$5*PI()/180))*100/2)^2*PI(),IF(AND(C$9="L",C$10="D"),(($C$7*Coefficients!$E$16)/($A2595*SIN(C$5*PI()/180))*100/2)^2*PI(),IF(AND(C$9="C",C$10="D"),(($C$7* Coefficients!$F$16)/($A2595*SIN(C$5*PI()/180))*100/2)^2*PI(),FALSE))))</f>
        <v>194.52151130039388</v>
      </c>
      <c r="I2595" s="42">
        <f t="shared" si="282"/>
        <v>0.22033829626708376</v>
      </c>
      <c r="L2595" s="44"/>
    </row>
    <row r="2596" spans="1:12" x14ac:dyDescent="0.25">
      <c r="A2596" s="51">
        <f t="shared" si="283"/>
        <v>3639.1503612715683</v>
      </c>
      <c r="B2596" s="5">
        <f t="shared" si="284"/>
        <v>0.13076991787131212</v>
      </c>
      <c r="C2596" s="49">
        <f t="shared" ref="C2596:C2659" si="287">20*LOG(B2596)</f>
        <v>-17.669842980334074</v>
      </c>
      <c r="D2596" s="5">
        <f t="shared" si="285"/>
        <v>35.006121566480338</v>
      </c>
      <c r="E2596" s="5">
        <f t="shared" si="286"/>
        <v>139.22525735734123</v>
      </c>
      <c r="F2596" s="5">
        <f t="shared" ref="F2596:F2659" si="288">IF(E2596&gt;=1,10*LOG(E2596),"neg.")</f>
        <v>21.437180293541822</v>
      </c>
      <c r="G2596" s="16">
        <f>IF(AND(C$9="L",C$10="IB"),IF((($C$7*Coefficients!$C$16)/($A2596*($C$4/100)))&lt;=1,2*ASIN(($C$7*Coefficients!$C$16)/( $A2596*($C$4/100)))*180/PI(),180),IF(AND(C$9="C",C$10="IB"),IF((($C$7*Coefficients!$D$16)/($A2596*($C$4/100)))&lt;=1,2*ASIN(($C$7*Coefficients!$D$16)/( $A2596*($C$4/100)))*180/PI(),180),IF(AND(C$9="L",C$10="D"),IF((($C$7*Coefficients!$E$16)/($A2596*($C$4/100)))&lt;=1,2*ASIN(($C$7*Coefficients!$E$16)/( $A2596*($C$4/100)))*180/PI(),180),IF(AND(C$9="C",C$10="D"),IF((($C$7*Coefficients!$F$16)/($A2596*($C$4/100)))&lt;=1,2*ASIN(($C$7*Coefficients!$F$16)/( $A2596*($C$4/100)))*180/PI(),180),FALSE))))</f>
        <v>21.607933669471485</v>
      </c>
      <c r="H2596" s="50">
        <f>IF(AND(C$9="L",C$10="IB"),(($C$7*Coefficients!$C$16)/($A2596*SIN(C$5*PI()/180))*100/2)^2*PI(),IF(AND(C$9="C",C$10="IB"),(($C$7*Coefficients!$D$16)/($A2596*SIN(C$5*PI()/180))*100/2)^2*PI(),IF(AND(C$9="L",C$10="D"),(($C$7*Coefficients!$E$16)/($A2596*SIN(C$5*PI()/180))*100/2)^2*PI(),IF(AND(C$9="C",C$10="D"),(($C$7* Coefficients!$F$16)/($A2596*SIN(C$5*PI()/180))*100/2)^2*PI(),FALSE))))</f>
        <v>193.62776613981839</v>
      </c>
      <c r="I2596" s="42">
        <f t="shared" ref="I2596:I2659" si="289">(0.8/A2596)*1000</f>
        <v>0.21983153224822213</v>
      </c>
      <c r="L2596" s="44"/>
    </row>
    <row r="2597" spans="1:12" x14ac:dyDescent="0.25">
      <c r="A2597" s="51">
        <f t="shared" ref="A2597:A2660" si="290">A2596*10^(1/1000)</f>
        <v>3647.5394692555737</v>
      </c>
      <c r="B2597" s="5">
        <f t="shared" si="284"/>
        <v>0.13099651648449256</v>
      </c>
      <c r="C2597" s="49">
        <f t="shared" si="287"/>
        <v>-17.654805062713386</v>
      </c>
      <c r="D2597" s="5">
        <f t="shared" si="285"/>
        <v>35.086819010874976</v>
      </c>
      <c r="E2597" s="5">
        <f t="shared" si="286"/>
        <v>139.86789194675833</v>
      </c>
      <c r="F2597" s="5">
        <f t="shared" si="288"/>
        <v>21.457180293541821</v>
      </c>
      <c r="G2597" s="16">
        <f>IF(AND(C$9="L",C$10="IB"),IF((($C$7*Coefficients!$C$16)/($A2597*($C$4/100)))&lt;=1,2*ASIN(($C$7*Coefficients!$C$16)/( $A2597*($C$4/100)))*180/PI(),180),IF(AND(C$9="C",C$10="IB"),IF((($C$7*Coefficients!$D$16)/($A2597*($C$4/100)))&lt;=1,2*ASIN(($C$7*Coefficients!$D$16)/( $A2597*($C$4/100)))*180/PI(),180),IF(AND(C$9="L",C$10="D"),IF((($C$7*Coefficients!$E$16)/($A2597*($C$4/100)))&lt;=1,2*ASIN(($C$7*Coefficients!$E$16)/( $A2597*($C$4/100)))*180/PI(),180),IF(AND(C$9="C",C$10="D"),IF((($C$7*Coefficients!$F$16)/($A2597*($C$4/100)))&lt;=1,2*ASIN(($C$7*Coefficients!$F$16)/( $A2597*($C$4/100)))*180/PI(),180),FALSE))))</f>
        <v>21.557641387233033</v>
      </c>
      <c r="H2597" s="50">
        <f>IF(AND(C$9="L",C$10="IB"),(($C$7*Coefficients!$C$16)/($A2597*SIN(C$5*PI()/180))*100/2)^2*PI(),IF(AND(C$9="C",C$10="IB"),(($C$7*Coefficients!$D$16)/($A2597*SIN(C$5*PI()/180))*100/2)^2*PI(),IF(AND(C$9="L",C$10="D"),(($C$7*Coefficients!$E$16)/($A2597*SIN(C$5*PI()/180))*100/2)^2*PI(),IF(AND(C$9="C",C$10="D"),(($C$7* Coefficients!$F$16)/($A2597*SIN(C$5*PI()/180))*100/2)^2*PI(),FALSE))))</f>
        <v>192.73812736524988</v>
      </c>
      <c r="I2597" s="42">
        <f t="shared" si="289"/>
        <v>0.21932593375426093</v>
      </c>
      <c r="L2597" s="44"/>
    </row>
    <row r="2598" spans="1:12" x14ac:dyDescent="0.25">
      <c r="A2598" s="51">
        <f t="shared" si="290"/>
        <v>3655.9479161307436</v>
      </c>
      <c r="B2598" s="5">
        <f t="shared" si="284"/>
        <v>0.13120476372100912</v>
      </c>
      <c r="C2598" s="49">
        <f t="shared" si="287"/>
        <v>-17.641007930275833</v>
      </c>
      <c r="D2598" s="5">
        <f t="shared" si="285"/>
        <v>35.167702482091222</v>
      </c>
      <c r="E2598" s="5">
        <f t="shared" si="286"/>
        <v>140.51349280266578</v>
      </c>
      <c r="F2598" s="5">
        <f t="shared" si="288"/>
        <v>21.477180293541821</v>
      </c>
      <c r="G2598" s="16">
        <f>IF(AND(C$9="L",C$10="IB"),IF((($C$7*Coefficients!$C$16)/($A2598*($C$4/100)))&lt;=1,2*ASIN(($C$7*Coefficients!$C$16)/( $A2598*($C$4/100)))*180/PI(),180),IF(AND(C$9="C",C$10="IB"),IF((($C$7*Coefficients!$D$16)/($A2598*($C$4/100)))&lt;=1,2*ASIN(($C$7*Coefficients!$D$16)/( $A2598*($C$4/100)))*180/PI(),180),IF(AND(C$9="L",C$10="D"),IF((($C$7*Coefficients!$E$16)/($A2598*($C$4/100)))&lt;=1,2*ASIN(($C$7*Coefficients!$E$16)/( $A2598*($C$4/100)))*180/PI(),180),IF(AND(C$9="C",C$10="D"),IF((($C$7*Coefficients!$F$16)/($A2598*($C$4/100)))&lt;=1,2*ASIN(($C$7*Coefficients!$F$16)/( $A2598*($C$4/100)))*180/PI(),180),FALSE))))</f>
        <v>21.50746896129197</v>
      </c>
      <c r="H2598" s="50">
        <f>IF(AND(C$9="L",C$10="IB"),(($C$7*Coefficients!$C$16)/($A2598*SIN(C$5*PI()/180))*100/2)^2*PI(),IF(AND(C$9="C",C$10="IB"),(($C$7*Coefficients!$D$16)/($A2598*SIN(C$5*PI()/180))*100/2)^2*PI(),IF(AND(C$9="L",C$10="D"),(($C$7*Coefficients!$E$16)/($A2598*SIN(C$5*PI()/180))*100/2)^2*PI(),IF(AND(C$9="C",C$10="D"),(($C$7* Coefficients!$F$16)/($A2598*SIN(C$5*PI()/180))*100/2)^2*PI(),FALSE))))</f>
        <v>191.85257610955824</v>
      </c>
      <c r="I2598" s="42">
        <f t="shared" si="289"/>
        <v>0.21882149810456725</v>
      </c>
      <c r="L2598" s="44"/>
    </row>
    <row r="2599" spans="1:12" x14ac:dyDescent="0.25">
      <c r="A2599" s="51">
        <f t="shared" si="290"/>
        <v>3664.3757464778259</v>
      </c>
      <c r="B2599" s="5">
        <f t="shared" si="284"/>
        <v>0.13139463635468535</v>
      </c>
      <c r="C2599" s="49">
        <f t="shared" si="287"/>
        <v>-17.628447253988462</v>
      </c>
      <c r="D2599" s="5">
        <f t="shared" si="285"/>
        <v>35.248772408965181</v>
      </c>
      <c r="E2599" s="5">
        <f t="shared" si="286"/>
        <v>141.16207361672764</v>
      </c>
      <c r="F2599" s="5">
        <f t="shared" si="288"/>
        <v>21.497180293541824</v>
      </c>
      <c r="G2599" s="16">
        <f>IF(AND(C$9="L",C$10="IB"),IF((($C$7*Coefficients!$C$16)/($A2599*($C$4/100)))&lt;=1,2*ASIN(($C$7*Coefficients!$C$16)/( $A2599*($C$4/100)))*180/PI(),180),IF(AND(C$9="C",C$10="IB"),IF((($C$7*Coefficients!$D$16)/($A2599*($C$4/100)))&lt;=1,2*ASIN(($C$7*Coefficients!$D$16)/( $A2599*($C$4/100)))*180/PI(),180),IF(AND(C$9="L",C$10="D"),IF((($C$7*Coefficients!$E$16)/($A2599*($C$4/100)))&lt;=1,2*ASIN(($C$7*Coefficients!$E$16)/( $A2599*($C$4/100)))*180/PI(),180),IF(AND(C$9="C",C$10="D"),IF((($C$7*Coefficients!$F$16)/($A2599*($C$4/100)))&lt;=1,2*ASIN(($C$7*Coefficients!$F$16)/( $A2599*($C$4/100)))*180/PI(),180),FALSE))))</f>
        <v>21.457416086123072</v>
      </c>
      <c r="H2599" s="50">
        <f>IF(AND(C$9="L",C$10="IB"),(($C$7*Coefficients!$C$16)/($A2599*SIN(C$5*PI()/180))*100/2)^2*PI(),IF(AND(C$9="C",C$10="IB"),(($C$7*Coefficients!$D$16)/($A2599*SIN(C$5*PI()/180))*100/2)^2*PI(),IF(AND(C$9="L",C$10="D"),(($C$7*Coefficients!$E$16)/($A2599*SIN(C$5*PI()/180))*100/2)^2*PI(),IF(AND(C$9="C",C$10="D"),(($C$7* Coefficients!$F$16)/($A2599*SIN(C$5*PI()/180))*100/2)^2*PI(),FALSE))))</f>
        <v>190.97109359230046</v>
      </c>
      <c r="I2599" s="42">
        <f t="shared" si="289"/>
        <v>0.21831822262467349</v>
      </c>
      <c r="L2599" s="44"/>
    </row>
    <row r="2600" spans="1:12" x14ac:dyDescent="0.25">
      <c r="A2600" s="51">
        <f t="shared" si="290"/>
        <v>3672.8230049803383</v>
      </c>
      <c r="B2600" s="5">
        <f t="shared" si="284"/>
        <v>0.13156611309261679</v>
      </c>
      <c r="C2600" s="49">
        <f t="shared" si="287"/>
        <v>-17.61711911292241</v>
      </c>
      <c r="D2600" s="5">
        <f t="shared" si="285"/>
        <v>35.330029221321546</v>
      </c>
      <c r="E2600" s="5">
        <f t="shared" si="286"/>
        <v>141.81364814380581</v>
      </c>
      <c r="F2600" s="5">
        <f t="shared" si="288"/>
        <v>21.51718029354182</v>
      </c>
      <c r="G2600" s="16">
        <f>IF(AND(C$9="L",C$10="IB"),IF((($C$7*Coefficients!$C$16)/($A2600*($C$4/100)))&lt;=1,2*ASIN(($C$7*Coefficients!$C$16)/( $A2600*($C$4/100)))*180/PI(),180),IF(AND(C$9="C",C$10="IB"),IF((($C$7*Coefficients!$D$16)/($A2600*($C$4/100)))&lt;=1,2*ASIN(($C$7*Coefficients!$D$16)/( $A2600*($C$4/100)))*180/PI(),180),IF(AND(C$9="L",C$10="D"),IF((($C$7*Coefficients!$E$16)/($A2600*($C$4/100)))&lt;=1,2*ASIN(($C$7*Coefficients!$E$16)/( $A2600*($C$4/100)))*180/PI(),180),IF(AND(C$9="C",C$10="D"),IF((($C$7*Coefficients!$F$16)/($A2600*($C$4/100)))&lt;=1,2*ASIN(($C$7*Coefficients!$F$16)/( $A2600*($C$4/100)))*180/PI(),180),FALSE))))</f>
        <v>21.407482457121713</v>
      </c>
      <c r="H2600" s="50">
        <f>IF(AND(C$9="L",C$10="IB"),(($C$7*Coefficients!$C$16)/($A2600*SIN(C$5*PI()/180))*100/2)^2*PI(),IF(AND(C$9="C",C$10="IB"),(($C$7*Coefficients!$D$16)/($A2600*SIN(C$5*PI()/180))*100/2)^2*PI(),IF(AND(C$9="L",C$10="D"),(($C$7*Coefficients!$E$16)/($A2600*SIN(C$5*PI()/180))*100/2)^2*PI(),IF(AND(C$9="C",C$10="D"),(($C$7* Coefficients!$F$16)/($A2600*SIN(C$5*PI()/180))*100/2)^2*PI(),FALSE))))</f>
        <v>190.09366111932138</v>
      </c>
      <c r="I2600" s="42">
        <f t="shared" si="289"/>
        <v>0.21781610464626316</v>
      </c>
      <c r="L2600" s="44"/>
    </row>
    <row r="2601" spans="1:12" x14ac:dyDescent="0.25">
      <c r="A2601" s="51">
        <f t="shared" si="290"/>
        <v>3681.2897364248047</v>
      </c>
      <c r="B2601" s="5">
        <f t="shared" si="284"/>
        <v>0.13171917459960275</v>
      </c>
      <c r="C2601" s="49">
        <f t="shared" si="287"/>
        <v>-17.607019987985019</v>
      </c>
      <c r="D2601" s="5">
        <f t="shared" si="285"/>
        <v>35.411473349975836</v>
      </c>
      <c r="E2601" s="5">
        <f t="shared" si="286"/>
        <v>142.4682302022517</v>
      </c>
      <c r="F2601" s="5">
        <f t="shared" si="288"/>
        <v>21.537180293541816</v>
      </c>
      <c r="G2601" s="16">
        <f>IF(AND(C$9="L",C$10="IB"),IF((($C$7*Coefficients!$C$16)/($A2601*($C$4/100)))&lt;=1,2*ASIN(($C$7*Coefficients!$C$16)/( $A2601*($C$4/100)))*180/PI(),180),IF(AND(C$9="C",C$10="IB"),IF((($C$7*Coefficients!$D$16)/($A2601*($C$4/100)))&lt;=1,2*ASIN(($C$7*Coefficients!$D$16)/( $A2601*($C$4/100)))*180/PI(),180),IF(AND(C$9="L",C$10="D"),IF((($C$7*Coefficients!$E$16)/($A2601*($C$4/100)))&lt;=1,2*ASIN(($C$7*Coefficients!$E$16)/( $A2601*($C$4/100)))*180/PI(),180),IF(AND(C$9="C",C$10="D"),IF((($C$7*Coefficients!$F$16)/($A2601*($C$4/100)))&lt;=1,2*ASIN(($C$7*Coefficients!$F$16)/( $A2601*($C$4/100)))*180/PI(),180),FALSE))))</f>
        <v>21.357667770600045</v>
      </c>
      <c r="H2601" s="50">
        <f>IF(AND(C$9="L",C$10="IB"),(($C$7*Coefficients!$C$16)/($A2601*SIN(C$5*PI()/180))*100/2)^2*PI(),IF(AND(C$9="C",C$10="IB"),(($C$7*Coefficients!$D$16)/($A2601*SIN(C$5*PI()/180))*100/2)^2*PI(),IF(AND(C$9="L",C$10="D"),(($C$7*Coefficients!$E$16)/($A2601*SIN(C$5*PI()/180))*100/2)^2*PI(),IF(AND(C$9="C",C$10="D"),(($C$7* Coefficients!$F$16)/($A2601*SIN(C$5*PI()/180))*100/2)^2*PI(),FALSE))))</f>
        <v>189.22026008235784</v>
      </c>
      <c r="I2601" s="42">
        <f t="shared" si="289"/>
        <v>0.21731514150715669</v>
      </c>
      <c r="L2601" s="44"/>
    </row>
    <row r="2602" spans="1:12" x14ac:dyDescent="0.25">
      <c r="A2602" s="51">
        <f t="shared" si="290"/>
        <v>3689.7759857009924</v>
      </c>
      <c r="B2602" s="5">
        <f t="shared" si="284"/>
        <v>0.13185380352255371</v>
      </c>
      <c r="C2602" s="49">
        <f t="shared" si="287"/>
        <v>-17.598146756162304</v>
      </c>
      <c r="D2602" s="5">
        <f t="shared" si="285"/>
        <v>35.493105226736738</v>
      </c>
      <c r="E2602" s="5">
        <f t="shared" si="286"/>
        <v>143.12583367419944</v>
      </c>
      <c r="F2602" s="5">
        <f t="shared" si="288"/>
        <v>21.557180293541819</v>
      </c>
      <c r="G2602" s="16">
        <f>IF(AND(C$9="L",C$10="IB"),IF((($C$7*Coefficients!$C$16)/($A2602*($C$4/100)))&lt;=1,2*ASIN(($C$7*Coefficients!$C$16)/( $A2602*($C$4/100)))*180/PI(),180),IF(AND(C$9="C",C$10="IB"),IF((($C$7*Coefficients!$D$16)/($A2602*($C$4/100)))&lt;=1,2*ASIN(($C$7*Coefficients!$D$16)/( $A2602*($C$4/100)))*180/PI(),180),IF(AND(C$9="L",C$10="D"),IF((($C$7*Coefficients!$E$16)/($A2602*($C$4/100)))&lt;=1,2*ASIN(($C$7*Coefficients!$E$16)/( $A2602*($C$4/100)))*180/PI(),180),IF(AND(C$9="C",C$10="D"),IF((($C$7*Coefficients!$F$16)/($A2602*($C$4/100)))&lt;=1,2*ASIN(($C$7*Coefficients!$F$16)/( $A2602*($C$4/100)))*180/PI(),180),FALSE))))</f>
        <v>21.307971723783332</v>
      </c>
      <c r="H2602" s="50">
        <f>IF(AND(C$9="L",C$10="IB"),(($C$7*Coefficients!$C$16)/($A2602*SIN(C$5*PI()/180))*100/2)^2*PI(),IF(AND(C$9="C",C$10="IB"),(($C$7*Coefficients!$D$16)/($A2602*SIN(C$5*PI()/180))*100/2)^2*PI(),IF(AND(C$9="L",C$10="D"),(($C$7*Coefficients!$E$16)/($A2602*SIN(C$5*PI()/180))*100/2)^2*PI(),IF(AND(C$9="C",C$10="D"),(($C$7* Coefficients!$F$16)/($A2602*SIN(C$5*PI()/180))*100/2)^2*PI(),FALSE))))</f>
        <v>188.35087195864386</v>
      </c>
      <c r="I2602" s="42">
        <f t="shared" si="289"/>
        <v>0.21681533055129745</v>
      </c>
      <c r="L2602" s="44"/>
    </row>
    <row r="2603" spans="1:12" x14ac:dyDescent="0.25">
      <c r="A2603" s="51">
        <f t="shared" si="290"/>
        <v>3698.2817978021499</v>
      </c>
      <c r="B2603" s="5">
        <f t="shared" si="284"/>
        <v>0.13196998451486069</v>
      </c>
      <c r="C2603" s="49">
        <f t="shared" si="287"/>
        <v>-17.590496685257332</v>
      </c>
      <c r="D2603" s="5">
        <f t="shared" si="285"/>
        <v>35.574925284408309</v>
      </c>
      <c r="E2603" s="5">
        <f t="shared" si="286"/>
        <v>143.78647250585999</v>
      </c>
      <c r="F2603" s="5">
        <f t="shared" si="288"/>
        <v>21.577180293541819</v>
      </c>
      <c r="G2603" s="16">
        <f>IF(AND(C$9="L",C$10="IB"),IF((($C$7*Coefficients!$C$16)/($A2603*($C$4/100)))&lt;=1,2*ASIN(($C$7*Coefficients!$C$16)/( $A2603*($C$4/100)))*180/PI(),180),IF(AND(C$9="C",C$10="IB"),IF((($C$7*Coefficients!$D$16)/($A2603*($C$4/100)))&lt;=1,2*ASIN(($C$7*Coefficients!$D$16)/( $A2603*($C$4/100)))*180/PI(),180),IF(AND(C$9="L",C$10="D"),IF((($C$7*Coefficients!$E$16)/($A2603*($C$4/100)))&lt;=1,2*ASIN(($C$7*Coefficients!$E$16)/( $A2603*($C$4/100)))*180/PI(),180),IF(AND(C$9="C",C$10="D"),IF((($C$7*Coefficients!$F$16)/($A2603*($C$4/100)))&lt;=1,2*ASIN(($C$7*Coefficients!$F$16)/( $A2603*($C$4/100)))*180/PI(),180),FALSE))))</f>
        <v>21.258394014806168</v>
      </c>
      <c r="H2603" s="50">
        <f>IF(AND(C$9="L",C$10="IB"),(($C$7*Coefficients!$C$16)/($A2603*SIN(C$5*PI()/180))*100/2)^2*PI(),IF(AND(C$9="C",C$10="IB"),(($C$7*Coefficients!$D$16)/($A2603*SIN(C$5*PI()/180))*100/2)^2*PI(),IF(AND(C$9="L",C$10="D"),(($C$7*Coefficients!$E$16)/($A2603*SIN(C$5*PI()/180))*100/2)^2*PI(),IF(AND(C$9="C",C$10="D"),(($C$7* Coefficients!$F$16)/($A2603*SIN(C$5*PI()/180))*100/2)^2*PI(),FALSE))))</f>
        <v>187.485478310518</v>
      </c>
      <c r="I2603" s="42">
        <f t="shared" si="289"/>
        <v>0.21631666912873748</v>
      </c>
      <c r="L2603" s="44"/>
    </row>
    <row r="2604" spans="1:12" x14ac:dyDescent="0.25">
      <c r="A2604" s="51">
        <f t="shared" si="290"/>
        <v>3706.8072178252464</v>
      </c>
      <c r="B2604" s="5">
        <f t="shared" si="284"/>
        <v>0.13206770426072625</v>
      </c>
      <c r="C2604" s="49">
        <f t="shared" si="287"/>
        <v>-17.58406742911032</v>
      </c>
      <c r="D2604" s="5">
        <f t="shared" si="285"/>
        <v>35.656933956792358</v>
      </c>
      <c r="E2604" s="5">
        <f t="shared" si="286"/>
        <v>144.45016070781725</v>
      </c>
      <c r="F2604" s="5">
        <f t="shared" si="288"/>
        <v>21.597180293541818</v>
      </c>
      <c r="G2604" s="16">
        <f>IF(AND(C$9="L",C$10="IB"),IF((($C$7*Coefficients!$C$16)/($A2604*($C$4/100)))&lt;=1,2*ASIN(($C$7*Coefficients!$C$16)/( $A2604*($C$4/100)))*180/PI(),180),IF(AND(C$9="C",C$10="IB"),IF((($C$7*Coefficients!$D$16)/($A2604*($C$4/100)))&lt;=1,2*ASIN(($C$7*Coefficients!$D$16)/( $A2604*($C$4/100)))*180/PI(),180),IF(AND(C$9="L",C$10="D"),IF((($C$7*Coefficients!$E$16)/($A2604*($C$4/100)))&lt;=1,2*ASIN(($C$7*Coefficients!$E$16)/( $A2604*($C$4/100)))*180/PI(),180),IF(AND(C$9="C",C$10="D"),IF((($C$7*Coefficients!$F$16)/($A2604*($C$4/100)))&lt;=1,2*ASIN(($C$7*Coefficients!$F$16)/( $A2604*($C$4/100)))*180/PI(),180),FALSE))))</f>
        <v>21.208934342708787</v>
      </c>
      <c r="H2604" s="50">
        <f>IF(AND(C$9="L",C$10="IB"),(($C$7*Coefficients!$C$16)/($A2604*SIN(C$5*PI()/180))*100/2)^2*PI(),IF(AND(C$9="C",C$10="IB"),(($C$7*Coefficients!$D$16)/($A2604*SIN(C$5*PI()/180))*100/2)^2*PI(),IF(AND(C$9="L",C$10="D"),(($C$7*Coefficients!$E$16)/($A2604*SIN(C$5*PI()/180))*100/2)^2*PI(),IF(AND(C$9="C",C$10="D"),(($C$7* Coefficients!$F$16)/($A2604*SIN(C$5*PI()/180))*100/2)^2*PI(),FALSE))))</f>
        <v>186.62406078503176</v>
      </c>
      <c r="I2604" s="42">
        <f t="shared" si="289"/>
        <v>0.21581915459562354</v>
      </c>
      <c r="L2604" s="44"/>
    </row>
    <row r="2605" spans="1:12" x14ac:dyDescent="0.25">
      <c r="A2605" s="51">
        <f t="shared" si="290"/>
        <v>3715.3522909712106</v>
      </c>
      <c r="B2605" s="5">
        <f t="shared" si="284"/>
        <v>0.132146951499444</v>
      </c>
      <c r="C2605" s="49">
        <f t="shared" si="287"/>
        <v>-17.578857023288702</v>
      </c>
      <c r="D2605" s="5">
        <f t="shared" si="285"/>
        <v>35.739131678690711</v>
      </c>
      <c r="E2605" s="5">
        <f t="shared" si="286"/>
        <v>145.11691235532504</v>
      </c>
      <c r="F2605" s="5">
        <f t="shared" si="288"/>
        <v>21.617180293541818</v>
      </c>
      <c r="G2605" s="16">
        <f>IF(AND(C$9="L",C$10="IB"),IF((($C$7*Coefficients!$C$16)/($A2605*($C$4/100)))&lt;=1,2*ASIN(($C$7*Coefficients!$C$16)/( $A2605*($C$4/100)))*180/PI(),180),IF(AND(C$9="C",C$10="IB"),IF((($C$7*Coefficients!$D$16)/($A2605*($C$4/100)))&lt;=1,2*ASIN(($C$7*Coefficients!$D$16)/( $A2605*($C$4/100)))*180/PI(),180),IF(AND(C$9="L",C$10="D"),IF((($C$7*Coefficients!$E$16)/($A2605*($C$4/100)))&lt;=1,2*ASIN(($C$7*Coefficients!$E$16)/( $A2605*($C$4/100)))*180/PI(),180),IF(AND(C$9="C",C$10="D"),IF((($C$7*Coefficients!$F$16)/($A2605*($C$4/100)))&lt;=1,2*ASIN(($C$7*Coefficients!$F$16)/( $A2605*($C$4/100)))*180/PI(),180),FALSE))))</f>
        <v>21.159592407433411</v>
      </c>
      <c r="H2605" s="50">
        <f>IF(AND(C$9="L",C$10="IB"),(($C$7*Coefficients!$C$16)/($A2605*SIN(C$5*PI()/180))*100/2)^2*PI(),IF(AND(C$9="C",C$10="IB"),(($C$7*Coefficients!$D$16)/($A2605*SIN(C$5*PI()/180))*100/2)^2*PI(),IF(AND(C$9="L",C$10="D"),(($C$7*Coefficients!$E$16)/($A2605*SIN(C$5*PI()/180))*100/2)^2*PI(),IF(AND(C$9="C",C$10="D"),(($C$7* Coefficients!$F$16)/($A2605*SIN(C$5*PI()/180))*100/2)^2*PI(),FALSE))))</f>
        <v>185.76660111356131</v>
      </c>
      <c r="I2605" s="42">
        <f t="shared" si="289"/>
        <v>0.21532278431418309</v>
      </c>
      <c r="L2605" s="44"/>
    </row>
    <row r="2606" spans="1:12" x14ac:dyDescent="0.25">
      <c r="A2606" s="51">
        <f t="shared" si="290"/>
        <v>3723.9170625451688</v>
      </c>
      <c r="B2606" s="5">
        <f t="shared" si="284"/>
        <v>0.13220771704962692</v>
      </c>
      <c r="C2606" s="49">
        <f t="shared" si="287"/>
        <v>-17.57486388123543</v>
      </c>
      <c r="D2606" s="5">
        <f t="shared" si="285"/>
        <v>35.821518885907494</v>
      </c>
      <c r="E2606" s="5">
        <f t="shared" si="286"/>
        <v>145.78674158860542</v>
      </c>
      <c r="F2606" s="5">
        <f t="shared" si="288"/>
        <v>21.637180293541821</v>
      </c>
      <c r="G2606" s="16">
        <f>IF(AND(C$9="L",C$10="IB"),IF((($C$7*Coefficients!$C$16)/($A2606*($C$4/100)))&lt;=1,2*ASIN(($C$7*Coefficients!$C$16)/( $A2606*($C$4/100)))*180/PI(),180),IF(AND(C$9="C",C$10="IB"),IF((($C$7*Coefficients!$D$16)/($A2606*($C$4/100)))&lt;=1,2*ASIN(($C$7*Coefficients!$D$16)/( $A2606*($C$4/100)))*180/PI(),180),IF(AND(C$9="L",C$10="D"),IF((($C$7*Coefficients!$E$16)/($A2606*($C$4/100)))&lt;=1,2*ASIN(($C$7*Coefficients!$E$16)/( $A2606*($C$4/100)))*180/PI(),180),IF(AND(C$9="C",C$10="D"),IF((($C$7*Coefficients!$F$16)/($A2606*($C$4/100)))&lt;=1,2*ASIN(($C$7*Coefficients!$F$16)/( $A2606*($C$4/100)))*180/PI(),180),FALSE))))</f>
        <v>21.110367909820564</v>
      </c>
      <c r="H2606" s="50">
        <f>IF(AND(C$9="L",C$10="IB"),(($C$7*Coefficients!$C$16)/($A2606*SIN(C$5*PI()/180))*100/2)^2*PI(),IF(AND(C$9="C",C$10="IB"),(($C$7*Coefficients!$D$16)/($A2606*SIN(C$5*PI()/180))*100/2)^2*PI(),IF(AND(C$9="L",C$10="D"),(($C$7*Coefficients!$E$16)/($A2606*SIN(C$5*PI()/180))*100/2)^2*PI(),IF(AND(C$9="C",C$10="D"),(($C$7* Coefficients!$F$16)/($A2606*SIN(C$5*PI()/180))*100/2)^2*PI(),FALSE))))</f>
        <v>184.91308111141919</v>
      </c>
      <c r="I2606" s="42">
        <f t="shared" si="289"/>
        <v>0.21482755565271039</v>
      </c>
      <c r="L2606" s="44"/>
    </row>
    <row r="2607" spans="1:12" x14ac:dyDescent="0.25">
      <c r="A2607" s="51">
        <f t="shared" si="290"/>
        <v>3732.5015779566879</v>
      </c>
      <c r="B2607" s="5">
        <f t="shared" si="284"/>
        <v>0.13224999383337144</v>
      </c>
      <c r="C2607" s="49">
        <f t="shared" si="287"/>
        <v>-17.572086790866166</v>
      </c>
      <c r="D2607" s="5">
        <f t="shared" si="285"/>
        <v>35.904096015251483</v>
      </c>
      <c r="E2607" s="5">
        <f t="shared" si="286"/>
        <v>146.45966261314896</v>
      </c>
      <c r="F2607" s="5">
        <f t="shared" si="288"/>
        <v>21.657180293541817</v>
      </c>
      <c r="G2607" s="16">
        <f>IF(AND(C$9="L",C$10="IB"),IF((($C$7*Coefficients!$C$16)/($A2607*($C$4/100)))&lt;=1,2*ASIN(($C$7*Coefficients!$C$16)/( $A2607*($C$4/100)))*180/PI(),180),IF(AND(C$9="C",C$10="IB"),IF((($C$7*Coefficients!$D$16)/($A2607*($C$4/100)))&lt;=1,2*ASIN(($C$7*Coefficients!$D$16)/( $A2607*($C$4/100)))*180/PI(),180),IF(AND(C$9="L",C$10="D"),IF((($C$7*Coefficients!$E$16)/($A2607*($C$4/100)))&lt;=1,2*ASIN(($C$7*Coefficients!$E$16)/( $A2607*($C$4/100)))*180/PI(),180),IF(AND(C$9="C",C$10="D"),IF((($C$7*Coefficients!$F$16)/($A2607*($C$4/100)))&lt;=1,2*ASIN(($C$7*Coefficients!$F$16)/( $A2607*($C$4/100)))*180/PI(),180),FALSE))))</f>
        <v>21.061260551605468</v>
      </c>
      <c r="H2607" s="50">
        <f>IF(AND(C$9="L",C$10="IB"),(($C$7*Coefficients!$C$16)/($A2607*SIN(C$5*PI()/180))*100/2)^2*PI(),IF(AND(C$9="C",C$10="IB"),(($C$7*Coefficients!$D$16)/($A2607*SIN(C$5*PI()/180))*100/2)^2*PI(),IF(AND(C$9="L",C$10="D"),(($C$7*Coefficients!$E$16)/($A2607*SIN(C$5*PI()/180))*100/2)^2*PI(),IF(AND(C$9="C",C$10="D"),(($C$7* Coefficients!$F$16)/($A2607*SIN(C$5*PI()/180))*100/2)^2*PI(),FALSE))))</f>
        <v>184.06348267746904</v>
      </c>
      <c r="I2607" s="42">
        <f t="shared" si="289"/>
        <v>0.21433346598555228</v>
      </c>
      <c r="L2607" s="44"/>
    </row>
    <row r="2608" spans="1:12" x14ac:dyDescent="0.25">
      <c r="A2608" s="51">
        <f t="shared" si="290"/>
        <v>3741.1058827200141</v>
      </c>
      <c r="B2608" s="5">
        <f t="shared" si="284"/>
        <v>0.13227377690035466</v>
      </c>
      <c r="C2608" s="49">
        <f t="shared" si="287"/>
        <v>-17.570524911606281</v>
      </c>
      <c r="D2608" s="5">
        <f t="shared" si="285"/>
        <v>35.986863504538412</v>
      </c>
      <c r="E2608" s="5">
        <f t="shared" si="286"/>
        <v>147.1356897000158</v>
      </c>
      <c r="F2608" s="5">
        <f t="shared" si="288"/>
        <v>21.677180293541817</v>
      </c>
      <c r="G2608" s="16">
        <f>IF(AND(C$9="L",C$10="IB"),IF((($C$7*Coefficients!$C$16)/($A2608*($C$4/100)))&lt;=1,2*ASIN(($C$7*Coefficients!$C$16)/( $A2608*($C$4/100)))*180/PI(),180),IF(AND(C$9="C",C$10="IB"),IF((($C$7*Coefficients!$D$16)/($A2608*($C$4/100)))&lt;=1,2*ASIN(($C$7*Coefficients!$D$16)/( $A2608*($C$4/100)))*180/PI(),180),IF(AND(C$9="L",C$10="D"),IF((($C$7*Coefficients!$E$16)/($A2608*($C$4/100)))&lt;=1,2*ASIN(($C$7*Coefficients!$E$16)/( $A2608*($C$4/100)))*180/PI(),180),IF(AND(C$9="C",C$10="D"),IF((($C$7*Coefficients!$F$16)/($A2608*($C$4/100)))&lt;=1,2*ASIN(($C$7*Coefficients!$F$16)/( $A2608*($C$4/100)))*180/PI(),180),FALSE))))</f>
        <v>21.012270035414378</v>
      </c>
      <c r="H2608" s="50">
        <f>IF(AND(C$9="L",C$10="IB"),(($C$7*Coefficients!$C$16)/($A2608*SIN(C$5*PI()/180))*100/2)^2*PI(),IF(AND(C$9="C",C$10="IB"),(($C$7*Coefficients!$D$16)/($A2608*SIN(C$5*PI()/180))*100/2)^2*PI(),IF(AND(C$9="L",C$10="D"),(($C$7*Coefficients!$E$16)/($A2608*SIN(C$5*PI()/180))*100/2)^2*PI(),IF(AND(C$9="C",C$10="D"),(($C$7* Coefficients!$F$16)/($A2608*SIN(C$5*PI()/180))*100/2)^2*PI(),FALSE))))</f>
        <v>183.21778779374162</v>
      </c>
      <c r="I2608" s="42">
        <f t="shared" si="289"/>
        <v>0.21384051269309459</v>
      </c>
      <c r="L2608" s="44"/>
    </row>
    <row r="2609" spans="1:12" x14ac:dyDescent="0.25">
      <c r="A2609" s="51">
        <f t="shared" si="290"/>
        <v>3749.7300224543146</v>
      </c>
      <c r="B2609" s="5">
        <f t="shared" si="284"/>
        <v>0.13227906345185758</v>
      </c>
      <c r="C2609" s="49">
        <f t="shared" si="287"/>
        <v>-17.570177771860095</v>
      </c>
      <c r="D2609" s="5">
        <f t="shared" si="285"/>
        <v>36.069821792593245</v>
      </c>
      <c r="E2609" s="5">
        <f t="shared" si="286"/>
        <v>147.81483718613805</v>
      </c>
      <c r="F2609" s="5">
        <f t="shared" si="288"/>
        <v>21.69718029354182</v>
      </c>
      <c r="G2609" s="16">
        <f>IF(AND(C$9="L",C$10="IB"),IF((($C$7*Coefficients!$C$16)/($A2609*($C$4/100)))&lt;=1,2*ASIN(($C$7*Coefficients!$C$16)/( $A2609*($C$4/100)))*180/PI(),180),IF(AND(C$9="C",C$10="IB"),IF((($C$7*Coefficients!$D$16)/($A2609*($C$4/100)))&lt;=1,2*ASIN(($C$7*Coefficients!$D$16)/( $A2609*($C$4/100)))*180/PI(),180),IF(AND(C$9="L",C$10="D"),IF((($C$7*Coefficients!$E$16)/($A2609*($C$4/100)))&lt;=1,2*ASIN(($C$7*Coefficients!$E$16)/( $A2609*($C$4/100)))*180/PI(),180),IF(AND(C$9="C",C$10="D"),IF((($C$7*Coefficients!$F$16)/($A2609*($C$4/100)))&lt;=1,2*ASIN(($C$7*Coefficients!$F$16)/( $A2609*($C$4/100)))*180/PI(),180),FALSE))))</f>
        <v>20.963396064761017</v>
      </c>
      <c r="H2609" s="50">
        <f>IF(AND(C$9="L",C$10="IB"),(($C$7*Coefficients!$C$16)/($A2609*SIN(C$5*PI()/180))*100/2)^2*PI(),IF(AND(C$9="C",C$10="IB"),(($C$7*Coefficients!$D$16)/($A2609*SIN(C$5*PI()/180))*100/2)^2*PI(),IF(AND(C$9="L",C$10="D"),(($C$7*Coefficients!$E$16)/($A2609*SIN(C$5*PI()/180))*100/2)^2*PI(),IF(AND(C$9="C",C$10="D"),(($C$7* Coefficients!$F$16)/($A2609*SIN(C$5*PI()/180))*100/2)^2*PI(),FALSE))))</f>
        <v>182.37597852505289</v>
      </c>
      <c r="I2609" s="42">
        <f t="shared" si="289"/>
        <v>0.21334869316174801</v>
      </c>
      <c r="L2609" s="44"/>
    </row>
    <row r="2610" spans="1:12" x14ac:dyDescent="0.25">
      <c r="A2610" s="51">
        <f t="shared" si="290"/>
        <v>3758.3740428839196</v>
      </c>
      <c r="B2610" s="5">
        <f t="shared" si="284"/>
        <v>0.13226585286470008</v>
      </c>
      <c r="C2610" s="49">
        <f t="shared" si="287"/>
        <v>-17.571045266906285</v>
      </c>
      <c r="D2610" s="5">
        <f t="shared" si="285"/>
        <v>36.152971319252586</v>
      </c>
      <c r="E2610" s="5">
        <f t="shared" si="286"/>
        <v>148.49711947462438</v>
      </c>
      <c r="F2610" s="5">
        <f t="shared" si="288"/>
        <v>21.717180293541816</v>
      </c>
      <c r="G2610" s="16">
        <f>IF(AND(C$9="L",C$10="IB"),IF((($C$7*Coefficients!$C$16)/($A2610*($C$4/100)))&lt;=1,2*ASIN(($C$7*Coefficients!$C$16)/( $A2610*($C$4/100)))*180/PI(),180),IF(AND(C$9="C",C$10="IB"),IF((($C$7*Coefficients!$D$16)/($A2610*($C$4/100)))&lt;=1,2*ASIN(($C$7*Coefficients!$D$16)/( $A2610*($C$4/100)))*180/PI(),180),IF(AND(C$9="L",C$10="D"),IF((($C$7*Coefficients!$E$16)/($A2610*($C$4/100)))&lt;=1,2*ASIN(($C$7*Coefficients!$E$16)/( $A2610*($C$4/100)))*180/PI(),180),IF(AND(C$9="C",C$10="D"),IF((($C$7*Coefficients!$F$16)/($A2610*($C$4/100)))&lt;=1,2*ASIN(($C$7*Coefficients!$F$16)/( $A2610*($C$4/100)))*180/PI(),180),FALSE))))</f>
        <v>20.91463834404302</v>
      </c>
      <c r="H2610" s="50">
        <f>IF(AND(C$9="L",C$10="IB"),(($C$7*Coefficients!$C$16)/($A2610*SIN(C$5*PI()/180))*100/2)^2*PI(),IF(AND(C$9="C",C$10="IB"),(($C$7*Coefficients!$D$16)/($A2610*SIN(C$5*PI()/180))*100/2)^2*PI(),IF(AND(C$9="L",C$10="D"),(($C$7*Coefficients!$E$16)/($A2610*SIN(C$5*PI()/180))*100/2)^2*PI(),IF(AND(C$9="C",C$10="D"),(($C$7* Coefficients!$F$16)/($A2610*SIN(C$5*PI()/180))*100/2)^2*PI(),FALSE))))</f>
        <v>181.53803701862341</v>
      </c>
      <c r="I2610" s="42">
        <f t="shared" si="289"/>
        <v>0.21285800478393435</v>
      </c>
      <c r="L2610" s="44"/>
    </row>
    <row r="2611" spans="1:12" x14ac:dyDescent="0.25">
      <c r="A2611" s="51">
        <f t="shared" si="290"/>
        <v>3767.037989838565</v>
      </c>
      <c r="B2611" s="5">
        <f t="shared" si="284"/>
        <v>0.13223414671509434</v>
      </c>
      <c r="C2611" s="49">
        <f t="shared" si="287"/>
        <v>-17.573127657213128</v>
      </c>
      <c r="D2611" s="5">
        <f t="shared" si="285"/>
        <v>36.236312525366934</v>
      </c>
      <c r="E2611" s="5">
        <f t="shared" si="286"/>
        <v>149.18255103506496</v>
      </c>
      <c r="F2611" s="5">
        <f t="shared" si="288"/>
        <v>21.737180293541812</v>
      </c>
      <c r="G2611" s="16">
        <f>IF(AND(C$9="L",C$10="IB"),IF((($C$7*Coefficients!$C$16)/($A2611*($C$4/100)))&lt;=1,2*ASIN(($C$7*Coefficients!$C$16)/( $A2611*($C$4/100)))*180/PI(),180),IF(AND(C$9="C",C$10="IB"),IF((($C$7*Coefficients!$D$16)/($A2611*($C$4/100)))&lt;=1,2*ASIN(($C$7*Coefficients!$D$16)/( $A2611*($C$4/100)))*180/PI(),180),IF(AND(C$9="L",C$10="D"),IF((($C$7*Coefficients!$E$16)/($A2611*($C$4/100)))&lt;=1,2*ASIN(($C$7*Coefficients!$E$16)/( $A2611*($C$4/100)))*180/PI(),180),IF(AND(C$9="C",C$10="D"),IF((($C$7*Coefficients!$F$16)/($A2611*($C$4/100)))&lt;=1,2*ASIN(($C$7*Coefficients!$F$16)/( $A2611*($C$4/100)))*180/PI(),180),FALSE))))</f>
        <v>20.86599657853834</v>
      </c>
      <c r="H2611" s="50">
        <f>IF(AND(C$9="L",C$10="IB"),(($C$7*Coefficients!$C$16)/($A2611*SIN(C$5*PI()/180))*100/2)^2*PI(),IF(AND(C$9="C",C$10="IB"),(($C$7*Coefficients!$D$16)/($A2611*SIN(C$5*PI()/180))*100/2)^2*PI(),IF(AND(C$9="L",C$10="D"),(($C$7*Coefficients!$E$16)/($A2611*SIN(C$5*PI()/180))*100/2)^2*PI(),IF(AND(C$9="C",C$10="D"),(($C$7* Coefficients!$F$16)/($A2611*SIN(C$5*PI()/180))*100/2)^2*PI(),FALSE))))</f>
        <v>180.70394550369974</v>
      </c>
      <c r="I2611" s="42">
        <f t="shared" si="289"/>
        <v>0.21236844495807269</v>
      </c>
      <c r="L2611" s="44"/>
    </row>
    <row r="2612" spans="1:12" x14ac:dyDescent="0.25">
      <c r="A2612" s="51">
        <f t="shared" si="290"/>
        <v>3775.7219092536352</v>
      </c>
      <c r="B2612" s="5">
        <f t="shared" si="284"/>
        <v>0.13218394880239254</v>
      </c>
      <c r="C2612" s="49">
        <f t="shared" si="287"/>
        <v>-17.576425567170265</v>
      </c>
      <c r="D2612" s="5">
        <f t="shared" si="285"/>
        <v>36.319845852803077</v>
      </c>
      <c r="E2612" s="5">
        <f t="shared" si="286"/>
        <v>149.87114640383879</v>
      </c>
      <c r="F2612" s="5">
        <f t="shared" si="288"/>
        <v>21.757180293541815</v>
      </c>
      <c r="G2612" s="16">
        <f>IF(AND(C$9="L",C$10="IB"),IF((($C$7*Coefficients!$C$16)/($A2612*($C$4/100)))&lt;=1,2*ASIN(($C$7*Coefficients!$C$16)/( $A2612*($C$4/100)))*180/PI(),180),IF(AND(C$9="C",C$10="IB"),IF((($C$7*Coefficients!$D$16)/($A2612*($C$4/100)))&lt;=1,2*ASIN(($C$7*Coefficients!$D$16)/( $A2612*($C$4/100)))*180/PI(),180),IF(AND(C$9="L",C$10="D"),IF((($C$7*Coefficients!$E$16)/($A2612*($C$4/100)))&lt;=1,2*ASIN(($C$7*Coefficients!$E$16)/( $A2612*($C$4/100)))*180/PI(),180),IF(AND(C$9="C",C$10="D"),IF((($C$7*Coefficients!$F$16)/($A2612*($C$4/100)))&lt;=1,2*ASIN(($C$7*Coefficients!$F$16)/( $A2612*($C$4/100)))*180/PI(),180),FALSE))))</f>
        <v>20.817470474401741</v>
      </c>
      <c r="H2612" s="50">
        <f>IF(AND(C$9="L",C$10="IB"),(($C$7*Coefficients!$C$16)/($A2612*SIN(C$5*PI()/180))*100/2)^2*PI(),IF(AND(C$9="C",C$10="IB"),(($C$7*Coefficients!$D$16)/($A2612*SIN(C$5*PI()/180))*100/2)^2*PI(),IF(AND(C$9="L",C$10="D"),(($C$7*Coefficients!$E$16)/($A2612*SIN(C$5*PI()/180))*100/2)^2*PI(),IF(AND(C$9="C",C$10="D"),(($C$7* Coefficients!$F$16)/($A2612*SIN(C$5*PI()/180))*100/2)^2*PI(),FALSE))))</f>
        <v>179.87368629117796</v>
      </c>
      <c r="I2612" s="42">
        <f t="shared" si="289"/>
        <v>0.21188001108856555</v>
      </c>
      <c r="L2612" s="44"/>
    </row>
    <row r="2613" spans="1:12" x14ac:dyDescent="0.25">
      <c r="A2613" s="51">
        <f t="shared" si="290"/>
        <v>3784.4258471704065</v>
      </c>
      <c r="B2613" s="5">
        <f t="shared" si="284"/>
        <v>0.13211526517273617</v>
      </c>
      <c r="C2613" s="49">
        <f t="shared" si="287"/>
        <v>-17.580939984232607</v>
      </c>
      <c r="D2613" s="5">
        <f t="shared" si="285"/>
        <v>36.403571744446417</v>
      </c>
      <c r="E2613" s="5">
        <f t="shared" si="286"/>
        <v>150.56292018442161</v>
      </c>
      <c r="F2613" s="5">
        <f t="shared" si="288"/>
        <v>21.777180293541814</v>
      </c>
      <c r="G2613" s="16">
        <f>IF(AND(C$9="L",C$10="IB"),IF((($C$7*Coefficients!$C$16)/($A2613*($C$4/100)))&lt;=1,2*ASIN(($C$7*Coefficients!$C$16)/( $A2613*($C$4/100)))*180/PI(),180),IF(AND(C$9="C",C$10="IB"),IF((($C$7*Coefficients!$D$16)/($A2613*($C$4/100)))&lt;=1,2*ASIN(($C$7*Coefficients!$D$16)/( $A2613*($C$4/100)))*180/PI(),180),IF(AND(C$9="L",C$10="D"),IF((($C$7*Coefficients!$E$16)/($A2613*($C$4/100)))&lt;=1,2*ASIN(($C$7*Coefficients!$E$16)/( $A2613*($C$4/100)))*180/PI(),180),IF(AND(C$9="C",C$10="D"),IF((($C$7*Coefficients!$F$16)/($A2613*($C$4/100)))&lt;=1,2*ASIN(($C$7*Coefficients!$F$16)/( $A2613*($C$4/100)))*180/PI(),180),FALSE))))</f>
        <v>20.769059738661266</v>
      </c>
      <c r="H2613" s="50">
        <f>IF(AND(C$9="L",C$10="IB"),(($C$7*Coefficients!$C$16)/($A2613*SIN(C$5*PI()/180))*100/2)^2*PI(),IF(AND(C$9="C",C$10="IB"),(($C$7*Coefficients!$D$16)/($A2613*SIN(C$5*PI()/180))*100/2)^2*PI(),IF(AND(C$9="L",C$10="D"),(($C$7*Coefficients!$E$16)/($A2613*SIN(C$5*PI()/180))*100/2)^2*PI(),IF(AND(C$9="C",C$10="D"),(($C$7* Coefficients!$F$16)/($A2613*SIN(C$5*PI()/180))*100/2)^2*PI(),FALSE))))</f>
        <v>179.04724177322768</v>
      </c>
      <c r="I2613" s="42">
        <f t="shared" si="289"/>
        <v>0.21139270058578516</v>
      </c>
      <c r="L2613" s="44"/>
    </row>
    <row r="2614" spans="1:12" x14ac:dyDescent="0.25">
      <c r="A2614" s="51">
        <f t="shared" si="290"/>
        <v>3793.1498497362913</v>
      </c>
      <c r="B2614" s="5">
        <f t="shared" si="284"/>
        <v>0.13202810414258792</v>
      </c>
      <c r="C2614" s="49">
        <f t="shared" si="287"/>
        <v>-17.586672258474795</v>
      </c>
      <c r="D2614" s="5">
        <f t="shared" si="285"/>
        <v>36.487490644203262</v>
      </c>
      <c r="E2614" s="5">
        <f t="shared" si="286"/>
        <v>151.25788704769559</v>
      </c>
      <c r="F2614" s="5">
        <f t="shared" si="288"/>
        <v>21.79718029354181</v>
      </c>
      <c r="G2614" s="16">
        <f>IF(AND(C$9="L",C$10="IB"),IF((($C$7*Coefficients!$C$16)/($A2614*($C$4/100)))&lt;=1,2*ASIN(($C$7*Coefficients!$C$16)/( $A2614*($C$4/100)))*180/PI(),180),IF(AND(C$9="C",C$10="IB"),IF((($C$7*Coefficients!$D$16)/($A2614*($C$4/100)))&lt;=1,2*ASIN(($C$7*Coefficients!$D$16)/( $A2614*($C$4/100)))*180/PI(),180),IF(AND(C$9="L",C$10="D"),IF((($C$7*Coefficients!$E$16)/($A2614*($C$4/100)))&lt;=1,2*ASIN(($C$7*Coefficients!$E$16)/( $A2614*($C$4/100)))*180/PI(),180),IF(AND(C$9="C",C$10="D"),IF((($C$7*Coefficients!$F$16)/($A2614*($C$4/100)))&lt;=1,2*ASIN(($C$7*Coefficients!$F$16)/( $A2614*($C$4/100)))*180/PI(),180),FALSE))))</f>
        <v>20.72076407921476</v>
      </c>
      <c r="H2614" s="50">
        <f>IF(AND(C$9="L",C$10="IB"),(($C$7*Coefficients!$C$16)/($A2614*SIN(C$5*PI()/180))*100/2)^2*PI(),IF(AND(C$9="C",C$10="IB"),(($C$7*Coefficients!$D$16)/($A2614*SIN(C$5*PI()/180))*100/2)^2*PI(),IF(AND(C$9="L",C$10="D"),(($C$7*Coefficients!$E$16)/($A2614*SIN(C$5*PI()/180))*100/2)^2*PI(),IF(AND(C$9="C",C$10="D"),(($C$7* Coefficients!$F$16)/($A2614*SIN(C$5*PI()/180))*100/2)^2*PI(),FALSE))))</f>
        <v>178.22459442291944</v>
      </c>
      <c r="I2614" s="42">
        <f t="shared" si="289"/>
        <v>0.21090651086605977</v>
      </c>
      <c r="L2614" s="44"/>
    </row>
    <row r="2615" spans="1:12" x14ac:dyDescent="0.25">
      <c r="A2615" s="51">
        <f t="shared" si="290"/>
        <v>3801.8939632050829</v>
      </c>
      <c r="B2615" s="5">
        <f t="shared" si="284"/>
        <v>0.13192247632214688</v>
      </c>
      <c r="C2615" s="49">
        <f t="shared" si="287"/>
        <v>-17.593624102554251</v>
      </c>
      <c r="D2615" s="5">
        <f t="shared" si="285"/>
        <v>36.571602997003282</v>
      </c>
      <c r="E2615" s="5">
        <f t="shared" si="286"/>
        <v>151.95606173226093</v>
      </c>
      <c r="F2615" s="5">
        <f t="shared" si="288"/>
        <v>21.817180293541814</v>
      </c>
      <c r="G2615" s="16">
        <f>IF(AND(C$9="L",C$10="IB"),IF((($C$7*Coefficients!$C$16)/($A2615*($C$4/100)))&lt;=1,2*ASIN(($C$7*Coefficients!$C$16)/( $A2615*($C$4/100)))*180/PI(),180),IF(AND(C$9="C",C$10="IB"),IF((($C$7*Coefficients!$D$16)/($A2615*($C$4/100)))&lt;=1,2*ASIN(($C$7*Coefficients!$D$16)/( $A2615*($C$4/100)))*180/PI(),180),IF(AND(C$9="L",C$10="D"),IF((($C$7*Coefficients!$E$16)/($A2615*($C$4/100)))&lt;=1,2*ASIN(($C$7*Coefficients!$E$16)/( $A2615*($C$4/100)))*180/PI(),180),IF(AND(C$9="C",C$10="D"),IF((($C$7*Coefficients!$F$16)/($A2615*($C$4/100)))&lt;=1,2*ASIN(($C$7*Coefficients!$F$16)/( $A2615*($C$4/100)))*180/PI(),180),FALSE))))</f>
        <v>20.672583204826381</v>
      </c>
      <c r="H2615" s="50">
        <f>IF(AND(C$9="L",C$10="IB"),(($C$7*Coefficients!$C$16)/($A2615*SIN(C$5*PI()/180))*100/2)^2*PI(),IF(AND(C$9="C",C$10="IB"),(($C$7*Coefficients!$D$16)/($A2615*SIN(C$5*PI()/180))*100/2)^2*PI(),IF(AND(C$9="L",C$10="D"),(($C$7*Coefficients!$E$16)/($A2615*SIN(C$5*PI()/180))*100/2)^2*PI(),IF(AND(C$9="C",C$10="D"),(($C$7* Coefficients!$F$16)/($A2615*SIN(C$5*PI()/180))*100/2)^2*PI(),FALSE))))</f>
        <v>177.40572679385272</v>
      </c>
      <c r="I2615" s="42">
        <f t="shared" si="289"/>
        <v>0.21042143935165983</v>
      </c>
      <c r="L2615" s="44"/>
    </row>
    <row r="2616" spans="1:12" x14ac:dyDescent="0.25">
      <c r="A2616" s="51">
        <f t="shared" si="290"/>
        <v>3810.6582339371998</v>
      </c>
      <c r="B2616" s="5">
        <f t="shared" si="284"/>
        <v>0.13179839463863335</v>
      </c>
      <c r="C2616" s="49">
        <f t="shared" si="287"/>
        <v>-17.601797592082832</v>
      </c>
      <c r="D2616" s="5">
        <f t="shared" si="285"/>
        <v>36.655909248801805</v>
      </c>
      <c r="E2616" s="5">
        <f t="shared" si="286"/>
        <v>152.6574590447479</v>
      </c>
      <c r="F2616" s="5">
        <f t="shared" si="288"/>
        <v>21.837180293541813</v>
      </c>
      <c r="G2616" s="16">
        <f>IF(AND(C$9="L",C$10="IB"),IF((($C$7*Coefficients!$C$16)/($A2616*($C$4/100)))&lt;=1,2*ASIN(($C$7*Coefficients!$C$16)/( $A2616*($C$4/100)))*180/PI(),180),IF(AND(C$9="C",C$10="IB"),IF((($C$7*Coefficients!$D$16)/($A2616*($C$4/100)))&lt;=1,2*ASIN(($C$7*Coefficients!$D$16)/( $A2616*($C$4/100)))*180/PI(),180),IF(AND(C$9="L",C$10="D"),IF((($C$7*Coefficients!$E$16)/($A2616*($C$4/100)))&lt;=1,2*ASIN(($C$7*Coefficients!$E$16)/( $A2616*($C$4/100)))*180/PI(),180),IF(AND(C$9="C",C$10="D"),IF((($C$7*Coefficients!$F$16)/($A2616*($C$4/100)))&lt;=1,2*ASIN(($C$7*Coefficients!$F$16)/( $A2616*($C$4/100)))*180/PI(),180),FALSE))))</f>
        <v>20.624516825123159</v>
      </c>
      <c r="H2616" s="50">
        <f>IF(AND(C$9="L",C$10="IB"),(($C$7*Coefficients!$C$16)/($A2616*SIN(C$5*PI()/180))*100/2)^2*PI(),IF(AND(C$9="C",C$10="IB"),(($C$7*Coefficients!$D$16)/($A2616*SIN(C$5*PI()/180))*100/2)^2*PI(),IF(AND(C$9="L",C$10="D"),(($C$7*Coefficients!$E$16)/($A2616*SIN(C$5*PI()/180))*100/2)^2*PI(),IF(AND(C$9="C",C$10="D"),(($C$7* Coefficients!$F$16)/($A2616*SIN(C$5*PI()/180))*100/2)^2*PI(),FALSE))))</f>
        <v>176.59062151978594</v>
      </c>
      <c r="I2616" s="42">
        <f t="shared" si="289"/>
        <v>0.20993748347078459</v>
      </c>
      <c r="L2616" s="44"/>
    </row>
    <row r="2617" spans="1:12" x14ac:dyDescent="0.25">
      <c r="A2617" s="51">
        <f t="shared" si="290"/>
        <v>3819.4427083999335</v>
      </c>
      <c r="B2617" s="5">
        <f t="shared" si="284"/>
        <v>0.13165587435943563</v>
      </c>
      <c r="C2617" s="49">
        <f t="shared" si="287"/>
        <v>-17.611195166407686</v>
      </c>
      <c r="D2617" s="5">
        <f t="shared" si="285"/>
        <v>36.740409846582175</v>
      </c>
      <c r="E2617" s="5">
        <f t="shared" si="286"/>
        <v>153.36209386013113</v>
      </c>
      <c r="F2617" s="5">
        <f t="shared" si="288"/>
        <v>21.857180293541813</v>
      </c>
      <c r="G2617" s="16">
        <f>IF(AND(C$9="L",C$10="IB"),IF((($C$7*Coefficients!$C$16)/($A2617*($C$4/100)))&lt;=1,2*ASIN(($C$7*Coefficients!$C$16)/( $A2617*($C$4/100)))*180/PI(),180),IF(AND(C$9="C",C$10="IB"),IF((($C$7*Coefficients!$D$16)/($A2617*($C$4/100)))&lt;=1,2*ASIN(($C$7*Coefficients!$D$16)/( $A2617*($C$4/100)))*180/PI(),180),IF(AND(C$9="L",C$10="D"),IF((($C$7*Coefficients!$E$16)/($A2617*($C$4/100)))&lt;=1,2*ASIN(($C$7*Coefficients!$E$16)/( $A2617*($C$4/100)))*180/PI(),180),IF(AND(C$9="C",C$10="D"),IF((($C$7*Coefficients!$F$16)/($A2617*($C$4/100)))&lt;=1,2*ASIN(($C$7*Coefficients!$F$16)/( $A2617*($C$4/100)))*180/PI(),180),FALSE))))</f>
        <v>20.576564650591564</v>
      </c>
      <c r="H2617" s="50">
        <f>IF(AND(C$9="L",C$10="IB"),(($C$7*Coefficients!$C$16)/($A2617*SIN(C$5*PI()/180))*100/2)^2*PI(),IF(AND(C$9="C",C$10="IB"),(($C$7*Coefficients!$D$16)/($A2617*SIN(C$5*PI()/180))*100/2)^2*PI(),IF(AND(C$9="L",C$10="D"),(($C$7*Coefficients!$E$16)/($A2617*SIN(C$5*PI()/180))*100/2)^2*PI(),IF(AND(C$9="C",C$10="D"),(($C$7* Coefficients!$F$16)/($A2617*SIN(C$5*PI()/180))*100/2)^2*PI(),FALSE))))</f>
        <v>175.7792613142681</v>
      </c>
      <c r="I2617" s="42">
        <f t="shared" si="289"/>
        <v>0.20945464065754801</v>
      </c>
      <c r="L2617" s="44"/>
    </row>
    <row r="2618" spans="1:12" x14ac:dyDescent="0.25">
      <c r="A2618" s="51">
        <f t="shared" si="290"/>
        <v>3828.2474331676931</v>
      </c>
      <c r="B2618" s="5">
        <f t="shared" si="284"/>
        <v>0.13149493311511798</v>
      </c>
      <c r="C2618" s="49">
        <f t="shared" si="287"/>
        <v>-17.621819629802399</v>
      </c>
      <c r="D2618" s="5">
        <f t="shared" si="285"/>
        <v>36.825105238358148</v>
      </c>
      <c r="E2618" s="5">
        <f t="shared" si="286"/>
        <v>154.06998112204502</v>
      </c>
      <c r="F2618" s="5">
        <f t="shared" si="288"/>
        <v>21.877180293541812</v>
      </c>
      <c r="G2618" s="16">
        <f>IF(AND(C$9="L",C$10="IB"),IF((($C$7*Coefficients!$C$16)/($A2618*($C$4/100)))&lt;=1,2*ASIN(($C$7*Coefficients!$C$16)/( $A2618*($C$4/100)))*180/PI(),180),IF(AND(C$9="C",C$10="IB"),IF((($C$7*Coefficients!$D$16)/($A2618*($C$4/100)))&lt;=1,2*ASIN(($C$7*Coefficients!$D$16)/( $A2618*($C$4/100)))*180/PI(),180),IF(AND(C$9="L",C$10="D"),IF((($C$7*Coefficients!$E$16)/($A2618*($C$4/100)))&lt;=1,2*ASIN(($C$7*Coefficients!$E$16)/( $A2618*($C$4/100)))*180/PI(),180),IF(AND(C$9="C",C$10="D"),IF((($C$7*Coefficients!$F$16)/($A2618*($C$4/100)))&lt;=1,2*ASIN(($C$7*Coefficients!$F$16)/( $A2618*($C$4/100)))*180/PI(),180),FALSE))))</f>
        <v>20.528726392574058</v>
      </c>
      <c r="H2618" s="50">
        <f>IF(AND(C$9="L",C$10="IB"),(($C$7*Coefficients!$C$16)/($A2618*SIN(C$5*PI()/180))*100/2)^2*PI(),IF(AND(C$9="C",C$10="IB"),(($C$7*Coefficients!$D$16)/($A2618*SIN(C$5*PI()/180))*100/2)^2*PI(),IF(AND(C$9="L",C$10="D"),(($C$7*Coefficients!$E$16)/($A2618*SIN(C$5*PI()/180))*100/2)^2*PI(),IF(AND(C$9="C",C$10="D"),(($C$7* Coefficients!$F$16)/($A2618*SIN(C$5*PI()/180))*100/2)^2*PI(),FALSE))))</f>
        <v>174.97162897027212</v>
      </c>
      <c r="I2618" s="42">
        <f t="shared" si="289"/>
        <v>0.20897290835196564</v>
      </c>
      <c r="L2618" s="44"/>
    </row>
    <row r="2619" spans="1:12" x14ac:dyDescent="0.25">
      <c r="A2619" s="51">
        <f t="shared" si="290"/>
        <v>3837.0724549222527</v>
      </c>
      <c r="B2619" s="5">
        <f t="shared" si="284"/>
        <v>0.13131559092226844</v>
      </c>
      <c r="C2619" s="49">
        <f t="shared" si="287"/>
        <v>-17.633674153071926</v>
      </c>
      <c r="D2619" s="5">
        <f t="shared" si="285"/>
        <v>36.909995873176278</v>
      </c>
      <c r="E2619" s="5">
        <f t="shared" si="286"/>
        <v>154.78113584310069</v>
      </c>
      <c r="F2619" s="5">
        <f t="shared" si="288"/>
        <v>21.897180293541815</v>
      </c>
      <c r="G2619" s="16">
        <f>IF(AND(C$9="L",C$10="IB"),IF((($C$7*Coefficients!$C$16)/($A2619*($C$4/100)))&lt;=1,2*ASIN(($C$7*Coefficients!$C$16)/( $A2619*($C$4/100)))*180/PI(),180),IF(AND(C$9="C",C$10="IB"),IF((($C$7*Coefficients!$D$16)/($A2619*($C$4/100)))&lt;=1,2*ASIN(($C$7*Coefficients!$D$16)/( $A2619*($C$4/100)))*180/PI(),180),IF(AND(C$9="L",C$10="D"),IF((($C$7*Coefficients!$E$16)/($A2619*($C$4/100)))&lt;=1,2*ASIN(($C$7*Coefficients!$E$16)/( $A2619*($C$4/100)))*180/PI(),180),IF(AND(C$9="C",C$10="D"),IF((($C$7*Coefficients!$F$16)/($A2619*($C$4/100)))&lt;=1,2*ASIN(($C$7*Coefficients!$F$16)/( $A2619*($C$4/100)))*180/PI(),180),FALSE))))</f>
        <v>20.481001763265738</v>
      </c>
      <c r="H2619" s="50">
        <f>IF(AND(C$9="L",C$10="IB"),(($C$7*Coefficients!$C$16)/($A2619*SIN(C$5*PI()/180))*100/2)^2*PI(),IF(AND(C$9="C",C$10="IB"),(($C$7*Coefficients!$D$16)/($A2619*SIN(C$5*PI()/180))*100/2)^2*PI(),IF(AND(C$9="L",C$10="D"),(($C$7*Coefficients!$E$16)/($A2619*SIN(C$5*PI()/180))*100/2)^2*PI(),IF(AND(C$9="C",C$10="D"),(($C$7* Coefficients!$F$16)/($A2619*SIN(C$5*PI()/180))*100/2)^2*PI(),FALSE))))</f>
        <v>174.16770735983036</v>
      </c>
      <c r="I2619" s="42">
        <f t="shared" si="289"/>
        <v>0.20849228399994071</v>
      </c>
      <c r="L2619" s="44"/>
    </row>
    <row r="2620" spans="1:12" x14ac:dyDescent="0.25">
      <c r="A2620" s="51">
        <f t="shared" si="290"/>
        <v>3845.9178204529994</v>
      </c>
      <c r="B2620" s="5">
        <f t="shared" si="284"/>
        <v>0.13111787020619034</v>
      </c>
      <c r="C2620" s="49">
        <f t="shared" si="287"/>
        <v>-17.646762275574101</v>
      </c>
      <c r="D2620" s="5">
        <f t="shared" si="285"/>
        <v>36.995082201118244</v>
      </c>
      <c r="E2620" s="5">
        <f t="shared" si="286"/>
        <v>155.49557310520419</v>
      </c>
      <c r="F2620" s="5">
        <f t="shared" si="288"/>
        <v>21.917180293541811</v>
      </c>
      <c r="G2620" s="16">
        <f>IF(AND(C$9="L",C$10="IB"),IF((($C$7*Coefficients!$C$16)/($A2620*($C$4/100)))&lt;=1,2*ASIN(($C$7*Coefficients!$C$16)/( $A2620*($C$4/100)))*180/PI(),180),IF(AND(C$9="C",C$10="IB"),IF((($C$7*Coefficients!$D$16)/($A2620*($C$4/100)))&lt;=1,2*ASIN(($C$7*Coefficients!$D$16)/( $A2620*($C$4/100)))*180/PI(),180),IF(AND(C$9="L",C$10="D"),IF((($C$7*Coefficients!$E$16)/($A2620*($C$4/100)))&lt;=1,2*ASIN(($C$7*Coefficients!$E$16)/( $A2620*($C$4/100)))*180/PI(),180),IF(AND(C$9="C",C$10="D"),IF((($C$7*Coefficients!$F$16)/($A2620*($C$4/100)))&lt;=1,2*ASIN(($C$7*Coefficients!$F$16)/( $A2620*($C$4/100)))*180/PI(),180),FALSE))))</f>
        <v>20.433390475710933</v>
      </c>
      <c r="H2620" s="50">
        <f>IF(AND(C$9="L",C$10="IB"),(($C$7*Coefficients!$C$16)/($A2620*SIN(C$5*PI()/180))*100/2)^2*PI(),IF(AND(C$9="C",C$10="IB"),(($C$7*Coefficients!$D$16)/($A2620*SIN(C$5*PI()/180))*100/2)^2*PI(),IF(AND(C$9="L",C$10="D"),(($C$7*Coefficients!$E$16)/($A2620*SIN(C$5*PI()/180))*100/2)^2*PI(),IF(AND(C$9="C",C$10="D"),(($C$7* Coefficients!$F$16)/($A2620*SIN(C$5*PI()/180))*100/2)^2*PI(),FALSE))))</f>
        <v>173.36747943367052</v>
      </c>
      <c r="I2620" s="42">
        <f t="shared" si="289"/>
        <v>0.20801276505325078</v>
      </c>
      <c r="L2620" s="44"/>
    </row>
    <row r="2621" spans="1:12" x14ac:dyDescent="0.25">
      <c r="A2621" s="51">
        <f t="shared" si="290"/>
        <v>3854.7835766571802</v>
      </c>
      <c r="B2621" s="5">
        <f t="shared" si="284"/>
        <v>0.13090179582342271</v>
      </c>
      <c r="C2621" s="49">
        <f t="shared" si="287"/>
        <v>-17.661087907662782</v>
      </c>
      <c r="D2621" s="5">
        <f t="shared" si="285"/>
        <v>37.080364673303286</v>
      </c>
      <c r="E2621" s="5">
        <f t="shared" si="286"/>
        <v>156.21330805987668</v>
      </c>
      <c r="F2621" s="5">
        <f t="shared" si="288"/>
        <v>21.937180293541807</v>
      </c>
      <c r="G2621" s="16">
        <f>IF(AND(C$9="L",C$10="IB"),IF((($C$7*Coefficients!$C$16)/($A2621*($C$4/100)))&lt;=1,2*ASIN(($C$7*Coefficients!$C$16)/( $A2621*($C$4/100)))*180/PI(),180),IF(AND(C$9="C",C$10="IB"),IF((($C$7*Coefficients!$D$16)/($A2621*($C$4/100)))&lt;=1,2*ASIN(($C$7*Coefficients!$D$16)/( $A2621*($C$4/100)))*180/PI(),180),IF(AND(C$9="L",C$10="D"),IF((($C$7*Coefficients!$E$16)/($A2621*($C$4/100)))&lt;=1,2*ASIN(($C$7*Coefficients!$E$16)/( $A2621*($C$4/100)))*180/PI(),180),IF(AND(C$9="C",C$10="D"),IF((($C$7*Coefficients!$F$16)/($A2621*($C$4/100)))&lt;=1,2*ASIN(($C$7*Coefficients!$F$16)/( $A2621*($C$4/100)))*180/PI(),180),FALSE))))</f>
        <v>20.385892243799866</v>
      </c>
      <c r="H2621" s="50">
        <f>IF(AND(C$9="L",C$10="IB"),(($C$7*Coefficients!$C$16)/($A2621*SIN(C$5*PI()/180))*100/2)^2*PI(),IF(AND(C$9="C",C$10="IB"),(($C$7*Coefficients!$D$16)/($A2621*SIN(C$5*PI()/180))*100/2)^2*PI(),IF(AND(C$9="L",C$10="D"),(($C$7*Coefficients!$E$16)/($A2621*SIN(C$5*PI()/180))*100/2)^2*PI(),IF(AND(C$9="C",C$10="D"),(($C$7* Coefficients!$F$16)/($A2621*SIN(C$5*PI()/180))*100/2)^2*PI(),FALSE))))</f>
        <v>172.57092822085508</v>
      </c>
      <c r="I2621" s="42">
        <f t="shared" si="289"/>
        <v>0.2075343489695341</v>
      </c>
      <c r="L2621" s="44"/>
    </row>
    <row r="2622" spans="1:12" x14ac:dyDescent="0.25">
      <c r="A2622" s="51">
        <f t="shared" si="290"/>
        <v>3863.6697705401525</v>
      </c>
      <c r="B2622" s="5">
        <f t="shared" si="284"/>
        <v>0.1306673950840804</v>
      </c>
      <c r="C2622" s="49">
        <f t="shared" si="287"/>
        <v>-17.676655333558354</v>
      </c>
      <c r="D2622" s="5">
        <f t="shared" si="285"/>
        <v>37.16584374189059</v>
      </c>
      <c r="E2622" s="5">
        <f t="shared" si="286"/>
        <v>156.93435592857537</v>
      </c>
      <c r="F2622" s="5">
        <f t="shared" si="288"/>
        <v>21.957180293541811</v>
      </c>
      <c r="G2622" s="16">
        <f>IF(AND(C$9="L",C$10="IB"),IF((($C$7*Coefficients!$C$16)/($A2622*($C$4/100)))&lt;=1,2*ASIN(($C$7*Coefficients!$C$16)/( $A2622*($C$4/100)))*180/PI(),180),IF(AND(C$9="C",C$10="IB"),IF((($C$7*Coefficients!$D$16)/($A2622*($C$4/100)))&lt;=1,2*ASIN(($C$7*Coefficients!$D$16)/( $A2622*($C$4/100)))*180/PI(),180),IF(AND(C$9="L",C$10="D"),IF((($C$7*Coefficients!$E$16)/($A2622*($C$4/100)))&lt;=1,2*ASIN(($C$7*Coefficients!$E$16)/( $A2622*($C$4/100)))*180/PI(),180),IF(AND(C$9="C",C$10="D"),IF((($C$7*Coefficients!$F$16)/($A2622*($C$4/100)))&lt;=1,2*ASIN(($C$7*Coefficients!$F$16)/( $A2622*($C$4/100)))*180/PI(),180),FALSE))))</f>
        <v>20.338506782265291</v>
      </c>
      <c r="H2622" s="50">
        <f>IF(AND(C$9="L",C$10="IB"),(($C$7*Coefficients!$C$16)/($A2622*SIN(C$5*PI()/180))*100/2)^2*PI(),IF(AND(C$9="C",C$10="IB"),(($C$7*Coefficients!$D$16)/($A2622*SIN(C$5*PI()/180))*100/2)^2*PI(),IF(AND(C$9="L",C$10="D"),(($C$7*Coefficients!$E$16)/($A2622*SIN(C$5*PI()/180))*100/2)^2*PI(),IF(AND(C$9="C",C$10="D"),(($C$7* Coefficients!$F$16)/($A2622*SIN(C$5*PI()/180))*100/2)^2*PI(),FALSE))))</f>
        <v>171.77803682842068</v>
      </c>
      <c r="I2622" s="42">
        <f t="shared" si="289"/>
        <v>0.20705703321227623</v>
      </c>
      <c r="L2622" s="44"/>
    </row>
    <row r="2623" spans="1:12" x14ac:dyDescent="0.25">
      <c r="A2623" s="51">
        <f t="shared" si="290"/>
        <v>3872.5764492156313</v>
      </c>
      <c r="B2623" s="5">
        <f t="shared" si="284"/>
        <v>0.13041469777400919</v>
      </c>
      <c r="C2623" s="49">
        <f t="shared" si="287"/>
        <v>-17.69346921465209</v>
      </c>
      <c r="D2623" s="5">
        <f t="shared" si="285"/>
        <v>37.251519860081665</v>
      </c>
      <c r="E2623" s="5">
        <f t="shared" si="286"/>
        <v>157.65873200301664</v>
      </c>
      <c r="F2623" s="5">
        <f t="shared" si="288"/>
        <v>21.97718029354181</v>
      </c>
      <c r="G2623" s="16">
        <f>IF(AND(C$9="L",C$10="IB"),IF((($C$7*Coefficients!$C$16)/($A2623*($C$4/100)))&lt;=1,2*ASIN(($C$7*Coefficients!$C$16)/( $A2623*($C$4/100)))*180/PI(),180),IF(AND(C$9="C",C$10="IB"),IF((($C$7*Coefficients!$D$16)/($A2623*($C$4/100)))&lt;=1,2*ASIN(($C$7*Coefficients!$D$16)/( $A2623*($C$4/100)))*180/PI(),180),IF(AND(C$9="L",C$10="D"),IF((($C$7*Coefficients!$E$16)/($A2623*($C$4/100)))&lt;=1,2*ASIN(($C$7*Coefficients!$E$16)/( $A2623*($C$4/100)))*180/PI(),180),IF(AND(C$9="C",C$10="D"),IF((($C$7*Coefficients!$F$16)/($A2623*($C$4/100)))&lt;=1,2*ASIN(($C$7*Coefficients!$F$16)/( $A2623*($C$4/100)))*180/PI(),180),FALSE))))</f>
        <v>20.291233806679195</v>
      </c>
      <c r="H2623" s="50">
        <f>IF(AND(C$9="L",C$10="IB"),(($C$7*Coefficients!$C$16)/($A2623*SIN(C$5*PI()/180))*100/2)^2*PI(),IF(AND(C$9="C",C$10="IB"),(($C$7*Coefficients!$D$16)/($A2623*SIN(C$5*PI()/180))*100/2)^2*PI(),IF(AND(C$9="L",C$10="D"),(($C$7*Coefficients!$E$16)/($A2623*SIN(C$5*PI()/180))*100/2)^2*PI(),IF(AND(C$9="C",C$10="D"),(($C$7* Coefficients!$F$16)/($A2623*SIN(C$5*PI()/180))*100/2)^2*PI(),FALSE))))</f>
        <v>170.98878844102012</v>
      </c>
      <c r="I2623" s="42">
        <f t="shared" si="289"/>
        <v>0.20658081525079655</v>
      </c>
      <c r="L2623" s="44"/>
    </row>
    <row r="2624" spans="1:12" x14ac:dyDescent="0.25">
      <c r="A2624" s="51">
        <f t="shared" si="290"/>
        <v>3881.5036599059404</v>
      </c>
      <c r="B2624" s="5">
        <f t="shared" si="284"/>
        <v>0.1301437361767423</v>
      </c>
      <c r="C2624" s="49">
        <f t="shared" si="287"/>
        <v>-17.711534593252502</v>
      </c>
      <c r="D2624" s="5">
        <f t="shared" si="285"/>
        <v>37.337393482122756</v>
      </c>
      <c r="E2624" s="5">
        <f t="shared" si="286"/>
        <v>158.3864516455003</v>
      </c>
      <c r="F2624" s="5">
        <f t="shared" si="288"/>
        <v>21.99718029354181</v>
      </c>
      <c r="G2624" s="16">
        <f>IF(AND(C$9="L",C$10="IB"),IF((($C$7*Coefficients!$C$16)/($A2624*($C$4/100)))&lt;=1,2*ASIN(($C$7*Coefficients!$C$16)/( $A2624*($C$4/100)))*180/PI(),180),IF(AND(C$9="C",C$10="IB"),IF((($C$7*Coefficients!$D$16)/($A2624*($C$4/100)))&lt;=1,2*ASIN(($C$7*Coefficients!$D$16)/( $A2624*($C$4/100)))*180/PI(),180),IF(AND(C$9="L",C$10="D"),IF((($C$7*Coefficients!$E$16)/($A2624*($C$4/100)))&lt;=1,2*ASIN(($C$7*Coefficients!$E$16)/( $A2624*($C$4/100)))*180/PI(),180),IF(AND(C$9="C",C$10="D"),IF((($C$7*Coefficients!$F$16)/($A2624*($C$4/100)))&lt;=1,2*ASIN(($C$7*Coefficients!$F$16)/( $A2624*($C$4/100)))*180/PI(),180),FALSE))))</f>
        <v>20.244073033449482</v>
      </c>
      <c r="H2624" s="50">
        <f>IF(AND(C$9="L",C$10="IB"),(($C$7*Coefficients!$C$16)/($A2624*SIN(C$5*PI()/180))*100/2)^2*PI(),IF(AND(C$9="C",C$10="IB"),(($C$7*Coefficients!$D$16)/($A2624*SIN(C$5*PI()/180))*100/2)^2*PI(),IF(AND(C$9="L",C$10="D"),(($C$7*Coefficients!$E$16)/($A2624*SIN(C$5*PI()/180))*100/2)^2*PI(),IF(AND(C$9="C",C$10="D"),(($C$7* Coefficients!$F$16)/($A2624*SIN(C$5*PI()/180))*100/2)^2*PI(),FALSE))))</f>
        <v>170.20316632056557</v>
      </c>
      <c r="I2624" s="42">
        <f t="shared" si="289"/>
        <v>0.20610569256023481</v>
      </c>
      <c r="L2624" s="44"/>
    </row>
    <row r="2625" spans="1:12" x14ac:dyDescent="0.25">
      <c r="A2625" s="51">
        <f t="shared" si="290"/>
        <v>3890.4514499422621</v>
      </c>
      <c r="B2625" s="5">
        <f t="shared" si="284"/>
        <v>0.12985454509525463</v>
      </c>
      <c r="C2625" s="49">
        <f t="shared" si="287"/>
        <v>-17.730856896782356</v>
      </c>
      <c r="D2625" s="5">
        <f t="shared" si="285"/>
        <v>37.423465063307269</v>
      </c>
      <c r="E2625" s="5">
        <f t="shared" si="286"/>
        <v>159.11753028923508</v>
      </c>
      <c r="F2625" s="5">
        <f t="shared" si="288"/>
        <v>22.017180293541809</v>
      </c>
      <c r="G2625" s="16">
        <f>IF(AND(C$9="L",C$10="IB"),IF((($C$7*Coefficients!$C$16)/($A2625*($C$4/100)))&lt;=1,2*ASIN(($C$7*Coefficients!$C$16)/( $A2625*($C$4/100)))*180/PI(),180),IF(AND(C$9="C",C$10="IB"),IF((($C$7*Coefficients!$D$16)/($A2625*($C$4/100)))&lt;=1,2*ASIN(($C$7*Coefficients!$D$16)/( $A2625*($C$4/100)))*180/PI(),180),IF(AND(C$9="L",C$10="D"),IF((($C$7*Coefficients!$E$16)/($A2625*($C$4/100)))&lt;=1,2*ASIN(($C$7*Coefficients!$E$16)/( $A2625*($C$4/100)))*180/PI(),180),IF(AND(C$9="C",C$10="D"),IF((($C$7*Coefficients!$F$16)/($A2625*($C$4/100)))&lt;=1,2*ASIN(($C$7*Coefficients!$F$16)/( $A2625*($C$4/100)))*180/PI(),180),FALSE))))</f>
        <v>20.19702417981668</v>
      </c>
      <c r="H2625" s="50">
        <f>IF(AND(C$9="L",C$10="IB"),(($C$7*Coefficients!$C$16)/($A2625*SIN(C$5*PI()/180))*100/2)^2*PI(),IF(AND(C$9="C",C$10="IB"),(($C$7*Coefficients!$D$16)/($A2625*SIN(C$5*PI()/180))*100/2)^2*PI(),IF(AND(C$9="L",C$10="D"),(($C$7*Coefficients!$E$16)/($A2625*SIN(C$5*PI()/180))*100/2)^2*PI(),IF(AND(C$9="C",C$10="D"),(($C$7* Coefficients!$F$16)/($A2625*SIN(C$5*PI()/180))*100/2)^2*PI(),FALSE))))</f>
        <v>169.42115380587398</v>
      </c>
      <c r="I2625" s="42">
        <f t="shared" si="289"/>
        <v>0.20563166262153787</v>
      </c>
      <c r="L2625" s="44"/>
    </row>
    <row r="2626" spans="1:12" x14ac:dyDescent="0.25">
      <c r="A2626" s="51">
        <f t="shared" si="290"/>
        <v>3899.4198667648889</v>
      </c>
      <c r="B2626" s="5">
        <f t="shared" si="284"/>
        <v>0.12954716187349807</v>
      </c>
      <c r="C2626" s="49">
        <f t="shared" si="287"/>
        <v>-17.75144194243698</v>
      </c>
      <c r="D2626" s="5">
        <f t="shared" si="285"/>
        <v>37.509735059978148</v>
      </c>
      <c r="E2626" s="5">
        <f t="shared" si="286"/>
        <v>159.85198343866634</v>
      </c>
      <c r="F2626" s="5">
        <f t="shared" si="288"/>
        <v>22.037180293541809</v>
      </c>
      <c r="G2626" s="16">
        <f>IF(AND(C$9="L",C$10="IB"),IF((($C$7*Coefficients!$C$16)/($A2626*($C$4/100)))&lt;=1,2*ASIN(($C$7*Coefficients!$C$16)/( $A2626*($C$4/100)))*180/PI(),180),IF(AND(C$9="C",C$10="IB"),IF((($C$7*Coefficients!$D$16)/($A2626*($C$4/100)))&lt;=1,2*ASIN(($C$7*Coefficients!$D$16)/( $A2626*($C$4/100)))*180/PI(),180),IF(AND(C$9="L",C$10="D"),IF((($C$7*Coefficients!$E$16)/($A2626*($C$4/100)))&lt;=1,2*ASIN(($C$7*Coefficients!$E$16)/( $A2626*($C$4/100)))*180/PI(),180),IF(AND(C$9="C",C$10="D"),IF((($C$7*Coefficients!$F$16)/($A2626*($C$4/100)))&lt;=1,2*ASIN(($C$7*Coefficients!$F$16)/( $A2626*($C$4/100)))*180/PI(),180),FALSE))))</f>
        <v>20.150086963850697</v>
      </c>
      <c r="H2626" s="50">
        <f>IF(AND(C$9="L",C$10="IB"),(($C$7*Coefficients!$C$16)/($A2626*SIN(C$5*PI()/180))*100/2)^2*PI(),IF(AND(C$9="C",C$10="IB"),(($C$7*Coefficients!$D$16)/($A2626*SIN(C$5*PI()/180))*100/2)^2*PI(),IF(AND(C$9="L",C$10="D"),(($C$7*Coefficients!$E$16)/($A2626*SIN(C$5*PI()/180))*100/2)^2*PI(),IF(AND(C$9="C",C$10="D"),(($C$7* Coefficients!$F$16)/($A2626*SIN(C$5*PI()/180))*100/2)^2*PI(),FALSE))))</f>
        <v>168.64273431231319</v>
      </c>
      <c r="I2626" s="42">
        <f t="shared" si="289"/>
        <v>0.20515872292144607</v>
      </c>
      <c r="L2626" s="44"/>
    </row>
    <row r="2627" spans="1:12" x14ac:dyDescent="0.25">
      <c r="A2627" s="51">
        <f t="shared" si="290"/>
        <v>3908.4089579234737</v>
      </c>
      <c r="B2627" s="5">
        <f t="shared" si="284"/>
        <v>0.12922162641771634</v>
      </c>
      <c r="C2627" s="49">
        <f t="shared" si="287"/>
        <v>-17.773295942314718</v>
      </c>
      <c r="D2627" s="5">
        <f t="shared" si="285"/>
        <v>37.596203929530333</v>
      </c>
      <c r="E2627" s="5">
        <f t="shared" si="286"/>
        <v>160.58982666980472</v>
      </c>
      <c r="F2627" s="5">
        <f t="shared" si="288"/>
        <v>22.057180293541808</v>
      </c>
      <c r="G2627" s="16">
        <f>IF(AND(C$9="L",C$10="IB"),IF((($C$7*Coefficients!$C$16)/($A2627*($C$4/100)))&lt;=1,2*ASIN(($C$7*Coefficients!$C$16)/( $A2627*($C$4/100)))*180/PI(),180),IF(AND(C$9="C",C$10="IB"),IF((($C$7*Coefficients!$D$16)/($A2627*($C$4/100)))&lt;=1,2*ASIN(($C$7*Coefficients!$D$16)/( $A2627*($C$4/100)))*180/PI(),180),IF(AND(C$9="L",C$10="D"),IF((($C$7*Coefficients!$E$16)/($A2627*($C$4/100)))&lt;=1,2*ASIN(($C$7*Coefficients!$E$16)/( $A2627*($C$4/100)))*180/PI(),180),IF(AND(C$9="C",C$10="D"),IF((($C$7*Coefficients!$F$16)/($A2627*($C$4/100)))&lt;=1,2*ASIN(($C$7*Coefficients!$F$16)/( $A2627*($C$4/100)))*180/PI(),180),FALSE))))</f>
        <v>20.103261104447576</v>
      </c>
      <c r="H2627" s="50">
        <f>IF(AND(C$9="L",C$10="IB"),(($C$7*Coefficients!$C$16)/($A2627*SIN(C$5*PI()/180))*100/2)^2*PI(),IF(AND(C$9="C",C$10="IB"),(($C$7*Coefficients!$D$16)/($A2627*SIN(C$5*PI()/180))*100/2)^2*PI(),IF(AND(C$9="L",C$10="D"),(($C$7*Coefficients!$E$16)/($A2627*SIN(C$5*PI()/180))*100/2)^2*PI(),IF(AND(C$9="C",C$10="D"),(($C$7* Coefficients!$F$16)/($A2627*SIN(C$5*PI()/180))*100/2)^2*PI(),FALSE))))</f>
        <v>167.86789133145083</v>
      </c>
      <c r="I2627" s="42">
        <f t="shared" si="289"/>
        <v>0.20468687095248028</v>
      </c>
      <c r="L2627" s="44"/>
    </row>
    <row r="2628" spans="1:12" x14ac:dyDescent="0.25">
      <c r="A2628" s="51">
        <f t="shared" si="290"/>
        <v>3917.4187710772831</v>
      </c>
      <c r="B2628" s="5">
        <f t="shared" si="284"/>
        <v>0.12887798121752544</v>
      </c>
      <c r="C2628" s="49">
        <f t="shared" si="287"/>
        <v>-17.796425509032453</v>
      </c>
      <c r="D2628" s="5">
        <f t="shared" si="285"/>
        <v>37.682872130413166</v>
      </c>
      <c r="E2628" s="5">
        <f t="shared" si="286"/>
        <v>161.33107563055634</v>
      </c>
      <c r="F2628" s="5">
        <f t="shared" si="288"/>
        <v>22.077180293541808</v>
      </c>
      <c r="G2628" s="16">
        <f>IF(AND(C$9="L",C$10="IB"),IF((($C$7*Coefficients!$C$16)/($A2628*($C$4/100)))&lt;=1,2*ASIN(($C$7*Coefficients!$C$16)/( $A2628*($C$4/100)))*180/PI(),180),IF(AND(C$9="C",C$10="IB"),IF((($C$7*Coefficients!$D$16)/($A2628*($C$4/100)))&lt;=1,2*ASIN(($C$7*Coefficients!$D$16)/( $A2628*($C$4/100)))*180/PI(),180),IF(AND(C$9="L",C$10="D"),IF((($C$7*Coefficients!$E$16)/($A2628*($C$4/100)))&lt;=1,2*ASIN(($C$7*Coefficients!$E$16)/( $A2628*($C$4/100)))*180/PI(),180),IF(AND(C$9="C",C$10="D"),IF((($C$7*Coefficients!$F$16)/($A2628*($C$4/100)))&lt;=1,2*ASIN(($C$7*Coefficients!$F$16)/( $A2628*($C$4/100)))*180/PI(),180),FALSE))))</f>
        <v>20.056546321326223</v>
      </c>
      <c r="H2628" s="50">
        <f>IF(AND(C$9="L",C$10="IB"),(($C$7*Coefficients!$C$16)/($A2628*SIN(C$5*PI()/180))*100/2)^2*PI(),IF(AND(C$9="C",C$10="IB"),(($C$7*Coefficients!$D$16)/($A2628*SIN(C$5*PI()/180))*100/2)^2*PI(),IF(AND(C$9="L",C$10="D"),(($C$7*Coefficients!$E$16)/($A2628*SIN(C$5*PI()/180))*100/2)^2*PI(),IF(AND(C$9="C",C$10="D"),(($C$7* Coefficients!$F$16)/($A2628*SIN(C$5*PI()/180))*100/2)^2*PI(),FALSE))))</f>
        <v>167.09660843070355</v>
      </c>
      <c r="I2628" s="42">
        <f t="shared" si="289"/>
        <v>0.20421610421292835</v>
      </c>
      <c r="L2628" s="44"/>
    </row>
    <row r="2629" spans="1:12" x14ac:dyDescent="0.25">
      <c r="A2629" s="51">
        <f t="shared" si="290"/>
        <v>3926.4493539954492</v>
      </c>
      <c r="B2629" s="5">
        <f t="shared" si="284"/>
        <v>0.12851627136675037</v>
      </c>
      <c r="C2629" s="49">
        <f t="shared" si="287"/>
        <v>-17.820837661840176</v>
      </c>
      <c r="D2629" s="5">
        <f t="shared" si="285"/>
        <v>37.769740122132824</v>
      </c>
      <c r="E2629" s="5">
        <f t="shared" si="286"/>
        <v>162.07574604105491</v>
      </c>
      <c r="F2629" s="5">
        <f t="shared" si="288"/>
        <v>22.097180293541811</v>
      </c>
      <c r="G2629" s="16">
        <f>IF(AND(C$9="L",C$10="IB"),IF((($C$7*Coefficients!$C$16)/($A2629*($C$4/100)))&lt;=1,2*ASIN(($C$7*Coefficients!$C$16)/( $A2629*($C$4/100)))*180/PI(),180),IF(AND(C$9="C",C$10="IB"),IF((($C$7*Coefficients!$D$16)/($A2629*($C$4/100)))&lt;=1,2*ASIN(($C$7*Coefficients!$D$16)/( $A2629*($C$4/100)))*180/PI(),180),IF(AND(C$9="L",C$10="D"),IF((($C$7*Coefficients!$E$16)/($A2629*($C$4/100)))&lt;=1,2*ASIN(($C$7*Coefficients!$E$16)/( $A2629*($C$4/100)))*180/PI(),180),IF(AND(C$9="C",C$10="D"),IF((($C$7*Coefficients!$F$16)/($A2629*($C$4/100)))&lt;=1,2*ASIN(($C$7*Coefficients!$F$16)/( $A2629*($C$4/100)))*180/PI(),180),FALSE))))</f>
        <v>20.009942335025261</v>
      </c>
      <c r="H2629" s="50">
        <f>IF(AND(C$9="L",C$10="IB"),(($C$7*Coefficients!$C$16)/($A2629*SIN(C$5*PI()/180))*100/2)^2*PI(),IF(AND(C$9="C",C$10="IB"),(($C$7*Coefficients!$D$16)/($A2629*SIN(C$5*PI()/180))*100/2)^2*PI(),IF(AND(C$9="L",C$10="D"),(($C$7*Coefficients!$E$16)/($A2629*SIN(C$5*PI()/180))*100/2)^2*PI(),IF(AND(C$9="C",C$10="D"),(($C$7* Coefficients!$F$16)/($A2629*SIN(C$5*PI()/180))*100/2)^2*PI(),FALSE))))</f>
        <v>166.32886925298919</v>
      </c>
      <c r="I2629" s="42">
        <f t="shared" si="289"/>
        <v>0.20374642020683179</v>
      </c>
      <c r="L2629" s="44"/>
    </row>
    <row r="2630" spans="1:12" x14ac:dyDescent="0.25">
      <c r="A2630" s="51">
        <f t="shared" si="290"/>
        <v>3935.5007545572239</v>
      </c>
      <c r="B2630" s="5">
        <f t="shared" si="284"/>
        <v>0.12813654458401061</v>
      </c>
      <c r="C2630" s="49">
        <f t="shared" si="287"/>
        <v>-17.84653983324975</v>
      </c>
      <c r="D2630" s="5">
        <f t="shared" si="285"/>
        <v>37.856808365254736</v>
      </c>
      <c r="E2630" s="5">
        <f t="shared" si="286"/>
        <v>162.82385369399483</v>
      </c>
      <c r="F2630" s="5">
        <f t="shared" si="288"/>
        <v>22.117180293541807</v>
      </c>
      <c r="G2630" s="16">
        <f>IF(AND(C$9="L",C$10="IB"),IF((($C$7*Coefficients!$C$16)/($A2630*($C$4/100)))&lt;=1,2*ASIN(($C$7*Coefficients!$C$16)/( $A2630*($C$4/100)))*180/PI(),180),IF(AND(C$9="C",C$10="IB"),IF((($C$7*Coefficients!$D$16)/($A2630*($C$4/100)))&lt;=1,2*ASIN(($C$7*Coefficients!$D$16)/( $A2630*($C$4/100)))*180/PI(),180),IF(AND(C$9="L",C$10="D"),IF((($C$7*Coefficients!$E$16)/($A2630*($C$4/100)))&lt;=1,2*ASIN(($C$7*Coefficients!$E$16)/( $A2630*($C$4/100)))*180/PI(),180),IF(AND(C$9="C",C$10="D"),IF((($C$7*Coefficients!$F$16)/($A2630*($C$4/100)))&lt;=1,2*ASIN(($C$7*Coefficients!$F$16)/( $A2630*($C$4/100)))*180/PI(),180),FALSE))))</f>
        <v>19.963448866899771</v>
      </c>
      <c r="H2630" s="50">
        <f>IF(AND(C$9="L",C$10="IB"),(($C$7*Coefficients!$C$16)/($A2630*SIN(C$5*PI()/180))*100/2)^2*PI(),IF(AND(C$9="C",C$10="IB"),(($C$7*Coefficients!$D$16)/($A2630*SIN(C$5*PI()/180))*100/2)^2*PI(),IF(AND(C$9="L",C$10="D"),(($C$7*Coefficients!$E$16)/($A2630*SIN(C$5*PI()/180))*100/2)^2*PI(),IF(AND(C$9="C",C$10="D"),(($C$7* Coefficients!$F$16)/($A2630*SIN(C$5*PI()/180))*100/2)^2*PI(),FALSE))))</f>
        <v>165.56465751637924</v>
      </c>
      <c r="I2630" s="42">
        <f t="shared" si="289"/>
        <v>0.20327781644397286</v>
      </c>
      <c r="L2630" s="44"/>
    </row>
    <row r="2631" spans="1:12" x14ac:dyDescent="0.25">
      <c r="A2631" s="51">
        <f t="shared" si="290"/>
        <v>3944.573020752232</v>
      </c>
      <c r="B2631" s="5">
        <f t="shared" si="284"/>
        <v>0.12773885123304118</v>
      </c>
      <c r="C2631" s="49">
        <f t="shared" si="287"/>
        <v>-17.873539876194862</v>
      </c>
      <c r="D2631" s="5">
        <f t="shared" si="285"/>
        <v>37.944077321406063</v>
      </c>
      <c r="E2631" s="5">
        <f t="shared" si="286"/>
        <v>163.57541445496639</v>
      </c>
      <c r="F2631" s="5">
        <f t="shared" si="288"/>
        <v>22.137180293541803</v>
      </c>
      <c r="G2631" s="16">
        <f>IF(AND(C$9="L",C$10="IB"),IF((($C$7*Coefficients!$C$16)/($A2631*($C$4/100)))&lt;=1,2*ASIN(($C$7*Coefficients!$C$16)/( $A2631*($C$4/100)))*180/PI(),180),IF(AND(C$9="C",C$10="IB"),IF((($C$7*Coefficients!$D$16)/($A2631*($C$4/100)))&lt;=1,2*ASIN(($C$7*Coefficients!$D$16)/( $A2631*($C$4/100)))*180/PI(),180),IF(AND(C$9="L",C$10="D"),IF((($C$7*Coefficients!$E$16)/($A2631*($C$4/100)))&lt;=1,2*ASIN(($C$7*Coefficients!$E$16)/( $A2631*($C$4/100)))*180/PI(),180),IF(AND(C$9="C",C$10="D"),IF((($C$7*Coefficients!$F$16)/($A2631*($C$4/100)))&lt;=1,2*ASIN(($C$7*Coefficients!$F$16)/( $A2631*($C$4/100)))*180/PI(),180),FALSE))))</f>
        <v>19.917065639118157</v>
      </c>
      <c r="H2631" s="50">
        <f>IF(AND(C$9="L",C$10="IB"),(($C$7*Coefficients!$C$16)/($A2631*SIN(C$5*PI()/180))*100/2)^2*PI(),IF(AND(C$9="C",C$10="IB"),(($C$7*Coefficients!$D$16)/($A2631*SIN(C$5*PI()/180))*100/2)^2*PI(),IF(AND(C$9="L",C$10="D"),(($C$7*Coefficients!$E$16)/($A2631*SIN(C$5*PI()/180))*100/2)^2*PI(),IF(AND(C$9="C",C$10="D"),(($C$7* Coefficients!$F$16)/($A2631*SIN(C$5*PI()/180))*100/2)^2*PI(),FALSE))))</f>
        <v>164.80395701375414</v>
      </c>
      <c r="I2631" s="42">
        <f t="shared" si="289"/>
        <v>0.20281029043986101</v>
      </c>
      <c r="L2631" s="44"/>
    </row>
    <row r="2632" spans="1:12" x14ac:dyDescent="0.25">
      <c r="A2632" s="51">
        <f t="shared" si="290"/>
        <v>3953.6662006807255</v>
      </c>
      <c r="B2632" s="5">
        <f t="shared" si="284"/>
        <v>0.127323244342744</v>
      </c>
      <c r="C2632" s="49">
        <f t="shared" si="287"/>
        <v>-17.901846071740216</v>
      </c>
      <c r="D2632" s="5">
        <f t="shared" si="285"/>
        <v>38.031547453278137</v>
      </c>
      <c r="E2632" s="5">
        <f t="shared" si="286"/>
        <v>164.33044426279204</v>
      </c>
      <c r="F2632" s="5">
        <f t="shared" si="288"/>
        <v>22.157180293541806</v>
      </c>
      <c r="G2632" s="16">
        <f>IF(AND(C$9="L",C$10="IB"),IF((($C$7*Coefficients!$C$16)/($A2632*($C$4/100)))&lt;=1,2*ASIN(($C$7*Coefficients!$C$16)/( $A2632*($C$4/100)))*180/PI(),180),IF(AND(C$9="C",C$10="IB"),IF((($C$7*Coefficients!$D$16)/($A2632*($C$4/100)))&lt;=1,2*ASIN(($C$7*Coefficients!$D$16)/( $A2632*($C$4/100)))*180/PI(),180),IF(AND(C$9="L",C$10="D"),IF((($C$7*Coefficients!$E$16)/($A2632*($C$4/100)))&lt;=1,2*ASIN(($C$7*Coefficients!$E$16)/( $A2632*($C$4/100)))*180/PI(),180),IF(AND(C$9="C",C$10="D"),IF((($C$7*Coefficients!$F$16)/($A2632*($C$4/100)))&lt;=1,2*ASIN(($C$7*Coefficients!$F$16)/( $A2632*($C$4/100)))*180/PI(),180),FALSE))))</f>
        <v>19.870792374658972</v>
      </c>
      <c r="H2632" s="50">
        <f>IF(AND(C$9="L",C$10="IB"),(($C$7*Coefficients!$C$16)/($A2632*SIN(C$5*PI()/180))*100/2)^2*PI(),IF(AND(C$9="C",C$10="IB"),(($C$7*Coefficients!$D$16)/($A2632*SIN(C$5*PI()/180))*100/2)^2*PI(),IF(AND(C$9="L",C$10="D"),(($C$7*Coefficients!$E$16)/($A2632*SIN(C$5*PI()/180))*100/2)^2*PI(),IF(AND(C$9="C",C$10="D"),(($C$7* Coefficients!$F$16)/($A2632*SIN(C$5*PI()/180))*100/2)^2*PI(),FALSE))))</f>
        <v>164.04675161245905</v>
      </c>
      <c r="I2632" s="42">
        <f t="shared" si="289"/>
        <v>0.2023438397157199</v>
      </c>
      <c r="L2632" s="44"/>
    </row>
    <row r="2633" spans="1:12" x14ac:dyDescent="0.25">
      <c r="A2633" s="51">
        <f t="shared" si="290"/>
        <v>3962.7803425538395</v>
      </c>
      <c r="B2633" s="5">
        <f t="shared" si="284"/>
        <v>0.12688977962695375</v>
      </c>
      <c r="C2633" s="49">
        <f t="shared" si="287"/>
        <v>-17.931467137360183</v>
      </c>
      <c r="D2633" s="5">
        <f t="shared" si="285"/>
        <v>38.119219224628885</v>
      </c>
      <c r="E2633" s="5">
        <f t="shared" si="286"/>
        <v>165.08895912986455</v>
      </c>
      <c r="F2633" s="5">
        <f t="shared" si="288"/>
        <v>22.177180293541806</v>
      </c>
      <c r="G2633" s="16">
        <f>IF(AND(C$9="L",C$10="IB"),IF((($C$7*Coefficients!$C$16)/($A2633*($C$4/100)))&lt;=1,2*ASIN(($C$7*Coefficients!$C$16)/( $A2633*($C$4/100)))*180/PI(),180),IF(AND(C$9="C",C$10="IB"),IF((($C$7*Coefficients!$D$16)/($A2633*($C$4/100)))&lt;=1,2*ASIN(($C$7*Coefficients!$D$16)/( $A2633*($C$4/100)))*180/PI(),180),IF(AND(C$9="L",C$10="D"),IF((($C$7*Coefficients!$E$16)/($A2633*($C$4/100)))&lt;=1,2*ASIN(($C$7*Coefficients!$E$16)/( $A2633*($C$4/100)))*180/PI(),180),IF(AND(C$9="C",C$10="D"),IF((($C$7*Coefficients!$F$16)/($A2633*($C$4/100)))&lt;=1,2*ASIN(($C$7*Coefficients!$F$16)/( $A2633*($C$4/100)))*180/PI(),180),FALSE))))</f>
        <v>19.824628797307795</v>
      </c>
      <c r="H2633" s="50">
        <f>IF(AND(C$9="L",C$10="IB"),(($C$7*Coefficients!$C$16)/($A2633*SIN(C$5*PI()/180))*100/2)^2*PI(),IF(AND(C$9="C",C$10="IB"),(($C$7*Coefficients!$D$16)/($A2633*SIN(C$5*PI()/180))*100/2)^2*PI(),IF(AND(C$9="L",C$10="D"),(($C$7*Coefficients!$E$16)/($A2633*SIN(C$5*PI()/180))*100/2)^2*PI(),IF(AND(C$9="C",C$10="D"),(($C$7* Coefficients!$F$16)/($A2633*SIN(C$5*PI()/180))*100/2)^2*PI(),FALSE))))</f>
        <v>163.29302525396213</v>
      </c>
      <c r="I2633" s="42">
        <f t="shared" si="289"/>
        <v>0.20187846179847424</v>
      </c>
      <c r="L2633" s="44"/>
    </row>
    <row r="2634" spans="1:12" x14ac:dyDescent="0.25">
      <c r="A2634" s="51">
        <f t="shared" si="290"/>
        <v>3971.9154946938465</v>
      </c>
      <c r="B2634" s="5">
        <f t="shared" si="284"/>
        <v>0.12643851550391497</v>
      </c>
      <c r="C2634" s="49">
        <f t="shared" si="287"/>
        <v>-17.962412235808102</v>
      </c>
      <c r="D2634" s="5">
        <f t="shared" si="285"/>
        <v>38.207093100285299</v>
      </c>
      <c r="E2634" s="5">
        <f t="shared" si="286"/>
        <v>165.85097514248656</v>
      </c>
      <c r="F2634" s="5">
        <f t="shared" si="288"/>
        <v>22.197180293541802</v>
      </c>
      <c r="G2634" s="16">
        <f>IF(AND(C$9="L",C$10="IB"),IF((($C$7*Coefficients!$C$16)/($A2634*($C$4/100)))&lt;=1,2*ASIN(($C$7*Coefficients!$C$16)/( $A2634*($C$4/100)))*180/PI(),180),IF(AND(C$9="C",C$10="IB"),IF((($C$7*Coefficients!$D$16)/($A2634*($C$4/100)))&lt;=1,2*ASIN(($C$7*Coefficients!$D$16)/( $A2634*($C$4/100)))*180/PI(),180),IF(AND(C$9="L",C$10="D"),IF((($C$7*Coefficients!$E$16)/($A2634*($C$4/100)))&lt;=1,2*ASIN(($C$7*Coefficients!$E$16)/( $A2634*($C$4/100)))*180/PI(),180),IF(AND(C$9="C",C$10="D"),IF((($C$7*Coefficients!$F$16)/($A2634*($C$4/100)))&lt;=1,2*ASIN(($C$7*Coefficients!$F$16)/( $A2634*($C$4/100)))*180/PI(),180),FALSE))))</f>
        <v>19.77857463165406</v>
      </c>
      <c r="H2634" s="50">
        <f>IF(AND(C$9="L",C$10="IB"),(($C$7*Coefficients!$C$16)/($A2634*SIN(C$5*PI()/180))*100/2)^2*PI(),IF(AND(C$9="C",C$10="IB"),(($C$7*Coefficients!$D$16)/($A2634*SIN(C$5*PI()/180))*100/2)^2*PI(),IF(AND(C$9="L",C$10="D"),(($C$7*Coefficients!$E$16)/($A2634*SIN(C$5*PI()/180))*100/2)^2*PI(),IF(AND(C$9="C",C$10="D"),(($C$7* Coefficients!$F$16)/($A2634*SIN(C$5*PI()/180))*100/2)^2*PI(),FALSE))))</f>
        <v>162.54276195351366</v>
      </c>
      <c r="I2634" s="42">
        <f t="shared" si="289"/>
        <v>0.20141415422073669</v>
      </c>
      <c r="L2634" s="44"/>
    </row>
    <row r="2635" spans="1:12" x14ac:dyDescent="0.25">
      <c r="A2635" s="51">
        <f t="shared" si="290"/>
        <v>3981.0717055344144</v>
      </c>
      <c r="B2635" s="5">
        <f t="shared" si="284"/>
        <v>0.12596951311545015</v>
      </c>
      <c r="C2635" s="49">
        <f t="shared" si="287"/>
        <v>-17.994690984600275</v>
      </c>
      <c r="D2635" s="5">
        <f t="shared" si="285"/>
        <v>38.295169546145935</v>
      </c>
      <c r="E2635" s="5">
        <f t="shared" si="286"/>
        <v>166.61650846121157</v>
      </c>
      <c r="F2635" s="5">
        <f t="shared" si="288"/>
        <v>22.217180293541805</v>
      </c>
      <c r="G2635" s="16">
        <f>IF(AND(C$9="L",C$10="IB"),IF((($C$7*Coefficients!$C$16)/($A2635*($C$4/100)))&lt;=1,2*ASIN(($C$7*Coefficients!$C$16)/( $A2635*($C$4/100)))*180/PI(),180),IF(AND(C$9="C",C$10="IB"),IF((($C$7*Coefficients!$D$16)/($A2635*($C$4/100)))&lt;=1,2*ASIN(($C$7*Coefficients!$D$16)/( $A2635*($C$4/100)))*180/PI(),180),IF(AND(C$9="L",C$10="D"),IF((($C$7*Coefficients!$E$16)/($A2635*($C$4/100)))&lt;=1,2*ASIN(($C$7*Coefficients!$E$16)/( $A2635*($C$4/100)))*180/PI(),180),IF(AND(C$9="C",C$10="D"),IF((($C$7*Coefficients!$F$16)/($A2635*($C$4/100)))&lt;=1,2*ASIN(($C$7*Coefficients!$F$16)/( $A2635*($C$4/100)))*180/PI(),180),FALSE))))</f>
        <v>19.732629603088018</v>
      </c>
      <c r="H2635" s="50">
        <f>IF(AND(C$9="L",C$10="IB"),(($C$7*Coefficients!$C$16)/($A2635*SIN(C$5*PI()/180))*100/2)^2*PI(),IF(AND(C$9="C",C$10="IB"),(($C$7*Coefficients!$D$16)/($A2635*SIN(C$5*PI()/180))*100/2)^2*PI(),IF(AND(C$9="L",C$10="D"),(($C$7*Coefficients!$E$16)/($A2635*SIN(C$5*PI()/180))*100/2)^2*PI(),IF(AND(C$9="C",C$10="D"),(($C$7* Coefficients!$F$16)/($A2635*SIN(C$5*PI()/180))*100/2)^2*PI(),FALSE))))</f>
        <v>161.79594579980713</v>
      </c>
      <c r="I2635" s="42">
        <f t="shared" si="289"/>
        <v>0.20095091452079461</v>
      </c>
      <c r="L2635" s="44"/>
    </row>
    <row r="2636" spans="1:12" x14ac:dyDescent="0.25">
      <c r="A2636" s="51">
        <f t="shared" si="290"/>
        <v>3990.249023620861</v>
      </c>
      <c r="B2636" s="5">
        <f t="shared" si="284"/>
        <v>0.12548283634582219</v>
      </c>
      <c r="C2636" s="49">
        <f t="shared" si="287"/>
        <v>-18.028313466139075</v>
      </c>
      <c r="D2636" s="5">
        <f t="shared" si="285"/>
        <v>38.383449029183332</v>
      </c>
      <c r="E2636" s="5">
        <f t="shared" si="286"/>
        <v>167.38557532118693</v>
      </c>
      <c r="F2636" s="5">
        <f t="shared" si="288"/>
        <v>22.237180293541805</v>
      </c>
      <c r="G2636" s="16">
        <f>IF(AND(C$9="L",C$10="IB"),IF((($C$7*Coefficients!$C$16)/($A2636*($C$4/100)))&lt;=1,2*ASIN(($C$7*Coefficients!$C$16)/( $A2636*($C$4/100)))*180/PI(),180),IF(AND(C$9="C",C$10="IB"),IF((($C$7*Coefficients!$D$16)/($A2636*($C$4/100)))&lt;=1,2*ASIN(($C$7*Coefficients!$D$16)/( $A2636*($C$4/100)))*180/PI(),180),IF(AND(C$9="L",C$10="D"),IF((($C$7*Coefficients!$E$16)/($A2636*($C$4/100)))&lt;=1,2*ASIN(($C$7*Coefficients!$E$16)/( $A2636*($C$4/100)))*180/PI(),180),IF(AND(C$9="C",C$10="D"),IF((($C$7*Coefficients!$F$16)/($A2636*($C$4/100)))&lt;=1,2*ASIN(($C$7*Coefficients!$F$16)/( $A2636*($C$4/100)))*180/PI(),180),FALSE))))</f>
        <v>19.686793437797565</v>
      </c>
      <c r="H2636" s="50">
        <f>IF(AND(C$9="L",C$10="IB"),(($C$7*Coefficients!$C$16)/($A2636*SIN(C$5*PI()/180))*100/2)^2*PI(),IF(AND(C$9="C",C$10="IB"),(($C$7*Coefficients!$D$16)/($A2636*SIN(C$5*PI()/180))*100/2)^2*PI(),IF(AND(C$9="L",C$10="D"),(($C$7*Coefficients!$E$16)/($A2636*SIN(C$5*PI()/180))*100/2)^2*PI(),IF(AND(C$9="C",C$10="D"),(($C$7* Coefficients!$F$16)/($A2636*SIN(C$5*PI()/180))*100/2)^2*PI(),FALSE))))</f>
        <v>161.05256095464208</v>
      </c>
      <c r="I2636" s="42">
        <f t="shared" si="289"/>
        <v>0.20048874024259725</v>
      </c>
      <c r="L2636" s="44"/>
    </row>
    <row r="2637" spans="1:12" x14ac:dyDescent="0.25">
      <c r="A2637" s="51">
        <f t="shared" si="290"/>
        <v>3999.4474976104134</v>
      </c>
      <c r="B2637" s="5">
        <f t="shared" si="284"/>
        <v>0.12497855184026564</v>
      </c>
      <c r="C2637" s="49">
        <f t="shared" si="287"/>
        <v>-18.06329023850348</v>
      </c>
      <c r="D2637" s="5">
        <f t="shared" si="285"/>
        <v>38.471932017446527</v>
      </c>
      <c r="E2637" s="5">
        <f t="shared" si="286"/>
        <v>168.15819203249808</v>
      </c>
      <c r="F2637" s="5">
        <f t="shared" si="288"/>
        <v>22.257180293541804</v>
      </c>
      <c r="G2637" s="16">
        <f>IF(AND(C$9="L",C$10="IB"),IF((($C$7*Coefficients!$C$16)/($A2637*($C$4/100)))&lt;=1,2*ASIN(($C$7*Coefficients!$C$16)/( $A2637*($C$4/100)))*180/PI(),180),IF(AND(C$9="C",C$10="IB"),IF((($C$7*Coefficients!$D$16)/($A2637*($C$4/100)))&lt;=1,2*ASIN(($C$7*Coefficients!$D$16)/( $A2637*($C$4/100)))*180/PI(),180),IF(AND(C$9="L",C$10="D"),IF((($C$7*Coefficients!$E$16)/($A2637*($C$4/100)))&lt;=1,2*ASIN(($C$7*Coefficients!$E$16)/( $A2637*($C$4/100)))*180/PI(),180),IF(AND(C$9="C",C$10="D"),IF((($C$7*Coefficients!$F$16)/($A2637*($C$4/100)))&lt;=1,2*ASIN(($C$7*Coefficients!$F$16)/( $A2637*($C$4/100)))*180/PI(),180),FALSE))))</f>
        <v>19.641065862765259</v>
      </c>
      <c r="H2637" s="50">
        <f>IF(AND(C$9="L",C$10="IB"),(($C$7*Coefficients!$C$16)/($A2637*SIN(C$5*PI()/180))*100/2)^2*PI(),IF(AND(C$9="C",C$10="IB"),(($C$7*Coefficients!$D$16)/($A2637*SIN(C$5*PI()/180))*100/2)^2*PI(),IF(AND(C$9="L",C$10="D"),(($C$7*Coefficients!$E$16)/($A2637*SIN(C$5*PI()/180))*100/2)^2*PI(),IF(AND(C$9="C",C$10="D"),(($C$7* Coefficients!$F$16)/($A2637*SIN(C$5*PI()/180))*100/2)^2*PI(),FALSE))))</f>
        <v>160.31259165258777</v>
      </c>
      <c r="I2637" s="42">
        <f t="shared" si="289"/>
        <v>0.20002762893574261</v>
      </c>
      <c r="L2637" s="44"/>
    </row>
    <row r="2638" spans="1:12" x14ac:dyDescent="0.25">
      <c r="A2638" s="51">
        <f t="shared" si="290"/>
        <v>4008.6671762724654</v>
      </c>
      <c r="B2638" s="5">
        <f t="shared" si="284"/>
        <v>0.12445672902318965</v>
      </c>
      <c r="C2638" s="49">
        <f t="shared" si="287"/>
        <v>-18.099632346935628</v>
      </c>
      <c r="D2638" s="5">
        <f t="shared" si="285"/>
        <v>38.560618980063509</v>
      </c>
      <c r="E2638" s="5">
        <f t="shared" si="286"/>
        <v>168.93437498051415</v>
      </c>
      <c r="F2638" s="5">
        <f t="shared" si="288"/>
        <v>22.277180293541804</v>
      </c>
      <c r="G2638" s="16">
        <f>IF(AND(C$9="L",C$10="IB"),IF((($C$7*Coefficients!$C$16)/($A2638*($C$4/100)))&lt;=1,2*ASIN(($C$7*Coefficients!$C$16)/( $A2638*($C$4/100)))*180/PI(),180),IF(AND(C$9="C",C$10="IB"),IF((($C$7*Coefficients!$D$16)/($A2638*($C$4/100)))&lt;=1,2*ASIN(($C$7*Coefficients!$D$16)/( $A2638*($C$4/100)))*180/PI(),180),IF(AND(C$9="L",C$10="D"),IF((($C$7*Coefficients!$E$16)/($A2638*($C$4/100)))&lt;=1,2*ASIN(($C$7*Coefficients!$E$16)/( $A2638*($C$4/100)))*180/PI(),180),IF(AND(C$9="C",C$10="D"),IF((($C$7*Coefficients!$F$16)/($A2638*($C$4/100)))&lt;=1,2*ASIN(($C$7*Coefficients!$F$16)/( $A2638*($C$4/100)))*180/PI(),180),FALSE))))</f>
        <v>19.595446605765183</v>
      </c>
      <c r="H2638" s="50">
        <f>IF(AND(C$9="L",C$10="IB"),(($C$7*Coefficients!$C$16)/($A2638*SIN(C$5*PI()/180))*100/2)^2*PI(),IF(AND(C$9="C",C$10="IB"),(($C$7*Coefficients!$D$16)/($A2638*SIN(C$5*PI()/180))*100/2)^2*PI(),IF(AND(C$9="L",C$10="D"),(($C$7*Coefficients!$E$16)/($A2638*SIN(C$5*PI()/180))*100/2)^2*PI(),IF(AND(C$9="C",C$10="D"),(($C$7* Coefficients!$F$16)/($A2638*SIN(C$5*PI()/180))*100/2)^2*PI(),FALSE))))</f>
        <v>159.57602220064908</v>
      </c>
      <c r="I2638" s="42">
        <f t="shared" si="289"/>
        <v>0.19956757815546439</v>
      </c>
      <c r="L2638" s="44"/>
    </row>
    <row r="2639" spans="1:12" x14ac:dyDescent="0.25">
      <c r="A2639" s="51">
        <f t="shared" si="290"/>
        <v>4017.9081084888353</v>
      </c>
      <c r="B2639" s="5">
        <f t="shared" si="284"/>
        <v>0.12391744011602999</v>
      </c>
      <c r="C2639" s="49">
        <f t="shared" si="287"/>
        <v>-18.137351336056028</v>
      </c>
      <c r="D2639" s="5">
        <f t="shared" si="285"/>
        <v>38.649510387243737</v>
      </c>
      <c r="E2639" s="5">
        <f t="shared" si="286"/>
        <v>169.71414062623595</v>
      </c>
      <c r="F2639" s="5">
        <f t="shared" si="288"/>
        <v>22.2971802935418</v>
      </c>
      <c r="G2639" s="16">
        <f>IF(AND(C$9="L",C$10="IB"),IF((($C$7*Coefficients!$C$16)/($A2639*($C$4/100)))&lt;=1,2*ASIN(($C$7*Coefficients!$C$16)/( $A2639*($C$4/100)))*180/PI(),180),IF(AND(C$9="C",C$10="IB"),IF((($C$7*Coefficients!$D$16)/($A2639*($C$4/100)))&lt;=1,2*ASIN(($C$7*Coefficients!$D$16)/( $A2639*($C$4/100)))*180/PI(),180),IF(AND(C$9="L",C$10="D"),IF((($C$7*Coefficients!$E$16)/($A2639*($C$4/100)))&lt;=1,2*ASIN(($C$7*Coefficients!$E$16)/( $A2639*($C$4/100)))*180/PI(),180),IF(AND(C$9="C",C$10="D"),IF((($C$7*Coefficients!$F$16)/($A2639*($C$4/100)))&lt;=1,2*ASIN(($C$7*Coefficients!$F$16)/( $A2639*($C$4/100)))*180/PI(),180),FALSE))))</f>
        <v>19.549935395359949</v>
      </c>
      <c r="H2639" s="50">
        <f>IF(AND(C$9="L",C$10="IB"),(($C$7*Coefficients!$C$16)/($A2639*SIN(C$5*PI()/180))*100/2)^2*PI(),IF(AND(C$9="C",C$10="IB"),(($C$7*Coefficients!$D$16)/($A2639*SIN(C$5*PI()/180))*100/2)^2*PI(),IF(AND(C$9="L",C$10="D"),(($C$7*Coefficients!$E$16)/($A2639*SIN(C$5*PI()/180))*100/2)^2*PI(),IF(AND(C$9="C",C$10="D"),(($C$7* Coefficients!$F$16)/($A2639*SIN(C$5*PI()/180))*100/2)^2*PI(),FALSE))))</f>
        <v>158.84283697793362</v>
      </c>
      <c r="I2639" s="42">
        <f t="shared" si="289"/>
        <v>0.19910858546261923</v>
      </c>
      <c r="L2639" s="44"/>
    </row>
    <row r="2640" spans="1:12" x14ac:dyDescent="0.25">
      <c r="A2640" s="51">
        <f t="shared" si="290"/>
        <v>4027.1703432540253</v>
      </c>
      <c r="B2640" s="5">
        <f t="shared" si="284"/>
        <v>0.12336076015474845</v>
      </c>
      <c r="C2640" s="49">
        <f t="shared" si="287"/>
        <v>-18.176459262841046</v>
      </c>
      <c r="D2640" s="5">
        <f t="shared" si="285"/>
        <v>38.738606710280578</v>
      </c>
      <c r="E2640" s="5">
        <f t="shared" si="286"/>
        <v>170.4975055066447</v>
      </c>
      <c r="F2640" s="5">
        <f t="shared" si="288"/>
        <v>22.317180293541803</v>
      </c>
      <c r="G2640" s="16">
        <f>IF(AND(C$9="L",C$10="IB"),IF((($C$7*Coefficients!$C$16)/($A2640*($C$4/100)))&lt;=1,2*ASIN(($C$7*Coefficients!$C$16)/( $A2640*($C$4/100)))*180/PI(),180),IF(AND(C$9="C",C$10="IB"),IF((($C$7*Coefficients!$D$16)/($A2640*($C$4/100)))&lt;=1,2*ASIN(($C$7*Coefficients!$D$16)/( $A2640*($C$4/100)))*180/PI(),180),IF(AND(C$9="L",C$10="D"),IF((($C$7*Coefficients!$E$16)/($A2640*($C$4/100)))&lt;=1,2*ASIN(($C$7*Coefficients!$E$16)/( $A2640*($C$4/100)))*180/PI(),180),IF(AND(C$9="C",C$10="D"),IF((($C$7*Coefficients!$F$16)/($A2640*($C$4/100)))&lt;=1,2*ASIN(($C$7*Coefficients!$F$16)/( $A2640*($C$4/100)))*180/PI(),180),FALSE))))</f>
        <v>19.504531960897683</v>
      </c>
      <c r="H2640" s="50">
        <f>IF(AND(C$9="L",C$10="IB"),(($C$7*Coefficients!$C$16)/($A2640*SIN(C$5*PI()/180))*100/2)^2*PI(),IF(AND(C$9="C",C$10="IB"),(($C$7*Coefficients!$D$16)/($A2640*SIN(C$5*PI()/180))*100/2)^2*PI(),IF(AND(C$9="L",C$10="D"),(($C$7*Coefficients!$E$16)/($A2640*SIN(C$5*PI()/180))*100/2)^2*PI(),IF(AND(C$9="C",C$10="D"),(($C$7* Coefficients!$F$16)/($A2640*SIN(C$5*PI()/180))*100/2)^2*PI(),FALSE))))</f>
        <v>158.11302043532055</v>
      </c>
      <c r="I2640" s="42">
        <f t="shared" si="289"/>
        <v>0.19865064842367353</v>
      </c>
      <c r="L2640" s="44"/>
    </row>
    <row r="2641" spans="1:12" x14ac:dyDescent="0.25">
      <c r="A2641" s="51">
        <f t="shared" si="290"/>
        <v>4036.4539296754824</v>
      </c>
      <c r="B2641" s="5">
        <f t="shared" si="284"/>
        <v>0.1227867670069655</v>
      </c>
      <c r="C2641" s="49">
        <f t="shared" si="287"/>
        <v>-18.216968710399779</v>
      </c>
      <c r="D2641" s="5">
        <f t="shared" si="285"/>
        <v>38.8279084215539</v>
      </c>
      <c r="E2641" s="5">
        <f t="shared" si="286"/>
        <v>171.2844862350529</v>
      </c>
      <c r="F2641" s="5">
        <f t="shared" si="288"/>
        <v>22.337180293541799</v>
      </c>
      <c r="G2641" s="16">
        <f>IF(AND(C$9="L",C$10="IB"),IF((($C$7*Coefficients!$C$16)/($A2641*($C$4/100)))&lt;=1,2*ASIN(($C$7*Coefficients!$C$16)/( $A2641*($C$4/100)))*180/PI(),180),IF(AND(C$9="C",C$10="IB"),IF((($C$7*Coefficients!$D$16)/($A2641*($C$4/100)))&lt;=1,2*ASIN(($C$7*Coefficients!$D$16)/( $A2641*($C$4/100)))*180/PI(),180),IF(AND(C$9="L",C$10="D"),IF((($C$7*Coefficients!$E$16)/($A2641*($C$4/100)))&lt;=1,2*ASIN(($C$7*Coefficients!$E$16)/( $A2641*($C$4/100)))*180/PI(),180),IF(AND(C$9="C",C$10="D"),IF((($C$7*Coefficients!$F$16)/($A2641*($C$4/100)))&lt;=1,2*ASIN(($C$7*Coefficients!$F$16)/( $A2641*($C$4/100)))*180/PI(),180),FALSE))))</f>
        <v>19.459236032508976</v>
      </c>
      <c r="H2641" s="50">
        <f>IF(AND(C$9="L",C$10="IB"),(($C$7*Coefficients!$C$16)/($A2641*SIN(C$5*PI()/180))*100/2)^2*PI(),IF(AND(C$9="C",C$10="IB"),(($C$7*Coefficients!$D$16)/($A2641*SIN(C$5*PI()/180))*100/2)^2*PI(),IF(AND(C$9="L",C$10="D"),(($C$7*Coefficients!$E$16)/($A2641*SIN(C$5*PI()/180))*100/2)^2*PI(),IF(AND(C$9="C",C$10="D"),(($C$7* Coefficients!$F$16)/($A2641*SIN(C$5*PI()/180))*100/2)^2*PI(),FALSE))))</f>
        <v>157.3865570951308</v>
      </c>
      <c r="I2641" s="42">
        <f t="shared" si="289"/>
        <v>0.19819376461069069</v>
      </c>
      <c r="L2641" s="44"/>
    </row>
    <row r="2642" spans="1:12" x14ac:dyDescent="0.25">
      <c r="A2642" s="51">
        <f t="shared" si="290"/>
        <v>4045.758916973858</v>
      </c>
      <c r="B2642" s="5">
        <f t="shared" si="284"/>
        <v>0.12219554138870939</v>
      </c>
      <c r="C2642" s="49">
        <f t="shared" si="287"/>
        <v>-18.258892802590459</v>
      </c>
      <c r="D2642" s="5">
        <f t="shared" si="285"/>
        <v>38.917415994532462</v>
      </c>
      <c r="E2642" s="5">
        <f t="shared" si="286"/>
        <v>172.07509950145655</v>
      </c>
      <c r="F2642" s="5">
        <f t="shared" si="288"/>
        <v>22.357180293541802</v>
      </c>
      <c r="G2642" s="16">
        <f>IF(AND(C$9="L",C$10="IB"),IF((($C$7*Coefficients!$C$16)/($A2642*($C$4/100)))&lt;=1,2*ASIN(($C$7*Coefficients!$C$16)/( $A2642*($C$4/100)))*180/PI(),180),IF(AND(C$9="C",C$10="IB"),IF((($C$7*Coefficients!$D$16)/($A2642*($C$4/100)))&lt;=1,2*ASIN(($C$7*Coefficients!$D$16)/( $A2642*($C$4/100)))*180/PI(),180),IF(AND(C$9="L",C$10="D"),IF((($C$7*Coefficients!$E$16)/($A2642*($C$4/100)))&lt;=1,2*ASIN(($C$7*Coefficients!$E$16)/( $A2642*($C$4/100)))*180/PI(),180),IF(AND(C$9="C",C$10="D"),IF((($C$7*Coefficients!$F$16)/($A2642*($C$4/100)))&lt;=1,2*ASIN(($C$7*Coefficients!$F$16)/( $A2642*($C$4/100)))*180/PI(),180),FALSE))))</f>
        <v>19.414047341103913</v>
      </c>
      <c r="H2642" s="50">
        <f>IF(AND(C$9="L",C$10="IB"),(($C$7*Coefficients!$C$16)/($A2642*SIN(C$5*PI()/180))*100/2)^2*PI(),IF(AND(C$9="C",C$10="IB"),(($C$7*Coefficients!$D$16)/($A2642*SIN(C$5*PI()/180))*100/2)^2*PI(),IF(AND(C$9="L",C$10="D"),(($C$7*Coefficients!$E$16)/($A2642*SIN(C$5*PI()/180))*100/2)^2*PI(),IF(AND(C$9="C",C$10="D"),(($C$7* Coefficients!$F$16)/($A2642*SIN(C$5*PI()/180))*100/2)^2*PI(),FALSE))))</f>
        <v>156.66343155079861</v>
      </c>
      <c r="I2642" s="42">
        <f t="shared" si="289"/>
        <v>0.19773793160131822</v>
      </c>
      <c r="L2642" s="44"/>
    </row>
    <row r="2643" spans="1:12" x14ac:dyDescent="0.25">
      <c r="A2643" s="51">
        <f t="shared" si="290"/>
        <v>4055.085354483268</v>
      </c>
      <c r="B2643" s="5">
        <f t="shared" si="284"/>
        <v>0.12158716688078326</v>
      </c>
      <c r="C2643" s="49">
        <f t="shared" si="287"/>
        <v>-18.302245219518223</v>
      </c>
      <c r="D2643" s="5">
        <f t="shared" si="285"/>
        <v>39.007129903776523</v>
      </c>
      <c r="E2643" s="5">
        <f t="shared" si="286"/>
        <v>172.8693620728892</v>
      </c>
      <c r="F2643" s="5">
        <f t="shared" si="288"/>
        <v>22.377180293541802</v>
      </c>
      <c r="G2643" s="16">
        <f>IF(AND(C$9="L",C$10="IB"),IF((($C$7*Coefficients!$C$16)/($A2643*($C$4/100)))&lt;=1,2*ASIN(($C$7*Coefficients!$C$16)/( $A2643*($C$4/100)))*180/PI(),180),IF(AND(C$9="C",C$10="IB"),IF((($C$7*Coefficients!$D$16)/($A2643*($C$4/100)))&lt;=1,2*ASIN(($C$7*Coefficients!$D$16)/( $A2643*($C$4/100)))*180/PI(),180),IF(AND(C$9="L",C$10="D"),IF((($C$7*Coefficients!$E$16)/($A2643*($C$4/100)))&lt;=1,2*ASIN(($C$7*Coefficients!$E$16)/( $A2643*($C$4/100)))*180/PI(),180),IF(AND(C$9="C",C$10="D"),IF((($C$7*Coefficients!$F$16)/($A2643*($C$4/100)))&lt;=1,2*ASIN(($C$7*Coefficients!$F$16)/( $A2643*($C$4/100)))*180/PI(),180),FALSE))))</f>
        <v>19.368965618369131</v>
      </c>
      <c r="H2643" s="50">
        <f>IF(AND(C$9="L",C$10="IB"),(($C$7*Coefficients!$C$16)/($A2643*SIN(C$5*PI()/180))*100/2)^2*PI(),IF(AND(C$9="C",C$10="IB"),(($C$7*Coefficients!$D$16)/($A2643*SIN(C$5*PI()/180))*100/2)^2*PI(),IF(AND(C$9="L",C$10="D"),(($C$7*Coefficients!$E$16)/($A2643*SIN(C$5*PI()/180))*100/2)^2*PI(),IF(AND(C$9="C",C$10="D"),(($C$7* Coefficients!$F$16)/($A2643*SIN(C$5*PI()/180))*100/2)^2*PI(),FALSE))))</f>
        <v>155.94362846654511</v>
      </c>
      <c r="I2643" s="42">
        <f t="shared" si="289"/>
        <v>0.19728314697877489</v>
      </c>
      <c r="L2643" s="44"/>
    </row>
    <row r="2644" spans="1:12" x14ac:dyDescent="0.25">
      <c r="A2644" s="51">
        <f t="shared" si="290"/>
        <v>4064.4332916515559</v>
      </c>
      <c r="B2644" s="5">
        <f t="shared" si="284"/>
        <v>0.12096172994472434</v>
      </c>
      <c r="C2644" s="49">
        <f t="shared" si="287"/>
        <v>-18.347040213961321</v>
      </c>
      <c r="D2644" s="5">
        <f t="shared" si="285"/>
        <v>39.09705062494028</v>
      </c>
      <c r="E2644" s="5">
        <f t="shared" si="286"/>
        <v>173.66729079377762</v>
      </c>
      <c r="F2644" s="5">
        <f t="shared" si="288"/>
        <v>22.397180293541801</v>
      </c>
      <c r="G2644" s="16">
        <f>IF(AND(C$9="L",C$10="IB"),IF((($C$7*Coefficients!$C$16)/($A2644*($C$4/100)))&lt;=1,2*ASIN(($C$7*Coefficients!$C$16)/( $A2644*($C$4/100)))*180/PI(),180),IF(AND(C$9="C",C$10="IB"),IF((($C$7*Coefficients!$D$16)/($A2644*($C$4/100)))&lt;=1,2*ASIN(($C$7*Coefficients!$D$16)/( $A2644*($C$4/100)))*180/PI(),180),IF(AND(C$9="L",C$10="D"),IF((($C$7*Coefficients!$E$16)/($A2644*($C$4/100)))&lt;=1,2*ASIN(($C$7*Coefficients!$E$16)/( $A2644*($C$4/100)))*180/PI(),180),IF(AND(C$9="C",C$10="D"),IF((($C$7*Coefficients!$F$16)/($A2644*($C$4/100)))&lt;=1,2*ASIN(($C$7*Coefficients!$F$16)/( $A2644*($C$4/100)))*180/PI(),180),FALSE))))</f>
        <v>19.323990596764805</v>
      </c>
      <c r="H2644" s="50">
        <f>IF(AND(C$9="L",C$10="IB"),(($C$7*Coefficients!$C$16)/($A2644*SIN(C$5*PI()/180))*100/2)^2*PI(),IF(AND(C$9="C",C$10="IB"),(($C$7*Coefficients!$D$16)/($A2644*SIN(C$5*PI()/180))*100/2)^2*PI(),IF(AND(C$9="L",C$10="D"),(($C$7*Coefficients!$E$16)/($A2644*SIN(C$5*PI()/180))*100/2)^2*PI(),IF(AND(C$9="C",C$10="D"),(($C$7* Coefficients!$F$16)/($A2644*SIN(C$5*PI()/180))*100/2)^2*PI(),FALSE))))</f>
        <v>155.22713257705274</v>
      </c>
      <c r="I2644" s="42">
        <f t="shared" si="289"/>
        <v>0.19682940833183787</v>
      </c>
      <c r="L2644" s="44"/>
    </row>
    <row r="2645" spans="1:12" x14ac:dyDescent="0.25">
      <c r="A2645" s="51">
        <f t="shared" si="290"/>
        <v>4073.8027780405541</v>
      </c>
      <c r="B2645" s="5">
        <f t="shared" si="284"/>
        <v>0.12031931993835522</v>
      </c>
      <c r="C2645" s="49">
        <f t="shared" si="287"/>
        <v>-18.39329262877445</v>
      </c>
      <c r="D2645" s="5">
        <f t="shared" si="285"/>
        <v>39.187178634774469</v>
      </c>
      <c r="E2645" s="5">
        <f t="shared" si="286"/>
        <v>174.46890258629878</v>
      </c>
      <c r="F2645" s="5">
        <f t="shared" si="288"/>
        <v>22.417180293541801</v>
      </c>
      <c r="G2645" s="16">
        <f>IF(AND(C$9="L",C$10="IB"),IF((($C$7*Coefficients!$C$16)/($A2645*($C$4/100)))&lt;=1,2*ASIN(($C$7*Coefficients!$C$16)/( $A2645*($C$4/100)))*180/PI(),180),IF(AND(C$9="C",C$10="IB"),IF((($C$7*Coefficients!$D$16)/($A2645*($C$4/100)))&lt;=1,2*ASIN(($C$7*Coefficients!$D$16)/( $A2645*($C$4/100)))*180/PI(),180),IF(AND(C$9="L",C$10="D"),IF((($C$7*Coefficients!$E$16)/($A2645*($C$4/100)))&lt;=1,2*ASIN(($C$7*Coefficients!$E$16)/( $A2645*($C$4/100)))*180/PI(),180),IF(AND(C$9="C",C$10="D"),IF((($C$7*Coefficients!$F$16)/($A2645*($C$4/100)))&lt;=1,2*ASIN(($C$7*Coefficients!$F$16)/( $A2645*($C$4/100)))*180/PI(),180),FALSE))))</f>
        <v>19.279122009521746</v>
      </c>
      <c r="H2645" s="50">
        <f>IF(AND(C$9="L",C$10="IB"),(($C$7*Coefficients!$C$16)/($A2645*SIN(C$5*PI()/180))*100/2)^2*PI(),IF(AND(C$9="C",C$10="IB"),(($C$7*Coefficients!$D$16)/($A2645*SIN(C$5*PI()/180))*100/2)^2*PI(),IF(AND(C$9="L",C$10="D"),(($C$7*Coefficients!$E$16)/($A2645*SIN(C$5*PI()/180))*100/2)^2*PI(),IF(AND(C$9="C",C$10="D"),(($C$7* Coefficients!$F$16)/($A2645*SIN(C$5*PI()/180))*100/2)^2*PI(),FALSE))))</f>
        <v>154.51392868714206</v>
      </c>
      <c r="I2645" s="42">
        <f t="shared" si="289"/>
        <v>0.19637671325483005</v>
      </c>
      <c r="L2645" s="44"/>
    </row>
    <row r="2646" spans="1:12" x14ac:dyDescent="0.25">
      <c r="A2646" s="51">
        <f t="shared" si="290"/>
        <v>4083.1938633263467</v>
      </c>
      <c r="B2646" s="5">
        <f t="shared" si="284"/>
        <v>0.11966002913090959</v>
      </c>
      <c r="C2646" s="49">
        <f t="shared" si="287"/>
        <v>-18.441017915322913</v>
      </c>
      <c r="D2646" s="5">
        <f t="shared" si="285"/>
        <v>39.277514411128806</v>
      </c>
      <c r="E2646" s="5">
        <f t="shared" si="286"/>
        <v>175.27421445073887</v>
      </c>
      <c r="F2646" s="5">
        <f t="shared" si="288"/>
        <v>22.4371802935418</v>
      </c>
      <c r="G2646" s="16">
        <f>IF(AND(C$9="L",C$10="IB"),IF((($C$7*Coefficients!$C$16)/($A2646*($C$4/100)))&lt;=1,2*ASIN(($C$7*Coefficients!$C$16)/( $A2646*($C$4/100)))*180/PI(),180),IF(AND(C$9="C",C$10="IB"),IF((($C$7*Coefficients!$D$16)/($A2646*($C$4/100)))&lt;=1,2*ASIN(($C$7*Coefficients!$D$16)/( $A2646*($C$4/100)))*180/PI(),180),IF(AND(C$9="L",C$10="D"),IF((($C$7*Coefficients!$E$16)/($A2646*($C$4/100)))&lt;=1,2*ASIN(($C$7*Coefficients!$E$16)/( $A2646*($C$4/100)))*180/PI(),180),IF(AND(C$9="C",C$10="D"),IF((($C$7*Coefficients!$F$16)/($A2646*($C$4/100)))&lt;=1,2*ASIN(($C$7*Coefficients!$F$16)/( $A2646*($C$4/100)))*180/PI(),180),FALSE))))</f>
        <v>19.234359590638466</v>
      </c>
      <c r="H2646" s="50">
        <f>IF(AND(C$9="L",C$10="IB"),(($C$7*Coefficients!$C$16)/($A2646*SIN(C$5*PI()/180))*100/2)^2*PI(),IF(AND(C$9="C",C$10="IB"),(($C$7*Coefficients!$D$16)/($A2646*SIN(C$5*PI()/180))*100/2)^2*PI(),IF(AND(C$9="L",C$10="D"),(($C$7*Coefficients!$E$16)/($A2646*SIN(C$5*PI()/180))*100/2)^2*PI(),IF(AND(C$9="C",C$10="D"),(($C$7* Coefficients!$F$16)/($A2646*SIN(C$5*PI()/180))*100/2)^2*PI(),FALSE))))</f>
        <v>153.80400167144873</v>
      </c>
      <c r="I2646" s="42">
        <f t="shared" si="289"/>
        <v>0.19592505934760721</v>
      </c>
      <c r="L2646" s="44"/>
    </row>
    <row r="2647" spans="1:12" x14ac:dyDescent="0.25">
      <c r="A2647" s="51">
        <f t="shared" si="290"/>
        <v>4092.6065972995325</v>
      </c>
      <c r="B2647" s="5">
        <f t="shared" si="284"/>
        <v>0.11898395271772209</v>
      </c>
      <c r="C2647" s="49">
        <f t="shared" si="287"/>
        <v>-18.490232153004911</v>
      </c>
      <c r="D2647" s="5">
        <f t="shared" si="285"/>
        <v>39.368058432954591</v>
      </c>
      <c r="E2647" s="5">
        <f t="shared" si="286"/>
        <v>176.08324346585388</v>
      </c>
      <c r="F2647" s="5">
        <f t="shared" si="288"/>
        <v>22.4571802935418</v>
      </c>
      <c r="G2647" s="16">
        <f>IF(AND(C$9="L",C$10="IB"),IF((($C$7*Coefficients!$C$16)/($A2647*($C$4/100)))&lt;=1,2*ASIN(($C$7*Coefficients!$C$16)/( $A2647*($C$4/100)))*180/PI(),180),IF(AND(C$9="C",C$10="IB"),IF((($C$7*Coefficients!$D$16)/($A2647*($C$4/100)))&lt;=1,2*ASIN(($C$7*Coefficients!$D$16)/( $A2647*($C$4/100)))*180/PI(),180),IF(AND(C$9="L",C$10="D"),IF((($C$7*Coefficients!$E$16)/($A2647*($C$4/100)))&lt;=1,2*ASIN(($C$7*Coefficients!$E$16)/( $A2647*($C$4/100)))*180/PI(),180),IF(AND(C$9="C",C$10="D"),IF((($C$7*Coefficients!$F$16)/($A2647*($C$4/100)))&lt;=1,2*ASIN(($C$7*Coefficients!$F$16)/( $A2647*($C$4/100)))*180/PI(),180),FALSE))))</f>
        <v>19.189703074878238</v>
      </c>
      <c r="H2647" s="50">
        <f>IF(AND(C$9="L",C$10="IB"),(($C$7*Coefficients!$C$16)/($A2647*SIN(C$5*PI()/180))*100/2)^2*PI(),IF(AND(C$9="C",C$10="IB"),(($C$7*Coefficients!$D$16)/($A2647*SIN(C$5*PI()/180))*100/2)^2*PI(),IF(AND(C$9="L",C$10="D"),(($C$7*Coefficients!$E$16)/($A2647*SIN(C$5*PI()/180))*100/2)^2*PI(),IF(AND(C$9="C",C$10="D"),(($C$7* Coefficients!$F$16)/($A2647*SIN(C$5*PI()/180))*100/2)^2*PI(),FALSE))))</f>
        <v>153.0973364741034</v>
      </c>
      <c r="I2647" s="42">
        <f t="shared" si="289"/>
        <v>0.19547444421554527</v>
      </c>
      <c r="L2647" s="44"/>
    </row>
    <row r="2648" spans="1:12" x14ac:dyDescent="0.25">
      <c r="A2648" s="51">
        <f t="shared" si="290"/>
        <v>4102.0410298654906</v>
      </c>
      <c r="B2648" s="5">
        <f t="shared" si="284"/>
        <v>0.11829118883447094</v>
      </c>
      <c r="C2648" s="49">
        <f t="shared" si="287"/>
        <v>-18.540952069923645</v>
      </c>
      <c r="D2648" s="5">
        <f t="shared" si="285"/>
        <v>39.458811180307208</v>
      </c>
      <c r="E2648" s="5">
        <f t="shared" si="286"/>
        <v>176.89600678923182</v>
      </c>
      <c r="F2648" s="5">
        <f t="shared" si="288"/>
        <v>22.477180293541799</v>
      </c>
      <c r="G2648" s="16">
        <f>IF(AND(C$9="L",C$10="IB"),IF((($C$7*Coefficients!$C$16)/($A2648*($C$4/100)))&lt;=1,2*ASIN(($C$7*Coefficients!$C$16)/( $A2648*($C$4/100)))*180/PI(),180),IF(AND(C$9="C",C$10="IB"),IF((($C$7*Coefficients!$D$16)/($A2648*($C$4/100)))&lt;=1,2*ASIN(($C$7*Coefficients!$D$16)/( $A2648*($C$4/100)))*180/PI(),180),IF(AND(C$9="L",C$10="D"),IF((($C$7*Coefficients!$E$16)/($A2648*($C$4/100)))&lt;=1,2*ASIN(($C$7*Coefficients!$E$16)/( $A2648*($C$4/100)))*180/PI(),180),IF(AND(C$9="C",C$10="D"),IF((($C$7*Coefficients!$F$16)/($A2648*($C$4/100)))&lt;=1,2*ASIN(($C$7*Coefficients!$F$16)/( $A2648*($C$4/100)))*180/PI(),180),FALSE))))</f>
        <v>19.145152197766258</v>
      </c>
      <c r="H2648" s="50">
        <f>IF(AND(C$9="L",C$10="IB"),(($C$7*Coefficients!$C$16)/($A2648*SIN(C$5*PI()/180))*100/2)^2*PI(),IF(AND(C$9="C",C$10="IB"),(($C$7*Coefficients!$D$16)/($A2648*SIN(C$5*PI()/180))*100/2)^2*PI(),IF(AND(C$9="L",C$10="D"),(($C$7*Coefficients!$E$16)/($A2648*SIN(C$5*PI()/180))*100/2)^2*PI(),IF(AND(C$9="C",C$10="D"),(($C$7* Coefficients!$F$16)/($A2648*SIN(C$5*PI()/180))*100/2)^2*PI(),FALSE))))</f>
        <v>152.39391810841207</v>
      </c>
      <c r="I2648" s="42">
        <f t="shared" si="289"/>
        <v>0.19502486546952766</v>
      </c>
      <c r="L2648" s="44"/>
    </row>
    <row r="2649" spans="1:12" x14ac:dyDescent="0.25">
      <c r="A2649" s="51">
        <f t="shared" si="290"/>
        <v>4111.4972110446433</v>
      </c>
      <c r="B2649" s="5">
        <f t="shared" si="284"/>
        <v>0.11758183857096127</v>
      </c>
      <c r="C2649" s="49">
        <f t="shared" si="287"/>
        <v>-18.593195064775738</v>
      </c>
      <c r="D2649" s="5">
        <f t="shared" si="285"/>
        <v>39.549773134348712</v>
      </c>
      <c r="E2649" s="5">
        <f t="shared" si="286"/>
        <v>177.71252165765654</v>
      </c>
      <c r="F2649" s="5">
        <f t="shared" si="288"/>
        <v>22.497180293541803</v>
      </c>
      <c r="G2649" s="16">
        <f>IF(AND(C$9="L",C$10="IB"),IF((($C$7*Coefficients!$C$16)/($A2649*($C$4/100)))&lt;=1,2*ASIN(($C$7*Coefficients!$C$16)/( $A2649*($C$4/100)))*180/PI(),180),IF(AND(C$9="C",C$10="IB"),IF((($C$7*Coefficients!$D$16)/($A2649*($C$4/100)))&lt;=1,2*ASIN(($C$7*Coefficients!$D$16)/( $A2649*($C$4/100)))*180/PI(),180),IF(AND(C$9="L",C$10="D"),IF((($C$7*Coefficients!$E$16)/($A2649*($C$4/100)))&lt;=1,2*ASIN(($C$7*Coefficients!$E$16)/( $A2649*($C$4/100)))*180/PI(),180),IF(AND(C$9="C",C$10="D"),IF((($C$7*Coefficients!$F$16)/($A2649*($C$4/100)))&lt;=1,2*ASIN(($C$7*Coefficients!$F$16)/( $A2649*($C$4/100)))*180/PI(),180),FALSE))))</f>
        <v>19.100706695586695</v>
      </c>
      <c r="H2649" s="50">
        <f>IF(AND(C$9="L",C$10="IB"),(($C$7*Coefficients!$C$16)/($A2649*SIN(C$5*PI()/180))*100/2)^2*PI(),IF(AND(C$9="C",C$10="IB"),(($C$7*Coefficients!$D$16)/($A2649*SIN(C$5*PI()/180))*100/2)^2*PI(),IF(AND(C$9="L",C$10="D"),(($C$7*Coefficients!$E$16)/($A2649*SIN(C$5*PI()/180))*100/2)^2*PI(),IF(AND(C$9="C",C$10="D"),(($C$7* Coefficients!$F$16)/($A2649*SIN(C$5*PI()/180))*100/2)^2*PI(),FALSE))))</f>
        <v>151.69373165653832</v>
      </c>
      <c r="I2649" s="42">
        <f t="shared" si="289"/>
        <v>0.19457632072593264</v>
      </c>
      <c r="L2649" s="44"/>
    </row>
    <row r="2650" spans="1:12" x14ac:dyDescent="0.25">
      <c r="A2650" s="51">
        <f t="shared" si="290"/>
        <v>4120.975190972722</v>
      </c>
      <c r="B2650" s="5">
        <f t="shared" si="284"/>
        <v>0.11685600598443809</v>
      </c>
      <c r="C2650" s="49">
        <f t="shared" si="287"/>
        <v>-18.646979230027586</v>
      </c>
      <c r="D2650" s="5">
        <f t="shared" si="285"/>
        <v>39.640944777350306</v>
      </c>
      <c r="E2650" s="5">
        <f t="shared" si="286"/>
        <v>178.53280538747302</v>
      </c>
      <c r="F2650" s="5">
        <f t="shared" si="288"/>
        <v>22.517180293541799</v>
      </c>
      <c r="G2650" s="16">
        <f>IF(AND(C$9="L",C$10="IB"),IF((($C$7*Coefficients!$C$16)/($A2650*($C$4/100)))&lt;=1,2*ASIN(($C$7*Coefficients!$C$16)/( $A2650*($C$4/100)))*180/PI(),180),IF(AND(C$9="C",C$10="IB"),IF((($C$7*Coefficients!$D$16)/($A2650*($C$4/100)))&lt;=1,2*ASIN(($C$7*Coefficients!$D$16)/( $A2650*($C$4/100)))*180/PI(),180),IF(AND(C$9="L",C$10="D"),IF((($C$7*Coefficients!$E$16)/($A2650*($C$4/100)))&lt;=1,2*ASIN(($C$7*Coefficients!$E$16)/( $A2650*($C$4/100)))*180/PI(),180),IF(AND(C$9="C",C$10="D"),IF((($C$7*Coefficients!$F$16)/($A2650*($C$4/100)))&lt;=1,2*ASIN(($C$7*Coefficients!$F$16)/( $A2650*($C$4/100)))*180/PI(),180),FALSE))))</f>
        <v>19.056366305379886</v>
      </c>
      <c r="H2650" s="50">
        <f>IF(AND(C$9="L",C$10="IB"),(($C$7*Coefficients!$C$16)/($A2650*SIN(C$5*PI()/180))*100/2)^2*PI(),IF(AND(C$9="C",C$10="IB"),(($C$7*Coefficients!$D$16)/($A2650*SIN(C$5*PI()/180))*100/2)^2*PI(),IF(AND(C$9="L",C$10="D"),(($C$7*Coefficients!$E$16)/($A2650*SIN(C$5*PI()/180))*100/2)^2*PI(),IF(AND(C$9="C",C$10="D"),(($C$7* Coefficients!$F$16)/($A2650*SIN(C$5*PI()/180))*100/2)^2*PI(),FALSE))))</f>
        <v>150.99676226918703</v>
      </c>
      <c r="I2650" s="42">
        <f t="shared" si="289"/>
        <v>0.19412880760662057</v>
      </c>
      <c r="L2650" s="44"/>
    </row>
    <row r="2651" spans="1:12" x14ac:dyDescent="0.25">
      <c r="A2651" s="51">
        <f t="shared" si="290"/>
        <v>4130.4750199010323</v>
      </c>
      <c r="B2651" s="5">
        <f t="shared" si="284"/>
        <v>0.11611379811241496</v>
      </c>
      <c r="C2651" s="49">
        <f t="shared" si="287"/>
        <v>-18.702323376456889</v>
      </c>
      <c r="D2651" s="5">
        <f t="shared" si="285"/>
        <v>39.732326592694967</v>
      </c>
      <c r="E2651" s="5">
        <f t="shared" si="286"/>
        <v>179.35687537495511</v>
      </c>
      <c r="F2651" s="5">
        <f t="shared" si="288"/>
        <v>22.537180293541802</v>
      </c>
      <c r="G2651" s="16">
        <f>IF(AND(C$9="L",C$10="IB"),IF((($C$7*Coefficients!$C$16)/($A2651*($C$4/100)))&lt;=1,2*ASIN(($C$7*Coefficients!$C$16)/( $A2651*($C$4/100)))*180/PI(),180),IF(AND(C$9="C",C$10="IB"),IF((($C$7*Coefficients!$D$16)/($A2651*($C$4/100)))&lt;=1,2*ASIN(($C$7*Coefficients!$D$16)/( $A2651*($C$4/100)))*180/PI(),180),IF(AND(C$9="L",C$10="D"),IF((($C$7*Coefficients!$E$16)/($A2651*($C$4/100)))&lt;=1,2*ASIN(($C$7*Coefficients!$E$16)/( $A2651*($C$4/100)))*180/PI(),180),IF(AND(C$9="C",C$10="D"),IF((($C$7*Coefficients!$F$16)/($A2651*($C$4/100)))&lt;=1,2*ASIN(($C$7*Coefficients!$F$16)/( $A2651*($C$4/100)))*180/PI(),180),FALSE))))</f>
        <v>19.012130764939464</v>
      </c>
      <c r="H2651" s="50">
        <f>IF(AND(C$9="L",C$10="IB"),(($C$7*Coefficients!$C$16)/($A2651*SIN(C$5*PI()/180))*100/2)^2*PI(),IF(AND(C$9="C",C$10="IB"),(($C$7*Coefficients!$D$16)/($A2651*SIN(C$5*PI()/180))*100/2)^2*PI(),IF(AND(C$9="L",C$10="D"),(($C$7*Coefficients!$E$16)/($A2651*SIN(C$5*PI()/180))*100/2)^2*PI(),IF(AND(C$9="C",C$10="D"),(($C$7* Coefficients!$F$16)/($A2651*SIN(C$5*PI()/180))*100/2)^2*PI(),FALSE))))</f>
        <v>150.30299516528936</v>
      </c>
      <c r="I2651" s="42">
        <f t="shared" si="289"/>
        <v>0.19368232373892152</v>
      </c>
      <c r="L2651" s="44"/>
    </row>
    <row r="2652" spans="1:12" x14ac:dyDescent="0.25">
      <c r="A2652" s="51">
        <f t="shared" si="290"/>
        <v>4139.9967481967215</v>
      </c>
      <c r="B2652" s="5">
        <f t="shared" si="284"/>
        <v>0.11535532498500668</v>
      </c>
      <c r="C2652" s="49">
        <f t="shared" si="287"/>
        <v>-18.759247059142645</v>
      </c>
      <c r="D2652" s="5">
        <f t="shared" si="285"/>
        <v>39.823919064879995</v>
      </c>
      <c r="E2652" s="5">
        <f t="shared" si="286"/>
        <v>180.18474909667415</v>
      </c>
      <c r="F2652" s="5">
        <f t="shared" si="288"/>
        <v>22.557180293541798</v>
      </c>
      <c r="G2652" s="16">
        <f>IF(AND(C$9="L",C$10="IB"),IF((($C$7*Coefficients!$C$16)/($A2652*($C$4/100)))&lt;=1,2*ASIN(($C$7*Coefficients!$C$16)/( $A2652*($C$4/100)))*180/PI(),180),IF(AND(C$9="C",C$10="IB"),IF((($C$7*Coefficients!$D$16)/($A2652*($C$4/100)))&lt;=1,2*ASIN(($C$7*Coefficients!$D$16)/( $A2652*($C$4/100)))*180/PI(),180),IF(AND(C$9="L",C$10="D"),IF((($C$7*Coefficients!$E$16)/($A2652*($C$4/100)))&lt;=1,2*ASIN(($C$7*Coefficients!$E$16)/( $A2652*($C$4/100)))*180/PI(),180),IF(AND(C$9="C",C$10="D"),IF((($C$7*Coefficients!$F$16)/($A2652*($C$4/100)))&lt;=1,2*ASIN(($C$7*Coefficients!$F$16)/( $A2652*($C$4/100)))*180/PI(),180),FALSE))))</f>
        <v>18.967999812809509</v>
      </c>
      <c r="H2652" s="50">
        <f>IF(AND(C$9="L",C$10="IB"),(($C$7*Coefficients!$C$16)/($A2652*SIN(C$5*PI()/180))*100/2)^2*PI(),IF(AND(C$9="C",C$10="IB"),(($C$7*Coefficients!$D$16)/($A2652*SIN(C$5*PI()/180))*100/2)^2*PI(),IF(AND(C$9="L",C$10="D"),(($C$7*Coefficients!$E$16)/($A2652*SIN(C$5*PI()/180))*100/2)^2*PI(),IF(AND(C$9="C",C$10="D"),(($C$7* Coefficients!$F$16)/($A2652*SIN(C$5*PI()/180))*100/2)^2*PI(),FALSE))))</f>
        <v>149.61241563168946</v>
      </c>
      <c r="I2652" s="42">
        <f t="shared" si="289"/>
        <v>0.19323686675562243</v>
      </c>
      <c r="L2652" s="44"/>
    </row>
    <row r="2653" spans="1:12" x14ac:dyDescent="0.25">
      <c r="A2653" s="51">
        <f t="shared" si="290"/>
        <v>4149.5404263430455</v>
      </c>
      <c r="B2653" s="5">
        <f t="shared" si="284"/>
        <v>0.11458069963675604</v>
      </c>
      <c r="C2653" s="49">
        <f t="shared" si="287"/>
        <v>-18.817770604993122</v>
      </c>
      <c r="D2653" s="5">
        <f t="shared" si="285"/>
        <v>39.915722679519554</v>
      </c>
      <c r="E2653" s="5">
        <f t="shared" si="286"/>
        <v>181.01644410986972</v>
      </c>
      <c r="F2653" s="5">
        <f t="shared" si="288"/>
        <v>22.577180293541801</v>
      </c>
      <c r="G2653" s="16">
        <f>IF(AND(C$9="L",C$10="IB"),IF((($C$7*Coefficients!$C$16)/($A2653*($C$4/100)))&lt;=1,2*ASIN(($C$7*Coefficients!$C$16)/( $A2653*($C$4/100)))*180/PI(),180),IF(AND(C$9="C",C$10="IB"),IF((($C$7*Coefficients!$D$16)/($A2653*($C$4/100)))&lt;=1,2*ASIN(($C$7*Coefficients!$D$16)/( $A2653*($C$4/100)))*180/PI(),180),IF(AND(C$9="L",C$10="D"),IF((($C$7*Coefficients!$E$16)/($A2653*($C$4/100)))&lt;=1,2*ASIN(($C$7*Coefficients!$E$16)/( $A2653*($C$4/100)))*180/PI(),180),IF(AND(C$9="C",C$10="D"),IF((($C$7*Coefficients!$F$16)/($A2653*($C$4/100)))&lt;=1,2*ASIN(($C$7*Coefficients!$F$16)/( $A2653*($C$4/100)))*180/PI(),180),FALSE))))</f>
        <v>18.923973188281753</v>
      </c>
      <c r="H2653" s="50">
        <f>IF(AND(C$9="L",C$10="IB"),(($C$7*Coefficients!$C$16)/($A2653*SIN(C$5*PI()/180))*100/2)^2*PI(),IF(AND(C$9="C",C$10="IB"),(($C$7*Coefficients!$D$16)/($A2653*SIN(C$5*PI()/180))*100/2)^2*PI(),IF(AND(C$9="L",C$10="D"),(($C$7*Coefficients!$E$16)/($A2653*SIN(C$5*PI()/180))*100/2)^2*PI(),IF(AND(C$9="C",C$10="D"),(($C$7* Coefficients!$F$16)/($A2653*SIN(C$5*PI()/180))*100/2)^2*PI(),FALSE))))</f>
        <v>148.92500902283194</v>
      </c>
      <c r="I2653" s="42">
        <f t="shared" si="289"/>
        <v>0.19279243429495474</v>
      </c>
      <c r="L2653" s="44"/>
    </row>
    <row r="2654" spans="1:12" x14ac:dyDescent="0.25">
      <c r="A2654" s="51">
        <f t="shared" si="290"/>
        <v>4159.1061049396358</v>
      </c>
      <c r="B2654" s="5">
        <f t="shared" si="284"/>
        <v>0.1137900381179381</v>
      </c>
      <c r="C2654" s="49">
        <f t="shared" si="287"/>
        <v>-18.877915141909071</v>
      </c>
      <c r="D2654" s="5">
        <f t="shared" si="285"/>
        <v>40.007737923347271</v>
      </c>
      <c r="E2654" s="5">
        <f t="shared" si="286"/>
        <v>181.85197805282166</v>
      </c>
      <c r="F2654" s="5">
        <f t="shared" si="288"/>
        <v>22.597180293541797</v>
      </c>
      <c r="G2654" s="16">
        <f>IF(AND(C$9="L",C$10="IB"),IF((($C$7*Coefficients!$C$16)/($A2654*($C$4/100)))&lt;=1,2*ASIN(($C$7*Coefficients!$C$16)/( $A2654*($C$4/100)))*180/PI(),180),IF(AND(C$9="C",C$10="IB"),IF((($C$7*Coefficients!$D$16)/($A2654*($C$4/100)))&lt;=1,2*ASIN(($C$7*Coefficients!$D$16)/( $A2654*($C$4/100)))*180/PI(),180),IF(AND(C$9="L",C$10="D"),IF((($C$7*Coefficients!$E$16)/($A2654*($C$4/100)))&lt;=1,2*ASIN(($C$7*Coefficients!$E$16)/( $A2654*($C$4/100)))*180/PI(),180),IF(AND(C$9="C",C$10="D"),IF((($C$7*Coefficients!$F$16)/($A2654*($C$4/100)))&lt;=1,2*ASIN(($C$7*Coefficients!$F$16)/( $A2654*($C$4/100)))*180/PI(),180),FALSE))))</f>
        <v>18.880050631392763</v>
      </c>
      <c r="H2654" s="50">
        <f>IF(AND(C$9="L",C$10="IB"),(($C$7*Coefficients!$C$16)/($A2654*SIN(C$5*PI()/180))*100/2)^2*PI(),IF(AND(C$9="C",C$10="IB"),(($C$7*Coefficients!$D$16)/($A2654*SIN(C$5*PI()/180))*100/2)^2*PI(),IF(AND(C$9="L",C$10="D"),(($C$7*Coefficients!$E$16)/($A2654*SIN(C$5*PI()/180))*100/2)^2*PI(),IF(AND(C$9="C",C$10="D"),(($C$7* Coefficients!$F$16)/($A2654*SIN(C$5*PI()/180))*100/2)^2*PI(),FALSE))))</f>
        <v>148.24076076045199</v>
      </c>
      <c r="I2654" s="42">
        <f t="shared" si="289"/>
        <v>0.19234902400058174</v>
      </c>
      <c r="L2654" s="44"/>
    </row>
    <row r="2655" spans="1:12" x14ac:dyDescent="0.25">
      <c r="A2655" s="51">
        <f t="shared" si="290"/>
        <v>4168.6938347027672</v>
      </c>
      <c r="B2655" s="5">
        <f t="shared" si="284"/>
        <v>0.11298345950533509</v>
      </c>
      <c r="C2655" s="49">
        <f t="shared" si="287"/>
        <v>-18.939702629686376</v>
      </c>
      <c r="D2655" s="5">
        <f t="shared" si="285"/>
        <v>40.099965284218797</v>
      </c>
      <c r="E2655" s="5">
        <f t="shared" si="286"/>
        <v>182.69136864522483</v>
      </c>
      <c r="F2655" s="5">
        <f t="shared" si="288"/>
        <v>22.6171802935418</v>
      </c>
      <c r="G2655" s="16">
        <f>IF(AND(C$9="L",C$10="IB"),IF((($C$7*Coefficients!$C$16)/($A2655*($C$4/100)))&lt;=1,2*ASIN(($C$7*Coefficients!$C$16)/( $A2655*($C$4/100)))*180/PI(),180),IF(AND(C$9="C",C$10="IB"),IF((($C$7*Coefficients!$D$16)/($A2655*($C$4/100)))&lt;=1,2*ASIN(($C$7*Coefficients!$D$16)/( $A2655*($C$4/100)))*180/PI(),180),IF(AND(C$9="L",C$10="D"),IF((($C$7*Coefficients!$E$16)/($A2655*($C$4/100)))&lt;=1,2*ASIN(($C$7*Coefficients!$E$16)/( $A2655*($C$4/100)))*180/PI(),180),IF(AND(C$9="C",C$10="D"),IF((($C$7*Coefficients!$F$16)/($A2655*($C$4/100)))&lt;=1,2*ASIN(($C$7*Coefficients!$F$16)/( $A2655*($C$4/100)))*180/PI(),180),FALSE))))</f>
        <v>18.836231882921158</v>
      </c>
      <c r="H2655" s="50">
        <f>IF(AND(C$9="L",C$10="IB"),(($C$7*Coefficients!$C$16)/($A2655*SIN(C$5*PI()/180))*100/2)^2*PI(),IF(AND(C$9="C",C$10="IB"),(($C$7*Coefficients!$D$16)/($A2655*SIN(C$5*PI()/180))*100/2)^2*PI(),IF(AND(C$9="L",C$10="D"),(($C$7*Coefficients!$E$16)/($A2655*SIN(C$5*PI()/180))*100/2)^2*PI(),IF(AND(C$9="C",C$10="D"),(($C$7* Coefficients!$F$16)/($A2655*SIN(C$5*PI()/180))*100/2)^2*PI(),FALSE))))</f>
        <v>147.55965633326559</v>
      </c>
      <c r="I2655" s="42">
        <f t="shared" si="289"/>
        <v>0.19190663352158627</v>
      </c>
      <c r="L2655" s="44"/>
    </row>
    <row r="2656" spans="1:12" x14ac:dyDescent="0.25">
      <c r="A2656" s="51">
        <f t="shared" si="290"/>
        <v>4178.3036664656292</v>
      </c>
      <c r="B2656" s="5">
        <f t="shared" si="284"/>
        <v>0.1121610859124634</v>
      </c>
      <c r="C2656" s="49">
        <f t="shared" si="287"/>
        <v>-19.003155892771638</v>
      </c>
      <c r="D2656" s="5">
        <f t="shared" si="285"/>
        <v>40.19240525111443</v>
      </c>
      <c r="E2656" s="5">
        <f t="shared" si="286"/>
        <v>183.53463368856413</v>
      </c>
      <c r="F2656" s="5">
        <f t="shared" si="288"/>
        <v>22.6371802935418</v>
      </c>
      <c r="G2656" s="16">
        <f>IF(AND(C$9="L",C$10="IB"),IF((($C$7*Coefficients!$C$16)/($A2656*($C$4/100)))&lt;=1,2*ASIN(($C$7*Coefficients!$C$16)/( $A2656*($C$4/100)))*180/PI(),180),IF(AND(C$9="C",C$10="IB"),IF((($C$7*Coefficients!$D$16)/($A2656*($C$4/100)))&lt;=1,2*ASIN(($C$7*Coefficients!$D$16)/( $A2656*($C$4/100)))*180/PI(),180),IF(AND(C$9="L",C$10="D"),IF((($C$7*Coefficients!$E$16)/($A2656*($C$4/100)))&lt;=1,2*ASIN(($C$7*Coefficients!$E$16)/( $A2656*($C$4/100)))*180/PI(),180),IF(AND(C$9="C",C$10="D"),IF((($C$7*Coefficients!$F$16)/($A2656*($C$4/100)))&lt;=1,2*ASIN(($C$7*Coefficients!$F$16)/( $A2656*($C$4/100)))*180/PI(),180),FALSE))))</f>
        <v>18.792516684384822</v>
      </c>
      <c r="H2656" s="50">
        <f>IF(AND(C$9="L",C$10="IB"),(($C$7*Coefficients!$C$16)/($A2656*SIN(C$5*PI()/180))*100/2)^2*PI(),IF(AND(C$9="C",C$10="IB"),(($C$7*Coefficients!$D$16)/($A2656*SIN(C$5*PI()/180))*100/2)^2*PI(),IF(AND(C$9="L",C$10="D"),(($C$7*Coefficients!$E$16)/($A2656*SIN(C$5*PI()/180))*100/2)^2*PI(),IF(AND(C$9="C",C$10="D"),(($C$7* Coefficients!$F$16)/($A2656*SIN(C$5*PI()/180))*100/2)^2*PI(),FALSE))))</f>
        <v>146.88168129666212</v>
      </c>
      <c r="I2656" s="42">
        <f t="shared" si="289"/>
        <v>0.19146526051245796</v>
      </c>
      <c r="L2656" s="44"/>
    </row>
    <row r="2657" spans="1:12" x14ac:dyDescent="0.25">
      <c r="A2657" s="51">
        <f t="shared" si="290"/>
        <v>4187.9356511785936</v>
      </c>
      <c r="B2657" s="5">
        <f t="shared" si="284"/>
        <v>0.1113230424992427</v>
      </c>
      <c r="C2657" s="49">
        <f t="shared" si="287"/>
        <v>-19.068298654992773</v>
      </c>
      <c r="D2657" s="5">
        <f t="shared" si="285"/>
        <v>40.285058314141665</v>
      </c>
      <c r="E2657" s="5">
        <f t="shared" si="286"/>
        <v>184.38179106649255</v>
      </c>
      <c r="F2657" s="5">
        <f t="shared" si="288"/>
        <v>22.657180293541796</v>
      </c>
      <c r="G2657" s="16">
        <f>IF(AND(C$9="L",C$10="IB"),IF((($C$7*Coefficients!$C$16)/($A2657*($C$4/100)))&lt;=1,2*ASIN(($C$7*Coefficients!$C$16)/( $A2657*($C$4/100)))*180/PI(),180),IF(AND(C$9="C",C$10="IB"),IF((($C$7*Coefficients!$D$16)/($A2657*($C$4/100)))&lt;=1,2*ASIN(($C$7*Coefficients!$D$16)/( $A2657*($C$4/100)))*180/PI(),180),IF(AND(C$9="L",C$10="D"),IF((($C$7*Coefficients!$E$16)/($A2657*($C$4/100)))&lt;=1,2*ASIN(($C$7*Coefficients!$E$16)/( $A2657*($C$4/100)))*180/PI(),180),IF(AND(C$9="C",C$10="D"),IF((($C$7*Coefficients!$F$16)/($A2657*($C$4/100)))&lt;=1,2*ASIN(($C$7*Coefficients!$F$16)/( $A2657*($C$4/100)))*180/PI(),180),FALSE))))</f>
        <v>18.74890477803816</v>
      </c>
      <c r="H2657" s="50">
        <f>IF(AND(C$9="L",C$10="IB"),(($C$7*Coefficients!$C$16)/($A2657*SIN(C$5*PI()/180))*100/2)^2*PI(),IF(AND(C$9="C",C$10="IB"),(($C$7*Coefficients!$D$16)/($A2657*SIN(C$5*PI()/180))*100/2)^2*PI(),IF(AND(C$9="L",C$10="D"),(($C$7*Coefficients!$E$16)/($A2657*SIN(C$5*PI()/180))*100/2)^2*PI(),IF(AND(C$9="C",C$10="D"),(($C$7* Coefficients!$F$16)/($A2657*SIN(C$5*PI()/180))*100/2)^2*PI(),FALSE))))</f>
        <v>146.20682127239792</v>
      </c>
      <c r="I2657" s="42">
        <f t="shared" si="289"/>
        <v>0.19102490263308114</v>
      </c>
      <c r="L2657" s="44"/>
    </row>
    <row r="2658" spans="1:12" x14ac:dyDescent="0.25">
      <c r="A2658" s="51">
        <f t="shared" si="290"/>
        <v>4197.589839909484</v>
      </c>
      <c r="B2658" s="5">
        <f t="shared" si="284"/>
        <v>0.11046945748109863</v>
      </c>
      <c r="C2658" s="49">
        <f t="shared" si="287"/>
        <v>-19.135155576396585</v>
      </c>
      <c r="D2658" s="5">
        <f t="shared" si="285"/>
        <v>40.37792496453784</v>
      </c>
      <c r="E2658" s="5">
        <f t="shared" si="286"/>
        <v>185.23285874521042</v>
      </c>
      <c r="F2658" s="5">
        <f t="shared" si="288"/>
        <v>22.677180293541799</v>
      </c>
      <c r="G2658" s="16">
        <f>IF(AND(C$9="L",C$10="IB"),IF((($C$7*Coefficients!$C$16)/($A2658*($C$4/100)))&lt;=1,2*ASIN(($C$7*Coefficients!$C$16)/( $A2658*($C$4/100)))*180/PI(),180),IF(AND(C$9="C",C$10="IB"),IF((($C$7*Coefficients!$D$16)/($A2658*($C$4/100)))&lt;=1,2*ASIN(($C$7*Coefficients!$D$16)/( $A2658*($C$4/100)))*180/PI(),180),IF(AND(C$9="L",C$10="D"),IF((($C$7*Coefficients!$E$16)/($A2658*($C$4/100)))&lt;=1,2*ASIN(($C$7*Coefficients!$E$16)/( $A2658*($C$4/100)))*180/PI(),180),IF(AND(C$9="C",C$10="D"),IF((($C$7*Coefficients!$F$16)/($A2658*($C$4/100)))&lt;=1,2*ASIN(($C$7*Coefficients!$F$16)/( $A2658*($C$4/100)))*180/PI(),180),FALSE))))</f>
        <v>18.705395906869349</v>
      </c>
      <c r="H2658" s="50">
        <f>IF(AND(C$9="L",C$10="IB"),(($C$7*Coefficients!$C$16)/($A2658*SIN(C$5*PI()/180))*100/2)^2*PI(),IF(AND(C$9="C",C$10="IB"),(($C$7*Coefficients!$D$16)/($A2658*SIN(C$5*PI()/180))*100/2)^2*PI(),IF(AND(C$9="L",C$10="D"),(($C$7*Coefficients!$E$16)/($A2658*SIN(C$5*PI()/180))*100/2)^2*PI(),IF(AND(C$9="C",C$10="D"),(($C$7* Coefficients!$F$16)/($A2658*SIN(C$5*PI()/180))*100/2)^2*PI(),FALSE))))</f>
        <v>145.53506194829137</v>
      </c>
      <c r="I2658" s="42">
        <f t="shared" si="289"/>
        <v>0.19058555754872206</v>
      </c>
      <c r="L2658" s="44"/>
    </row>
    <row r="2659" spans="1:12" x14ac:dyDescent="0.25">
      <c r="A2659" s="51">
        <f t="shared" si="290"/>
        <v>4207.2662838438482</v>
      </c>
      <c r="B2659" s="5">
        <f t="shared" ref="B2659:B2722" si="291">IF(AND(C$9="L",C$10="IB"),SQRT((SIN(PI()*$A2659*($C$4/100)/$C$7*SIN($C$5*PI()/180))/(PI()*$A2659*($C$4/100)/$C$7*SIN($C$5*PI()/180)))^2),IF(AND(C$9="C",C$10="IB"),IMABS(2*BESSELJ((2*PI()*$A2659/$C$7)*(($C$4/100)/2)*SIN($C$5*PI()/180),1)/( (2*PI()*$A2659/$C$7)*(($C$4/100)/2)*SIN($C$5*PI()/180))),IF(AND(C$9="L",C$10="D"),SQRT((SIN(PI()*$A2659*($C$4/100)/$C$7*SIN($C$5*PI()/180))/(PI()*$A2659*($C$4/100)/$C$7*SIN($C$5*PI()/180)))^2)*COS(C$5*PI()/180),IF(AND(C$9="C",C$10="D"),IMABS(2*BESSELJ((2*PI()*$A2659/$C$7)*(($C$4/100)/2)*SIN($C$5*PI()/180),1)/( (2*PI()*$A2659/$C$7)*(($C$4/100)/2)*SIN($C$5*PI()/180)))* COS(C$5*PI()/180),FALSE))))</f>
        <v>0.10960046213747825</v>
      </c>
      <c r="C2659" s="49">
        <f t="shared" si="287"/>
        <v>-19.203752292337089</v>
      </c>
      <c r="D2659" s="5">
        <f t="shared" ref="D2659:D2722" si="292">IF(C$9="C",C$14/(C$7/A2659*100),"n/a")</f>
        <v>40.47100569467267</v>
      </c>
      <c r="E2659" s="5">
        <f t="shared" ref="E2659:E2722" si="293">IF($C$9="C",(((PI()*(C$4/100)/(C$7/A2659)))^2),IF($C$9="L",(2*(C$4/100)/(C$7/A2659)),FALSE))</f>
        <v>186.08785477384589</v>
      </c>
      <c r="F2659" s="5">
        <f t="shared" si="288"/>
        <v>22.697180293541802</v>
      </c>
      <c r="G2659" s="16">
        <f>IF(AND(C$9="L",C$10="IB"),IF((($C$7*Coefficients!$C$16)/($A2659*($C$4/100)))&lt;=1,2*ASIN(($C$7*Coefficients!$C$16)/( $A2659*($C$4/100)))*180/PI(),180),IF(AND(C$9="C",C$10="IB"),IF((($C$7*Coefficients!$D$16)/($A2659*($C$4/100)))&lt;=1,2*ASIN(($C$7*Coefficients!$D$16)/( $A2659*($C$4/100)))*180/PI(),180),IF(AND(C$9="L",C$10="D"),IF((($C$7*Coefficients!$E$16)/($A2659*($C$4/100)))&lt;=1,2*ASIN(($C$7*Coefficients!$E$16)/( $A2659*($C$4/100)))*180/PI(),180),IF(AND(C$9="C",C$10="D"),IF((($C$7*Coefficients!$F$16)/($A2659*($C$4/100)))&lt;=1,2*ASIN(($C$7*Coefficients!$F$16)/( $A2659*($C$4/100)))*180/PI(),180),FALSE))))</f>
        <v>18.661989814597593</v>
      </c>
      <c r="H2659" s="50">
        <f>IF(AND(C$9="L",C$10="IB"),(($C$7*Coefficients!$C$16)/($A2659*SIN(C$5*PI()/180))*100/2)^2*PI(),IF(AND(C$9="C",C$10="IB"),(($C$7*Coefficients!$D$16)/($A2659*SIN(C$5*PI()/180))*100/2)^2*PI(),IF(AND(C$9="L",C$10="D"),(($C$7*Coefficients!$E$16)/($A2659*SIN(C$5*PI()/180))*100/2)^2*PI(),IF(AND(C$9="C",C$10="D"),(($C$7* Coefficients!$F$16)/($A2659*SIN(C$5*PI()/180))*100/2)^2*PI(),FALSE))))</f>
        <v>144.86638907791931</v>
      </c>
      <c r="I2659" s="42">
        <f t="shared" si="289"/>
        <v>0.19014722293001693</v>
      </c>
      <c r="L2659" s="44"/>
    </row>
    <row r="2660" spans="1:12" x14ac:dyDescent="0.25">
      <c r="A2660" s="51">
        <f t="shared" si="290"/>
        <v>4216.9650342852283</v>
      </c>
      <c r="B2660" s="5">
        <f t="shared" si="291"/>
        <v>0.10871619081977037</v>
      </c>
      <c r="C2660" s="49">
        <f t="shared" ref="C2660:C2723" si="294">20*LOG(B2660)</f>
        <v>-19.274115454969596</v>
      </c>
      <c r="D2660" s="5">
        <f t="shared" si="292"/>
        <v>40.564300998050918</v>
      </c>
      <c r="E2660" s="5">
        <f t="shared" si="293"/>
        <v>186.94679728483837</v>
      </c>
      <c r="F2660" s="5">
        <f t="shared" ref="F2660:F2723" si="295">IF(E2660&gt;=1,10*LOG(E2660),"neg.")</f>
        <v>22.717180293541798</v>
      </c>
      <c r="G2660" s="16">
        <f>IF(AND(C$9="L",C$10="IB"),IF((($C$7*Coefficients!$C$16)/($A2660*($C$4/100)))&lt;=1,2*ASIN(($C$7*Coefficients!$C$16)/( $A2660*($C$4/100)))*180/PI(),180),IF(AND(C$9="C",C$10="IB"),IF((($C$7*Coefficients!$D$16)/($A2660*($C$4/100)))&lt;=1,2*ASIN(($C$7*Coefficients!$D$16)/( $A2660*($C$4/100)))*180/PI(),180),IF(AND(C$9="L",C$10="D"),IF((($C$7*Coefficients!$E$16)/($A2660*($C$4/100)))&lt;=1,2*ASIN(($C$7*Coefficients!$E$16)/( $A2660*($C$4/100)))*180/PI(),180),IF(AND(C$9="C",C$10="D"),IF((($C$7*Coefficients!$F$16)/($A2660*($C$4/100)))&lt;=1,2*ASIN(($C$7*Coefficients!$F$16)/( $A2660*($C$4/100)))*180/PI(),180),FALSE))))</f>
        <v>18.618686245670428</v>
      </c>
      <c r="H2660" s="50">
        <f>IF(AND(C$9="L",C$10="IB"),(($C$7*Coefficients!$C$16)/($A2660*SIN(C$5*PI()/180))*100/2)^2*PI(),IF(AND(C$9="C",C$10="IB"),(($C$7*Coefficients!$D$16)/($A2660*SIN(C$5*PI()/180))*100/2)^2*PI(),IF(AND(C$9="L",C$10="D"),(($C$7*Coefficients!$E$16)/($A2660*SIN(C$5*PI()/180))*100/2)^2*PI(),IF(AND(C$9="C",C$10="D"),(($C$7* Coefficients!$F$16)/($A2660*SIN(C$5*PI()/180))*100/2)^2*PI(),FALSE))))</f>
        <v>144.200788480315</v>
      </c>
      <c r="I2660" s="42">
        <f t="shared" ref="I2660:I2723" si="296">(0.8/A2660)*1000</f>
        <v>0.18970989645295916</v>
      </c>
      <c r="L2660" s="44"/>
    </row>
    <row r="2661" spans="1:12" x14ac:dyDescent="0.25">
      <c r="A2661" s="51">
        <f t="shared" ref="A2661:A2724" si="297">A2660*10^(1/1000)</f>
        <v>4226.6861426554342</v>
      </c>
      <c r="B2661" s="5">
        <f t="shared" si="291"/>
        <v>0.10781678095861991</v>
      </c>
      <c r="C2661" s="49">
        <f t="shared" si="294"/>
        <v>-19.346272777318514</v>
      </c>
      <c r="D2661" s="5">
        <f t="shared" si="292"/>
        <v>40.657811369315013</v>
      </c>
      <c r="E2661" s="5">
        <f t="shared" si="293"/>
        <v>187.80970449432286</v>
      </c>
      <c r="F2661" s="5">
        <f t="shared" si="295"/>
        <v>22.737180293541797</v>
      </c>
      <c r="G2661" s="16">
        <f>IF(AND(C$9="L",C$10="IB"),IF((($C$7*Coefficients!$C$16)/($A2661*($C$4/100)))&lt;=1,2*ASIN(($C$7*Coefficients!$C$16)/( $A2661*($C$4/100)))*180/PI(),180),IF(AND(C$9="C",C$10="IB"),IF((($C$7*Coefficients!$D$16)/($A2661*($C$4/100)))&lt;=1,2*ASIN(($C$7*Coefficients!$D$16)/( $A2661*($C$4/100)))*180/PI(),180),IF(AND(C$9="L",C$10="D"),IF((($C$7*Coefficients!$E$16)/($A2661*($C$4/100)))&lt;=1,2*ASIN(($C$7*Coefficients!$E$16)/( $A2661*($C$4/100)))*180/PI(),180),IF(AND(C$9="C",C$10="D"),IF((($C$7*Coefficients!$F$16)/($A2661*($C$4/100)))&lt;=1,2*ASIN(($C$7*Coefficients!$F$16)/( $A2661*($C$4/100)))*180/PI(),180),FALSE))))</f>
        <v>18.575484945261007</v>
      </c>
      <c r="H2661" s="50">
        <f>IF(AND(C$9="L",C$10="IB"),(($C$7*Coefficients!$C$16)/($A2661*SIN(C$5*PI()/180))*100/2)^2*PI(),IF(AND(C$9="C",C$10="IB"),(($C$7*Coefficients!$D$16)/($A2661*SIN(C$5*PI()/180))*100/2)^2*PI(),IF(AND(C$9="L",C$10="D"),(($C$7*Coefficients!$E$16)/($A2661*SIN(C$5*PI()/180))*100/2)^2*PI(),IF(AND(C$9="C",C$10="D"),(($C$7* Coefficients!$F$16)/($A2661*SIN(C$5*PI()/180))*100/2)^2*PI(),FALSE))))</f>
        <v>143.5382460396672</v>
      </c>
      <c r="I2661" s="42">
        <f t="shared" si="296"/>
        <v>0.18927357579888734</v>
      </c>
      <c r="L2661" s="44"/>
    </row>
    <row r="2662" spans="1:12" x14ac:dyDescent="0.25">
      <c r="A2662" s="51">
        <f t="shared" si="297"/>
        <v>4236.429660494814</v>
      </c>
      <c r="B2662" s="5">
        <f t="shared" si="291"/>
        <v>0.10690237307061497</v>
      </c>
      <c r="C2662" s="49">
        <f t="shared" si="294"/>
        <v>-19.420253080102427</v>
      </c>
      <c r="D2662" s="5">
        <f t="shared" si="292"/>
        <v>40.75153730424762</v>
      </c>
      <c r="E2662" s="5">
        <f t="shared" si="293"/>
        <v>188.67659470251598</v>
      </c>
      <c r="F2662" s="5">
        <f t="shared" si="295"/>
        <v>22.757180293541801</v>
      </c>
      <c r="G2662" s="16">
        <f>IF(AND(C$9="L",C$10="IB"),IF((($C$7*Coefficients!$C$16)/($A2662*($C$4/100)))&lt;=1,2*ASIN(($C$7*Coefficients!$C$16)/( $A2662*($C$4/100)))*180/PI(),180),IF(AND(C$9="C",C$10="IB"),IF((($C$7*Coefficients!$D$16)/($A2662*($C$4/100)))&lt;=1,2*ASIN(($C$7*Coefficients!$D$16)/( $A2662*($C$4/100)))*180/PI(),180),IF(AND(C$9="L",C$10="D"),IF((($C$7*Coefficients!$E$16)/($A2662*($C$4/100)))&lt;=1,2*ASIN(($C$7*Coefficients!$E$16)/( $A2662*($C$4/100)))*180/PI(),180),IF(AND(C$9="C",C$10="D"),IF((($C$7*Coefficients!$F$16)/($A2662*($C$4/100)))&lt;=1,2*ASIN(($C$7*Coefficients!$F$16)/( $A2662*($C$4/100)))*180/PI(),180),FALSE))))</f>
        <v>18.532385659265408</v>
      </c>
      <c r="H2662" s="50">
        <f>IF(AND(C$9="L",C$10="IB"),(($C$7*Coefficients!$C$16)/($A2662*SIN(C$5*PI()/180))*100/2)^2*PI(),IF(AND(C$9="C",C$10="IB"),(($C$7*Coefficients!$D$16)/($A2662*SIN(C$5*PI()/180))*100/2)^2*PI(),IF(AND(C$9="L",C$10="D"),(($C$7*Coefficients!$E$16)/($A2662*SIN(C$5*PI()/180))*100/2)^2*PI(),IF(AND(C$9="C",C$10="D"),(($C$7* Coefficients!$F$16)/($A2662*SIN(C$5*PI()/180))*100/2)^2*PI(),FALSE))))</f>
        <v>142.87874770502108</v>
      </c>
      <c r="I2662" s="42">
        <f t="shared" si="296"/>
        <v>0.18883825865447279</v>
      </c>
      <c r="L2662" s="44"/>
    </row>
    <row r="2663" spans="1:12" x14ac:dyDescent="0.25">
      <c r="A2663" s="51">
        <f t="shared" si="297"/>
        <v>4246.1956394625304</v>
      </c>
      <c r="B2663" s="5">
        <f t="shared" si="291"/>
        <v>0.10597311076434672</v>
      </c>
      <c r="C2663" s="49">
        <f t="shared" si="294"/>
        <v>-19.496086341513823</v>
      </c>
      <c r="D2663" s="5">
        <f t="shared" si="292"/>
        <v>40.845479299774318</v>
      </c>
      <c r="E2663" s="5">
        <f t="shared" si="293"/>
        <v>189.54748629410454</v>
      </c>
      <c r="F2663" s="5">
        <f t="shared" si="295"/>
        <v>22.777180293541797</v>
      </c>
      <c r="G2663" s="16">
        <f>IF(AND(C$9="L",C$10="IB"),IF((($C$7*Coefficients!$C$16)/($A2663*($C$4/100)))&lt;=1,2*ASIN(($C$7*Coefficients!$C$16)/( $A2663*($C$4/100)))*180/PI(),180),IF(AND(C$9="C",C$10="IB"),IF((($C$7*Coefficients!$D$16)/($A2663*($C$4/100)))&lt;=1,2*ASIN(($C$7*Coefficients!$D$16)/( $A2663*($C$4/100)))*180/PI(),180),IF(AND(C$9="L",C$10="D"),IF((($C$7*Coefficients!$E$16)/($A2663*($C$4/100)))&lt;=1,2*ASIN(($C$7*Coefficients!$E$16)/( $A2663*($C$4/100)))*180/PI(),180),IF(AND(C$9="C",C$10="D"),IF((($C$7*Coefficients!$F$16)/($A2663*($C$4/100)))&lt;=1,2*ASIN(($C$7*Coefficients!$F$16)/( $A2663*($C$4/100)))*180/PI(),180),FALSE))))</f>
        <v>18.489388134299972</v>
      </c>
      <c r="H2663" s="50">
        <f>IF(AND(C$9="L",C$10="IB"),(($C$7*Coefficients!$C$16)/($A2663*SIN(C$5*PI()/180))*100/2)^2*PI(),IF(AND(C$9="C",C$10="IB"),(($C$7*Coefficients!$D$16)/($A2663*SIN(C$5*PI()/180))*100/2)^2*PI(),IF(AND(C$9="L",C$10="D"),(($C$7*Coefficients!$E$16)/($A2663*SIN(C$5*PI()/180))*100/2)^2*PI(),IF(AND(C$9="C",C$10="D"),(($C$7* Coefficients!$F$16)/($A2663*SIN(C$5*PI()/180))*100/2)^2*PI(),FALSE))))</f>
        <v>142.22227948998005</v>
      </c>
      <c r="I2663" s="42">
        <f t="shared" si="296"/>
        <v>0.18840394271170732</v>
      </c>
      <c r="L2663" s="44"/>
    </row>
    <row r="2664" spans="1:12" x14ac:dyDescent="0.25">
      <c r="A2664" s="51">
        <f t="shared" si="297"/>
        <v>4255.9841313368306</v>
      </c>
      <c r="B2664" s="5">
        <f t="shared" si="291"/>
        <v>0.10502914074581282</v>
      </c>
      <c r="C2664" s="49">
        <f t="shared" si="294"/>
        <v>-19.573803750170615</v>
      </c>
      <c r="D2664" s="5">
        <f t="shared" si="292"/>
        <v>40.939637853966218</v>
      </c>
      <c r="E2664" s="5">
        <f t="shared" si="293"/>
        <v>190.42239773863511</v>
      </c>
      <c r="F2664" s="5">
        <f t="shared" si="295"/>
        <v>22.7971802935418</v>
      </c>
      <c r="G2664" s="16">
        <f>IF(AND(C$9="L",C$10="IB"),IF((($C$7*Coefficients!$C$16)/($A2664*($C$4/100)))&lt;=1,2*ASIN(($C$7*Coefficients!$C$16)/( $A2664*($C$4/100)))*180/PI(),180),IF(AND(C$9="C",C$10="IB"),IF((($C$7*Coefficients!$D$16)/($A2664*($C$4/100)))&lt;=1,2*ASIN(($C$7*Coefficients!$D$16)/( $A2664*($C$4/100)))*180/PI(),180),IF(AND(C$9="L",C$10="D"),IF((($C$7*Coefficients!$E$16)/($A2664*($C$4/100)))&lt;=1,2*ASIN(($C$7*Coefficients!$E$16)/( $A2664*($C$4/100)))*180/PI(),180),IF(AND(C$9="C",C$10="D"),IF((($C$7*Coefficients!$F$16)/($A2664*($C$4/100)))&lt;=1,2*ASIN(($C$7*Coefficients!$F$16)/( $A2664*($C$4/100)))*180/PI(),180),FALSE))))</f>
        <v>18.446492117698632</v>
      </c>
      <c r="H2664" s="50">
        <f>IF(AND(C$9="L",C$10="IB"),(($C$7*Coefficients!$C$16)/($A2664*SIN(C$5*PI()/180))*100/2)^2*PI(),IF(AND(C$9="C",C$10="IB"),(($C$7*Coefficients!$D$16)/($A2664*SIN(C$5*PI()/180))*100/2)^2*PI(),IF(AND(C$9="L",C$10="D"),(($C$7*Coefficients!$E$16)/($A2664*SIN(C$5*PI()/180))*100/2)^2*PI(),IF(AND(C$9="C",C$10="D"),(($C$7* Coefficients!$F$16)/($A2664*SIN(C$5*PI()/180))*100/2)^2*PI(),FALSE))))</f>
        <v>141.56882747240911</v>
      </c>
      <c r="I2664" s="42">
        <f t="shared" si="296"/>
        <v>0.18797062566789108</v>
      </c>
      <c r="L2664" s="44"/>
    </row>
    <row r="2665" spans="1:12" x14ac:dyDescent="0.25">
      <c r="A2665" s="51">
        <f t="shared" si="297"/>
        <v>4265.795188015325</v>
      </c>
      <c r="B2665" s="5">
        <f t="shared" si="291"/>
        <v>0.10407061282316542</v>
      </c>
      <c r="C2665" s="49">
        <f t="shared" si="294"/>
        <v>-19.653437761473249</v>
      </c>
      <c r="D2665" s="5">
        <f t="shared" si="292"/>
        <v>41.034013466042609</v>
      </c>
      <c r="E2665" s="5">
        <f t="shared" si="293"/>
        <v>191.30134759090581</v>
      </c>
      <c r="F2665" s="5">
        <f t="shared" si="295"/>
        <v>22.817180293541796</v>
      </c>
      <c r="G2665" s="16">
        <f>IF(AND(C$9="L",C$10="IB"),IF((($C$7*Coefficients!$C$16)/($A2665*($C$4/100)))&lt;=1,2*ASIN(($C$7*Coefficients!$C$16)/( $A2665*($C$4/100)))*180/PI(),180),IF(AND(C$9="C",C$10="IB"),IF((($C$7*Coefficients!$D$16)/($A2665*($C$4/100)))&lt;=1,2*ASIN(($C$7*Coefficients!$D$16)/( $A2665*($C$4/100)))*180/PI(),180),IF(AND(C$9="L",C$10="D"),IF((($C$7*Coefficients!$E$16)/($A2665*($C$4/100)))&lt;=1,2*ASIN(($C$7*Coefficients!$E$16)/( $A2665*($C$4/100)))*180/PI(),180),IF(AND(C$9="C",C$10="D"),IF((($C$7*Coefficients!$F$16)/($A2665*($C$4/100)))&lt;=1,2*ASIN(($C$7*Coefficients!$F$16)/( $A2665*($C$4/100)))*180/PI(),180),FALSE))))</f>
        <v>18.403697357510268</v>
      </c>
      <c r="H2665" s="50">
        <f>IF(AND(C$9="L",C$10="IB"),(($C$7*Coefficients!$C$16)/($A2665*SIN(C$5*PI()/180))*100/2)^2*PI(),IF(AND(C$9="C",C$10="IB"),(($C$7*Coefficients!$D$16)/($A2665*SIN(C$5*PI()/180))*100/2)^2*PI(),IF(AND(C$9="L",C$10="D"),(($C$7*Coefficients!$E$16)/($A2665*SIN(C$5*PI()/180))*100/2)^2*PI(),IF(AND(C$9="C",C$10="D"),(($C$7* Coefficients!$F$16)/($A2665*SIN(C$5*PI()/180))*100/2)^2*PI(),FALSE))))</f>
        <v>140.9183777941397</v>
      </c>
      <c r="I2665" s="42">
        <f t="shared" si="296"/>
        <v>0.18753830522562023</v>
      </c>
      <c r="L2665" s="44"/>
    </row>
    <row r="2666" spans="1:12" x14ac:dyDescent="0.25">
      <c r="A2666" s="51">
        <f t="shared" si="297"/>
        <v>4275.6288615152589</v>
      </c>
      <c r="B2666" s="5">
        <f t="shared" si="291"/>
        <v>0.1030976799107849</v>
      </c>
      <c r="C2666" s="49">
        <f t="shared" si="294"/>
        <v>-19.735022157623749</v>
      </c>
      <c r="D2666" s="5">
        <f t="shared" si="292"/>
        <v>41.128606636373576</v>
      </c>
      <c r="E2666" s="5">
        <f t="shared" si="293"/>
        <v>192.18435449135978</v>
      </c>
      <c r="F2666" s="5">
        <f t="shared" si="295"/>
        <v>22.837180293541799</v>
      </c>
      <c r="G2666" s="16">
        <f>IF(AND(C$9="L",C$10="IB"),IF((($C$7*Coefficients!$C$16)/($A2666*($C$4/100)))&lt;=1,2*ASIN(($C$7*Coefficients!$C$16)/( $A2666*($C$4/100)))*180/PI(),180),IF(AND(C$9="C",C$10="IB"),IF((($C$7*Coefficients!$D$16)/($A2666*($C$4/100)))&lt;=1,2*ASIN(($C$7*Coefficients!$D$16)/( $A2666*($C$4/100)))*180/PI(),180),IF(AND(C$9="L",C$10="D"),IF((($C$7*Coefficients!$E$16)/($A2666*($C$4/100)))&lt;=1,2*ASIN(($C$7*Coefficients!$E$16)/( $A2666*($C$4/100)))*180/PI(),180),IF(AND(C$9="C",C$10="D"),IF((($C$7*Coefficients!$F$16)/($A2666*($C$4/100)))&lt;=1,2*ASIN(($C$7*Coefficients!$F$16)/( $A2666*($C$4/100)))*180/PI(),180),FALSE))))</f>
        <v>18.361003602496094</v>
      </c>
      <c r="H2666" s="50">
        <f>IF(AND(C$9="L",C$10="IB"),(($C$7*Coefficients!$C$16)/($A2666*SIN(C$5*PI()/180))*100/2)^2*PI(),IF(AND(C$9="C",C$10="IB"),(($C$7*Coefficients!$D$16)/($A2666*SIN(C$5*PI()/180))*100/2)^2*PI(),IF(AND(C$9="L",C$10="D"),(($C$7*Coefficients!$E$16)/($A2666*SIN(C$5*PI()/180))*100/2)^2*PI(),IF(AND(C$9="C",C$10="D"),(($C$7* Coefficients!$F$16)/($A2666*SIN(C$5*PI()/180))*100/2)^2*PI(),FALSE))))</f>
        <v>140.27091666067582</v>
      </c>
      <c r="I2666" s="42">
        <f t="shared" si="296"/>
        <v>0.18710697909277479</v>
      </c>
      <c r="L2666" s="44"/>
    </row>
    <row r="2667" spans="1:12" x14ac:dyDescent="0.25">
      <c r="A2667" s="51">
        <f t="shared" si="297"/>
        <v>4285.4852039737907</v>
      </c>
      <c r="B2667" s="5">
        <f t="shared" si="291"/>
        <v>0.10211049803266228</v>
      </c>
      <c r="C2667" s="49">
        <f t="shared" si="294"/>
        <v>-19.818592111586135</v>
      </c>
      <c r="D2667" s="5">
        <f t="shared" si="292"/>
        <v>41.223417866482698</v>
      </c>
      <c r="E2667" s="5">
        <f t="shared" si="293"/>
        <v>193.07143716648068</v>
      </c>
      <c r="F2667" s="5">
        <f t="shared" si="295"/>
        <v>22.857180293541795</v>
      </c>
      <c r="G2667" s="16">
        <f>IF(AND(C$9="L",C$10="IB"),IF((($C$7*Coefficients!$C$16)/($A2667*($C$4/100)))&lt;=1,2*ASIN(($C$7*Coefficients!$C$16)/( $A2667*($C$4/100)))*180/PI(),180),IF(AND(C$9="C",C$10="IB"),IF((($C$7*Coefficients!$D$16)/($A2667*($C$4/100)))&lt;=1,2*ASIN(($C$7*Coefficients!$D$16)/( $A2667*($C$4/100)))*180/PI(),180),IF(AND(C$9="L",C$10="D"),IF((($C$7*Coefficients!$E$16)/($A2667*($C$4/100)))&lt;=1,2*ASIN(($C$7*Coefficients!$E$16)/( $A2667*($C$4/100)))*180/PI(),180),IF(AND(C$9="C",C$10="D"),IF((($C$7*Coefficients!$F$16)/($A2667*($C$4/100)))&lt;=1,2*ASIN(($C$7*Coefficients!$F$16)/( $A2667*($C$4/100)))*180/PI(),180),FALSE))))</f>
        <v>18.318410602126992</v>
      </c>
      <c r="H2667" s="50">
        <f>IF(AND(C$9="L",C$10="IB"),(($C$7*Coefficients!$C$16)/($A2667*SIN(C$5*PI()/180))*100/2)^2*PI(),IF(AND(C$9="C",C$10="IB"),(($C$7*Coefficients!$D$16)/($A2667*SIN(C$5*PI()/180))*100/2)^2*PI(),IF(AND(C$9="L",C$10="D"),(($C$7*Coefficients!$E$16)/($A2667*SIN(C$5*PI()/180))*100/2)^2*PI(),IF(AND(C$9="C",C$10="D"),(($C$7* Coefficients!$F$16)/($A2667*SIN(C$5*PI()/180))*100/2)^2*PI(),FALSE))))</f>
        <v>139.62643034090127</v>
      </c>
      <c r="I2667" s="42">
        <f t="shared" si="296"/>
        <v>0.18667664498250658</v>
      </c>
      <c r="L2667" s="44"/>
    </row>
    <row r="2668" spans="1:12" x14ac:dyDescent="0.25">
      <c r="A2668" s="51">
        <f t="shared" si="297"/>
        <v>4295.3642676482668</v>
      </c>
      <c r="B2668" s="5">
        <f t="shared" si="291"/>
        <v>0.10110922632508311</v>
      </c>
      <c r="C2668" s="49">
        <f t="shared" si="294"/>
        <v>-19.904184255292265</v>
      </c>
      <c r="D2668" s="5">
        <f t="shared" si="292"/>
        <v>41.318447659049681</v>
      </c>
      <c r="E2668" s="5">
        <f t="shared" si="293"/>
        <v>193.96261442918944</v>
      </c>
      <c r="F2668" s="5">
        <f t="shared" si="295"/>
        <v>22.877180293541798</v>
      </c>
      <c r="G2668" s="16">
        <f>IF(AND(C$9="L",C$10="IB"),IF((($C$7*Coefficients!$C$16)/($A2668*($C$4/100)))&lt;=1,2*ASIN(($C$7*Coefficients!$C$16)/( $A2668*($C$4/100)))*180/PI(),180),IF(AND(C$9="C",C$10="IB"),IF((($C$7*Coefficients!$D$16)/($A2668*($C$4/100)))&lt;=1,2*ASIN(($C$7*Coefficients!$D$16)/( $A2668*($C$4/100)))*180/PI(),180),IF(AND(C$9="L",C$10="D"),IF((($C$7*Coefficients!$E$16)/($A2668*($C$4/100)))&lt;=1,2*ASIN(($C$7*Coefficients!$E$16)/( $A2668*($C$4/100)))*180/PI(),180),IF(AND(C$9="C",C$10="D"),IF((($C$7*Coefficients!$F$16)/($A2668*($C$4/100)))&lt;=1,2*ASIN(($C$7*Coefficients!$F$16)/( $A2668*($C$4/100)))*180/PI(),180),FALSE))))</f>
        <v>18.275918106580974</v>
      </c>
      <c r="H2668" s="50">
        <f>IF(AND(C$9="L",C$10="IB"),(($C$7*Coefficients!$C$16)/($A2668*SIN(C$5*PI()/180))*100/2)^2*PI(),IF(AND(C$9="C",C$10="IB"),(($C$7*Coefficients!$D$16)/($A2668*SIN(C$5*PI()/180))*100/2)^2*PI(),IF(AND(C$9="L",C$10="D"),(($C$7*Coefficients!$E$16)/($A2668*SIN(C$5*PI()/180))*100/2)^2*PI(),IF(AND(C$9="C",C$10="D"),(($C$7* Coefficients!$F$16)/($A2668*SIN(C$5*PI()/180))*100/2)^2*PI(),FALSE))))</f>
        <v>138.98490516678868</v>
      </c>
      <c r="I2668" s="42">
        <f t="shared" si="296"/>
        <v>0.18624730061322692</v>
      </c>
      <c r="L2668" s="44"/>
    </row>
    <row r="2669" spans="1:12" x14ac:dyDescent="0.25">
      <c r="A2669" s="51">
        <f t="shared" si="297"/>
        <v>4305.266104916499</v>
      </c>
      <c r="B2669" s="5">
        <f t="shared" si="291"/>
        <v>0.10009402703859802</v>
      </c>
      <c r="C2669" s="49">
        <f t="shared" si="294"/>
        <v>-19.991836752426259</v>
      </c>
      <c r="D2669" s="5">
        <f t="shared" si="292"/>
        <v>41.413696517913024</v>
      </c>
      <c r="E2669" s="5">
        <f t="shared" si="293"/>
        <v>194.8579051792438</v>
      </c>
      <c r="F2669" s="5">
        <f t="shared" si="295"/>
        <v>22.897180293541798</v>
      </c>
      <c r="G2669" s="16">
        <f>IF(AND(C$9="L",C$10="IB"),IF((($C$7*Coefficients!$C$16)/($A2669*($C$4/100)))&lt;=1,2*ASIN(($C$7*Coefficients!$C$16)/( $A2669*($C$4/100)))*180/PI(),180),IF(AND(C$9="C",C$10="IB"),IF((($C$7*Coefficients!$D$16)/($A2669*($C$4/100)))&lt;=1,2*ASIN(($C$7*Coefficients!$D$16)/( $A2669*($C$4/100)))*180/PI(),180),IF(AND(C$9="L",C$10="D"),IF((($C$7*Coefficients!$E$16)/($A2669*($C$4/100)))&lt;=1,2*ASIN(($C$7*Coefficients!$E$16)/( $A2669*($C$4/100)))*180/PI(),180),IF(AND(C$9="C",C$10="D"),IF((($C$7*Coefficients!$F$16)/($A2669*($C$4/100)))&lt;=1,2*ASIN(($C$7*Coefficients!$F$16)/( $A2669*($C$4/100)))*180/PI(),180),FALSE))))</f>
        <v>18.233525866740525</v>
      </c>
      <c r="H2669" s="50">
        <f>IF(AND(C$9="L",C$10="IB"),(($C$7*Coefficients!$C$16)/($A2669*SIN(C$5*PI()/180))*100/2)^2*PI(),IF(AND(C$9="C",C$10="IB"),(($C$7*Coefficients!$D$16)/($A2669*SIN(C$5*PI()/180))*100/2)^2*PI(),IF(AND(C$9="L",C$10="D"),(($C$7*Coefficients!$E$16)/($A2669*SIN(C$5*PI()/180))*100/2)^2*PI(),IF(AND(C$9="C",C$10="D"),(($C$7* Coefficients!$F$16)/($A2669*SIN(C$5*PI()/180))*100/2)^2*PI(),FALSE))))</f>
        <v>138.3463275331097</v>
      </c>
      <c r="I2669" s="42">
        <f t="shared" si="296"/>
        <v>0.18581894370859478</v>
      </c>
      <c r="L2669" s="44"/>
    </row>
    <row r="2670" spans="1:12" x14ac:dyDescent="0.25">
      <c r="A2670" s="51">
        <f t="shared" si="297"/>
        <v>4315.1907682770434</v>
      </c>
      <c r="B2670" s="5">
        <f t="shared" si="291"/>
        <v>9.9065065539265112E-2</v>
      </c>
      <c r="C2670" s="49">
        <f t="shared" si="294"/>
        <v>-20.081589376151694</v>
      </c>
      <c r="D2670" s="5">
        <f t="shared" si="292"/>
        <v>41.509164948072701</v>
      </c>
      <c r="E2670" s="5">
        <f t="shared" si="293"/>
        <v>195.75732840363858</v>
      </c>
      <c r="F2670" s="5">
        <f t="shared" si="295"/>
        <v>22.917180293541794</v>
      </c>
      <c r="G2670" s="16">
        <f>IF(AND(C$9="L",C$10="IB"),IF((($C$7*Coefficients!$C$16)/($A2670*($C$4/100)))&lt;=1,2*ASIN(($C$7*Coefficients!$C$16)/( $A2670*($C$4/100)))*180/PI(),180),IF(AND(C$9="C",C$10="IB"),IF((($C$7*Coefficients!$D$16)/($A2670*($C$4/100)))&lt;=1,2*ASIN(($C$7*Coefficients!$D$16)/( $A2670*($C$4/100)))*180/PI(),180),IF(AND(C$9="L",C$10="D"),IF((($C$7*Coefficients!$E$16)/($A2670*($C$4/100)))&lt;=1,2*ASIN(($C$7*Coefficients!$E$16)/( $A2670*($C$4/100)))*180/PI(),180),IF(AND(C$9="C",C$10="D"),IF((($C$7*Coefficients!$F$16)/($A2670*($C$4/100)))&lt;=1,2*ASIN(($C$7*Coefficients!$F$16)/( $A2670*($C$4/100)))*180/PI(),180),FALSE))))</f>
        <v>18.19123363419007</v>
      </c>
      <c r="H2670" s="50">
        <f>IF(AND(C$9="L",C$10="IB"),(($C$7*Coefficients!$C$16)/($A2670*SIN(C$5*PI()/180))*100/2)^2*PI(),IF(AND(C$9="C",C$10="IB"),(($C$7*Coefficients!$D$16)/($A2670*SIN(C$5*PI()/180))*100/2)^2*PI(),IF(AND(C$9="L",C$10="D"),(($C$7*Coefficients!$E$16)/($A2670*SIN(C$5*PI()/180))*100/2)^2*PI(),IF(AND(C$9="C",C$10="D"),(($C$7* Coefficients!$F$16)/($A2670*SIN(C$5*PI()/180))*100/2)^2*PI(),FALSE))))</f>
        <v>137.71068389714617</v>
      </c>
      <c r="I2670" s="42">
        <f t="shared" si="296"/>
        <v>0.18539157199750445</v>
      </c>
      <c r="L2670" s="44"/>
    </row>
    <row r="2671" spans="1:12" x14ac:dyDescent="0.25">
      <c r="A2671" s="51">
        <f t="shared" si="297"/>
        <v>4325.1383103494763</v>
      </c>
      <c r="B2671" s="5">
        <f t="shared" si="291"/>
        <v>9.8022510309148089E-2</v>
      </c>
      <c r="C2671" s="49">
        <f t="shared" si="294"/>
        <v>-20.17348359218073</v>
      </c>
      <c r="D2671" s="5">
        <f t="shared" si="292"/>
        <v>41.604853455692812</v>
      </c>
      <c r="E2671" s="5">
        <f t="shared" si="293"/>
        <v>196.66090317700869</v>
      </c>
      <c r="F2671" s="5">
        <f t="shared" si="295"/>
        <v>22.937180293541797</v>
      </c>
      <c r="G2671" s="16">
        <f>IF(AND(C$9="L",C$10="IB"),IF((($C$7*Coefficients!$C$16)/($A2671*($C$4/100)))&lt;=1,2*ASIN(($C$7*Coefficients!$C$16)/( $A2671*($C$4/100)))*180/PI(),180),IF(AND(C$9="C",C$10="IB"),IF((($C$7*Coefficients!$D$16)/($A2671*($C$4/100)))&lt;=1,2*ASIN(($C$7*Coefficients!$D$16)/( $A2671*($C$4/100)))*180/PI(),180),IF(AND(C$9="L",C$10="D"),IF((($C$7*Coefficients!$E$16)/($A2671*($C$4/100)))&lt;=1,2*ASIN(($C$7*Coefficients!$E$16)/( $A2671*($C$4/100)))*180/PI(),180),IF(AND(C$9="C",C$10="D"),IF((($C$7*Coefficients!$F$16)/($A2671*($C$4/100)))&lt;=1,2*ASIN(($C$7*Coefficients!$F$16)/( $A2671*($C$4/100)))*180/PI(),180),FALSE))))</f>
        <v>18.149041161213386</v>
      </c>
      <c r="H2671" s="50">
        <f>IF(AND(C$9="L",C$10="IB"),(($C$7*Coefficients!$C$16)/($A2671*SIN(C$5*PI()/180))*100/2)^2*PI(),IF(AND(C$9="C",C$10="IB"),(($C$7*Coefficients!$D$16)/($A2671*SIN(C$5*PI()/180))*100/2)^2*PI(),IF(AND(C$9="L",C$10="D"),(($C$7*Coefficients!$E$16)/($A2671*SIN(C$5*PI()/180))*100/2)^2*PI(),IF(AND(C$9="C",C$10="D"),(($C$7* Coefficients!$F$16)/($A2671*SIN(C$5*PI()/180))*100/2)^2*PI(),FALSE))))</f>
        <v>137.077960778403</v>
      </c>
      <c r="I2671" s="42">
        <f t="shared" si="296"/>
        <v>0.18496518321407371</v>
      </c>
      <c r="L2671" s="44"/>
    </row>
    <row r="2672" spans="1:12" x14ac:dyDescent="0.25">
      <c r="A2672" s="51">
        <f t="shared" si="297"/>
        <v>4335.1087838746762</v>
      </c>
      <c r="B2672" s="5">
        <f t="shared" si="291"/>
        <v>9.6966532946065345E-2</v>
      </c>
      <c r="C2672" s="49">
        <f t="shared" si="294"/>
        <v>-20.267562647621741</v>
      </c>
      <c r="D2672" s="5">
        <f t="shared" si="292"/>
        <v>41.700762548104301</v>
      </c>
      <c r="E2672" s="5">
        <f t="shared" si="293"/>
        <v>197.5686486620335</v>
      </c>
      <c r="F2672" s="5">
        <f t="shared" si="295"/>
        <v>22.957180293541796</v>
      </c>
      <c r="G2672" s="16">
        <f>IF(AND(C$9="L",C$10="IB"),IF((($C$7*Coefficients!$C$16)/($A2672*($C$4/100)))&lt;=1,2*ASIN(($C$7*Coefficients!$C$16)/( $A2672*($C$4/100)))*180/PI(),180),IF(AND(C$9="C",C$10="IB"),IF((($C$7*Coefficients!$D$16)/($A2672*($C$4/100)))&lt;=1,2*ASIN(($C$7*Coefficients!$D$16)/( $A2672*($C$4/100)))*180/PI(),180),IF(AND(C$9="L",C$10="D"),IF((($C$7*Coefficients!$E$16)/($A2672*($C$4/100)))&lt;=1,2*ASIN(($C$7*Coefficients!$E$16)/( $A2672*($C$4/100)))*180/PI(),180),IF(AND(C$9="C",C$10="D"),IF((($C$7*Coefficients!$F$16)/($A2672*($C$4/100)))&lt;=1,2*ASIN(($C$7*Coefficients!$F$16)/( $A2672*($C$4/100)))*180/PI(),180),FALSE))))</f>
        <v>18.106948200791045</v>
      </c>
      <c r="H2672" s="50">
        <f>IF(AND(C$9="L",C$10="IB"),(($C$7*Coefficients!$C$16)/($A2672*SIN(C$5*PI()/180))*100/2)^2*PI(),IF(AND(C$9="C",C$10="IB"),(($C$7*Coefficients!$D$16)/($A2672*SIN(C$5*PI()/180))*100/2)^2*PI(),IF(AND(C$9="L",C$10="D"),(($C$7*Coefficients!$E$16)/($A2672*SIN(C$5*PI()/180))*100/2)^2*PI(),IF(AND(C$9="C",C$10="D"),(($C$7* Coefficients!$F$16)/($A2672*SIN(C$5*PI()/180))*100/2)^2*PI(),FALSE))))</f>
        <v>136.44814475832243</v>
      </c>
      <c r="I2672" s="42">
        <f t="shared" si="296"/>
        <v>0.18453977509763161</v>
      </c>
      <c r="L2672" s="44"/>
    </row>
    <row r="2673" spans="1:12" x14ac:dyDescent="0.25">
      <c r="A2673" s="51">
        <f t="shared" si="297"/>
        <v>4345.1022417151016</v>
      </c>
      <c r="B2673" s="5">
        <f t="shared" si="291"/>
        <v>9.589730816256764E-2</v>
      </c>
      <c r="C2673" s="49">
        <f t="shared" si="294"/>
        <v>-20.363871666086311</v>
      </c>
      <c r="D2673" s="5">
        <f t="shared" si="292"/>
        <v>41.796892733807653</v>
      </c>
      <c r="E2673" s="5">
        <f t="shared" si="293"/>
        <v>198.48058410984339</v>
      </c>
      <c r="F2673" s="5">
        <f t="shared" si="295"/>
        <v>22.977180293541796</v>
      </c>
      <c r="G2673" s="16">
        <f>IF(AND(C$9="L",C$10="IB"),IF((($C$7*Coefficients!$C$16)/($A2673*($C$4/100)))&lt;=1,2*ASIN(($C$7*Coefficients!$C$16)/( $A2673*($C$4/100)))*180/PI(),180),IF(AND(C$9="C",C$10="IB"),IF((($C$7*Coefficients!$D$16)/($A2673*($C$4/100)))&lt;=1,2*ASIN(($C$7*Coefficients!$D$16)/( $A2673*($C$4/100)))*180/PI(),180),IF(AND(C$9="L",C$10="D"),IF((($C$7*Coefficients!$E$16)/($A2673*($C$4/100)))&lt;=1,2*ASIN(($C$7*Coefficients!$E$16)/( $A2673*($C$4/100)))*180/PI(),180),IF(AND(C$9="C",C$10="D"),IF((($C$7*Coefficients!$F$16)/($A2673*($C$4/100)))&lt;=1,2*ASIN(($C$7*Coefficients!$F$16)/( $A2673*($C$4/100)))*180/PI(),180),FALSE))))</f>
        <v>18.0649545065979</v>
      </c>
      <c r="H2673" s="50">
        <f>IF(AND(C$9="L",C$10="IB"),(($C$7*Coefficients!$C$16)/($A2673*SIN(C$5*PI()/180))*100/2)^2*PI(),IF(AND(C$9="C",C$10="IB"),(($C$7*Coefficients!$D$16)/($A2673*SIN(C$5*PI()/180))*100/2)^2*PI(),IF(AND(C$9="L",C$10="D"),(($C$7*Coefficients!$E$16)/($A2673*SIN(C$5*PI()/180))*100/2)^2*PI(),IF(AND(C$9="C",C$10="D"),(($C$7* Coefficients!$F$16)/($A2673*SIN(C$5*PI()/180))*100/2)^2*PI(),FALSE))))</f>
        <v>135.82122247999959</v>
      </c>
      <c r="I2673" s="42">
        <f t="shared" si="296"/>
        <v>0.18411534539270669</v>
      </c>
      <c r="L2673" s="44"/>
    </row>
    <row r="2674" spans="1:12" x14ac:dyDescent="0.25">
      <c r="A2674" s="51">
        <f t="shared" si="297"/>
        <v>4355.11873685507</v>
      </c>
      <c r="B2674" s="5">
        <f t="shared" si="291"/>
        <v>9.4815013784133928E-2</v>
      </c>
      <c r="C2674" s="49">
        <f t="shared" si="294"/>
        <v>-20.462457749583063</v>
      </c>
      <c r="D2674" s="5">
        <f t="shared" si="292"/>
        <v>41.893244522475506</v>
      </c>
      <c r="E2674" s="5">
        <f t="shared" si="293"/>
        <v>199.39672886042774</v>
      </c>
      <c r="F2674" s="5">
        <f t="shared" si="295"/>
        <v>22.997180293541795</v>
      </c>
      <c r="G2674" s="16">
        <f>IF(AND(C$9="L",C$10="IB"),IF((($C$7*Coefficients!$C$16)/($A2674*($C$4/100)))&lt;=1,2*ASIN(($C$7*Coefficients!$C$16)/( $A2674*($C$4/100)))*180/PI(),180),IF(AND(C$9="C",C$10="IB"),IF((($C$7*Coefficients!$D$16)/($A2674*($C$4/100)))&lt;=1,2*ASIN(($C$7*Coefficients!$D$16)/( $A2674*($C$4/100)))*180/PI(),180),IF(AND(C$9="L",C$10="D"),IF((($C$7*Coefficients!$E$16)/($A2674*($C$4/100)))&lt;=1,2*ASIN(($C$7*Coefficients!$E$16)/( $A2674*($C$4/100)))*180/PI(),180),IF(AND(C$9="C",C$10="D"),IF((($C$7*Coefficients!$F$16)/($A2674*($C$4/100)))&lt;=1,2*ASIN(($C$7*Coefficients!$F$16)/( $A2674*($C$4/100)))*180/PI(),180),FALSE))))</f>
        <v>18.023059833000541</v>
      </c>
      <c r="H2674" s="50">
        <f>IF(AND(C$9="L",C$10="IB"),(($C$7*Coefficients!$C$16)/($A2674*SIN(C$5*PI()/180))*100/2)^2*PI(),IF(AND(C$9="C",C$10="IB"),(($C$7*Coefficients!$D$16)/($A2674*SIN(C$5*PI()/180))*100/2)^2*PI(),IF(AND(C$9="L",C$10="D"),(($C$7*Coefficients!$E$16)/($A2674*SIN(C$5*PI()/180))*100/2)^2*PI(),IF(AND(C$9="C",C$10="D"),(($C$7* Coefficients!$F$16)/($A2674*SIN(C$5*PI()/180))*100/2)^2*PI(),FALSE))))</f>
        <v>135.19718064789859</v>
      </c>
      <c r="I2674" s="42">
        <f t="shared" si="296"/>
        <v>0.18369189184901494</v>
      </c>
      <c r="L2674" s="44"/>
    </row>
    <row r="2675" spans="1:12" x14ac:dyDescent="0.25">
      <c r="A2675" s="51">
        <f t="shared" si="297"/>
        <v>4365.1583224010428</v>
      </c>
      <c r="B2675" s="5">
        <f t="shared" si="291"/>
        <v>9.3719830746576652E-2</v>
      </c>
      <c r="C2675" s="49">
        <f t="shared" si="294"/>
        <v>-20.56337008777853</v>
      </c>
      <c r="D2675" s="5">
        <f t="shared" si="292"/>
        <v>41.989818424955487</v>
      </c>
      <c r="E2675" s="5">
        <f t="shared" si="293"/>
        <v>200.31710234304549</v>
      </c>
      <c r="F2675" s="5">
        <f t="shared" si="295"/>
        <v>23.017180293541792</v>
      </c>
      <c r="G2675" s="16">
        <f>IF(AND(C$9="L",C$10="IB"),IF((($C$7*Coefficients!$C$16)/($A2675*($C$4/100)))&lt;=1,2*ASIN(($C$7*Coefficients!$C$16)/( $A2675*($C$4/100)))*180/PI(),180),IF(AND(C$9="C",C$10="IB"),IF((($C$7*Coefficients!$D$16)/($A2675*($C$4/100)))&lt;=1,2*ASIN(($C$7*Coefficients!$D$16)/( $A2675*($C$4/100)))*180/PI(),180),IF(AND(C$9="L",C$10="D"),IF((($C$7*Coefficients!$E$16)/($A2675*($C$4/100)))&lt;=1,2*ASIN(($C$7*Coefficients!$E$16)/( $A2675*($C$4/100)))*180/PI(),180),IF(AND(C$9="C",C$10="D"),IF((($C$7*Coefficients!$F$16)/($A2675*($C$4/100)))&lt;=1,2*ASIN(($C$7*Coefficients!$F$16)/( $A2675*($C$4/100)))*180/PI(),180),FALSE))))</f>
        <v>17.981263935054784</v>
      </c>
      <c r="H2675" s="50">
        <f>IF(AND(C$9="L",C$10="IB"),(($C$7*Coefficients!$C$16)/($A2675*SIN(C$5*PI()/180))*100/2)^2*PI(),IF(AND(C$9="C",C$10="IB"),(($C$7*Coefficients!$D$16)/($A2675*SIN(C$5*PI()/180))*100/2)^2*PI(),IF(AND(C$9="L",C$10="D"),(($C$7*Coefficients!$E$16)/($A2675*SIN(C$5*PI()/180))*100/2)^2*PI(),IF(AND(C$9="C",C$10="D"),(($C$7* Coefficients!$F$16)/($A2675*SIN(C$5*PI()/180))*100/2)^2*PI(),FALSE))))</f>
        <v>134.5760060275712</v>
      </c>
      <c r="I2675" s="42">
        <f t="shared" si="296"/>
        <v>0.18326941222144774</v>
      </c>
      <c r="L2675" s="44"/>
    </row>
    <row r="2676" spans="1:12" x14ac:dyDescent="0.25">
      <c r="A2676" s="51">
        <f t="shared" si="297"/>
        <v>4375.2210515819024</v>
      </c>
      <c r="B2676" s="5">
        <f t="shared" si="291"/>
        <v>9.2611943092631543E-2</v>
      </c>
      <c r="C2676" s="49">
        <f t="shared" si="294"/>
        <v>-20.666660075266222</v>
      </c>
      <c r="D2676" s="5">
        <f t="shared" si="292"/>
        <v>42.086614953272786</v>
      </c>
      <c r="E2676" s="5">
        <f t="shared" si="293"/>
        <v>201.24172407663684</v>
      </c>
      <c r="F2676" s="5">
        <f t="shared" si="295"/>
        <v>23.037180293541795</v>
      </c>
      <c r="G2676" s="16">
        <f>IF(AND(C$9="L",C$10="IB"),IF((($C$7*Coefficients!$C$16)/($A2676*($C$4/100)))&lt;=1,2*ASIN(($C$7*Coefficients!$C$16)/( $A2676*($C$4/100)))*180/PI(),180),IF(AND(C$9="C",C$10="IB"),IF((($C$7*Coefficients!$D$16)/($A2676*($C$4/100)))&lt;=1,2*ASIN(($C$7*Coefficients!$D$16)/( $A2676*($C$4/100)))*180/PI(),180),IF(AND(C$9="L",C$10="D"),IF((($C$7*Coefficients!$E$16)/($A2676*($C$4/100)))&lt;=1,2*ASIN(($C$7*Coefficients!$E$16)/( $A2676*($C$4/100)))*180/PI(),180),IF(AND(C$9="C",C$10="D"),IF((($C$7*Coefficients!$F$16)/($A2676*($C$4/100)))&lt;=1,2*ASIN(($C$7*Coefficients!$F$16)/( $A2676*($C$4/100)))*180/PI(),180),FALSE))))</f>
        <v>17.939566568503178</v>
      </c>
      <c r="H2676" s="50">
        <f>IF(AND(C$9="L",C$10="IB"),(($C$7*Coefficients!$C$16)/($A2676*SIN(C$5*PI()/180))*100/2)^2*PI(),IF(AND(C$9="C",C$10="IB"),(($C$7*Coefficients!$D$16)/($A2676*SIN(C$5*PI()/180))*100/2)^2*PI(),IF(AND(C$9="L",C$10="D"),(($C$7*Coefficients!$E$16)/($A2676*SIN(C$5*PI()/180))*100/2)^2*PI(),IF(AND(C$9="C",C$10="D"),(($C$7* Coefficients!$F$16)/($A2676*SIN(C$5*PI()/180))*100/2)^2*PI(),FALSE))))</f>
        <v>133.95768544537617</v>
      </c>
      <c r="I2676" s="42">
        <f t="shared" si="296"/>
        <v>0.18284790427006026</v>
      </c>
      <c r="L2676" s="44"/>
    </row>
    <row r="2677" spans="1:12" x14ac:dyDescent="0.25">
      <c r="A2677" s="51">
        <f t="shared" si="297"/>
        <v>4385.3069777492374</v>
      </c>
      <c r="B2677" s="5">
        <f t="shared" si="291"/>
        <v>9.1491537967733336E-2</v>
      </c>
      <c r="C2677" s="49">
        <f t="shared" si="294"/>
        <v>-20.772381437548514</v>
      </c>
      <c r="D2677" s="5">
        <f t="shared" si="292"/>
        <v>42.183634620632972</v>
      </c>
      <c r="E2677" s="5">
        <f t="shared" si="293"/>
        <v>202.17061367023729</v>
      </c>
      <c r="F2677" s="5">
        <f t="shared" si="295"/>
        <v>23.057180293541798</v>
      </c>
      <c r="G2677" s="16">
        <f>IF(AND(C$9="L",C$10="IB"),IF((($C$7*Coefficients!$C$16)/($A2677*($C$4/100)))&lt;=1,2*ASIN(($C$7*Coefficients!$C$16)/( $A2677*($C$4/100)))*180/PI(),180),IF(AND(C$9="C",C$10="IB"),IF((($C$7*Coefficients!$D$16)/($A2677*($C$4/100)))&lt;=1,2*ASIN(($C$7*Coefficients!$D$16)/( $A2677*($C$4/100)))*180/PI(),180),IF(AND(C$9="L",C$10="D"),IF((($C$7*Coefficients!$E$16)/($A2677*($C$4/100)))&lt;=1,2*ASIN(($C$7*Coefficients!$E$16)/( $A2677*($C$4/100)))*180/PI(),180),IF(AND(C$9="C",C$10="D"),IF((($C$7*Coefficients!$F$16)/($A2677*($C$4/100)))&lt;=1,2*ASIN(($C$7*Coefficients!$F$16)/( $A2677*($C$4/100)))*180/PI(),180),FALSE))))</f>
        <v>17.897967489772505</v>
      </c>
      <c r="H2677" s="50">
        <f>IF(AND(C$9="L",C$10="IB"),(($C$7*Coefficients!$C$16)/($A2677*SIN(C$5*PI()/180))*100/2)^2*PI(),IF(AND(C$9="C",C$10="IB"),(($C$7*Coefficients!$D$16)/($A2677*SIN(C$5*PI()/180))*100/2)^2*PI(),IF(AND(C$9="L",C$10="D"),(($C$7*Coefficients!$E$16)/($A2677*SIN(C$5*PI()/180))*100/2)^2*PI(),IF(AND(C$9="C",C$10="D"),(($C$7* Coefficients!$F$16)/($A2677*SIN(C$5*PI()/180))*100/2)^2*PI(),FALSE))))</f>
        <v>133.34220578819918</v>
      </c>
      <c r="I2677" s="42">
        <f t="shared" si="296"/>
        <v>0.18242736576005925</v>
      </c>
      <c r="L2677" s="44"/>
    </row>
    <row r="2678" spans="1:12" x14ac:dyDescent="0.25">
      <c r="A2678" s="51">
        <f t="shared" si="297"/>
        <v>4395.4161543776236</v>
      </c>
      <c r="B2678" s="5">
        <f t="shared" si="291"/>
        <v>9.0358805614949647E-2</v>
      </c>
      <c r="C2678" s="49">
        <f t="shared" si="294"/>
        <v>-20.880590366513097</v>
      </c>
      <c r="D2678" s="5">
        <f t="shared" si="292"/>
        <v>42.280877941424663</v>
      </c>
      <c r="E2678" s="5">
        <f t="shared" si="293"/>
        <v>203.1037908233935</v>
      </c>
      <c r="F2678" s="5">
        <f t="shared" si="295"/>
        <v>23.077180293541794</v>
      </c>
      <c r="G2678" s="16">
        <f>IF(AND(C$9="L",C$10="IB"),IF((($C$7*Coefficients!$C$16)/($A2678*($C$4/100)))&lt;=1,2*ASIN(($C$7*Coefficients!$C$16)/( $A2678*($C$4/100)))*180/PI(),180),IF(AND(C$9="C",C$10="IB"),IF((($C$7*Coefficients!$D$16)/($A2678*($C$4/100)))&lt;=1,2*ASIN(($C$7*Coefficients!$D$16)/( $A2678*($C$4/100)))*180/PI(),180),IF(AND(C$9="L",C$10="D"),IF((($C$7*Coefficients!$E$16)/($A2678*($C$4/100)))&lt;=1,2*ASIN(($C$7*Coefficients!$E$16)/( $A2678*($C$4/100)))*180/PI(),180),IF(AND(C$9="C",C$10="D"),IF((($C$7*Coefficients!$F$16)/($A2678*($C$4/100)))&lt;=1,2*ASIN(($C$7*Coefficients!$F$16)/( $A2678*($C$4/100)))*180/PI(),180),FALSE))))</f>
        <v>17.856466455971315</v>
      </c>
      <c r="H2678" s="50">
        <f>IF(AND(C$9="L",C$10="IB"),(($C$7*Coefficients!$C$16)/($A2678*SIN(C$5*PI()/180))*100/2)^2*PI(),IF(AND(C$9="C",C$10="IB"),(($C$7*Coefficients!$D$16)/($A2678*SIN(C$5*PI()/180))*100/2)^2*PI(),IF(AND(C$9="L",C$10="D"),(($C$7*Coefficients!$E$16)/($A2678*SIN(C$5*PI()/180))*100/2)^2*PI(),IF(AND(C$9="C",C$10="D"),(($C$7* Coefficients!$F$16)/($A2678*SIN(C$5*PI()/180))*100/2)^2*PI(),FALSE))))</f>
        <v>132.72955400317571</v>
      </c>
      <c r="I2678" s="42">
        <f t="shared" si="296"/>
        <v>0.18200779446179138</v>
      </c>
      <c r="L2678" s="44"/>
    </row>
    <row r="2679" spans="1:12" x14ac:dyDescent="0.25">
      <c r="A2679" s="51">
        <f t="shared" si="297"/>
        <v>4405.5486350649098</v>
      </c>
      <c r="B2679" s="5">
        <f t="shared" si="291"/>
        <v>8.921393936906967E-2</v>
      </c>
      <c r="C2679" s="49">
        <f t="shared" si="294"/>
        <v>-20.991345666266419</v>
      </c>
      <c r="D2679" s="5">
        <f t="shared" si="292"/>
        <v>42.37834543122225</v>
      </c>
      <c r="E2679" s="5">
        <f t="shared" si="293"/>
        <v>204.04127532658123</v>
      </c>
      <c r="F2679" s="5">
        <f t="shared" si="295"/>
        <v>23.097180293541793</v>
      </c>
      <c r="G2679" s="16">
        <f>IF(AND(C$9="L",C$10="IB"),IF((($C$7*Coefficients!$C$16)/($A2679*($C$4/100)))&lt;=1,2*ASIN(($C$7*Coefficients!$C$16)/( $A2679*($C$4/100)))*180/PI(),180),IF(AND(C$9="C",C$10="IB"),IF((($C$7*Coefficients!$D$16)/($A2679*($C$4/100)))&lt;=1,2*ASIN(($C$7*Coefficients!$D$16)/( $A2679*($C$4/100)))*180/PI(),180),IF(AND(C$9="L",C$10="D"),IF((($C$7*Coefficients!$E$16)/($A2679*($C$4/100)))&lt;=1,2*ASIN(($C$7*Coefficients!$E$16)/( $A2679*($C$4/100)))*180/PI(),180),IF(AND(C$9="C",C$10="D"),IF((($C$7*Coefficients!$F$16)/($A2679*($C$4/100)))&lt;=1,2*ASIN(($C$7*Coefficients!$F$16)/( $A2679*($C$4/100)))*180/PI(),180),FALSE))))</f>
        <v>17.815063224887471</v>
      </c>
      <c r="H2679" s="50">
        <f>IF(AND(C$9="L",C$10="IB"),(($C$7*Coefficients!$C$16)/($A2679*SIN(C$5*PI()/180))*100/2)^2*PI(),IF(AND(C$9="C",C$10="IB"),(($C$7*Coefficients!$D$16)/($A2679*SIN(C$5*PI()/180))*100/2)^2*PI(),IF(AND(C$9="L",C$10="D"),(($C$7*Coefficients!$E$16)/($A2679*SIN(C$5*PI()/180))*100/2)^2*PI(),IF(AND(C$9="C",C$10="D"),(($C$7* Coefficients!$F$16)/($A2679*SIN(C$5*PI()/180))*100/2)^2*PI(),FALSE))))</f>
        <v>132.11971709741317</v>
      </c>
      <c r="I2679" s="42">
        <f t="shared" si="296"/>
        <v>0.18158918815073144</v>
      </c>
      <c r="L2679" s="44"/>
    </row>
    <row r="2680" spans="1:12" x14ac:dyDescent="0.25">
      <c r="A2680" s="51">
        <f t="shared" si="297"/>
        <v>4415.7044735324998</v>
      </c>
      <c r="B2680" s="5">
        <f t="shared" si="291"/>
        <v>8.8057135649828616E-2</v>
      </c>
      <c r="C2680" s="49">
        <f t="shared" si="294"/>
        <v>-21.104708910281531</v>
      </c>
      <c r="D2680" s="5">
        <f t="shared" si="292"/>
        <v>42.476037606788687</v>
      </c>
      <c r="E2680" s="5">
        <f t="shared" si="293"/>
        <v>204.98308706162499</v>
      </c>
      <c r="F2680" s="5">
        <f t="shared" si="295"/>
        <v>23.117180293541789</v>
      </c>
      <c r="G2680" s="16">
        <f>IF(AND(C$9="L",C$10="IB"),IF((($C$7*Coefficients!$C$16)/($A2680*($C$4/100)))&lt;=1,2*ASIN(($C$7*Coefficients!$C$16)/( $A2680*($C$4/100)))*180/PI(),180),IF(AND(C$9="C",C$10="IB"),IF((($C$7*Coefficients!$D$16)/($A2680*($C$4/100)))&lt;=1,2*ASIN(($C$7*Coefficients!$D$16)/( $A2680*($C$4/100)))*180/PI(),180),IF(AND(C$9="L",C$10="D"),IF((($C$7*Coefficients!$E$16)/($A2680*($C$4/100)))&lt;=1,2*ASIN(($C$7*Coefficients!$E$16)/( $A2680*($C$4/100)))*180/PI(),180),IF(AND(C$9="C",C$10="D"),IF((($C$7*Coefficients!$F$16)/($A2680*($C$4/100)))&lt;=1,2*ASIN(($C$7*Coefficients!$F$16)/( $A2680*($C$4/100)))*180/PI(),180),FALSE))))</f>
        <v>17.773757554985675</v>
      </c>
      <c r="H2680" s="50">
        <f>IF(AND(C$9="L",C$10="IB"),(($C$7*Coefficients!$C$16)/($A2680*SIN(C$5*PI()/180))*100/2)^2*PI(),IF(AND(C$9="C",C$10="IB"),(($C$7*Coefficients!$D$16)/($A2680*SIN(C$5*PI()/180))*100/2)^2*PI(),IF(AND(C$9="L",C$10="D"),(($C$7*Coefficients!$E$16)/($A2680*SIN(C$5*PI()/180))*100/2)^2*PI(),IF(AND(C$9="C",C$10="D"),(($C$7* Coefficients!$F$16)/($A2680*SIN(C$5*PI()/180))*100/2)^2*PI(),FALSE))))</f>
        <v>131.51268213771627</v>
      </c>
      <c r="I2680" s="42">
        <f t="shared" si="296"/>
        <v>0.18117154460747045</v>
      </c>
      <c r="L2680" s="44"/>
    </row>
    <row r="2681" spans="1:12" x14ac:dyDescent="0.25">
      <c r="A2681" s="51">
        <f t="shared" si="297"/>
        <v>4425.8837236256386</v>
      </c>
      <c r="B2681" s="5">
        <f t="shared" si="291"/>
        <v>8.6888593954257076E-2</v>
      </c>
      <c r="C2681" s="49">
        <f t="shared" si="294"/>
        <v>-21.220744610922139</v>
      </c>
      <c r="D2681" s="5">
        <f t="shared" si="292"/>
        <v>42.573954986078149</v>
      </c>
      <c r="E2681" s="5">
        <f t="shared" si="293"/>
        <v>205.92924600211941</v>
      </c>
      <c r="F2681" s="5">
        <f t="shared" si="295"/>
        <v>23.137180293541793</v>
      </c>
      <c r="G2681" s="16">
        <f>IF(AND(C$9="L",C$10="IB"),IF((($C$7*Coefficients!$C$16)/($A2681*($C$4/100)))&lt;=1,2*ASIN(($C$7*Coefficients!$C$16)/( $A2681*($C$4/100)))*180/PI(),180),IF(AND(C$9="C",C$10="IB"),IF((($C$7*Coefficients!$D$16)/($A2681*($C$4/100)))&lt;=1,2*ASIN(($C$7*Coefficients!$D$16)/( $A2681*($C$4/100)))*180/PI(),180),IF(AND(C$9="L",C$10="D"),IF((($C$7*Coefficients!$E$16)/($A2681*($C$4/100)))&lt;=1,2*ASIN(($C$7*Coefficients!$E$16)/( $A2681*($C$4/100)))*180/PI(),180),IF(AND(C$9="C",C$10="D"),IF((($C$7*Coefficients!$F$16)/($A2681*($C$4/100)))&lt;=1,2*ASIN(($C$7*Coefficients!$F$16)/( $A2681*($C$4/100)))*180/PI(),180),FALSE))))</f>
        <v>17.732549205405057</v>
      </c>
      <c r="H2681" s="50">
        <f>IF(AND(C$9="L",C$10="IB"),(($C$7*Coefficients!$C$16)/($A2681*SIN(C$5*PI()/180))*100/2)^2*PI(),IF(AND(C$9="C",C$10="IB"),(($C$7*Coefficients!$D$16)/($A2681*SIN(C$5*PI()/180))*100/2)^2*PI(),IF(AND(C$9="L",C$10="D"),(($C$7*Coefficients!$E$16)/($A2681*SIN(C$5*PI()/180))*100/2)^2*PI(),IF(AND(C$9="C",C$10="D"),(($C$7* Coefficients!$F$16)/($A2681*SIN(C$5*PI()/180))*100/2)^2*PI(),FALSE))))</f>
        <v>130.90843625031218</v>
      </c>
      <c r="I2681" s="42">
        <f t="shared" si="296"/>
        <v>0.18075486161770382</v>
      </c>
      <c r="L2681" s="44"/>
    </row>
    <row r="2682" spans="1:12" x14ac:dyDescent="0.25">
      <c r="A2682" s="51">
        <f t="shared" si="297"/>
        <v>4436.0864393136962</v>
      </c>
      <c r="B2682" s="5">
        <f t="shared" si="291"/>
        <v>8.5708516848142943E-2</v>
      </c>
      <c r="C2682" s="49">
        <f t="shared" si="294"/>
        <v>-21.339520402523231</v>
      </c>
      <c r="D2682" s="5">
        <f t="shared" si="292"/>
        <v>42.67209808823884</v>
      </c>
      <c r="E2682" s="5">
        <f t="shared" si="293"/>
        <v>206.87977221385324</v>
      </c>
      <c r="F2682" s="5">
        <f t="shared" si="295"/>
        <v>23.157180293541792</v>
      </c>
      <c r="G2682" s="16">
        <f>IF(AND(C$9="L",C$10="IB"),IF((($C$7*Coefficients!$C$16)/($A2682*($C$4/100)))&lt;=1,2*ASIN(($C$7*Coefficients!$C$16)/( $A2682*($C$4/100)))*180/PI(),180),IF(AND(C$9="C",C$10="IB"),IF((($C$7*Coefficients!$D$16)/($A2682*($C$4/100)))&lt;=1,2*ASIN(($C$7*Coefficients!$D$16)/( $A2682*($C$4/100)))*180/PI(),180),IF(AND(C$9="L",C$10="D"),IF((($C$7*Coefficients!$E$16)/($A2682*($C$4/100)))&lt;=1,2*ASIN(($C$7*Coefficients!$E$16)/( $A2682*($C$4/100)))*180/PI(),180),IF(AND(C$9="C",C$10="D"),IF((($C$7*Coefficients!$F$16)/($A2682*($C$4/100)))&lt;=1,2*ASIN(($C$7*Coefficients!$F$16)/( $A2682*($C$4/100)))*180/PI(),180),FALSE))))</f>
        <v>17.691437935956746</v>
      </c>
      <c r="H2682" s="50">
        <f>IF(AND(C$9="L",C$10="IB"),(($C$7*Coefficients!$C$16)/($A2682*SIN(C$5*PI()/180))*100/2)^2*PI(),IF(AND(C$9="C",C$10="IB"),(($C$7*Coefficients!$D$16)/($A2682*SIN(C$5*PI()/180))*100/2)^2*PI(),IF(AND(C$9="L",C$10="D"),(($C$7*Coefficients!$E$16)/($A2682*SIN(C$5*PI()/180))*100/2)^2*PI(),IF(AND(C$9="C",C$10="D"),(($C$7* Coefficients!$F$16)/($A2682*SIN(C$5*PI()/180))*100/2)^2*PI(),FALSE))))</f>
        <v>130.30696662057773</v>
      </c>
      <c r="I2682" s="42">
        <f t="shared" si="296"/>
        <v>0.18033913697221993</v>
      </c>
      <c r="L2682" s="44"/>
    </row>
    <row r="2683" spans="1:12" x14ac:dyDescent="0.25">
      <c r="A2683" s="51">
        <f t="shared" si="297"/>
        <v>4446.3126746904563</v>
      </c>
      <c r="B2683" s="5">
        <f t="shared" si="291"/>
        <v>8.4517109956585373E-2</v>
      </c>
      <c r="C2683" s="49">
        <f t="shared" si="294"/>
        <v>-21.461107239343523</v>
      </c>
      <c r="D2683" s="5">
        <f t="shared" si="292"/>
        <v>42.770467433615714</v>
      </c>
      <c r="E2683" s="5">
        <f t="shared" si="293"/>
        <v>207.83468585523448</v>
      </c>
      <c r="F2683" s="5">
        <f t="shared" si="295"/>
        <v>23.177180293541788</v>
      </c>
      <c r="G2683" s="16">
        <f>IF(AND(C$9="L",C$10="IB"),IF((($C$7*Coefficients!$C$16)/($A2683*($C$4/100)))&lt;=1,2*ASIN(($C$7*Coefficients!$C$16)/( $A2683*($C$4/100)))*180/PI(),180),IF(AND(C$9="C",C$10="IB"),IF((($C$7*Coefficients!$D$16)/($A2683*($C$4/100)))&lt;=1,2*ASIN(($C$7*Coefficients!$D$16)/( $A2683*($C$4/100)))*180/PI(),180),IF(AND(C$9="L",C$10="D"),IF((($C$7*Coefficients!$E$16)/($A2683*($C$4/100)))&lt;=1,2*ASIN(($C$7*Coefficients!$E$16)/( $A2683*($C$4/100)))*180/PI(),180),IF(AND(C$9="C",C$10="D"),IF((($C$7*Coefficients!$F$16)/($A2683*($C$4/100)))&lt;=1,2*ASIN(($C$7*Coefficients!$F$16)/( $A2683*($C$4/100)))*180/PI(),180),FALSE))))</f>
        <v>17.65042350712142</v>
      </c>
      <c r="H2683" s="50">
        <f>IF(AND(C$9="L",C$10="IB"),(($C$7*Coefficients!$C$16)/($A2683*SIN(C$5*PI()/180))*100/2)^2*PI(),IF(AND(C$9="C",C$10="IB"),(($C$7*Coefficients!$D$16)/($A2683*SIN(C$5*PI()/180))*100/2)^2*PI(),IF(AND(C$9="L",C$10="D"),(($C$7*Coefficients!$E$16)/($A2683*SIN(C$5*PI()/180))*100/2)^2*PI(),IF(AND(C$9="C",C$10="D"),(($C$7* Coefficients!$F$16)/($A2683*SIN(C$5*PI()/180))*100/2)^2*PI(),FALSE))))</f>
        <v>129.70826049276766</v>
      </c>
      <c r="I2683" s="42">
        <f t="shared" si="296"/>
        <v>0.179924368466888</v>
      </c>
      <c r="L2683" s="44"/>
    </row>
    <row r="2684" spans="1:12" x14ac:dyDescent="0.25">
      <c r="A2684" s="51">
        <f t="shared" si="297"/>
        <v>4456.5624839744005</v>
      </c>
      <c r="B2684" s="5">
        <f t="shared" si="291"/>
        <v>8.3314581953639194E-2</v>
      </c>
      <c r="C2684" s="49">
        <f t="shared" si="294"/>
        <v>-21.585579609854445</v>
      </c>
      <c r="D2684" s="5">
        <f t="shared" si="292"/>
        <v>42.869063543753249</v>
      </c>
      <c r="E2684" s="5">
        <f t="shared" si="293"/>
        <v>208.79400717771838</v>
      </c>
      <c r="F2684" s="5">
        <f t="shared" si="295"/>
        <v>23.197180293541791</v>
      </c>
      <c r="G2684" s="16">
        <f>IF(AND(C$9="L",C$10="IB"),IF((($C$7*Coefficients!$C$16)/($A2684*($C$4/100)))&lt;=1,2*ASIN(($C$7*Coefficients!$C$16)/( $A2684*($C$4/100)))*180/PI(),180),IF(AND(C$9="C",C$10="IB"),IF((($C$7*Coefficients!$D$16)/($A2684*($C$4/100)))&lt;=1,2*ASIN(($C$7*Coefficients!$D$16)/( $A2684*($C$4/100)))*180/PI(),180),IF(AND(C$9="L",C$10="D"),IF((($C$7*Coefficients!$E$16)/($A2684*($C$4/100)))&lt;=1,2*ASIN(($C$7*Coefficients!$E$16)/( $A2684*($C$4/100)))*180/PI(),180),IF(AND(C$9="C",C$10="D"),IF((($C$7*Coefficients!$F$16)/($A2684*($C$4/100)))&lt;=1,2*ASIN(($C$7*Coefficients!$F$16)/( $A2684*($C$4/100)))*180/PI(),180),FALSE))))</f>
        <v>17.609505680046979</v>
      </c>
      <c r="H2684" s="50">
        <f>IF(AND(C$9="L",C$10="IB"),(($C$7*Coefficients!$C$16)/($A2684*SIN(C$5*PI()/180))*100/2)^2*PI(),IF(AND(C$9="C",C$10="IB"),(($C$7*Coefficients!$D$16)/($A2684*SIN(C$5*PI()/180))*100/2)^2*PI(),IF(AND(C$9="L",C$10="D"),(($C$7*Coefficients!$E$16)/($A2684*SIN(C$5*PI()/180))*100/2)^2*PI(),IF(AND(C$9="C",C$10="D"),(($C$7* Coefficients!$F$16)/($A2684*SIN(C$5*PI()/180))*100/2)^2*PI(),FALSE))))</f>
        <v>129.11230516974402</v>
      </c>
      <c r="I2684" s="42">
        <f t="shared" si="296"/>
        <v>0.17951055390264678</v>
      </c>
      <c r="L2684" s="44"/>
    </row>
    <row r="2685" spans="1:12" x14ac:dyDescent="0.25">
      <c r="A2685" s="51">
        <f t="shared" si="297"/>
        <v>4466.8359215089968</v>
      </c>
      <c r="B2685" s="5">
        <f t="shared" si="291"/>
        <v>8.2101144551024227E-2</v>
      </c>
      <c r="C2685" s="49">
        <f t="shared" si="294"/>
        <v>-21.713015769004784</v>
      </c>
      <c r="D2685" s="5">
        <f t="shared" si="292"/>
        <v>42.967886941398206</v>
      </c>
      <c r="E2685" s="5">
        <f t="shared" si="293"/>
        <v>209.75775652623642</v>
      </c>
      <c r="F2685" s="5">
        <f t="shared" si="295"/>
        <v>23.217180293541787</v>
      </c>
      <c r="G2685" s="16">
        <f>IF(AND(C$9="L",C$10="IB"),IF((($C$7*Coefficients!$C$16)/($A2685*($C$4/100)))&lt;=1,2*ASIN(($C$7*Coefficients!$C$16)/( $A2685*($C$4/100)))*180/PI(),180),IF(AND(C$9="C",C$10="IB"),IF((($C$7*Coefficients!$D$16)/($A2685*($C$4/100)))&lt;=1,2*ASIN(($C$7*Coefficients!$D$16)/( $A2685*($C$4/100)))*180/PI(),180),IF(AND(C$9="L",C$10="D"),IF((($C$7*Coefficients!$E$16)/($A2685*($C$4/100)))&lt;=1,2*ASIN(($C$7*Coefficients!$E$16)/( $A2685*($C$4/100)))*180/PI(),180),IF(AND(C$9="C",C$10="D"),IF((($C$7*Coefficients!$F$16)/($A2685*($C$4/100)))&lt;=1,2*ASIN(($C$7*Coefficients!$F$16)/( $A2685*($C$4/100)))*180/PI(),180),FALSE))))</f>
        <v>17.568684216546089</v>
      </c>
      <c r="H2685" s="50">
        <f>IF(AND(C$9="L",C$10="IB"),(($C$7*Coefficients!$C$16)/($A2685*SIN(C$5*PI()/180))*100/2)^2*PI(),IF(AND(C$9="C",C$10="IB"),(($C$7*Coefficients!$D$16)/($A2685*SIN(C$5*PI()/180))*100/2)^2*PI(),IF(AND(C$9="L",C$10="D"),(($C$7*Coefficients!$E$16)/($A2685*SIN(C$5*PI()/180))*100/2)^2*PI(),IF(AND(C$9="C",C$10="D"),(($C$7* Coefficients!$F$16)/($A2685*SIN(C$5*PI()/180))*100/2)^2*PI(),FALSE))))</f>
        <v>128.51908801270679</v>
      </c>
      <c r="I2685" s="42">
        <f t="shared" si="296"/>
        <v>0.17909769108549262</v>
      </c>
      <c r="L2685" s="44"/>
    </row>
    <row r="2686" spans="1:12" x14ac:dyDescent="0.25">
      <c r="A2686" s="51">
        <f t="shared" si="297"/>
        <v>4477.1330417629888</v>
      </c>
      <c r="B2686" s="5">
        <f t="shared" si="291"/>
        <v>8.0877012485896141E-2</v>
      </c>
      <c r="C2686" s="49">
        <f t="shared" si="294"/>
        <v>-21.843497990292903</v>
      </c>
      <c r="D2686" s="5">
        <f t="shared" si="292"/>
        <v>43.066938150502402</v>
      </c>
      <c r="E2686" s="5">
        <f t="shared" si="293"/>
        <v>210.72595433962812</v>
      </c>
      <c r="F2686" s="5">
        <f t="shared" si="295"/>
        <v>23.237180293541787</v>
      </c>
      <c r="G2686" s="16">
        <f>IF(AND(C$9="L",C$10="IB"),IF((($C$7*Coefficients!$C$16)/($A2686*($C$4/100)))&lt;=1,2*ASIN(($C$7*Coefficients!$C$16)/( $A2686*($C$4/100)))*180/PI(),180),IF(AND(C$9="C",C$10="IB"),IF((($C$7*Coefficients!$D$16)/($A2686*($C$4/100)))&lt;=1,2*ASIN(($C$7*Coefficients!$D$16)/( $A2686*($C$4/100)))*180/PI(),180),IF(AND(C$9="L",C$10="D"),IF((($C$7*Coefficients!$E$16)/($A2686*($C$4/100)))&lt;=1,2*ASIN(($C$7*Coefficients!$E$16)/( $A2686*($C$4/100)))*180/PI(),180),IF(AND(C$9="C",C$10="D"),IF((($C$7*Coefficients!$F$16)/($A2686*($C$4/100)))&lt;=1,2*ASIN(($C$7*Coefficients!$F$16)/( $A2686*($C$4/100)))*180/PI(),180),FALSE))))</f>
        <v>17.527958879093831</v>
      </c>
      <c r="H2686" s="50">
        <f>IF(AND(C$9="L",C$10="IB"),(($C$7*Coefficients!$C$16)/($A2686*SIN(C$5*PI()/180))*100/2)^2*PI(),IF(AND(C$9="C",C$10="IB"),(($C$7*Coefficients!$D$16)/($A2686*SIN(C$5*PI()/180))*100/2)^2*PI(),IF(AND(C$9="L",C$10="D"),(($C$7*Coefficients!$E$16)/($A2686*SIN(C$5*PI()/180))*100/2)^2*PI(),IF(AND(C$9="C",C$10="D"),(($C$7* Coefficients!$F$16)/($A2686*SIN(C$5*PI()/180))*100/2)^2*PI(),FALSE))))</f>
        <v>127.92859644092607</v>
      </c>
      <c r="I2686" s="42">
        <f t="shared" si="296"/>
        <v>0.17868577782646794</v>
      </c>
      <c r="L2686" s="44"/>
    </row>
    <row r="2687" spans="1:12" x14ac:dyDescent="0.25">
      <c r="A2687" s="51">
        <f t="shared" si="297"/>
        <v>4487.4538993306833</v>
      </c>
      <c r="B2687" s="5">
        <f t="shared" si="291"/>
        <v>7.9642403507658305E-2</v>
      </c>
      <c r="C2687" s="49">
        <f t="shared" si="294"/>
        <v>-21.977112839702627</v>
      </c>
      <c r="D2687" s="5">
        <f t="shared" si="292"/>
        <v>43.166217696225488</v>
      </c>
      <c r="E2687" s="5">
        <f t="shared" si="293"/>
        <v>211.69862115107449</v>
      </c>
      <c r="F2687" s="5">
        <f t="shared" si="295"/>
        <v>23.257180293541786</v>
      </c>
      <c r="G2687" s="16">
        <f>IF(AND(C$9="L",C$10="IB"),IF((($C$7*Coefficients!$C$16)/($A2687*($C$4/100)))&lt;=1,2*ASIN(($C$7*Coefficients!$C$16)/( $A2687*($C$4/100)))*180/PI(),180),IF(AND(C$9="C",C$10="IB"),IF((($C$7*Coefficients!$D$16)/($A2687*($C$4/100)))&lt;=1,2*ASIN(($C$7*Coefficients!$D$16)/( $A2687*($C$4/100)))*180/PI(),180),IF(AND(C$9="L",C$10="D"),IF((($C$7*Coefficients!$E$16)/($A2687*($C$4/100)))&lt;=1,2*ASIN(($C$7*Coefficients!$E$16)/( $A2687*($C$4/100)))*180/PI(),180),IF(AND(C$9="C",C$10="D"),IF((($C$7*Coefficients!$F$16)/($A2687*($C$4/100)))&lt;=1,2*ASIN(($C$7*Coefficients!$F$16)/( $A2687*($C$4/100)))*180/PI(),180),FALSE))))</f>
        <v>17.487329430825337</v>
      </c>
      <c r="H2687" s="50">
        <f>IF(AND(C$9="L",C$10="IB"),(($C$7*Coefficients!$C$16)/($A2687*SIN(C$5*PI()/180))*100/2)^2*PI(),IF(AND(C$9="C",C$10="IB"),(($C$7*Coefficients!$D$16)/($A2687*SIN(C$5*PI()/180))*100/2)^2*PI(),IF(AND(C$9="L",C$10="D"),(($C$7*Coefficients!$E$16)/($A2687*SIN(C$5*PI()/180))*100/2)^2*PI(),IF(AND(C$9="C",C$10="D"),(($C$7* Coefficients!$F$16)/($A2687*SIN(C$5*PI()/180))*100/2)^2*PI(),FALSE))))</f>
        <v>127.34081793147513</v>
      </c>
      <c r="I2687" s="42">
        <f t="shared" si="296"/>
        <v>0.17827481194164965</v>
      </c>
      <c r="L2687" s="44"/>
    </row>
    <row r="2688" spans="1:12" x14ac:dyDescent="0.25">
      <c r="A2688" s="51">
        <f t="shared" si="297"/>
        <v>4497.7985489322391</v>
      </c>
      <c r="B2688" s="5">
        <f t="shared" si="291"/>
        <v>7.8397538363807431E-2</v>
      </c>
      <c r="C2688" s="49">
        <f t="shared" si="294"/>
        <v>-22.113951473810943</v>
      </c>
      <c r="D2688" s="5">
        <f t="shared" si="292"/>
        <v>43.26572610493772</v>
      </c>
      <c r="E2688" s="5">
        <f t="shared" si="293"/>
        <v>212.67577758853315</v>
      </c>
      <c r="F2688" s="5">
        <f t="shared" si="295"/>
        <v>23.277180293541786</v>
      </c>
      <c r="G2688" s="16">
        <f>IF(AND(C$9="L",C$10="IB"),IF((($C$7*Coefficients!$C$16)/($A2688*($C$4/100)))&lt;=1,2*ASIN(($C$7*Coefficients!$C$16)/( $A2688*($C$4/100)))*180/PI(),180),IF(AND(C$9="C",C$10="IB"),IF((($C$7*Coefficients!$D$16)/($A2688*($C$4/100)))&lt;=1,2*ASIN(($C$7*Coefficients!$D$16)/( $A2688*($C$4/100)))*180/PI(),180),IF(AND(C$9="L",C$10="D"),IF((($C$7*Coefficients!$E$16)/($A2688*($C$4/100)))&lt;=1,2*ASIN(($C$7*Coefficients!$E$16)/( $A2688*($C$4/100)))*180/PI(),180),IF(AND(C$9="C",C$10="D"),IF((($C$7*Coefficients!$F$16)/($A2688*($C$4/100)))&lt;=1,2*ASIN(($C$7*Coefficients!$F$16)/( $A2688*($C$4/100)))*180/PI(),180),FALSE))))</f>
        <v>17.446795635533448</v>
      </c>
      <c r="H2688" s="50">
        <f>IF(AND(C$9="L",C$10="IB"),(($C$7*Coefficients!$C$16)/($A2688*SIN(C$5*PI()/180))*100/2)^2*PI(),IF(AND(C$9="C",C$10="IB"),(($C$7*Coefficients!$D$16)/($A2688*SIN(C$5*PI()/180))*100/2)^2*PI(),IF(AND(C$9="L",C$10="D"),(($C$7*Coefficients!$E$16)/($A2688*SIN(C$5*PI()/180))*100/2)^2*PI(),IF(AND(C$9="C",C$10="D"),(($C$7* Coefficients!$F$16)/($A2688*SIN(C$5*PI()/180))*100/2)^2*PI(),FALSE))))</f>
        <v>126.75574001896484</v>
      </c>
      <c r="I2688" s="42">
        <f t="shared" si="296"/>
        <v>0.17786479125213758</v>
      </c>
      <c r="L2688" s="44"/>
    </row>
    <row r="2689" spans="1:12" x14ac:dyDescent="0.25">
      <c r="A2689" s="51">
        <f t="shared" si="297"/>
        <v>4508.1670454139594</v>
      </c>
      <c r="B2689" s="5">
        <f t="shared" si="291"/>
        <v>7.7142640784793673E-2</v>
      </c>
      <c r="C2689" s="49">
        <f t="shared" si="294"/>
        <v>-22.254109964667023</v>
      </c>
      <c r="D2689" s="5">
        <f t="shared" si="292"/>
        <v>43.3654639042228</v>
      </c>
      <c r="E2689" s="5">
        <f t="shared" si="293"/>
        <v>213.65744437517645</v>
      </c>
      <c r="F2689" s="5">
        <f t="shared" si="295"/>
        <v>23.297180293541786</v>
      </c>
      <c r="G2689" s="16">
        <f>IF(AND(C$9="L",C$10="IB"),IF((($C$7*Coefficients!$C$16)/($A2689*($C$4/100)))&lt;=1,2*ASIN(($C$7*Coefficients!$C$16)/( $A2689*($C$4/100)))*180/PI(),180),IF(AND(C$9="C",C$10="IB"),IF((($C$7*Coefficients!$D$16)/($A2689*($C$4/100)))&lt;=1,2*ASIN(($C$7*Coefficients!$D$16)/( $A2689*($C$4/100)))*180/PI(),180),IF(AND(C$9="L",C$10="D"),IF((($C$7*Coefficients!$E$16)/($A2689*($C$4/100)))&lt;=1,2*ASIN(($C$7*Coefficients!$E$16)/( $A2689*($C$4/100)))*180/PI(),180),IF(AND(C$9="C",C$10="D"),IF((($C$7*Coefficients!$F$16)/($A2689*($C$4/100)))&lt;=1,2*ASIN(($C$7*Coefficients!$F$16)/( $A2689*($C$4/100)))*180/PI(),180),FALSE))))</f>
        <v>17.406357257666361</v>
      </c>
      <c r="H2689" s="50">
        <f>IF(AND(C$9="L",C$10="IB"),(($C$7*Coefficients!$C$16)/($A2689*SIN(C$5*PI()/180))*100/2)^2*PI(),IF(AND(C$9="C",C$10="IB"),(($C$7*Coefficients!$D$16)/($A2689*SIN(C$5*PI()/180))*100/2)^2*PI(),IF(AND(C$9="L",C$10="D"),(($C$7*Coefficients!$E$16)/($A2689*SIN(C$5*PI()/180))*100/2)^2*PI(),IF(AND(C$9="C",C$10="D"),(($C$7* Coefficients!$F$16)/($A2689*SIN(C$5*PI()/180))*100/2)^2*PI(),FALSE))))</f>
        <v>126.17335029527932</v>
      </c>
      <c r="I2689" s="42">
        <f t="shared" si="296"/>
        <v>0.1774557135840428</v>
      </c>
      <c r="L2689" s="44"/>
    </row>
    <row r="2690" spans="1:12" x14ac:dyDescent="0.25">
      <c r="A2690" s="51">
        <f t="shared" si="297"/>
        <v>4518.5594437485797</v>
      </c>
      <c r="B2690" s="5">
        <f t="shared" si="291"/>
        <v>7.5877937467888706E-2</v>
      </c>
      <c r="C2690" s="49">
        <f t="shared" si="294"/>
        <v>-22.397689654373028</v>
      </c>
      <c r="D2690" s="5">
        <f t="shared" si="292"/>
        <v>43.465431622880601</v>
      </c>
      <c r="E2690" s="5">
        <f t="shared" si="293"/>
        <v>214.64364232983013</v>
      </c>
      <c r="F2690" s="5">
        <f t="shared" si="295"/>
        <v>23.317180293541785</v>
      </c>
      <c r="G2690" s="16">
        <f>IF(AND(C$9="L",C$10="IB"),IF((($C$7*Coefficients!$C$16)/($A2690*($C$4/100)))&lt;=1,2*ASIN(($C$7*Coefficients!$C$16)/( $A2690*($C$4/100)))*180/PI(),180),IF(AND(C$9="C",C$10="IB"),IF((($C$7*Coefficients!$D$16)/($A2690*($C$4/100)))&lt;=1,2*ASIN(($C$7*Coefficients!$D$16)/( $A2690*($C$4/100)))*180/PI(),180),IF(AND(C$9="L",C$10="D"),IF((($C$7*Coefficients!$E$16)/($A2690*($C$4/100)))&lt;=1,2*ASIN(($C$7*Coefficients!$E$16)/( $A2690*($C$4/100)))*180/PI(),180),IF(AND(C$9="C",C$10="D"),IF((($C$7*Coefficients!$F$16)/($A2690*($C$4/100)))&lt;=1,2*ASIN(($C$7*Coefficients!$F$16)/( $A2690*($C$4/100)))*180/PI(),180),FALSE))))</f>
        <v>17.366014062325281</v>
      </c>
      <c r="H2690" s="50">
        <f>IF(AND(C$9="L",C$10="IB"),(($C$7*Coefficients!$C$16)/($A2690*SIN(C$5*PI()/180))*100/2)^2*PI(),IF(AND(C$9="C",C$10="IB"),(($C$7*Coefficients!$D$16)/($A2690*SIN(C$5*PI()/180))*100/2)^2*PI(),IF(AND(C$9="L",C$10="D"),(($C$7*Coefficients!$E$16)/($A2690*SIN(C$5*PI()/180))*100/2)^2*PI(),IF(AND(C$9="C",C$10="D"),(($C$7* Coefficients!$F$16)/($A2690*SIN(C$5*PI()/180))*100/2)^2*PI(),FALSE))))</f>
        <v>125.59363640931298</v>
      </c>
      <c r="I2690" s="42">
        <f t="shared" si="296"/>
        <v>0.17704757676847627</v>
      </c>
      <c r="L2690" s="44"/>
    </row>
    <row r="2691" spans="1:12" x14ac:dyDescent="0.25">
      <c r="A2691" s="51">
        <f t="shared" si="297"/>
        <v>4528.975799035562</v>
      </c>
      <c r="B2691" s="5">
        <f t="shared" si="291"/>
        <v>7.4603658060043945E-2</v>
      </c>
      <c r="C2691" s="49">
        <f t="shared" si="294"/>
        <v>-22.544797542680147</v>
      </c>
      <c r="D2691" s="5">
        <f t="shared" si="292"/>
        <v>43.565629790930011</v>
      </c>
      <c r="E2691" s="5">
        <f t="shared" si="293"/>
        <v>215.6343923674155</v>
      </c>
      <c r="F2691" s="5">
        <f t="shared" si="295"/>
        <v>23.337180293541785</v>
      </c>
      <c r="G2691" s="16">
        <f>IF(AND(C$9="L",C$10="IB"),IF((($C$7*Coefficients!$C$16)/($A2691*($C$4/100)))&lt;=1,2*ASIN(($C$7*Coefficients!$C$16)/( $A2691*($C$4/100)))*180/PI(),180),IF(AND(C$9="C",C$10="IB"),IF((($C$7*Coefficients!$D$16)/($A2691*($C$4/100)))&lt;=1,2*ASIN(($C$7*Coefficients!$D$16)/( $A2691*($C$4/100)))*180/PI(),180),IF(AND(C$9="L",C$10="D"),IF((($C$7*Coefficients!$E$16)/($A2691*($C$4/100)))&lt;=1,2*ASIN(($C$7*Coefficients!$E$16)/( $A2691*($C$4/100)))*180/PI(),180),IF(AND(C$9="C",C$10="D"),IF((($C$7*Coefficients!$F$16)/($A2691*($C$4/100)))&lt;=1,2*ASIN(($C$7*Coefficients!$F$16)/( $A2691*($C$4/100)))*180/PI(),180),FALSE))))</f>
        <v>17.325765815262152</v>
      </c>
      <c r="H2691" s="50">
        <f>IF(AND(C$9="L",C$10="IB"),(($C$7*Coefficients!$C$16)/($A2691*SIN(C$5*PI()/180))*100/2)^2*PI(),IF(AND(C$9="C",C$10="IB"),(($C$7*Coefficients!$D$16)/($A2691*SIN(C$5*PI()/180))*100/2)^2*PI(),IF(AND(C$9="L",C$10="D"),(($C$7*Coefficients!$E$16)/($A2691*SIN(C$5*PI()/180))*100/2)^2*PI(),IF(AND(C$9="C",C$10="D"),(($C$7* Coefficients!$F$16)/($A2691*SIN(C$5*PI()/180))*100/2)^2*PI(),FALSE))))</f>
        <v>125.01658606670811</v>
      </c>
      <c r="I2691" s="42">
        <f t="shared" si="296"/>
        <v>0.17664037864153717</v>
      </c>
      <c r="L2691" s="44"/>
    </row>
    <row r="2692" spans="1:12" x14ac:dyDescent="0.25">
      <c r="A2692" s="51">
        <f t="shared" si="297"/>
        <v>4539.4161665013844</v>
      </c>
      <c r="B2692" s="5">
        <f t="shared" si="291"/>
        <v>7.3320035139729539E-2</v>
      </c>
      <c r="C2692" s="49">
        <f t="shared" si="294"/>
        <v>-22.695546711352179</v>
      </c>
      <c r="D2692" s="5">
        <f t="shared" si="292"/>
        <v>43.66605893961173</v>
      </c>
      <c r="E2692" s="5">
        <f t="shared" si="293"/>
        <v>216.62971549939252</v>
      </c>
      <c r="F2692" s="5">
        <f t="shared" si="295"/>
        <v>23.357180293541781</v>
      </c>
      <c r="G2692" s="16">
        <f>IF(AND(C$9="L",C$10="IB"),IF((($C$7*Coefficients!$C$16)/($A2692*($C$4/100)))&lt;=1,2*ASIN(($C$7*Coefficients!$C$16)/( $A2692*($C$4/100)))*180/PI(),180),IF(AND(C$9="C",C$10="IB"),IF((($C$7*Coefficients!$D$16)/($A2692*($C$4/100)))&lt;=1,2*ASIN(($C$7*Coefficients!$D$16)/( $A2692*($C$4/100)))*180/PI(),180),IF(AND(C$9="L",C$10="D"),IF((($C$7*Coefficients!$E$16)/($A2692*($C$4/100)))&lt;=1,2*ASIN(($C$7*Coefficients!$E$16)/( $A2692*($C$4/100)))*180/PI(),180),IF(AND(C$9="C",C$10="D"),IF((($C$7*Coefficients!$F$16)/($A2692*($C$4/100)))&lt;=1,2*ASIN(($C$7*Coefficients!$F$16)/( $A2692*($C$4/100)))*180/PI(),180),FALSE))))</f>
        <v>17.285612282877302</v>
      </c>
      <c r="H2692" s="50">
        <f>IF(AND(C$9="L",C$10="IB"),(($C$7*Coefficients!$C$16)/($A2692*SIN(C$5*PI()/180))*100/2)^2*PI(),IF(AND(C$9="C",C$10="IB"),(($C$7*Coefficients!$D$16)/($A2692*SIN(C$5*PI()/180))*100/2)^2*PI(),IF(AND(C$9="L",C$10="D"),(($C$7*Coefficients!$E$16)/($A2692*SIN(C$5*PI()/180))*100/2)^2*PI(),IF(AND(C$9="C",C$10="D"),(($C$7* Coefficients!$F$16)/($A2692*SIN(C$5*PI()/180))*100/2)^2*PI(),FALSE))))</f>
        <v>124.44218702959471</v>
      </c>
      <c r="I2692" s="42">
        <f t="shared" si="296"/>
        <v>0.17623411704430164</v>
      </c>
      <c r="L2692" s="44"/>
    </row>
    <row r="2693" spans="1:12" x14ac:dyDescent="0.25">
      <c r="A2693" s="51">
        <f t="shared" si="297"/>
        <v>4549.8806014998363</v>
      </c>
      <c r="B2693" s="5">
        <f t="shared" si="291"/>
        <v>7.2027304197737271E-2</v>
      </c>
      <c r="C2693" s="49">
        <f t="shared" si="294"/>
        <v>-22.850056789557492</v>
      </c>
      <c r="D2693" s="5">
        <f t="shared" si="292"/>
        <v>43.766719601391138</v>
      </c>
      <c r="E2693" s="5">
        <f t="shared" si="293"/>
        <v>217.62963283420618</v>
      </c>
      <c r="F2693" s="5">
        <f t="shared" si="295"/>
        <v>23.377180293541784</v>
      </c>
      <c r="G2693" s="16">
        <f>IF(AND(C$9="L",C$10="IB"),IF((($C$7*Coefficients!$C$16)/($A2693*($C$4/100)))&lt;=1,2*ASIN(($C$7*Coefficients!$C$16)/( $A2693*($C$4/100)))*180/PI(),180),IF(AND(C$9="C",C$10="IB"),IF((($C$7*Coefficients!$D$16)/($A2693*($C$4/100)))&lt;=1,2*ASIN(($C$7*Coefficients!$D$16)/( $A2693*($C$4/100)))*180/PI(),180),IF(AND(C$9="L",C$10="D"),IF((($C$7*Coefficients!$E$16)/($A2693*($C$4/100)))&lt;=1,2*ASIN(($C$7*Coefficients!$E$16)/( $A2693*($C$4/100)))*180/PI(),180),IF(AND(C$9="C",C$10="D"),IF((($C$7*Coefficients!$F$16)/($A2693*($C$4/100)))&lt;=1,2*ASIN(($C$7*Coefficients!$F$16)/( $A2693*($C$4/100)))*180/PI(),180),FALSE))))</f>
        <v>17.24555323221718</v>
      </c>
      <c r="H2693" s="50">
        <f>IF(AND(C$9="L",C$10="IB"),(($C$7*Coefficients!$C$16)/($A2693*SIN(C$5*PI()/180))*100/2)^2*PI(),IF(AND(C$9="C",C$10="IB"),(($C$7*Coefficients!$D$16)/($A2693*SIN(C$5*PI()/180))*100/2)^2*PI(),IF(AND(C$9="L",C$10="D"),(($C$7*Coefficients!$E$16)/($A2693*SIN(C$5*PI()/180))*100/2)^2*PI(),IF(AND(C$9="C",C$10="D"),(($C$7* Coefficients!$F$16)/($A2693*SIN(C$5*PI()/180))*100/2)^2*PI(),FALSE))))</f>
        <v>123.87042711633052</v>
      </c>
      <c r="I2693" s="42">
        <f t="shared" si="296"/>
        <v>0.17582878982281111</v>
      </c>
      <c r="L2693" s="44"/>
    </row>
    <row r="2694" spans="1:12" x14ac:dyDescent="0.25">
      <c r="A2694" s="51">
        <f t="shared" si="297"/>
        <v>4560.3691595123109</v>
      </c>
      <c r="B2694" s="5">
        <f t="shared" si="291"/>
        <v>7.0725703616937752E-2</v>
      </c>
      <c r="C2694" s="49">
        <f t="shared" si="294"/>
        <v>-23.008454465137092</v>
      </c>
      <c r="D2694" s="5">
        <f t="shared" si="292"/>
        <v>43.867612309961018</v>
      </c>
      <c r="E2694" s="5">
        <f t="shared" si="293"/>
        <v>218.63416557773294</v>
      </c>
      <c r="F2694" s="5">
        <f t="shared" si="295"/>
        <v>23.39718029354178</v>
      </c>
      <c r="G2694" s="16">
        <f>IF(AND(C$9="L",C$10="IB"),IF((($C$7*Coefficients!$C$16)/($A2694*($C$4/100)))&lt;=1,2*ASIN(($C$7*Coefficients!$C$16)/( $A2694*($C$4/100)))*180/PI(),180),IF(AND(C$9="C",C$10="IB"),IF((($C$7*Coefficients!$D$16)/($A2694*($C$4/100)))&lt;=1,2*ASIN(($C$7*Coefficients!$D$16)/( $A2694*($C$4/100)))*180/PI(),180),IF(AND(C$9="L",C$10="D"),IF((($C$7*Coefficients!$E$16)/($A2694*($C$4/100)))&lt;=1,2*ASIN(($C$7*Coefficients!$E$16)/( $A2694*($C$4/100)))*180/PI(),180),IF(AND(C$9="C",C$10="D"),IF((($C$7*Coefficients!$F$16)/($A2694*($C$4/100)))&lt;=1,2*ASIN(($C$7*Coefficients!$F$16)/( $A2694*($C$4/100)))*180/PI(),180),FALSE))))</f>
        <v>17.205588430972067</v>
      </c>
      <c r="H2694" s="50">
        <f>IF(AND(C$9="L",C$10="IB"),(($C$7*Coefficients!$C$16)/($A2694*SIN(C$5*PI()/180))*100/2)^2*PI(),IF(AND(C$9="C",C$10="IB"),(($C$7*Coefficients!$D$16)/($A2694*SIN(C$5*PI()/180))*100/2)^2*PI(),IF(AND(C$9="L",C$10="D"),(($C$7*Coefficients!$E$16)/($A2694*SIN(C$5*PI()/180))*100/2)^2*PI(),IF(AND(C$9="C",C$10="D"),(($C$7* Coefficients!$F$16)/($A2694*SIN(C$5*PI()/180))*100/2)^2*PI(),FALSE))))</f>
        <v>123.30129420124285</v>
      </c>
      <c r="I2694" s="42">
        <f t="shared" si="296"/>
        <v>0.17542439482806094</v>
      </c>
      <c r="L2694" s="44"/>
    </row>
    <row r="2695" spans="1:12" x14ac:dyDescent="0.25">
      <c r="A2695" s="51">
        <f t="shared" si="297"/>
        <v>4570.8818961480974</v>
      </c>
      <c r="B2695" s="5">
        <f t="shared" si="291"/>
        <v>6.9415474650981857E-2</v>
      </c>
      <c r="C2695" s="49">
        <f t="shared" si="294"/>
        <v>-23.170874047278922</v>
      </c>
      <c r="D2695" s="5">
        <f t="shared" si="292"/>
        <v>43.968737600244474</v>
      </c>
      <c r="E2695" s="5">
        <f t="shared" si="293"/>
        <v>219.64333503373163</v>
      </c>
      <c r="F2695" s="5">
        <f t="shared" si="295"/>
        <v>23.417180293541779</v>
      </c>
      <c r="G2695" s="16">
        <f>IF(AND(C$9="L",C$10="IB"),IF((($C$7*Coefficients!$C$16)/($A2695*($C$4/100)))&lt;=1,2*ASIN(($C$7*Coefficients!$C$16)/( $A2695*($C$4/100)))*180/PI(),180),IF(AND(C$9="C",C$10="IB"),IF((($C$7*Coefficients!$D$16)/($A2695*($C$4/100)))&lt;=1,2*ASIN(($C$7*Coefficients!$D$16)/( $A2695*($C$4/100)))*180/PI(),180),IF(AND(C$9="L",C$10="D"),IF((($C$7*Coefficients!$E$16)/($A2695*($C$4/100)))&lt;=1,2*ASIN(($C$7*Coefficients!$E$16)/( $A2695*($C$4/100)))*180/PI(),180),IF(AND(C$9="C",C$10="D"),IF((($C$7*Coefficients!$F$16)/($A2695*($C$4/100)))&lt;=1,2*ASIN(($C$7*Coefficients!$F$16)/( $A2695*($C$4/100)))*180/PI(),180),FALSE))))</f>
        <v>17.16571764747378</v>
      </c>
      <c r="H2695" s="50">
        <f>IF(AND(C$9="L",C$10="IB"),(($C$7*Coefficients!$C$16)/($A2695*SIN(C$5*PI()/180))*100/2)^2*PI(),IF(AND(C$9="C",C$10="IB"),(($C$7*Coefficients!$D$16)/($A2695*SIN(C$5*PI()/180))*100/2)^2*PI(),IF(AND(C$9="L",C$10="D"),(($C$7*Coefficients!$E$16)/($A2695*SIN(C$5*PI()/180))*100/2)^2*PI(),IF(AND(C$9="C",C$10="D"),(($C$7* Coefficients!$F$16)/($A2695*SIN(C$5*PI()/180))*100/2)^2*PI(),FALSE))))</f>
        <v>122.73477621437161</v>
      </c>
      <c r="I2695" s="42">
        <f t="shared" si="296"/>
        <v>0.17502092991598922</v>
      </c>
      <c r="L2695" s="44"/>
    </row>
    <row r="2696" spans="1:12" x14ac:dyDescent="0.25">
      <c r="A2696" s="51">
        <f t="shared" si="297"/>
        <v>4581.41886714468</v>
      </c>
      <c r="B2696" s="5">
        <f t="shared" si="291"/>
        <v>6.8096861401927541E-2</v>
      </c>
      <c r="C2696" s="49">
        <f t="shared" si="294"/>
        <v>-23.337458086923597</v>
      </c>
      <c r="D2696" s="5">
        <f t="shared" si="292"/>
        <v>44.070096008397741</v>
      </c>
      <c r="E2696" s="5">
        <f t="shared" si="293"/>
        <v>220.65716260429465</v>
      </c>
      <c r="F2696" s="5">
        <f t="shared" si="295"/>
        <v>23.437180293541783</v>
      </c>
      <c r="G2696" s="16">
        <f>IF(AND(C$9="L",C$10="IB"),IF((($C$7*Coefficients!$C$16)/($A2696*($C$4/100)))&lt;=1,2*ASIN(($C$7*Coefficients!$C$16)/( $A2696*($C$4/100)))*180/PI(),180),IF(AND(C$9="C",C$10="IB"),IF((($C$7*Coefficients!$D$16)/($A2696*($C$4/100)))&lt;=1,2*ASIN(($C$7*Coefficients!$D$16)/( $A2696*($C$4/100)))*180/PI(),180),IF(AND(C$9="L",C$10="D"),IF((($C$7*Coefficients!$E$16)/($A2696*($C$4/100)))&lt;=1,2*ASIN(($C$7*Coefficients!$E$16)/( $A2696*($C$4/100)))*180/PI(),180),IF(AND(C$9="C",C$10="D"),IF((($C$7*Coefficients!$F$16)/($A2696*($C$4/100)))&lt;=1,2*ASIN(($C$7*Coefficients!$F$16)/( $A2696*($C$4/100)))*180/PI(),180),FALSE))))</f>
        <v>17.125940650693455</v>
      </c>
      <c r="H2696" s="50">
        <f>IF(AND(C$9="L",C$10="IB"),(($C$7*Coefficients!$C$16)/($A2696*SIN(C$5*PI()/180))*100/2)^2*PI(),IF(AND(C$9="C",C$10="IB"),(($C$7*Coefficients!$D$16)/($A2696*SIN(C$5*PI()/180))*100/2)^2*PI(),IF(AND(C$9="L",C$10="D"),(($C$7*Coefficients!$E$16)/($A2696*SIN(C$5*PI()/180))*100/2)^2*PI(),IF(AND(C$9="C",C$10="D"),(($C$7* Coefficients!$F$16)/($A2696*SIN(C$5*PI()/180))*100/2)^2*PI(),FALSE))))</f>
        <v>122.17086114121285</v>
      </c>
      <c r="I2696" s="42">
        <f t="shared" si="296"/>
        <v>0.17461839294746506</v>
      </c>
      <c r="L2696" s="44"/>
    </row>
    <row r="2697" spans="1:12" x14ac:dyDescent="0.25">
      <c r="A2697" s="51">
        <f t="shared" si="297"/>
        <v>4591.9801283680299</v>
      </c>
      <c r="B2697" s="5">
        <f t="shared" si="291"/>
        <v>6.6770110796783064E-2</v>
      </c>
      <c r="C2697" s="49">
        <f t="shared" si="294"/>
        <v>-23.508358062153299</v>
      </c>
      <c r="D2697" s="5">
        <f t="shared" si="292"/>
        <v>44.171688071812987</v>
      </c>
      <c r="E2697" s="5">
        <f t="shared" si="293"/>
        <v>221.67566979030173</v>
      </c>
      <c r="F2697" s="5">
        <f t="shared" si="295"/>
        <v>23.457180293541779</v>
      </c>
      <c r="G2697" s="16">
        <f>IF(AND(C$9="L",C$10="IB"),IF((($C$7*Coefficients!$C$16)/($A2697*($C$4/100)))&lt;=1,2*ASIN(($C$7*Coefficients!$C$16)/( $A2697*($C$4/100)))*180/PI(),180),IF(AND(C$9="C",C$10="IB"),IF((($C$7*Coefficients!$D$16)/($A2697*($C$4/100)))&lt;=1,2*ASIN(($C$7*Coefficients!$D$16)/( $A2697*($C$4/100)))*180/PI(),180),IF(AND(C$9="L",C$10="D"),IF((($C$7*Coefficients!$E$16)/($A2697*($C$4/100)))&lt;=1,2*ASIN(($C$7*Coefficients!$E$16)/( $A2697*($C$4/100)))*180/PI(),180),IF(AND(C$9="C",C$10="D"),IF((($C$7*Coefficients!$F$16)/($A2697*($C$4/100)))&lt;=1,2*ASIN(($C$7*Coefficients!$F$16)/( $A2697*($C$4/100)))*180/PI(),180),FALSE))))</f>
        <v>17.08625721023926</v>
      </c>
      <c r="H2697" s="50">
        <f>IF(AND(C$9="L",C$10="IB"),(($C$7*Coefficients!$C$16)/($A2697*SIN(C$5*PI()/180))*100/2)^2*PI(),IF(AND(C$9="C",C$10="IB"),(($C$7*Coefficients!$D$16)/($A2697*SIN(C$5*PI()/180))*100/2)^2*PI(),IF(AND(C$9="L",C$10="D"),(($C$7*Coefficients!$E$16)/($A2697*SIN(C$5*PI()/180))*100/2)^2*PI(),IF(AND(C$9="C",C$10="D"),(($C$7* Coefficients!$F$16)/($A2697*SIN(C$5*PI()/180))*100/2)^2*PI(),FALSE))))</f>
        <v>121.60953702246438</v>
      </c>
      <c r="I2697" s="42">
        <f t="shared" si="296"/>
        <v>0.1742167817882776</v>
      </c>
      <c r="L2697" s="44"/>
    </row>
    <row r="2698" spans="1:12" x14ac:dyDescent="0.25">
      <c r="A2698" s="51">
        <f t="shared" si="297"/>
        <v>4602.5657358129019</v>
      </c>
      <c r="B2698" s="5">
        <f t="shared" si="291"/>
        <v>6.5435472562960437E-2</v>
      </c>
      <c r="C2698" s="49">
        <f t="shared" si="294"/>
        <v>-23.683735136900722</v>
      </c>
      <c r="D2698" s="5">
        <f t="shared" si="292"/>
        <v>44.273514329121227</v>
      </c>
      <c r="E2698" s="5">
        <f t="shared" si="293"/>
        <v>222.69887819187647</v>
      </c>
      <c r="F2698" s="5">
        <f t="shared" si="295"/>
        <v>23.477180293541778</v>
      </c>
      <c r="G2698" s="16">
        <f>IF(AND(C$9="L",C$10="IB"),IF((($C$7*Coefficients!$C$16)/($A2698*($C$4/100)))&lt;=1,2*ASIN(($C$7*Coefficients!$C$16)/( $A2698*($C$4/100)))*180/PI(),180),IF(AND(C$9="C",C$10="IB"),IF((($C$7*Coefficients!$D$16)/($A2698*($C$4/100)))&lt;=1,2*ASIN(($C$7*Coefficients!$D$16)/( $A2698*($C$4/100)))*180/PI(),180),IF(AND(C$9="L",C$10="D"),IF((($C$7*Coefficients!$E$16)/($A2698*($C$4/100)))&lt;=1,2*ASIN(($C$7*Coefficients!$E$16)/( $A2698*($C$4/100)))*180/PI(),180),IF(AND(C$9="C",C$10="D"),IF((($C$7*Coefficients!$F$16)/($A2698*($C$4/100)))&lt;=1,2*ASIN(($C$7*Coefficients!$F$16)/( $A2698*($C$4/100)))*180/PI(),180),FALSE))))</f>
        <v>17.04666709635417</v>
      </c>
      <c r="H2698" s="50">
        <f>IF(AND(C$9="L",C$10="IB"),(($C$7*Coefficients!$C$16)/($A2698*SIN(C$5*PI()/180))*100/2)^2*PI(),IF(AND(C$9="C",C$10="IB"),(($C$7*Coefficients!$D$16)/($A2698*SIN(C$5*PI()/180))*100/2)^2*PI(),IF(AND(C$9="L",C$10="D"),(($C$7*Coefficients!$E$16)/($A2698*SIN(C$5*PI()/180))*100/2)^2*PI(),IF(AND(C$9="C",C$10="D"),(($C$7* Coefficients!$F$16)/($A2698*SIN(C$5*PI()/180))*100/2)^2*PI(),FALSE))))</f>
        <v>121.05079195377219</v>
      </c>
      <c r="I2698" s="42">
        <f t="shared" si="296"/>
        <v>0.17381609430912442</v>
      </c>
      <c r="L2698" s="44"/>
    </row>
    <row r="2699" spans="1:12" x14ac:dyDescent="0.25">
      <c r="A2699" s="51">
        <f t="shared" si="297"/>
        <v>4613.1757456031337</v>
      </c>
      <c r="B2699" s="5">
        <f t="shared" si="291"/>
        <v>6.4093199202610904E-2</v>
      </c>
      <c r="C2699" s="49">
        <f t="shared" si="294"/>
        <v>-23.863761002594188</v>
      </c>
      <c r="D2699" s="5">
        <f t="shared" si="292"/>
        <v>44.375575320195153</v>
      </c>
      <c r="E2699" s="5">
        <f t="shared" si="293"/>
        <v>223.72680950884401</v>
      </c>
      <c r="F2699" s="5">
        <f t="shared" si="295"/>
        <v>23.497180293541781</v>
      </c>
      <c r="G2699" s="16">
        <f>IF(AND(C$9="L",C$10="IB"),IF((($C$7*Coefficients!$C$16)/($A2699*($C$4/100)))&lt;=1,2*ASIN(($C$7*Coefficients!$C$16)/( $A2699*($C$4/100)))*180/PI(),180),IF(AND(C$9="C",C$10="IB"),IF((($C$7*Coefficients!$D$16)/($A2699*($C$4/100)))&lt;=1,2*ASIN(($C$7*Coefficients!$D$16)/( $A2699*($C$4/100)))*180/PI(),180),IF(AND(C$9="L",C$10="D"),IF((($C$7*Coefficients!$E$16)/($A2699*($C$4/100)))&lt;=1,2*ASIN(($C$7*Coefficients!$E$16)/( $A2699*($C$4/100)))*180/PI(),180),IF(AND(C$9="C",C$10="D"),IF((($C$7*Coefficients!$F$16)/($A2699*($C$4/100)))&lt;=1,2*ASIN(($C$7*Coefficients!$F$16)/( $A2699*($C$4/100)))*180/PI(),180),FALSE))))</f>
        <v>17.007170079913745</v>
      </c>
      <c r="H2699" s="50">
        <f>IF(AND(C$9="L",C$10="IB"),(($C$7*Coefficients!$C$16)/($A2699*SIN(C$5*PI()/180))*100/2)^2*PI(),IF(AND(C$9="C",C$10="IB"),(($C$7*Coefficients!$D$16)/($A2699*SIN(C$5*PI()/180))*100/2)^2*PI(),IF(AND(C$9="L",C$10="D"),(($C$7*Coefficients!$E$16)/($A2699*SIN(C$5*PI()/180))*100/2)^2*PI(),IF(AND(C$9="C",C$10="D"),(($C$7* Coefficients!$F$16)/($A2699*SIN(C$5*PI()/180))*100/2)^2*PI(),FALSE))))</f>
        <v>120.49461408547751</v>
      </c>
      <c r="I2699" s="42">
        <f t="shared" si="296"/>
        <v>0.17341632838560042</v>
      </c>
      <c r="L2699" s="44"/>
    </row>
    <row r="2700" spans="1:12" x14ac:dyDescent="0.25">
      <c r="A2700" s="51">
        <f t="shared" si="297"/>
        <v>4623.8102139919411</v>
      </c>
      <c r="B2700" s="5">
        <f t="shared" si="291"/>
        <v>6.2743545965852576E-2</v>
      </c>
      <c r="C2700" s="49">
        <f t="shared" si="294"/>
        <v>-24.048618813853956</v>
      </c>
      <c r="D2700" s="5">
        <f t="shared" si="292"/>
        <v>44.47787158615197</v>
      </c>
      <c r="E2700" s="5">
        <f t="shared" si="293"/>
        <v>224.75948554119131</v>
      </c>
      <c r="F2700" s="5">
        <f t="shared" si="295"/>
        <v>23.517180293541777</v>
      </c>
      <c r="G2700" s="16">
        <f>IF(AND(C$9="L",C$10="IB"),IF((($C$7*Coefficients!$C$16)/($A2700*($C$4/100)))&lt;=1,2*ASIN(($C$7*Coefficients!$C$16)/( $A2700*($C$4/100)))*180/PI(),180),IF(AND(C$9="C",C$10="IB"),IF((($C$7*Coefficients!$D$16)/($A2700*($C$4/100)))&lt;=1,2*ASIN(($C$7*Coefficients!$D$16)/( $A2700*($C$4/100)))*180/PI(),180),IF(AND(C$9="L",C$10="D"),IF((($C$7*Coefficients!$E$16)/($A2700*($C$4/100)))&lt;=1,2*ASIN(($C$7*Coefficients!$E$16)/( $A2700*($C$4/100)))*180/PI(),180),IF(AND(C$9="C",C$10="D"),IF((($C$7*Coefficients!$F$16)/($A2700*($C$4/100)))&lt;=1,2*ASIN(($C$7*Coefficients!$F$16)/( $A2700*($C$4/100)))*180/PI(),180),FALSE))))</f>
        <v>16.967765932423927</v>
      </c>
      <c r="H2700" s="50">
        <f>IF(AND(C$9="L",C$10="IB"),(($C$7*Coefficients!$C$16)/($A2700*SIN(C$5*PI()/180))*100/2)^2*PI(),IF(AND(C$9="C",C$10="IB"),(($C$7*Coefficients!$D$16)/($A2700*SIN(C$5*PI()/180))*100/2)^2*PI(),IF(AND(C$9="L",C$10="D"),(($C$7*Coefficients!$E$16)/($A2700*SIN(C$5*PI()/180))*100/2)^2*PI(),IF(AND(C$9="C",C$10="D"),(($C$7* Coefficients!$F$16)/($A2700*SIN(C$5*PI()/180))*100/2)^2*PI(),FALSE))))</f>
        <v>119.94099162236591</v>
      </c>
      <c r="I2700" s="42">
        <f t="shared" si="296"/>
        <v>0.17301748189818639</v>
      </c>
      <c r="L2700" s="44"/>
    </row>
    <row r="2701" spans="1:12" x14ac:dyDescent="0.25">
      <c r="A2701" s="51">
        <f t="shared" si="297"/>
        <v>4634.4691973622166</v>
      </c>
      <c r="B2701" s="5">
        <f t="shared" si="291"/>
        <v>6.1386770822859753E-2</v>
      </c>
      <c r="C2701" s="49">
        <f t="shared" si="294"/>
        <v>-24.238504231139316</v>
      </c>
      <c r="D2701" s="5">
        <f t="shared" si="292"/>
        <v>44.580403669356308</v>
      </c>
      <c r="E2701" s="5">
        <f t="shared" si="293"/>
        <v>225.79692818952947</v>
      </c>
      <c r="F2701" s="5">
        <f t="shared" si="295"/>
        <v>23.53718029354178</v>
      </c>
      <c r="G2701" s="16">
        <f>IF(AND(C$9="L",C$10="IB"),IF((($C$7*Coefficients!$C$16)/($A2701*($C$4/100)))&lt;=1,2*ASIN(($C$7*Coefficients!$C$16)/( $A2701*($C$4/100)))*180/PI(),180),IF(AND(C$9="C",C$10="IB"),IF((($C$7*Coefficients!$D$16)/($A2701*($C$4/100)))&lt;=1,2*ASIN(($C$7*Coefficients!$D$16)/( $A2701*($C$4/100)))*180/PI(),180),IF(AND(C$9="L",C$10="D"),IF((($C$7*Coefficients!$E$16)/($A2701*($C$4/100)))&lt;=1,2*ASIN(($C$7*Coefficients!$E$16)/( $A2701*($C$4/100)))*180/PI(),180),IF(AND(C$9="C",C$10="D"),IF((($C$7*Coefficients!$F$16)/($A2701*($C$4/100)))&lt;=1,2*ASIN(($C$7*Coefficients!$F$16)/( $A2701*($C$4/100)))*180/PI(),180),FALSE))))</f>
        <v>16.928454426018767</v>
      </c>
      <c r="H2701" s="50">
        <f>IF(AND(C$9="L",C$10="IB"),(($C$7*Coefficients!$C$16)/($A2701*SIN(C$5*PI()/180))*100/2)^2*PI(),IF(AND(C$9="C",C$10="IB"),(($C$7*Coefficients!$D$16)/($A2701*SIN(C$5*PI()/180))*100/2)^2*PI(),IF(AND(C$9="L",C$10="D"),(($C$7*Coefficients!$E$16)/($A2701*SIN(C$5*PI()/180))*100/2)^2*PI(),IF(AND(C$9="C",C$10="D"),(($C$7* Coefficients!$F$16)/($A2701*SIN(C$5*PI()/180))*100/2)^2*PI(),FALSE))))</f>
        <v>119.38991282341716</v>
      </c>
      <c r="I2701" s="42">
        <f t="shared" si="296"/>
        <v>0.17261955273223803</v>
      </c>
      <c r="L2701" s="44"/>
    </row>
    <row r="2702" spans="1:12" x14ac:dyDescent="0.25">
      <c r="A2702" s="51">
        <f t="shared" si="297"/>
        <v>4645.1527522268289</v>
      </c>
      <c r="B2702" s="5">
        <f t="shared" si="291"/>
        <v>6.0023134434811734E-2</v>
      </c>
      <c r="C2702" s="49">
        <f t="shared" si="294"/>
        <v>-24.433626585354613</v>
      </c>
      <c r="D2702" s="5">
        <f t="shared" si="292"/>
        <v>44.683172113423041</v>
      </c>
      <c r="E2702" s="5">
        <f t="shared" si="293"/>
        <v>226.8391594555581</v>
      </c>
      <c r="F2702" s="5">
        <f t="shared" si="295"/>
        <v>23.557180293541776</v>
      </c>
      <c r="G2702" s="16">
        <f>IF(AND(C$9="L",C$10="IB"),IF((($C$7*Coefficients!$C$16)/($A2702*($C$4/100)))&lt;=1,2*ASIN(($C$7*Coefficients!$C$16)/( $A2702*($C$4/100)))*180/PI(),180),IF(AND(C$9="C",C$10="IB"),IF((($C$7*Coefficients!$D$16)/($A2702*($C$4/100)))&lt;=1,2*ASIN(($C$7*Coefficients!$D$16)/( $A2702*($C$4/100)))*180/PI(),180),IF(AND(C$9="L",C$10="D"),IF((($C$7*Coefficients!$E$16)/($A2702*($C$4/100)))&lt;=1,2*ASIN(($C$7*Coefficients!$E$16)/( $A2702*($C$4/100)))*180/PI(),180),IF(AND(C$9="C",C$10="D"),IF((($C$7*Coefficients!$F$16)/($A2702*($C$4/100)))&lt;=1,2*ASIN(($C$7*Coefficients!$F$16)/( $A2702*($C$4/100)))*180/PI(),180),FALSE))))</f>
        <v>16.889235333458334</v>
      </c>
      <c r="H2702" s="50">
        <f>IF(AND(C$9="L",C$10="IB"),(($C$7*Coefficients!$C$16)/($A2702*SIN(C$5*PI()/180))*100/2)^2*PI(),IF(AND(C$9="C",C$10="IB"),(($C$7*Coefficients!$D$16)/($A2702*SIN(C$5*PI()/180))*100/2)^2*PI(),IF(AND(C$9="L",C$10="D"),(($C$7*Coefficients!$E$16)/($A2702*SIN(C$5*PI()/180))*100/2)^2*PI(),IF(AND(C$9="C",C$10="D"),(($C$7* Coefficients!$F$16)/($A2702*SIN(C$5*PI()/180))*100/2)^2*PI(),FALSE))))</f>
        <v>118.84136600155595</v>
      </c>
      <c r="I2702" s="42">
        <f t="shared" si="296"/>
        <v>0.1722225387779745</v>
      </c>
      <c r="L2702" s="44"/>
    </row>
    <row r="2703" spans="1:12" x14ac:dyDescent="0.25">
      <c r="A2703" s="51">
        <f t="shared" si="297"/>
        <v>4655.8609352289222</v>
      </c>
      <c r="B2703" s="5">
        <f t="shared" si="291"/>
        <v>5.865290012369162E-2</v>
      </c>
      <c r="C2703" s="49">
        <f t="shared" si="294"/>
        <v>-24.634210181940194</v>
      </c>
      <c r="D2703" s="5">
        <f t="shared" si="292"/>
        <v>44.786177463220241</v>
      </c>
      <c r="E2703" s="5">
        <f t="shared" si="293"/>
        <v>227.88620144253238</v>
      </c>
      <c r="F2703" s="5">
        <f t="shared" si="295"/>
        <v>23.57718029354178</v>
      </c>
      <c r="G2703" s="16">
        <f>IF(AND(C$9="L",C$10="IB"),IF((($C$7*Coefficients!$C$16)/($A2703*($C$4/100)))&lt;=1,2*ASIN(($C$7*Coefficients!$C$16)/( $A2703*($C$4/100)))*180/PI(),180),IF(AND(C$9="C",C$10="IB"),IF((($C$7*Coefficients!$D$16)/($A2703*($C$4/100)))&lt;=1,2*ASIN(($C$7*Coefficients!$D$16)/( $A2703*($C$4/100)))*180/PI(),180),IF(AND(C$9="L",C$10="D"),IF((($C$7*Coefficients!$E$16)/($A2703*($C$4/100)))&lt;=1,2*ASIN(($C$7*Coefficients!$E$16)/( $A2703*($C$4/100)))*180/PI(),180),IF(AND(C$9="C",C$10="D"),IF((($C$7*Coefficients!$F$16)/($A2703*($C$4/100)))&lt;=1,2*ASIN(($C$7*Coefficients!$F$16)/( $A2703*($C$4/100)))*180/PI(),180),FALSE))))</f>
        <v>16.850108428126454</v>
      </c>
      <c r="H2703" s="50">
        <f>IF(AND(C$9="L",C$10="IB"),(($C$7*Coefficients!$C$16)/($A2703*SIN(C$5*PI()/180))*100/2)^2*PI(),IF(AND(C$9="C",C$10="IB"),(($C$7*Coefficients!$D$16)/($A2703*SIN(C$5*PI()/180))*100/2)^2*PI(),IF(AND(C$9="L",C$10="D"),(($C$7*Coefficients!$E$16)/($A2703*SIN(C$5*PI()/180))*100/2)^2*PI(),IF(AND(C$9="C",C$10="D"),(($C$7* Coefficients!$F$16)/($A2703*SIN(C$5*PI()/180))*100/2)^2*PI(),FALSE))))</f>
        <v>118.29533952340441</v>
      </c>
      <c r="I2703" s="42">
        <f t="shared" si="296"/>
        <v>0.17182643793046734</v>
      </c>
      <c r="L2703" s="44"/>
    </row>
    <row r="2704" spans="1:12" x14ac:dyDescent="0.25">
      <c r="A2704" s="51">
        <f t="shared" si="297"/>
        <v>4666.5938031422174</v>
      </c>
      <c r="B2704" s="5">
        <f t="shared" si="291"/>
        <v>5.7276333840911249E-2</v>
      </c>
      <c r="C2704" s="49">
        <f t="shared" si="294"/>
        <v>-24.840495764987843</v>
      </c>
      <c r="D2704" s="5">
        <f t="shared" si="292"/>
        <v>44.889420264872022</v>
      </c>
      <c r="E2704" s="5">
        <f t="shared" si="293"/>
        <v>228.9380763557312</v>
      </c>
      <c r="F2704" s="5">
        <f t="shared" si="295"/>
        <v>23.597180293541776</v>
      </c>
      <c r="G2704" s="16">
        <f>IF(AND(C$9="L",C$10="IB"),IF((($C$7*Coefficients!$C$16)/($A2704*($C$4/100)))&lt;=1,2*ASIN(($C$7*Coefficients!$C$16)/( $A2704*($C$4/100)))*180/PI(),180),IF(AND(C$9="C",C$10="IB"),IF((($C$7*Coefficients!$D$16)/($A2704*($C$4/100)))&lt;=1,2*ASIN(($C$7*Coefficients!$D$16)/( $A2704*($C$4/100)))*180/PI(),180),IF(AND(C$9="L",C$10="D"),IF((($C$7*Coefficients!$E$16)/($A2704*($C$4/100)))&lt;=1,2*ASIN(($C$7*Coefficients!$E$16)/( $A2704*($C$4/100)))*180/PI(),180),IF(AND(C$9="C",C$10="D"),IF((($C$7*Coefficients!$F$16)/($A2704*($C$4/100)))&lt;=1,2*ASIN(($C$7*Coefficients!$F$16)/( $A2704*($C$4/100)))*180/PI(),180),FALSE))))</f>
        <v>16.811073484028544</v>
      </c>
      <c r="H2704" s="50">
        <f>IF(AND(C$9="L",C$10="IB"),(($C$7*Coefficients!$C$16)/($A2704*SIN(C$5*PI()/180))*100/2)^2*PI(),IF(AND(C$9="C",C$10="IB"),(($C$7*Coefficients!$D$16)/($A2704*SIN(C$5*PI()/180))*100/2)^2*PI(),IF(AND(C$9="L",C$10="D"),(($C$7*Coefficients!$E$16)/($A2704*SIN(C$5*PI()/180))*100/2)^2*PI(),IF(AND(C$9="C",C$10="D"),(($C$7* Coefficients!$F$16)/($A2704*SIN(C$5*PI()/180))*100/2)^2*PI(),FALSE))))</f>
        <v>117.75182180903498</v>
      </c>
      <c r="I2704" s="42">
        <f t="shared" si="296"/>
        <v>0.17143124808962926</v>
      </c>
      <c r="L2704" s="44"/>
    </row>
    <row r="2705" spans="1:12" x14ac:dyDescent="0.25">
      <c r="A2705" s="51">
        <f t="shared" si="297"/>
        <v>4677.3514128713114</v>
      </c>
      <c r="B2705" s="5">
        <f t="shared" si="291"/>
        <v>5.589370413477189E-2</v>
      </c>
      <c r="C2705" s="49">
        <f t="shared" si="294"/>
        <v>-25.052742165532731</v>
      </c>
      <c r="D2705" s="5">
        <f t="shared" si="292"/>
        <v>44.992901065761451</v>
      </c>
      <c r="E2705" s="5">
        <f t="shared" si="293"/>
        <v>229.99480650292844</v>
      </c>
      <c r="F2705" s="5">
        <f t="shared" si="295"/>
        <v>23.617180293541775</v>
      </c>
      <c r="G2705" s="16">
        <f>IF(AND(C$9="L",C$10="IB"),IF((($C$7*Coefficients!$C$16)/($A2705*($C$4/100)))&lt;=1,2*ASIN(($C$7*Coefficients!$C$16)/( $A2705*($C$4/100)))*180/PI(),180),IF(AND(C$9="C",C$10="IB"),IF((($C$7*Coefficients!$D$16)/($A2705*($C$4/100)))&lt;=1,2*ASIN(($C$7*Coefficients!$D$16)/( $A2705*($C$4/100)))*180/PI(),180),IF(AND(C$9="L",C$10="D"),IF((($C$7*Coefficients!$E$16)/($A2705*($C$4/100)))&lt;=1,2*ASIN(($C$7*Coefficients!$E$16)/( $A2705*($C$4/100)))*180/PI(),180),IF(AND(C$9="C",C$10="D"),IF((($C$7*Coefficients!$F$16)/($A2705*($C$4/100)))&lt;=1,2*ASIN(($C$7*Coefficients!$F$16)/( $A2705*($C$4/100)))*180/PI(),180),FALSE))))</f>
        <v>16.772130275789504</v>
      </c>
      <c r="H2705" s="50">
        <f>IF(AND(C$9="L",C$10="IB"),(($C$7*Coefficients!$C$16)/($A2705*SIN(C$5*PI()/180))*100/2)^2*PI(),IF(AND(C$9="C",C$10="IB"),(($C$7*Coefficients!$D$16)/($A2705*SIN(C$5*PI()/180))*100/2)^2*PI(),IF(AND(C$9="L",C$10="D"),(($C$7*Coefficients!$E$16)/($A2705*SIN(C$5*PI()/180))*100/2)^2*PI(),IF(AND(C$9="C",C$10="D"),(($C$7* Coefficients!$F$16)/($A2705*SIN(C$5*PI()/180))*100/2)^2*PI(),FALSE))))</f>
        <v>117.21080133172507</v>
      </c>
      <c r="I2705" s="42">
        <f t="shared" si="296"/>
        <v>0.17103696716020308</v>
      </c>
      <c r="L2705" s="44"/>
    </row>
    <row r="2706" spans="1:12" x14ac:dyDescent="0.25">
      <c r="A2706" s="51">
        <f t="shared" si="297"/>
        <v>4688.1338214519801</v>
      </c>
      <c r="B2706" s="5">
        <f t="shared" si="291"/>
        <v>5.450528211673232E-2</v>
      </c>
      <c r="C2706" s="49">
        <f t="shared" si="294"/>
        <v>-25.271228162544091</v>
      </c>
      <c r="D2706" s="5">
        <f t="shared" si="292"/>
        <v>45.096620414533412</v>
      </c>
      <c r="E2706" s="5">
        <f t="shared" si="293"/>
        <v>231.05641429486599</v>
      </c>
      <c r="F2706" s="5">
        <f t="shared" si="295"/>
        <v>23.637180293541778</v>
      </c>
      <c r="G2706" s="16">
        <f>IF(AND(C$9="L",C$10="IB"),IF((($C$7*Coefficients!$C$16)/($A2706*($C$4/100)))&lt;=1,2*ASIN(($C$7*Coefficients!$C$16)/( $A2706*($C$4/100)))*180/PI(),180),IF(AND(C$9="C",C$10="IB"),IF((($C$7*Coefficients!$D$16)/($A2706*($C$4/100)))&lt;=1,2*ASIN(($C$7*Coefficients!$D$16)/( $A2706*($C$4/100)))*180/PI(),180),IF(AND(C$9="L",C$10="D"),IF((($C$7*Coefficients!$E$16)/($A2706*($C$4/100)))&lt;=1,2*ASIN(($C$7*Coefficients!$E$16)/( $A2706*($C$4/100)))*180/PI(),180),IF(AND(C$9="C",C$10="D"),IF((($C$7*Coefficients!$F$16)/($A2706*($C$4/100)))&lt;=1,2*ASIN(($C$7*Coefficients!$F$16)/( $A2706*($C$4/100)))*180/PI(),180),FALSE))))</f>
        <v>16.73327857865149</v>
      </c>
      <c r="H2706" s="50">
        <f>IF(AND(C$9="L",C$10="IB"),(($C$7*Coefficients!$C$16)/($A2706*SIN(C$5*PI()/180))*100/2)^2*PI(),IF(AND(C$9="C",C$10="IB"),(($C$7*Coefficients!$D$16)/($A2706*SIN(C$5*PI()/180))*100/2)^2*PI(),IF(AND(C$9="L",C$10="D"),(($C$7*Coefficients!$E$16)/($A2706*SIN(C$5*PI()/180))*100/2)^2*PI(),IF(AND(C$9="C",C$10="D"),(($C$7* Coefficients!$F$16)/($A2706*SIN(C$5*PI()/180))*100/2)^2*PI(),FALSE))))</f>
        <v>116.67226661771274</v>
      </c>
      <c r="I2706" s="42">
        <f t="shared" si="296"/>
        <v>0.17064359305175059</v>
      </c>
      <c r="L2706" s="44"/>
    </row>
    <row r="2707" spans="1:12" x14ac:dyDescent="0.25">
      <c r="A2707" s="51">
        <f t="shared" si="297"/>
        <v>4698.9410860514799</v>
      </c>
      <c r="B2707" s="5">
        <f t="shared" si="291"/>
        <v>5.3111341426478685E-2</v>
      </c>
      <c r="C2707" s="49">
        <f t="shared" si="294"/>
        <v>-25.496254590423316</v>
      </c>
      <c r="D2707" s="5">
        <f t="shared" si="292"/>
        <v>45.200578861097583</v>
      </c>
      <c r="E2707" s="5">
        <f t="shared" si="293"/>
        <v>232.12292224572909</v>
      </c>
      <c r="F2707" s="5">
        <f t="shared" si="295"/>
        <v>23.657180293541774</v>
      </c>
      <c r="G2707" s="16">
        <f>IF(AND(C$9="L",C$10="IB"),IF((($C$7*Coefficients!$C$16)/($A2707*($C$4/100)))&lt;=1,2*ASIN(($C$7*Coefficients!$C$16)/( $A2707*($C$4/100)))*180/PI(),180),IF(AND(C$9="C",C$10="IB"),IF((($C$7*Coefficients!$D$16)/($A2707*($C$4/100)))&lt;=1,2*ASIN(($C$7*Coefficients!$D$16)/( $A2707*($C$4/100)))*180/PI(),180),IF(AND(C$9="L",C$10="D"),IF((($C$7*Coefficients!$E$16)/($A2707*($C$4/100)))&lt;=1,2*ASIN(($C$7*Coefficients!$E$16)/( $A2707*($C$4/100)))*180/PI(),180),IF(AND(C$9="C",C$10="D"),IF((($C$7*Coefficients!$F$16)/($A2707*($C$4/100)))&lt;=1,2*ASIN(($C$7*Coefficients!$F$16)/( $A2707*($C$4/100)))*180/PI(),180),FALSE))))</f>
        <v>16.694518168471827</v>
      </c>
      <c r="H2707" s="50">
        <f>IF(AND(C$9="L",C$10="IB"),(($C$7*Coefficients!$C$16)/($A2707*SIN(C$5*PI()/180))*100/2)^2*PI(),IF(AND(C$9="C",C$10="IB"),(($C$7*Coefficients!$D$16)/($A2707*SIN(C$5*PI()/180))*100/2)^2*PI(),IF(AND(C$9="L",C$10="D"),(($C$7*Coefficients!$E$16)/($A2707*SIN(C$5*PI()/180))*100/2)^2*PI(),IF(AND(C$9="C",C$10="D"),(($C$7* Coefficients!$F$16)/($A2707*SIN(C$5*PI()/180))*100/2)^2*PI(),FALSE))))</f>
        <v>116.13620624595295</v>
      </c>
      <c r="I2707" s="42">
        <f t="shared" si="296"/>
        <v>0.1702511236786414</v>
      </c>
      <c r="L2707" s="44"/>
    </row>
    <row r="2708" spans="1:12" x14ac:dyDescent="0.25">
      <c r="A2708" s="51">
        <f t="shared" si="297"/>
        <v>4709.7732639688529</v>
      </c>
      <c r="B2708" s="5">
        <f t="shared" si="291"/>
        <v>5.171215819579391E-2</v>
      </c>
      <c r="C2708" s="49">
        <f t="shared" si="294"/>
        <v>-25.728146733259038</v>
      </c>
      <c r="D2708" s="5">
        <f t="shared" si="292"/>
        <v>45.304776956631287</v>
      </c>
      <c r="E2708" s="5">
        <f t="shared" si="293"/>
        <v>233.19435297362355</v>
      </c>
      <c r="F2708" s="5">
        <f t="shared" si="295"/>
        <v>23.677180293541777</v>
      </c>
      <c r="G2708" s="16">
        <f>IF(AND(C$9="L",C$10="IB"),IF((($C$7*Coefficients!$C$16)/($A2708*($C$4/100)))&lt;=1,2*ASIN(($C$7*Coefficients!$C$16)/( $A2708*($C$4/100)))*180/PI(),180),IF(AND(C$9="C",C$10="IB"),IF((($C$7*Coefficients!$D$16)/($A2708*($C$4/100)))&lt;=1,2*ASIN(($C$7*Coefficients!$D$16)/( $A2708*($C$4/100)))*180/PI(),180),IF(AND(C$9="L",C$10="D"),IF((($C$7*Coefficients!$E$16)/($A2708*($C$4/100)))&lt;=1,2*ASIN(($C$7*Coefficients!$E$16)/( $A2708*($C$4/100)))*180/PI(),180),IF(AND(C$9="C",C$10="D"),IF((($C$7*Coefficients!$F$16)/($A2708*($C$4/100)))&lt;=1,2*ASIN(($C$7*Coefficients!$F$16)/( $A2708*($C$4/100)))*180/PI(),180),FALSE))))</f>
        <v>16.655848821720856</v>
      </c>
      <c r="H2708" s="50">
        <f>IF(AND(C$9="L",C$10="IB"),(($C$7*Coefficients!$C$16)/($A2708*SIN(C$5*PI()/180))*100/2)^2*PI(),IF(AND(C$9="C",C$10="IB"),(($C$7*Coefficients!$D$16)/($A2708*SIN(C$5*PI()/180))*100/2)^2*PI(),IF(AND(C$9="L",C$10="D"),(($C$7*Coefficients!$E$16)/($A2708*SIN(C$5*PI()/180))*100/2)^2*PI(),IF(AND(C$9="C",C$10="D"),(($C$7* Coefficients!$F$16)/($A2708*SIN(C$5*PI()/180))*100/2)^2*PI(),FALSE))))</f>
        <v>115.60260884787584</v>
      </c>
      <c r="I2708" s="42">
        <f t="shared" si="296"/>
        <v>0.16985955696004196</v>
      </c>
      <c r="L2708" s="44"/>
    </row>
    <row r="2709" spans="1:12" x14ac:dyDescent="0.25">
      <c r="A2709" s="51">
        <f t="shared" si="297"/>
        <v>4720.6304126352279</v>
      </c>
      <c r="B2709" s="5">
        <f t="shared" si="291"/>
        <v>5.0308011011203191E-2</v>
      </c>
      <c r="C2709" s="49">
        <f t="shared" si="294"/>
        <v>-25.967257053975846</v>
      </c>
      <c r="D2709" s="5">
        <f t="shared" si="292"/>
        <v>45.409215253582474</v>
      </c>
      <c r="E2709" s="5">
        <f t="shared" si="293"/>
        <v>234.2707292010559</v>
      </c>
      <c r="F2709" s="5">
        <f t="shared" si="295"/>
        <v>23.697180293541777</v>
      </c>
      <c r="G2709" s="16">
        <f>IF(AND(C$9="L",C$10="IB"),IF((($C$7*Coefficients!$C$16)/($A2709*($C$4/100)))&lt;=1,2*ASIN(($C$7*Coefficients!$C$16)/( $A2709*($C$4/100)))*180/PI(),180),IF(AND(C$9="C",C$10="IB"),IF((($C$7*Coefficients!$D$16)/($A2709*($C$4/100)))&lt;=1,2*ASIN(($C$7*Coefficients!$D$16)/( $A2709*($C$4/100)))*180/PI(),180),IF(AND(C$9="L",C$10="D"),IF((($C$7*Coefficients!$E$16)/($A2709*($C$4/100)))&lt;=1,2*ASIN(($C$7*Coefficients!$E$16)/( $A2709*($C$4/100)))*180/PI(),180),IF(AND(C$9="C",C$10="D"),IF((($C$7*Coefficients!$F$16)/($A2709*($C$4/100)))&lt;=1,2*ASIN(($C$7*Coefficients!$F$16)/( $A2709*($C$4/100)))*180/PI(),180),FALSE))))</f>
        <v>16.617270315479811</v>
      </c>
      <c r="H2709" s="50">
        <f>IF(AND(C$9="L",C$10="IB"),(($C$7*Coefficients!$C$16)/($A2709*SIN(C$5*PI()/180))*100/2)^2*PI(),IF(AND(C$9="C",C$10="IB"),(($C$7*Coefficients!$D$16)/($A2709*SIN(C$5*PI()/180))*100/2)^2*PI(),IF(AND(C$9="L",C$10="D"),(($C$7*Coefficients!$E$16)/($A2709*SIN(C$5*PI()/180))*100/2)^2*PI(),IF(AND(C$9="C",C$10="D"),(($C$7* Coefficients!$F$16)/($A2709*SIN(C$5*PI()/180))*100/2)^2*PI(),FALSE))))</f>
        <v>115.07146310714516</v>
      </c>
      <c r="I2709" s="42">
        <f t="shared" si="296"/>
        <v>0.16946889081990449</v>
      </c>
      <c r="L2709" s="44"/>
    </row>
    <row r="2710" spans="1:12" x14ac:dyDescent="0.25">
      <c r="A2710" s="51">
        <f t="shared" si="297"/>
        <v>4731.5125896141253</v>
      </c>
      <c r="B2710" s="5">
        <f t="shared" si="291"/>
        <v>4.8899180875399295E-2</v>
      </c>
      <c r="C2710" s="49">
        <f t="shared" si="294"/>
        <v>-26.213968316208014</v>
      </c>
      <c r="D2710" s="5">
        <f t="shared" si="292"/>
        <v>45.513894305672558</v>
      </c>
      <c r="E2710" s="5">
        <f t="shared" si="293"/>
        <v>235.35207375541455</v>
      </c>
      <c r="F2710" s="5">
        <f t="shared" si="295"/>
        <v>23.717180293541773</v>
      </c>
      <c r="G2710" s="16">
        <f>IF(AND(C$9="L",C$10="IB"),IF((($C$7*Coefficients!$C$16)/($A2710*($C$4/100)))&lt;=1,2*ASIN(($C$7*Coefficients!$C$16)/( $A2710*($C$4/100)))*180/PI(),180),IF(AND(C$9="C",C$10="IB"),IF((($C$7*Coefficients!$D$16)/($A2710*($C$4/100)))&lt;=1,2*ASIN(($C$7*Coefficients!$D$16)/( $A2710*($C$4/100)))*180/PI(),180),IF(AND(C$9="L",C$10="D"),IF((($C$7*Coefficients!$E$16)/($A2710*($C$4/100)))&lt;=1,2*ASIN(($C$7*Coefficients!$E$16)/( $A2710*($C$4/100)))*180/PI(),180),IF(AND(C$9="C",C$10="D"),IF((($C$7*Coefficients!$F$16)/($A2710*($C$4/100)))&lt;=1,2*ASIN(($C$7*Coefficients!$F$16)/( $A2710*($C$4/100)))*180/PI(),180),FALSE))))</f>
        <v>16.578782427438725</v>
      </c>
      <c r="H2710" s="50">
        <f>IF(AND(C$9="L",C$10="IB"),(($C$7*Coefficients!$C$16)/($A2710*SIN(C$5*PI()/180))*100/2)^2*PI(),IF(AND(C$9="C",C$10="IB"),(($C$7*Coefficients!$D$16)/($A2710*SIN(C$5*PI()/180))*100/2)^2*PI(),IF(AND(C$9="L",C$10="D"),(($C$7*Coefficients!$E$16)/($A2710*SIN(C$5*PI()/180))*100/2)^2*PI(),IF(AND(C$9="C",C$10="D"),(($C$7* Coefficients!$F$16)/($A2710*SIN(C$5*PI()/180))*100/2)^2*PI(),FALSE))))</f>
        <v>114.54275775941873</v>
      </c>
      <c r="I2710" s="42">
        <f t="shared" si="296"/>
        <v>0.16907912318695603</v>
      </c>
      <c r="L2710" s="44"/>
    </row>
    <row r="2711" spans="1:12" x14ac:dyDescent="0.25">
      <c r="A2711" s="51">
        <f t="shared" si="297"/>
        <v>4742.4198526017653</v>
      </c>
      <c r="B2711" s="5">
        <f t="shared" si="291"/>
        <v>4.7485951167426543E-2</v>
      </c>
      <c r="C2711" s="49">
        <f t="shared" si="294"/>
        <v>-26.46869716873276</v>
      </c>
      <c r="D2711" s="5">
        <f t="shared" si="292"/>
        <v>45.6188146678995</v>
      </c>
      <c r="E2711" s="5">
        <f t="shared" si="293"/>
        <v>236.43840956945493</v>
      </c>
      <c r="F2711" s="5">
        <f t="shared" si="295"/>
        <v>23.737180293541776</v>
      </c>
      <c r="G2711" s="16">
        <f>IF(AND(C$9="L",C$10="IB"),IF((($C$7*Coefficients!$C$16)/($A2711*($C$4/100)))&lt;=1,2*ASIN(($C$7*Coefficients!$C$16)/( $A2711*($C$4/100)))*180/PI(),180),IF(AND(C$9="C",C$10="IB"),IF((($C$7*Coefficients!$D$16)/($A2711*($C$4/100)))&lt;=1,2*ASIN(($C$7*Coefficients!$D$16)/( $A2711*($C$4/100)))*180/PI(),180),IF(AND(C$9="L",C$10="D"),IF((($C$7*Coefficients!$E$16)/($A2711*($C$4/100)))&lt;=1,2*ASIN(($C$7*Coefficients!$E$16)/( $A2711*($C$4/100)))*180/PI(),180),IF(AND(C$9="C",C$10="D"),IF((($C$7*Coefficients!$F$16)/($A2711*($C$4/100)))&lt;=1,2*ASIN(($C$7*Coefficients!$F$16)/( $A2711*($C$4/100)))*180/PI(),180),FALSE))))</f>
        <v>16.540384935894302</v>
      </c>
      <c r="H2711" s="50">
        <f>IF(AND(C$9="L",C$10="IB"),(($C$7*Coefficients!$C$16)/($A2711*SIN(C$5*PI()/180))*100/2)^2*PI(),IF(AND(C$9="C",C$10="IB"),(($C$7*Coefficients!$D$16)/($A2711*SIN(C$5*PI()/180))*100/2)^2*PI(),IF(AND(C$9="L",C$10="D"),(($C$7*Coefficients!$E$16)/($A2711*SIN(C$5*PI()/180))*100/2)^2*PI(),IF(AND(C$9="C",C$10="D"),(($C$7* Coefficients!$F$16)/($A2711*SIN(C$5*PI()/180))*100/2)^2*PI(),FALSE))))</f>
        <v>114.01648159210906</v>
      </c>
      <c r="I2711" s="42">
        <f t="shared" si="296"/>
        <v>0.1686902519946874</v>
      </c>
      <c r="L2711" s="44"/>
    </row>
    <row r="2712" spans="1:12" x14ac:dyDescent="0.25">
      <c r="A2712" s="51">
        <f t="shared" si="297"/>
        <v>4753.35225942737</v>
      </c>
      <c r="B2712" s="5">
        <f t="shared" si="291"/>
        <v>4.6068607601624255E-2</v>
      </c>
      <c r="C2712" s="49">
        <f t="shared" si="294"/>
        <v>-26.731898277225387</v>
      </c>
      <c r="D2712" s="5">
        <f t="shared" si="292"/>
        <v>45.723976896540591</v>
      </c>
      <c r="E2712" s="5">
        <f t="shared" si="293"/>
        <v>237.52975968178487</v>
      </c>
      <c r="F2712" s="5">
        <f t="shared" si="295"/>
        <v>23.757180293541772</v>
      </c>
      <c r="G2712" s="16">
        <f>IF(AND(C$9="L",C$10="IB"),IF((($C$7*Coefficients!$C$16)/($A2712*($C$4/100)))&lt;=1,2*ASIN(($C$7*Coefficients!$C$16)/( $A2712*($C$4/100)))*180/PI(),180),IF(AND(C$9="C",C$10="IB"),IF((($C$7*Coefficients!$D$16)/($A2712*($C$4/100)))&lt;=1,2*ASIN(($C$7*Coefficients!$D$16)/( $A2712*($C$4/100)))*180/PI(),180),IF(AND(C$9="L",C$10="D"),IF((($C$7*Coefficients!$E$16)/($A2712*($C$4/100)))&lt;=1,2*ASIN(($C$7*Coefficients!$E$16)/( $A2712*($C$4/100)))*180/PI(),180),IF(AND(C$9="C",C$10="D"),IF((($C$7*Coefficients!$F$16)/($A2712*($C$4/100)))&lt;=1,2*ASIN(($C$7*Coefficients!$F$16)/( $A2712*($C$4/100)))*180/PI(),180),FALSE))))</f>
        <v>16.502077619747858</v>
      </c>
      <c r="H2712" s="50">
        <f>IF(AND(C$9="L",C$10="IB"),(($C$7*Coefficients!$C$16)/($A2712*SIN(C$5*PI()/180))*100/2)^2*PI(),IF(AND(C$9="C",C$10="IB"),(($C$7*Coefficients!$D$16)/($A2712*SIN(C$5*PI()/180))*100/2)^2*PI(),IF(AND(C$9="L",C$10="D"),(($C$7*Coefficients!$E$16)/($A2712*SIN(C$5*PI()/180))*100/2)^2*PI(),IF(AND(C$9="C",C$10="D"),(($C$7* Coefficients!$F$16)/($A2712*SIN(C$5*PI()/180))*100/2)^2*PI(),FALSE))))</f>
        <v>113.49262344414603</v>
      </c>
      <c r="I2712" s="42">
        <f t="shared" si="296"/>
        <v>0.16830227518134222</v>
      </c>
      <c r="L2712" s="44"/>
    </row>
    <row r="2713" spans="1:12" x14ac:dyDescent="0.25">
      <c r="A2713" s="51">
        <f t="shared" si="297"/>
        <v>4764.3098680534722</v>
      </c>
      <c r="B2713" s="5">
        <f t="shared" si="291"/>
        <v>4.4647438185312471E-2</v>
      </c>
      <c r="C2713" s="49">
        <f t="shared" si="294"/>
        <v>-27.004069106796997</v>
      </c>
      <c r="D2713" s="5">
        <f t="shared" si="292"/>
        <v>45.829381549155499</v>
      </c>
      <c r="E2713" s="5">
        <f t="shared" si="293"/>
        <v>238.62614723735356</v>
      </c>
      <c r="F2713" s="5">
        <f t="shared" si="295"/>
        <v>23.777180293541775</v>
      </c>
      <c r="G2713" s="16">
        <f>IF(AND(C$9="L",C$10="IB"),IF((($C$7*Coefficients!$C$16)/($A2713*($C$4/100)))&lt;=1,2*ASIN(($C$7*Coefficients!$C$16)/( $A2713*($C$4/100)))*180/PI(),180),IF(AND(C$9="C",C$10="IB"),IF((($C$7*Coefficients!$D$16)/($A2713*($C$4/100)))&lt;=1,2*ASIN(($C$7*Coefficients!$D$16)/( $A2713*($C$4/100)))*180/PI(),180),IF(AND(C$9="L",C$10="D"),IF((($C$7*Coefficients!$E$16)/($A2713*($C$4/100)))&lt;=1,2*ASIN(($C$7*Coefficients!$E$16)/( $A2713*($C$4/100)))*180/PI(),180),IF(AND(C$9="C",C$10="D"),IF((($C$7*Coefficients!$F$16)/($A2713*($C$4/100)))&lt;=1,2*ASIN(($C$7*Coefficients!$F$16)/( $A2713*($C$4/100)))*180/PI(),180),FALSE))))</f>
        <v>16.46386025850321</v>
      </c>
      <c r="H2713" s="50">
        <f>IF(AND(C$9="L",C$10="IB"),(($C$7*Coefficients!$C$16)/($A2713*SIN(C$5*PI()/180))*100/2)^2*PI(),IF(AND(C$9="C",C$10="IB"),(($C$7*Coefficients!$D$16)/($A2713*SIN(C$5*PI()/180))*100/2)^2*PI(),IF(AND(C$9="L",C$10="D"),(($C$7*Coefficients!$E$16)/($A2713*SIN(C$5*PI()/180))*100/2)^2*PI(),IF(AND(C$9="C",C$10="D"),(($C$7* Coefficients!$F$16)/($A2713*SIN(C$5*PI()/180))*100/2)^2*PI(),FALSE))))</f>
        <v>112.97117220573986</v>
      </c>
      <c r="I2713" s="42">
        <f t="shared" si="296"/>
        <v>0.16791519068990607</v>
      </c>
      <c r="L2713" s="44"/>
    </row>
    <row r="2714" spans="1:12" x14ac:dyDescent="0.25">
      <c r="A2714" s="51">
        <f t="shared" si="297"/>
        <v>4775.2927365762216</v>
      </c>
      <c r="B2714" s="5">
        <f t="shared" si="291"/>
        <v>4.3222733175218707E-2</v>
      </c>
      <c r="C2714" s="49">
        <f t="shared" si="294"/>
        <v>-27.285755482334171</v>
      </c>
      <c r="D2714" s="5">
        <f t="shared" si="292"/>
        <v>45.935029184589197</v>
      </c>
      <c r="E2714" s="5">
        <f t="shared" si="293"/>
        <v>239.72759548794252</v>
      </c>
      <c r="F2714" s="5">
        <f t="shared" si="295"/>
        <v>23.797180293541771</v>
      </c>
      <c r="G2714" s="16">
        <f>IF(AND(C$9="L",C$10="IB"),IF((($C$7*Coefficients!$C$16)/($A2714*($C$4/100)))&lt;=1,2*ASIN(($C$7*Coefficients!$C$16)/( $A2714*($C$4/100)))*180/PI(),180),IF(AND(C$9="C",C$10="IB"),IF((($C$7*Coefficients!$D$16)/($A2714*($C$4/100)))&lt;=1,2*ASIN(($C$7*Coefficients!$D$16)/( $A2714*($C$4/100)))*180/PI(),180),IF(AND(C$9="L",C$10="D"),IF((($C$7*Coefficients!$E$16)/($A2714*($C$4/100)))&lt;=1,2*ASIN(($C$7*Coefficients!$E$16)/( $A2714*($C$4/100)))*180/PI(),180),IF(AND(C$9="C",C$10="D"),IF((($C$7*Coefficients!$F$16)/($A2714*($C$4/100)))&lt;=1,2*ASIN(($C$7*Coefficients!$F$16)/( $A2714*($C$4/100)))*180/PI(),180),FALSE))))</f>
        <v>16.425732632264641</v>
      </c>
      <c r="H2714" s="50">
        <f>IF(AND(C$9="L",C$10="IB"),(($C$7*Coefficients!$C$16)/($A2714*SIN(C$5*PI()/180))*100/2)^2*PI(),IF(AND(C$9="C",C$10="IB"),(($C$7*Coefficients!$D$16)/($A2714*SIN(C$5*PI()/180))*100/2)^2*PI(),IF(AND(C$9="L",C$10="D"),(($C$7*Coefficients!$E$16)/($A2714*SIN(C$5*PI()/180))*100/2)^2*PI(),IF(AND(C$9="C",C$10="D"),(($C$7* Coefficients!$F$16)/($A2714*SIN(C$5*PI()/180))*100/2)^2*PI(),FALSE))))</f>
        <v>112.45211681814573</v>
      </c>
      <c r="I2714" s="42">
        <f t="shared" si="296"/>
        <v>0.16752899646809552</v>
      </c>
      <c r="L2714" s="44"/>
    </row>
    <row r="2715" spans="1:12" x14ac:dyDescent="0.25">
      <c r="A2715" s="51">
        <f t="shared" si="297"/>
        <v>4786.3009232256945</v>
      </c>
      <c r="B2715" s="5">
        <f t="shared" si="291"/>
        <v>4.1794785032629449E-2</v>
      </c>
      <c r="C2715" s="49">
        <f t="shared" si="294"/>
        <v>-27.577558083563538</v>
      </c>
      <c r="D2715" s="5">
        <f t="shared" si="292"/>
        <v>46.040920362974944</v>
      </c>
      <c r="E2715" s="5">
        <f t="shared" si="293"/>
        <v>240.83412779265885</v>
      </c>
      <c r="F2715" s="5">
        <f t="shared" si="295"/>
        <v>23.817180293541774</v>
      </c>
      <c r="G2715" s="16">
        <f>IF(AND(C$9="L",C$10="IB"),IF((($C$7*Coefficients!$C$16)/($A2715*($C$4/100)))&lt;=1,2*ASIN(($C$7*Coefficients!$C$16)/( $A2715*($C$4/100)))*180/PI(),180),IF(AND(C$9="C",C$10="IB"),IF((($C$7*Coefficients!$D$16)/($A2715*($C$4/100)))&lt;=1,2*ASIN(($C$7*Coefficients!$D$16)/( $A2715*($C$4/100)))*180/PI(),180),IF(AND(C$9="L",C$10="D"),IF((($C$7*Coefficients!$E$16)/($A2715*($C$4/100)))&lt;=1,2*ASIN(($C$7*Coefficients!$E$16)/( $A2715*($C$4/100)))*180/PI(),180),IF(AND(C$9="C",C$10="D"),IF((($C$7*Coefficients!$F$16)/($A2715*($C$4/100)))&lt;=1,2*ASIN(($C$7*Coefficients!$F$16)/( $A2715*($C$4/100)))*180/PI(),180),FALSE))))</f>
        <v>16.387694521734787</v>
      </c>
      <c r="H2715" s="50">
        <f>IF(AND(C$9="L",C$10="IB"),(($C$7*Coefficients!$C$16)/($A2715*SIN(C$5*PI()/180))*100/2)^2*PI(),IF(AND(C$9="C",C$10="IB"),(($C$7*Coefficients!$D$16)/($A2715*SIN(C$5*PI()/180))*100/2)^2*PI(),IF(AND(C$9="L",C$10="D"),(($C$7*Coefficients!$E$16)/($A2715*SIN(C$5*PI()/180))*100/2)^2*PI(),IF(AND(C$9="C",C$10="D"),(($C$7* Coefficients!$F$16)/($A2715*SIN(C$5*PI()/180))*100/2)^2*PI(),FALSE))))</f>
        <v>111.93544627342904</v>
      </c>
      <c r="I2715" s="42">
        <f t="shared" si="296"/>
        <v>0.16714369046834723</v>
      </c>
      <c r="L2715" s="44"/>
    </row>
    <row r="2716" spans="1:12" x14ac:dyDescent="0.25">
      <c r="A2716" s="51">
        <f t="shared" si="297"/>
        <v>4797.3344863662005</v>
      </c>
      <c r="B2716" s="5">
        <f t="shared" si="291"/>
        <v>4.0363888377268467E-2</v>
      </c>
      <c r="C2716" s="49">
        <f t="shared" si="294"/>
        <v>-27.880140069986101</v>
      </c>
      <c r="D2716" s="5">
        <f t="shared" si="292"/>
        <v>46.147055645737218</v>
      </c>
      <c r="E2716" s="5">
        <f t="shared" si="293"/>
        <v>241.9457676184299</v>
      </c>
      <c r="F2716" s="5">
        <f t="shared" si="295"/>
        <v>23.837180293541774</v>
      </c>
      <c r="G2716" s="16">
        <f>IF(AND(C$9="L",C$10="IB"),IF((($C$7*Coefficients!$C$16)/($A2716*($C$4/100)))&lt;=1,2*ASIN(($C$7*Coefficients!$C$16)/( $A2716*($C$4/100)))*180/PI(),180),IF(AND(C$9="C",C$10="IB"),IF((($C$7*Coefficients!$D$16)/($A2716*($C$4/100)))&lt;=1,2*ASIN(($C$7*Coefficients!$D$16)/( $A2716*($C$4/100)))*180/PI(),180),IF(AND(C$9="L",C$10="D"),IF((($C$7*Coefficients!$E$16)/($A2716*($C$4/100)))&lt;=1,2*ASIN(($C$7*Coefficients!$E$16)/( $A2716*($C$4/100)))*180/PI(),180),IF(AND(C$9="C",C$10="D"),IF((($C$7*Coefficients!$F$16)/($A2716*($C$4/100)))&lt;=1,2*ASIN(($C$7*Coefficients!$F$16)/( $A2716*($C$4/100)))*180/PI(),180),FALSE))))</f>
        <v>16.349745708212659</v>
      </c>
      <c r="H2716" s="50">
        <f>IF(AND(C$9="L",C$10="IB"),(($C$7*Coefficients!$C$16)/($A2716*SIN(C$5*PI()/180))*100/2)^2*PI(),IF(AND(C$9="C",C$10="IB"),(($C$7*Coefficients!$D$16)/($A2716*SIN(C$5*PI()/180))*100/2)^2*PI(),IF(AND(C$9="L",C$10="D"),(($C$7*Coefficients!$E$16)/($A2716*SIN(C$5*PI()/180))*100/2)^2*PI(),IF(AND(C$9="C",C$10="D"),(($C$7* Coefficients!$F$16)/($A2716*SIN(C$5*PI()/180))*100/2)^2*PI(),FALSE))))</f>
        <v>111.42114961423204</v>
      </c>
      <c r="I2716" s="42">
        <f t="shared" si="296"/>
        <v>0.16675927064780713</v>
      </c>
      <c r="L2716" s="44"/>
    </row>
    <row r="2717" spans="1:12" x14ac:dyDescent="0.25">
      <c r="A2717" s="51">
        <f t="shared" si="297"/>
        <v>4808.3934844965925</v>
      </c>
      <c r="B2717" s="5">
        <f t="shared" si="291"/>
        <v>3.8930339939882846E-2</v>
      </c>
      <c r="C2717" s="49">
        <f t="shared" si="294"/>
        <v>-28.194236080082828</v>
      </c>
      <c r="D2717" s="5">
        <f t="shared" si="292"/>
        <v>46.253435595594716</v>
      </c>
      <c r="E2717" s="5">
        <f t="shared" si="293"/>
        <v>243.06253854050175</v>
      </c>
      <c r="F2717" s="5">
        <f t="shared" si="295"/>
        <v>23.85718029354177</v>
      </c>
      <c r="G2717" s="16">
        <f>IF(AND(C$9="L",C$10="IB"),IF((($C$7*Coefficients!$C$16)/($A2717*($C$4/100)))&lt;=1,2*ASIN(($C$7*Coefficients!$C$16)/( $A2717*($C$4/100)))*180/PI(),180),IF(AND(C$9="C",C$10="IB"),IF((($C$7*Coefficients!$D$16)/($A2717*($C$4/100)))&lt;=1,2*ASIN(($C$7*Coefficients!$D$16)/( $A2717*($C$4/100)))*180/PI(),180),IF(AND(C$9="L",C$10="D"),IF((($C$7*Coefficients!$E$16)/($A2717*($C$4/100)))&lt;=1,2*ASIN(($C$7*Coefficients!$E$16)/( $A2717*($C$4/100)))*180/PI(),180),IF(AND(C$9="C",C$10="D"),IF((($C$7*Coefficients!$F$16)/($A2717*($C$4/100)))&lt;=1,2*ASIN(($C$7*Coefficients!$F$16)/( $A2717*($C$4/100)))*180/PI(),180),FALSE))))</f>
        <v>16.311885973591526</v>
      </c>
      <c r="H2717" s="50">
        <f>IF(AND(C$9="L",C$10="IB"),(($C$7*Coefficients!$C$16)/($A2717*SIN(C$5*PI()/180))*100/2)^2*PI(),IF(AND(C$9="C",C$10="IB"),(($C$7*Coefficients!$D$16)/($A2717*SIN(C$5*PI()/180))*100/2)^2*PI(),IF(AND(C$9="L",C$10="D"),(($C$7*Coefficients!$E$16)/($A2717*SIN(C$5*PI()/180))*100/2)^2*PI(),IF(AND(C$9="C",C$10="D"),(($C$7* Coefficients!$F$16)/($A2717*SIN(C$5*PI()/180))*100/2)^2*PI(),FALSE))))</f>
        <v>110.90921593354162</v>
      </c>
      <c r="I2717" s="42">
        <f t="shared" si="296"/>
        <v>0.16637573496831964</v>
      </c>
      <c r="L2717" s="44"/>
    </row>
    <row r="2718" spans="1:12" x14ac:dyDescent="0.25">
      <c r="A2718" s="51">
        <f t="shared" si="297"/>
        <v>4819.4779762505786</v>
      </c>
      <c r="B2718" s="5">
        <f t="shared" si="291"/>
        <v>3.7494438513541145E-2</v>
      </c>
      <c r="C2718" s="49">
        <f t="shared" si="294"/>
        <v>-28.520662913179905</v>
      </c>
      <c r="D2718" s="5">
        <f t="shared" si="292"/>
        <v>46.360060776563365</v>
      </c>
      <c r="E2718" s="5">
        <f t="shared" si="293"/>
        <v>244.18446424293913</v>
      </c>
      <c r="F2718" s="5">
        <f t="shared" si="295"/>
        <v>23.87718029354177</v>
      </c>
      <c r="G2718" s="16">
        <f>IF(AND(C$9="L",C$10="IB"),IF((($C$7*Coefficients!$C$16)/($A2718*($C$4/100)))&lt;=1,2*ASIN(($C$7*Coefficients!$C$16)/( $A2718*($C$4/100)))*180/PI(),180),IF(AND(C$9="C",C$10="IB"),IF((($C$7*Coefficients!$D$16)/($A2718*($C$4/100)))&lt;=1,2*ASIN(($C$7*Coefficients!$D$16)/( $A2718*($C$4/100)))*180/PI(),180),IF(AND(C$9="L",C$10="D"),IF((($C$7*Coefficients!$E$16)/($A2718*($C$4/100)))&lt;=1,2*ASIN(($C$7*Coefficients!$E$16)/( $A2718*($C$4/100)))*180/PI(),180),IF(AND(C$9="C",C$10="D"),IF((($C$7*Coefficients!$F$16)/($A2718*($C$4/100)))&lt;=1,2*ASIN(($C$7*Coefficients!$F$16)/( $A2718*($C$4/100)))*180/PI(),180),FALSE))))</f>
        <v>16.274115100356944</v>
      </c>
      <c r="H2718" s="50">
        <f>IF(AND(C$9="L",C$10="IB"),(($C$7*Coefficients!$C$16)/($A2718*SIN(C$5*PI()/180))*100/2)^2*PI(),IF(AND(C$9="C",C$10="IB"),(($C$7*Coefficients!$D$16)/($A2718*SIN(C$5*PI()/180))*100/2)^2*PI(),IF(AND(C$9="L",C$10="D"),(($C$7*Coefficients!$E$16)/($A2718*SIN(C$5*PI()/180))*100/2)^2*PI(),IF(AND(C$9="C",C$10="D"),(($C$7* Coefficients!$F$16)/($A2718*SIN(C$5*PI()/180))*100/2)^2*PI(),FALSE))))</f>
        <v>110.39963437445763</v>
      </c>
      <c r="I2718" s="42">
        <f t="shared" si="296"/>
        <v>0.16599308139641672</v>
      </c>
      <c r="L2718" s="44"/>
    </row>
    <row r="2719" spans="1:12" x14ac:dyDescent="0.25">
      <c r="A2719" s="51">
        <f t="shared" si="297"/>
        <v>4830.58802039703</v>
      </c>
      <c r="B2719" s="5">
        <f t="shared" si="291"/>
        <v>3.6056484903625584E-2</v>
      </c>
      <c r="C2719" s="49">
        <f t="shared" si="294"/>
        <v>-28.860332286253904</v>
      </c>
      <c r="D2719" s="5">
        <f t="shared" si="292"/>
        <v>46.46693175395923</v>
      </c>
      <c r="E2719" s="5">
        <f t="shared" si="293"/>
        <v>245.31156851912672</v>
      </c>
      <c r="F2719" s="5">
        <f t="shared" si="295"/>
        <v>23.897180293541773</v>
      </c>
      <c r="G2719" s="16">
        <f>IF(AND(C$9="L",C$10="IB"),IF((($C$7*Coefficients!$C$16)/($A2719*($C$4/100)))&lt;=1,2*ASIN(($C$7*Coefficients!$C$16)/( $A2719*($C$4/100)))*180/PI(),180),IF(AND(C$9="C",C$10="IB"),IF((($C$7*Coefficients!$D$16)/($A2719*($C$4/100)))&lt;=1,2*ASIN(($C$7*Coefficients!$D$16)/( $A2719*($C$4/100)))*180/PI(),180),IF(AND(C$9="L",C$10="D"),IF((($C$7*Coefficients!$E$16)/($A2719*($C$4/100)))&lt;=1,2*ASIN(($C$7*Coefficients!$E$16)/( $A2719*($C$4/100)))*180/PI(),180),IF(AND(C$9="C",C$10="D"),IF((($C$7*Coefficients!$F$16)/($A2719*($C$4/100)))&lt;=1,2*ASIN(($C$7*Coefficients!$F$16)/( $A2719*($C$4/100)))*180/PI(),180),FALSE))))</f>
        <v>16.236432871584697</v>
      </c>
      <c r="H2719" s="50">
        <f>IF(AND(C$9="L",C$10="IB"),(($C$7*Coefficients!$C$16)/($A2719*SIN(C$5*PI()/180))*100/2)^2*PI(),IF(AND(C$9="C",C$10="IB"),(($C$7*Coefficients!$D$16)/($A2719*SIN(C$5*PI()/180))*100/2)^2*PI(),IF(AND(C$9="L",C$10="D"),(($C$7*Coefficients!$E$16)/($A2719*SIN(C$5*PI()/180))*100/2)^2*PI(),IF(AND(C$9="C",C$10="D"),(($C$7* Coefficients!$F$16)/($A2719*SIN(C$5*PI()/180))*100/2)^2*PI(),FALSE))))</f>
        <v>109.89239412996298</v>
      </c>
      <c r="I2719" s="42">
        <f t="shared" si="296"/>
        <v>0.16561130790330725</v>
      </c>
      <c r="L2719" s="44"/>
    </row>
    <row r="2720" spans="1:12" x14ac:dyDescent="0.25">
      <c r="A2720" s="51">
        <f t="shared" si="297"/>
        <v>4841.7236758402951</v>
      </c>
      <c r="B2720" s="5">
        <f t="shared" si="291"/>
        <v>3.4616781876522139E-2</v>
      </c>
      <c r="C2720" s="49">
        <f t="shared" si="294"/>
        <v>-29.214266168975954</v>
      </c>
      <c r="D2720" s="5">
        <f t="shared" si="292"/>
        <v>46.574049094401623</v>
      </c>
      <c r="E2720" s="5">
        <f t="shared" si="293"/>
        <v>246.44387527227519</v>
      </c>
      <c r="F2720" s="5">
        <f t="shared" si="295"/>
        <v>23.917180293541769</v>
      </c>
      <c r="G2720" s="16">
        <f>IF(AND(C$9="L",C$10="IB"),IF((($C$7*Coefficients!$C$16)/($A2720*($C$4/100)))&lt;=1,2*ASIN(($C$7*Coefficients!$C$16)/( $A2720*($C$4/100)))*180/PI(),180),IF(AND(C$9="C",C$10="IB"),IF((($C$7*Coefficients!$D$16)/($A2720*($C$4/100)))&lt;=1,2*ASIN(($C$7*Coefficients!$D$16)/( $A2720*($C$4/100)))*180/PI(),180),IF(AND(C$9="L",C$10="D"),IF((($C$7*Coefficients!$E$16)/($A2720*($C$4/100)))&lt;=1,2*ASIN(($C$7*Coefficients!$E$16)/( $A2720*($C$4/100)))*180/PI(),180),IF(AND(C$9="C",C$10="D"),IF((($C$7*Coefficients!$F$16)/($A2720*($C$4/100)))&lt;=1,2*ASIN(($C$7*Coefficients!$F$16)/( $A2720*($C$4/100)))*180/PI(),180),FALSE))))</f>
        <v>16.198839070938799</v>
      </c>
      <c r="H2720" s="50">
        <f>IF(AND(C$9="L",C$10="IB"),(($C$7*Coefficients!$C$16)/($A2720*SIN(C$5*PI()/180))*100/2)^2*PI(),IF(AND(C$9="C",C$10="IB"),(($C$7*Coefficients!$D$16)/($A2720*SIN(C$5*PI()/180))*100/2)^2*PI(),IF(AND(C$9="L",C$10="D"),(($C$7*Coefficients!$E$16)/($A2720*SIN(C$5*PI()/180))*100/2)^2*PI(),IF(AND(C$9="C",C$10="D"),(($C$7* Coefficients!$F$16)/($A2720*SIN(C$5*PI()/180))*100/2)^2*PI(),FALSE))))</f>
        <v>109.38748444269432</v>
      </c>
      <c r="I2720" s="42">
        <f t="shared" si="296"/>
        <v>0.16523041246486617</v>
      </c>
      <c r="L2720" s="44"/>
    </row>
    <row r="2721" spans="1:12" x14ac:dyDescent="0.25">
      <c r="A2721" s="51">
        <f t="shared" si="297"/>
        <v>4852.8850016205106</v>
      </c>
      <c r="B2721" s="5">
        <f t="shared" si="291"/>
        <v>3.3175634106993167E-2</v>
      </c>
      <c r="C2721" s="49">
        <f t="shared" si="294"/>
        <v>-29.583615348751348</v>
      </c>
      <c r="D2721" s="5">
        <f t="shared" si="292"/>
        <v>46.681413365816013</v>
      </c>
      <c r="E2721" s="5">
        <f t="shared" si="293"/>
        <v>247.581408515927</v>
      </c>
      <c r="F2721" s="5">
        <f t="shared" si="295"/>
        <v>23.937180293541772</v>
      </c>
      <c r="G2721" s="16">
        <f>IF(AND(C$9="L",C$10="IB"),IF((($C$7*Coefficients!$C$16)/($A2721*($C$4/100)))&lt;=1,2*ASIN(($C$7*Coefficients!$C$16)/( $A2721*($C$4/100)))*180/PI(),180),IF(AND(C$9="C",C$10="IB"),IF((($C$7*Coefficients!$D$16)/($A2721*($C$4/100)))&lt;=1,2*ASIN(($C$7*Coefficients!$D$16)/( $A2721*($C$4/100)))*180/PI(),180),IF(AND(C$9="L",C$10="D"),IF((($C$7*Coefficients!$E$16)/($A2721*($C$4/100)))&lt;=1,2*ASIN(($C$7*Coefficients!$E$16)/( $A2721*($C$4/100)))*180/PI(),180),IF(AND(C$9="C",C$10="D"),IF((($C$7*Coefficients!$F$16)/($A2721*($C$4/100)))&lt;=1,2*ASIN(($C$7*Coefficients!$F$16)/( $A2721*($C$4/100)))*180/PI(),180),FALSE))))</f>
        <v>16.161333482669495</v>
      </c>
      <c r="H2721" s="50">
        <f>IF(AND(C$9="L",C$10="IB"),(($C$7*Coefficients!$C$16)/($A2721*SIN(C$5*PI()/180))*100/2)^2*PI(),IF(AND(C$9="C",C$10="IB"),(($C$7*Coefficients!$D$16)/($A2721*SIN(C$5*PI()/180))*100/2)^2*PI(),IF(AND(C$9="L",C$10="D"),(($C$7*Coefficients!$E$16)/($A2721*SIN(C$5*PI()/180))*100/2)^2*PI(),IF(AND(C$9="C",C$10="D"),(($C$7* Coefficients!$F$16)/($A2721*SIN(C$5*PI()/180))*100/2)^2*PI(),FALSE))))</f>
        <v>108.88489460471381</v>
      </c>
      <c r="I2721" s="42">
        <f t="shared" si="296"/>
        <v>0.1648503930616238</v>
      </c>
      <c r="L2721" s="44"/>
    </row>
    <row r="2722" spans="1:12" x14ac:dyDescent="0.25">
      <c r="A2722" s="51">
        <f t="shared" si="297"/>
        <v>4864.0720569139139</v>
      </c>
      <c r="B2722" s="5">
        <f t="shared" si="291"/>
        <v>3.1733348124232924E-2</v>
      </c>
      <c r="C2722" s="49">
        <f t="shared" si="294"/>
        <v>-29.969682078213481</v>
      </c>
      <c r="D2722" s="5">
        <f t="shared" si="292"/>
        <v>46.789025137437065</v>
      </c>
      <c r="E2722" s="5">
        <f t="shared" si="293"/>
        <v>248.72419237446613</v>
      </c>
      <c r="F2722" s="5">
        <f t="shared" si="295"/>
        <v>23.957180293541768</v>
      </c>
      <c r="G2722" s="16">
        <f>IF(AND(C$9="L",C$10="IB"),IF((($C$7*Coefficients!$C$16)/($A2722*($C$4/100)))&lt;=1,2*ASIN(($C$7*Coefficients!$C$16)/( $A2722*($C$4/100)))*180/PI(),180),IF(AND(C$9="C",C$10="IB"),IF((($C$7*Coefficients!$D$16)/($A2722*($C$4/100)))&lt;=1,2*ASIN(($C$7*Coefficients!$D$16)/( $A2722*($C$4/100)))*180/PI(),180),IF(AND(C$9="L",C$10="D"),IF((($C$7*Coefficients!$E$16)/($A2722*($C$4/100)))&lt;=1,2*ASIN(($C$7*Coefficients!$E$16)/( $A2722*($C$4/100)))*180/PI(),180),IF(AND(C$9="C",C$10="D"),IF((($C$7*Coefficients!$F$16)/($A2722*($C$4/100)))&lt;=1,2*ASIN(($C$7*Coefficients!$F$16)/( $A2722*($C$4/100)))*180/PI(),180),FALSE))))</f>
        <v>16.123915891611261</v>
      </c>
      <c r="H2722" s="50">
        <f>IF(AND(C$9="L",C$10="IB"),(($C$7*Coefficients!$C$16)/($A2722*SIN(C$5*PI()/180))*100/2)^2*PI(),IF(AND(C$9="C",C$10="IB"),(($C$7*Coefficients!$D$16)/($A2722*SIN(C$5*PI()/180))*100/2)^2*PI(),IF(AND(C$9="L",C$10="D"),(($C$7*Coefficients!$E$16)/($A2722*SIN(C$5*PI()/180))*100/2)^2*PI(),IF(AND(C$9="C",C$10="D"),(($C$7* Coefficients!$F$16)/($A2722*SIN(C$5*PI()/180))*100/2)^2*PI(),FALSE))))</f>
        <v>108.38461395728221</v>
      </c>
      <c r="I2722" s="42">
        <f t="shared" si="296"/>
        <v>0.16447124767875507</v>
      </c>
      <c r="L2722" s="44"/>
    </row>
    <row r="2723" spans="1:12" x14ac:dyDescent="0.25">
      <c r="A2723" s="51">
        <f t="shared" si="297"/>
        <v>4875.2849010331593</v>
      </c>
      <c r="B2723" s="5">
        <f t="shared" ref="B2723:B2786" si="298">IF(AND(C$9="L",C$10="IB"),SQRT((SIN(PI()*$A2723*($C$4/100)/$C$7*SIN($C$5*PI()/180))/(PI()*$A2723*($C$4/100)/$C$7*SIN($C$5*PI()/180)))^2),IF(AND(C$9="C",C$10="IB"),IMABS(2*BESSELJ((2*PI()*$A2723/$C$7)*(($C$4/100)/2)*SIN($C$5*PI()/180),1)/( (2*PI()*$A2723/$C$7)*(($C$4/100)/2)*SIN($C$5*PI()/180))),IF(AND(C$9="L",C$10="D"),SQRT((SIN(PI()*$A2723*($C$4/100)/$C$7*SIN($C$5*PI()/180))/(PI()*$A2723*($C$4/100)/$C$7*SIN($C$5*PI()/180)))^2)*COS(C$5*PI()/180),IF(AND(C$9="C",C$10="D"),IMABS(2*BESSELJ((2*PI()*$A2723/$C$7)*(($C$4/100)/2)*SIN($C$5*PI()/180),1)/( (2*PI()*$A2723/$C$7)*(($C$4/100)/2)*SIN($C$5*PI()/180)))* COS(C$5*PI()/180),FALSE))))</f>
        <v>3.0290232256599242E-2</v>
      </c>
      <c r="C2723" s="49">
        <f t="shared" si="294"/>
        <v>-30.373947932238412</v>
      </c>
      <c r="D2723" s="5">
        <f t="shared" ref="D2723:D2786" si="299">IF(C$9="C",C$14/(C$7/A2723*100),"n/a")</f>
        <v>46.896884979811681</v>
      </c>
      <c r="E2723" s="5">
        <f t="shared" ref="E2723:E2786" si="300">IF($C$9="C",(((PI()*(C$4/100)/(C$7/A2723)))^2),IF($C$9="L",(2*(C$4/100)/(C$7/A2723)),FALSE))</f>
        <v>249.87225108362983</v>
      </c>
      <c r="F2723" s="5">
        <f t="shared" si="295"/>
        <v>23.977180293541767</v>
      </c>
      <c r="G2723" s="16">
        <f>IF(AND(C$9="L",C$10="IB"),IF((($C$7*Coefficients!$C$16)/($A2723*($C$4/100)))&lt;=1,2*ASIN(($C$7*Coefficients!$C$16)/( $A2723*($C$4/100)))*180/PI(),180),IF(AND(C$9="C",C$10="IB"),IF((($C$7*Coefficients!$D$16)/($A2723*($C$4/100)))&lt;=1,2*ASIN(($C$7*Coefficients!$D$16)/( $A2723*($C$4/100)))*180/PI(),180),IF(AND(C$9="L",C$10="D"),IF((($C$7*Coefficients!$E$16)/($A2723*($C$4/100)))&lt;=1,2*ASIN(($C$7*Coefficients!$E$16)/( $A2723*($C$4/100)))*180/PI(),180),IF(AND(C$9="C",C$10="D"),IF((($C$7*Coefficients!$F$16)/($A2723*($C$4/100)))&lt;=1,2*ASIN(($C$7*Coefficients!$F$16)/( $A2723*($C$4/100)))*180/PI(),180),FALSE))))</f>
        <v>16.086586083180833</v>
      </c>
      <c r="H2723" s="50">
        <f>IF(AND(C$9="L",C$10="IB"),(($C$7*Coefficients!$C$16)/($A2723*SIN(C$5*PI()/180))*100/2)^2*PI(),IF(AND(C$9="C",C$10="IB"),(($C$7*Coefficients!$D$16)/($A2723*SIN(C$5*PI()/180))*100/2)^2*PI(),IF(AND(C$9="L",C$10="D"),(($C$7*Coefficients!$E$16)/($A2723*SIN(C$5*PI()/180))*100/2)^2*PI(),IF(AND(C$9="C",C$10="D"),(($C$7* Coefficients!$F$16)/($A2723*SIN(C$5*PI()/180))*100/2)^2*PI(),FALSE))))</f>
        <v>107.88663189063263</v>
      </c>
      <c r="I2723" s="42">
        <f t="shared" si="296"/>
        <v>0.16409297430606895</v>
      </c>
      <c r="L2723" s="44"/>
    </row>
    <row r="2724" spans="1:12" x14ac:dyDescent="0.25">
      <c r="A2724" s="51">
        <f t="shared" si="297"/>
        <v>4886.5235934276297</v>
      </c>
      <c r="B2724" s="5">
        <f t="shared" si="298"/>
        <v>2.8846596575014833E-2</v>
      </c>
      <c r="C2724" s="49">
        <f t="shared" ref="C2724:C2787" si="301">20*LOG(B2724)</f>
        <v>-30.798108382145799</v>
      </c>
      <c r="D2724" s="5">
        <f t="shared" si="299"/>
        <v>47.004993464802013</v>
      </c>
      <c r="E2724" s="5">
        <f t="shared" si="300"/>
        <v>251.0256089910223</v>
      </c>
      <c r="F2724" s="5">
        <f t="shared" ref="F2724:F2787" si="302">IF(E2724&gt;=1,10*LOG(E2724),"neg.")</f>
        <v>23.997180293541767</v>
      </c>
      <c r="G2724" s="16">
        <f>IF(AND(C$9="L",C$10="IB"),IF((($C$7*Coefficients!$C$16)/($A2724*($C$4/100)))&lt;=1,2*ASIN(($C$7*Coefficients!$C$16)/( $A2724*($C$4/100)))*180/PI(),180),IF(AND(C$9="C",C$10="IB"),IF((($C$7*Coefficients!$D$16)/($A2724*($C$4/100)))&lt;=1,2*ASIN(($C$7*Coefficients!$D$16)/( $A2724*($C$4/100)))*180/PI(),180),IF(AND(C$9="L",C$10="D"),IF((($C$7*Coefficients!$E$16)/($A2724*($C$4/100)))&lt;=1,2*ASIN(($C$7*Coefficients!$E$16)/( $A2724*($C$4/100)))*180/PI(),180),IF(AND(C$9="C",C$10="D"),IF((($C$7*Coefficients!$F$16)/($A2724*($C$4/100)))&lt;=1,2*ASIN(($C$7*Coefficients!$F$16)/( $A2724*($C$4/100)))*180/PI(),180),FALSE))))</f>
        <v>16.049343843375219</v>
      </c>
      <c r="H2724" s="50">
        <f>IF(AND(C$9="L",C$10="IB"),(($C$7*Coefficients!$C$16)/($A2724*SIN(C$5*PI()/180))*100/2)^2*PI(),IF(AND(C$9="C",C$10="IB"),(($C$7*Coefficients!$D$16)/($A2724*SIN(C$5*PI()/180))*100/2)^2*PI(),IF(AND(C$9="L",C$10="D"),(($C$7*Coefficients!$E$16)/($A2724*SIN(C$5*PI()/180))*100/2)^2*PI(),IF(AND(C$9="C",C$10="D"),(($C$7* Coefficients!$F$16)/($A2724*SIN(C$5*PI()/180))*100/2)^2*PI(),FALSE))))</f>
        <v>107.39093784374575</v>
      </c>
      <c r="I2724" s="42">
        <f t="shared" ref="I2724:I2787" si="303">(0.8/A2724)*1000</f>
        <v>0.1637155709379976</v>
      </c>
      <c r="L2724" s="44"/>
    </row>
    <row r="2725" spans="1:12" x14ac:dyDescent="0.25">
      <c r="A2725" s="51">
        <f t="shared" ref="A2725:A2788" si="304">A2724*10^(1/1000)</f>
        <v>4897.7881936837539</v>
      </c>
      <c r="B2725" s="5">
        <f t="shared" si="298"/>
        <v>2.7402752835033701E-2</v>
      </c>
      <c r="C2725" s="49">
        <f t="shared" si="301"/>
        <v>-31.244116129715103</v>
      </c>
      <c r="D2725" s="5">
        <f t="shared" si="299"/>
        <v>47.113351165588504</v>
      </c>
      <c r="E2725" s="5">
        <f t="shared" si="300"/>
        <v>252.18429055663131</v>
      </c>
      <c r="F2725" s="5">
        <f t="shared" si="302"/>
        <v>24.017180293541767</v>
      </c>
      <c r="G2725" s="16">
        <f>IF(AND(C$9="L",C$10="IB"),IF((($C$7*Coefficients!$C$16)/($A2725*($C$4/100)))&lt;=1,2*ASIN(($C$7*Coefficients!$C$16)/( $A2725*($C$4/100)))*180/PI(),180),IF(AND(C$9="C",C$10="IB"),IF((($C$7*Coefficients!$D$16)/($A2725*($C$4/100)))&lt;=1,2*ASIN(($C$7*Coefficients!$D$16)/( $A2725*($C$4/100)))*180/PI(),180),IF(AND(C$9="L",C$10="D"),IF((($C$7*Coefficients!$E$16)/($A2725*($C$4/100)))&lt;=1,2*ASIN(($C$7*Coefficients!$E$16)/( $A2725*($C$4/100)))*180/PI(),180),IF(AND(C$9="C",C$10="D"),IF((($C$7*Coefficients!$F$16)/($A2725*($C$4/100)))&lt;=1,2*ASIN(($C$7*Coefficients!$F$16)/( $A2725*($C$4/100)))*180/PI(),180),FALSE))))</f>
        <v>16.012188958769727</v>
      </c>
      <c r="H2725" s="50">
        <f>IF(AND(C$9="L",C$10="IB"),(($C$7*Coefficients!$C$16)/($A2725*SIN(C$5*PI()/180))*100/2)^2*PI(),IF(AND(C$9="C",C$10="IB"),(($C$7*Coefficients!$D$16)/($A2725*SIN(C$5*PI()/180))*100/2)^2*PI(),IF(AND(C$9="L",C$10="D"),(($C$7*Coefficients!$E$16)/($A2725*SIN(C$5*PI()/180))*100/2)^2*PI(),IF(AND(C$9="C",C$10="D"),(($C$7* Coefficients!$F$16)/($A2725*SIN(C$5*PI()/180))*100/2)^2*PI(),FALSE))))</f>
        <v>106.89752130412563</v>
      </c>
      <c r="I2725" s="42">
        <f t="shared" si="303"/>
        <v>0.16333903557358595</v>
      </c>
      <c r="L2725" s="44"/>
    </row>
    <row r="2726" spans="1:12" x14ac:dyDescent="0.25">
      <c r="A2726" s="51">
        <f t="shared" si="304"/>
        <v>4909.0787615253212</v>
      </c>
      <c r="B2726" s="5">
        <f t="shared" si="298"/>
        <v>2.5959014417570762E-2</v>
      </c>
      <c r="C2726" s="49">
        <f t="shared" si="301"/>
        <v>-31.714236007183686</v>
      </c>
      <c r="D2726" s="5">
        <f t="shared" si="299"/>
        <v>47.221958656672875</v>
      </c>
      <c r="E2726" s="5">
        <f t="shared" si="300"/>
        <v>253.34832035334657</v>
      </c>
      <c r="F2726" s="5">
        <f t="shared" si="302"/>
        <v>24.03718029354177</v>
      </c>
      <c r="G2726" s="16">
        <f>IF(AND(C$9="L",C$10="IB"),IF((($C$7*Coefficients!$C$16)/($A2726*($C$4/100)))&lt;=1,2*ASIN(($C$7*Coefficients!$C$16)/( $A2726*($C$4/100)))*180/PI(),180),IF(AND(C$9="C",C$10="IB"),IF((($C$7*Coefficients!$D$16)/($A2726*($C$4/100)))&lt;=1,2*ASIN(($C$7*Coefficients!$D$16)/( $A2726*($C$4/100)))*180/PI(),180),IF(AND(C$9="L",C$10="D"),IF((($C$7*Coefficients!$E$16)/($A2726*($C$4/100)))&lt;=1,2*ASIN(($C$7*Coefficients!$E$16)/( $A2726*($C$4/100)))*180/PI(),180),IF(AND(C$9="C",C$10="D"),IF((($C$7*Coefficients!$F$16)/($A2726*($C$4/100)))&lt;=1,2*ASIN(($C$7*Coefficients!$F$16)/( $A2726*($C$4/100)))*180/PI(),180),FALSE))))</f>
        <v>15.975121216516031</v>
      </c>
      <c r="H2726" s="50">
        <f>IF(AND(C$9="L",C$10="IB"),(($C$7*Coefficients!$C$16)/($A2726*SIN(C$5*PI()/180))*100/2)^2*PI(),IF(AND(C$9="C",C$10="IB"),(($C$7*Coefficients!$D$16)/($A2726*SIN(C$5*PI()/180))*100/2)^2*PI(),IF(AND(C$9="L",C$10="D"),(($C$7*Coefficients!$E$16)/($A2726*SIN(C$5*PI()/180))*100/2)^2*PI(),IF(AND(C$9="C",C$10="D"),(($C$7* Coefficients!$F$16)/($A2726*SIN(C$5*PI()/180))*100/2)^2*PI(),FALSE))))</f>
        <v>106.40637180757693</v>
      </c>
      <c r="I2726" s="42">
        <f t="shared" si="303"/>
        <v>0.16296336621648103</v>
      </c>
      <c r="L2726" s="44"/>
    </row>
    <row r="2727" spans="1:12" x14ac:dyDescent="0.25">
      <c r="A2727" s="51">
        <f t="shared" si="304"/>
        <v>4920.3953568137977</v>
      </c>
      <c r="B2727" s="5">
        <f t="shared" si="298"/>
        <v>2.4515696268291646E-2</v>
      </c>
      <c r="C2727" s="49">
        <f t="shared" si="301"/>
        <v>-32.211115357609224</v>
      </c>
      <c r="D2727" s="5">
        <f t="shared" si="299"/>
        <v>47.330816513881238</v>
      </c>
      <c r="E2727" s="5">
        <f t="shared" si="300"/>
        <v>254.51772306748123</v>
      </c>
      <c r="F2727" s="5">
        <f t="shared" si="302"/>
        <v>24.057180293541766</v>
      </c>
      <c r="G2727" s="16">
        <f>IF(AND(C$9="L",C$10="IB"),IF((($C$7*Coefficients!$C$16)/($A2727*($C$4/100)))&lt;=1,2*ASIN(($C$7*Coefficients!$C$16)/( $A2727*($C$4/100)))*180/PI(),180),IF(AND(C$9="C",C$10="IB"),IF((($C$7*Coefficients!$D$16)/($A2727*($C$4/100)))&lt;=1,2*ASIN(($C$7*Coefficients!$D$16)/( $A2727*($C$4/100)))*180/PI(),180),IF(AND(C$9="L",C$10="D"),IF((($C$7*Coefficients!$E$16)/($A2727*($C$4/100)))&lt;=1,2*ASIN(($C$7*Coefficients!$E$16)/( $A2727*($C$4/100)))*180/PI(),180),IF(AND(C$9="C",C$10="D"),IF((($C$7*Coefficients!$F$16)/($A2727*($C$4/100)))&lt;=1,2*ASIN(($C$7*Coefficients!$F$16)/( $A2727*($C$4/100)))*180/PI(),180),FALSE))))</f>
        <v>15.938140404340231</v>
      </c>
      <c r="H2727" s="50">
        <f>IF(AND(C$9="L",C$10="IB"),(($C$7*Coefficients!$C$16)/($A2727*SIN(C$5*PI()/180))*100/2)^2*PI(),IF(AND(C$9="C",C$10="IB"),(($C$7*Coefficients!$D$16)/($A2727*SIN(C$5*PI()/180))*100/2)^2*PI(),IF(AND(C$9="L",C$10="D"),(($C$7*Coefficients!$E$16)/($A2727*SIN(C$5*PI()/180))*100/2)^2*PI(),IF(AND(C$9="C",C$10="D"),(($C$7* Coefficients!$F$16)/($A2727*SIN(C$5*PI()/180))*100/2)^2*PI(),FALSE))))</f>
        <v>105.91747893798289</v>
      </c>
      <c r="I2727" s="42">
        <f t="shared" si="303"/>
        <v>0.16258856087492127</v>
      </c>
      <c r="L2727" s="44"/>
    </row>
    <row r="2728" spans="1:12" x14ac:dyDescent="0.25">
      <c r="A2728" s="51">
        <f t="shared" si="304"/>
        <v>4931.7380395486452</v>
      </c>
      <c r="B2728" s="5">
        <f t="shared" si="298"/>
        <v>2.3073114835651953E-2</v>
      </c>
      <c r="C2728" s="49">
        <f t="shared" si="301"/>
        <v>-32.737875448441102</v>
      </c>
      <c r="D2728" s="5">
        <f t="shared" si="299"/>
        <v>47.439925314367116</v>
      </c>
      <c r="E2728" s="5">
        <f t="shared" si="300"/>
        <v>255.69252349929536</v>
      </c>
      <c r="F2728" s="5">
        <f t="shared" si="302"/>
        <v>24.077180293541765</v>
      </c>
      <c r="G2728" s="16">
        <f>IF(AND(C$9="L",C$10="IB"),IF((($C$7*Coefficients!$C$16)/($A2728*($C$4/100)))&lt;=1,2*ASIN(($C$7*Coefficients!$C$16)/( $A2728*($C$4/100)))*180/PI(),180),IF(AND(C$9="C",C$10="IB"),IF((($C$7*Coefficients!$D$16)/($A2728*($C$4/100)))&lt;=1,2*ASIN(($C$7*Coefficients!$D$16)/( $A2728*($C$4/100)))*180/PI(),180),IF(AND(C$9="L",C$10="D"),IF((($C$7*Coefficients!$E$16)/($A2728*($C$4/100)))&lt;=1,2*ASIN(($C$7*Coefficients!$E$16)/( $A2728*($C$4/100)))*180/PI(),180),IF(AND(C$9="C",C$10="D"),IF((($C$7*Coefficients!$F$16)/($A2728*($C$4/100)))&lt;=1,2*ASIN(($C$7*Coefficients!$F$16)/( $A2728*($C$4/100)))*180/PI(),180),FALSE))))</f>
        <v>15.901246310540877</v>
      </c>
      <c r="H2728" s="50">
        <f>IF(AND(C$9="L",C$10="IB"),(($C$7*Coefficients!$C$16)/($A2728*SIN(C$5*PI()/180))*100/2)^2*PI(),IF(AND(C$9="C",C$10="IB"),(($C$7*Coefficients!$D$16)/($A2728*SIN(C$5*PI()/180))*100/2)^2*PI(),IF(AND(C$9="L",C$10="D"),(($C$7*Coefficients!$E$16)/($A2728*SIN(C$5*PI()/180))*100/2)^2*PI(),IF(AND(C$9="C",C$10="D"),(($C$7* Coefficients!$F$16)/($A2728*SIN(C$5*PI()/180))*100/2)^2*PI(),FALSE))))</f>
        <v>105.43083232708445</v>
      </c>
      <c r="I2728" s="42">
        <f t="shared" si="303"/>
        <v>0.16221461756172606</v>
      </c>
      <c r="L2728" s="44"/>
    </row>
    <row r="2729" spans="1:12" x14ac:dyDescent="0.25">
      <c r="A2729" s="51">
        <f t="shared" si="304"/>
        <v>4943.106869867639</v>
      </c>
      <c r="B2729" s="5">
        <f t="shared" si="298"/>
        <v>2.1631588007594245E-2</v>
      </c>
      <c r="C2729" s="49">
        <f t="shared" si="301"/>
        <v>-33.298231943515738</v>
      </c>
      <c r="D2729" s="5">
        <f t="shared" si="299"/>
        <v>47.549285636614513</v>
      </c>
      <c r="E2729" s="5">
        <f t="shared" si="300"/>
        <v>256.87274656352162</v>
      </c>
      <c r="F2729" s="5">
        <f t="shared" si="302"/>
        <v>24.097180293541761</v>
      </c>
      <c r="G2729" s="16">
        <f>IF(AND(C$9="L",C$10="IB"),IF((($C$7*Coefficients!$C$16)/($A2729*($C$4/100)))&lt;=1,2*ASIN(($C$7*Coefficients!$C$16)/( $A2729*($C$4/100)))*180/PI(),180),IF(AND(C$9="C",C$10="IB"),IF((($C$7*Coefficients!$D$16)/($A2729*($C$4/100)))&lt;=1,2*ASIN(($C$7*Coefficients!$D$16)/( $A2729*($C$4/100)))*180/PI(),180),IF(AND(C$9="L",C$10="D"),IF((($C$7*Coefficients!$E$16)/($A2729*($C$4/100)))&lt;=1,2*ASIN(($C$7*Coefficients!$E$16)/( $A2729*($C$4/100)))*180/PI(),180),IF(AND(C$9="C",C$10="D"),IF((($C$7*Coefficients!$F$16)/($A2729*($C$4/100)))&lt;=1,2*ASIN(($C$7*Coefficients!$F$16)/( $A2729*($C$4/100)))*180/PI(),180),FALSE))))</f>
        <v>15.864438723987071</v>
      </c>
      <c r="H2729" s="50">
        <f>IF(AND(C$9="L",C$10="IB"),(($C$7*Coefficients!$C$16)/($A2729*SIN(C$5*PI()/180))*100/2)^2*PI(),IF(AND(C$9="C",C$10="IB"),(($C$7*Coefficients!$D$16)/($A2729*SIN(C$5*PI()/180))*100/2)^2*PI(),IF(AND(C$9="L",C$10="D"),(($C$7*Coefficients!$E$16)/($A2729*SIN(C$5*PI()/180))*100/2)^2*PI(),IF(AND(C$9="C",C$10="D"),(($C$7* Coefficients!$F$16)/($A2729*SIN(C$5*PI()/180))*100/2)^2*PI(),FALSE))))</f>
        <v>104.94642165426036</v>
      </c>
      <c r="I2729" s="42">
        <f t="shared" si="303"/>
        <v>0.16184153429428516</v>
      </c>
      <c r="L2729" s="44"/>
    </row>
    <row r="2730" spans="1:12" x14ac:dyDescent="0.25">
      <c r="A2730" s="51">
        <f t="shared" si="304"/>
        <v>4954.5019080471848</v>
      </c>
      <c r="B2730" s="5">
        <f t="shared" si="298"/>
        <v>2.0191435046895138E-2</v>
      </c>
      <c r="C2730" s="49">
        <f t="shared" si="301"/>
        <v>-33.896656275114253</v>
      </c>
      <c r="D2730" s="5">
        <f t="shared" si="299"/>
        <v>47.658898060440954</v>
      </c>
      <c r="E2730" s="5">
        <f t="shared" si="300"/>
        <v>258.05841728989424</v>
      </c>
      <c r="F2730" s="5">
        <f t="shared" si="302"/>
        <v>24.117180293541765</v>
      </c>
      <c r="G2730" s="16">
        <f>IF(AND(C$9="L",C$10="IB"),IF((($C$7*Coefficients!$C$16)/($A2730*($C$4/100)))&lt;=1,2*ASIN(($C$7*Coefficients!$C$16)/( $A2730*($C$4/100)))*180/PI(),180),IF(AND(C$9="C",C$10="IB"),IF((($C$7*Coefficients!$D$16)/($A2730*($C$4/100)))&lt;=1,2*ASIN(($C$7*Coefficients!$D$16)/( $A2730*($C$4/100)))*180/PI(),180),IF(AND(C$9="L",C$10="D"),IF((($C$7*Coefficients!$E$16)/($A2730*($C$4/100)))&lt;=1,2*ASIN(($C$7*Coefficients!$E$16)/( $A2730*($C$4/100)))*180/PI(),180),IF(AND(C$9="C",C$10="D"),IF((($C$7*Coefficients!$F$16)/($A2730*($C$4/100)))&lt;=1,2*ASIN(($C$7*Coefficients!$F$16)/( $A2730*($C$4/100)))*180/PI(),180),FALSE))))</f>
        <v>15.827717434116547</v>
      </c>
      <c r="H2730" s="50">
        <f>IF(AND(C$9="L",C$10="IB"),(($C$7*Coefficients!$C$16)/($A2730*SIN(C$5*PI()/180))*100/2)^2*PI(),IF(AND(C$9="C",C$10="IB"),(($C$7*Coefficients!$D$16)/($A2730*SIN(C$5*PI()/180))*100/2)^2*PI(),IF(AND(C$9="L",C$10="D"),(($C$7*Coefficients!$E$16)/($A2730*SIN(C$5*PI()/180))*100/2)^2*PI(),IF(AND(C$9="C",C$10="D"),(($C$7* Coefficients!$F$16)/($A2730*SIN(C$5*PI()/180))*100/2)^2*PI(),FALSE))))</f>
        <v>104.46423664630835</v>
      </c>
      <c r="I2730" s="42">
        <f t="shared" si="303"/>
        <v>0.16146930909454826</v>
      </c>
      <c r="L2730" s="44"/>
    </row>
    <row r="2731" spans="1:12" x14ac:dyDescent="0.25">
      <c r="A2731" s="51">
        <f t="shared" si="304"/>
        <v>4965.9232145026417</v>
      </c>
      <c r="B2731" s="5">
        <f t="shared" si="298"/>
        <v>1.8752976525154633E-2</v>
      </c>
      <c r="C2731" s="49">
        <f t="shared" si="301"/>
        <v>-34.538595800480017</v>
      </c>
      <c r="D2731" s="5">
        <f t="shared" si="299"/>
        <v>47.768763167000628</v>
      </c>
      <c r="E2731" s="5">
        <f t="shared" si="300"/>
        <v>259.24956082367891</v>
      </c>
      <c r="F2731" s="5">
        <f t="shared" si="302"/>
        <v>24.137180293541761</v>
      </c>
      <c r="G2731" s="16">
        <f>IF(AND(C$9="L",C$10="IB"),IF((($C$7*Coefficients!$C$16)/($A2731*($C$4/100)))&lt;=1,2*ASIN(($C$7*Coefficients!$C$16)/( $A2731*($C$4/100)))*180/PI(),180),IF(AND(C$9="C",C$10="IB"),IF((($C$7*Coefficients!$D$16)/($A2731*($C$4/100)))&lt;=1,2*ASIN(($C$7*Coefficients!$D$16)/( $A2731*($C$4/100)))*180/PI(),180),IF(AND(C$9="L",C$10="D"),IF((($C$7*Coefficients!$E$16)/($A2731*($C$4/100)))&lt;=1,2*ASIN(($C$7*Coefficients!$E$16)/( $A2731*($C$4/100)))*180/PI(),180),IF(AND(C$9="C",C$10="D"),IF((($C$7*Coefficients!$F$16)/($A2731*($C$4/100)))&lt;=1,2*ASIN(($C$7*Coefficients!$F$16)/( $A2731*($C$4/100)))*180/PI(),180),FALSE))))</f>
        <v>15.791082230933752</v>
      </c>
      <c r="H2731" s="50">
        <f>IF(AND(C$9="L",C$10="IB"),(($C$7*Coefficients!$C$16)/($A2731*SIN(C$5*PI()/180))*100/2)^2*PI(),IF(AND(C$9="C",C$10="IB"),(($C$7*Coefficients!$D$16)/($A2731*SIN(C$5*PI()/180))*100/2)^2*PI(),IF(AND(C$9="L",C$10="D"),(($C$7*Coefficients!$E$16)/($A2731*SIN(C$5*PI()/180))*100/2)^2*PI(),IF(AND(C$9="C",C$10="D"),(($C$7* Coefficients!$F$16)/($A2731*SIN(C$5*PI()/180))*100/2)^2*PI(),FALSE))))</f>
        <v>103.98426707722729</v>
      </c>
      <c r="I2731" s="42">
        <f t="shared" si="303"/>
        <v>0.16109793998901439</v>
      </c>
      <c r="L2731" s="44"/>
    </row>
    <row r="2732" spans="1:12" x14ac:dyDescent="0.25">
      <c r="A2732" s="51">
        <f t="shared" si="304"/>
        <v>4977.3708497886391</v>
      </c>
      <c r="B2732" s="5">
        <f t="shared" si="298"/>
        <v>1.7316534255441097E-2</v>
      </c>
      <c r="C2732" s="49">
        <f t="shared" si="301"/>
        <v>-35.230780473104261</v>
      </c>
      <c r="D2732" s="5">
        <f t="shared" si="299"/>
        <v>47.878881538787368</v>
      </c>
      <c r="E2732" s="5">
        <f t="shared" si="300"/>
        <v>260.44620242620709</v>
      </c>
      <c r="F2732" s="5">
        <f t="shared" si="302"/>
        <v>24.157180293541764</v>
      </c>
      <c r="G2732" s="16">
        <f>IF(AND(C$9="L",C$10="IB"),IF((($C$7*Coefficients!$C$16)/($A2732*($C$4/100)))&lt;=1,2*ASIN(($C$7*Coefficients!$C$16)/( $A2732*($C$4/100)))*180/PI(),180),IF(AND(C$9="C",C$10="IB"),IF((($C$7*Coefficients!$D$16)/($A2732*($C$4/100)))&lt;=1,2*ASIN(($C$7*Coefficients!$D$16)/( $A2732*($C$4/100)))*180/PI(),180),IF(AND(C$9="L",C$10="D"),IF((($C$7*Coefficients!$E$16)/($A2732*($C$4/100)))&lt;=1,2*ASIN(($C$7*Coefficients!$E$16)/( $A2732*($C$4/100)))*180/PI(),180),IF(AND(C$9="C",C$10="D"),IF((($C$7*Coefficients!$F$16)/($A2732*($C$4/100)))&lt;=1,2*ASIN(($C$7*Coefficients!$F$16)/( $A2732*($C$4/100)))*180/PI(),180),FALSE))))</f>
        <v>15.754532905007949</v>
      </c>
      <c r="H2732" s="50">
        <f>IF(AND(C$9="L",C$10="IB"),(($C$7*Coefficients!$C$16)/($A2732*SIN(C$5*PI()/180))*100/2)^2*PI(),IF(AND(C$9="C",C$10="IB"),(($C$7*Coefficients!$D$16)/($A2732*SIN(C$5*PI()/180))*100/2)^2*PI(),IF(AND(C$9="L",C$10="D"),(($C$7*Coefficients!$E$16)/($A2732*SIN(C$5*PI()/180))*100/2)^2*PI(),IF(AND(C$9="C",C$10="D"),(($C$7* Coefficients!$F$16)/($A2732*SIN(C$5*PI()/180))*100/2)^2*PI(),FALSE))))</f>
        <v>103.50650276800005</v>
      </c>
      <c r="I2732" s="42">
        <f t="shared" si="303"/>
        <v>0.1607274250087215</v>
      </c>
      <c r="L2732" s="44"/>
    </row>
    <row r="2733" spans="1:12" x14ac:dyDescent="0.25">
      <c r="A2733" s="51">
        <f t="shared" si="304"/>
        <v>4988.8448745993992</v>
      </c>
      <c r="B2733" s="5">
        <f t="shared" si="298"/>
        <v>1.5882431223577353E-2</v>
      </c>
      <c r="C2733" s="49">
        <f t="shared" si="301"/>
        <v>-35.981660332680093</v>
      </c>
      <c r="D2733" s="5">
        <f t="shared" si="299"/>
        <v>47.989253759637819</v>
      </c>
      <c r="E2733" s="5">
        <f t="shared" si="300"/>
        <v>261.64836747541085</v>
      </c>
      <c r="F2733" s="5">
        <f t="shared" si="302"/>
        <v>24.177180293541763</v>
      </c>
      <c r="G2733" s="16">
        <f>IF(AND(C$9="L",C$10="IB"),IF((($C$7*Coefficients!$C$16)/($A2733*($C$4/100)))&lt;=1,2*ASIN(($C$7*Coefficients!$C$16)/( $A2733*($C$4/100)))*180/PI(),180),IF(AND(C$9="C",C$10="IB"),IF((($C$7*Coefficients!$D$16)/($A2733*($C$4/100)))&lt;=1,2*ASIN(($C$7*Coefficients!$D$16)/( $A2733*($C$4/100)))*180/PI(),180),IF(AND(C$9="L",C$10="D"),IF((($C$7*Coefficients!$E$16)/($A2733*($C$4/100)))&lt;=1,2*ASIN(($C$7*Coefficients!$E$16)/( $A2733*($C$4/100)))*180/PI(),180),IF(AND(C$9="C",C$10="D"),IF((($C$7*Coefficients!$F$16)/($A2733*($C$4/100)))&lt;=1,2*ASIN(($C$7*Coefficients!$F$16)/( $A2733*($C$4/100)))*180/PI(),180),FALSE))))</f>
        <v>15.71806924747132</v>
      </c>
      <c r="H2733" s="50">
        <f>IF(AND(C$9="L",C$10="IB"),(($C$7*Coefficients!$C$16)/($A2733*SIN(C$5*PI()/180))*100/2)^2*PI(),IF(AND(C$9="C",C$10="IB"),(($C$7*Coefficients!$D$16)/($A2733*SIN(C$5*PI()/180))*100/2)^2*PI(),IF(AND(C$9="L",C$10="D"),(($C$7*Coefficients!$E$16)/($A2733*SIN(C$5*PI()/180))*100/2)^2*PI(),IF(AND(C$9="C",C$10="D"),(($C$7* Coefficients!$F$16)/($A2733*SIN(C$5*PI()/180))*100/2)^2*PI(),FALSE))))</f>
        <v>103.03093358637805</v>
      </c>
      <c r="I2733" s="42">
        <f t="shared" si="303"/>
        <v>0.16035776218923614</v>
      </c>
      <c r="L2733" s="44"/>
    </row>
    <row r="2734" spans="1:12" x14ac:dyDescent="0.25">
      <c r="A2734" s="51">
        <f t="shared" si="304"/>
        <v>5000.3453497690598</v>
      </c>
      <c r="B2734" s="5">
        <f t="shared" si="298"/>
        <v>1.4450991518073711E-2</v>
      </c>
      <c r="C2734" s="49">
        <f t="shared" si="301"/>
        <v>-36.802047077449501</v>
      </c>
      <c r="D2734" s="5">
        <f t="shared" si="299"/>
        <v>48.099880414734521</v>
      </c>
      <c r="E2734" s="5">
        <f t="shared" si="300"/>
        <v>262.85608146636167</v>
      </c>
      <c r="F2734" s="5">
        <f t="shared" si="302"/>
        <v>24.197180293541759</v>
      </c>
      <c r="G2734" s="16">
        <f>IF(AND(C$9="L",C$10="IB"),IF((($C$7*Coefficients!$C$16)/($A2734*($C$4/100)))&lt;=1,2*ASIN(($C$7*Coefficients!$C$16)/( $A2734*($C$4/100)))*180/PI(),180),IF(AND(C$9="C",C$10="IB"),IF((($C$7*Coefficients!$D$16)/($A2734*($C$4/100)))&lt;=1,2*ASIN(($C$7*Coefficients!$D$16)/( $A2734*($C$4/100)))*180/PI(),180),IF(AND(C$9="L",C$10="D"),IF((($C$7*Coefficients!$E$16)/($A2734*($C$4/100)))&lt;=1,2*ASIN(($C$7*Coefficients!$E$16)/( $A2734*($C$4/100)))*180/PI(),180),IF(AND(C$9="C",C$10="D"),IF((($C$7*Coefficients!$F$16)/($A2734*($C$4/100)))&lt;=1,2*ASIN(($C$7*Coefficients!$F$16)/( $A2734*($C$4/100)))*180/PI(),180),FALSE))))</f>
        <v>15.681691050017086</v>
      </c>
      <c r="H2734" s="50">
        <f>IF(AND(C$9="L",C$10="IB"),(($C$7*Coefficients!$C$16)/($A2734*SIN(C$5*PI()/180))*100/2)^2*PI(),IF(AND(C$9="C",C$10="IB"),(($C$7*Coefficients!$D$16)/($A2734*SIN(C$5*PI()/180))*100/2)^2*PI(),IF(AND(C$9="L",C$10="D"),(($C$7*Coefficients!$E$16)/($A2734*SIN(C$5*PI()/180))*100/2)^2*PI(),IF(AND(C$9="C",C$10="D"),(($C$7* Coefficients!$F$16)/($A2734*SIN(C$5*PI()/180))*100/2)^2*PI(),FALSE))))</f>
        <v>102.55754944666614</v>
      </c>
      <c r="I2734" s="42">
        <f t="shared" si="303"/>
        <v>0.15998894957064275</v>
      </c>
      <c r="L2734" s="44"/>
    </row>
    <row r="2735" spans="1:12" x14ac:dyDescent="0.25">
      <c r="A2735" s="51">
        <f t="shared" si="304"/>
        <v>5011.8723362719957</v>
      </c>
      <c r="B2735" s="5">
        <f t="shared" si="298"/>
        <v>1.3022540258709399E-2</v>
      </c>
      <c r="C2735" s="49">
        <f t="shared" si="301"/>
        <v>-37.706085825752005</v>
      </c>
      <c r="D2735" s="5">
        <f t="shared" si="299"/>
        <v>48.210762090608988</v>
      </c>
      <c r="E2735" s="5">
        <f t="shared" si="300"/>
        <v>264.0693700118112</v>
      </c>
      <c r="F2735" s="5">
        <f t="shared" si="302"/>
        <v>24.217180293541762</v>
      </c>
      <c r="G2735" s="16">
        <f>IF(AND(C$9="L",C$10="IB"),IF((($C$7*Coefficients!$C$16)/($A2735*($C$4/100)))&lt;=1,2*ASIN(($C$7*Coefficients!$C$16)/( $A2735*($C$4/100)))*180/PI(),180),IF(AND(C$9="C",C$10="IB"),IF((($C$7*Coefficients!$D$16)/($A2735*($C$4/100)))&lt;=1,2*ASIN(($C$7*Coefficients!$D$16)/( $A2735*($C$4/100)))*180/PI(),180),IF(AND(C$9="L",C$10="D"),IF((($C$7*Coefficients!$E$16)/($A2735*($C$4/100)))&lt;=1,2*ASIN(($C$7*Coefficients!$E$16)/( $A2735*($C$4/100)))*180/PI(),180),IF(AND(C$9="C",C$10="D"),IF((($C$7*Coefficients!$F$16)/($A2735*($C$4/100)))&lt;=1,2*ASIN(($C$7*Coefficients!$F$16)/( $A2735*($C$4/100)))*180/PI(),180),FALSE))))</f>
        <v>15.64539810489765</v>
      </c>
      <c r="H2735" s="50">
        <f>IF(AND(C$9="L",C$10="IB"),(($C$7*Coefficients!$C$16)/($A2735*SIN(C$5*PI()/180))*100/2)^2*PI(),IF(AND(C$9="C",C$10="IB"),(($C$7*Coefficients!$D$16)/($A2735*SIN(C$5*PI()/180))*100/2)^2*PI(),IF(AND(C$9="L",C$10="D"),(($C$7*Coefficients!$E$16)/($A2735*SIN(C$5*PI()/180))*100/2)^2*PI(),IF(AND(C$9="C",C$10="D"),(($C$7* Coefficients!$F$16)/($A2735*SIN(C$5*PI()/180))*100/2)^2*PI(),FALSE))))</f>
        <v>102.08634030950857</v>
      </c>
      <c r="I2735" s="42">
        <f t="shared" si="303"/>
        <v>0.15962098519753354</v>
      </c>
      <c r="L2735" s="44"/>
    </row>
    <row r="2736" spans="1:12" x14ac:dyDescent="0.25">
      <c r="A2736" s="51">
        <f t="shared" si="304"/>
        <v>5023.4258952231412</v>
      </c>
      <c r="B2736" s="5">
        <f t="shared" si="298"/>
        <v>1.1597403523764465E-2</v>
      </c>
      <c r="C2736" s="49">
        <f t="shared" si="301"/>
        <v>-38.712784631878819</v>
      </c>
      <c r="D2736" s="5">
        <f t="shared" si="299"/>
        <v>48.321899375144817</v>
      </c>
      <c r="E2736" s="5">
        <f t="shared" si="300"/>
        <v>265.28825884273357</v>
      </c>
      <c r="F2736" s="5">
        <f t="shared" si="302"/>
        <v>24.237180293541762</v>
      </c>
      <c r="G2736" s="16">
        <f>IF(AND(C$9="L",C$10="IB"),IF((($C$7*Coefficients!$C$16)/($A2736*($C$4/100)))&lt;=1,2*ASIN(($C$7*Coefficients!$C$16)/( $A2736*($C$4/100)))*180/PI(),180),IF(AND(C$9="C",C$10="IB"),IF((($C$7*Coefficients!$D$16)/($A2736*($C$4/100)))&lt;=1,2*ASIN(($C$7*Coefficients!$D$16)/( $A2736*($C$4/100)))*180/PI(),180),IF(AND(C$9="L",C$10="D"),IF((($C$7*Coefficients!$E$16)/($A2736*($C$4/100)))&lt;=1,2*ASIN(($C$7*Coefficients!$E$16)/( $A2736*($C$4/100)))*180/PI(),180),IF(AND(C$9="C",C$10="D"),IF((($C$7*Coefficients!$F$16)/($A2736*($C$4/100)))&lt;=1,2*ASIN(($C$7*Coefficients!$F$16)/( $A2736*($C$4/100)))*180/PI(),180),FALSE))))</f>
        <v>15.609190204922688</v>
      </c>
      <c r="H2736" s="50">
        <f>IF(AND(C$9="L",C$10="IB"),(($C$7*Coefficients!$C$16)/($A2736*SIN(C$5*PI()/180))*100/2)^2*PI(),IF(AND(C$9="C",C$10="IB"),(($C$7*Coefficients!$D$16)/($A2736*SIN(C$5*PI()/180))*100/2)^2*PI(),IF(AND(C$9="L",C$10="D"),(($C$7*Coefficients!$E$16)/($A2736*SIN(C$5*PI()/180))*100/2)^2*PI(),IF(AND(C$9="C",C$10="D"),(($C$7* Coefficients!$F$16)/($A2736*SIN(C$5*PI()/180))*100/2)^2*PI(),FALSE))))</f>
        <v>101.61729618167645</v>
      </c>
      <c r="I2736" s="42">
        <f t="shared" si="303"/>
        <v>0.15925386711899805</v>
      </c>
      <c r="L2736" s="44"/>
    </row>
    <row r="2737" spans="1:12" x14ac:dyDescent="0.25">
      <c r="A2737" s="51">
        <f t="shared" si="304"/>
        <v>5035.006087878317</v>
      </c>
      <c r="B2737" s="5">
        <f t="shared" si="298"/>
        <v>1.0175908275892074E-2</v>
      </c>
      <c r="C2737" s="49">
        <f t="shared" si="301"/>
        <v>-39.84853632686422</v>
      </c>
      <c r="D2737" s="5">
        <f t="shared" si="299"/>
        <v>48.433292857580838</v>
      </c>
      <c r="E2737" s="5">
        <f t="shared" si="300"/>
        <v>266.51277380887223</v>
      </c>
      <c r="F2737" s="5">
        <f t="shared" si="302"/>
        <v>24.257180293541762</v>
      </c>
      <c r="G2737" s="16">
        <f>IF(AND(C$9="L",C$10="IB"),IF((($C$7*Coefficients!$C$16)/($A2737*($C$4/100)))&lt;=1,2*ASIN(($C$7*Coefficients!$C$16)/( $A2737*($C$4/100)))*180/PI(),180),IF(AND(C$9="C",C$10="IB"),IF((($C$7*Coefficients!$D$16)/($A2737*($C$4/100)))&lt;=1,2*ASIN(($C$7*Coefficients!$D$16)/( $A2737*($C$4/100)))*180/PI(),180),IF(AND(C$9="L",C$10="D"),IF((($C$7*Coefficients!$E$16)/($A2737*($C$4/100)))&lt;=1,2*ASIN(($C$7*Coefficients!$E$16)/( $A2737*($C$4/100)))*180/PI(),180),IF(AND(C$9="C",C$10="D"),IF((($C$7*Coefficients!$F$16)/($A2737*($C$4/100)))&lt;=1,2*ASIN(($C$7*Coefficients!$F$16)/( $A2737*($C$4/100)))*180/PI(),180),FALSE))))</f>
        <v>15.573067143457328</v>
      </c>
      <c r="H2737" s="50">
        <f>IF(AND(C$9="L",C$10="IB"),(($C$7*Coefficients!$C$16)/($A2737*SIN(C$5*PI()/180))*100/2)^2*PI(),IF(AND(C$9="C",C$10="IB"),(($C$7*Coefficients!$D$16)/($A2737*SIN(C$5*PI()/180))*100/2)^2*PI(),IF(AND(C$9="L",C$10="D"),(($C$7*Coefficients!$E$16)/($A2737*SIN(C$5*PI()/180))*100/2)^2*PI(),IF(AND(C$9="C",C$10="D"),(($C$7* Coefficients!$F$16)/($A2737*SIN(C$5*PI()/180))*100/2)^2*PI(),FALSE))))</f>
        <v>101.15040711585536</v>
      </c>
      <c r="I2737" s="42">
        <f t="shared" si="303"/>
        <v>0.1588875933886128</v>
      </c>
      <c r="L2737" s="44"/>
    </row>
    <row r="2738" spans="1:12" x14ac:dyDescent="0.25">
      <c r="A2738" s="51">
        <f t="shared" si="304"/>
        <v>5046.6129756345508</v>
      </c>
      <c r="B2738" s="5">
        <f t="shared" si="298"/>
        <v>8.7583822866545216E-3</v>
      </c>
      <c r="C2738" s="49">
        <f t="shared" si="301"/>
        <v>-41.151522052114736</v>
      </c>
      <c r="D2738" s="5">
        <f t="shared" si="299"/>
        <v>48.544943128514198</v>
      </c>
      <c r="E2738" s="5">
        <f t="shared" si="300"/>
        <v>267.74294087928735</v>
      </c>
      <c r="F2738" s="5">
        <f t="shared" si="302"/>
        <v>24.277180293541761</v>
      </c>
      <c r="G2738" s="16">
        <f>IF(AND(C$9="L",C$10="IB"),IF((($C$7*Coefficients!$C$16)/($A2738*($C$4/100)))&lt;=1,2*ASIN(($C$7*Coefficients!$C$16)/( $A2738*($C$4/100)))*180/PI(),180),IF(AND(C$9="C",C$10="IB"),IF((($C$7*Coefficients!$D$16)/($A2738*($C$4/100)))&lt;=1,2*ASIN(($C$7*Coefficients!$D$16)/( $A2738*($C$4/100)))*180/PI(),180),IF(AND(C$9="L",C$10="D"),IF((($C$7*Coefficients!$E$16)/($A2738*($C$4/100)))&lt;=1,2*ASIN(($C$7*Coefficients!$E$16)/( $A2738*($C$4/100)))*180/PI(),180),IF(AND(C$9="C",C$10="D"),IF((($C$7*Coefficients!$F$16)/($A2738*($C$4/100)))&lt;=1,2*ASIN(($C$7*Coefficients!$F$16)/( $A2738*($C$4/100)))*180/PI(),180),FALSE))))</f>
        <v>15.537028714420282</v>
      </c>
      <c r="H2738" s="50">
        <f>IF(AND(C$9="L",C$10="IB"),(($C$7*Coefficients!$C$16)/($A2738*SIN(C$5*PI()/180))*100/2)^2*PI(),IF(AND(C$9="C",C$10="IB"),(($C$7*Coefficients!$D$16)/($A2738*SIN(C$5*PI()/180))*100/2)^2*PI(),IF(AND(C$9="L",C$10="D"),(($C$7*Coefficients!$E$16)/($A2738*SIN(C$5*PI()/180))*100/2)^2*PI(),IF(AND(C$9="C",C$10="D"),(($C$7* Coefficients!$F$16)/($A2738*SIN(C$5*PI()/180))*100/2)^2*PI(),FALSE))))</f>
        <v>100.68566321043485</v>
      </c>
      <c r="I2738" s="42">
        <f t="shared" si="303"/>
        <v>0.15852216206443087</v>
      </c>
      <c r="L2738" s="44"/>
    </row>
    <row r="2739" spans="1:12" x14ac:dyDescent="0.25">
      <c r="A2739" s="51">
        <f t="shared" si="304"/>
        <v>5058.2466200304061</v>
      </c>
      <c r="B2739" s="5">
        <f t="shared" si="298"/>
        <v>7.3451540597029132E-3</v>
      </c>
      <c r="C2739" s="49">
        <f t="shared" si="301"/>
        <v>-42.679981814827286</v>
      </c>
      <c r="D2739" s="5">
        <f t="shared" si="299"/>
        <v>48.656850779903522</v>
      </c>
      <c r="E2739" s="5">
        <f t="shared" si="300"/>
        <v>268.97878614290687</v>
      </c>
      <c r="F2739" s="5">
        <f t="shared" si="302"/>
        <v>24.297180293541764</v>
      </c>
      <c r="G2739" s="16">
        <f>IF(AND(C$9="L",C$10="IB"),IF((($C$7*Coefficients!$C$16)/($A2739*($C$4/100)))&lt;=1,2*ASIN(($C$7*Coefficients!$C$16)/( $A2739*($C$4/100)))*180/PI(),180),IF(AND(C$9="C",C$10="IB"),IF((($C$7*Coefficients!$D$16)/($A2739*($C$4/100)))&lt;=1,2*ASIN(($C$7*Coefficients!$D$16)/( $A2739*($C$4/100)))*180/PI(),180),IF(AND(C$9="L",C$10="D"),IF((($C$7*Coefficients!$E$16)/($A2739*($C$4/100)))&lt;=1,2*ASIN(($C$7*Coefficients!$E$16)/( $A2739*($C$4/100)))*180/PI(),180),IF(AND(C$9="C",C$10="D"),IF((($C$7*Coefficients!$F$16)/($A2739*($C$4/100)))&lt;=1,2*ASIN(($C$7*Coefficients!$F$16)/( $A2739*($C$4/100)))*180/PI(),180),FALSE))))</f>
        <v>15.501074712282037</v>
      </c>
      <c r="H2739" s="50">
        <f>IF(AND(C$9="L",C$10="IB"),(($C$7*Coefficients!$C$16)/($A2739*SIN(C$5*PI()/180))*100/2)^2*PI(),IF(AND(C$9="C",C$10="IB"),(($C$7*Coefficients!$D$16)/($A2739*SIN(C$5*PI()/180))*100/2)^2*PI(),IF(AND(C$9="L",C$10="D"),(($C$7*Coefficients!$E$16)/($A2739*SIN(C$5*PI()/180))*100/2)^2*PI(),IF(AND(C$9="C",C$10="D"),(($C$7* Coefficients!$F$16)/($A2739*SIN(C$5*PI()/180))*100/2)^2*PI(),FALSE))))</f>
        <v>100.22305460929817</v>
      </c>
      <c r="I2739" s="42">
        <f t="shared" si="303"/>
        <v>0.15815757120897184</v>
      </c>
      <c r="L2739" s="44"/>
    </row>
    <row r="2740" spans="1:12" x14ac:dyDescent="0.25">
      <c r="A2740" s="51">
        <f t="shared" si="304"/>
        <v>5069.9070827463074</v>
      </c>
      <c r="B2740" s="5">
        <f t="shared" si="298"/>
        <v>5.9365527526229842E-3</v>
      </c>
      <c r="C2740" s="49">
        <f t="shared" si="301"/>
        <v>-44.529313373455935</v>
      </c>
      <c r="D2740" s="5">
        <f t="shared" si="299"/>
        <v>48.769016405072044</v>
      </c>
      <c r="E2740" s="5">
        <f t="shared" si="300"/>
        <v>270.22033580907987</v>
      </c>
      <c r="F2740" s="5">
        <f t="shared" si="302"/>
        <v>24.31718029354176</v>
      </c>
      <c r="G2740" s="16">
        <f>IF(AND(C$9="L",C$10="IB"),IF((($C$7*Coefficients!$C$16)/($A2740*($C$4/100)))&lt;=1,2*ASIN(($C$7*Coefficients!$C$16)/( $A2740*($C$4/100)))*180/PI(),180),IF(AND(C$9="C",C$10="IB"),IF((($C$7*Coefficients!$D$16)/($A2740*($C$4/100)))&lt;=1,2*ASIN(($C$7*Coefficients!$D$16)/( $A2740*($C$4/100)))*180/PI(),180),IF(AND(C$9="L",C$10="D"),IF((($C$7*Coefficients!$E$16)/($A2740*($C$4/100)))&lt;=1,2*ASIN(($C$7*Coefficients!$E$16)/( $A2740*($C$4/100)))*180/PI(),180),IF(AND(C$9="C",C$10="D"),IF((($C$7*Coefficients!$F$16)/($A2740*($C$4/100)))&lt;=1,2*ASIN(($C$7*Coefficients!$F$16)/( $A2740*($C$4/100)))*180/PI(),180),FALSE))))</f>
        <v>15.465204932062974</v>
      </c>
      <c r="H2740" s="50">
        <f>IF(AND(C$9="L",C$10="IB"),(($C$7*Coefficients!$C$16)/($A2740*SIN(C$5*PI()/180))*100/2)^2*PI(),IF(AND(C$9="C",C$10="IB"),(($C$7*Coefficients!$D$16)/($A2740*SIN(C$5*PI()/180))*100/2)^2*PI(),IF(AND(C$9="L",C$10="D"),(($C$7*Coefficients!$E$16)/($A2740*SIN(C$5*PI()/180))*100/2)^2*PI(),IF(AND(C$9="C",C$10="D"),(($C$7* Coefficients!$F$16)/($A2740*SIN(C$5*PI()/180))*100/2)^2*PI(),FALSE))))</f>
        <v>99.762571501613337</v>
      </c>
      <c r="I2740" s="42">
        <f t="shared" si="303"/>
        <v>0.15779381888921123</v>
      </c>
      <c r="L2740" s="44"/>
    </row>
    <row r="2741" spans="1:12" x14ac:dyDescent="0.25">
      <c r="A2741" s="51">
        <f t="shared" si="304"/>
        <v>5081.594425604867</v>
      </c>
      <c r="B2741" s="5">
        <f t="shared" si="298"/>
        <v>4.5329080974377753E-3</v>
      </c>
      <c r="C2741" s="49">
        <f t="shared" si="301"/>
        <v>-46.872461719334737</v>
      </c>
      <c r="D2741" s="5">
        <f t="shared" si="299"/>
        <v>48.881440598710718</v>
      </c>
      <c r="E2741" s="5">
        <f t="shared" si="300"/>
        <v>271.46761620813209</v>
      </c>
      <c r="F2741" s="5">
        <f t="shared" si="302"/>
        <v>24.337180293541763</v>
      </c>
      <c r="G2741" s="16">
        <f>IF(AND(C$9="L",C$10="IB"),IF((($C$7*Coefficients!$C$16)/($A2741*($C$4/100)))&lt;=1,2*ASIN(($C$7*Coefficients!$C$16)/( $A2741*($C$4/100)))*180/PI(),180),IF(AND(C$9="C",C$10="IB"),IF((($C$7*Coefficients!$D$16)/($A2741*($C$4/100)))&lt;=1,2*ASIN(($C$7*Coefficients!$D$16)/( $A2741*($C$4/100)))*180/PI(),180),IF(AND(C$9="L",C$10="D"),IF((($C$7*Coefficients!$E$16)/($A2741*($C$4/100)))&lt;=1,2*ASIN(($C$7*Coefficients!$E$16)/( $A2741*($C$4/100)))*180/PI(),180),IF(AND(C$9="C",C$10="D"),IF((($C$7*Coefficients!$F$16)/($A2741*($C$4/100)))&lt;=1,2*ASIN(($C$7*Coefficients!$F$16)/( $A2741*($C$4/100)))*180/PI(),180),FALSE))))</f>
        <v>15.429419169331593</v>
      </c>
      <c r="H2741" s="50">
        <f>IF(AND(C$9="L",C$10="IB"),(($C$7*Coefficients!$C$16)/($A2741*SIN(C$5*PI()/180))*100/2)^2*PI(),IF(AND(C$9="C",C$10="IB"),(($C$7*Coefficients!$D$16)/($A2741*SIN(C$5*PI()/180))*100/2)^2*PI(),IF(AND(C$9="L",C$10="D"),(($C$7*Coefficients!$E$16)/($A2741*SIN(C$5*PI()/180))*100/2)^2*PI(),IF(AND(C$9="C",C$10="D"),(($C$7* Coefficients!$F$16)/($A2741*SIN(C$5*PI()/180))*100/2)^2*PI(),FALSE))))</f>
        <v>99.30420412162502</v>
      </c>
      <c r="I2741" s="42">
        <f t="shared" si="303"/>
        <v>0.15743090317657046</v>
      </c>
      <c r="L2741" s="44"/>
    </row>
    <row r="2742" spans="1:12" x14ac:dyDescent="0.25">
      <c r="A2742" s="51">
        <f t="shared" si="304"/>
        <v>5093.3087105712139</v>
      </c>
      <c r="B2742" s="5">
        <f t="shared" si="298"/>
        <v>3.1345503197788894E-3</v>
      </c>
      <c r="C2742" s="49">
        <f t="shared" si="301"/>
        <v>-50.076495078459985</v>
      </c>
      <c r="D2742" s="5">
        <f t="shared" si="299"/>
        <v>48.994123956881467</v>
      </c>
      <c r="E2742" s="5">
        <f t="shared" si="300"/>
        <v>272.72065379192469</v>
      </c>
      <c r="F2742" s="5">
        <f t="shared" si="302"/>
        <v>24.357180293541759</v>
      </c>
      <c r="G2742" s="16">
        <f>IF(AND(C$9="L",C$10="IB"),IF((($C$7*Coefficients!$C$16)/($A2742*($C$4/100)))&lt;=1,2*ASIN(($C$7*Coefficients!$C$16)/( $A2742*($C$4/100)))*180/PI(),180),IF(AND(C$9="C",C$10="IB"),IF((($C$7*Coefficients!$D$16)/($A2742*($C$4/100)))&lt;=1,2*ASIN(($C$7*Coefficients!$D$16)/( $A2742*($C$4/100)))*180/PI(),180),IF(AND(C$9="L",C$10="D"),IF((($C$7*Coefficients!$E$16)/($A2742*($C$4/100)))&lt;=1,2*ASIN(($C$7*Coefficients!$E$16)/( $A2742*($C$4/100)))*180/PI(),180),IF(AND(C$9="C",C$10="D"),IF((($C$7*Coefficients!$F$16)/($A2742*($C$4/100)))&lt;=1,2*ASIN(($C$7*Coefficients!$F$16)/( $A2742*($C$4/100)))*180/PI(),180),FALSE))))</f>
        <v>15.393717220202644</v>
      </c>
      <c r="H2742" s="50">
        <f>IF(AND(C$9="L",C$10="IB"),(($C$7*Coefficients!$C$16)/($A2742*SIN(C$5*PI()/180))*100/2)^2*PI(),IF(AND(C$9="C",C$10="IB"),(($C$7*Coefficients!$D$16)/($A2742*SIN(C$5*PI()/180))*100/2)^2*PI(),IF(AND(C$9="L",C$10="D"),(($C$7*Coefficients!$E$16)/($A2742*SIN(C$5*PI()/180))*100/2)^2*PI(),IF(AND(C$9="C",C$10="D"),(($C$7* Coefficients!$F$16)/($A2742*SIN(C$5*PI()/180))*100/2)^2*PI(),FALSE))))</f>
        <v>98.847942748447394</v>
      </c>
      <c r="I2742" s="42">
        <f t="shared" si="303"/>
        <v>0.15706882214690657</v>
      </c>
      <c r="L2742" s="44"/>
    </row>
    <row r="2743" spans="1:12" x14ac:dyDescent="0.25">
      <c r="A2743" s="51">
        <f t="shared" si="304"/>
        <v>5105.0499997533207</v>
      </c>
      <c r="B2743" s="5">
        <f t="shared" si="298"/>
        <v>1.7418100567287449E-3</v>
      </c>
      <c r="C2743" s="49">
        <f t="shared" si="301"/>
        <v>-55.179984125628309</v>
      </c>
      <c r="D2743" s="5">
        <f t="shared" si="299"/>
        <v>49.10706707702019</v>
      </c>
      <c r="E2743" s="5">
        <f t="shared" si="300"/>
        <v>273.97947513441494</v>
      </c>
      <c r="F2743" s="5">
        <f t="shared" si="302"/>
        <v>24.377180293541759</v>
      </c>
      <c r="G2743" s="16">
        <f>IF(AND(C$9="L",C$10="IB"),IF((($C$7*Coefficients!$C$16)/($A2743*($C$4/100)))&lt;=1,2*ASIN(($C$7*Coefficients!$C$16)/( $A2743*($C$4/100)))*180/PI(),180),IF(AND(C$9="C",C$10="IB"),IF((($C$7*Coefficients!$D$16)/($A2743*($C$4/100)))&lt;=1,2*ASIN(($C$7*Coefficients!$D$16)/( $A2743*($C$4/100)))*180/PI(),180),IF(AND(C$9="L",C$10="D"),IF((($C$7*Coefficients!$E$16)/($A2743*($C$4/100)))&lt;=1,2*ASIN(($C$7*Coefficients!$E$16)/( $A2743*($C$4/100)))*180/PI(),180),IF(AND(C$9="C",C$10="D"),IF((($C$7*Coefficients!$F$16)/($A2743*($C$4/100)))&lt;=1,2*ASIN(($C$7*Coefficients!$F$16)/( $A2743*($C$4/100)))*180/PI(),180),FALSE))))</f>
        <v>15.358098881335374</v>
      </c>
      <c r="H2743" s="50">
        <f>IF(AND(C$9="L",C$10="IB"),(($C$7*Coefficients!$C$16)/($A2743*SIN(C$5*PI()/180))*100/2)^2*PI(),IF(AND(C$9="C",C$10="IB"),(($C$7*Coefficients!$D$16)/($A2743*SIN(C$5*PI()/180))*100/2)^2*PI(),IF(AND(C$9="L",C$10="D"),(($C$7*Coefficients!$E$16)/($A2743*SIN(C$5*PI()/180))*100/2)^2*PI(),IF(AND(C$9="C",C$10="D"),(($C$7* Coefficients!$F$16)/($A2743*SIN(C$5*PI()/180))*100/2)^2*PI(),FALSE))))</f>
        <v>98.393777705858113</v>
      </c>
      <c r="I2743" s="42">
        <f t="shared" si="303"/>
        <v>0.15670757388050197</v>
      </c>
      <c r="L2743" s="44"/>
    </row>
    <row r="2744" spans="1:12" x14ac:dyDescent="0.25">
      <c r="A2744" s="51">
        <f t="shared" si="304"/>
        <v>5116.8183554023335</v>
      </c>
      <c r="B2744" s="5">
        <f t="shared" si="298"/>
        <v>3.5501827334402197E-4</v>
      </c>
      <c r="C2744" s="49">
        <f t="shared" si="301"/>
        <v>-68.994985851110414</v>
      </c>
      <c r="D2744" s="5">
        <f t="shared" si="299"/>
        <v>49.220270557940125</v>
      </c>
      <c r="E2744" s="5">
        <f t="shared" si="300"/>
        <v>275.24410693222012</v>
      </c>
      <c r="F2744" s="5">
        <f t="shared" si="302"/>
        <v>24.397180293541759</v>
      </c>
      <c r="G2744" s="16">
        <f>IF(AND(C$9="L",C$10="IB"),IF((($C$7*Coefficients!$C$16)/($A2744*($C$4/100)))&lt;=1,2*ASIN(($C$7*Coefficients!$C$16)/( $A2744*($C$4/100)))*180/PI(),180),IF(AND(C$9="C",C$10="IB"),IF((($C$7*Coefficients!$D$16)/($A2744*($C$4/100)))&lt;=1,2*ASIN(($C$7*Coefficients!$D$16)/( $A2744*($C$4/100)))*180/PI(),180),IF(AND(C$9="L",C$10="D"),IF((($C$7*Coefficients!$E$16)/($A2744*($C$4/100)))&lt;=1,2*ASIN(($C$7*Coefficients!$E$16)/( $A2744*($C$4/100)))*180/PI(),180),IF(AND(C$9="C",C$10="D"),IF((($C$7*Coefficients!$F$16)/($A2744*($C$4/100)))&lt;=1,2*ASIN(($C$7*Coefficients!$F$16)/( $A2744*($C$4/100)))*180/PI(),180),FALSE))))</f>
        <v>15.322563949931713</v>
      </c>
      <c r="H2744" s="50">
        <f>IF(AND(C$9="L",C$10="IB"),(($C$7*Coefficients!$C$16)/($A2744*SIN(C$5*PI()/180))*100/2)^2*PI(),IF(AND(C$9="C",C$10="IB"),(($C$7*Coefficients!$D$16)/($A2744*SIN(C$5*PI()/180))*100/2)^2*PI(),IF(AND(C$9="L",C$10="D"),(($C$7*Coefficients!$E$16)/($A2744*SIN(C$5*PI()/180))*100/2)^2*PI(),IF(AND(C$9="C",C$10="D"),(($C$7* Coefficients!$F$16)/($A2744*SIN(C$5*PI()/180))*100/2)^2*PI(),FALSE))))</f>
        <v>97.941699362093047</v>
      </c>
      <c r="I2744" s="42">
        <f t="shared" si="303"/>
        <v>0.15634715646205433</v>
      </c>
      <c r="L2744" s="44"/>
    </row>
    <row r="2745" spans="1:12" x14ac:dyDescent="0.25">
      <c r="A2745" s="51">
        <f t="shared" si="304"/>
        <v>5128.6138399129022</v>
      </c>
      <c r="B2745" s="5">
        <f t="shared" si="298"/>
        <v>1.0254938221413274E-3</v>
      </c>
      <c r="C2745" s="49">
        <f t="shared" si="301"/>
        <v>-59.781339031958389</v>
      </c>
      <c r="D2745" s="5">
        <f t="shared" si="299"/>
        <v>49.333734999834796</v>
      </c>
      <c r="E2745" s="5">
        <f t="shared" si="300"/>
        <v>276.51457600518341</v>
      </c>
      <c r="F2745" s="5">
        <f t="shared" si="302"/>
        <v>24.417180293541758</v>
      </c>
      <c r="G2745" s="16">
        <f>IF(AND(C$9="L",C$10="IB"),IF((($C$7*Coefficients!$C$16)/($A2745*($C$4/100)))&lt;=1,2*ASIN(($C$7*Coefficients!$C$16)/( $A2745*($C$4/100)))*180/PI(),180),IF(AND(C$9="C",C$10="IB"),IF((($C$7*Coefficients!$D$16)/($A2745*($C$4/100)))&lt;=1,2*ASIN(($C$7*Coefficients!$D$16)/( $A2745*($C$4/100)))*180/PI(),180),IF(AND(C$9="L",C$10="D"),IF((($C$7*Coefficients!$E$16)/($A2745*($C$4/100)))&lt;=1,2*ASIN(($C$7*Coefficients!$E$16)/( $A2745*($C$4/100)))*180/PI(),180),IF(AND(C$9="C",C$10="D"),IF((($C$7*Coefficients!$F$16)/($A2745*($C$4/100)))&lt;=1,2*ASIN(($C$7*Coefficients!$F$16)/( $A2745*($C$4/100)))*180/PI(),180),FALSE))))</f>
        <v>15.287112223734447</v>
      </c>
      <c r="H2745" s="50">
        <f>IF(AND(C$9="L",C$10="IB"),(($C$7*Coefficients!$C$16)/($A2745*SIN(C$5*PI()/180))*100/2)^2*PI(),IF(AND(C$9="C",C$10="IB"),(($C$7*Coefficients!$D$16)/($A2745*SIN(C$5*PI()/180))*100/2)^2*PI(),IF(AND(C$9="L",C$10="D"),(($C$7*Coefficients!$E$16)/($A2745*SIN(C$5*PI()/180))*100/2)^2*PI(),IF(AND(C$9="C",C$10="D"),(($C$7* Coefficients!$F$16)/($A2745*SIN(C$5*PI()/180))*100/2)^2*PI(),FALSE))))</f>
        <v>97.491698129642074</v>
      </c>
      <c r="I2745" s="42">
        <f t="shared" si="303"/>
        <v>0.15598756798066635</v>
      </c>
      <c r="L2745" s="44"/>
    </row>
    <row r="2746" spans="1:12" x14ac:dyDescent="0.25">
      <c r="A2746" s="51">
        <f t="shared" si="304"/>
        <v>5140.4365158235123</v>
      </c>
      <c r="B2746" s="5">
        <f t="shared" si="298"/>
        <v>2.3993948644149832E-3</v>
      </c>
      <c r="C2746" s="49">
        <f t="shared" si="301"/>
        <v>-52.397965500626277</v>
      </c>
      <c r="D2746" s="5">
        <f t="shared" si="299"/>
        <v>49.447461004281429</v>
      </c>
      <c r="E2746" s="5">
        <f t="shared" si="300"/>
        <v>277.79090929694257</v>
      </c>
      <c r="F2746" s="5">
        <f t="shared" si="302"/>
        <v>24.437180293541758</v>
      </c>
      <c r="G2746" s="16">
        <f>IF(AND(C$9="L",C$10="IB"),IF((($C$7*Coefficients!$C$16)/($A2746*($C$4/100)))&lt;=1,2*ASIN(($C$7*Coefficients!$C$16)/( $A2746*($C$4/100)))*180/PI(),180),IF(AND(C$9="C",C$10="IB"),IF((($C$7*Coefficients!$D$16)/($A2746*($C$4/100)))&lt;=1,2*ASIN(($C$7*Coefficients!$D$16)/( $A2746*($C$4/100)))*180/PI(),180),IF(AND(C$9="L",C$10="D"),IF((($C$7*Coefficients!$E$16)/($A2746*($C$4/100)))&lt;=1,2*ASIN(($C$7*Coefficients!$E$16)/( $A2746*($C$4/100)))*180/PI(),180),IF(AND(C$9="C",C$10="D"),IF((($C$7*Coefficients!$F$16)/($A2746*($C$4/100)))&lt;=1,2*ASIN(($C$7*Coefficients!$F$16)/( $A2746*($C$4/100)))*180/PI(),180),FALSE))))</f>
        <v>15.251743501025498</v>
      </c>
      <c r="H2746" s="50">
        <f>IF(AND(C$9="L",C$10="IB"),(($C$7*Coefficients!$C$16)/($A2746*SIN(C$5*PI()/180))*100/2)^2*PI(),IF(AND(C$9="C",C$10="IB"),(($C$7*Coefficients!$D$16)/($A2746*SIN(C$5*PI()/180))*100/2)^2*PI(),IF(AND(C$9="L",C$10="D"),(($C$7*Coefficients!$E$16)/($A2746*SIN(C$5*PI()/180))*100/2)^2*PI(),IF(AND(C$9="C",C$10="D"),(($C$7* Coefficients!$F$16)/($A2746*SIN(C$5*PI()/180))*100/2)^2*PI(),FALSE))))</f>
        <v>97.043764465045442</v>
      </c>
      <c r="I2746" s="42">
        <f t="shared" si="303"/>
        <v>0.15562880652983568</v>
      </c>
      <c r="L2746" s="44"/>
    </row>
    <row r="2747" spans="1:12" x14ac:dyDescent="0.25">
      <c r="A2747" s="51">
        <f t="shared" si="304"/>
        <v>5152.2864458168142</v>
      </c>
      <c r="B2747" s="5">
        <f t="shared" si="298"/>
        <v>3.7663534184890256E-3</v>
      </c>
      <c r="C2747" s="49">
        <f t="shared" si="301"/>
        <v>-48.481578601426662</v>
      </c>
      <c r="D2747" s="5">
        <f t="shared" si="299"/>
        <v>49.561449174243947</v>
      </c>
      <c r="E2747" s="5">
        <f t="shared" si="300"/>
        <v>279.07313387550187</v>
      </c>
      <c r="F2747" s="5">
        <f t="shared" si="302"/>
        <v>24.457180293541757</v>
      </c>
      <c r="G2747" s="16">
        <f>IF(AND(C$9="L",C$10="IB"),IF((($C$7*Coefficients!$C$16)/($A2747*($C$4/100)))&lt;=1,2*ASIN(($C$7*Coefficients!$C$16)/( $A2747*($C$4/100)))*180/PI(),180),IF(AND(C$9="C",C$10="IB"),IF((($C$7*Coefficients!$D$16)/($A2747*($C$4/100)))&lt;=1,2*ASIN(($C$7*Coefficients!$D$16)/( $A2747*($C$4/100)))*180/PI(),180),IF(AND(C$9="L",C$10="D"),IF((($C$7*Coefficients!$E$16)/($A2747*($C$4/100)))&lt;=1,2*ASIN(($C$7*Coefficients!$E$16)/( $A2747*($C$4/100)))*180/PI(),180),IF(AND(C$9="C",C$10="D"),IF((($C$7*Coefficients!$F$16)/($A2747*($C$4/100)))&lt;=1,2*ASIN(($C$7*Coefficients!$F$16)/( $A2747*($C$4/100)))*180/PI(),180),FALSE))))</f>
        <v>15.216457580624084</v>
      </c>
      <c r="H2747" s="50">
        <f>IF(AND(C$9="L",C$10="IB"),(($C$7*Coefficients!$C$16)/($A2747*SIN(C$5*PI()/180))*100/2)^2*PI(),IF(AND(C$9="C",C$10="IB"),(($C$7*Coefficients!$D$16)/($A2747*SIN(C$5*PI()/180))*100/2)^2*PI(),IF(AND(C$9="L",C$10="D"),(($C$7*Coefficients!$E$16)/($A2747*SIN(C$5*PI()/180))*100/2)^2*PI(),IF(AND(C$9="C",C$10="D"),(($C$7* Coefficients!$F$16)/($A2747*SIN(C$5*PI()/180))*100/2)^2*PI(),FALSE))))</f>
        <v>96.59788886869184</v>
      </c>
      <c r="I2747" s="42">
        <f t="shared" si="303"/>
        <v>0.1552708702074449</v>
      </c>
      <c r="L2747" s="44"/>
    </row>
    <row r="2748" spans="1:12" x14ac:dyDescent="0.25">
      <c r="A2748" s="51">
        <f t="shared" si="304"/>
        <v>5164.163692719957</v>
      </c>
      <c r="B2748" s="5">
        <f t="shared" si="298"/>
        <v>5.12603806839073E-3</v>
      </c>
      <c r="C2748" s="49">
        <f t="shared" si="301"/>
        <v>-45.804363457258518</v>
      </c>
      <c r="D2748" s="5">
        <f t="shared" si="299"/>
        <v>49.675700114076299</v>
      </c>
      <c r="E2748" s="5">
        <f t="shared" si="300"/>
        <v>280.36127693380564</v>
      </c>
      <c r="F2748" s="5">
        <f t="shared" si="302"/>
        <v>24.477180293541757</v>
      </c>
      <c r="G2748" s="16">
        <f>IF(AND(C$9="L",C$10="IB"),IF((($C$7*Coefficients!$C$16)/($A2748*($C$4/100)))&lt;=1,2*ASIN(($C$7*Coefficients!$C$16)/( $A2748*($C$4/100)))*180/PI(),180),IF(AND(C$9="C",C$10="IB"),IF((($C$7*Coefficients!$D$16)/($A2748*($C$4/100)))&lt;=1,2*ASIN(($C$7*Coefficients!$D$16)/( $A2748*($C$4/100)))*180/PI(),180),IF(AND(C$9="L",C$10="D"),IF((($C$7*Coefficients!$E$16)/($A2748*($C$4/100)))&lt;=1,2*ASIN(($C$7*Coefficients!$E$16)/( $A2748*($C$4/100)))*180/PI(),180),IF(AND(C$9="C",C$10="D"),IF((($C$7*Coefficients!$F$16)/($A2748*($C$4/100)))&lt;=1,2*ASIN(($C$7*Coefficients!$F$16)/( $A2748*($C$4/100)))*180/PI(),180),FALSE))))</f>
        <v>15.181254261885018</v>
      </c>
      <c r="H2748" s="50">
        <f>IF(AND(C$9="L",C$10="IB"),(($C$7*Coefficients!$C$16)/($A2748*SIN(C$5*PI()/180))*100/2)^2*PI(),IF(AND(C$9="C",C$10="IB"),(($C$7*Coefficients!$D$16)/($A2748*SIN(C$5*PI()/180))*100/2)^2*PI(),IF(AND(C$9="L",C$10="D"),(($C$7*Coefficients!$E$16)/($A2748*SIN(C$5*PI()/180))*100/2)^2*PI(),IF(AND(C$9="C",C$10="D"),(($C$7* Coefficients!$F$16)/($A2748*SIN(C$5*PI()/180))*100/2)^2*PI(),FALSE))))</f>
        <v>96.154061884616667</v>
      </c>
      <c r="I2748" s="42">
        <f t="shared" si="303"/>
        <v>0.15491375711575114</v>
      </c>
      <c r="L2748" s="44"/>
    </row>
    <row r="2749" spans="1:12" x14ac:dyDescent="0.25">
      <c r="A2749" s="51">
        <f t="shared" si="304"/>
        <v>5176.0683195049214</v>
      </c>
      <c r="B2749" s="5">
        <f t="shared" si="298"/>
        <v>6.4781175071348613E-3</v>
      </c>
      <c r="C2749" s="49">
        <f t="shared" si="301"/>
        <v>-43.771023570983004</v>
      </c>
      <c r="D2749" s="5">
        <f t="shared" si="299"/>
        <v>49.790214429525584</v>
      </c>
      <c r="E2749" s="5">
        <f t="shared" si="300"/>
        <v>281.65536579031505</v>
      </c>
      <c r="F2749" s="5">
        <f t="shared" si="302"/>
        <v>24.497180293541753</v>
      </c>
      <c r="G2749" s="16">
        <f>IF(AND(C$9="L",C$10="IB"),IF((($C$7*Coefficients!$C$16)/($A2749*($C$4/100)))&lt;=1,2*ASIN(($C$7*Coefficients!$C$16)/( $A2749*($C$4/100)))*180/PI(),180),IF(AND(C$9="C",C$10="IB"),IF((($C$7*Coefficients!$D$16)/($A2749*($C$4/100)))&lt;=1,2*ASIN(($C$7*Coefficients!$D$16)/( $A2749*($C$4/100)))*180/PI(),180),IF(AND(C$9="L",C$10="D"),IF((($C$7*Coefficients!$E$16)/($A2749*($C$4/100)))&lt;=1,2*ASIN(($C$7*Coefficients!$E$16)/( $A2749*($C$4/100)))*180/PI(),180),IF(AND(C$9="C",C$10="D"),IF((($C$7*Coefficients!$F$16)/($A2749*($C$4/100)))&lt;=1,2*ASIN(($C$7*Coefficients!$F$16)/( $A2749*($C$4/100)))*180/PI(),180),FALSE))))</f>
        <v>15.146133344696896</v>
      </c>
      <c r="H2749" s="50">
        <f>IF(AND(C$9="L",C$10="IB"),(($C$7*Coefficients!$C$16)/($A2749*SIN(C$5*PI()/180))*100/2)^2*PI(),IF(AND(C$9="C",C$10="IB"),(($C$7*Coefficients!$D$16)/($A2749*SIN(C$5*PI()/180))*100/2)^2*PI(),IF(AND(C$9="L",C$10="D"),(($C$7*Coefficients!$E$16)/($A2749*SIN(C$5*PI()/180))*100/2)^2*PI(),IF(AND(C$9="C",C$10="D"),(($C$7* Coefficients!$F$16)/($A2749*SIN(C$5*PI()/180))*100/2)^2*PI(),FALSE))))</f>
        <v>95.7122741003014</v>
      </c>
      <c r="I2749" s="42">
        <f t="shared" si="303"/>
        <v>0.15455746536137649</v>
      </c>
      <c r="L2749" s="44"/>
    </row>
    <row r="2750" spans="1:12" x14ac:dyDescent="0.25">
      <c r="A2750" s="51">
        <f t="shared" si="304"/>
        <v>5188.0003892888544</v>
      </c>
      <c r="B2750" s="5">
        <f t="shared" si="298"/>
        <v>7.8222606279673094E-3</v>
      </c>
      <c r="C2750" s="49">
        <f t="shared" si="301"/>
        <v>-42.133354359847672</v>
      </c>
      <c r="D2750" s="5">
        <f t="shared" si="299"/>
        <v>49.904992727735319</v>
      </c>
      <c r="E2750" s="5">
        <f t="shared" si="300"/>
        <v>282.95542788958784</v>
      </c>
      <c r="F2750" s="5">
        <f t="shared" si="302"/>
        <v>24.517180293541756</v>
      </c>
      <c r="G2750" s="16">
        <f>IF(AND(C$9="L",C$10="IB"),IF((($C$7*Coefficients!$C$16)/($A2750*($C$4/100)))&lt;=1,2*ASIN(($C$7*Coefficients!$C$16)/( $A2750*($C$4/100)))*180/PI(),180),IF(AND(C$9="C",C$10="IB"),IF((($C$7*Coefficients!$D$16)/($A2750*($C$4/100)))&lt;=1,2*ASIN(($C$7*Coefficients!$D$16)/( $A2750*($C$4/100)))*180/PI(),180),IF(AND(C$9="L",C$10="D"),IF((($C$7*Coefficients!$E$16)/($A2750*($C$4/100)))&lt;=1,2*ASIN(($C$7*Coefficients!$E$16)/( $A2750*($C$4/100)))*180/PI(),180),IF(AND(C$9="C",C$10="D"),IF((($C$7*Coefficients!$F$16)/($A2750*($C$4/100)))&lt;=1,2*ASIN(($C$7*Coefficients!$F$16)/( $A2750*($C$4/100)))*180/PI(),180),FALSE))))</f>
        <v>15.111094629480364</v>
      </c>
      <c r="H2750" s="50">
        <f>IF(AND(C$9="L",C$10="IB"),(($C$7*Coefficients!$C$16)/($A2750*SIN(C$5*PI()/180))*100/2)^2*PI(),IF(AND(C$9="C",C$10="IB"),(($C$7*Coefficients!$D$16)/($A2750*SIN(C$5*PI()/180))*100/2)^2*PI(),IF(AND(C$9="L",C$10="D"),(($C$7*Coefficients!$E$16)/($A2750*SIN(C$5*PI()/180))*100/2)^2*PI(),IF(AND(C$9="C",C$10="D"),(($C$7* Coefficients!$F$16)/($A2750*SIN(C$5*PI()/180))*100/2)^2*PI(),FALSE))))</f>
        <v>95.27251614647426</v>
      </c>
      <c r="I2750" s="42">
        <f t="shared" si="303"/>
        <v>0.15420199305529739</v>
      </c>
      <c r="L2750" s="44"/>
    </row>
    <row r="2751" spans="1:12" x14ac:dyDescent="0.25">
      <c r="A2751" s="51">
        <f t="shared" si="304"/>
        <v>5199.9599653344012</v>
      </c>
      <c r="B2751" s="5">
        <f t="shared" si="298"/>
        <v>9.1581366168666193E-3</v>
      </c>
      <c r="C2751" s="49">
        <f t="shared" si="301"/>
        <v>-40.763857643096408</v>
      </c>
      <c r="D2751" s="5">
        <f t="shared" si="299"/>
        <v>50.020035617248602</v>
      </c>
      <c r="E2751" s="5">
        <f t="shared" si="300"/>
        <v>284.2614908028599</v>
      </c>
      <c r="F2751" s="5">
        <f t="shared" si="302"/>
        <v>24.537180293541759</v>
      </c>
      <c r="G2751" s="16">
        <f>IF(AND(C$9="L",C$10="IB"),IF((($C$7*Coefficients!$C$16)/($A2751*($C$4/100)))&lt;=1,2*ASIN(($C$7*Coefficients!$C$16)/( $A2751*($C$4/100)))*180/PI(),180),IF(AND(C$9="C",C$10="IB"),IF((($C$7*Coefficients!$D$16)/($A2751*($C$4/100)))&lt;=1,2*ASIN(($C$7*Coefficients!$D$16)/( $A2751*($C$4/100)))*180/PI(),180),IF(AND(C$9="L",C$10="D"),IF((($C$7*Coefficients!$E$16)/($A2751*($C$4/100)))&lt;=1,2*ASIN(($C$7*Coefficients!$E$16)/( $A2751*($C$4/100)))*180/PI(),180),IF(AND(C$9="C",C$10="D"),IF((($C$7*Coefficients!$F$16)/($A2751*($C$4/100)))&lt;=1,2*ASIN(($C$7*Coefficients!$F$16)/( $A2751*($C$4/100)))*180/PI(),180),FALSE))))</f>
        <v>15.076137917186415</v>
      </c>
      <c r="H2751" s="50">
        <f>IF(AND(C$9="L",C$10="IB"),(($C$7*Coefficients!$C$16)/($A2751*SIN(C$5*PI()/180))*100/2)^2*PI(),IF(AND(C$9="C",C$10="IB"),(($C$7*Coefficients!$D$16)/($A2751*SIN(C$5*PI()/180))*100/2)^2*PI(),IF(AND(C$9="L",C$10="D"),(($C$7*Coefficients!$E$16)/($A2751*SIN(C$5*PI()/180))*100/2)^2*PI(),IF(AND(C$9="C",C$10="D"),(($C$7* Coefficients!$F$16)/($A2751*SIN(C$5*PI()/180))*100/2)^2*PI(),FALSE))))</f>
        <v>94.8347786969113</v>
      </c>
      <c r="I2751" s="42">
        <f t="shared" si="303"/>
        <v>0.15384733831283515</v>
      </c>
      <c r="L2751" s="44"/>
    </row>
    <row r="2752" spans="1:12" x14ac:dyDescent="0.25">
      <c r="A2752" s="51">
        <f t="shared" si="304"/>
        <v>5211.9471110500435</v>
      </c>
      <c r="B2752" s="5">
        <f t="shared" si="298"/>
        <v>1.0485415046294163E-2</v>
      </c>
      <c r="C2752" s="49">
        <f t="shared" si="301"/>
        <v>-39.588287481850173</v>
      </c>
      <c r="D2752" s="5">
        <f t="shared" si="299"/>
        <v>50.135343708011376</v>
      </c>
      <c r="E2752" s="5">
        <f t="shared" si="300"/>
        <v>285.57358222862968</v>
      </c>
      <c r="F2752" s="5">
        <f t="shared" si="302"/>
        <v>24.557180293541755</v>
      </c>
      <c r="G2752" s="16">
        <f>IF(AND(C$9="L",C$10="IB"),IF((($C$7*Coefficients!$C$16)/($A2752*($C$4/100)))&lt;=1,2*ASIN(($C$7*Coefficients!$C$16)/( $A2752*($C$4/100)))*180/PI(),180),IF(AND(C$9="C",C$10="IB"),IF((($C$7*Coefficients!$D$16)/($A2752*($C$4/100)))&lt;=1,2*ASIN(($C$7*Coefficients!$D$16)/( $A2752*($C$4/100)))*180/PI(),180),IF(AND(C$9="L",C$10="D"),IF((($C$7*Coefficients!$E$16)/($A2752*($C$4/100)))&lt;=1,2*ASIN(($C$7*Coefficients!$E$16)/( $A2752*($C$4/100)))*180/PI(),180),IF(AND(C$9="C",C$10="D"),IF((($C$7*Coefficients!$F$16)/($A2752*($C$4/100)))&lt;=1,2*ASIN(($C$7*Coefficients!$F$16)/( $A2752*($C$4/100)))*180/PI(),180),FALSE))))</f>
        <v>15.041263009294576</v>
      </c>
      <c r="H2752" s="50">
        <f>IF(AND(C$9="L",C$10="IB"),(($C$7*Coefficients!$C$16)/($A2752*SIN(C$5*PI()/180))*100/2)^2*PI(),IF(AND(C$9="C",C$10="IB"),(($C$7*Coefficients!$D$16)/($A2752*SIN(C$5*PI()/180))*100/2)^2*PI(),IF(AND(C$9="L",C$10="D"),(($C$7*Coefficients!$E$16)/($A2752*SIN(C$5*PI()/180))*100/2)^2*PI(),IF(AND(C$9="C",C$10="D"),(($C$7* Coefficients!$F$16)/($A2752*SIN(C$5*PI()/180))*100/2)^2*PI(),FALSE))))</f>
        <v>94.399052468238693</v>
      </c>
      <c r="I2752" s="42">
        <f t="shared" si="303"/>
        <v>0.15349349925364558</v>
      </c>
      <c r="L2752" s="44"/>
    </row>
    <row r="2753" spans="1:12" x14ac:dyDescent="0.25">
      <c r="A2753" s="51">
        <f t="shared" si="304"/>
        <v>5223.9618899904353</v>
      </c>
      <c r="B2753" s="5">
        <f t="shared" si="298"/>
        <v>1.1803765970174943E-2</v>
      </c>
      <c r="C2753" s="49">
        <f t="shared" si="301"/>
        <v>-38.5595881943348</v>
      </c>
      <c r="D2753" s="5">
        <f t="shared" si="299"/>
        <v>50.250917611375669</v>
      </c>
      <c r="E2753" s="5">
        <f t="shared" si="300"/>
        <v>286.891729993247</v>
      </c>
      <c r="F2753" s="5">
        <f t="shared" si="302"/>
        <v>24.577180293541755</v>
      </c>
      <c r="G2753" s="16">
        <f>IF(AND(C$9="L",C$10="IB"),IF((($C$7*Coefficients!$C$16)/($A2753*($C$4/100)))&lt;=1,2*ASIN(($C$7*Coefficients!$C$16)/( $A2753*($C$4/100)))*180/PI(),180),IF(AND(C$9="C",C$10="IB"),IF((($C$7*Coefficients!$D$16)/($A2753*($C$4/100)))&lt;=1,2*ASIN(($C$7*Coefficients!$D$16)/( $A2753*($C$4/100)))*180/PI(),180),IF(AND(C$9="L",C$10="D"),IF((($C$7*Coefficients!$E$16)/($A2753*($C$4/100)))&lt;=1,2*ASIN(($C$7*Coefficients!$E$16)/( $A2753*($C$4/100)))*180/PI(),180),IF(AND(C$9="C",C$10="D"),IF((($C$7*Coefficients!$F$16)/($A2753*($C$4/100)))&lt;=1,2*ASIN(($C$7*Coefficients!$F$16)/( $A2753*($C$4/100)))*180/PI(),180),FALSE))))</f>
        <v>15.006469707811261</v>
      </c>
      <c r="H2753" s="50">
        <f>IF(AND(C$9="L",C$10="IB"),(($C$7*Coefficients!$C$16)/($A2753*SIN(C$5*PI()/180))*100/2)^2*PI(),IF(AND(C$9="C",C$10="IB"),(($C$7*Coefficients!$D$16)/($A2753*SIN(C$5*PI()/180))*100/2)^2*PI(),IF(AND(C$9="L",C$10="D"),(($C$7*Coefficients!$E$16)/($A2753*SIN(C$5*PI()/180))*100/2)^2*PI(),IF(AND(C$9="C",C$10="D"),(($C$7* Coefficients!$F$16)/($A2753*SIN(C$5*PI()/180))*100/2)^2*PI(),FALSE))))</f>
        <v>93.965328219735852</v>
      </c>
      <c r="I2753" s="42">
        <f t="shared" si="303"/>
        <v>0.15314047400170924</v>
      </c>
      <c r="L2753" s="44"/>
    </row>
    <row r="2754" spans="1:12" x14ac:dyDescent="0.25">
      <c r="A2754" s="51">
        <f t="shared" si="304"/>
        <v>5236.0043658567374</v>
      </c>
      <c r="B2754" s="5">
        <f t="shared" si="298"/>
        <v>1.3112860020105581E-2</v>
      </c>
      <c r="C2754" s="49">
        <f t="shared" si="301"/>
        <v>-37.646051497266001</v>
      </c>
      <c r="D2754" s="5">
        <f t="shared" si="299"/>
        <v>50.366757940102808</v>
      </c>
      <c r="E2754" s="5">
        <f t="shared" si="300"/>
        <v>288.21596205150172</v>
      </c>
      <c r="F2754" s="5">
        <f t="shared" si="302"/>
        <v>24.597180293541751</v>
      </c>
      <c r="G2754" s="16">
        <f>IF(AND(C$9="L",C$10="IB"),IF((($C$7*Coefficients!$C$16)/($A2754*($C$4/100)))&lt;=1,2*ASIN(($C$7*Coefficients!$C$16)/( $A2754*($C$4/100)))*180/PI(),180),IF(AND(C$9="C",C$10="IB"),IF((($C$7*Coefficients!$D$16)/($A2754*($C$4/100)))&lt;=1,2*ASIN(($C$7*Coefficients!$D$16)/( $A2754*($C$4/100)))*180/PI(),180),IF(AND(C$9="L",C$10="D"),IF((($C$7*Coefficients!$E$16)/($A2754*($C$4/100)))&lt;=1,2*ASIN(($C$7*Coefficients!$E$16)/( $A2754*($C$4/100)))*180/PI(),180),IF(AND(C$9="C",C$10="D"),IF((($C$7*Coefficients!$F$16)/($A2754*($C$4/100)))&lt;=1,2*ASIN(($C$7*Coefficients!$F$16)/( $A2754*($C$4/100)))*180/PI(),180),FALSE))))</f>
        <v>14.971757815267992</v>
      </c>
      <c r="H2754" s="50">
        <f>IF(AND(C$9="L",C$10="IB"),(($C$7*Coefficients!$C$16)/($A2754*SIN(C$5*PI()/180))*100/2)^2*PI(),IF(AND(C$9="C",C$10="IB"),(($C$7*Coefficients!$D$16)/($A2754*SIN(C$5*PI()/180))*100/2)^2*PI(),IF(AND(C$9="L",C$10="D"),(($C$7*Coefficients!$E$16)/($A2754*SIN(C$5*PI()/180))*100/2)^2*PI(),IF(AND(C$9="C",C$10="D"),(($C$7* Coefficients!$F$16)/($A2754*SIN(C$5*PI()/180))*100/2)^2*PI(),FALSE))))</f>
        <v>93.533596753139406</v>
      </c>
      <c r="I2754" s="42">
        <f t="shared" si="303"/>
        <v>0.15278826068532136</v>
      </c>
      <c r="L2754" s="44"/>
    </row>
    <row r="2755" spans="1:12" x14ac:dyDescent="0.25">
      <c r="A2755" s="51">
        <f t="shared" si="304"/>
        <v>5248.0746024969594</v>
      </c>
      <c r="B2755" s="5">
        <f t="shared" si="298"/>
        <v>1.4412368502762615E-2</v>
      </c>
      <c r="C2755" s="49">
        <f t="shared" si="301"/>
        <v>-36.825292842909484</v>
      </c>
      <c r="D2755" s="5">
        <f t="shared" si="299"/>
        <v>50.482865308366684</v>
      </c>
      <c r="E2755" s="5">
        <f t="shared" si="300"/>
        <v>289.54630648721746</v>
      </c>
      <c r="F2755" s="5">
        <f t="shared" si="302"/>
        <v>24.617180293541754</v>
      </c>
      <c r="G2755" s="16">
        <f>IF(AND(C$9="L",C$10="IB"),IF((($C$7*Coefficients!$C$16)/($A2755*($C$4/100)))&lt;=1,2*ASIN(($C$7*Coefficients!$C$16)/( $A2755*($C$4/100)))*180/PI(),180),IF(AND(C$9="C",C$10="IB"),IF((($C$7*Coefficients!$D$16)/($A2755*($C$4/100)))&lt;=1,2*ASIN(($C$7*Coefficients!$D$16)/( $A2755*($C$4/100)))*180/PI(),180),IF(AND(C$9="L",C$10="D"),IF((($C$7*Coefficients!$E$16)/($A2755*($C$4/100)))&lt;=1,2*ASIN(($C$7*Coefficients!$E$16)/( $A2755*($C$4/100)))*180/PI(),180),IF(AND(C$9="C",C$10="D"),IF((($C$7*Coefficients!$F$16)/($A2755*($C$4/100)))&lt;=1,2*ASIN(($C$7*Coefficients!$F$16)/( $A2755*($C$4/100)))*180/PI(),180),FALSE))))</f>
        <v>14.937127134719731</v>
      </c>
      <c r="H2755" s="50">
        <f>IF(AND(C$9="L",C$10="IB"),(($C$7*Coefficients!$C$16)/($A2755*SIN(C$5*PI()/180))*100/2)^2*PI(),IF(AND(C$9="C",C$10="IB"),(($C$7*Coefficients!$D$16)/($A2755*SIN(C$5*PI()/180))*100/2)^2*PI(),IF(AND(C$9="L",C$10="D"),(($C$7*Coefficients!$E$16)/($A2755*SIN(C$5*PI()/180))*100/2)^2*PI(),IF(AND(C$9="C",C$10="D"),(($C$7* Coefficients!$F$16)/($A2755*SIN(C$5*PI()/180))*100/2)^2*PI(),FALSE))))</f>
        <v>93.103848912448157</v>
      </c>
      <c r="I2755" s="42">
        <f t="shared" si="303"/>
        <v>0.15243685743708205</v>
      </c>
      <c r="L2755" s="44"/>
    </row>
    <row r="2756" spans="1:12" x14ac:dyDescent="0.25">
      <c r="A2756" s="51">
        <f t="shared" si="304"/>
        <v>5260.1726639062936</v>
      </c>
      <c r="B2756" s="5">
        <f t="shared" si="298"/>
        <v>1.5701963498506218E-2</v>
      </c>
      <c r="C2756" s="49">
        <f t="shared" si="301"/>
        <v>-36.08092073111753</v>
      </c>
      <c r="D2756" s="5">
        <f t="shared" si="299"/>
        <v>50.599240331757024</v>
      </c>
      <c r="E2756" s="5">
        <f t="shared" si="300"/>
        <v>290.88279151384643</v>
      </c>
      <c r="F2756" s="5">
        <f t="shared" si="302"/>
        <v>24.637180293541757</v>
      </c>
      <c r="G2756" s="16">
        <f>IF(AND(C$9="L",C$10="IB"),IF((($C$7*Coefficients!$C$16)/($A2756*($C$4/100)))&lt;=1,2*ASIN(($C$7*Coefficients!$C$16)/( $A2756*($C$4/100)))*180/PI(),180),IF(AND(C$9="C",C$10="IB"),IF((($C$7*Coefficients!$D$16)/($A2756*($C$4/100)))&lt;=1,2*ASIN(($C$7*Coefficients!$D$16)/( $A2756*($C$4/100)))*180/PI(),180),IF(AND(C$9="L",C$10="D"),IF((($C$7*Coefficients!$E$16)/($A2756*($C$4/100)))&lt;=1,2*ASIN(($C$7*Coefficients!$E$16)/( $A2756*($C$4/100)))*180/PI(),180),IF(AND(C$9="C",C$10="D"),IF((($C$7*Coefficients!$F$16)/($A2756*($C$4/100)))&lt;=1,2*ASIN(($C$7*Coefficients!$F$16)/( $A2756*($C$4/100)))*180/PI(),180),FALSE))))</f>
        <v>14.902577469743152</v>
      </c>
      <c r="H2756" s="50">
        <f>IF(AND(C$9="L",C$10="IB"),(($C$7*Coefficients!$C$16)/($A2756*SIN(C$5*PI()/180))*100/2)^2*PI(),IF(AND(C$9="C",C$10="IB"),(($C$7*Coefficients!$D$16)/($A2756*SIN(C$5*PI()/180))*100/2)^2*PI(),IF(AND(C$9="L",C$10="D"),(($C$7*Coefficients!$E$16)/($A2756*SIN(C$5*PI()/180))*100/2)^2*PI(),IF(AND(C$9="C",C$10="D"),(($C$7* Coefficients!$F$16)/($A2756*SIN(C$5*PI()/180))*100/2)^2*PI(),FALSE))))</f>
        <v>92.676075583728959</v>
      </c>
      <c r="I2756" s="42">
        <f t="shared" si="303"/>
        <v>0.15208626239388623</v>
      </c>
      <c r="L2756" s="44"/>
    </row>
    <row r="2757" spans="1:12" x14ac:dyDescent="0.25">
      <c r="A2757" s="51">
        <f t="shared" si="304"/>
        <v>5272.2986142274567</v>
      </c>
      <c r="B2757" s="5">
        <f t="shared" si="298"/>
        <v>1.6981317961153205E-2</v>
      </c>
      <c r="C2757" s="49">
        <f t="shared" si="301"/>
        <v>-35.400572122779366</v>
      </c>
      <c r="D2757" s="5">
        <f t="shared" si="299"/>
        <v>50.715883627282579</v>
      </c>
      <c r="E2757" s="5">
        <f t="shared" si="300"/>
        <v>292.2254454750684</v>
      </c>
      <c r="F2757" s="5">
        <f t="shared" si="302"/>
        <v>24.657180293541753</v>
      </c>
      <c r="G2757" s="16">
        <f>IF(AND(C$9="L",C$10="IB"),IF((($C$7*Coefficients!$C$16)/($A2757*($C$4/100)))&lt;=1,2*ASIN(($C$7*Coefficients!$C$16)/( $A2757*($C$4/100)))*180/PI(),180),IF(AND(C$9="C",C$10="IB"),IF((($C$7*Coefficients!$D$16)/($A2757*($C$4/100)))&lt;=1,2*ASIN(($C$7*Coefficients!$D$16)/( $A2757*($C$4/100)))*180/PI(),180),IF(AND(C$9="L",C$10="D"),IF((($C$7*Coefficients!$E$16)/($A2757*($C$4/100)))&lt;=1,2*ASIN(($C$7*Coefficients!$E$16)/( $A2757*($C$4/100)))*180/PI(),180),IF(AND(C$9="C",C$10="D"),IF((($C$7*Coefficients!$F$16)/($A2757*($C$4/100)))&lt;=1,2*ASIN(($C$7*Coefficients!$F$16)/( $A2757*($C$4/100)))*180/PI(),180),FALSE))))</f>
        <v>14.868108624434946</v>
      </c>
      <c r="H2757" s="50">
        <f>IF(AND(C$9="L",C$10="IB"),(($C$7*Coefficients!$C$16)/($A2757*SIN(C$5*PI()/180))*100/2)^2*PI(),IF(AND(C$9="C",C$10="IB"),(($C$7*Coefficients!$D$16)/($A2757*SIN(C$5*PI()/180))*100/2)^2*PI(),IF(AND(C$9="L",C$10="D"),(($C$7*Coefficients!$E$16)/($A2757*SIN(C$5*PI()/180))*100/2)^2*PI(),IF(AND(C$9="C",C$10="D"),(($C$7* Coefficients!$F$16)/($A2757*SIN(C$5*PI()/180))*100/2)^2*PI(),FALSE))))</f>
        <v>92.25026769492338</v>
      </c>
      <c r="I2757" s="42">
        <f t="shared" si="303"/>
        <v>0.1517364736969139</v>
      </c>
      <c r="L2757" s="44"/>
    </row>
    <row r="2758" spans="1:12" x14ac:dyDescent="0.25">
      <c r="A2758" s="51">
        <f t="shared" si="304"/>
        <v>5284.4525177510313</v>
      </c>
      <c r="B2758" s="5">
        <f t="shared" si="298"/>
        <v>1.8250105818913655E-2</v>
      </c>
      <c r="C2758" s="49">
        <f t="shared" si="301"/>
        <v>-34.774692260931445</v>
      </c>
      <c r="D2758" s="5">
        <f t="shared" si="299"/>
        <v>50.832795813374517</v>
      </c>
      <c r="E2758" s="5">
        <f t="shared" si="300"/>
        <v>293.57429684539181</v>
      </c>
      <c r="F2758" s="5">
        <f t="shared" si="302"/>
        <v>24.677180293541753</v>
      </c>
      <c r="G2758" s="16">
        <f>IF(AND(C$9="L",C$10="IB"),IF((($C$7*Coefficients!$C$16)/($A2758*($C$4/100)))&lt;=1,2*ASIN(($C$7*Coefficients!$C$16)/( $A2758*($C$4/100)))*180/PI(),180),IF(AND(C$9="C",C$10="IB"),IF((($C$7*Coefficients!$D$16)/($A2758*($C$4/100)))&lt;=1,2*ASIN(($C$7*Coefficients!$D$16)/( $A2758*($C$4/100)))*180/PI(),180),IF(AND(C$9="L",C$10="D"),IF((($C$7*Coefficients!$E$16)/($A2758*($C$4/100)))&lt;=1,2*ASIN(($C$7*Coefficients!$E$16)/( $A2758*($C$4/100)))*180/PI(),180),IF(AND(C$9="C",C$10="D"),IF((($C$7*Coefficients!$F$16)/($A2758*($C$4/100)))&lt;=1,2*ASIN(($C$7*Coefficients!$F$16)/( $A2758*($C$4/100)))*180/PI(),180),FALSE))))</f>
        <v>14.833720403410146</v>
      </c>
      <c r="H2758" s="50">
        <f>IF(AND(C$9="L",C$10="IB"),(($C$7*Coefficients!$C$16)/($A2758*SIN(C$5*PI()/180))*100/2)^2*PI(),IF(AND(C$9="C",C$10="IB"),(($C$7*Coefficients!$D$16)/($A2758*SIN(C$5*PI()/180))*100/2)^2*PI(),IF(AND(C$9="L",C$10="D"),(($C$7*Coefficients!$E$16)/($A2758*SIN(C$5*PI()/180))*100/2)^2*PI(),IF(AND(C$9="C",C$10="D"),(($C$7* Coefficients!$F$16)/($A2758*SIN(C$5*PI()/180))*100/2)^2*PI(),FALSE))))</f>
        <v>91.826416215655314</v>
      </c>
      <c r="I2758" s="42">
        <f t="shared" si="303"/>
        <v>0.15138748949162018</v>
      </c>
      <c r="L2758" s="44"/>
    </row>
    <row r="2759" spans="1:12" x14ac:dyDescent="0.25">
      <c r="A2759" s="51">
        <f t="shared" si="304"/>
        <v>5296.6344389158039</v>
      </c>
      <c r="B2759" s="5">
        <f t="shared" si="298"/>
        <v>1.9508002076465858E-2</v>
      </c>
      <c r="C2759" s="49">
        <f t="shared" si="301"/>
        <v>-34.19574413706809</v>
      </c>
      <c r="D2759" s="5">
        <f t="shared" si="299"/>
        <v>50.9499775098896</v>
      </c>
      <c r="E2759" s="5">
        <f t="shared" si="300"/>
        <v>294.92937423075745</v>
      </c>
      <c r="F2759" s="5">
        <f t="shared" si="302"/>
        <v>24.697180293541756</v>
      </c>
      <c r="G2759" s="16">
        <f>IF(AND(C$9="L",C$10="IB"),IF((($C$7*Coefficients!$C$16)/($A2759*($C$4/100)))&lt;=1,2*ASIN(($C$7*Coefficients!$C$16)/( $A2759*($C$4/100)))*180/PI(),180),IF(AND(C$9="C",C$10="IB"),IF((($C$7*Coefficients!$D$16)/($A2759*($C$4/100)))&lt;=1,2*ASIN(($C$7*Coefficients!$D$16)/( $A2759*($C$4/100)))*180/PI(),180),IF(AND(C$9="L",C$10="D"),IF((($C$7*Coefficients!$E$16)/($A2759*($C$4/100)))&lt;=1,2*ASIN(($C$7*Coefficients!$E$16)/( $A2759*($C$4/100)))*180/PI(),180),IF(AND(C$9="C",C$10="D"),IF((($C$7*Coefficients!$F$16)/($A2759*($C$4/100)))&lt;=1,2*ASIN(($C$7*Coefficients!$F$16)/( $A2759*($C$4/100)))*180/PI(),180),FALSE))))</f>
        <v>14.799412611800442</v>
      </c>
      <c r="H2759" s="50">
        <f>IF(AND(C$9="L",C$10="IB"),(($C$7*Coefficients!$C$16)/($A2759*SIN(C$5*PI()/180))*100/2)^2*PI(),IF(AND(C$9="C",C$10="IB"),(($C$7*Coefficients!$D$16)/($A2759*SIN(C$5*PI()/180))*100/2)^2*PI(),IF(AND(C$9="L",C$10="D"),(($C$7*Coefficients!$E$16)/($A2759*SIN(C$5*PI()/180))*100/2)^2*PI(),IF(AND(C$9="C",C$10="D"),(($C$7* Coefficients!$F$16)/($A2759*SIN(C$5*PI()/180))*100/2)^2*PI(),FALSE))))</f>
        <v>91.404512157039406</v>
      </c>
      <c r="I2759" s="42">
        <f t="shared" si="303"/>
        <v>0.15103930792772555</v>
      </c>
      <c r="L2759" s="44"/>
    </row>
    <row r="2760" spans="1:12" x14ac:dyDescent="0.25">
      <c r="A2760" s="51">
        <f t="shared" si="304"/>
        <v>5308.8444423091069</v>
      </c>
      <c r="B2760" s="5">
        <f t="shared" si="298"/>
        <v>2.0754682918147919E-2</v>
      </c>
      <c r="C2760" s="49">
        <f t="shared" si="301"/>
        <v>-33.657677944288451</v>
      </c>
      <c r="D2760" s="5">
        <f t="shared" si="299"/>
        <v>51.067429338113534</v>
      </c>
      <c r="E2760" s="5">
        <f t="shared" si="300"/>
        <v>296.29070636914491</v>
      </c>
      <c r="F2760" s="5">
        <f t="shared" si="302"/>
        <v>24.717180293541752</v>
      </c>
      <c r="G2760" s="16">
        <f>IF(AND(C$9="L",C$10="IB"),IF((($C$7*Coefficients!$C$16)/($A2760*($C$4/100)))&lt;=1,2*ASIN(($C$7*Coefficients!$C$16)/( $A2760*($C$4/100)))*180/PI(),180),IF(AND(C$9="C",C$10="IB"),IF((($C$7*Coefficients!$D$16)/($A2760*($C$4/100)))&lt;=1,2*ASIN(($C$7*Coefficients!$D$16)/( $A2760*($C$4/100)))*180/PI(),180),IF(AND(C$9="L",C$10="D"),IF((($C$7*Coefficients!$E$16)/($A2760*($C$4/100)))&lt;=1,2*ASIN(($C$7*Coefficients!$E$16)/( $A2760*($C$4/100)))*180/PI(),180),IF(AND(C$9="C",C$10="D"),IF((($C$7*Coefficients!$F$16)/($A2760*($C$4/100)))&lt;=1,2*ASIN(($C$7*Coefficients!$F$16)/( $A2760*($C$4/100)))*180/PI(),180),FALSE))))</f>
        <v>14.765185055252493</v>
      </c>
      <c r="H2760" s="50">
        <f>IF(AND(C$9="L",C$10="IB"),(($C$7*Coefficients!$C$16)/($A2760*SIN(C$5*PI()/180))*100/2)^2*PI(),IF(AND(C$9="C",C$10="IB"),(($C$7*Coefficients!$D$16)/($A2760*SIN(C$5*PI()/180))*100/2)^2*PI(),IF(AND(C$9="L",C$10="D"),(($C$7*Coefficients!$E$16)/($A2760*SIN(C$5*PI()/180))*100/2)^2*PI(),IF(AND(C$9="C",C$10="D"),(($C$7* Coefficients!$F$16)/($A2760*SIN(C$5*PI()/180))*100/2)^2*PI(),FALSE))))</f>
        <v>90.98454657149054</v>
      </c>
      <c r="I2760" s="42">
        <f t="shared" si="303"/>
        <v>0.1506919271592061</v>
      </c>
      <c r="L2760" s="44"/>
    </row>
    <row r="2761" spans="1:12" x14ac:dyDescent="0.25">
      <c r="A2761" s="51">
        <f t="shared" si="304"/>
        <v>5321.0825926671632</v>
      </c>
      <c r="B2761" s="5">
        <f t="shared" si="298"/>
        <v>2.1989825812256024E-2</v>
      </c>
      <c r="C2761" s="49">
        <f t="shared" si="301"/>
        <v>-33.155564215945304</v>
      </c>
      <c r="D2761" s="5">
        <f t="shared" si="299"/>
        <v>51.185151920764199</v>
      </c>
      <c r="E2761" s="5">
        <f t="shared" si="300"/>
        <v>297.65832213118244</v>
      </c>
      <c r="F2761" s="5">
        <f t="shared" si="302"/>
        <v>24.737180293541748</v>
      </c>
      <c r="G2761" s="16">
        <f>IF(AND(C$9="L",C$10="IB"),IF((($C$7*Coefficients!$C$16)/($A2761*($C$4/100)))&lt;=1,2*ASIN(($C$7*Coefficients!$C$16)/( $A2761*($C$4/100)))*180/PI(),180),IF(AND(C$9="C",C$10="IB"),IF((($C$7*Coefficients!$D$16)/($A2761*($C$4/100)))&lt;=1,2*ASIN(($C$7*Coefficients!$D$16)/( $A2761*($C$4/100)))*180/PI(),180),IF(AND(C$9="L",C$10="D"),IF((($C$7*Coefficients!$E$16)/($A2761*($C$4/100)))&lt;=1,2*ASIN(($C$7*Coefficients!$E$16)/( $A2761*($C$4/100)))*180/PI(),180),IF(AND(C$9="C",C$10="D"),IF((($C$7*Coefficients!$F$16)/($A2761*($C$4/100)))&lt;=1,2*ASIN(($C$7*Coefficients!$F$16)/( $A2761*($C$4/100)))*180/PI(),180),FALSE))))</f>
        <v>14.731037539926291</v>
      </c>
      <c r="H2761" s="50">
        <f>IF(AND(C$9="L",C$10="IB"),(($C$7*Coefficients!$C$16)/($A2761*SIN(C$5*PI()/180))*100/2)^2*PI(),IF(AND(C$9="C",C$10="IB"),(($C$7*Coefficients!$D$16)/($A2761*SIN(C$5*PI()/180))*100/2)^2*PI(),IF(AND(C$9="L",C$10="D"),(($C$7*Coefficients!$E$16)/($A2761*SIN(C$5*PI()/180))*100/2)^2*PI(),IF(AND(C$9="C",C$10="D"),(($C$7* Coefficients!$F$16)/($A2761*SIN(C$5*PI()/180))*100/2)^2*PI(),FALSE))))</f>
        <v>90.566510552533998</v>
      </c>
      <c r="I2761" s="42">
        <f t="shared" si="303"/>
        <v>0.15034534534428348</v>
      </c>
      <c r="L2761" s="44"/>
    </row>
    <row r="2762" spans="1:12" x14ac:dyDescent="0.25">
      <c r="A2762" s="51">
        <f t="shared" si="304"/>
        <v>5333.3489548754287</v>
      </c>
      <c r="B2762" s="5">
        <f t="shared" si="298"/>
        <v>2.3213109616421063E-2</v>
      </c>
      <c r="C2762" s="49">
        <f t="shared" si="301"/>
        <v>-32.685333555558046</v>
      </c>
      <c r="D2762" s="5">
        <f t="shared" si="299"/>
        <v>51.303145881995015</v>
      </c>
      <c r="E2762" s="5">
        <f t="shared" si="300"/>
        <v>299.03225052075885</v>
      </c>
      <c r="F2762" s="5">
        <f t="shared" si="302"/>
        <v>24.757180293541751</v>
      </c>
      <c r="G2762" s="16">
        <f>IF(AND(C$9="L",C$10="IB"),IF((($C$7*Coefficients!$C$16)/($A2762*($C$4/100)))&lt;=1,2*ASIN(($C$7*Coefficients!$C$16)/( $A2762*($C$4/100)))*180/PI(),180),IF(AND(C$9="C",C$10="IB"),IF((($C$7*Coefficients!$D$16)/($A2762*($C$4/100)))&lt;=1,2*ASIN(($C$7*Coefficients!$D$16)/( $A2762*($C$4/100)))*180/PI(),180),IF(AND(C$9="L",C$10="D"),IF((($C$7*Coefficients!$E$16)/($A2762*($C$4/100)))&lt;=1,2*ASIN(($C$7*Coefficients!$E$16)/( $A2762*($C$4/100)))*180/PI(),180),IF(AND(C$9="C",C$10="D"),IF((($C$7*Coefficients!$F$16)/($A2762*($C$4/100)))&lt;=1,2*ASIN(($C$7*Coefficients!$F$16)/( $A2762*($C$4/100)))*180/PI(),180),FALSE))))</f>
        <v>14.696969872493471</v>
      </c>
      <c r="H2762" s="50">
        <f>IF(AND(C$9="L",C$10="IB"),(($C$7*Coefficients!$C$16)/($A2762*SIN(C$5*PI()/180))*100/2)^2*PI(),IF(AND(C$9="C",C$10="IB"),(($C$7*Coefficients!$D$16)/($A2762*SIN(C$5*PI()/180))*100/2)^2*PI(),IF(AND(C$9="L",C$10="D"),(($C$7*Coefficients!$E$16)/($A2762*SIN(C$5*PI()/180))*100/2)^2*PI(),IF(AND(C$9="C",C$10="D"),(($C$7* Coefficients!$F$16)/($A2762*SIN(C$5*PI()/180))*100/2)^2*PI(),FALSE))))</f>
        <v>90.150395234616582</v>
      </c>
      <c r="I2762" s="42">
        <f t="shared" si="303"/>
        <v>0.14999956064541545</v>
      </c>
      <c r="L2762" s="44"/>
    </row>
    <row r="2763" spans="1:12" x14ac:dyDescent="0.25">
      <c r="A2763" s="51">
        <f t="shared" si="304"/>
        <v>5345.6435939689336</v>
      </c>
      <c r="B2763" s="5">
        <f t="shared" si="298"/>
        <v>2.44242146840431E-2</v>
      </c>
      <c r="C2763" s="49">
        <f t="shared" si="301"/>
        <v>-32.243587826590854</v>
      </c>
      <c r="D2763" s="5">
        <f t="shared" si="299"/>
        <v>51.421411847398232</v>
      </c>
      <c r="E2763" s="5">
        <f t="shared" si="300"/>
        <v>300.41252067563926</v>
      </c>
      <c r="F2763" s="5">
        <f t="shared" si="302"/>
        <v>24.77718029354175</v>
      </c>
      <c r="G2763" s="16">
        <f>IF(AND(C$9="L",C$10="IB"),IF((($C$7*Coefficients!$C$16)/($A2763*($C$4/100)))&lt;=1,2*ASIN(($C$7*Coefficients!$C$16)/( $A2763*($C$4/100)))*180/PI(),180),IF(AND(C$9="C",C$10="IB"),IF((($C$7*Coefficients!$D$16)/($A2763*($C$4/100)))&lt;=1,2*ASIN(($C$7*Coefficients!$D$16)/( $A2763*($C$4/100)))*180/PI(),180),IF(AND(C$9="L",C$10="D"),IF((($C$7*Coefficients!$E$16)/($A2763*($C$4/100)))&lt;=1,2*ASIN(($C$7*Coefficients!$E$16)/( $A2763*($C$4/100)))*180/PI(),180),IF(AND(C$9="C",C$10="D"),IF((($C$7*Coefficients!$F$16)/($A2763*($C$4/100)))&lt;=1,2*ASIN(($C$7*Coefficients!$F$16)/( $A2763*($C$4/100)))*180/PI(),180),FALSE))))</f>
        <v>14.662981860135671</v>
      </c>
      <c r="H2763" s="50">
        <f>IF(AND(C$9="L",C$10="IB"),(($C$7*Coefficients!$C$16)/($A2763*SIN(C$5*PI()/180))*100/2)^2*PI(),IF(AND(C$9="C",C$10="IB"),(($C$7*Coefficients!$D$16)/($A2763*SIN(C$5*PI()/180))*100/2)^2*PI(),IF(AND(C$9="L",C$10="D"),(($C$7*Coefficients!$E$16)/($A2763*SIN(C$5*PI()/180))*100/2)^2*PI(),IF(AND(C$9="C",C$10="D"),(($C$7* Coefficients!$F$16)/($A2763*SIN(C$5*PI()/180))*100/2)^2*PI(),FALSE))))</f>
        <v>89.736191792918618</v>
      </c>
      <c r="I2763" s="42">
        <f t="shared" si="303"/>
        <v>0.14965457122928597</v>
      </c>
      <c r="L2763" s="44"/>
    </row>
    <row r="2764" spans="1:12" x14ac:dyDescent="0.25">
      <c r="A2764" s="51">
        <f t="shared" si="304"/>
        <v>5357.9665751326311</v>
      </c>
      <c r="B2764" s="5">
        <f t="shared" si="298"/>
        <v>2.5622822971766945E-2</v>
      </c>
      <c r="C2764" s="49">
        <f t="shared" si="301"/>
        <v>-31.827460478929162</v>
      </c>
      <c r="D2764" s="5">
        <f t="shared" si="299"/>
        <v>51.539950444008213</v>
      </c>
      <c r="E2764" s="5">
        <f t="shared" si="300"/>
        <v>301.79916186808202</v>
      </c>
      <c r="F2764" s="5">
        <f t="shared" si="302"/>
        <v>24.79718029354175</v>
      </c>
      <c r="G2764" s="16">
        <f>IF(AND(C$9="L",C$10="IB"),IF((($C$7*Coefficients!$C$16)/($A2764*($C$4/100)))&lt;=1,2*ASIN(($C$7*Coefficients!$C$16)/( $A2764*($C$4/100)))*180/PI(),180),IF(AND(C$9="C",C$10="IB"),IF((($C$7*Coefficients!$D$16)/($A2764*($C$4/100)))&lt;=1,2*ASIN(($C$7*Coefficients!$D$16)/( $A2764*($C$4/100)))*180/PI(),180),IF(AND(C$9="L",C$10="D"),IF((($C$7*Coefficients!$E$16)/($A2764*($C$4/100)))&lt;=1,2*ASIN(($C$7*Coefficients!$E$16)/( $A2764*($C$4/100)))*180/PI(),180),IF(AND(C$9="C",C$10="D"),IF((($C$7*Coefficients!$F$16)/($A2764*($C$4/100)))&lt;=1,2*ASIN(($C$7*Coefficients!$F$16)/( $A2764*($C$4/100)))*180/PI(),180),FALSE))))</f>
        <v>14.629073310542907</v>
      </c>
      <c r="H2764" s="50">
        <f>IF(AND(C$9="L",C$10="IB"),(($C$7*Coefficients!$C$16)/($A2764*SIN(C$5*PI()/180))*100/2)^2*PI(),IF(AND(C$9="C",C$10="IB"),(($C$7*Coefficients!$D$16)/($A2764*SIN(C$5*PI()/180))*100/2)^2*PI(),IF(AND(C$9="L",C$10="D"),(($C$7*Coefficients!$E$16)/($A2764*SIN(C$5*PI()/180))*100/2)^2*PI(),IF(AND(C$9="C",C$10="D"),(($C$7* Coefficients!$F$16)/($A2764*SIN(C$5*PI()/180))*100/2)^2*PI(),FALSE))))</f>
        <v>89.323891443166872</v>
      </c>
      <c r="I2764" s="42">
        <f t="shared" si="303"/>
        <v>0.14931037526679547</v>
      </c>
      <c r="L2764" s="44"/>
    </row>
    <row r="2765" spans="1:12" x14ac:dyDescent="0.25">
      <c r="A2765" s="51">
        <f t="shared" si="304"/>
        <v>5370.3179637017402</v>
      </c>
      <c r="B2765" s="5">
        <f t="shared" si="298"/>
        <v>2.6808618147960393E-2</v>
      </c>
      <c r="C2765" s="49">
        <f t="shared" si="301"/>
        <v>-31.434511423574211</v>
      </c>
      <c r="D2765" s="5">
        <f t="shared" si="299"/>
        <v>51.658762300304801</v>
      </c>
      <c r="E2765" s="5">
        <f t="shared" si="300"/>
        <v>303.1922035054605</v>
      </c>
      <c r="F2765" s="5">
        <f t="shared" si="302"/>
        <v>24.81718029354175</v>
      </c>
      <c r="G2765" s="16">
        <f>IF(AND(C$9="L",C$10="IB"),IF((($C$7*Coefficients!$C$16)/($A2765*($C$4/100)))&lt;=1,2*ASIN(($C$7*Coefficients!$C$16)/( $A2765*($C$4/100)))*180/PI(),180),IF(AND(C$9="C",C$10="IB"),IF((($C$7*Coefficients!$D$16)/($A2765*($C$4/100)))&lt;=1,2*ASIN(($C$7*Coefficients!$D$16)/( $A2765*($C$4/100)))*180/PI(),180),IF(AND(C$9="L",C$10="D"),IF((($C$7*Coefficients!$E$16)/($A2765*($C$4/100)))&lt;=1,2*ASIN(($C$7*Coefficients!$E$16)/( $A2765*($C$4/100)))*180/PI(),180),IF(AND(C$9="C",C$10="D"),IF((($C$7*Coefficients!$F$16)/($A2765*($C$4/100)))&lt;=1,2*ASIN(($C$7*Coefficients!$F$16)/( $A2765*($C$4/100)))*180/PI(),180),FALSE))))</f>
        <v>14.595244031911923</v>
      </c>
      <c r="H2765" s="50">
        <f>IF(AND(C$9="L",C$10="IB"),(($C$7*Coefficients!$C$16)/($A2765*SIN(C$5*PI()/180))*100/2)^2*PI(),IF(AND(C$9="C",C$10="IB"),(($C$7*Coefficients!$D$16)/($A2765*SIN(C$5*PI()/180))*100/2)^2*PI(),IF(AND(C$9="L",C$10="D"),(($C$7*Coefficients!$E$16)/($A2765*SIN(C$5*PI()/180))*100/2)^2*PI(),IF(AND(C$9="C",C$10="D"),(($C$7* Coefficients!$F$16)/($A2765*SIN(C$5*PI()/180))*100/2)^2*PI(),FALSE))))</f>
        <v>88.913485441448003</v>
      </c>
      <c r="I2765" s="42">
        <f t="shared" si="303"/>
        <v>0.14896697093305125</v>
      </c>
      <c r="L2765" s="44"/>
    </row>
    <row r="2766" spans="1:12" x14ac:dyDescent="0.25">
      <c r="A2766" s="51">
        <f t="shared" si="304"/>
        <v>5382.697825162094</v>
      </c>
      <c r="B2766" s="5">
        <f t="shared" si="298"/>
        <v>2.7981285702194599E-2</v>
      </c>
      <c r="C2766" s="49">
        <f t="shared" si="301"/>
        <v>-31.062646682845198</v>
      </c>
      <c r="D2766" s="5">
        <f t="shared" si="299"/>
        <v>51.777848046216633</v>
      </c>
      <c r="E2766" s="5">
        <f t="shared" si="300"/>
        <v>304.59167513088619</v>
      </c>
      <c r="F2766" s="5">
        <f t="shared" si="302"/>
        <v>24.837180293541753</v>
      </c>
      <c r="G2766" s="16">
        <f>IF(AND(C$9="L",C$10="IB"),IF((($C$7*Coefficients!$C$16)/($A2766*($C$4/100)))&lt;=1,2*ASIN(($C$7*Coefficients!$C$16)/( $A2766*($C$4/100)))*180/PI(),180),IF(AND(C$9="C",C$10="IB"),IF((($C$7*Coefficients!$D$16)/($A2766*($C$4/100)))&lt;=1,2*ASIN(($C$7*Coefficients!$D$16)/( $A2766*($C$4/100)))*180/PI(),180),IF(AND(C$9="L",C$10="D"),IF((($C$7*Coefficients!$E$16)/($A2766*($C$4/100)))&lt;=1,2*ASIN(($C$7*Coefficients!$E$16)/( $A2766*($C$4/100)))*180/PI(),180),IF(AND(C$9="C",C$10="D"),IF((($C$7*Coefficients!$F$16)/($A2766*($C$4/100)))&lt;=1,2*ASIN(($C$7*Coefficients!$F$16)/( $A2766*($C$4/100)))*180/PI(),180),FALSE))))</f>
        <v>14.561493832944532</v>
      </c>
      <c r="H2766" s="50">
        <f>IF(AND(C$9="L",C$10="IB"),(($C$7*Coefficients!$C$16)/($A2766*SIN(C$5*PI()/180))*100/2)^2*PI(),IF(AND(C$9="C",C$10="IB"),(($C$7*Coefficients!$D$16)/($A2766*SIN(C$5*PI()/180))*100/2)^2*PI(),IF(AND(C$9="L",C$10="D"),(($C$7*Coefficients!$E$16)/($A2766*SIN(C$5*PI()/180))*100/2)^2*PI(),IF(AND(C$9="C",C$10="D"),(($C$7* Coefficients!$F$16)/($A2766*SIN(C$5*PI()/180))*100/2)^2*PI(),FALSE))))</f>
        <v>88.504965084023453</v>
      </c>
      <c r="I2766" s="42">
        <f t="shared" si="303"/>
        <v>0.14862435640735769</v>
      </c>
      <c r="L2766" s="44"/>
    </row>
    <row r="2767" spans="1:12" x14ac:dyDescent="0.25">
      <c r="A2767" s="51">
        <f t="shared" si="304"/>
        <v>5395.1062251504854</v>
      </c>
      <c r="B2767" s="5">
        <f t="shared" si="298"/>
        <v>2.9140513055677067E-2</v>
      </c>
      <c r="C2767" s="49">
        <f t="shared" si="301"/>
        <v>-30.710056123875166</v>
      </c>
      <c r="D2767" s="5">
        <f t="shared" si="299"/>
        <v>51.89720831312448</v>
      </c>
      <c r="E2767" s="5">
        <f t="shared" si="300"/>
        <v>305.99760642383541</v>
      </c>
      <c r="F2767" s="5">
        <f t="shared" si="302"/>
        <v>24.857180293541749</v>
      </c>
      <c r="G2767" s="16">
        <f>IF(AND(C$9="L",C$10="IB"),IF((($C$7*Coefficients!$C$16)/($A2767*($C$4/100)))&lt;=1,2*ASIN(($C$7*Coefficients!$C$16)/( $A2767*($C$4/100)))*180/PI(),180),IF(AND(C$9="C",C$10="IB"),IF((($C$7*Coefficients!$D$16)/($A2767*($C$4/100)))&lt;=1,2*ASIN(($C$7*Coefficients!$D$16)/( $A2767*($C$4/100)))*180/PI(),180),IF(AND(C$9="L",C$10="D"),IF((($C$7*Coefficients!$E$16)/($A2767*($C$4/100)))&lt;=1,2*ASIN(($C$7*Coefficients!$E$16)/( $A2767*($C$4/100)))*180/PI(),180),IF(AND(C$9="C",C$10="D"),IF((($C$7*Coefficients!$F$16)/($A2767*($C$4/100)))&lt;=1,2*ASIN(($C$7*Coefficients!$F$16)/( $A2767*($C$4/100)))*180/PI(),180),FALSE))))</f>
        <v>14.527822522846051</v>
      </c>
      <c r="H2767" s="50">
        <f>IF(AND(C$9="L",C$10="IB"),(($C$7*Coefficients!$C$16)/($A2767*SIN(C$5*PI()/180))*100/2)^2*PI(),IF(AND(C$9="C",C$10="IB"),(($C$7*Coefficients!$D$16)/($A2767*SIN(C$5*PI()/180))*100/2)^2*PI(),IF(AND(C$9="L",C$10="D"),(($C$7*Coefficients!$E$16)/($A2767*SIN(C$5*PI()/180))*100/2)^2*PI(),IF(AND(C$9="C",C$10="D"),(($C$7* Coefficients!$F$16)/($A2767*SIN(C$5*PI()/180))*100/2)^2*PI(),FALSE))))</f>
        <v>88.098321707144692</v>
      </c>
      <c r="I2767" s="42">
        <f t="shared" si="303"/>
        <v>0.14828252987320667</v>
      </c>
      <c r="L2767" s="44"/>
    </row>
    <row r="2768" spans="1:12" x14ac:dyDescent="0.25">
      <c r="A2768" s="51">
        <f t="shared" si="304"/>
        <v>5407.5432294550155</v>
      </c>
      <c r="B2768" s="5">
        <f t="shared" si="298"/>
        <v>3.0285989672622728E-2</v>
      </c>
      <c r="C2768" s="49">
        <f t="shared" si="301"/>
        <v>-30.375164601587766</v>
      </c>
      <c r="D2768" s="5">
        <f t="shared" si="299"/>
        <v>52.016843733864569</v>
      </c>
      <c r="E2768" s="5">
        <f t="shared" si="300"/>
        <v>307.41002720077859</v>
      </c>
      <c r="F2768" s="5">
        <f t="shared" si="302"/>
        <v>24.877180293541748</v>
      </c>
      <c r="G2768" s="16">
        <f>IF(AND(C$9="L",C$10="IB"),IF((($C$7*Coefficients!$C$16)/($A2768*($C$4/100)))&lt;=1,2*ASIN(($C$7*Coefficients!$C$16)/( $A2768*($C$4/100)))*180/PI(),180),IF(AND(C$9="C",C$10="IB"),IF((($C$7*Coefficients!$D$16)/($A2768*($C$4/100)))&lt;=1,2*ASIN(($C$7*Coefficients!$D$16)/( $A2768*($C$4/100)))*180/PI(),180),IF(AND(C$9="L",C$10="D"),IF((($C$7*Coefficients!$E$16)/($A2768*($C$4/100)))&lt;=1,2*ASIN(($C$7*Coefficients!$E$16)/( $A2768*($C$4/100)))*180/PI(),180),IF(AND(C$9="C",C$10="D"),IF((($C$7*Coefficients!$F$16)/($A2768*($C$4/100)))&lt;=1,2*ASIN(($C$7*Coefficients!$F$16)/( $A2768*($C$4/100)))*180/PI(),180),FALSE))))</f>
        <v>14.494229911323648</v>
      </c>
      <c r="H2768" s="50">
        <f>IF(AND(C$9="L",C$10="IB"),(($C$7*Coefficients!$C$16)/($A2768*SIN(C$5*PI()/180))*100/2)^2*PI(),IF(AND(C$9="C",C$10="IB"),(($C$7*Coefficients!$D$16)/($A2768*SIN(C$5*PI()/180))*100/2)^2*PI(),IF(AND(C$9="L",C$10="D"),(($C$7*Coefficients!$E$16)/($A2768*SIN(C$5*PI()/180))*100/2)^2*PI(),IF(AND(C$9="C",C$10="D"),(($C$7* Coefficients!$F$16)/($A2768*SIN(C$5*PI()/180))*100/2)^2*PI(),FALSE))))</f>
        <v>87.693546686869496</v>
      </c>
      <c r="I2768" s="42">
        <f t="shared" si="303"/>
        <v>0.14794148951826794</v>
      </c>
      <c r="L2768" s="44"/>
    </row>
    <row r="2769" spans="1:12" x14ac:dyDescent="0.25">
      <c r="A2769" s="51">
        <f t="shared" si="304"/>
        <v>5420.0089040154435</v>
      </c>
      <c r="B2769" s="5">
        <f t="shared" si="298"/>
        <v>3.1417407172539775E-2</v>
      </c>
      <c r="C2769" s="49">
        <f t="shared" si="301"/>
        <v>-30.056593188672526</v>
      </c>
      <c r="D2769" s="5">
        <f t="shared" si="299"/>
        <v>52.136754942732033</v>
      </c>
      <c r="E2769" s="5">
        <f t="shared" si="300"/>
        <v>308.82896741581311</v>
      </c>
      <c r="F2769" s="5">
        <f t="shared" si="302"/>
        <v>24.897180293541744</v>
      </c>
      <c r="G2769" s="16">
        <f>IF(AND(C$9="L",C$10="IB"),IF((($C$7*Coefficients!$C$16)/($A2769*($C$4/100)))&lt;=1,2*ASIN(($C$7*Coefficients!$C$16)/( $A2769*($C$4/100)))*180/PI(),180),IF(AND(C$9="C",C$10="IB"),IF((($C$7*Coefficients!$D$16)/($A2769*($C$4/100)))&lt;=1,2*ASIN(($C$7*Coefficients!$D$16)/( $A2769*($C$4/100)))*180/PI(),180),IF(AND(C$9="L",C$10="D"),IF((($C$7*Coefficients!$E$16)/($A2769*($C$4/100)))&lt;=1,2*ASIN(($C$7*Coefficients!$E$16)/( $A2769*($C$4/100)))*180/PI(),180),IF(AND(C$9="C",C$10="D"),IF((($C$7*Coefficients!$F$16)/($A2769*($C$4/100)))&lt;=1,2*ASIN(($C$7*Coefficients!$F$16)/( $A2769*($C$4/100)))*180/PI(),180),FALSE))))</f>
        <v>14.460715808584743</v>
      </c>
      <c r="H2769" s="50">
        <f>IF(AND(C$9="L",C$10="IB"),(($C$7*Coefficients!$C$16)/($A2769*SIN(C$5*PI()/180))*100/2)^2*PI(),IF(AND(C$9="C",C$10="IB"),(($C$7*Coefficients!$D$16)/($A2769*SIN(C$5*PI()/180))*100/2)^2*PI(),IF(AND(C$9="L",C$10="D"),(($C$7*Coefficients!$E$16)/($A2769*SIN(C$5*PI()/180))*100/2)^2*PI(),IF(AND(C$9="C",C$10="D"),(($C$7* Coefficients!$F$16)/($A2769*SIN(C$5*PI()/180))*100/2)^2*PI(),FALSE))))</f>
        <v>87.290631438878961</v>
      </c>
      <c r="I2769" s="42">
        <f t="shared" si="303"/>
        <v>0.14760123353437954</v>
      </c>
      <c r="L2769" s="44"/>
    </row>
    <row r="2770" spans="1:12" x14ac:dyDescent="0.25">
      <c r="A2770" s="51">
        <f t="shared" si="304"/>
        <v>5432.5033149235351</v>
      </c>
      <c r="B2770" s="5">
        <f t="shared" si="298"/>
        <v>3.2534459443387155E-2</v>
      </c>
      <c r="C2770" s="49">
        <f t="shared" si="301"/>
        <v>-29.753128092544028</v>
      </c>
      <c r="D2770" s="5">
        <f t="shared" si="299"/>
        <v>52.256942575484139</v>
      </c>
      <c r="E2770" s="5">
        <f t="shared" si="300"/>
        <v>310.25445716129792</v>
      </c>
      <c r="F2770" s="5">
        <f t="shared" si="302"/>
        <v>24.917180293541747</v>
      </c>
      <c r="G2770" s="16">
        <f>IF(AND(C$9="L",C$10="IB"),IF((($C$7*Coefficients!$C$16)/($A2770*($C$4/100)))&lt;=1,2*ASIN(($C$7*Coefficients!$C$16)/( $A2770*($C$4/100)))*180/PI(),180),IF(AND(C$9="C",C$10="IB"),IF((($C$7*Coefficients!$D$16)/($A2770*($C$4/100)))&lt;=1,2*ASIN(($C$7*Coefficients!$D$16)/( $A2770*($C$4/100)))*180/PI(),180),IF(AND(C$9="L",C$10="D"),IF((($C$7*Coefficients!$E$16)/($A2770*($C$4/100)))&lt;=1,2*ASIN(($C$7*Coefficients!$E$16)/( $A2770*($C$4/100)))*180/PI(),180),IF(AND(C$9="C",C$10="D"),IF((($C$7*Coefficients!$F$16)/($A2770*($C$4/100)))&lt;=1,2*ASIN(($C$7*Coefficients!$F$16)/( $A2770*($C$4/100)))*180/PI(),180),FALSE))))</f>
        <v>14.427280025335405</v>
      </c>
      <c r="H2770" s="50">
        <f>IF(AND(C$9="L",C$10="IB"),(($C$7*Coefficients!$C$16)/($A2770*SIN(C$5*PI()/180))*100/2)^2*PI(),IF(AND(C$9="C",C$10="IB"),(($C$7*Coefficients!$D$16)/($A2770*SIN(C$5*PI()/180))*100/2)^2*PI(),IF(AND(C$9="L",C$10="D"),(($C$7*Coefficients!$E$16)/($A2770*SIN(C$5*PI()/180))*100/2)^2*PI(),IF(AND(C$9="C",C$10="D"),(($C$7* Coefficients!$F$16)/($A2770*SIN(C$5*PI()/180))*100/2)^2*PI(),FALSE))))</f>
        <v>86.889567418295613</v>
      </c>
      <c r="I2770" s="42">
        <f t="shared" si="303"/>
        <v>0.14726176011753808</v>
      </c>
      <c r="L2770" s="44"/>
    </row>
    <row r="2771" spans="1:12" x14ac:dyDescent="0.25">
      <c r="A2771" s="51">
        <f t="shared" si="304"/>
        <v>5445.0265284234129</v>
      </c>
      <c r="B2771" s="5">
        <f t="shared" si="298"/>
        <v>3.3636842755592387E-2</v>
      </c>
      <c r="C2771" s="49">
        <f t="shared" si="301"/>
        <v>-29.463695500153889</v>
      </c>
      <c r="D2771" s="5">
        <f t="shared" si="299"/>
        <v>52.37740726934377</v>
      </c>
      <c r="E2771" s="5">
        <f t="shared" si="300"/>
        <v>311.68652666849181</v>
      </c>
      <c r="F2771" s="5">
        <f t="shared" si="302"/>
        <v>24.937180293541751</v>
      </c>
      <c r="G2771" s="16">
        <f>IF(AND(C$9="L",C$10="IB"),IF((($C$7*Coefficients!$C$16)/($A2771*($C$4/100)))&lt;=1,2*ASIN(($C$7*Coefficients!$C$16)/( $A2771*($C$4/100)))*180/PI(),180),IF(AND(C$9="C",C$10="IB"),IF((($C$7*Coefficients!$D$16)/($A2771*($C$4/100)))&lt;=1,2*ASIN(($C$7*Coefficients!$D$16)/( $A2771*($C$4/100)))*180/PI(),180),IF(AND(C$9="L",C$10="D"),IF((($C$7*Coefficients!$E$16)/($A2771*($C$4/100)))&lt;=1,2*ASIN(($C$7*Coefficients!$E$16)/( $A2771*($C$4/100)))*180/PI(),180),IF(AND(C$9="C",C$10="D"),IF((($C$7*Coefficients!$F$16)/($A2771*($C$4/100)))&lt;=1,2*ASIN(($C$7*Coefficients!$F$16)/( $A2771*($C$4/100)))*180/PI(),180),FALSE))))</f>
        <v>14.393922372778768</v>
      </c>
      <c r="H2771" s="50">
        <f>IF(AND(C$9="L",C$10="IB"),(($C$7*Coefficients!$C$16)/($A2771*SIN(C$5*PI()/180))*100/2)^2*PI(),IF(AND(C$9="C",C$10="IB"),(($C$7*Coefficients!$D$16)/($A2771*SIN(C$5*PI()/180))*100/2)^2*PI(),IF(AND(C$9="L",C$10="D"),(($C$7*Coefficients!$E$16)/($A2771*SIN(C$5*PI()/180))*100/2)^2*PI(),IF(AND(C$9="C",C$10="D"),(($C$7* Coefficients!$F$16)/($A2771*SIN(C$5*PI()/180))*100/2)^2*PI(),FALSE))))</f>
        <v>86.490346119502178</v>
      </c>
      <c r="I2771" s="42">
        <f t="shared" si="303"/>
        <v>0.14692306746788927</v>
      </c>
      <c r="L2771" s="44"/>
    </row>
    <row r="2772" spans="1:12" x14ac:dyDescent="0.25">
      <c r="A2772" s="51">
        <f t="shared" si="304"/>
        <v>5457.5786109119081</v>
      </c>
      <c r="B2772" s="5">
        <f t="shared" si="298"/>
        <v>3.4724255876881653E-2</v>
      </c>
      <c r="C2772" s="49">
        <f t="shared" si="301"/>
        <v>-29.187341044003794</v>
      </c>
      <c r="D2772" s="5">
        <f t="shared" si="299"/>
        <v>52.498149663002707</v>
      </c>
      <c r="E2772" s="5">
        <f t="shared" si="300"/>
        <v>313.12520630819483</v>
      </c>
      <c r="F2772" s="5">
        <f t="shared" si="302"/>
        <v>24.957180293541747</v>
      </c>
      <c r="G2772" s="16">
        <f>IF(AND(C$9="L",C$10="IB"),IF((($C$7*Coefficients!$C$16)/($A2772*($C$4/100)))&lt;=1,2*ASIN(($C$7*Coefficients!$C$16)/( $A2772*($C$4/100)))*180/PI(),180),IF(AND(C$9="C",C$10="IB"),IF((($C$7*Coefficients!$D$16)/($A2772*($C$4/100)))&lt;=1,2*ASIN(($C$7*Coefficients!$D$16)/( $A2772*($C$4/100)))*180/PI(),180),IF(AND(C$9="L",C$10="D"),IF((($C$7*Coefficients!$E$16)/($A2772*($C$4/100)))&lt;=1,2*ASIN(($C$7*Coefficients!$E$16)/( $A2772*($C$4/100)))*180/PI(),180),IF(AND(C$9="C",C$10="D"),IF((($C$7*Coefficients!$F$16)/($A2772*($C$4/100)))&lt;=1,2*ASIN(($C$7*Coefficients!$F$16)/( $A2772*($C$4/100)))*180/PI(),180),FALSE))))</f>
        <v>14.360642662613435</v>
      </c>
      <c r="H2772" s="50">
        <f>IF(AND(C$9="L",C$10="IB"),(($C$7*Coefficients!$C$16)/($A2772*SIN(C$5*PI()/180))*100/2)^2*PI(),IF(AND(C$9="C",C$10="IB"),(($C$7*Coefficients!$D$16)/($A2772*SIN(C$5*PI()/180))*100/2)^2*PI(),IF(AND(C$9="L",C$10="D"),(($C$7*Coefficients!$E$16)/($A2772*SIN(C$5*PI()/180))*100/2)^2*PI(),IF(AND(C$9="C",C$10="D"),(($C$7* Coefficients!$F$16)/($A2772*SIN(C$5*PI()/180))*100/2)^2*PI(),FALSE))))</f>
        <v>86.09295907596109</v>
      </c>
      <c r="I2772" s="42">
        <f t="shared" si="303"/>
        <v>0.14658515378971845</v>
      </c>
      <c r="L2772" s="44"/>
    </row>
    <row r="2773" spans="1:12" x14ac:dyDescent="0.25">
      <c r="A2773" s="51">
        <f t="shared" si="304"/>
        <v>5470.1596289389126</v>
      </c>
      <c r="B2773" s="5">
        <f t="shared" si="298"/>
        <v>3.5796400187901901E-2</v>
      </c>
      <c r="C2773" s="49">
        <f t="shared" si="301"/>
        <v>-28.923212906863789</v>
      </c>
      <c r="D2773" s="5">
        <f t="shared" si="299"/>
        <v>52.619170396625144</v>
      </c>
      <c r="E2773" s="5">
        <f t="shared" si="300"/>
        <v>314.57052659139271</v>
      </c>
      <c r="F2773" s="5">
        <f t="shared" si="302"/>
        <v>24.977180293541746</v>
      </c>
      <c r="G2773" s="16">
        <f>IF(AND(C$9="L",C$10="IB"),IF((($C$7*Coefficients!$C$16)/($A2773*($C$4/100)))&lt;=1,2*ASIN(($C$7*Coefficients!$C$16)/( $A2773*($C$4/100)))*180/PI(),180),IF(AND(C$9="C",C$10="IB"),IF((($C$7*Coefficients!$D$16)/($A2773*($C$4/100)))&lt;=1,2*ASIN(($C$7*Coefficients!$D$16)/( $A2773*($C$4/100)))*180/PI(),180),IF(AND(C$9="L",C$10="D"),IF((($C$7*Coefficients!$E$16)/($A2773*($C$4/100)))&lt;=1,2*ASIN(($C$7*Coefficients!$E$16)/( $A2773*($C$4/100)))*180/PI(),180),IF(AND(C$9="C",C$10="D"),IF((($C$7*Coefficients!$F$16)/($A2773*($C$4/100)))&lt;=1,2*ASIN(($C$7*Coefficients!$F$16)/( $A2773*($C$4/100)))*180/PI(),180),FALSE))))</f>
        <v>14.327440707031894</v>
      </c>
      <c r="H2773" s="50">
        <f>IF(AND(C$9="L",C$10="IB"),(($C$7*Coefficients!$C$16)/($A2773*SIN(C$5*PI()/180))*100/2)^2*PI(),IF(AND(C$9="C",C$10="IB"),(($C$7*Coefficients!$D$16)/($A2773*SIN(C$5*PI()/180))*100/2)^2*PI(),IF(AND(C$9="L",C$10="D"),(($C$7*Coefficients!$E$16)/($A2773*SIN(C$5*PI()/180))*100/2)^2*PI(),IF(AND(C$9="C",C$10="D"),(($C$7* Coefficients!$F$16)/($A2773*SIN(C$5*PI()/180))*100/2)^2*PI(),FALSE))))</f>
        <v>85.697397860034968</v>
      </c>
      <c r="I2773" s="42">
        <f t="shared" si="303"/>
        <v>0.14624801729144091</v>
      </c>
      <c r="L2773" s="44"/>
    </row>
    <row r="2774" spans="1:12" x14ac:dyDescent="0.25">
      <c r="A2774" s="51">
        <f t="shared" si="304"/>
        <v>5482.7696492077321</v>
      </c>
      <c r="B2774" s="5">
        <f t="shared" si="298"/>
        <v>3.6852979798601596E-2</v>
      </c>
      <c r="C2774" s="49">
        <f t="shared" si="301"/>
        <v>-28.670547818095926</v>
      </c>
      <c r="D2774" s="5">
        <f t="shared" si="299"/>
        <v>52.740470111850925</v>
      </c>
      <c r="E2774" s="5">
        <f t="shared" si="300"/>
        <v>316.02251816990281</v>
      </c>
      <c r="F2774" s="5">
        <f t="shared" si="302"/>
        <v>24.997180293541746</v>
      </c>
      <c r="G2774" s="16">
        <f>IF(AND(C$9="L",C$10="IB"),IF((($C$7*Coefficients!$C$16)/($A2774*($C$4/100)))&lt;=1,2*ASIN(($C$7*Coefficients!$C$16)/( $A2774*($C$4/100)))*180/PI(),180),IF(AND(C$9="C",C$10="IB"),IF((($C$7*Coefficients!$D$16)/($A2774*($C$4/100)))&lt;=1,2*ASIN(($C$7*Coefficients!$D$16)/( $A2774*($C$4/100)))*180/PI(),180),IF(AND(C$9="L",C$10="D"),IF((($C$7*Coefficients!$E$16)/($A2774*($C$4/100)))&lt;=1,2*ASIN(($C$7*Coefficients!$E$16)/( $A2774*($C$4/100)))*180/PI(),180),IF(AND(C$9="C",C$10="D"),IF((($C$7*Coefficients!$F$16)/($A2774*($C$4/100)))&lt;=1,2*ASIN(($C$7*Coefficients!$F$16)/( $A2774*($C$4/100)))*180/PI(),180),FALSE))))</f>
        <v>14.294316318718966</v>
      </c>
      <c r="H2774" s="50">
        <f>IF(AND(C$9="L",C$10="IB"),(($C$7*Coefficients!$C$16)/($A2774*SIN(C$5*PI()/180))*100/2)^2*PI(),IF(AND(C$9="C",C$10="IB"),(($C$7*Coefficients!$D$16)/($A2774*SIN(C$5*PI()/180))*100/2)^2*PI(),IF(AND(C$9="L",C$10="D"),(($C$7*Coefficients!$E$16)/($A2774*SIN(C$5*PI()/180))*100/2)^2*PI(),IF(AND(C$9="C",C$10="D"),(($C$7* Coefficients!$F$16)/($A2774*SIN(C$5*PI()/180))*100/2)^2*PI(),FALSE))))</f>
        <v>85.303654082807995</v>
      </c>
      <c r="I2774" s="42">
        <f t="shared" si="303"/>
        <v>0.14591165618559246</v>
      </c>
      <c r="L2774" s="44"/>
    </row>
    <row r="2775" spans="1:12" x14ac:dyDescent="0.25">
      <c r="A2775" s="51">
        <f t="shared" si="304"/>
        <v>5495.4087385754383</v>
      </c>
      <c r="B2775" s="5">
        <f t="shared" si="298"/>
        <v>3.7893701665327434E-2</v>
      </c>
      <c r="C2775" s="49">
        <f t="shared" si="301"/>
        <v>-28.42865936755225</v>
      </c>
      <c r="D2775" s="5">
        <f t="shared" si="299"/>
        <v>52.862049451799095</v>
      </c>
      <c r="E2775" s="5">
        <f t="shared" si="300"/>
        <v>317.4812118370254</v>
      </c>
      <c r="F2775" s="5">
        <f t="shared" si="302"/>
        <v>25.017180293541745</v>
      </c>
      <c r="G2775" s="16">
        <f>IF(AND(C$9="L",C$10="IB"),IF((($C$7*Coefficients!$C$16)/($A2775*($C$4/100)))&lt;=1,2*ASIN(($C$7*Coefficients!$C$16)/( $A2775*($C$4/100)))*180/PI(),180),IF(AND(C$9="C",C$10="IB"),IF((($C$7*Coefficients!$D$16)/($A2775*($C$4/100)))&lt;=1,2*ASIN(($C$7*Coefficients!$D$16)/( $A2775*($C$4/100)))*180/PI(),180),IF(AND(C$9="L",C$10="D"),IF((($C$7*Coefficients!$E$16)/($A2775*($C$4/100)))&lt;=1,2*ASIN(($C$7*Coefficients!$E$16)/( $A2775*($C$4/100)))*180/PI(),180),IF(AND(C$9="C",C$10="D"),IF((($C$7*Coefficients!$F$16)/($A2775*($C$4/100)))&lt;=1,2*ASIN(($C$7*Coefficients!$F$16)/( $A2775*($C$4/100)))*180/PI(),180),FALSE))))</f>
        <v>14.261269310850214</v>
      </c>
      <c r="H2775" s="50">
        <f>IF(AND(C$9="L",C$10="IB"),(($C$7*Coefficients!$C$16)/($A2775*SIN(C$5*PI()/180))*100/2)^2*PI(),IF(AND(C$9="C",C$10="IB"),(($C$7*Coefficients!$D$16)/($A2775*SIN(C$5*PI()/180))*100/2)^2*PI(),IF(AND(C$9="L",C$10="D"),(($C$7*Coefficients!$E$16)/($A2775*SIN(C$5*PI()/180))*100/2)^2*PI(),IF(AND(C$9="C",C$10="D"),(($C$7* Coefficients!$F$16)/($A2775*SIN(C$5*PI()/180))*100/2)^2*PI(),FALSE))))</f>
        <v>84.911719393907745</v>
      </c>
      <c r="I2775" s="42">
        <f t="shared" si="303"/>
        <v>0.14557606868882006</v>
      </c>
      <c r="L2775" s="44"/>
    </row>
    <row r="2776" spans="1:12" x14ac:dyDescent="0.25">
      <c r="A2776" s="51">
        <f t="shared" si="304"/>
        <v>5508.0769640532244</v>
      </c>
      <c r="B2776" s="5">
        <f t="shared" si="298"/>
        <v>3.8918275708617417E-2</v>
      </c>
      <c r="C2776" s="49">
        <f t="shared" si="301"/>
        <v>-28.196928191722982</v>
      </c>
      <c r="D2776" s="5">
        <f t="shared" si="299"/>
        <v>52.983909061071195</v>
      </c>
      <c r="E2776" s="5">
        <f t="shared" si="300"/>
        <v>318.94663852819576</v>
      </c>
      <c r="F2776" s="5">
        <f t="shared" si="302"/>
        <v>25.037180293541745</v>
      </c>
      <c r="G2776" s="16">
        <f>IF(AND(C$9="L",C$10="IB"),IF((($C$7*Coefficients!$C$16)/($A2776*($C$4/100)))&lt;=1,2*ASIN(($C$7*Coefficients!$C$16)/( $A2776*($C$4/100)))*180/PI(),180),IF(AND(C$9="C",C$10="IB"),IF((($C$7*Coefficients!$D$16)/($A2776*($C$4/100)))&lt;=1,2*ASIN(($C$7*Coefficients!$D$16)/( $A2776*($C$4/100)))*180/PI(),180),IF(AND(C$9="L",C$10="D"),IF((($C$7*Coefficients!$E$16)/($A2776*($C$4/100)))&lt;=1,2*ASIN(($C$7*Coefficients!$E$16)/( $A2776*($C$4/100)))*180/PI(),180),IF(AND(C$9="C",C$10="D"),IF((($C$7*Coefficients!$F$16)/($A2776*($C$4/100)))&lt;=1,2*ASIN(($C$7*Coefficients!$F$16)/( $A2776*($C$4/100)))*180/PI(),180),FALSE))))</f>
        <v>14.228299497090394</v>
      </c>
      <c r="H2776" s="50">
        <f>IF(AND(C$9="L",C$10="IB"),(($C$7*Coefficients!$C$16)/($A2776*SIN(C$5*PI()/180))*100/2)^2*PI(),IF(AND(C$9="C",C$10="IB"),(($C$7*Coefficients!$D$16)/($A2776*SIN(C$5*PI()/180))*100/2)^2*PI(),IF(AND(C$9="L",C$10="D"),(($C$7*Coefficients!$E$16)/($A2776*SIN(C$5*PI()/180))*100/2)^2*PI(),IF(AND(C$9="C",C$10="D"),(($C$7* Coefficients!$F$16)/($A2776*SIN(C$5*PI()/180))*100/2)^2*PI(),FALSE))))</f>
        <v>84.521585481328543</v>
      </c>
      <c r="I2776" s="42">
        <f t="shared" si="303"/>
        <v>0.14524125302187221</v>
      </c>
      <c r="L2776" s="44"/>
    </row>
    <row r="2777" spans="1:12" x14ac:dyDescent="0.25">
      <c r="A2777" s="51">
        <f t="shared" si="304"/>
        <v>5520.7743928067612</v>
      </c>
      <c r="B2777" s="5">
        <f t="shared" si="298"/>
        <v>3.992641493163461E-2</v>
      </c>
      <c r="C2777" s="49">
        <f t="shared" si="301"/>
        <v>-27.974793683570361</v>
      </c>
      <c r="D2777" s="5">
        <f t="shared" si="299"/>
        <v>53.106049585754739</v>
      </c>
      <c r="E2777" s="5">
        <f t="shared" si="300"/>
        <v>320.41882932164106</v>
      </c>
      <c r="F2777" s="5">
        <f t="shared" si="302"/>
        <v>25.057180293541744</v>
      </c>
      <c r="G2777" s="16">
        <f>IF(AND(C$9="L",C$10="IB"),IF((($C$7*Coefficients!$C$16)/($A2777*($C$4/100)))&lt;=1,2*ASIN(($C$7*Coefficients!$C$16)/( $A2777*($C$4/100)))*180/PI(),180),IF(AND(C$9="C",C$10="IB"),IF((($C$7*Coefficients!$D$16)/($A2777*($C$4/100)))&lt;=1,2*ASIN(($C$7*Coefficients!$D$16)/( $A2777*($C$4/100)))*180/PI(),180),IF(AND(C$9="L",C$10="D"),IF((($C$7*Coefficients!$E$16)/($A2777*($C$4/100)))&lt;=1,2*ASIN(($C$7*Coefficients!$E$16)/( $A2777*($C$4/100)))*180/PI(),180),IF(AND(C$9="C",C$10="D"),IF((($C$7*Coefficients!$F$16)/($A2777*($C$4/100)))&lt;=1,2*ASIN(($C$7*Coefficients!$F$16)/( $A2777*($C$4/100)))*180/PI(),180),FALSE))))</f>
        <v>14.195406691591915</v>
      </c>
      <c r="H2777" s="50">
        <f>IF(AND(C$9="L",C$10="IB"),(($C$7*Coefficients!$C$16)/($A2777*SIN(C$5*PI()/180))*100/2)^2*PI(),IF(AND(C$9="C",C$10="IB"),(($C$7*Coefficients!$D$16)/($A2777*SIN(C$5*PI()/180))*100/2)^2*PI(),IF(AND(C$9="L",C$10="D"),(($C$7*Coefficients!$E$16)/($A2777*SIN(C$5*PI()/180))*100/2)^2*PI(),IF(AND(C$9="C",C$10="D"),(($C$7* Coefficients!$F$16)/($A2777*SIN(C$5*PI()/180))*100/2)^2*PI(),FALSE))))</f>
        <v>84.133244071254623</v>
      </c>
      <c r="I2777" s="42">
        <f t="shared" si="303"/>
        <v>0.14490720740958954</v>
      </c>
      <c r="L2777" s="44"/>
    </row>
    <row r="2778" spans="1:12" x14ac:dyDescent="0.25">
      <c r="A2778" s="51">
        <f t="shared" si="304"/>
        <v>5533.5010921565527</v>
      </c>
      <c r="B2778" s="5">
        <f t="shared" si="298"/>
        <v>4.091783553922599E-2</v>
      </c>
      <c r="C2778" s="49">
        <f t="shared" si="301"/>
        <v>-27.761746950923989</v>
      </c>
      <c r="D2778" s="5">
        <f t="shared" si="299"/>
        <v>53.228471673426647</v>
      </c>
      <c r="E2778" s="5">
        <f t="shared" si="300"/>
        <v>321.8978154390386</v>
      </c>
      <c r="F2778" s="5">
        <f t="shared" si="302"/>
        <v>25.077180293541744</v>
      </c>
      <c r="G2778" s="16">
        <f>IF(AND(C$9="L",C$10="IB"),IF((($C$7*Coefficients!$C$16)/($A2778*($C$4/100)))&lt;=1,2*ASIN(($C$7*Coefficients!$C$16)/( $A2778*($C$4/100)))*180/PI(),180),IF(AND(C$9="C",C$10="IB"),IF((($C$7*Coefficients!$D$16)/($A2778*($C$4/100)))&lt;=1,2*ASIN(($C$7*Coefficients!$D$16)/( $A2778*($C$4/100)))*180/PI(),180),IF(AND(C$9="L",C$10="D"),IF((($C$7*Coefficients!$E$16)/($A2778*($C$4/100)))&lt;=1,2*ASIN(($C$7*Coefficients!$E$16)/( $A2778*($C$4/100)))*180/PI(),180),IF(AND(C$9="C",C$10="D"),IF((($C$7*Coefficients!$F$16)/($A2778*($C$4/100)))&lt;=1,2*ASIN(($C$7*Coefficients!$F$16)/( $A2778*($C$4/100)))*180/PI(),180),FALSE))))</f>
        <v>14.162590708993266</v>
      </c>
      <c r="H2778" s="50">
        <f>IF(AND(C$9="L",C$10="IB"),(($C$7*Coefficients!$C$16)/($A2778*SIN(C$5*PI()/180))*100/2)^2*PI(),IF(AND(C$9="C",C$10="IB"),(($C$7*Coefficients!$D$16)/($A2778*SIN(C$5*PI()/180))*100/2)^2*PI(),IF(AND(C$9="L",C$10="D"),(($C$7*Coefficients!$E$16)/($A2778*SIN(C$5*PI()/180))*100/2)^2*PI(),IF(AND(C$9="C",C$10="D"),(($C$7* Coefficients!$F$16)/($A2778*SIN(C$5*PI()/180))*100/2)^2*PI(),FALSE))))</f>
        <v>83.746686927885094</v>
      </c>
      <c r="I2778" s="42">
        <f t="shared" si="303"/>
        <v>0.14457393008089545</v>
      </c>
      <c r="L2778" s="44"/>
    </row>
    <row r="2779" spans="1:12" x14ac:dyDescent="0.25">
      <c r="A2779" s="51">
        <f t="shared" si="304"/>
        <v>5546.2571295782909</v>
      </c>
      <c r="B2779" s="5">
        <f t="shared" si="298"/>
        <v>4.1892257057550238E-2</v>
      </c>
      <c r="C2779" s="49">
        <f t="shared" si="301"/>
        <v>-27.557324804600512</v>
      </c>
      <c r="D2779" s="5">
        <f t="shared" si="299"/>
        <v>53.351175973156629</v>
      </c>
      <c r="E2779" s="5">
        <f t="shared" si="300"/>
        <v>323.38362824617872</v>
      </c>
      <c r="F2779" s="5">
        <f t="shared" si="302"/>
        <v>25.097180293541747</v>
      </c>
      <c r="G2779" s="16">
        <f>IF(AND(C$9="L",C$10="IB"),IF((($C$7*Coefficients!$C$16)/($A2779*($C$4/100)))&lt;=1,2*ASIN(($C$7*Coefficients!$C$16)/( $A2779*($C$4/100)))*180/PI(),180),IF(AND(C$9="C",C$10="IB"),IF((($C$7*Coefficients!$D$16)/($A2779*($C$4/100)))&lt;=1,2*ASIN(($C$7*Coefficients!$D$16)/( $A2779*($C$4/100)))*180/PI(),180),IF(AND(C$9="L",C$10="D"),IF((($C$7*Coefficients!$E$16)/($A2779*($C$4/100)))&lt;=1,2*ASIN(($C$7*Coefficients!$E$16)/( $A2779*($C$4/100)))*180/PI(),180),IF(AND(C$9="C",C$10="D"),IF((($C$7*Coefficients!$F$16)/($A2779*($C$4/100)))&lt;=1,2*ASIN(($C$7*Coefficients!$F$16)/( $A2779*($C$4/100)))*180/PI(),180),FALSE))))</f>
        <v>14.129851364417508</v>
      </c>
      <c r="H2779" s="50">
        <f>IF(AND(C$9="L",C$10="IB"),(($C$7*Coefficients!$C$16)/($A2779*SIN(C$5*PI()/180))*100/2)^2*PI(),IF(AND(C$9="C",C$10="IB"),(($C$7*Coefficients!$D$16)/($A2779*SIN(C$5*PI()/180))*100/2)^2*PI(),IF(AND(C$9="L",C$10="D"),(($C$7*Coefficients!$E$16)/($A2779*SIN(C$5*PI()/180))*100/2)^2*PI(),IF(AND(C$9="C",C$10="D"),(($C$7* Coefficients!$F$16)/($A2779*SIN(C$5*PI()/180))*100/2)^2*PI(),FALSE))))</f>
        <v>83.361905853259145</v>
      </c>
      <c r="I2779" s="42">
        <f t="shared" si="303"/>
        <v>0.14424141926878675</v>
      </c>
      <c r="L2779" s="44"/>
    </row>
    <row r="2780" spans="1:12" x14ac:dyDescent="0.25">
      <c r="A2780" s="51">
        <f t="shared" si="304"/>
        <v>5559.042572703217</v>
      </c>
      <c r="B2780" s="5">
        <f t="shared" si="298"/>
        <v>4.2849402454244109E-2</v>
      </c>
      <c r="C2780" s="49">
        <f t="shared" si="301"/>
        <v>-27.361104600899179</v>
      </c>
      <c r="D2780" s="5">
        <f t="shared" si="299"/>
        <v>53.474163135510672</v>
      </c>
      <c r="E2780" s="5">
        <f t="shared" si="300"/>
        <v>324.87629925362955</v>
      </c>
      <c r="F2780" s="5">
        <f t="shared" si="302"/>
        <v>25.117180293541743</v>
      </c>
      <c r="G2780" s="16">
        <f>IF(AND(C$9="L",C$10="IB"),IF((($C$7*Coefficients!$C$16)/($A2780*($C$4/100)))&lt;=1,2*ASIN(($C$7*Coefficients!$C$16)/( $A2780*($C$4/100)))*180/PI(),180),IF(AND(C$9="C",C$10="IB"),IF((($C$7*Coefficients!$D$16)/($A2780*($C$4/100)))&lt;=1,2*ASIN(($C$7*Coefficients!$D$16)/( $A2780*($C$4/100)))*180/PI(),180),IF(AND(C$9="L",C$10="D"),IF((($C$7*Coefficients!$E$16)/($A2780*($C$4/100)))&lt;=1,2*ASIN(($C$7*Coefficients!$E$16)/( $A2780*($C$4/100)))*180/PI(),180),IF(AND(C$9="C",C$10="D"),IF((($C$7*Coefficients!$F$16)/($A2780*($C$4/100)))&lt;=1,2*ASIN(($C$7*Coefficients!$F$16)/( $A2780*($C$4/100)))*180/PI(),180),FALSE))))</f>
        <v>14.097188473470707</v>
      </c>
      <c r="H2780" s="50">
        <f>IF(AND(C$9="L",C$10="IB"),(($C$7*Coefficients!$C$16)/($A2780*SIN(C$5*PI()/180))*100/2)^2*PI(),IF(AND(C$9="C",C$10="IB"),(($C$7*Coefficients!$D$16)/($A2780*SIN(C$5*PI()/180))*100/2)^2*PI(),IF(AND(C$9="L",C$10="D"),(($C$7*Coefficients!$E$16)/($A2780*SIN(C$5*PI()/180))*100/2)^2*PI(),IF(AND(C$9="C",C$10="D"),(($C$7* Coefficients!$F$16)/($A2780*SIN(C$5*PI()/180))*100/2)^2*PI(),FALSE))))</f>
        <v>82.978892687082137</v>
      </c>
      <c r="I2780" s="42">
        <f t="shared" si="303"/>
        <v>0.14390967321032422</v>
      </c>
      <c r="L2780" s="44"/>
    </row>
    <row r="2781" spans="1:12" x14ac:dyDescent="0.25">
      <c r="A2781" s="51">
        <f t="shared" si="304"/>
        <v>5571.8574893184777</v>
      </c>
      <c r="B2781" s="5">
        <f t="shared" si="298"/>
        <v>4.3788998259091744E-2</v>
      </c>
      <c r="C2781" s="49">
        <f t="shared" si="301"/>
        <v>-27.17269979701382</v>
      </c>
      <c r="D2781" s="5">
        <f t="shared" si="299"/>
        <v>53.597433812554478</v>
      </c>
      <c r="E2781" s="5">
        <f t="shared" si="300"/>
        <v>326.37586011740541</v>
      </c>
      <c r="F2781" s="5">
        <f t="shared" si="302"/>
        <v>25.137180293541746</v>
      </c>
      <c r="G2781" s="16">
        <f>IF(AND(C$9="L",C$10="IB"),IF((($C$7*Coefficients!$C$16)/($A2781*($C$4/100)))&lt;=1,2*ASIN(($C$7*Coefficients!$C$16)/( $A2781*($C$4/100)))*180/PI(),180),IF(AND(C$9="C",C$10="IB"),IF((($C$7*Coefficients!$D$16)/($A2781*($C$4/100)))&lt;=1,2*ASIN(($C$7*Coefficients!$D$16)/( $A2781*($C$4/100)))*180/PI(),180),IF(AND(C$9="L",C$10="D"),IF((($C$7*Coefficients!$E$16)/($A2781*($C$4/100)))&lt;=1,2*ASIN(($C$7*Coefficients!$E$16)/( $A2781*($C$4/100)))*180/PI(),180),IF(AND(C$9="C",C$10="D"),IF((($C$7*Coefficients!$F$16)/($A2781*($C$4/100)))&lt;=1,2*ASIN(($C$7*Coefficients!$F$16)/( $A2781*($C$4/100)))*180/PI(),180),FALSE))))</f>
        <v>14.064601852240447</v>
      </c>
      <c r="H2781" s="50">
        <f>IF(AND(C$9="L",C$10="IB"),(($C$7*Coefficients!$C$16)/($A2781*SIN(C$5*PI()/180))*100/2)^2*PI(),IF(AND(C$9="C",C$10="IB"),(($C$7*Coefficients!$D$16)/($A2781*SIN(C$5*PI()/180))*100/2)^2*PI(),IF(AND(C$9="L",C$10="D"),(($C$7*Coefficients!$E$16)/($A2781*SIN(C$5*PI()/180))*100/2)^2*PI(),IF(AND(C$9="C",C$10="D"),(($C$7* Coefficients!$F$16)/($A2781*SIN(C$5*PI()/180))*100/2)^2*PI(),FALSE))))</f>
        <v>82.597639306552523</v>
      </c>
      <c r="I2781" s="42">
        <f t="shared" si="303"/>
        <v>0.14357869014662328</v>
      </c>
      <c r="L2781" s="44"/>
    </row>
    <row r="2782" spans="1:12" x14ac:dyDescent="0.25">
      <c r="A2782" s="51">
        <f t="shared" si="304"/>
        <v>5584.7019473674845</v>
      </c>
      <c r="B2782" s="5">
        <f t="shared" si="298"/>
        <v>4.4710774685139142E-2</v>
      </c>
      <c r="C2782" s="49">
        <f t="shared" si="301"/>
        <v>-26.991756104510788</v>
      </c>
      <c r="D2782" s="5">
        <f t="shared" si="299"/>
        <v>53.720988657856878</v>
      </c>
      <c r="E2782" s="5">
        <f t="shared" si="300"/>
        <v>327.88234263963807</v>
      </c>
      <c r="F2782" s="5">
        <f t="shared" si="302"/>
        <v>25.157180293541742</v>
      </c>
      <c r="G2782" s="16">
        <f>IF(AND(C$9="L",C$10="IB"),IF((($C$7*Coefficients!$C$16)/($A2782*($C$4/100)))&lt;=1,2*ASIN(($C$7*Coefficients!$C$16)/( $A2782*($C$4/100)))*180/PI(),180),IF(AND(C$9="C",C$10="IB"),IF((($C$7*Coefficients!$D$16)/($A2782*($C$4/100)))&lt;=1,2*ASIN(($C$7*Coefficients!$D$16)/( $A2782*($C$4/100)))*180/PI(),180),IF(AND(C$9="L",C$10="D"),IF((($C$7*Coefficients!$E$16)/($A2782*($C$4/100)))&lt;=1,2*ASIN(($C$7*Coefficients!$E$16)/( $A2782*($C$4/100)))*180/PI(),180),IF(AND(C$9="C",C$10="D"),IF((($C$7*Coefficients!$F$16)/($A2782*($C$4/100)))&lt;=1,2*ASIN(($C$7*Coefficients!$F$16)/( $A2782*($C$4/100)))*180/PI(),180),FALSE))))</f>
        <v>14.032091317294281</v>
      </c>
      <c r="H2782" s="50">
        <f>IF(AND(C$9="L",C$10="IB"),(($C$7*Coefficients!$C$16)/($A2782*SIN(C$5*PI()/180))*100/2)^2*PI(),IF(AND(C$9="C",C$10="IB"),(($C$7*Coefficients!$D$16)/($A2782*SIN(C$5*PI()/180))*100/2)^2*PI(),IF(AND(C$9="L",C$10="D"),(($C$7*Coefficients!$E$16)/($A2782*SIN(C$5*PI()/180))*100/2)^2*PI(),IF(AND(C$9="C",C$10="D"),(($C$7* Coefficients!$F$16)/($A2782*SIN(C$5*PI()/180))*100/2)^2*PI(),FALSE))))</f>
        <v>82.218137626189844</v>
      </c>
      <c r="I2782" s="42">
        <f t="shared" si="303"/>
        <v>0.14324846832284469</v>
      </c>
      <c r="L2782" s="44"/>
    </row>
    <row r="2783" spans="1:12" x14ac:dyDescent="0.25">
      <c r="A2783" s="51">
        <f t="shared" si="304"/>
        <v>5597.5760149502767</v>
      </c>
      <c r="B2783" s="5">
        <f t="shared" si="298"/>
        <v>4.561446575022942E-2</v>
      </c>
      <c r="C2783" s="49">
        <f t="shared" si="301"/>
        <v>-26.817948147051005</v>
      </c>
      <c r="D2783" s="5">
        <f t="shared" si="299"/>
        <v>53.844828326493385</v>
      </c>
      <c r="E2783" s="5">
        <f t="shared" si="300"/>
        <v>329.39577876925154</v>
      </c>
      <c r="F2783" s="5">
        <f t="shared" si="302"/>
        <v>25.177180293541742</v>
      </c>
      <c r="G2783" s="16">
        <f>IF(AND(C$9="L",C$10="IB"),IF((($C$7*Coefficients!$C$16)/($A2783*($C$4/100)))&lt;=1,2*ASIN(($C$7*Coefficients!$C$16)/( $A2783*($C$4/100)))*180/PI(),180),IF(AND(C$9="C",C$10="IB"),IF((($C$7*Coefficients!$D$16)/($A2783*($C$4/100)))&lt;=1,2*ASIN(($C$7*Coefficients!$D$16)/( $A2783*($C$4/100)))*180/PI(),180),IF(AND(C$9="L",C$10="D"),IF((($C$7*Coefficients!$E$16)/($A2783*($C$4/100)))&lt;=1,2*ASIN(($C$7*Coefficients!$E$16)/( $A2783*($C$4/100)))*180/PI(),180),IF(AND(C$9="C",C$10="D"),IF((($C$7*Coefficients!$F$16)/($A2783*($C$4/100)))&lt;=1,2*ASIN(($C$7*Coefficients!$F$16)/( $A2783*($C$4/100)))*180/PI(),180),FALSE))))</f>
        <v>13.99965668567822</v>
      </c>
      <c r="H2783" s="50">
        <f>IF(AND(C$9="L",C$10="IB"),(($C$7*Coefficients!$C$16)/($A2783*SIN(C$5*PI()/180))*100/2)^2*PI(),IF(AND(C$9="C",C$10="IB"),(($C$7*Coefficients!$D$16)/($A2783*SIN(C$5*PI()/180))*100/2)^2*PI(),IF(AND(C$9="L",C$10="D"),(($C$7*Coefficients!$E$16)/($A2783*SIN(C$5*PI()/180))*100/2)^2*PI(),IF(AND(C$9="C",C$10="D"),(($C$7* Coefficients!$F$16)/($A2783*SIN(C$5*PI()/180))*100/2)^2*PI(),FALSE))))</f>
        <v>81.840379597662803</v>
      </c>
      <c r="I2783" s="42">
        <f t="shared" si="303"/>
        <v>0.14291900598818513</v>
      </c>
      <c r="L2783" s="44"/>
    </row>
    <row r="2784" spans="1:12" x14ac:dyDescent="0.25">
      <c r="A2784" s="51">
        <f t="shared" si="304"/>
        <v>5610.4797603238776</v>
      </c>
      <c r="B2784" s="5">
        <f t="shared" si="298"/>
        <v>4.6499809398903295E-2</v>
      </c>
      <c r="C2784" s="49">
        <f t="shared" si="301"/>
        <v>-26.650976545286596</v>
      </c>
      <c r="D2784" s="5">
        <f t="shared" si="299"/>
        <v>53.968953475049588</v>
      </c>
      <c r="E2784" s="5">
        <f t="shared" si="300"/>
        <v>330.91620060263909</v>
      </c>
      <c r="F2784" s="5">
        <f t="shared" si="302"/>
        <v>25.197180293541741</v>
      </c>
      <c r="G2784" s="16">
        <f>IF(AND(C$9="L",C$10="IB"),IF((($C$7*Coefficients!$C$16)/($A2784*($C$4/100)))&lt;=1,2*ASIN(($C$7*Coefficients!$C$16)/( $A2784*($C$4/100)))*180/PI(),180),IF(AND(C$9="C",C$10="IB"),IF((($C$7*Coefficients!$D$16)/($A2784*($C$4/100)))&lt;=1,2*ASIN(($C$7*Coefficients!$D$16)/( $A2784*($C$4/100)))*180/PI(),180),IF(AND(C$9="L",C$10="D"),IF((($C$7*Coefficients!$E$16)/($A2784*($C$4/100)))&lt;=1,2*ASIN(($C$7*Coefficients!$E$16)/( $A2784*($C$4/100)))*180/PI(),180),IF(AND(C$9="C",C$10="D"),IF((($C$7*Coefficients!$F$16)/($A2784*($C$4/100)))&lt;=1,2*ASIN(($C$7*Coefficients!$F$16)/( $A2784*($C$4/100)))*180/PI(),180),FALSE))))</f>
        <v>13.967297774915254</v>
      </c>
      <c r="H2784" s="50">
        <f>IF(AND(C$9="L",C$10="IB"),(($C$7*Coefficients!$C$16)/($A2784*SIN(C$5*PI()/180))*100/2)^2*PI(),IF(AND(C$9="C",C$10="IB"),(($C$7*Coefficients!$D$16)/($A2784*SIN(C$5*PI()/180))*100/2)^2*PI(),IF(AND(C$9="L",C$10="D"),(($C$7*Coefficients!$E$16)/($A2784*SIN(C$5*PI()/180))*100/2)^2*PI(),IF(AND(C$9="C",C$10="D"),(($C$7* Coefficients!$F$16)/($A2784*SIN(C$5*PI()/180))*100/2)^2*PI(),FALSE))))</f>
        <v>81.464357209618939</v>
      </c>
      <c r="I2784" s="42">
        <f t="shared" si="303"/>
        <v>0.1425903013958682</v>
      </c>
      <c r="L2784" s="44"/>
    </row>
    <row r="2785" spans="1:12" x14ac:dyDescent="0.25">
      <c r="A2785" s="51">
        <f t="shared" si="304"/>
        <v>5623.4132519026616</v>
      </c>
      <c r="B2785" s="5">
        <f t="shared" si="298"/>
        <v>4.7366547624626019E-2</v>
      </c>
      <c r="C2785" s="49">
        <f t="shared" si="301"/>
        <v>-26.490565365273689</v>
      </c>
      <c r="D2785" s="5">
        <f t="shared" si="299"/>
        <v>54.093364761624663</v>
      </c>
      <c r="E2785" s="5">
        <f t="shared" si="300"/>
        <v>332.44364038434418</v>
      </c>
      <c r="F2785" s="5">
        <f t="shared" si="302"/>
        <v>25.217180293541741</v>
      </c>
      <c r="G2785" s="16">
        <f>IF(AND(C$9="L",C$10="IB"),IF((($C$7*Coefficients!$C$16)/($A2785*($C$4/100)))&lt;=1,2*ASIN(($C$7*Coefficients!$C$16)/( $A2785*($C$4/100)))*180/PI(),180),IF(AND(C$9="C",C$10="IB"),IF((($C$7*Coefficients!$D$16)/($A2785*($C$4/100)))&lt;=1,2*ASIN(($C$7*Coefficients!$D$16)/( $A2785*($C$4/100)))*180/PI(),180),IF(AND(C$9="L",C$10="D"),IF((($C$7*Coefficients!$E$16)/($A2785*($C$4/100)))&lt;=1,2*ASIN(($C$7*Coefficients!$E$16)/( $A2785*($C$4/100)))*180/PI(),180),IF(AND(C$9="C",C$10="D"),IF((($C$7*Coefficients!$F$16)/($A2785*($C$4/100)))&lt;=1,2*ASIN(($C$7*Coefficients!$F$16)/( $A2785*($C$4/100)))*180/PI(),180),FALSE))))</f>
        <v>13.935014403003814</v>
      </c>
      <c r="H2785" s="50">
        <f>IF(AND(C$9="L",C$10="IB"),(($C$7*Coefficients!$C$16)/($A2785*SIN(C$5*PI()/180))*100/2)^2*PI(),IF(AND(C$9="C",C$10="IB"),(($C$7*Coefficients!$D$16)/($A2785*SIN(C$5*PI()/180))*100/2)^2*PI(),IF(AND(C$9="L",C$10="D"),(($C$7*Coefficients!$E$16)/($A2785*SIN(C$5*PI()/180))*100/2)^2*PI(),IF(AND(C$9="C",C$10="D"),(($C$7* Coefficients!$F$16)/($A2785*SIN(C$5*PI()/180))*100/2)^2*PI(),FALSE))))</f>
        <v>81.090062487514587</v>
      </c>
      <c r="I2785" s="42">
        <f t="shared" si="303"/>
        <v>0.14226235280313482</v>
      </c>
      <c r="L2785" s="44"/>
    </row>
    <row r="2786" spans="1:12" x14ac:dyDescent="0.25">
      <c r="A2786" s="51">
        <f t="shared" si="304"/>
        <v>5636.376558258713</v>
      </c>
      <c r="B2786" s="5">
        <f t="shared" si="298"/>
        <v>4.8214426592286835E-2</v>
      </c>
      <c r="C2786" s="49">
        <f t="shared" si="301"/>
        <v>-26.336459877557957</v>
      </c>
      <c r="D2786" s="5">
        <f t="shared" si="299"/>
        <v>54.218062845834879</v>
      </c>
      <c r="E2786" s="5">
        <f t="shared" si="300"/>
        <v>333.97813050774448</v>
      </c>
      <c r="F2786" s="5">
        <f t="shared" si="302"/>
        <v>25.237180293541744</v>
      </c>
      <c r="G2786" s="16">
        <f>IF(AND(C$9="L",C$10="IB"),IF((($C$7*Coefficients!$C$16)/($A2786*($C$4/100)))&lt;=1,2*ASIN(($C$7*Coefficients!$C$16)/( $A2786*($C$4/100)))*180/PI(),180),IF(AND(C$9="C",C$10="IB"),IF((($C$7*Coefficients!$D$16)/($A2786*($C$4/100)))&lt;=1,2*ASIN(($C$7*Coefficients!$D$16)/( $A2786*($C$4/100)))*180/PI(),180),IF(AND(C$9="L",C$10="D"),IF((($C$7*Coefficients!$E$16)/($A2786*($C$4/100)))&lt;=1,2*ASIN(($C$7*Coefficients!$E$16)/( $A2786*($C$4/100)))*180/PI(),180),IF(AND(C$9="C",C$10="D"),IF((($C$7*Coefficients!$F$16)/($A2786*($C$4/100)))&lt;=1,2*ASIN(($C$7*Coefficients!$F$16)/( $A2786*($C$4/100)))*180/PI(),180),FALSE))))</f>
        <v>13.902806388416314</v>
      </c>
      <c r="H2786" s="50">
        <f>IF(AND(C$9="L",C$10="IB"),(($C$7*Coefficients!$C$16)/($A2786*SIN(C$5*PI()/180))*100/2)^2*PI(),IF(AND(C$9="C",C$10="IB"),(($C$7*Coefficients!$D$16)/($A2786*SIN(C$5*PI()/180))*100/2)^2*PI(),IF(AND(C$9="L",C$10="D"),(($C$7*Coefficients!$E$16)/($A2786*SIN(C$5*PI()/180))*100/2)^2*PI(),IF(AND(C$9="C",C$10="D"),(($C$7* Coefficients!$F$16)/($A2786*SIN(C$5*PI()/180))*100/2)^2*PI(),FALSE))))</f>
        <v>80.717487493445887</v>
      </c>
      <c r="I2786" s="42">
        <f t="shared" si="303"/>
        <v>0.1419351584712342</v>
      </c>
      <c r="L2786" s="44"/>
    </row>
    <row r="2787" spans="1:12" x14ac:dyDescent="0.25">
      <c r="A2787" s="51">
        <f t="shared" si="304"/>
        <v>5649.3697481221916</v>
      </c>
      <c r="B2787" s="5">
        <f t="shared" ref="B2787:B2850" si="305">IF(AND(C$9="L",C$10="IB"),SQRT((SIN(PI()*$A2787*($C$4/100)/$C$7*SIN($C$5*PI()/180))/(PI()*$A2787*($C$4/100)/$C$7*SIN($C$5*PI()/180)))^2),IF(AND(C$9="C",C$10="IB"),IMABS(2*BESSELJ((2*PI()*$A2787/$C$7)*(($C$4/100)/2)*SIN($C$5*PI()/180),1)/( (2*PI()*$A2787/$C$7)*(($C$4/100)/2)*SIN($C$5*PI()/180))),IF(AND(C$9="L",C$10="D"),SQRT((SIN(PI()*$A2787*($C$4/100)/$C$7*SIN($C$5*PI()/180))/(PI()*$A2787*($C$4/100)/$C$7*SIN($C$5*PI()/180)))^2)*COS(C$5*PI()/180),IF(AND(C$9="C",C$10="D"),IMABS(2*BESSELJ((2*PI()*$A2787/$C$7)*(($C$4/100)/2)*SIN($C$5*PI()/180),1)/( (2*PI()*$A2787/$C$7)*(($C$4/100)/2)*SIN($C$5*PI()/180)))* COS(C$5*PI()/180),FALSE))))</f>
        <v>4.9043196760939413E-2</v>
      </c>
      <c r="C2787" s="49">
        <f t="shared" si="301"/>
        <v>-26.188424582848562</v>
      </c>
      <c r="D2787" s="5">
        <f t="shared" ref="D2787:D2850" si="306">IF(C$9="C",C$14/(C$7/A2787*100),"n/a")</f>
        <v>54.343048388817046</v>
      </c>
      <c r="E2787" s="5">
        <f t="shared" ref="E2787:E2850" si="307">IF($C$9="C",(((PI()*(C$4/100)/(C$7/A2787)))^2),IF($C$9="L",(2*(C$4/100)/(C$7/A2787)),FALSE))</f>
        <v>335.51970351573863</v>
      </c>
      <c r="F2787" s="5">
        <f t="shared" si="302"/>
        <v>25.25718029354174</v>
      </c>
      <c r="G2787" s="16">
        <f>IF(AND(C$9="L",C$10="IB"),IF((($C$7*Coefficients!$C$16)/($A2787*($C$4/100)))&lt;=1,2*ASIN(($C$7*Coefficients!$C$16)/( $A2787*($C$4/100)))*180/PI(),180),IF(AND(C$9="C",C$10="IB"),IF((($C$7*Coefficients!$D$16)/($A2787*($C$4/100)))&lt;=1,2*ASIN(($C$7*Coefficients!$D$16)/( $A2787*($C$4/100)))*180/PI(),180),IF(AND(C$9="L",C$10="D"),IF((($C$7*Coefficients!$E$16)/($A2787*($C$4/100)))&lt;=1,2*ASIN(($C$7*Coefficients!$E$16)/( $A2787*($C$4/100)))*180/PI(),180),IF(AND(C$9="C",C$10="D"),IF((($C$7*Coefficients!$F$16)/($A2787*($C$4/100)))&lt;=1,2*ASIN(($C$7*Coefficients!$F$16)/( $A2787*($C$4/100)))*180/PI(),180),FALSE))))</f>
        <v>13.870673550097633</v>
      </c>
      <c r="H2787" s="50">
        <f>IF(AND(C$9="L",C$10="IB"),(($C$7*Coefficients!$C$16)/($A2787*SIN(C$5*PI()/180))*100/2)^2*PI(),IF(AND(C$9="C",C$10="IB"),(($C$7*Coefficients!$D$16)/($A2787*SIN(C$5*PI()/180))*100/2)^2*PI(),IF(AND(C$9="L",C$10="D"),(($C$7*Coefficients!$E$16)/($A2787*SIN(C$5*PI()/180))*100/2)^2*PI(),IF(AND(C$9="C",C$10="D"),(($C$7* Coefficients!$F$16)/($A2787*SIN(C$5*PI()/180))*100/2)^2*PI(),FALSE))))</f>
        <v>80.346624325980159</v>
      </c>
      <c r="I2787" s="42">
        <f t="shared" si="303"/>
        <v>0.14160871666541458</v>
      </c>
      <c r="L2787" s="44"/>
    </row>
    <row r="2788" spans="1:12" x14ac:dyDescent="0.25">
      <c r="A2788" s="51">
        <f t="shared" si="304"/>
        <v>5662.3928903816968</v>
      </c>
      <c r="B2788" s="5">
        <f t="shared" si="305"/>
        <v>4.9852613006713037E-2</v>
      </c>
      <c r="C2788" s="49">
        <f t="shared" ref="C2788:C2851" si="308">20*LOG(B2788)</f>
        <v>-26.046241467345133</v>
      </c>
      <c r="D2788" s="5">
        <f t="shared" si="306"/>
        <v>54.468322053232086</v>
      </c>
      <c r="E2788" s="5">
        <f t="shared" si="307"/>
        <v>337.06839210143647</v>
      </c>
      <c r="F2788" s="5">
        <f t="shared" ref="F2788:F2851" si="309">IF(E2788&gt;=1,10*LOG(E2788),"neg.")</f>
        <v>25.27718029354174</v>
      </c>
      <c r="G2788" s="16">
        <f>IF(AND(C$9="L",C$10="IB"),IF((($C$7*Coefficients!$C$16)/($A2788*($C$4/100)))&lt;=1,2*ASIN(($C$7*Coefficients!$C$16)/( $A2788*($C$4/100)))*180/PI(),180),IF(AND(C$9="C",C$10="IB"),IF((($C$7*Coefficients!$D$16)/($A2788*($C$4/100)))&lt;=1,2*ASIN(($C$7*Coefficients!$D$16)/( $A2788*($C$4/100)))*180/PI(),180),IF(AND(C$9="L",C$10="D"),IF((($C$7*Coefficients!$E$16)/($A2788*($C$4/100)))&lt;=1,2*ASIN(($C$7*Coefficients!$E$16)/( $A2788*($C$4/100)))*180/PI(),180),IF(AND(C$9="C",C$10="D"),IF((($C$7*Coefficients!$F$16)/($A2788*($C$4/100)))&lt;=1,2*ASIN(($C$7*Coefficients!$F$16)/( $A2788*($C$4/100)))*180/PI(),180),FALSE))))</f>
        <v>13.83861570746366</v>
      </c>
      <c r="H2788" s="50">
        <f>IF(AND(C$9="L",C$10="IB"),(($C$7*Coefficients!$C$16)/($A2788*SIN(C$5*PI()/180))*100/2)^2*PI(),IF(AND(C$9="C",C$10="IB"),(($C$7*Coefficients!$D$16)/($A2788*SIN(C$5*PI()/180))*100/2)^2*PI(),IF(AND(C$9="L",C$10="D"),(($C$7*Coefficients!$E$16)/($A2788*SIN(C$5*PI()/180))*100/2)^2*PI(),IF(AND(C$9="C",C$10="D"),(($C$7* Coefficients!$F$16)/($A2788*SIN(C$5*PI()/180))*100/2)^2*PI(),FALSE))))</f>
        <v>79.977465119988679</v>
      </c>
      <c r="I2788" s="42">
        <f t="shared" ref="I2788:I2851" si="310">(0.8/A2788)*1000</f>
        <v>0.14128302565491405</v>
      </c>
      <c r="L2788" s="44"/>
    </row>
    <row r="2789" spans="1:12" x14ac:dyDescent="0.25">
      <c r="A2789" s="51">
        <f t="shared" ref="A2789:A2852" si="311">A2788*10^(1/1000)</f>
        <v>5675.446054084633</v>
      </c>
      <c r="B2789" s="5">
        <f t="shared" si="305"/>
        <v>5.0642434745866799E-2</v>
      </c>
      <c r="C2789" s="49">
        <f t="shared" si="308"/>
        <v>-25.909708456624433</v>
      </c>
      <c r="D2789" s="5">
        <f t="shared" si="306"/>
        <v>54.593884503268505</v>
      </c>
      <c r="E2789" s="5">
        <f t="shared" si="307"/>
        <v>338.6242291088526</v>
      </c>
      <c r="F2789" s="5">
        <f t="shared" si="309"/>
        <v>25.297180293541743</v>
      </c>
      <c r="G2789" s="16">
        <f>IF(AND(C$9="L",C$10="IB"),IF((($C$7*Coefficients!$C$16)/($A2789*($C$4/100)))&lt;=1,2*ASIN(($C$7*Coefficients!$C$16)/( $A2789*($C$4/100)))*180/PI(),180),IF(AND(C$9="C",C$10="IB"),IF((($C$7*Coefficients!$D$16)/($A2789*($C$4/100)))&lt;=1,2*ASIN(($C$7*Coefficients!$D$16)/( $A2789*($C$4/100)))*180/PI(),180),IF(AND(C$9="L",C$10="D"),IF((($C$7*Coefficients!$E$16)/($A2789*($C$4/100)))&lt;=1,2*ASIN(($C$7*Coefficients!$E$16)/( $A2789*($C$4/100)))*180/PI(),180),IF(AND(C$9="C",C$10="D"),IF((($C$7*Coefficients!$F$16)/($A2789*($C$4/100)))&lt;=1,2*ASIN(($C$7*Coefficients!$F$16)/( $A2789*($C$4/100)))*180/PI(),180),FALSE))))</f>
        <v>13.806632680399801</v>
      </c>
      <c r="H2789" s="50">
        <f>IF(AND(C$9="L",C$10="IB"),(($C$7*Coefficients!$C$16)/($A2789*SIN(C$5*PI()/180))*100/2)^2*PI(),IF(AND(C$9="C",C$10="IB"),(($C$7*Coefficients!$D$16)/($A2789*SIN(C$5*PI()/180))*100/2)^2*PI(),IF(AND(C$9="L",C$10="D"),(($C$7*Coefficients!$E$16)/($A2789*SIN(C$5*PI()/180))*100/2)^2*PI(),IF(AND(C$9="C",C$10="D"),(($C$7* Coefficients!$F$16)/($A2789*SIN(C$5*PI()/180))*100/2)^2*PI(),FALSE))))</f>
        <v>79.610002046479494</v>
      </c>
      <c r="I2789" s="42">
        <f t="shared" si="310"/>
        <v>0.14095808371295115</v>
      </c>
      <c r="L2789" s="44"/>
    </row>
    <row r="2790" spans="1:12" x14ac:dyDescent="0.25">
      <c r="A2790" s="51">
        <f t="shared" si="311"/>
        <v>5688.5293084375744</v>
      </c>
      <c r="B2790" s="5">
        <f t="shared" si="305"/>
        <v>5.1412426057918036E-2</v>
      </c>
      <c r="C2790" s="49">
        <f t="shared" si="308"/>
        <v>-25.778638041816329</v>
      </c>
      <c r="D2790" s="5">
        <f t="shared" si="306"/>
        <v>54.719736404645893</v>
      </c>
      <c r="E2790" s="5">
        <f t="shared" si="307"/>
        <v>340.18724753360237</v>
      </c>
      <c r="F2790" s="5">
        <f t="shared" si="309"/>
        <v>25.317180293541739</v>
      </c>
      <c r="G2790" s="16">
        <f>IF(AND(C$9="L",C$10="IB"),IF((($C$7*Coefficients!$C$16)/($A2790*($C$4/100)))&lt;=1,2*ASIN(($C$7*Coefficients!$C$16)/( $A2790*($C$4/100)))*180/PI(),180),IF(AND(C$9="C",C$10="IB"),IF((($C$7*Coefficients!$D$16)/($A2790*($C$4/100)))&lt;=1,2*ASIN(($C$7*Coefficients!$D$16)/( $A2790*($C$4/100)))*180/PI(),180),IF(AND(C$9="L",C$10="D"),IF((($C$7*Coefficients!$E$16)/($A2790*($C$4/100)))&lt;=1,2*ASIN(($C$7*Coefficients!$E$16)/( $A2790*($C$4/100)))*180/PI(),180),IF(AND(C$9="C",C$10="D"),IF((($C$7*Coefficients!$F$16)/($A2790*($C$4/100)))&lt;=1,2*ASIN(($C$7*Coefficients!$F$16)/( $A2790*($C$4/100)))*180/PI(),180),FALSE))))</f>
        <v>13.774724289259522</v>
      </c>
      <c r="H2790" s="50">
        <f>IF(AND(C$9="L",C$10="IB"),(($C$7*Coefficients!$C$16)/($A2790*SIN(C$5*PI()/180))*100/2)^2*PI(),IF(AND(C$9="C",C$10="IB"),(($C$7*Coefficients!$D$16)/($A2790*SIN(C$5*PI()/180))*100/2)^2*PI(),IF(AND(C$9="L",C$10="D"),(($C$7*Coefficients!$E$16)/($A2790*SIN(C$5*PI()/180))*100/2)^2*PI(),IF(AND(C$9="C",C$10="D"),(($C$7* Coefficients!$F$16)/($A2790*SIN(C$5*PI()/180))*100/2)^2*PI(),FALSE))))</f>
        <v>79.244227312431832</v>
      </c>
      <c r="I2790" s="42">
        <f t="shared" si="310"/>
        <v>0.14063388911671618</v>
      </c>
      <c r="L2790" s="44"/>
    </row>
    <row r="2791" spans="1:12" x14ac:dyDescent="0.25">
      <c r="A2791" s="51">
        <f t="shared" si="311"/>
        <v>5701.6427228066323</v>
      </c>
      <c r="B2791" s="5">
        <f t="shared" si="305"/>
        <v>5.216235580880909E-2</v>
      </c>
      <c r="C2791" s="49">
        <f t="shared" si="308"/>
        <v>-25.652856055774876</v>
      </c>
      <c r="D2791" s="5">
        <f t="shared" si="306"/>
        <v>54.845878424618512</v>
      </c>
      <c r="E2791" s="5">
        <f t="shared" si="307"/>
        <v>341.75748052360183</v>
      </c>
      <c r="F2791" s="5">
        <f t="shared" si="309"/>
        <v>25.337180293541735</v>
      </c>
      <c r="G2791" s="16">
        <f>IF(AND(C$9="L",C$10="IB"),IF((($C$7*Coefficients!$C$16)/($A2791*($C$4/100)))&lt;=1,2*ASIN(($C$7*Coefficients!$C$16)/( $A2791*($C$4/100)))*180/PI(),180),IF(AND(C$9="C",C$10="IB"),IF((($C$7*Coefficients!$D$16)/($A2791*($C$4/100)))&lt;=1,2*ASIN(($C$7*Coefficients!$D$16)/( $A2791*($C$4/100)))*180/PI(),180),IF(AND(C$9="L",C$10="D"),IF((($C$7*Coefficients!$E$16)/($A2791*($C$4/100)))&lt;=1,2*ASIN(($C$7*Coefficients!$E$16)/( $A2791*($C$4/100)))*180/PI(),180),IF(AND(C$9="C",C$10="D"),IF((($C$7*Coefficients!$F$16)/($A2791*($C$4/100)))&lt;=1,2*ASIN(($C$7*Coefficients!$F$16)/( $A2791*($C$4/100)))*180/PI(),180),FALSE))))</f>
        <v>13.742890354862887</v>
      </c>
      <c r="H2791" s="50">
        <f>IF(AND(C$9="L",C$10="IB"),(($C$7*Coefficients!$C$16)/($A2791*SIN(C$5*PI()/180))*100/2)^2*PI(),IF(AND(C$9="C",C$10="IB"),(($C$7*Coefficients!$D$16)/($A2791*SIN(C$5*PI()/180))*100/2)^2*PI(),IF(AND(C$9="L",C$10="D"),(($C$7*Coefficients!$E$16)/($A2791*SIN(C$5*PI()/180))*100/2)^2*PI(),IF(AND(C$9="C",C$10="D"),(($C$7* Coefficients!$F$16)/($A2791*SIN(C$5*PI()/180))*100/2)^2*PI(),FALSE))))</f>
        <v>78.880133160630507</v>
      </c>
      <c r="I2791" s="42">
        <f t="shared" si="310"/>
        <v>0.14031044014736163</v>
      </c>
      <c r="L2791" s="44"/>
    </row>
    <row r="2792" spans="1:12" x14ac:dyDescent="0.25">
      <c r="A2792" s="51">
        <f t="shared" si="311"/>
        <v>5714.7863667178253</v>
      </c>
      <c r="B2792" s="5">
        <f t="shared" si="305"/>
        <v>5.2891997774041188E-2</v>
      </c>
      <c r="C2792" s="49">
        <f t="shared" si="308"/>
        <v>-25.532200580264451</v>
      </c>
      <c r="D2792" s="5">
        <f t="shared" si="306"/>
        <v>54.972311231978786</v>
      </c>
      <c r="E2792" s="5">
        <f t="shared" si="307"/>
        <v>343.33496137977147</v>
      </c>
      <c r="F2792" s="5">
        <f t="shared" si="309"/>
        <v>25.357180293541738</v>
      </c>
      <c r="G2792" s="16">
        <f>IF(AND(C$9="L",C$10="IB"),IF((($C$7*Coefficients!$C$16)/($A2792*($C$4/100)))&lt;=1,2*ASIN(($C$7*Coefficients!$C$16)/( $A2792*($C$4/100)))*180/PI(),180),IF(AND(C$9="C",C$10="IB"),IF((($C$7*Coefficients!$D$16)/($A2792*($C$4/100)))&lt;=1,2*ASIN(($C$7*Coefficients!$D$16)/( $A2792*($C$4/100)))*180/PI(),180),IF(AND(C$9="L",C$10="D"),IF((($C$7*Coefficients!$E$16)/($A2792*($C$4/100)))&lt;=1,2*ASIN(($C$7*Coefficients!$E$16)/( $A2792*($C$4/100)))*180/PI(),180),IF(AND(C$9="C",C$10="D"),IF((($C$7*Coefficients!$F$16)/($A2792*($C$4/100)))&lt;=1,2*ASIN(($C$7*Coefficients!$F$16)/( $A2792*($C$4/100)))*180/PI(),180),FALSE))))</f>
        <v>13.711130698495086</v>
      </c>
      <c r="H2792" s="50">
        <f>IF(AND(C$9="L",C$10="IB"),(($C$7*Coefficients!$C$16)/($A2792*SIN(C$5*PI()/180))*100/2)^2*PI(),IF(AND(C$9="C",C$10="IB"),(($C$7*Coefficients!$D$16)/($A2792*SIN(C$5*PI()/180))*100/2)^2*PI(),IF(AND(C$9="L",C$10="D"),(($C$7*Coefficients!$E$16)/($A2792*SIN(C$5*PI()/180))*100/2)^2*PI(),IF(AND(C$9="C",C$10="D"),(($C$7* Coefficients!$F$16)/($A2792*SIN(C$5*PI()/180))*100/2)^2*PI(),FALSE))))</f>
        <v>78.517711869501412</v>
      </c>
      <c r="I2792" s="42">
        <f t="shared" si="310"/>
        <v>0.13998773508999326</v>
      </c>
      <c r="L2792" s="44"/>
    </row>
    <row r="2793" spans="1:12" x14ac:dyDescent="0.25">
      <c r="A2793" s="51">
        <f t="shared" si="311"/>
        <v>5727.9603098574453</v>
      </c>
      <c r="B2793" s="5">
        <f t="shared" si="305"/>
        <v>5.3601130761746739E-2</v>
      </c>
      <c r="C2793" s="49">
        <f t="shared" si="308"/>
        <v>-25.416520967933032</v>
      </c>
      <c r="D2793" s="5">
        <f t="shared" si="306"/>
        <v>55.099035497060903</v>
      </c>
      <c r="E2793" s="5">
        <f t="shared" si="307"/>
        <v>344.91972355674142</v>
      </c>
      <c r="F2793" s="5">
        <f t="shared" si="309"/>
        <v>25.377180293541738</v>
      </c>
      <c r="G2793" s="16">
        <f>IF(AND(C$9="L",C$10="IB"),IF((($C$7*Coefficients!$C$16)/($A2793*($C$4/100)))&lt;=1,2*ASIN(($C$7*Coefficients!$C$16)/( $A2793*($C$4/100)))*180/PI(),180),IF(AND(C$9="C",C$10="IB"),IF((($C$7*Coefficients!$D$16)/($A2793*($C$4/100)))&lt;=1,2*ASIN(($C$7*Coefficients!$D$16)/( $A2793*($C$4/100)))*180/PI(),180),IF(AND(C$9="L",C$10="D"),IF((($C$7*Coefficients!$E$16)/($A2793*($C$4/100)))&lt;=1,2*ASIN(($C$7*Coefficients!$E$16)/( $A2793*($C$4/100)))*180/PI(),180),IF(AND(C$9="C",C$10="D"),IF((($C$7*Coefficients!$F$16)/($A2793*($C$4/100)))&lt;=1,2*ASIN(($C$7*Coefficients!$F$16)/( $A2793*($C$4/100)))*180/PI(),180),FALSE))))</f>
        <v>13.679445141905015</v>
      </c>
      <c r="H2793" s="50">
        <f>IF(AND(C$9="L",C$10="IB"),(($C$7*Coefficients!$C$16)/($A2793*SIN(C$5*PI()/180))*100/2)^2*PI(),IF(AND(C$9="C",C$10="IB"),(($C$7*Coefficients!$D$16)/($A2793*SIN(C$5*PI()/180))*100/2)^2*PI(),IF(AND(C$9="L",C$10="D"),(($C$7*Coefficients!$E$16)/($A2793*SIN(C$5*PI()/180))*100/2)^2*PI(),IF(AND(C$9="C",C$10="D"),(($C$7* Coefficients!$F$16)/($A2793*SIN(C$5*PI()/180))*100/2)^2*PI(),FALSE))))</f>
        <v>78.156955752948051</v>
      </c>
      <c r="I2793" s="42">
        <f t="shared" si="310"/>
        <v>0.13966577223366097</v>
      </c>
      <c r="L2793" s="44"/>
    </row>
    <row r="2794" spans="1:12" x14ac:dyDescent="0.25">
      <c r="A2794" s="51">
        <f t="shared" si="311"/>
        <v>5741.164622072426</v>
      </c>
      <c r="B2794" s="5">
        <f t="shared" si="305"/>
        <v>5.428953873561207E-2</v>
      </c>
      <c r="C2794" s="49">
        <f t="shared" si="308"/>
        <v>-25.305676965165791</v>
      </c>
      <c r="D2794" s="5">
        <f t="shared" si="306"/>
        <v>55.226051891744262</v>
      </c>
      <c r="E2794" s="5">
        <f t="shared" si="307"/>
        <v>346.51180066356125</v>
      </c>
      <c r="F2794" s="5">
        <f t="shared" si="309"/>
        <v>25.397180293541737</v>
      </c>
      <c r="G2794" s="16">
        <f>IF(AND(C$9="L",C$10="IB"),IF((($C$7*Coefficients!$C$16)/($A2794*($C$4/100)))&lt;=1,2*ASIN(($C$7*Coefficients!$C$16)/( $A2794*($C$4/100)))*180/PI(),180),IF(AND(C$9="C",C$10="IB"),IF((($C$7*Coefficients!$D$16)/($A2794*($C$4/100)))&lt;=1,2*ASIN(($C$7*Coefficients!$D$16)/( $A2794*($C$4/100)))*180/PI(),180),IF(AND(C$9="L",C$10="D"),IF((($C$7*Coefficients!$E$16)/($A2794*($C$4/100)))&lt;=1,2*ASIN(($C$7*Coefficients!$E$16)/( $A2794*($C$4/100)))*180/PI(),180),IF(AND(C$9="C",C$10="D"),IF((($C$7*Coefficients!$F$16)/($A2794*($C$4/100)))&lt;=1,2*ASIN(($C$7*Coefficients!$F$16)/( $A2794*($C$4/100)))*180/PI(),180),FALSE))))</f>
        <v>13.647833507303803</v>
      </c>
      <c r="H2794" s="50">
        <f>IF(AND(C$9="L",C$10="IB"),(($C$7*Coefficients!$C$16)/($A2794*SIN(C$5*PI()/180))*100/2)^2*PI(),IF(AND(C$9="C",C$10="IB"),(($C$7*Coefficients!$D$16)/($A2794*SIN(C$5*PI()/180))*100/2)^2*PI(),IF(AND(C$9="L",C$10="D"),(($C$7*Coefficients!$E$16)/($A2794*SIN(C$5*PI()/180))*100/2)^2*PI(),IF(AND(C$9="C",C$10="D"),(($C$7* Coefficients!$F$16)/($A2794*SIN(C$5*PI()/180))*100/2)^2*PI(),FALSE))))</f>
        <v>77.797857160188073</v>
      </c>
      <c r="I2794" s="42">
        <f t="shared" si="310"/>
        <v>0.13934454987134975</v>
      </c>
      <c r="L2794" s="44"/>
    </row>
    <row r="2795" spans="1:12" x14ac:dyDescent="0.25">
      <c r="A2795" s="51">
        <f t="shared" si="311"/>
        <v>5754.3993733707175</v>
      </c>
      <c r="B2795" s="5">
        <f t="shared" si="305"/>
        <v>5.4957010937626984E-2</v>
      </c>
      <c r="C2795" s="49">
        <f t="shared" si="308"/>
        <v>-25.199537923845003</v>
      </c>
      <c r="D2795" s="5">
        <f t="shared" si="306"/>
        <v>55.353361089457174</v>
      </c>
      <c r="E2795" s="5">
        <f t="shared" si="307"/>
        <v>348.11122646441328</v>
      </c>
      <c r="F2795" s="5">
        <f t="shared" si="309"/>
        <v>25.417180293541737</v>
      </c>
      <c r="G2795" s="16">
        <f>IF(AND(C$9="L",C$10="IB"),IF((($C$7*Coefficients!$C$16)/($A2795*($C$4/100)))&lt;=1,2*ASIN(($C$7*Coefficients!$C$16)/( $A2795*($C$4/100)))*180/PI(),180),IF(AND(C$9="C",C$10="IB"),IF((($C$7*Coefficients!$D$16)/($A2795*($C$4/100)))&lt;=1,2*ASIN(($C$7*Coefficients!$D$16)/( $A2795*($C$4/100)))*180/PI(),180),IF(AND(C$9="L",C$10="D"),IF((($C$7*Coefficients!$E$16)/($A2795*($C$4/100)))&lt;=1,2*ASIN(($C$7*Coefficients!$E$16)/( $A2795*($C$4/100)))*180/PI(),180),IF(AND(C$9="C",C$10="D"),IF((($C$7*Coefficients!$F$16)/($A2795*($C$4/100)))&lt;=1,2*ASIN(($C$7*Coefficients!$F$16)/( $A2795*($C$4/100)))*180/PI(),180),FALSE))))</f>
        <v>13.616295617363397</v>
      </c>
      <c r="H2795" s="50">
        <f>IF(AND(C$9="L",C$10="IB"),(($C$7*Coefficients!$C$16)/($A2795*SIN(C$5*PI()/180))*100/2)^2*PI(),IF(AND(C$9="C",C$10="IB"),(($C$7*Coefficients!$D$16)/($A2795*SIN(C$5*PI()/180))*100/2)^2*PI(),IF(AND(C$9="L",C$10="D"),(($C$7*Coefficients!$E$16)/($A2795*SIN(C$5*PI()/180))*100/2)^2*PI(),IF(AND(C$9="C",C$10="D"),(($C$7* Coefficients!$F$16)/($A2795*SIN(C$5*PI()/180))*100/2)^2*PI(),FALSE))))</f>
        <v>77.440408475591482</v>
      </c>
      <c r="I2795" s="42">
        <f t="shared" si="310"/>
        <v>0.13902406629997063</v>
      </c>
      <c r="L2795" s="44"/>
    </row>
    <row r="2796" spans="1:12" x14ac:dyDescent="0.25">
      <c r="A2796" s="51">
        <f t="shared" si="311"/>
        <v>5767.6646339216531</v>
      </c>
      <c r="B2796" s="5">
        <f t="shared" si="305"/>
        <v>5.5603342010576935E-2</v>
      </c>
      <c r="C2796" s="49">
        <f t="shared" si="308"/>
        <v>-25.097982091692369</v>
      </c>
      <c r="D2796" s="5">
        <f t="shared" si="306"/>
        <v>55.480963765180313</v>
      </c>
      <c r="E2796" s="5">
        <f t="shared" si="307"/>
        <v>349.71803487932789</v>
      </c>
      <c r="F2796" s="5">
        <f t="shared" si="309"/>
        <v>25.437180293541736</v>
      </c>
      <c r="G2796" s="16">
        <f>IF(AND(C$9="L",C$10="IB"),IF((($C$7*Coefficients!$C$16)/($A2796*($C$4/100)))&lt;=1,2*ASIN(($C$7*Coefficients!$C$16)/( $A2796*($C$4/100)))*180/PI(),180),IF(AND(C$9="C",C$10="IB"),IF((($C$7*Coefficients!$D$16)/($A2796*($C$4/100)))&lt;=1,2*ASIN(($C$7*Coefficients!$D$16)/( $A2796*($C$4/100)))*180/PI(),180),IF(AND(C$9="L",C$10="D"),IF((($C$7*Coefficients!$E$16)/($A2796*($C$4/100)))&lt;=1,2*ASIN(($C$7*Coefficients!$E$16)/( $A2796*($C$4/100)))*180/PI(),180),IF(AND(C$9="C",C$10="D"),IF((($C$7*Coefficients!$F$16)/($A2796*($C$4/100)))&lt;=1,2*ASIN(($C$7*Coefficients!$F$16)/( $A2796*($C$4/100)))*180/PI(),180),FALSE))))</f>
        <v>13.58483129521511</v>
      </c>
      <c r="H2796" s="50">
        <f>IF(AND(C$9="L",C$10="IB"),(($C$7*Coefficients!$C$16)/($A2796*SIN(C$5*PI()/180))*100/2)^2*PI(),IF(AND(C$9="C",C$10="IB"),(($C$7*Coefficients!$D$16)/($A2796*SIN(C$5*PI()/180))*100/2)^2*PI(),IF(AND(C$9="L",C$10="D"),(($C$7*Coefficients!$E$16)/($A2796*SIN(C$5*PI()/180))*100/2)^2*PI(),IF(AND(C$9="C",C$10="D"),(($C$7* Coefficients!$F$16)/($A2796*SIN(C$5*PI()/180))*100/2)^2*PI(),FALSE))))</f>
        <v>77.084602118518859</v>
      </c>
      <c r="I2796" s="42">
        <f t="shared" si="310"/>
        <v>0.13870431982035158</v>
      </c>
      <c r="L2796" s="44"/>
    </row>
    <row r="2797" spans="1:12" x14ac:dyDescent="0.25">
      <c r="A2797" s="51">
        <f t="shared" si="311"/>
        <v>5780.9604740563245</v>
      </c>
      <c r="B2797" s="5">
        <f t="shared" si="305"/>
        <v>5.6228332120238089E-2</v>
      </c>
      <c r="C2797" s="49">
        <f t="shared" si="308"/>
        <v>-25.000895972251939</v>
      </c>
      <c r="D2797" s="5">
        <f t="shared" si="306"/>
        <v>55.608860595450381</v>
      </c>
      <c r="E2797" s="5">
        <f t="shared" si="307"/>
        <v>351.33225998490326</v>
      </c>
      <c r="F2797" s="5">
        <f t="shared" si="309"/>
        <v>25.457180293541736</v>
      </c>
      <c r="G2797" s="16">
        <f>IF(AND(C$9="L",C$10="IB"),IF((($C$7*Coefficients!$C$16)/($A2797*($C$4/100)))&lt;=1,2*ASIN(($C$7*Coefficients!$C$16)/( $A2797*($C$4/100)))*180/PI(),180),IF(AND(C$9="C",C$10="IB"),IF((($C$7*Coefficients!$D$16)/($A2797*($C$4/100)))&lt;=1,2*ASIN(($C$7*Coefficients!$D$16)/( $A2797*($C$4/100)))*180/PI(),180),IF(AND(C$9="L",C$10="D"),IF((($C$7*Coefficients!$E$16)/($A2797*($C$4/100)))&lt;=1,2*ASIN(($C$7*Coefficients!$E$16)/( $A2797*($C$4/100)))*180/PI(),180),IF(AND(C$9="C",C$10="D"),IF((($C$7*Coefficients!$F$16)/($A2797*($C$4/100)))&lt;=1,2*ASIN(($C$7*Coefficients!$F$16)/( $A2797*($C$4/100)))*180/PI(),180),FALSE))))</f>
        <v>13.553440364448218</v>
      </c>
      <c r="H2797" s="50">
        <f>IF(AND(C$9="L",C$10="IB"),(($C$7*Coefficients!$C$16)/($A2797*SIN(C$5*PI()/180))*100/2)^2*PI(),IF(AND(C$9="C",C$10="IB"),(($C$7*Coefficients!$D$16)/($A2797*SIN(C$5*PI()/180))*100/2)^2*PI(),IF(AND(C$9="L",C$10="D"),(($C$7*Coefficients!$E$16)/($A2797*SIN(C$5*PI()/180))*100/2)^2*PI(),IF(AND(C$9="C",C$10="D"),(($C$7* Coefficients!$F$16)/($A2797*SIN(C$5*PI()/180))*100/2)^2*PI(),FALSE))))</f>
        <v>76.730430543160708</v>
      </c>
      <c r="I2797" s="42">
        <f t="shared" si="310"/>
        <v>0.13838530873722862</v>
      </c>
      <c r="L2797" s="44"/>
    </row>
    <row r="2798" spans="1:12" x14ac:dyDescent="0.25">
      <c r="A2798" s="51">
        <f t="shared" si="311"/>
        <v>5794.2869642679516</v>
      </c>
      <c r="B2798" s="5">
        <f t="shared" si="305"/>
        <v>5.6831787077203835E-2</v>
      </c>
      <c r="C2798" s="49">
        <f t="shared" si="308"/>
        <v>-24.90817374675779</v>
      </c>
      <c r="D2798" s="5">
        <f t="shared" si="306"/>
        <v>55.737052258363619</v>
      </c>
      <c r="E2798" s="5">
        <f t="shared" si="307"/>
        <v>352.95393601502809</v>
      </c>
      <c r="F2798" s="5">
        <f t="shared" si="309"/>
        <v>25.477180293541736</v>
      </c>
      <c r="G2798" s="16">
        <f>IF(AND(C$9="L",C$10="IB"),IF((($C$7*Coefficients!$C$16)/($A2798*($C$4/100)))&lt;=1,2*ASIN(($C$7*Coefficients!$C$16)/( $A2798*($C$4/100)))*180/PI(),180),IF(AND(C$9="C",C$10="IB"),IF((($C$7*Coefficients!$D$16)/($A2798*($C$4/100)))&lt;=1,2*ASIN(($C$7*Coefficients!$D$16)/( $A2798*($C$4/100)))*180/PI(),180),IF(AND(C$9="L",C$10="D"),IF((($C$7*Coefficients!$E$16)/($A2798*($C$4/100)))&lt;=1,2*ASIN(($C$7*Coefficients!$E$16)/( $A2798*($C$4/100)))*180/PI(),180),IF(AND(C$9="C",C$10="D"),IF((($C$7*Coefficients!$F$16)/($A2798*($C$4/100)))&lt;=1,2*ASIN(($C$7*Coefficients!$F$16)/( $A2798*($C$4/100)))*180/PI(),180),FALSE))))</f>
        <v>13.522122649108523</v>
      </c>
      <c r="H2798" s="50">
        <f>IF(AND(C$9="L",C$10="IB"),(($C$7*Coefficients!$C$16)/($A2798*SIN(C$5*PI()/180))*100/2)^2*PI(),IF(AND(C$9="C",C$10="IB"),(($C$7*Coefficients!$D$16)/($A2798*SIN(C$5*PI()/180))*100/2)^2*PI(),IF(AND(C$9="L",C$10="D"),(($C$7*Coefficients!$E$16)/($A2798*SIN(C$5*PI()/180))*100/2)^2*PI(),IF(AND(C$9="C",C$10="D"),(($C$7* Coefficients!$F$16)/($A2798*SIN(C$5*PI()/180))*100/2)^2*PI(),FALSE))))</f>
        <v>76.377886238377229</v>
      </c>
      <c r="I2798" s="42">
        <f t="shared" si="310"/>
        <v>0.13806703135923676</v>
      </c>
      <c r="L2798" s="44"/>
    </row>
    <row r="2799" spans="1:12" x14ac:dyDescent="0.25">
      <c r="A2799" s="51">
        <f t="shared" si="311"/>
        <v>5807.6441752122591</v>
      </c>
      <c r="B2799" s="5">
        <f t="shared" si="305"/>
        <v>5.7413518458283047E-2</v>
      </c>
      <c r="C2799" s="49">
        <f t="shared" si="308"/>
        <v>-24.819716751135779</v>
      </c>
      <c r="D2799" s="5">
        <f t="shared" si="306"/>
        <v>55.865539433579478</v>
      </c>
      <c r="E2799" s="5">
        <f t="shared" si="307"/>
        <v>354.58309736160754</v>
      </c>
      <c r="F2799" s="5">
        <f t="shared" si="309"/>
        <v>25.497180293541732</v>
      </c>
      <c r="G2799" s="16">
        <f>IF(AND(C$9="L",C$10="IB"),IF((($C$7*Coefficients!$C$16)/($A2799*($C$4/100)))&lt;=1,2*ASIN(($C$7*Coefficients!$C$16)/( $A2799*($C$4/100)))*180/PI(),180),IF(AND(C$9="C",C$10="IB"),IF((($C$7*Coefficients!$D$16)/($A2799*($C$4/100)))&lt;=1,2*ASIN(($C$7*Coefficients!$D$16)/( $A2799*($C$4/100)))*180/PI(),180),IF(AND(C$9="L",C$10="D"),IF((($C$7*Coefficients!$E$16)/($A2799*($C$4/100)))&lt;=1,2*ASIN(($C$7*Coefficients!$E$16)/( $A2799*($C$4/100)))*180/PI(),180),IF(AND(C$9="C",C$10="D"),IF((($C$7*Coefficients!$F$16)/($A2799*($C$4/100)))&lt;=1,2*ASIN(($C$7*Coefficients!$F$16)/( $A2799*($C$4/100)))*180/PI(),180),FALSE))))</f>
        <v>13.490877973696952</v>
      </c>
      <c r="H2799" s="50">
        <f>IF(AND(C$9="L",C$10="IB"),(($C$7*Coefficients!$C$16)/($A2799*SIN(C$5*PI()/180))*100/2)^2*PI(),IF(AND(C$9="C",C$10="IB"),(($C$7*Coefficients!$D$16)/($A2799*SIN(C$5*PI()/180))*100/2)^2*PI(),IF(AND(C$9="L",C$10="D"),(($C$7*Coefficients!$E$16)/($A2799*SIN(C$5*PI()/180))*100/2)^2*PI(),IF(AND(C$9="C",C$10="D"),(($C$7* Coefficients!$F$16)/($A2799*SIN(C$5*PI()/180))*100/2)^2*PI(),FALSE))))</f>
        <v>76.026961727539387</v>
      </c>
      <c r="I2799" s="42">
        <f t="shared" si="310"/>
        <v>0.13774948599890099</v>
      </c>
      <c r="L2799" s="44"/>
    </row>
    <row r="2800" spans="1:12" x14ac:dyDescent="0.25">
      <c r="A2800" s="51">
        <f t="shared" si="311"/>
        <v>5821.0321777078507</v>
      </c>
      <c r="B2800" s="5">
        <f t="shared" si="305"/>
        <v>5.7973343727418837E-2</v>
      </c>
      <c r="C2800" s="49">
        <f t="shared" si="308"/>
        <v>-24.735433002248868</v>
      </c>
      <c r="D2800" s="5">
        <f t="shared" si="306"/>
        <v>55.99432280232417</v>
      </c>
      <c r="E2800" s="5">
        <f t="shared" si="307"/>
        <v>356.21977857529248</v>
      </c>
      <c r="F2800" s="5">
        <f t="shared" si="309"/>
        <v>25.517180293541735</v>
      </c>
      <c r="G2800" s="16">
        <f>IF(AND(C$9="L",C$10="IB"),IF((($C$7*Coefficients!$C$16)/($A2800*($C$4/100)))&lt;=1,2*ASIN(($C$7*Coefficients!$C$16)/( $A2800*($C$4/100)))*180/PI(),180),IF(AND(C$9="C",C$10="IB"),IF((($C$7*Coefficients!$D$16)/($A2800*($C$4/100)))&lt;=1,2*ASIN(($C$7*Coefficients!$D$16)/( $A2800*($C$4/100)))*180/PI(),180),IF(AND(C$9="L",C$10="D"),IF((($C$7*Coefficients!$E$16)/($A2800*($C$4/100)))&lt;=1,2*ASIN(($C$7*Coefficients!$E$16)/( $A2800*($C$4/100)))*180/PI(),180),IF(AND(C$9="C",C$10="D"),IF((($C$7*Coefficients!$F$16)/($A2800*($C$4/100)))&lt;=1,2*ASIN(($C$7*Coefficients!$F$16)/( $A2800*($C$4/100)))*180/PI(),180),FALSE))))</f>
        <v>13.45970616316813</v>
      </c>
      <c r="H2800" s="50">
        <f>IF(AND(C$9="L",C$10="IB"),(($C$7*Coefficients!$C$16)/($A2800*SIN(C$5*PI()/180))*100/2)^2*PI(),IF(AND(C$9="C",C$10="IB"),(($C$7*Coefficients!$D$16)/($A2800*SIN(C$5*PI()/180))*100/2)^2*PI(),IF(AND(C$9="L",C$10="D"),(($C$7*Coefficients!$E$16)/($A2800*SIN(C$5*PI()/180))*100/2)^2*PI(),IF(AND(C$9="C",C$10="D"),(($C$7* Coefficients!$F$16)/($A2800*SIN(C$5*PI()/180))*100/2)^2*PI(),FALSE))))</f>
        <v>75.677649568369915</v>
      </c>
      <c r="I2800" s="42">
        <f t="shared" si="310"/>
        <v>0.13743267097262743</v>
      </c>
      <c r="L2800" s="44"/>
    </row>
    <row r="2801" spans="1:12" x14ac:dyDescent="0.25">
      <c r="A2801" s="51">
        <f t="shared" si="311"/>
        <v>5834.4510427365822</v>
      </c>
      <c r="B2801" s="5">
        <f t="shared" si="305"/>
        <v>5.8511086356043004E-2</v>
      </c>
      <c r="C2801" s="49">
        <f t="shared" si="308"/>
        <v>-24.655236768240268</v>
      </c>
      <c r="D2801" s="5">
        <f t="shared" si="306"/>
        <v>56.123403047394298</v>
      </c>
      <c r="E2801" s="5">
        <f t="shared" si="307"/>
        <v>357.86401436621236</v>
      </c>
      <c r="F2801" s="5">
        <f t="shared" si="309"/>
        <v>25.537180293541731</v>
      </c>
      <c r="G2801" s="16">
        <f>IF(AND(C$9="L",C$10="IB"),IF((($C$7*Coefficients!$C$16)/($A2801*($C$4/100)))&lt;=1,2*ASIN(($C$7*Coefficients!$C$16)/( $A2801*($C$4/100)))*180/PI(),180),IF(AND(C$9="C",C$10="IB"),IF((($C$7*Coefficients!$D$16)/($A2801*($C$4/100)))&lt;=1,2*ASIN(($C$7*Coefficients!$D$16)/( $A2801*($C$4/100)))*180/PI(),180),IF(AND(C$9="L",C$10="D"),IF((($C$7*Coefficients!$E$16)/($A2801*($C$4/100)))&lt;=1,2*ASIN(($C$7*Coefficients!$E$16)/( $A2801*($C$4/100)))*180/PI(),180),IF(AND(C$9="C",C$10="D"),IF((($C$7*Coefficients!$F$16)/($A2801*($C$4/100)))&lt;=1,2*ASIN(($C$7*Coefficients!$F$16)/( $A2801*($C$4/100)))*180/PI(),180),FALSE))))</f>
        <v>13.428607042929015</v>
      </c>
      <c r="H2801" s="50">
        <f>IF(AND(C$9="L",C$10="IB"),(($C$7*Coefficients!$C$16)/($A2801*SIN(C$5*PI()/180))*100/2)^2*PI(),IF(AND(C$9="C",C$10="IB"),(($C$7*Coefficients!$D$16)/($A2801*SIN(C$5*PI()/180))*100/2)^2*PI(),IF(AND(C$9="L",C$10="D"),(($C$7*Coefficients!$E$16)/($A2801*SIN(C$5*PI()/180))*100/2)^2*PI(),IF(AND(C$9="C",C$10="D"),(($C$7* Coefficients!$F$16)/($A2801*SIN(C$5*PI()/180))*100/2)^2*PI(),FALSE))))</f>
        <v>75.329942352785849</v>
      </c>
      <c r="I2801" s="42">
        <f t="shared" si="310"/>
        <v>0.13711658460069437</v>
      </c>
      <c r="L2801" s="44"/>
    </row>
    <row r="2802" spans="1:12" x14ac:dyDescent="0.25">
      <c r="A2802" s="51">
        <f t="shared" si="311"/>
        <v>5847.9008414439395</v>
      </c>
      <c r="B2802" s="5">
        <f t="shared" si="305"/>
        <v>5.9024592157355137E-2</v>
      </c>
      <c r="C2802" s="49">
        <f t="shared" si="308"/>
        <v>-24.579340101730864</v>
      </c>
      <c r="D2802" s="5">
        <f t="shared" si="306"/>
        <v>56.252780853160452</v>
      </c>
      <c r="E2802" s="5">
        <f t="shared" si="307"/>
        <v>359.51583960471135</v>
      </c>
      <c r="F2802" s="5">
        <f t="shared" si="309"/>
        <v>25.557180293541734</v>
      </c>
      <c r="G2802" s="16">
        <f>IF(AND(C$9="L",C$10="IB"),IF((($C$7*Coefficients!$C$16)/($A2802*($C$4/100)))&lt;=1,2*ASIN(($C$7*Coefficients!$C$16)/( $A2802*($C$4/100)))*180/PI(),180),IF(AND(C$9="C",C$10="IB"),IF((($C$7*Coefficients!$D$16)/($A2802*($C$4/100)))&lt;=1,2*ASIN(($C$7*Coefficients!$D$16)/( $A2802*($C$4/100)))*180/PI(),180),IF(AND(C$9="L",C$10="D"),IF((($C$7*Coefficients!$E$16)/($A2802*($C$4/100)))&lt;=1,2*ASIN(($C$7*Coefficients!$E$16)/( $A2802*($C$4/100)))*180/PI(),180),IF(AND(C$9="C",C$10="D"),IF((($C$7*Coefficients!$F$16)/($A2802*($C$4/100)))&lt;=1,2*ASIN(($C$7*Coefficients!$F$16)/( $A2802*($C$4/100)))*180/PI(),180),FALSE))))</f>
        <v>13.39758043883746</v>
      </c>
      <c r="H2802" s="50">
        <f>IF(AND(C$9="L",C$10="IB"),(($C$7*Coefficients!$C$16)/($A2802*SIN(C$5*PI()/180))*100/2)^2*PI(),IF(AND(C$9="C",C$10="IB"),(($C$7*Coefficients!$D$16)/($A2802*SIN(C$5*PI()/180))*100/2)^2*PI(),IF(AND(C$9="L",C$10="D"),(($C$7*Coefficients!$E$16)/($A2802*SIN(C$5*PI()/180))*100/2)^2*PI(),IF(AND(C$9="C",C$10="D"),(($C$7* Coefficients!$F$16)/($A2802*SIN(C$5*PI()/180))*100/2)^2*PI(),FALSE))))</f>
        <v>74.983832706741268</v>
      </c>
      <c r="I2802" s="42">
        <f t="shared" si="310"/>
        <v>0.13680122520724333</v>
      </c>
      <c r="L2802" s="44"/>
    </row>
    <row r="2803" spans="1:12" x14ac:dyDescent="0.25">
      <c r="A2803" s="51">
        <f t="shared" si="311"/>
        <v>5861.3816451394168</v>
      </c>
      <c r="B2803" s="5">
        <f t="shared" si="305"/>
        <v>5.9517672432258285E-2</v>
      </c>
      <c r="C2803" s="49">
        <f t="shared" si="308"/>
        <v>-24.507081223165585</v>
      </c>
      <c r="D2803" s="5">
        <f t="shared" si="306"/>
        <v>56.382456905570905</v>
      </c>
      <c r="E2803" s="5">
        <f t="shared" si="307"/>
        <v>361.17528932208779</v>
      </c>
      <c r="F2803" s="5">
        <f t="shared" si="309"/>
        <v>25.577180293541733</v>
      </c>
      <c r="G2803" s="16">
        <f>IF(AND(C$9="L",C$10="IB"),IF((($C$7*Coefficients!$C$16)/($A2803*($C$4/100)))&lt;=1,2*ASIN(($C$7*Coefficients!$C$16)/( $A2803*($C$4/100)))*180/PI(),180),IF(AND(C$9="C",C$10="IB"),IF((($C$7*Coefficients!$D$16)/($A2803*($C$4/100)))&lt;=1,2*ASIN(($C$7*Coefficients!$D$16)/( $A2803*($C$4/100)))*180/PI(),180),IF(AND(C$9="L",C$10="D"),IF((($C$7*Coefficients!$E$16)/($A2803*($C$4/100)))&lt;=1,2*ASIN(($C$7*Coefficients!$E$16)/( $A2803*($C$4/100)))*180/PI(),180),IF(AND(C$9="C",C$10="D"),IF((($C$7*Coefficients!$F$16)/($A2803*($C$4/100)))&lt;=1,2*ASIN(($C$7*Coefficients!$F$16)/( $A2803*($C$4/100)))*180/PI(),180),FALSE))))</f>
        <v>13.366626177200848</v>
      </c>
      <c r="H2803" s="50">
        <f>IF(AND(C$9="L",C$10="IB"),(($C$7*Coefficients!$C$16)/($A2803*SIN(C$5*PI()/180))*100/2)^2*PI(),IF(AND(C$9="C",C$10="IB"),(($C$7*Coefficients!$D$16)/($A2803*SIN(C$5*PI()/180))*100/2)^2*PI(),IF(AND(C$9="L",C$10="D"),(($C$7*Coefficients!$E$16)/($A2803*SIN(C$5*PI()/180))*100/2)^2*PI(),IF(AND(C$9="C",C$10="D"),(($C$7* Coefficients!$F$16)/($A2803*SIN(C$5*PI()/180))*100/2)^2*PI(),FALSE))))</f>
        <v>74.639313290070888</v>
      </c>
      <c r="I2803" s="42">
        <f t="shared" si="310"/>
        <v>0.13648659112027017</v>
      </c>
      <c r="L2803" s="44"/>
    </row>
    <row r="2804" spans="1:12" x14ac:dyDescent="0.25">
      <c r="A2804" s="51">
        <f t="shared" si="311"/>
        <v>5874.893525296894</v>
      </c>
      <c r="B2804" s="5">
        <f t="shared" si="305"/>
        <v>5.9988178690667769E-2</v>
      </c>
      <c r="C2804" s="49">
        <f t="shared" si="308"/>
        <v>-24.438686470735913</v>
      </c>
      <c r="D2804" s="5">
        <f t="shared" si="306"/>
        <v>56.512431892155149</v>
      </c>
      <c r="E2804" s="5">
        <f t="shared" si="307"/>
        <v>362.84239871133718</v>
      </c>
      <c r="F2804" s="5">
        <f t="shared" si="309"/>
        <v>25.597180293541729</v>
      </c>
      <c r="G2804" s="16">
        <f>IF(AND(C$9="L",C$10="IB"),IF((($C$7*Coefficients!$C$16)/($A2804*($C$4/100)))&lt;=1,2*ASIN(($C$7*Coefficients!$C$16)/( $A2804*($C$4/100)))*180/PI(),180),IF(AND(C$9="C",C$10="IB"),IF((($C$7*Coefficients!$D$16)/($A2804*($C$4/100)))&lt;=1,2*ASIN(($C$7*Coefficients!$D$16)/( $A2804*($C$4/100)))*180/PI(),180),IF(AND(C$9="L",C$10="D"),IF((($C$7*Coefficients!$E$16)/($A2804*($C$4/100)))&lt;=1,2*ASIN(($C$7*Coefficients!$E$16)/( $A2804*($C$4/100)))*180/PI(),180),IF(AND(C$9="C",C$10="D"),IF((($C$7*Coefficients!$F$16)/($A2804*($C$4/100)))&lt;=1,2*ASIN(($C$7*Coefficients!$F$16)/( $A2804*($C$4/100)))*180/PI(),180),FALSE))))</f>
        <v>13.335744084774714</v>
      </c>
      <c r="H2804" s="50">
        <f>IF(AND(C$9="L",C$10="IB"),(($C$7*Coefficients!$C$16)/($A2804*SIN(C$5*PI()/180))*100/2)^2*PI(),IF(AND(C$9="C",C$10="IB"),(($C$7*Coefficients!$D$16)/($A2804*SIN(C$5*PI()/180))*100/2)^2*PI(),IF(AND(C$9="L",C$10="D"),(($C$7*Coefficients!$E$16)/($A2804*SIN(C$5*PI()/180))*100/2)^2*PI(),IF(AND(C$9="C",C$10="D"),(($C$7* Coefficients!$F$16)/($A2804*SIN(C$5*PI()/180))*100/2)^2*PI(),FALSE))))</f>
        <v>74.296376796334357</v>
      </c>
      <c r="I2804" s="42">
        <f t="shared" si="310"/>
        <v>0.13617268067161628</v>
      </c>
      <c r="L2804" s="44"/>
    </row>
    <row r="2805" spans="1:12" x14ac:dyDescent="0.25">
      <c r="A2805" s="51">
        <f t="shared" si="311"/>
        <v>5888.4365535550141</v>
      </c>
      <c r="B2805" s="5">
        <f t="shared" si="305"/>
        <v>6.0435959604392187E-2</v>
      </c>
      <c r="C2805" s="49">
        <f t="shared" si="308"/>
        <v>-24.374091555148361</v>
      </c>
      <c r="D2805" s="5">
        <f t="shared" si="306"/>
        <v>56.642706502027657</v>
      </c>
      <c r="E2805" s="5">
        <f t="shared" si="307"/>
        <v>364.51720312789843</v>
      </c>
      <c r="F2805" s="5">
        <f t="shared" si="309"/>
        <v>25.617180293541733</v>
      </c>
      <c r="G2805" s="16">
        <f>IF(AND(C$9="L",C$10="IB"),IF((($C$7*Coefficients!$C$16)/($A2805*($C$4/100)))&lt;=1,2*ASIN(($C$7*Coefficients!$C$16)/( $A2805*($C$4/100)))*180/PI(),180),IF(AND(C$9="C",C$10="IB"),IF((($C$7*Coefficients!$D$16)/($A2805*($C$4/100)))&lt;=1,2*ASIN(($C$7*Coefficients!$D$16)/( $A2805*($C$4/100)))*180/PI(),180),IF(AND(C$9="L",C$10="D"),IF((($C$7*Coefficients!$E$16)/($A2805*($C$4/100)))&lt;=1,2*ASIN(($C$7*Coefficients!$E$16)/( $A2805*($C$4/100)))*180/PI(),180),IF(AND(C$9="C",C$10="D"),IF((($C$7*Coefficients!$F$16)/($A2805*($C$4/100)))&lt;=1,2*ASIN(($C$7*Coefficients!$F$16)/( $A2805*($C$4/100)))*180/PI(),180),FALSE))))</f>
        <v>13.304933988761331</v>
      </c>
      <c r="H2805" s="50">
        <f>IF(AND(C$9="L",C$10="IB"),(($C$7*Coefficients!$C$16)/($A2805*SIN(C$5*PI()/180))*100/2)^2*PI(),IF(AND(C$9="C",C$10="IB"),(($C$7*Coefficients!$D$16)/($A2805*SIN(C$5*PI()/180))*100/2)^2*PI(),IF(AND(C$9="L",C$10="D"),(($C$7*Coefficients!$E$16)/($A2805*SIN(C$5*PI()/180))*100/2)^2*PI(),IF(AND(C$9="C",C$10="D"),(($C$7* Coefficients!$F$16)/($A2805*SIN(C$5*PI()/180))*100/2)^2*PI(),FALSE))))</f>
        <v>73.955015952661526</v>
      </c>
      <c r="I2805" s="42">
        <f t="shared" si="310"/>
        <v>0.13585949219695975</v>
      </c>
      <c r="L2805" s="44"/>
    </row>
    <row r="2806" spans="1:12" x14ac:dyDescent="0.25">
      <c r="A2806" s="51">
        <f t="shared" si="311"/>
        <v>5902.0108017175653</v>
      </c>
      <c r="B2806" s="5">
        <f t="shared" si="305"/>
        <v>6.086087044577311E-2</v>
      </c>
      <c r="C2806" s="49">
        <f t="shared" si="308"/>
        <v>-24.313236811133532</v>
      </c>
      <c r="D2806" s="5">
        <f t="shared" si="306"/>
        <v>56.773281425891419</v>
      </c>
      <c r="E2806" s="5">
        <f t="shared" si="307"/>
        <v>366.19973809040391</v>
      </c>
      <c r="F2806" s="5">
        <f t="shared" si="309"/>
        <v>25.637180293541732</v>
      </c>
      <c r="G2806" s="16">
        <f>IF(AND(C$9="L",C$10="IB"),IF((($C$7*Coefficients!$C$16)/($A2806*($C$4/100)))&lt;=1,2*ASIN(($C$7*Coefficients!$C$16)/( $A2806*($C$4/100)))*180/PI(),180),IF(AND(C$9="C",C$10="IB"),IF((($C$7*Coefficients!$D$16)/($A2806*($C$4/100)))&lt;=1,2*ASIN(($C$7*Coefficients!$D$16)/( $A2806*($C$4/100)))*180/PI(),180),IF(AND(C$9="L",C$10="D"),IF((($C$7*Coefficients!$E$16)/($A2806*($C$4/100)))&lt;=1,2*ASIN(($C$7*Coefficients!$E$16)/( $A2806*($C$4/100)))*180/PI(),180),IF(AND(C$9="C",C$10="D"),IF((($C$7*Coefficients!$F$16)/($A2806*($C$4/100)))&lt;=1,2*ASIN(($C$7*Coefficients!$F$16)/( $A2806*($C$4/100)))*180/PI(),180),FALSE))))</f>
        <v>13.274195716808388</v>
      </c>
      <c r="H2806" s="50">
        <f>IF(AND(C$9="L",C$10="IB"),(($C$7*Coefficients!$C$16)/($A2806*SIN(C$5*PI()/180))*100/2)^2*PI(),IF(AND(C$9="C",C$10="IB"),(($C$7*Coefficients!$D$16)/($A2806*SIN(C$5*PI()/180))*100/2)^2*PI(),IF(AND(C$9="L",C$10="D"),(($C$7*Coefficients!$E$16)/($A2806*SIN(C$5*PI()/180))*100/2)^2*PI(),IF(AND(C$9="C",C$10="D"),(($C$7* Coefficients!$F$16)/($A2806*SIN(C$5*PI()/180))*100/2)^2*PI(),FALSE))))</f>
        <v>73.615223519597905</v>
      </c>
      <c r="I2806" s="42">
        <f t="shared" si="310"/>
        <v>0.13554702403580643</v>
      </c>
      <c r="L2806" s="44"/>
    </row>
    <row r="2807" spans="1:12" x14ac:dyDescent="0.25">
      <c r="A2807" s="51">
        <f t="shared" si="311"/>
        <v>5915.6163417538592</v>
      </c>
      <c r="B2807" s="5">
        <f t="shared" si="305"/>
        <v>6.1262773203488552E-2</v>
      </c>
      <c r="C2807" s="49">
        <f t="shared" si="308"/>
        <v>-24.256066954470032</v>
      </c>
      <c r="D2807" s="5">
        <f t="shared" si="306"/>
        <v>56.904157356041694</v>
      </c>
      <c r="E2807" s="5">
        <f t="shared" si="307"/>
        <v>367.89003928143239</v>
      </c>
      <c r="F2807" s="5">
        <f t="shared" si="309"/>
        <v>25.657180293541728</v>
      </c>
      <c r="G2807" s="16">
        <f>IF(AND(C$9="L",C$10="IB"),IF((($C$7*Coefficients!$C$16)/($A2807*($C$4/100)))&lt;=1,2*ASIN(($C$7*Coefficients!$C$16)/( $A2807*($C$4/100)))*180/PI(),180),IF(AND(C$9="C",C$10="IB"),IF((($C$7*Coefficients!$D$16)/($A2807*($C$4/100)))&lt;=1,2*ASIN(($C$7*Coefficients!$D$16)/( $A2807*($C$4/100)))*180/PI(),180),IF(AND(C$9="L",C$10="D"),IF((($C$7*Coefficients!$E$16)/($A2807*($C$4/100)))&lt;=1,2*ASIN(($C$7*Coefficients!$E$16)/( $A2807*($C$4/100)))*180/PI(),180),IF(AND(C$9="C",C$10="D"),IF((($C$7*Coefficients!$F$16)/($A2807*($C$4/100)))&lt;=1,2*ASIN(($C$7*Coefficients!$F$16)/( $A2807*($C$4/100)))*180/PI(),180),FALSE))))</f>
        <v>13.243529097007578</v>
      </c>
      <c r="H2807" s="50">
        <f>IF(AND(C$9="L",C$10="IB"),(($C$7*Coefficients!$C$16)/($A2807*SIN(C$5*PI()/180))*100/2)^2*PI(),IF(AND(C$9="C",C$10="IB"),(($C$7*Coefficients!$D$16)/($A2807*SIN(C$5*PI()/180))*100/2)^2*PI(),IF(AND(C$9="L",C$10="D"),(($C$7*Coefficients!$E$16)/($A2807*SIN(C$5*PI()/180))*100/2)^2*PI(),IF(AND(C$9="C",C$10="D"),(($C$7* Coefficients!$F$16)/($A2807*SIN(C$5*PI()/180))*100/2)^2*PI(),FALSE))))</f>
        <v>73.276992290951313</v>
      </c>
      <c r="I2807" s="42">
        <f t="shared" si="310"/>
        <v>0.13523527453148126</v>
      </c>
      <c r="L2807" s="44"/>
    </row>
    <row r="2808" spans="1:12" x14ac:dyDescent="0.25">
      <c r="A2808" s="51">
        <f t="shared" si="311"/>
        <v>5929.2532457991156</v>
      </c>
      <c r="B2808" s="5">
        <f t="shared" si="305"/>
        <v>6.1641536697341244E-2</v>
      </c>
      <c r="C2808" s="49">
        <f t="shared" si="308"/>
        <v>-24.202530860831985</v>
      </c>
      <c r="D2808" s="5">
        <f t="shared" si="306"/>
        <v>57.035334986369641</v>
      </c>
      <c r="E2808" s="5">
        <f t="shared" si="307"/>
        <v>369.58814254826609</v>
      </c>
      <c r="F2808" s="5">
        <f t="shared" si="309"/>
        <v>25.677180293541731</v>
      </c>
      <c r="G2808" s="16">
        <f>IF(AND(C$9="L",C$10="IB"),IF((($C$7*Coefficients!$C$16)/($A2808*($C$4/100)))&lt;=1,2*ASIN(($C$7*Coefficients!$C$16)/( $A2808*($C$4/100)))*180/PI(),180),IF(AND(C$9="C",C$10="IB"),IF((($C$7*Coefficients!$D$16)/($A2808*($C$4/100)))&lt;=1,2*ASIN(($C$7*Coefficients!$D$16)/( $A2808*($C$4/100)))*180/PI(),180),IF(AND(C$9="L",C$10="D"),IF((($C$7*Coefficients!$E$16)/($A2808*($C$4/100)))&lt;=1,2*ASIN(($C$7*Coefficients!$E$16)/( $A2808*($C$4/100)))*180/PI(),180),IF(AND(C$9="C",C$10="D"),IF((($C$7*Coefficients!$F$16)/($A2808*($C$4/100)))&lt;=1,2*ASIN(($C$7*Coefficients!$F$16)/( $A2808*($C$4/100)))*180/PI(),180),FALSE))))</f>
        <v>13.212933957893267</v>
      </c>
      <c r="H2808" s="50">
        <f>IF(AND(C$9="L",C$10="IB"),(($C$7*Coefficients!$C$16)/($A2808*SIN(C$5*PI()/180))*100/2)^2*PI(),IF(AND(C$9="C",C$10="IB"),(($C$7*Coefficients!$D$16)/($A2808*SIN(C$5*PI()/180))*100/2)^2*PI(),IF(AND(C$9="L",C$10="D"),(($C$7*Coefficients!$E$16)/($A2808*SIN(C$5*PI()/180))*100/2)^2*PI(),IF(AND(C$9="C",C$10="D"),(($C$7* Coefficients!$F$16)/($A2808*SIN(C$5*PI()/180))*100/2)^2*PI(),FALSE))))</f>
        <v>72.940315093639015</v>
      </c>
      <c r="I2808" s="42">
        <f t="shared" si="310"/>
        <v>0.13492424203111938</v>
      </c>
      <c r="L2808" s="44"/>
    </row>
    <row r="2809" spans="1:12" x14ac:dyDescent="0.25">
      <c r="A2809" s="51">
        <f t="shared" si="311"/>
        <v>5942.9215861548419</v>
      </c>
      <c r="B2809" s="5">
        <f t="shared" si="305"/>
        <v>6.19970366919615E-2</v>
      </c>
      <c r="C2809" s="49">
        <f t="shared" si="308"/>
        <v>-24.152581364578573</v>
      </c>
      <c r="D2809" s="5">
        <f t="shared" si="306"/>
        <v>57.166815012365987</v>
      </c>
      <c r="E2809" s="5">
        <f t="shared" si="307"/>
        <v>371.29408390365052</v>
      </c>
      <c r="F2809" s="5">
        <f t="shared" si="309"/>
        <v>25.697180293541727</v>
      </c>
      <c r="G2809" s="16">
        <f>IF(AND(C$9="L",C$10="IB"),IF((($C$7*Coefficients!$C$16)/($A2809*($C$4/100)))&lt;=1,2*ASIN(($C$7*Coefficients!$C$16)/( $A2809*($C$4/100)))*180/PI(),180),IF(AND(C$9="C",C$10="IB"),IF((($C$7*Coefficients!$D$16)/($A2809*($C$4/100)))&lt;=1,2*ASIN(($C$7*Coefficients!$D$16)/( $A2809*($C$4/100)))*180/PI(),180),IF(AND(C$9="L",C$10="D"),IF((($C$7*Coefficients!$E$16)/($A2809*($C$4/100)))&lt;=1,2*ASIN(($C$7*Coefficients!$E$16)/( $A2809*($C$4/100)))*180/PI(),180),IF(AND(C$9="C",C$10="D"),IF((($C$7*Coefficients!$F$16)/($A2809*($C$4/100)))&lt;=1,2*ASIN(($C$7*Coefficients!$F$16)/( $A2809*($C$4/100)))*180/PI(),180),FALSE))))</f>
        <v>13.182410128441116</v>
      </c>
      <c r="H2809" s="50">
        <f>IF(AND(C$9="L",C$10="IB"),(($C$7*Coefficients!$C$16)/($A2809*SIN(C$5*PI()/180))*100/2)^2*PI(),IF(AND(C$9="C",C$10="IB"),(($C$7*Coefficients!$D$16)/($A2809*SIN(C$5*PI()/180))*100/2)^2*PI(),IF(AND(C$9="L",C$10="D"),(($C$7*Coefficients!$E$16)/($A2809*SIN(C$5*PI()/180))*100/2)^2*PI(),IF(AND(C$9="C",C$10="D"),(($C$7* Coefficients!$F$16)/($A2809*SIN(C$5*PI()/180))*100/2)^2*PI(),FALSE))))</f>
        <v>72.605184787535634</v>
      </c>
      <c r="I2809" s="42">
        <f t="shared" si="310"/>
        <v>0.13461392488565743</v>
      </c>
      <c r="L2809" s="44"/>
    </row>
    <row r="2810" spans="1:12" x14ac:dyDescent="0.25">
      <c r="A2810" s="51">
        <f t="shared" si="311"/>
        <v>5956.6214352892175</v>
      </c>
      <c r="B2810" s="5">
        <f t="shared" si="305"/>
        <v>6.232915600935194E-2</v>
      </c>
      <c r="C2810" s="49">
        <f t="shared" si="308"/>
        <v>-24.106175075817291</v>
      </c>
      <c r="D2810" s="5">
        <f t="shared" si="306"/>
        <v>57.298598131124727</v>
      </c>
      <c r="E2810" s="5">
        <f t="shared" si="307"/>
        <v>373.0078995265585</v>
      </c>
      <c r="F2810" s="5">
        <f t="shared" si="309"/>
        <v>25.71718029354173</v>
      </c>
      <c r="G2810" s="16">
        <f>IF(AND(C$9="L",C$10="IB"),IF((($C$7*Coefficients!$C$16)/($A2810*($C$4/100)))&lt;=1,2*ASIN(($C$7*Coefficients!$C$16)/( $A2810*($C$4/100)))*180/PI(),180),IF(AND(C$9="C",C$10="IB"),IF((($C$7*Coefficients!$D$16)/($A2810*($C$4/100)))&lt;=1,2*ASIN(($C$7*Coefficients!$D$16)/( $A2810*($C$4/100)))*180/PI(),180),IF(AND(C$9="L",C$10="D"),IF((($C$7*Coefficients!$E$16)/($A2810*($C$4/100)))&lt;=1,2*ASIN(($C$7*Coefficients!$E$16)/( $A2810*($C$4/100)))*180/PI(),180),IF(AND(C$9="C",C$10="D"),IF((($C$7*Coefficients!$F$16)/($A2810*($C$4/100)))&lt;=1,2*ASIN(($C$7*Coefficients!$F$16)/( $A2810*($C$4/100)))*180/PI(),180),FALSE))))</f>
        <v>13.151957438066749</v>
      </c>
      <c r="H2810" s="50">
        <f>IF(AND(C$9="L",C$10="IB"),(($C$7*Coefficients!$C$16)/($A2810*SIN(C$5*PI()/180))*100/2)^2*PI(),IF(AND(C$9="C",C$10="IB"),(($C$7*Coefficients!$D$16)/($A2810*SIN(C$5*PI()/180))*100/2)^2*PI(),IF(AND(C$9="L",C$10="D"),(($C$7*Coefficients!$E$16)/($A2810*SIN(C$5*PI()/180))*100/2)^2*PI(),IF(AND(C$9="C",C$10="D"),(($C$7* Coefficients!$F$16)/($A2810*SIN(C$5*PI()/180))*100/2)^2*PI(),FALSE))))</f>
        <v>72.271594265321625</v>
      </c>
      <c r="I2810" s="42">
        <f t="shared" si="310"/>
        <v>0.13430432144982485</v>
      </c>
      <c r="L2810" s="44"/>
    </row>
    <row r="2811" spans="1:12" x14ac:dyDescent="0.25">
      <c r="A2811" s="51">
        <f t="shared" si="311"/>
        <v>5970.3528658374789</v>
      </c>
      <c r="B2811" s="5">
        <f t="shared" si="305"/>
        <v>6.2637784640200728E-2</v>
      </c>
      <c r="C2811" s="49">
        <f t="shared" si="308"/>
        <v>-24.063272214260898</v>
      </c>
      <c r="D2811" s="5">
        <f t="shared" si="306"/>
        <v>57.430685041346869</v>
      </c>
      <c r="E2811" s="5">
        <f t="shared" si="307"/>
        <v>374.72962576295777</v>
      </c>
      <c r="F2811" s="5">
        <f t="shared" si="309"/>
        <v>25.737180293541726</v>
      </c>
      <c r="G2811" s="16">
        <f>IF(AND(C$9="L",C$10="IB"),IF((($C$7*Coefficients!$C$16)/($A2811*($C$4/100)))&lt;=1,2*ASIN(($C$7*Coefficients!$C$16)/( $A2811*($C$4/100)))*180/PI(),180),IF(AND(C$9="C",C$10="IB"),IF((($C$7*Coefficients!$D$16)/($A2811*($C$4/100)))&lt;=1,2*ASIN(($C$7*Coefficients!$D$16)/( $A2811*($C$4/100)))*180/PI(),180),IF(AND(C$9="L",C$10="D"),IF((($C$7*Coefficients!$E$16)/($A2811*($C$4/100)))&lt;=1,2*ASIN(($C$7*Coefficients!$E$16)/( $A2811*($C$4/100)))*180/PI(),180),IF(AND(C$9="C",C$10="D"),IF((($C$7*Coefficients!$F$16)/($A2811*($C$4/100)))&lt;=1,2*ASIN(($C$7*Coefficients!$F$16)/( $A2811*($C$4/100)))*180/PI(),180),FALSE))))</f>
        <v>13.121575716624402</v>
      </c>
      <c r="H2811" s="50">
        <f>IF(AND(C$9="L",C$10="IB"),(($C$7*Coefficients!$C$16)/($A2811*SIN(C$5*PI()/180))*100/2)^2*PI(),IF(AND(C$9="C",C$10="IB"),(($C$7*Coefficients!$D$16)/($A2811*SIN(C$5*PI()/180))*100/2)^2*PI(),IF(AND(C$9="L",C$10="D"),(($C$7*Coefficients!$E$16)/($A2811*SIN(C$5*PI()/180))*100/2)^2*PI(),IF(AND(C$9="C",C$10="D"),(($C$7* Coefficients!$F$16)/($A2811*SIN(C$5*PI()/180))*100/2)^2*PI(),FALSE))))</f>
        <v>71.939536452332717</v>
      </c>
      <c r="I2811" s="42">
        <f t="shared" si="310"/>
        <v>0.13399543008213499</v>
      </c>
      <c r="L2811" s="44"/>
    </row>
    <row r="2812" spans="1:12" x14ac:dyDescent="0.25">
      <c r="A2812" s="51">
        <f t="shared" si="311"/>
        <v>5984.115950602305</v>
      </c>
      <c r="B2812" s="5">
        <f t="shared" si="305"/>
        <v>6.2922819853888923E-2</v>
      </c>
      <c r="C2812" s="49">
        <f t="shared" si="308"/>
        <v>-24.023836458564855</v>
      </c>
      <c r="D2812" s="5">
        <f t="shared" si="306"/>
        <v>57.563076443344038</v>
      </c>
      <c r="E2812" s="5">
        <f t="shared" si="307"/>
        <v>376.45929912658102</v>
      </c>
      <c r="F2812" s="5">
        <f t="shared" si="309"/>
        <v>25.757180293541726</v>
      </c>
      <c r="G2812" s="16">
        <f>IF(AND(C$9="L",C$10="IB"),IF((($C$7*Coefficients!$C$16)/($A2812*($C$4/100)))&lt;=1,2*ASIN(($C$7*Coefficients!$C$16)/( $A2812*($C$4/100)))*180/PI(),180),IF(AND(C$9="C",C$10="IB"),IF((($C$7*Coefficients!$D$16)/($A2812*($C$4/100)))&lt;=1,2*ASIN(($C$7*Coefficients!$D$16)/( $A2812*($C$4/100)))*180/PI(),180),IF(AND(C$9="L",C$10="D"),IF((($C$7*Coefficients!$E$16)/($A2812*($C$4/100)))&lt;=1,2*ASIN(($C$7*Coefficients!$E$16)/( $A2812*($C$4/100)))*180/PI(),180),IF(AND(C$9="C",C$10="D"),IF((($C$7*Coefficients!$F$16)/($A2812*($C$4/100)))&lt;=1,2*ASIN(($C$7*Coefficients!$F$16)/( $A2812*($C$4/100)))*180/PI(),180),FALSE))))</f>
        <v>13.091264794405575</v>
      </c>
      <c r="H2812" s="50">
        <f>IF(AND(C$9="L",C$10="IB"),(($C$7*Coefficients!$C$16)/($A2812*SIN(C$5*PI()/180))*100/2)^2*PI(),IF(AND(C$9="C",C$10="IB"),(($C$7*Coefficients!$D$16)/($A2812*SIN(C$5*PI()/180))*100/2)^2*PI(),IF(AND(C$9="L",C$10="D"),(($C$7*Coefficients!$E$16)/($A2812*SIN(C$5*PI()/180))*100/2)^2*PI(),IF(AND(C$9="C",C$10="D"),(($C$7* Coefficients!$F$16)/($A2812*SIN(C$5*PI()/180))*100/2)^2*PI(),FALSE))))</f>
        <v>71.609004306409673</v>
      </c>
      <c r="I2812" s="42">
        <f t="shared" si="310"/>
        <v>0.13368724914487654</v>
      </c>
      <c r="L2812" s="44"/>
    </row>
    <row r="2813" spans="1:12" x14ac:dyDescent="0.25">
      <c r="A2813" s="51">
        <f t="shared" si="311"/>
        <v>5997.9107625542001</v>
      </c>
      <c r="B2813" s="5">
        <f t="shared" si="305"/>
        <v>6.318416630711722E-2</v>
      </c>
      <c r="C2813" s="49">
        <f t="shared" si="308"/>
        <v>-23.98783480998037</v>
      </c>
      <c r="D2813" s="5">
        <f t="shared" si="306"/>
        <v>57.69577303904228</v>
      </c>
      <c r="E2813" s="5">
        <f t="shared" si="307"/>
        <v>378.19695629970096</v>
      </c>
      <c r="F2813" s="5">
        <f t="shared" si="309"/>
        <v>25.777180293541729</v>
      </c>
      <c r="G2813" s="16">
        <f>IF(AND(C$9="L",C$10="IB"),IF((($C$7*Coefficients!$C$16)/($A2813*($C$4/100)))&lt;=1,2*ASIN(($C$7*Coefficients!$C$16)/( $A2813*($C$4/100)))*180/PI(),180),IF(AND(C$9="C",C$10="IB"),IF((($C$7*Coefficients!$D$16)/($A2813*($C$4/100)))&lt;=1,2*ASIN(($C$7*Coefficients!$D$16)/( $A2813*($C$4/100)))*180/PI(),180),IF(AND(C$9="L",C$10="D"),IF((($C$7*Coefficients!$E$16)/($A2813*($C$4/100)))&lt;=1,2*ASIN(($C$7*Coefficients!$E$16)/( $A2813*($C$4/100)))*180/PI(),180),IF(AND(C$9="C",C$10="D"),IF((($C$7*Coefficients!$F$16)/($A2813*($C$4/100)))&lt;=1,2*ASIN(($C$7*Coefficients!$F$16)/( $A2813*($C$4/100)))*180/PI(),180),FALSE))))</f>
        <v>13.061024502137707</v>
      </c>
      <c r="H2813" s="50">
        <f>IF(AND(C$9="L",C$10="IB"),(($C$7*Coefficients!$C$16)/($A2813*SIN(C$5*PI()/180))*100/2)^2*PI(),IF(AND(C$9="C",C$10="IB"),(($C$7*Coefficients!$D$16)/($A2813*SIN(C$5*PI()/180))*100/2)^2*PI(),IF(AND(C$9="L",C$10="D"),(($C$7*Coefficients!$E$16)/($A2813*SIN(C$5*PI()/180))*100/2)^2*PI(),IF(AND(C$9="C",C$10="D"),(($C$7* Coefficients!$F$16)/($A2813*SIN(C$5*PI()/180))*100/2)^2*PI(),FALSE))))</f>
        <v>71.279990817748981</v>
      </c>
      <c r="I2813" s="42">
        <f t="shared" si="310"/>
        <v>0.13337977700410492</v>
      </c>
      <c r="L2813" s="44"/>
    </row>
    <row r="2814" spans="1:12" x14ac:dyDescent="0.25">
      <c r="A2814" s="51">
        <f t="shared" si="311"/>
        <v>6011.7373748318842</v>
      </c>
      <c r="B2814" s="5">
        <f t="shared" si="305"/>
        <v>6.3421736151075353E-2</v>
      </c>
      <c r="C2814" s="49">
        <f t="shared" si="308"/>
        <v>-23.95523746929074</v>
      </c>
      <c r="D2814" s="5">
        <f t="shared" si="306"/>
        <v>57.828775531985748</v>
      </c>
      <c r="E2814" s="5">
        <f t="shared" si="307"/>
        <v>379.94263413390769</v>
      </c>
      <c r="F2814" s="5">
        <f t="shared" si="309"/>
        <v>25.797180293541725</v>
      </c>
      <c r="G2814" s="16">
        <f>IF(AND(C$9="L",C$10="IB"),IF((($C$7*Coefficients!$C$16)/($A2814*($C$4/100)))&lt;=1,2*ASIN(($C$7*Coefficients!$C$16)/( $A2814*($C$4/100)))*180/PI(),180),IF(AND(C$9="C",C$10="IB"),IF((($C$7*Coefficients!$D$16)/($A2814*($C$4/100)))&lt;=1,2*ASIN(($C$7*Coefficients!$D$16)/( $A2814*($C$4/100)))*180/PI(),180),IF(AND(C$9="L",C$10="D"),IF((($C$7*Coefficients!$E$16)/($A2814*($C$4/100)))&lt;=1,2*ASIN(($C$7*Coefficients!$E$16)/( $A2814*($C$4/100)))*180/PI(),180),IF(AND(C$9="C",C$10="D"),IF((($C$7*Coefficients!$F$16)/($A2814*($C$4/100)))&lt;=1,2*ASIN(($C$7*Coefficients!$F$16)/( $A2814*($C$4/100)))*180/PI(),180),FALSE))))</f>
        <v>13.030854670982862</v>
      </c>
      <c r="H2814" s="50">
        <f>IF(AND(C$9="L",C$10="IB"),(($C$7*Coefficients!$C$16)/($A2814*SIN(C$5*PI()/180))*100/2)^2*PI(),IF(AND(C$9="C",C$10="IB"),(($C$7*Coefficients!$D$16)/($A2814*SIN(C$5*PI()/180))*100/2)^2*PI(),IF(AND(C$9="L",C$10="D"),(($C$7*Coefficients!$E$16)/($A2814*SIN(C$5*PI()/180))*100/2)^2*PI(),IF(AND(C$9="C",C$10="D"),(($C$7* Coefficients!$F$16)/($A2814*SIN(C$5*PI()/180))*100/2)^2*PI(),FALSE))))</f>
        <v>70.952489008754455</v>
      </c>
      <c r="I2814" s="42">
        <f t="shared" si="310"/>
        <v>0.1330730120296334</v>
      </c>
      <c r="L2814" s="44"/>
    </row>
    <row r="2815" spans="1:12" x14ac:dyDescent="0.25">
      <c r="A2815" s="51">
        <f t="shared" si="311"/>
        <v>6025.5958607426792</v>
      </c>
      <c r="B2815" s="5">
        <f t="shared" si="305"/>
        <v>6.3635449137077388E-2</v>
      </c>
      <c r="C2815" s="49">
        <f t="shared" si="308"/>
        <v>-23.926017726117152</v>
      </c>
      <c r="D2815" s="5">
        <f t="shared" si="306"/>
        <v>57.962084627340388</v>
      </c>
      <c r="E2815" s="5">
        <f t="shared" si="307"/>
        <v>381.69636965089086</v>
      </c>
      <c r="F2815" s="5">
        <f t="shared" si="309"/>
        <v>25.817180293541728</v>
      </c>
      <c r="G2815" s="16">
        <f>IF(AND(C$9="L",C$10="IB"),IF((($C$7*Coefficients!$C$16)/($A2815*($C$4/100)))&lt;=1,2*ASIN(($C$7*Coefficients!$C$16)/( $A2815*($C$4/100)))*180/PI(),180),IF(AND(C$9="C",C$10="IB"),IF((($C$7*Coefficients!$D$16)/($A2815*($C$4/100)))&lt;=1,2*ASIN(($C$7*Coefficients!$D$16)/( $A2815*($C$4/100)))*180/PI(),180),IF(AND(C$9="L",C$10="D"),IF((($C$7*Coefficients!$E$16)/($A2815*($C$4/100)))&lt;=1,2*ASIN(($C$7*Coefficients!$E$16)/( $A2815*($C$4/100)))*180/PI(),180),IF(AND(C$9="C",C$10="D"),IF((($C$7*Coefficients!$F$16)/($A2815*($C$4/100)))&lt;=1,2*ASIN(($C$7*Coefficients!$F$16)/( $A2815*($C$4/100)))*180/PI(),180),FALSE))))</f>
        <v>13.000755132536367</v>
      </c>
      <c r="H2815" s="50">
        <f>IF(AND(C$9="L",C$10="IB"),(($C$7*Coefficients!$C$16)/($A2815*SIN(C$5*PI()/180))*100/2)^2*PI(),IF(AND(C$9="C",C$10="IB"),(($C$7*Coefficients!$D$16)/($A2815*SIN(C$5*PI()/180))*100/2)^2*PI(),IF(AND(C$9="L",C$10="D"),(($C$7*Coefficients!$E$16)/($A2815*SIN(C$5*PI()/180))*100/2)^2*PI(),IF(AND(C$9="C",C$10="D"),(($C$7* Coefficients!$F$16)/($A2815*SIN(C$5*PI()/180))*100/2)^2*PI(),FALSE))))</f>
        <v>70.626491933888843</v>
      </c>
      <c r="I2815" s="42">
        <f t="shared" si="310"/>
        <v>0.13276695259502466</v>
      </c>
      <c r="L2815" s="44"/>
    </row>
    <row r="2816" spans="1:12" x14ac:dyDescent="0.25">
      <c r="A2816" s="51">
        <f t="shared" si="311"/>
        <v>6039.4862937628977</v>
      </c>
      <c r="B2816" s="5">
        <f t="shared" si="305"/>
        <v>6.3825232720585184E-2</v>
      </c>
      <c r="C2816" s="49">
        <f t="shared" si="308"/>
        <v>-23.900151859786671</v>
      </c>
      <c r="D2816" s="5">
        <f t="shared" si="306"/>
        <v>58.095701031897782</v>
      </c>
      <c r="E2816" s="5">
        <f t="shared" si="307"/>
        <v>383.45820004322417</v>
      </c>
      <c r="F2816" s="5">
        <f t="shared" si="309"/>
        <v>25.837180293541728</v>
      </c>
      <c r="G2816" s="16">
        <f>IF(AND(C$9="L",C$10="IB"),IF((($C$7*Coefficients!$C$16)/($A2816*($C$4/100)))&lt;=1,2*ASIN(($C$7*Coefficients!$C$16)/( $A2816*($C$4/100)))*180/PI(),180),IF(AND(C$9="C",C$10="IB"),IF((($C$7*Coefficients!$D$16)/($A2816*($C$4/100)))&lt;=1,2*ASIN(($C$7*Coefficients!$D$16)/( $A2816*($C$4/100)))*180/PI(),180),IF(AND(C$9="L",C$10="D"),IF((($C$7*Coefficients!$E$16)/($A2816*($C$4/100)))&lt;=1,2*ASIN(($C$7*Coefficients!$E$16)/( $A2816*($C$4/100)))*180/PI(),180),IF(AND(C$9="C",C$10="D"),IF((($C$7*Coefficients!$F$16)/($A2816*($C$4/100)))&lt;=1,2*ASIN(($C$7*Coefficients!$F$16)/( $A2816*($C$4/100)))*180/PI(),180),FALSE))))</f>
        <v>12.970725718825545</v>
      </c>
      <c r="H2816" s="50">
        <f>IF(AND(C$9="L",C$10="IB"),(($C$7*Coefficients!$C$16)/($A2816*SIN(C$5*PI()/180))*100/2)^2*PI(),IF(AND(C$9="C",C$10="IB"),(($C$7*Coefficients!$D$16)/($A2816*SIN(C$5*PI()/180))*100/2)^2*PI(),IF(AND(C$9="L",C$10="D"),(($C$7*Coefficients!$E$16)/($A2816*SIN(C$5*PI()/180))*100/2)^2*PI(),IF(AND(C$9="C",C$10="D"),(($C$7* Coefficients!$F$16)/($A2816*SIN(C$5*PI()/180))*100/2)^2*PI(),FALSE))))</f>
        <v>70.30199267952689</v>
      </c>
      <c r="I2816" s="42">
        <f t="shared" si="310"/>
        <v>0.13246159707758201</v>
      </c>
      <c r="L2816" s="44"/>
    </row>
    <row r="2817" spans="1:12" x14ac:dyDescent="0.25">
      <c r="A2817" s="51">
        <f t="shared" si="311"/>
        <v>6053.408747538233</v>
      </c>
      <c r="B2817" s="5">
        <f t="shared" si="305"/>
        <v>6.3991022163540912E-2</v>
      </c>
      <c r="C2817" s="49">
        <f t="shared" si="308"/>
        <v>-23.87761905105171</v>
      </c>
      <c r="D2817" s="5">
        <f t="shared" si="306"/>
        <v>58.229625454078786</v>
      </c>
      <c r="E2817" s="5">
        <f t="shared" si="307"/>
        <v>385.22816267515452</v>
      </c>
      <c r="F2817" s="5">
        <f t="shared" si="309"/>
        <v>25.857180293541727</v>
      </c>
      <c r="G2817" s="16">
        <f>IF(AND(C$9="L",C$10="IB"),IF((($C$7*Coefficients!$C$16)/($A2817*($C$4/100)))&lt;=1,2*ASIN(($C$7*Coefficients!$C$16)/( $A2817*($C$4/100)))*180/PI(),180),IF(AND(C$9="C",C$10="IB"),IF((($C$7*Coefficients!$D$16)/($A2817*($C$4/100)))&lt;=1,2*ASIN(($C$7*Coefficients!$D$16)/( $A2817*($C$4/100)))*180/PI(),180),IF(AND(C$9="L",C$10="D"),IF((($C$7*Coefficients!$E$16)/($A2817*($C$4/100)))&lt;=1,2*ASIN(($C$7*Coefficients!$E$16)/( $A2817*($C$4/100)))*180/PI(),180),IF(AND(C$9="C",C$10="D"),IF((($C$7*Coefficients!$F$16)/($A2817*($C$4/100)))&lt;=1,2*ASIN(($C$7*Coefficients!$F$16)/( $A2817*($C$4/100)))*180/PI(),180),FALSE))))</f>
        <v>12.940766262308351</v>
      </c>
      <c r="H2817" s="50">
        <f>IF(AND(C$9="L",C$10="IB"),(($C$7*Coefficients!$C$16)/($A2817*SIN(C$5*PI()/180))*100/2)^2*PI(),IF(AND(C$9="C",C$10="IB"),(($C$7*Coefficients!$D$16)/($A2817*SIN(C$5*PI()/180))*100/2)^2*PI(),IF(AND(C$9="L",C$10="D"),(($C$7*Coefficients!$E$16)/($A2817*SIN(C$5*PI()/180))*100/2)^2*PI(),IF(AND(C$9="C",C$10="D"),(($C$7* Coefficients!$F$16)/($A2817*SIN(C$5*PI()/180))*100/2)^2*PI(),FALSE))))</f>
        <v>69.978984363808465</v>
      </c>
      <c r="I2817" s="42">
        <f t="shared" si="310"/>
        <v>0.1321569438583409</v>
      </c>
      <c r="L2817" s="44"/>
    </row>
    <row r="2818" spans="1:12" x14ac:dyDescent="0.25">
      <c r="A2818" s="51">
        <f t="shared" si="311"/>
        <v>6067.363295884149</v>
      </c>
      <c r="B2818" s="5">
        <f t="shared" si="305"/>
        <v>6.4132760634929176E-2</v>
      </c>
      <c r="C2818" s="49">
        <f t="shared" si="308"/>
        <v>-23.858401304037375</v>
      </c>
      <c r="D2818" s="5">
        <f t="shared" si="306"/>
        <v>58.363858603937352</v>
      </c>
      <c r="E2818" s="5">
        <f t="shared" si="307"/>
        <v>387.00629508339455</v>
      </c>
      <c r="F2818" s="5">
        <f t="shared" si="309"/>
        <v>25.877180293541727</v>
      </c>
      <c r="G2818" s="16">
        <f>IF(AND(C$9="L",C$10="IB"),IF((($C$7*Coefficients!$C$16)/($A2818*($C$4/100)))&lt;=1,2*ASIN(($C$7*Coefficients!$C$16)/( $A2818*($C$4/100)))*180/PI(),180),IF(AND(C$9="C",C$10="IB"),IF((($C$7*Coefficients!$D$16)/($A2818*($C$4/100)))&lt;=1,2*ASIN(($C$7*Coefficients!$D$16)/( $A2818*($C$4/100)))*180/PI(),180),IF(AND(C$9="L",C$10="D"),IF((($C$7*Coefficients!$E$16)/($A2818*($C$4/100)))&lt;=1,2*ASIN(($C$7*Coefficients!$E$16)/( $A2818*($C$4/100)))*180/PI(),180),IF(AND(C$9="C",C$10="D"),IF((($C$7*Coefficients!$F$16)/($A2818*($C$4/100)))&lt;=1,2*ASIN(($C$7*Coefficients!$F$16)/( $A2818*($C$4/100)))*180/PI(),180),FALSE))))</f>
        <v>12.910876595872121</v>
      </c>
      <c r="H2818" s="50">
        <f>IF(AND(C$9="L",C$10="IB"),(($C$7*Coefficients!$C$16)/($A2818*SIN(C$5*PI()/180))*100/2)^2*PI(),IF(AND(C$9="C",C$10="IB"),(($C$7*Coefficients!$D$16)/($A2818*SIN(C$5*PI()/180))*100/2)^2*PI(),IF(AND(C$9="L",C$10="D"),(($C$7*Coefficients!$E$16)/($A2818*SIN(C$5*PI()/180))*100/2)^2*PI(),IF(AND(C$9="C",C$10="D"),(($C$7* Coefficients!$F$16)/($A2818*SIN(C$5*PI()/180))*100/2)^2*PI(),FALSE))))</f>
        <v>69.657460136492759</v>
      </c>
      <c r="I2818" s="42">
        <f t="shared" si="310"/>
        <v>0.13185299132206033</v>
      </c>
      <c r="L2818" s="44"/>
    </row>
    <row r="2819" spans="1:12" x14ac:dyDescent="0.25">
      <c r="A2819" s="51">
        <f t="shared" si="311"/>
        <v>6081.3500127862717</v>
      </c>
      <c r="B2819" s="5">
        <f t="shared" si="305"/>
        <v>6.4250399309488518E-2</v>
      </c>
      <c r="C2819" s="49">
        <f t="shared" si="308"/>
        <v>-23.842483377873108</v>
      </c>
      <c r="D2819" s="5">
        <f t="shared" si="306"/>
        <v>58.498401193164305</v>
      </c>
      <c r="E2819" s="5">
        <f t="shared" si="307"/>
        <v>388.79263497791811</v>
      </c>
      <c r="F2819" s="5">
        <f t="shared" si="309"/>
        <v>25.89718029354173</v>
      </c>
      <c r="G2819" s="16">
        <f>IF(AND(C$9="L",C$10="IB"),IF((($C$7*Coefficients!$C$16)/($A2819*($C$4/100)))&lt;=1,2*ASIN(($C$7*Coefficients!$C$16)/( $A2819*($C$4/100)))*180/PI(),180),IF(AND(C$9="C",C$10="IB"),IF((($C$7*Coefficients!$D$16)/($A2819*($C$4/100)))&lt;=1,2*ASIN(($C$7*Coefficients!$D$16)/( $A2819*($C$4/100)))*180/PI(),180),IF(AND(C$9="L",C$10="D"),IF((($C$7*Coefficients!$E$16)/($A2819*($C$4/100)))&lt;=1,2*ASIN(($C$7*Coefficients!$E$16)/( $A2819*($C$4/100)))*180/PI(),180),IF(AND(C$9="C",C$10="D"),IF((($C$7*Coefficients!$F$16)/($A2819*($C$4/100)))&lt;=1,2*ASIN(($C$7*Coefficients!$F$16)/( $A2819*($C$4/100)))*180/PI(),180),FALSE))))</f>
        <v>12.881056552832213</v>
      </c>
      <c r="H2819" s="50">
        <f>IF(AND(C$9="L",C$10="IB"),(($C$7*Coefficients!$C$16)/($A2819*SIN(C$5*PI()/180))*100/2)^2*PI(),IF(AND(C$9="C",C$10="IB"),(($C$7*Coefficients!$D$16)/($A2819*SIN(C$5*PI()/180))*100/2)^2*PI(),IF(AND(C$9="L",C$10="D"),(($C$7*Coefficients!$E$16)/($A2819*SIN(C$5*PI()/180))*100/2)^2*PI(),IF(AND(C$9="C",C$10="D"),(($C$7* Coefficients!$F$16)/($A2819*SIN(C$5*PI()/180))*100/2)^2*PI(),FALSE))))</f>
        <v>69.337413178812909</v>
      </c>
      <c r="I2819" s="42">
        <f t="shared" si="310"/>
        <v>0.13154973785721416</v>
      </c>
      <c r="L2819" s="44"/>
    </row>
    <row r="2820" spans="1:12" x14ac:dyDescent="0.25">
      <c r="A2820" s="51">
        <f t="shared" si="311"/>
        <v>6095.3689724007818</v>
      </c>
      <c r="B2820" s="5">
        <f t="shared" si="305"/>
        <v>6.4343897464490818E-2</v>
      </c>
      <c r="C2820" s="49">
        <f t="shared" si="308"/>
        <v>-23.829852727538029</v>
      </c>
      <c r="D2820" s="5">
        <f t="shared" si="306"/>
        <v>58.633253935091034</v>
      </c>
      <c r="E2820" s="5">
        <f t="shared" si="307"/>
        <v>390.58722024276074</v>
      </c>
      <c r="F2820" s="5">
        <f t="shared" si="309"/>
        <v>25.917180293541726</v>
      </c>
      <c r="G2820" s="16">
        <f>IF(AND(C$9="L",C$10="IB"),IF((($C$7*Coefficients!$C$16)/($A2820*($C$4/100)))&lt;=1,2*ASIN(($C$7*Coefficients!$C$16)/( $A2820*($C$4/100)))*180/PI(),180),IF(AND(C$9="C",C$10="IB"),IF((($C$7*Coefficients!$D$16)/($A2820*($C$4/100)))&lt;=1,2*ASIN(($C$7*Coefficients!$D$16)/( $A2820*($C$4/100)))*180/PI(),180),IF(AND(C$9="L",C$10="D"),IF((($C$7*Coefficients!$E$16)/($A2820*($C$4/100)))&lt;=1,2*ASIN(($C$7*Coefficients!$E$16)/( $A2820*($C$4/100)))*180/PI(),180),IF(AND(C$9="C",C$10="D"),IF((($C$7*Coefficients!$F$16)/($A2820*($C$4/100)))&lt;=1,2*ASIN(($C$7*Coefficients!$F$16)/( $A2820*($C$4/100)))*180/PI(),180),FALSE))))</f>
        <v>12.851305966930756</v>
      </c>
      <c r="H2820" s="50">
        <f>IF(AND(C$9="L",C$10="IB"),(($C$7*Coefficients!$C$16)/($A2820*SIN(C$5*PI()/180))*100/2)^2*PI(),IF(AND(C$9="C",C$10="IB"),(($C$7*Coefficients!$D$16)/($A2820*SIN(C$5*PI()/180))*100/2)^2*PI(),IF(AND(C$9="L",C$10="D"),(($C$7*Coefficients!$E$16)/($A2820*SIN(C$5*PI()/180))*100/2)^2*PI(),IF(AND(C$9="C",C$10="D"),(($C$7* Coefficients!$F$16)/($A2820*SIN(C$5*PI()/180))*100/2)^2*PI(),FALSE))))</f>
        <v>69.018836703331559</v>
      </c>
      <c r="I2820" s="42">
        <f t="shared" si="310"/>
        <v>0.13124718185598275</v>
      </c>
      <c r="L2820" s="44"/>
    </row>
    <row r="2821" spans="1:12" x14ac:dyDescent="0.25">
      <c r="A2821" s="51">
        <f t="shared" si="311"/>
        <v>6109.4202490548078</v>
      </c>
      <c r="B2821" s="5">
        <f t="shared" si="305"/>
        <v>6.4413222574507212E-2</v>
      </c>
      <c r="C2821" s="49">
        <f t="shared" si="308"/>
        <v>-23.820499453517094</v>
      </c>
      <c r="D2821" s="5">
        <f t="shared" si="306"/>
        <v>58.768417544693357</v>
      </c>
      <c r="E2821" s="5">
        <f t="shared" si="307"/>
        <v>392.39008893682256</v>
      </c>
      <c r="F2821" s="5">
        <f t="shared" si="309"/>
        <v>25.937180293541722</v>
      </c>
      <c r="G2821" s="16">
        <f>IF(AND(C$9="L",C$10="IB"),IF((($C$7*Coefficients!$C$16)/($A2821*($C$4/100)))&lt;=1,2*ASIN(($C$7*Coefficients!$C$16)/( $A2821*($C$4/100)))*180/PI(),180),IF(AND(C$9="C",C$10="IB"),IF((($C$7*Coefficients!$D$16)/($A2821*($C$4/100)))&lt;=1,2*ASIN(($C$7*Coefficients!$D$16)/( $A2821*($C$4/100)))*180/PI(),180),IF(AND(C$9="L",C$10="D"),IF((($C$7*Coefficients!$E$16)/($A2821*($C$4/100)))&lt;=1,2*ASIN(($C$7*Coefficients!$E$16)/( $A2821*($C$4/100)))*180/PI(),180),IF(AND(C$9="C",C$10="D"),IF((($C$7*Coefficients!$F$16)/($A2821*($C$4/100)))&lt;=1,2*ASIN(($C$7*Coefficients!$F$16)/( $A2821*($C$4/100)))*180/PI(),180),FALSE))))</f>
        <v>12.821624672335338</v>
      </c>
      <c r="H2821" s="50">
        <f>IF(AND(C$9="L",C$10="IB"),(($C$7*Coefficients!$C$16)/($A2821*SIN(C$5*PI()/180))*100/2)^2*PI(),IF(AND(C$9="C",C$10="IB"),(($C$7*Coefficients!$D$16)/($A2821*SIN(C$5*PI()/180))*100/2)^2*PI(),IF(AND(C$9="L",C$10="D"),(($C$7*Coefficients!$E$16)/($A2821*SIN(C$5*PI()/180))*100/2)^2*PI(),IF(AND(C$9="C",C$10="D"),(($C$7* Coefficients!$F$16)/($A2821*SIN(C$5*PI()/180))*100/2)^2*PI(),FALSE))))</f>
        <v>68.701723953796645</v>
      </c>
      <c r="I2821" s="42">
        <f t="shared" si="310"/>
        <v>0.13094532171424425</v>
      </c>
      <c r="L2821" s="44"/>
    </row>
    <row r="2822" spans="1:12" x14ac:dyDescent="0.25">
      <c r="A2822" s="51">
        <f t="shared" si="311"/>
        <v>6123.5039172468196</v>
      </c>
      <c r="B2822" s="5">
        <f t="shared" si="305"/>
        <v>6.4458350404077089E-2</v>
      </c>
      <c r="C2822" s="49">
        <f t="shared" si="308"/>
        <v>-23.814416259928134</v>
      </c>
      <c r="D2822" s="5">
        <f t="shared" si="306"/>
        <v>58.903892738595289</v>
      </c>
      <c r="E2822" s="5">
        <f t="shared" si="307"/>
        <v>394.20127929467571</v>
      </c>
      <c r="F2822" s="5">
        <f t="shared" si="309"/>
        <v>25.957180293541725</v>
      </c>
      <c r="G2822" s="16">
        <f>IF(AND(C$9="L",C$10="IB"),IF((($C$7*Coefficients!$C$16)/($A2822*($C$4/100)))&lt;=1,2*ASIN(($C$7*Coefficients!$C$16)/( $A2822*($C$4/100)))*180/PI(),180),IF(AND(C$9="C",C$10="IB"),IF((($C$7*Coefficients!$D$16)/($A2822*($C$4/100)))&lt;=1,2*ASIN(($C$7*Coefficients!$D$16)/( $A2822*($C$4/100)))*180/PI(),180),IF(AND(C$9="L",C$10="D"),IF((($C$7*Coefficients!$E$16)/($A2822*($C$4/100)))&lt;=1,2*ASIN(($C$7*Coefficients!$E$16)/( $A2822*($C$4/100)))*180/PI(),180),IF(AND(C$9="C",C$10="D"),IF((($C$7*Coefficients!$F$16)/($A2822*($C$4/100)))&lt;=1,2*ASIN(($C$7*Coefficients!$F$16)/( $A2822*($C$4/100)))*180/PI(),180),FALSE))))</f>
        <v>12.792012503637729</v>
      </c>
      <c r="H2822" s="50">
        <f>IF(AND(C$9="L",C$10="IB"),(($C$7*Coefficients!$C$16)/($A2822*SIN(C$5*PI()/180))*100/2)^2*PI(),IF(AND(C$9="C",C$10="IB"),(($C$7*Coefficients!$D$16)/($A2822*SIN(C$5*PI()/180))*100/2)^2*PI(),IF(AND(C$9="L",C$10="D"),(($C$7*Coefficients!$E$16)/($A2822*SIN(C$5*PI()/180))*100/2)^2*PI(),IF(AND(C$9="C",C$10="D"),(($C$7* Coefficients!$F$16)/($A2822*SIN(C$5*PI()/180))*100/2)^2*PI(),FALSE))))</f>
        <v>68.386068204998367</v>
      </c>
      <c r="I2822" s="42">
        <f t="shared" si="310"/>
        <v>0.13064415583156627</v>
      </c>
      <c r="L2822" s="44"/>
    </row>
    <row r="2823" spans="1:12" x14ac:dyDescent="0.25">
      <c r="A2823" s="51">
        <f t="shared" si="311"/>
        <v>6137.6200516470244</v>
      </c>
      <c r="B2823" s="5">
        <f t="shared" si="305"/>
        <v>6.4479265098197971E-2</v>
      </c>
      <c r="C2823" s="49">
        <f t="shared" si="308"/>
        <v>-23.811598420838532</v>
      </c>
      <c r="D2823" s="5">
        <f t="shared" si="306"/>
        <v>59.039680235072808</v>
      </c>
      <c r="E2823" s="5">
        <f t="shared" si="307"/>
        <v>396.02082972737486</v>
      </c>
      <c r="F2823" s="5">
        <f t="shared" si="309"/>
        <v>25.977180293541725</v>
      </c>
      <c r="G2823" s="16">
        <f>IF(AND(C$9="L",C$10="IB"),IF((($C$7*Coefficients!$C$16)/($A2823*($C$4/100)))&lt;=1,2*ASIN(($C$7*Coefficients!$C$16)/( $A2823*($C$4/100)))*180/PI(),180),IF(AND(C$9="C",C$10="IB"),IF((($C$7*Coefficients!$D$16)/($A2823*($C$4/100)))&lt;=1,2*ASIN(($C$7*Coefficients!$D$16)/( $A2823*($C$4/100)))*180/PI(),180),IF(AND(C$9="L",C$10="D"),IF((($C$7*Coefficients!$E$16)/($A2823*($C$4/100)))&lt;=1,2*ASIN(($C$7*Coefficients!$E$16)/( $A2823*($C$4/100)))*180/PI(),180),IF(AND(C$9="C",C$10="D"),IF((($C$7*Coefficients!$F$16)/($A2823*($C$4/100)))&lt;=1,2*ASIN(($C$7*Coefficients!$F$16)/( $A2823*($C$4/100)))*180/PI(),180),FALSE))))</f>
        <v>12.762469295852586</v>
      </c>
      <c r="H2823" s="50">
        <f>IF(AND(C$9="L",C$10="IB"),(($C$7*Coefficients!$C$16)/($A2823*SIN(C$5*PI()/180))*100/2)^2*PI(),IF(AND(C$9="C",C$10="IB"),(($C$7*Coefficients!$D$16)/($A2823*SIN(C$5*PI()/180))*100/2)^2*PI(),IF(AND(C$9="L",C$10="D"),(($C$7*Coefficients!$E$16)/($A2823*SIN(C$5*PI()/180))*100/2)^2*PI(),IF(AND(C$9="C",C$10="D"),(($C$7* Coefficients!$F$16)/($A2823*SIN(C$5*PI()/180))*100/2)^2*PI(),FALSE))))</f>
        <v>68.071862762626381</v>
      </c>
      <c r="I2823" s="42">
        <f t="shared" si="310"/>
        <v>0.1303436826111973</v>
      </c>
      <c r="L2823" s="44"/>
    </row>
    <row r="2824" spans="1:12" x14ac:dyDescent="0.25">
      <c r="A2824" s="51">
        <f t="shared" si="311"/>
        <v>6151.7687270977613</v>
      </c>
      <c r="B2824" s="5">
        <f t="shared" si="305"/>
        <v>6.4475959270551525E-2</v>
      </c>
      <c r="C2824" s="49">
        <f t="shared" si="308"/>
        <v>-23.812043754546359</v>
      </c>
      <c r="D2824" s="5">
        <f t="shared" si="306"/>
        <v>59.175780754057726</v>
      </c>
      <c r="E2824" s="5">
        <f t="shared" si="307"/>
        <v>397.84877882327248</v>
      </c>
      <c r="F2824" s="5">
        <f t="shared" si="309"/>
        <v>25.997180293541721</v>
      </c>
      <c r="G2824" s="16">
        <f>IF(AND(C$9="L",C$10="IB"),IF((($C$7*Coefficients!$C$16)/($A2824*($C$4/100)))&lt;=1,2*ASIN(($C$7*Coefficients!$C$16)/( $A2824*($C$4/100)))*180/PI(),180),IF(AND(C$9="C",C$10="IB"),IF((($C$7*Coefficients!$D$16)/($A2824*($C$4/100)))&lt;=1,2*ASIN(($C$7*Coefficients!$D$16)/( $A2824*($C$4/100)))*180/PI(),180),IF(AND(C$9="L",C$10="D"),IF((($C$7*Coefficients!$E$16)/($A2824*($C$4/100)))&lt;=1,2*ASIN(($C$7*Coefficients!$E$16)/( $A2824*($C$4/100)))*180/PI(),180),IF(AND(C$9="C",C$10="D"),IF((($C$7*Coefficients!$F$16)/($A2824*($C$4/100)))&lt;=1,2*ASIN(($C$7*Coefficients!$F$16)/( $A2824*($C$4/100)))*180/PI(),180),FALSE))))</f>
        <v>12.732994884416204</v>
      </c>
      <c r="H2824" s="50">
        <f>IF(AND(C$9="L",C$10="IB"),(($C$7*Coefficients!$C$16)/($A2824*SIN(C$5*PI()/180))*100/2)^2*PI(),IF(AND(C$9="C",C$10="IB"),(($C$7*Coefficients!$D$16)/($A2824*SIN(C$5*PI()/180))*100/2)^2*PI(),IF(AND(C$9="L",C$10="D"),(($C$7*Coefficients!$E$16)/($A2824*SIN(C$5*PI()/180))*100/2)^2*PI(),IF(AND(C$9="C",C$10="D"),(($C$7* Coefficients!$F$16)/($A2824*SIN(C$5*PI()/180))*100/2)^2*PI(),FALSE))))</f>
        <v>67.759100963127977</v>
      </c>
      <c r="I2824" s="42">
        <f t="shared" si="310"/>
        <v>0.13004390046005818</v>
      </c>
      <c r="L2824" s="44"/>
    </row>
    <row r="2825" spans="1:12" x14ac:dyDescent="0.25">
      <c r="A2825" s="51">
        <f t="shared" si="311"/>
        <v>6165.9500186138994</v>
      </c>
      <c r="B2825" s="5">
        <f t="shared" si="305"/>
        <v>6.4448434089381515E-2</v>
      </c>
      <c r="C2825" s="49">
        <f t="shared" si="308"/>
        <v>-23.815752605653771</v>
      </c>
      <c r="D2825" s="5">
        <f t="shared" si="306"/>
        <v>59.31219501714142</v>
      </c>
      <c r="E2825" s="5">
        <f t="shared" si="307"/>
        <v>399.68516534883634</v>
      </c>
      <c r="F2825" s="5">
        <f t="shared" si="309"/>
        <v>26.017180293541724</v>
      </c>
      <c r="G2825" s="16">
        <f>IF(AND(C$9="L",C$10="IB"),IF((($C$7*Coefficients!$C$16)/($A2825*($C$4/100)))&lt;=1,2*ASIN(($C$7*Coefficients!$C$16)/( $A2825*($C$4/100)))*180/PI(),180),IF(AND(C$9="C",C$10="IB"),IF((($C$7*Coefficients!$D$16)/($A2825*($C$4/100)))&lt;=1,2*ASIN(($C$7*Coefficients!$D$16)/( $A2825*($C$4/100)))*180/PI(),180),IF(AND(C$9="L",C$10="D"),IF((($C$7*Coefficients!$E$16)/($A2825*($C$4/100)))&lt;=1,2*ASIN(($C$7*Coefficients!$E$16)/( $A2825*($C$4/100)))*180/PI(),180),IF(AND(C$9="C",C$10="D"),IF((($C$7*Coefficients!$F$16)/($A2825*($C$4/100)))&lt;=1,2*ASIN(($C$7*Coefficients!$F$16)/( $A2825*($C$4/100)))*180/PI(),180),FALSE))))</f>
        <v>12.70358910518522</v>
      </c>
      <c r="H2825" s="50">
        <f>IF(AND(C$9="L",C$10="IB"),(($C$7*Coefficients!$C$16)/($A2825*SIN(C$5*PI()/180))*100/2)^2*PI(),IF(AND(C$9="C",C$10="IB"),(($C$7*Coefficients!$D$16)/($A2825*SIN(C$5*PI()/180))*100/2)^2*PI(),IF(AND(C$9="L",C$10="D"),(($C$7*Coefficients!$E$16)/($A2825*SIN(C$5*PI()/180))*100/2)^2*PI(),IF(AND(C$9="C",C$10="D"),(($C$7* Coefficients!$F$16)/($A2825*SIN(C$5*PI()/180))*100/2)^2*PI(),FALSE))))</f>
        <v>67.447776173566666</v>
      </c>
      <c r="I2825" s="42">
        <f t="shared" si="310"/>
        <v>0.12974480778873382</v>
      </c>
      <c r="L2825" s="44"/>
    </row>
    <row r="2826" spans="1:12" x14ac:dyDescent="0.25">
      <c r="A2826" s="51">
        <f t="shared" si="311"/>
        <v>6180.1640013832339</v>
      </c>
      <c r="B2826" s="5">
        <f t="shared" si="305"/>
        <v>6.4396699360938642E-2</v>
      </c>
      <c r="C2826" s="49">
        <f t="shared" si="308"/>
        <v>-23.822727834811847</v>
      </c>
      <c r="D2826" s="5">
        <f t="shared" si="306"/>
        <v>59.448923747578732</v>
      </c>
      <c r="E2826" s="5">
        <f t="shared" si="307"/>
        <v>401.5300282494722</v>
      </c>
      <c r="F2826" s="5">
        <f t="shared" si="309"/>
        <v>26.037180293541724</v>
      </c>
      <c r="G2826" s="16">
        <f>IF(AND(C$9="L",C$10="IB"),IF((($C$7*Coefficients!$C$16)/($A2826*($C$4/100)))&lt;=1,2*ASIN(($C$7*Coefficients!$C$16)/( $A2826*($C$4/100)))*180/PI(),180),IF(AND(C$9="C",C$10="IB"),IF((($C$7*Coefficients!$D$16)/($A2826*($C$4/100)))&lt;=1,2*ASIN(($C$7*Coefficients!$D$16)/( $A2826*($C$4/100)))*180/PI(),180),IF(AND(C$9="L",C$10="D"),IF((($C$7*Coefficients!$E$16)/($A2826*($C$4/100)))&lt;=1,2*ASIN(($C$7*Coefficients!$E$16)/( $A2826*($C$4/100)))*180/PI(),180),IF(AND(C$9="C",C$10="D"),IF((($C$7*Coefficients!$F$16)/($A2826*($C$4/100)))&lt;=1,2*ASIN(($C$7*Coefficients!$F$16)/( $A2826*($C$4/100)))*180/PI(),180),FALSE))))</f>
        <v>12.674251794435358</v>
      </c>
      <c r="H2826" s="50">
        <f>IF(AND(C$9="L",C$10="IB"),(($C$7*Coefficients!$C$16)/($A2826*SIN(C$5*PI()/180))*100/2)^2*PI(),IF(AND(C$9="C",C$10="IB"),(($C$7*Coefficients!$D$16)/($A2826*SIN(C$5*PI()/180))*100/2)^2*PI(),IF(AND(C$9="L",C$10="D"),(($C$7*Coefficients!$E$16)/($A2826*SIN(C$5*PI()/180))*100/2)^2*PI(),IF(AND(C$9="C",C$10="D"),(($C$7* Coefficients!$F$16)/($A2826*SIN(C$5*PI()/180))*100/2)^2*PI(),FALSE))))</f>
        <v>67.137881791481519</v>
      </c>
      <c r="I2826" s="42">
        <f t="shared" si="310"/>
        <v>0.12944640301146462</v>
      </c>
      <c r="L2826" s="44"/>
    </row>
    <row r="2827" spans="1:12" x14ac:dyDescent="0.25">
      <c r="A2827" s="51">
        <f t="shared" si="311"/>
        <v>6194.4107507668868</v>
      </c>
      <c r="B2827" s="5">
        <f t="shared" si="305"/>
        <v>6.4320773610406515E-2</v>
      </c>
      <c r="C2827" s="49">
        <f t="shared" si="308"/>
        <v>-23.832974816065786</v>
      </c>
      <c r="D2827" s="5">
        <f t="shared" si="306"/>
        <v>59.585967670291801</v>
      </c>
      <c r="E2827" s="5">
        <f t="shared" si="307"/>
        <v>403.3834066503498</v>
      </c>
      <c r="F2827" s="5">
        <f t="shared" si="309"/>
        <v>26.057180293541723</v>
      </c>
      <c r="G2827" s="16">
        <f>IF(AND(C$9="L",C$10="IB"),IF((($C$7*Coefficients!$C$16)/($A2827*($C$4/100)))&lt;=1,2*ASIN(($C$7*Coefficients!$C$16)/( $A2827*($C$4/100)))*180/PI(),180),IF(AND(C$9="C",C$10="IB"),IF((($C$7*Coefficients!$D$16)/($A2827*($C$4/100)))&lt;=1,2*ASIN(($C$7*Coefficients!$D$16)/( $A2827*($C$4/100)))*180/PI(),180),IF(AND(C$9="L",C$10="D"),IF((($C$7*Coefficients!$E$16)/($A2827*($C$4/100)))&lt;=1,2*ASIN(($C$7*Coefficients!$E$16)/( $A2827*($C$4/100)))*180/PI(),180),IF(AND(C$9="C",C$10="D"),IF((($C$7*Coefficients!$F$16)/($A2827*($C$4/100)))&lt;=1,2*ASIN(($C$7*Coefficients!$F$16)/( $A2827*($C$4/100)))*180/PI(),180),FALSE))))</f>
        <v>12.644982788860188</v>
      </c>
      <c r="H2827" s="50">
        <f>IF(AND(C$9="L",C$10="IB"),(($C$7*Coefficients!$C$16)/($A2827*SIN(C$5*PI()/180))*100/2)^2*PI(),IF(AND(C$9="C",C$10="IB"),(($C$7*Coefficients!$D$16)/($A2827*SIN(C$5*PI()/180))*100/2)^2*PI(),IF(AND(C$9="L",C$10="D"),(($C$7*Coefficients!$E$16)/($A2827*SIN(C$5*PI()/180))*100/2)^2*PI(),IF(AND(C$9="C",C$10="D"),(($C$7* Coefficients!$F$16)/($A2827*SIN(C$5*PI()/180))*100/2)^2*PI(),FALSE))))</f>
        <v>66.829411244747149</v>
      </c>
      <c r="I2827" s="42">
        <f t="shared" si="310"/>
        <v>0.12914868454613823</v>
      </c>
      <c r="L2827" s="44"/>
    </row>
    <row r="2828" spans="1:12" x14ac:dyDescent="0.25">
      <c r="A2828" s="51">
        <f t="shared" si="311"/>
        <v>6208.6903422997057</v>
      </c>
      <c r="B2828" s="5">
        <f t="shared" si="305"/>
        <v>6.4220684160222849E-2</v>
      </c>
      <c r="C2828" s="49">
        <f t="shared" si="308"/>
        <v>-23.846501441778734</v>
      </c>
      <c r="D2828" s="5">
        <f t="shared" si="306"/>
        <v>59.723327511873855</v>
      </c>
      <c r="E2828" s="5">
        <f t="shared" si="307"/>
        <v>405.24533985723235</v>
      </c>
      <c r="F2828" s="5">
        <f t="shared" si="309"/>
        <v>26.077180293541723</v>
      </c>
      <c r="G2828" s="16">
        <f>IF(AND(C$9="L",C$10="IB"),IF((($C$7*Coefficients!$C$16)/($A2828*($C$4/100)))&lt;=1,2*ASIN(($C$7*Coefficients!$C$16)/( $A2828*($C$4/100)))*180/PI(),180),IF(AND(C$9="C",C$10="IB"),IF((($C$7*Coefficients!$D$16)/($A2828*($C$4/100)))&lt;=1,2*ASIN(($C$7*Coefficients!$D$16)/( $A2828*($C$4/100)))*180/PI(),180),IF(AND(C$9="L",C$10="D"),IF((($C$7*Coefficients!$E$16)/($A2828*($C$4/100)))&lt;=1,2*ASIN(($C$7*Coefficients!$E$16)/( $A2828*($C$4/100)))*180/PI(),180),IF(AND(C$9="C",C$10="D"),IF((($C$7*Coefficients!$F$16)/($A2828*($C$4/100)))&lt;=1,2*ASIN(($C$7*Coefficients!$F$16)/( $A2828*($C$4/100)))*180/PI(),180),FALSE))))</f>
        <v>12.615781925569824</v>
      </c>
      <c r="H2828" s="50">
        <f>IF(AND(C$9="L",C$10="IB"),(($C$7*Coefficients!$C$16)/($A2828*SIN(C$5*PI()/180))*100/2)^2*PI(),IF(AND(C$9="C",C$10="IB"),(($C$7*Coefficients!$D$16)/($A2828*SIN(C$5*PI()/180))*100/2)^2*PI(),IF(AND(C$9="L",C$10="D"),(($C$7*Coefficients!$E$16)/($A2828*SIN(C$5*PI()/180))*100/2)^2*PI(),IF(AND(C$9="C",C$10="D"),(($C$7* Coefficients!$F$16)/($A2828*SIN(C$5*PI()/180))*100/2)^2*PI(),FALSE))))</f>
        <v>66.522357991434376</v>
      </c>
      <c r="I2828" s="42">
        <f t="shared" si="310"/>
        <v>0.12885165081428093</v>
      </c>
      <c r="L2828" s="44"/>
    </row>
    <row r="2829" spans="1:12" x14ac:dyDescent="0.25">
      <c r="A2829" s="51">
        <f t="shared" si="311"/>
        <v>6223.0028516906623</v>
      </c>
      <c r="B2829" s="5">
        <f t="shared" si="305"/>
        <v>6.409646720570919E-2</v>
      </c>
      <c r="C2829" s="49">
        <f t="shared" si="308"/>
        <v>-23.863318135161112</v>
      </c>
      <c r="D2829" s="5">
        <f t="shared" si="306"/>
        <v>59.861004000593091</v>
      </c>
      <c r="E2829" s="5">
        <f t="shared" si="307"/>
        <v>407.11586735731015</v>
      </c>
      <c r="F2829" s="5">
        <f t="shared" si="309"/>
        <v>26.097180293541719</v>
      </c>
      <c r="G2829" s="16">
        <f>IF(AND(C$9="L",C$10="IB"),IF((($C$7*Coefficients!$C$16)/($A2829*($C$4/100)))&lt;=1,2*ASIN(($C$7*Coefficients!$C$16)/( $A2829*($C$4/100)))*180/PI(),180),IF(AND(C$9="C",C$10="IB"),IF((($C$7*Coefficients!$D$16)/($A2829*($C$4/100)))&lt;=1,2*ASIN(($C$7*Coefficients!$D$16)/( $A2829*($C$4/100)))*180/PI(),180),IF(AND(C$9="L",C$10="D"),IF((($C$7*Coefficients!$E$16)/($A2829*($C$4/100)))&lt;=1,2*ASIN(($C$7*Coefficients!$E$16)/( $A2829*($C$4/100)))*180/PI(),180),IF(AND(C$9="C",C$10="D"),IF((($C$7*Coefficients!$F$16)/($A2829*($C$4/100)))&lt;=1,2*ASIN(($C$7*Coefficients!$F$16)/( $A2829*($C$4/100)))*180/PI(),180),FALSE))))</f>
        <v>12.586649042089725</v>
      </c>
      <c r="H2829" s="50">
        <f>IF(AND(C$9="L",C$10="IB"),(($C$7*Coefficients!$C$16)/($A2829*SIN(C$5*PI()/180))*100/2)^2*PI(),IF(AND(C$9="C",C$10="IB"),(($C$7*Coefficients!$D$16)/($A2829*SIN(C$5*PI()/180))*100/2)^2*PI(),IF(AND(C$9="L",C$10="D"),(($C$7*Coefficients!$E$16)/($A2829*SIN(C$5*PI()/180))*100/2)^2*PI(),IF(AND(C$9="C",C$10="D"),(($C$7* Coefficients!$F$16)/($A2829*SIN(C$5*PI()/180))*100/2)^2*PI(),FALSE))))</f>
        <v>66.216715519671439</v>
      </c>
      <c r="I2829" s="42">
        <f t="shared" si="310"/>
        <v>0.12855530024104944</v>
      </c>
      <c r="L2829" s="44"/>
    </row>
    <row r="2830" spans="1:12" x14ac:dyDescent="0.25">
      <c r="A2830" s="51">
        <f t="shared" si="311"/>
        <v>6237.3483548232571</v>
      </c>
      <c r="B2830" s="5">
        <f t="shared" si="305"/>
        <v>6.3948167887922208E-2</v>
      </c>
      <c r="C2830" s="49">
        <f t="shared" si="308"/>
        <v>-23.883437870481696</v>
      </c>
      <c r="D2830" s="5">
        <f t="shared" si="306"/>
        <v>59.998997866396557</v>
      </c>
      <c r="E2830" s="5">
        <f t="shared" si="307"/>
        <v>408.99502882003833</v>
      </c>
      <c r="F2830" s="5">
        <f t="shared" si="309"/>
        <v>26.117180293541718</v>
      </c>
      <c r="G2830" s="16">
        <f>IF(AND(C$9="L",C$10="IB"),IF((($C$7*Coefficients!$C$16)/($A2830*($C$4/100)))&lt;=1,2*ASIN(($C$7*Coefficients!$C$16)/( $A2830*($C$4/100)))*180/PI(),180),IF(AND(C$9="C",C$10="IB"),IF((($C$7*Coefficients!$D$16)/($A2830*($C$4/100)))&lt;=1,2*ASIN(($C$7*Coefficients!$D$16)/( $A2830*($C$4/100)))*180/PI(),180),IF(AND(C$9="L",C$10="D"),IF((($C$7*Coefficients!$E$16)/($A2830*($C$4/100)))&lt;=1,2*ASIN(($C$7*Coefficients!$E$16)/( $A2830*($C$4/100)))*180/PI(),180),IF(AND(C$9="C",C$10="D"),IF((($C$7*Coefficients!$F$16)/($A2830*($C$4/100)))&lt;=1,2*ASIN(($C$7*Coefficients!$F$16)/( $A2830*($C$4/100)))*180/PI(),180),FALSE))))</f>
        <v>12.557583976359419</v>
      </c>
      <c r="H2830" s="50">
        <f>IF(AND(C$9="L",C$10="IB"),(($C$7*Coefficients!$C$16)/($A2830*SIN(C$5*PI()/180))*100/2)^2*PI(),IF(AND(C$9="C",C$10="IB"),(($C$7*Coefficients!$D$16)/($A2830*SIN(C$5*PI()/180))*100/2)^2*PI(),IF(AND(C$9="L",C$10="D"),(($C$7*Coefficients!$E$16)/($A2830*SIN(C$5*PI()/180))*100/2)^2*PI(),IF(AND(C$9="C",C$10="D"),(($C$7* Coefficients!$F$16)/($A2830*SIN(C$5*PI()/180))*100/2)^2*PI(),FALSE))))</f>
        <v>65.91247734750587</v>
      </c>
      <c r="I2830" s="42">
        <f t="shared" si="310"/>
        <v>0.12825963125522255</v>
      </c>
      <c r="L2830" s="44"/>
    </row>
    <row r="2831" spans="1:12" x14ac:dyDescent="0.25">
      <c r="A2831" s="51">
        <f t="shared" si="311"/>
        <v>6251.7269277559199</v>
      </c>
      <c r="B2831" s="5">
        <f t="shared" si="305"/>
        <v>6.3775840363639355E-2</v>
      </c>
      <c r="C2831" s="49">
        <f t="shared" si="308"/>
        <v>-23.906876201086519</v>
      </c>
      <c r="D2831" s="5">
        <f t="shared" si="306"/>
        <v>60.137309840914</v>
      </c>
      <c r="E2831" s="5">
        <f t="shared" si="307"/>
        <v>410.88286409797786</v>
      </c>
      <c r="F2831" s="5">
        <f t="shared" si="309"/>
        <v>26.137180293541718</v>
      </c>
      <c r="G2831" s="16">
        <f>IF(AND(C$9="L",C$10="IB"),IF((($C$7*Coefficients!$C$16)/($A2831*($C$4/100)))&lt;=1,2*ASIN(($C$7*Coefficients!$C$16)/( $A2831*($C$4/100)))*180/PI(),180),IF(AND(C$9="C",C$10="IB"),IF((($C$7*Coefficients!$D$16)/($A2831*($C$4/100)))&lt;=1,2*ASIN(($C$7*Coefficients!$D$16)/( $A2831*($C$4/100)))*180/PI(),180),IF(AND(C$9="L",C$10="D"),IF((($C$7*Coefficients!$E$16)/($A2831*($C$4/100)))&lt;=1,2*ASIN(($C$7*Coefficients!$E$16)/( $A2831*($C$4/100)))*180/PI(),180),IF(AND(C$9="C",C$10="D"),IF((($C$7*Coefficients!$F$16)/($A2831*($C$4/100)))&lt;=1,2*ASIN(($C$7*Coefficients!$F$16)/( $A2831*($C$4/100)))*180/PI(),180),FALSE))))</f>
        <v>12.528586566731278</v>
      </c>
      <c r="H2831" s="50">
        <f>IF(AND(C$9="L",C$10="IB"),(($C$7*Coefficients!$C$16)/($A2831*SIN(C$5*PI()/180))*100/2)^2*PI(),IF(AND(C$9="C",C$10="IB"),(($C$7*Coefficients!$D$16)/($A2831*SIN(C$5*PI()/180))*100/2)^2*PI(),IF(AND(C$9="L",C$10="D"),(($C$7*Coefficients!$E$16)/($A2831*SIN(C$5*PI()/180))*100/2)^2*PI(),IF(AND(C$9="C",C$10="D"),(($C$7* Coefficients!$F$16)/($A2831*SIN(C$5*PI()/180))*100/2)^2*PI(),FALSE))))</f>
        <v>65.609637022767188</v>
      </c>
      <c r="I2831" s="42">
        <f t="shared" si="310"/>
        <v>0.12796464228919271</v>
      </c>
      <c r="L2831" s="44"/>
    </row>
    <row r="2832" spans="1:12" x14ac:dyDescent="0.25">
      <c r="A2832" s="51">
        <f t="shared" si="311"/>
        <v>6266.1386467224129</v>
      </c>
      <c r="B2832" s="5">
        <f t="shared" si="305"/>
        <v>6.357954787239127E-2</v>
      </c>
      <c r="C2832" s="49">
        <f t="shared" si="308"/>
        <v>-23.933651295403134</v>
      </c>
      <c r="D2832" s="5">
        <f t="shared" si="306"/>
        <v>60.275940657461717</v>
      </c>
      <c r="E2832" s="5">
        <f t="shared" si="307"/>
        <v>412.77941322764036</v>
      </c>
      <c r="F2832" s="5">
        <f t="shared" si="309"/>
        <v>26.157180293541717</v>
      </c>
      <c r="G2832" s="16">
        <f>IF(AND(C$9="L",C$10="IB"),IF((($C$7*Coefficients!$C$16)/($A2832*($C$4/100)))&lt;=1,2*ASIN(($C$7*Coefficients!$C$16)/( $A2832*($C$4/100)))*180/PI(),180),IF(AND(C$9="C",C$10="IB"),IF((($C$7*Coefficients!$D$16)/($A2832*($C$4/100)))&lt;=1,2*ASIN(($C$7*Coefficients!$D$16)/( $A2832*($C$4/100)))*180/PI(),180),IF(AND(C$9="L",C$10="D"),IF((($C$7*Coefficients!$E$16)/($A2832*($C$4/100)))&lt;=1,2*ASIN(($C$7*Coefficients!$E$16)/( $A2832*($C$4/100)))*180/PI(),180),IF(AND(C$9="C",C$10="D"),IF((($C$7*Coefficients!$F$16)/($A2832*($C$4/100)))&lt;=1,2*ASIN(($C$7*Coefficients!$F$16)/( $A2832*($C$4/100)))*180/PI(),180),FALSE))))</f>
        <v>12.499656651969278</v>
      </c>
      <c r="H2832" s="50">
        <f>IF(AND(C$9="L",C$10="IB"),(($C$7*Coefficients!$C$16)/($A2832*SIN(C$5*PI()/180))*100/2)^2*PI(),IF(AND(C$9="C",C$10="IB"),(($C$7*Coefficients!$D$16)/($A2832*SIN(C$5*PI()/180))*100/2)^2*PI(),IF(AND(C$9="L",C$10="D"),(($C$7*Coefficients!$E$16)/($A2832*SIN(C$5*PI()/180))*100/2)^2*PI(),IF(AND(C$9="C",C$10="D"),(($C$7* Coefficients!$F$16)/($A2832*SIN(C$5*PI()/180))*100/2)^2*PI(),FALSE))))</f>
        <v>65.308188122929749</v>
      </c>
      <c r="I2832" s="42">
        <f t="shared" si="310"/>
        <v>0.12767033177895779</v>
      </c>
      <c r="L2832" s="44"/>
    </row>
    <row r="2833" spans="1:12" x14ac:dyDescent="0.25">
      <c r="A2833" s="51">
        <f t="shared" si="311"/>
        <v>6280.5835881322355</v>
      </c>
      <c r="B2833" s="5">
        <f t="shared" si="305"/>
        <v>6.3359362800452734E-2</v>
      </c>
      <c r="C2833" s="49">
        <f t="shared" si="308"/>
        <v>-23.963783981161274</v>
      </c>
      <c r="D2833" s="5">
        <f t="shared" si="306"/>
        <v>60.41489105104651</v>
      </c>
      <c r="E2833" s="5">
        <f t="shared" si="307"/>
        <v>414.68471643033803</v>
      </c>
      <c r="F2833" s="5">
        <f t="shared" si="309"/>
        <v>26.177180293541717</v>
      </c>
      <c r="G2833" s="16">
        <f>IF(AND(C$9="L",C$10="IB"),IF((($C$7*Coefficients!$C$16)/($A2833*($C$4/100)))&lt;=1,2*ASIN(($C$7*Coefficients!$C$16)/( $A2833*($C$4/100)))*180/PI(),180),IF(AND(C$9="C",C$10="IB"),IF((($C$7*Coefficients!$D$16)/($A2833*($C$4/100)))&lt;=1,2*ASIN(($C$7*Coefficients!$D$16)/( $A2833*($C$4/100)))*180/PI(),180),IF(AND(C$9="L",C$10="D"),IF((($C$7*Coefficients!$E$16)/($A2833*($C$4/100)))&lt;=1,2*ASIN(($C$7*Coefficients!$E$16)/( $A2833*($C$4/100)))*180/PI(),180),IF(AND(C$9="C",C$10="D"),IF((($C$7*Coefficients!$F$16)/($A2833*($C$4/100)))&lt;=1,2*ASIN(($C$7*Coefficients!$F$16)/( $A2833*($C$4/100)))*180/PI(),180),FALSE))))</f>
        <v>12.470794071247767</v>
      </c>
      <c r="H2833" s="50">
        <f>IF(AND(C$9="L",C$10="IB"),(($C$7*Coefficients!$C$16)/($A2833*SIN(C$5*PI()/180))*100/2)^2*PI(),IF(AND(C$9="C",C$10="IB"),(($C$7*Coefficients!$D$16)/($A2833*SIN(C$5*PI()/180))*100/2)^2*PI(),IF(AND(C$9="L",C$10="D"),(($C$7*Coefficients!$E$16)/($A2833*SIN(C$5*PI()/180))*100/2)^2*PI(),IF(AND(C$9="C",C$10="D"),(($C$7* Coefficients!$F$16)/($A2833*SIN(C$5*PI()/180))*100/2)^2*PI(),FALSE))))</f>
        <v>65.008124254976977</v>
      </c>
      <c r="I2833" s="42">
        <f t="shared" si="310"/>
        <v>0.12737669816411276</v>
      </c>
      <c r="L2833" s="44"/>
    </row>
    <row r="2834" spans="1:12" x14ac:dyDescent="0.25">
      <c r="A2834" s="51">
        <f t="shared" si="311"/>
        <v>6295.0618285710298</v>
      </c>
      <c r="B2834" s="5">
        <f t="shared" si="305"/>
        <v>6.3115366741704676E-2</v>
      </c>
      <c r="C2834" s="49">
        <f t="shared" si="308"/>
        <v>-23.99729779811663</v>
      </c>
      <c r="D2834" s="5">
        <f t="shared" si="306"/>
        <v>60.554161758369538</v>
      </c>
      <c r="E2834" s="5">
        <f t="shared" si="307"/>
        <v>416.59881411303633</v>
      </c>
      <c r="F2834" s="5">
        <f t="shared" si="309"/>
        <v>26.197180293541717</v>
      </c>
      <c r="G2834" s="16">
        <f>IF(AND(C$9="L",C$10="IB"),IF((($C$7*Coefficients!$C$16)/($A2834*($C$4/100)))&lt;=1,2*ASIN(($C$7*Coefficients!$C$16)/( $A2834*($C$4/100)))*180/PI(),180),IF(AND(C$9="C",C$10="IB"),IF((($C$7*Coefficients!$D$16)/($A2834*($C$4/100)))&lt;=1,2*ASIN(($C$7*Coefficients!$D$16)/( $A2834*($C$4/100)))*180/PI(),180),IF(AND(C$9="L",C$10="D"),IF((($C$7*Coefficients!$E$16)/($A2834*($C$4/100)))&lt;=1,2*ASIN(($C$7*Coefficients!$E$16)/( $A2834*($C$4/100)))*180/PI(),180),IF(AND(C$9="C",C$10="D"),IF((($C$7*Coefficients!$F$16)/($A2834*($C$4/100)))&lt;=1,2*ASIN(($C$7*Coefficients!$F$16)/( $A2834*($C$4/100)))*180/PI(),180),FALSE))))</f>
        <v>12.44199866415023</v>
      </c>
      <c r="H2834" s="50">
        <f>IF(AND(C$9="L",C$10="IB"),(($C$7*Coefficients!$C$16)/($A2834*SIN(C$5*PI()/180))*100/2)^2*PI(),IF(AND(C$9="C",C$10="IB"),(($C$7*Coefficients!$D$16)/($A2834*SIN(C$5*PI()/180))*100/2)^2*PI(),IF(AND(C$9="L",C$10="D"),(($C$7*Coefficients!$E$16)/($A2834*SIN(C$5*PI()/180))*100/2)^2*PI(),IF(AND(C$9="C",C$10="D"),(($C$7* Coefficients!$F$16)/($A2834*SIN(C$5*PI()/180))*100/2)^2*PI(),FALSE))))</f>
        <v>64.70943905526525</v>
      </c>
      <c r="I2834" s="42">
        <f t="shared" si="310"/>
        <v>0.12708373988784141</v>
      </c>
      <c r="L2834" s="44"/>
    </row>
    <row r="2835" spans="1:12" x14ac:dyDescent="0.25">
      <c r="A2835" s="51">
        <f t="shared" si="311"/>
        <v>6309.5734448009844</v>
      </c>
      <c r="B2835" s="5">
        <f t="shared" si="305"/>
        <v>6.2847650555278162E-2</v>
      </c>
      <c r="C2835" s="49">
        <f t="shared" si="308"/>
        <v>-24.034219059624103</v>
      </c>
      <c r="D2835" s="5">
        <f t="shared" si="306"/>
        <v>60.693753517830224</v>
      </c>
      <c r="E2835" s="5">
        <f t="shared" si="307"/>
        <v>418.52174686921012</v>
      </c>
      <c r="F2835" s="5">
        <f t="shared" si="309"/>
        <v>26.217180293541716</v>
      </c>
      <c r="G2835" s="16">
        <f>IF(AND(C$9="L",C$10="IB"),IF((($C$7*Coefficients!$C$16)/($A2835*($C$4/100)))&lt;=1,2*ASIN(($C$7*Coefficients!$C$16)/( $A2835*($C$4/100)))*180/PI(),180),IF(AND(C$9="C",C$10="IB"),IF((($C$7*Coefficients!$D$16)/($A2835*($C$4/100)))&lt;=1,2*ASIN(($C$7*Coefficients!$D$16)/( $A2835*($C$4/100)))*180/PI(),180),IF(AND(C$9="L",C$10="D"),IF((($C$7*Coefficients!$E$16)/($A2835*($C$4/100)))&lt;=1,2*ASIN(($C$7*Coefficients!$E$16)/( $A2835*($C$4/100)))*180/PI(),180),IF(AND(C$9="C",C$10="D"),IF((($C$7*Coefficients!$F$16)/($A2835*($C$4/100)))&lt;=1,2*ASIN(($C$7*Coefficients!$F$16)/( $A2835*($C$4/100)))*180/PI(),180),FALSE))))</f>
        <v>12.413270270668109</v>
      </c>
      <c r="H2835" s="50">
        <f>IF(AND(C$9="L",C$10="IB"),(($C$7*Coefficients!$C$16)/($A2835*SIN(C$5*PI()/180))*100/2)^2*PI(),IF(AND(C$9="C",C$10="IB"),(($C$7*Coefficients!$D$16)/($A2835*SIN(C$5*PI()/180))*100/2)^2*PI(),IF(AND(C$9="L",C$10="D"),(($C$7*Coefficients!$E$16)/($A2835*SIN(C$5*PI()/180))*100/2)^2*PI(),IF(AND(C$9="C",C$10="D"),(($C$7* Coefficients!$F$16)/($A2835*SIN(C$5*PI()/180))*100/2)^2*PI(),FALSE))))</f>
        <v>64.412126189389483</v>
      </c>
      <c r="I2835" s="42">
        <f t="shared" si="310"/>
        <v>0.12679145539690814</v>
      </c>
      <c r="L2835" s="44"/>
    </row>
    <row r="2836" spans="1:12" x14ac:dyDescent="0.25">
      <c r="A2836" s="51">
        <f t="shared" si="311"/>
        <v>6324.1185137612438</v>
      </c>
      <c r="B2836" s="5">
        <f t="shared" si="305"/>
        <v>6.2556314419892886E-2</v>
      </c>
      <c r="C2836" s="49">
        <f t="shared" si="308"/>
        <v>-24.074576923469806</v>
      </c>
      <c r="D2836" s="5">
        <f t="shared" si="306"/>
        <v>60.833667069530186</v>
      </c>
      <c r="E2836" s="5">
        <f t="shared" si="307"/>
        <v>420.45355547970587</v>
      </c>
      <c r="F2836" s="5">
        <f t="shared" si="309"/>
        <v>26.237180293541719</v>
      </c>
      <c r="G2836" s="16">
        <f>IF(AND(C$9="L",C$10="IB"),IF((($C$7*Coefficients!$C$16)/($A2836*($C$4/100)))&lt;=1,2*ASIN(($C$7*Coefficients!$C$16)/( $A2836*($C$4/100)))*180/PI(),180),IF(AND(C$9="C",C$10="IB"),IF((($C$7*Coefficients!$D$16)/($A2836*($C$4/100)))&lt;=1,2*ASIN(($C$7*Coefficients!$D$16)/( $A2836*($C$4/100)))*180/PI(),180),IF(AND(C$9="L",C$10="D"),IF((($C$7*Coefficients!$E$16)/($A2836*($C$4/100)))&lt;=1,2*ASIN(($C$7*Coefficients!$E$16)/( $A2836*($C$4/100)))*180/PI(),180),IF(AND(C$9="C",C$10="D"),IF((($C$7*Coefficients!$F$16)/($A2836*($C$4/100)))&lt;=1,2*ASIN(($C$7*Coefficients!$F$16)/( $A2836*($C$4/100)))*180/PI(),180),FALSE))))</f>
        <v>12.384608731199531</v>
      </c>
      <c r="H2836" s="50">
        <f>IF(AND(C$9="L",C$10="IB"),(($C$7*Coefficients!$C$16)/($A2836*SIN(C$5*PI()/180))*100/2)^2*PI(),IF(AND(C$9="C",C$10="IB"),(($C$7*Coefficients!$D$16)/($A2836*SIN(C$5*PI()/180))*100/2)^2*PI(),IF(AND(C$9="L",C$10="D"),(($C$7*Coefficients!$E$16)/($A2836*SIN(C$5*PI()/180))*100/2)^2*PI(),IF(AND(C$9="C",C$10="D"),(($C$7* Coefficients!$F$16)/($A2836*SIN(C$5*PI()/180))*100/2)^2*PI(),FALSE))))</f>
        <v>64.116179352048505</v>
      </c>
      <c r="I2836" s="42">
        <f t="shared" si="310"/>
        <v>0.12649984314164966</v>
      </c>
      <c r="L2836" s="44"/>
    </row>
    <row r="2837" spans="1:12" x14ac:dyDescent="0.25">
      <c r="A2837" s="51">
        <f t="shared" si="311"/>
        <v>6338.6971125683158</v>
      </c>
      <c r="B2837" s="5">
        <f t="shared" si="305"/>
        <v>6.2241467884800686E-2</v>
      </c>
      <c r="C2837" s="49">
        <f t="shared" si="308"/>
        <v>-24.118403472439422</v>
      </c>
      <c r="D2837" s="5">
        <f t="shared" si="306"/>
        <v>60.973903155277135</v>
      </c>
      <c r="E2837" s="5">
        <f t="shared" si="307"/>
        <v>422.39428091360577</v>
      </c>
      <c r="F2837" s="5">
        <f t="shared" si="309"/>
        <v>26.257180293541715</v>
      </c>
      <c r="G2837" s="16">
        <f>IF(AND(C$9="L",C$10="IB"),IF((($C$7*Coefficients!$C$16)/($A2837*($C$4/100)))&lt;=1,2*ASIN(($C$7*Coefficients!$C$16)/( $A2837*($C$4/100)))*180/PI(),180),IF(AND(C$9="C",C$10="IB"),IF((($C$7*Coefficients!$D$16)/($A2837*($C$4/100)))&lt;=1,2*ASIN(($C$7*Coefficients!$D$16)/( $A2837*($C$4/100)))*180/PI(),180),IF(AND(C$9="L",C$10="D"),IF((($C$7*Coefficients!$E$16)/($A2837*($C$4/100)))&lt;=1,2*ASIN(($C$7*Coefficients!$E$16)/( $A2837*($C$4/100)))*180/PI(),180),IF(AND(C$9="C",C$10="D"),IF((($C$7*Coefficients!$F$16)/($A2837*($C$4/100)))&lt;=1,2*ASIN(($C$7*Coefficients!$F$16)/( $A2837*($C$4/100)))*180/PI(),180),FALSE))))</f>
        <v>12.356013886548146</v>
      </c>
      <c r="H2837" s="50">
        <f>IF(AND(C$9="L",C$10="IB"),(($C$7*Coefficients!$C$16)/($A2837*SIN(C$5*PI()/180))*100/2)^2*PI(),IF(AND(C$9="C",C$10="IB"),(($C$7*Coefficients!$D$16)/($A2837*SIN(C$5*PI()/180))*100/2)^2*PI(),IF(AND(C$9="L",C$10="D"),(($C$7*Coefficients!$E$16)/($A2837*SIN(C$5*PI()/180))*100/2)^2*PI(),IF(AND(C$9="C",C$10="D"),(($C$7* Coefficients!$F$16)/($A2837*SIN(C$5*PI()/180))*100/2)^2*PI(),FALSE))))</f>
        <v>63.821592266911239</v>
      </c>
      <c r="I2837" s="42">
        <f t="shared" si="310"/>
        <v>0.12620890157596687</v>
      </c>
      <c r="L2837" s="44"/>
    </row>
    <row r="2838" spans="1:12" x14ac:dyDescent="0.25">
      <c r="A2838" s="51">
        <f t="shared" si="311"/>
        <v>6353.3093185164807</v>
      </c>
      <c r="B2838" s="5">
        <f t="shared" si="305"/>
        <v>6.1903229917246498E-2</v>
      </c>
      <c r="C2838" s="49">
        <f t="shared" si="308"/>
        <v>-24.165733805173943</v>
      </c>
      <c r="D2838" s="5">
        <f t="shared" si="306"/>
        <v>61.114462518588844</v>
      </c>
      <c r="E2838" s="5">
        <f t="shared" si="307"/>
        <v>424.34396432909642</v>
      </c>
      <c r="F2838" s="5">
        <f t="shared" si="309"/>
        <v>26.277180293541711</v>
      </c>
      <c r="G2838" s="16">
        <f>IF(AND(C$9="L",C$10="IB"),IF((($C$7*Coefficients!$C$16)/($A2838*($C$4/100)))&lt;=1,2*ASIN(($C$7*Coefficients!$C$16)/( $A2838*($C$4/100)))*180/PI(),180),IF(AND(C$9="C",C$10="IB"),IF((($C$7*Coefficients!$D$16)/($A2838*($C$4/100)))&lt;=1,2*ASIN(($C$7*Coefficients!$D$16)/( $A2838*($C$4/100)))*180/PI(),180),IF(AND(C$9="L",C$10="D"),IF((($C$7*Coefficients!$E$16)/($A2838*($C$4/100)))&lt;=1,2*ASIN(($C$7*Coefficients!$E$16)/( $A2838*($C$4/100)))*180/PI(),180),IF(AND(C$9="C",C$10="D"),IF((($C$7*Coefficients!$F$16)/($A2838*($C$4/100)))&lt;=1,2*ASIN(($C$7*Coefficients!$F$16)/( $A2838*($C$4/100)))*180/PI(),180),FALSE))))</f>
        <v>12.327485577921887</v>
      </c>
      <c r="H2838" s="50">
        <f>IF(AND(C$9="L",C$10="IB"),(($C$7*Coefficients!$C$16)/($A2838*SIN(C$5*PI()/180))*100/2)^2*PI(),IF(AND(C$9="C",C$10="IB"),(($C$7*Coefficients!$D$16)/($A2838*SIN(C$5*PI()/180))*100/2)^2*PI(),IF(AND(C$9="L",C$10="D"),(($C$7*Coefficients!$E$16)/($A2838*SIN(C$5*PI()/180))*100/2)^2*PI(),IF(AND(C$9="C",C$10="D"),(($C$7* Coefficients!$F$16)/($A2838*SIN(C$5*PI()/180))*100/2)^2*PI(),FALSE))))</f>
        <v>63.528358686483713</v>
      </c>
      <c r="I2838" s="42">
        <f t="shared" si="310"/>
        <v>0.1259186291573165</v>
      </c>
      <c r="L2838" s="44"/>
    </row>
    <row r="2839" spans="1:12" x14ac:dyDescent="0.25">
      <c r="A2839" s="51">
        <f t="shared" si="311"/>
        <v>6367.955209078199</v>
      </c>
      <c r="B2839" s="5">
        <f t="shared" si="305"/>
        <v>6.1541728946357933E-2</v>
      </c>
      <c r="C2839" s="49">
        <f t="shared" si="308"/>
        <v>-24.216606137944364</v>
      </c>
      <c r="D2839" s="5">
        <f t="shared" si="306"/>
        <v>61.255345904697059</v>
      </c>
      <c r="E2839" s="5">
        <f t="shared" si="307"/>
        <v>426.30264707434225</v>
      </c>
      <c r="F2839" s="5">
        <f t="shared" si="309"/>
        <v>26.297180293541714</v>
      </c>
      <c r="G2839" s="16">
        <f>IF(AND(C$9="L",C$10="IB"),IF((($C$7*Coefficients!$C$16)/($A2839*($C$4/100)))&lt;=1,2*ASIN(($C$7*Coefficients!$C$16)/( $A2839*($C$4/100)))*180/PI(),180),IF(AND(C$9="C",C$10="IB"),IF((($C$7*Coefficients!$D$16)/($A2839*($C$4/100)))&lt;=1,2*ASIN(($C$7*Coefficients!$D$16)/( $A2839*($C$4/100)))*180/PI(),180),IF(AND(C$9="L",C$10="D"),IF((($C$7*Coefficients!$E$16)/($A2839*($C$4/100)))&lt;=1,2*ASIN(($C$7*Coefficients!$E$16)/( $A2839*($C$4/100)))*180/PI(),180),IF(AND(C$9="C",C$10="D"),IF((($C$7*Coefficients!$F$16)/($A2839*($C$4/100)))&lt;=1,2*ASIN(($C$7*Coefficients!$F$16)/( $A2839*($C$4/100)))*180/PI(),180),FALSE))))</f>
        <v>12.299023646931795</v>
      </c>
      <c r="H2839" s="50">
        <f>IF(AND(C$9="L",C$10="IB"),(($C$7*Coefficients!$C$16)/($A2839*SIN(C$5*PI()/180))*100/2)^2*PI(),IF(AND(C$9="C",C$10="IB"),(($C$7*Coefficients!$D$16)/($A2839*SIN(C$5*PI()/180))*100/2)^2*PI(),IF(AND(C$9="L",C$10="D"),(($C$7*Coefficients!$E$16)/($A2839*SIN(C$5*PI()/180))*100/2)^2*PI(),IF(AND(C$9="C",C$10="D"),(($C$7* Coefficients!$F$16)/($A2839*SIN(C$5*PI()/180))*100/2)^2*PI(),FALSE))))</f>
        <v>63.236472391976861</v>
      </c>
      <c r="I2839" s="42">
        <f t="shared" si="310"/>
        <v>0.12562902434670314</v>
      </c>
      <c r="L2839" s="44"/>
    </row>
    <row r="2840" spans="1:12" x14ac:dyDescent="0.25">
      <c r="A2840" s="51">
        <f t="shared" si="311"/>
        <v>6382.6348619045257</v>
      </c>
      <c r="B2840" s="5">
        <f t="shared" si="305"/>
        <v>6.1157102903375088E-2</v>
      </c>
      <c r="C2840" s="49">
        <f t="shared" si="308"/>
        <v>-24.271061918064998</v>
      </c>
      <c r="D2840" s="5">
        <f t="shared" si="306"/>
        <v>61.39655406055148</v>
      </c>
      <c r="E2840" s="5">
        <f t="shared" si="307"/>
        <v>428.27037068836205</v>
      </c>
      <c r="F2840" s="5">
        <f t="shared" si="309"/>
        <v>26.317180293541714</v>
      </c>
      <c r="G2840" s="16">
        <f>IF(AND(C$9="L",C$10="IB"),IF((($C$7*Coefficients!$C$16)/($A2840*($C$4/100)))&lt;=1,2*ASIN(($C$7*Coefficients!$C$16)/( $A2840*($C$4/100)))*180/PI(),180),IF(AND(C$9="C",C$10="IB"),IF((($C$7*Coefficients!$D$16)/($A2840*($C$4/100)))&lt;=1,2*ASIN(($C$7*Coefficients!$D$16)/( $A2840*($C$4/100)))*180/PI(),180),IF(AND(C$9="L",C$10="D"),IF((($C$7*Coefficients!$E$16)/($A2840*($C$4/100)))&lt;=1,2*ASIN(($C$7*Coefficients!$E$16)/( $A2840*($C$4/100)))*180/PI(),180),IF(AND(C$9="C",C$10="D"),IF((($C$7*Coefficients!$F$16)/($A2840*($C$4/100)))&lt;=1,2*ASIN(($C$7*Coefficients!$F$16)/( $A2840*($C$4/100)))*180/PI(),180),FALSE))))</f>
        <v>12.270627935590795</v>
      </c>
      <c r="H2840" s="50">
        <f>IF(AND(C$9="L",C$10="IB"),(($C$7*Coefficients!$C$16)/($A2840*SIN(C$5*PI()/180))*100/2)^2*PI(),IF(AND(C$9="C",C$10="IB"),(($C$7*Coefficients!$D$16)/($A2840*SIN(C$5*PI()/180))*100/2)^2*PI(),IF(AND(C$9="L",C$10="D"),(($C$7*Coefficients!$E$16)/($A2840*SIN(C$5*PI()/180))*100/2)^2*PI(),IF(AND(C$9="C",C$10="D"),(($C$7* Coefficients!$F$16)/($A2840*SIN(C$5*PI()/180))*100/2)^2*PI(),FALSE))))</f>
        <v>62.94592719317405</v>
      </c>
      <c r="I2840" s="42">
        <f t="shared" si="310"/>
        <v>0.1253400856086708</v>
      </c>
      <c r="L2840" s="44"/>
    </row>
    <row r="2841" spans="1:12" x14ac:dyDescent="0.25">
      <c r="A2841" s="51">
        <f t="shared" si="311"/>
        <v>6397.3483548255172</v>
      </c>
      <c r="B2841" s="5">
        <f t="shared" si="305"/>
        <v>6.0749499258132951E-2</v>
      </c>
      <c r="C2841" s="49">
        <f t="shared" si="308"/>
        <v>-24.329145949762054</v>
      </c>
      <c r="D2841" s="5">
        <f t="shared" si="306"/>
        <v>61.538087734823684</v>
      </c>
      <c r="E2841" s="5">
        <f t="shared" si="307"/>
        <v>430.24717690191005</v>
      </c>
      <c r="F2841" s="5">
        <f t="shared" si="309"/>
        <v>26.337180293541714</v>
      </c>
      <c r="G2841" s="16">
        <f>IF(AND(C$9="L",C$10="IB"),IF((($C$7*Coefficients!$C$16)/($A2841*($C$4/100)))&lt;=1,2*ASIN(($C$7*Coefficients!$C$16)/( $A2841*($C$4/100)))*180/PI(),180),IF(AND(C$9="C",C$10="IB"),IF((($C$7*Coefficients!$D$16)/($A2841*($C$4/100)))&lt;=1,2*ASIN(($C$7*Coefficients!$D$16)/( $A2841*($C$4/100)))*180/PI(),180),IF(AND(C$9="L",C$10="D"),IF((($C$7*Coefficients!$E$16)/($A2841*($C$4/100)))&lt;=1,2*ASIN(($C$7*Coefficients!$E$16)/( $A2841*($C$4/100)))*180/PI(),180),IF(AND(C$9="C",C$10="D"),IF((($C$7*Coefficients!$F$16)/($A2841*($C$4/100)))&lt;=1,2*ASIN(($C$7*Coefficients!$F$16)/( $A2841*($C$4/100)))*180/PI(),180),FALSE))))</f>
        <v>12.242298286312538</v>
      </c>
      <c r="H2841" s="50">
        <f>IF(AND(C$9="L",C$10="IB"),(($C$7*Coefficients!$C$16)/($A2841*SIN(C$5*PI()/180))*100/2)^2*PI(),IF(AND(C$9="C",C$10="IB"),(($C$7*Coefficients!$D$16)/($A2841*SIN(C$5*PI()/180))*100/2)^2*PI(),IF(AND(C$9="L",C$10="D"),(($C$7*Coefficients!$E$16)/($A2841*SIN(C$5*PI()/180))*100/2)^2*PI(),IF(AND(C$9="C",C$10="D"),(($C$7* Coefficients!$F$16)/($A2841*SIN(C$5*PI()/180))*100/2)^2*PI(),FALSE))))</f>
        <v>62.656716928300241</v>
      </c>
      <c r="I2841" s="42">
        <f t="shared" si="310"/>
        <v>0.12505181141129518</v>
      </c>
      <c r="L2841" s="44"/>
    </row>
    <row r="2842" spans="1:12" x14ac:dyDescent="0.25">
      <c r="A2842" s="51">
        <f t="shared" si="311"/>
        <v>6412.0957658506495</v>
      </c>
      <c r="B2842" s="5">
        <f t="shared" si="305"/>
        <v>6.0319075051707673E-2</v>
      </c>
      <c r="C2842" s="49">
        <f t="shared" si="308"/>
        <v>-24.390906533421905</v>
      </c>
      <c r="D2842" s="5">
        <f t="shared" si="306"/>
        <v>61.67994767791113</v>
      </c>
      <c r="E2842" s="5">
        <f t="shared" si="307"/>
        <v>432.23310763836082</v>
      </c>
      <c r="F2842" s="5">
        <f t="shared" si="309"/>
        <v>26.357180293541713</v>
      </c>
      <c r="G2842" s="16">
        <f>IF(AND(C$9="L",C$10="IB"),IF((($C$7*Coefficients!$C$16)/($A2842*($C$4/100)))&lt;=1,2*ASIN(($C$7*Coefficients!$C$16)/( $A2842*($C$4/100)))*180/PI(),180),IF(AND(C$9="C",C$10="IB"),IF((($C$7*Coefficients!$D$16)/($A2842*($C$4/100)))&lt;=1,2*ASIN(($C$7*Coefficients!$D$16)/( $A2842*($C$4/100)))*180/PI(),180),IF(AND(C$9="L",C$10="D"),IF((($C$7*Coefficients!$E$16)/($A2842*($C$4/100)))&lt;=1,2*ASIN(($C$7*Coefficients!$E$16)/( $A2842*($C$4/100)))*180/PI(),180),IF(AND(C$9="C",C$10="D"),IF((($C$7*Coefficients!$F$16)/($A2842*($C$4/100)))&lt;=1,2*ASIN(($C$7*Coefficients!$F$16)/( $A2842*($C$4/100)))*180/PI(),180),FALSE))))</f>
        <v>12.214034541910184</v>
      </c>
      <c r="H2842" s="50">
        <f>IF(AND(C$9="L",C$10="IB"),(($C$7*Coefficients!$C$16)/($A2842*SIN(C$5*PI()/180))*100/2)^2*PI(),IF(AND(C$9="C",C$10="IB"),(($C$7*Coefficients!$D$16)/($A2842*SIN(C$5*PI()/180))*100/2)^2*PI(),IF(AND(C$9="L",C$10="D"),(($C$7*Coefficients!$E$16)/($A2842*SIN(C$5*PI()/180))*100/2)^2*PI(),IF(AND(C$9="C",C$10="D"),(($C$7* Coefficients!$F$16)/($A2842*SIN(C$5*PI()/180))*100/2)^2*PI(),FALSE))))</f>
        <v>62.368835463891216</v>
      </c>
      <c r="I2842" s="42">
        <f t="shared" si="310"/>
        <v>0.1247642002261751</v>
      </c>
      <c r="L2842" s="44"/>
    </row>
    <row r="2843" spans="1:12" x14ac:dyDescent="0.25">
      <c r="A2843" s="51">
        <f t="shared" si="311"/>
        <v>6426.8771731692277</v>
      </c>
      <c r="B2843" s="5">
        <f t="shared" si="305"/>
        <v>5.9865996925140039E-2</v>
      </c>
      <c r="C2843" s="49">
        <f t="shared" si="308"/>
        <v>-24.456395619262963</v>
      </c>
      <c r="D2843" s="5">
        <f t="shared" si="306"/>
        <v>61.822134641941105</v>
      </c>
      <c r="E2843" s="5">
        <f t="shared" si="307"/>
        <v>434.22820501459847</v>
      </c>
      <c r="F2843" s="5">
        <f t="shared" si="309"/>
        <v>26.377180293541716</v>
      </c>
      <c r="G2843" s="16">
        <f>IF(AND(C$9="L",C$10="IB"),IF((($C$7*Coefficients!$C$16)/($A2843*($C$4/100)))&lt;=1,2*ASIN(($C$7*Coefficients!$C$16)/( $A2843*($C$4/100)))*180/PI(),180),IF(AND(C$9="C",C$10="IB"),IF((($C$7*Coefficients!$D$16)/($A2843*($C$4/100)))&lt;=1,2*ASIN(($C$7*Coefficients!$D$16)/( $A2843*($C$4/100)))*180/PI(),180),IF(AND(C$9="L",C$10="D"),IF((($C$7*Coefficients!$E$16)/($A2843*($C$4/100)))&lt;=1,2*ASIN(($C$7*Coefficients!$E$16)/( $A2843*($C$4/100)))*180/PI(),180),IF(AND(C$9="C",C$10="D"),IF((($C$7*Coefficients!$F$16)/($A2843*($C$4/100)))&lt;=1,2*ASIN(($C$7*Coefficients!$F$16)/( $A2843*($C$4/100)))*180/PI(),180),FALSE))))</f>
        <v>12.185836545595235</v>
      </c>
      <c r="H2843" s="50">
        <f>IF(AND(C$9="L",C$10="IB"),(($C$7*Coefficients!$C$16)/($A2843*SIN(C$5*PI()/180))*100/2)^2*PI(),IF(AND(C$9="C",C$10="IB"),(($C$7*Coefficients!$D$16)/($A2843*SIN(C$5*PI()/180))*100/2)^2*PI(),IF(AND(C$9="L",C$10="D"),(($C$7*Coefficients!$E$16)/($A2843*SIN(C$5*PI()/180))*100/2)^2*PI(),IF(AND(C$9="C",C$10="D"),(($C$7* Coefficients!$F$16)/($A2843*SIN(C$5*PI()/180))*100/2)^2*PI(),FALSE))))</f>
        <v>62.082276694663349</v>
      </c>
      <c r="I2843" s="42">
        <f t="shared" si="310"/>
        <v>0.12447725052842473</v>
      </c>
      <c r="L2843" s="44"/>
    </row>
    <row r="2844" spans="1:12" x14ac:dyDescent="0.25">
      <c r="A2844" s="51">
        <f t="shared" si="311"/>
        <v>6441.6926551508013</v>
      </c>
      <c r="B2844" s="5">
        <f t="shared" si="305"/>
        <v>5.9390441144148313E-2</v>
      </c>
      <c r="C2844" s="49">
        <f t="shared" si="308"/>
        <v>-24.52566897660882</v>
      </c>
      <c r="D2844" s="5">
        <f t="shared" si="306"/>
        <v>61.964649380774752</v>
      </c>
      <c r="E2844" s="5">
        <f t="shared" si="307"/>
        <v>436.23251134190974</v>
      </c>
      <c r="F2844" s="5">
        <f t="shared" si="309"/>
        <v>26.397180293541712</v>
      </c>
      <c r="G2844" s="16">
        <f>IF(AND(C$9="L",C$10="IB"),IF((($C$7*Coefficients!$C$16)/($A2844*($C$4/100)))&lt;=1,2*ASIN(($C$7*Coefficients!$C$16)/( $A2844*($C$4/100)))*180/PI(),180),IF(AND(C$9="C",C$10="IB"),IF((($C$7*Coefficients!$D$16)/($A2844*($C$4/100)))&lt;=1,2*ASIN(($C$7*Coefficients!$D$16)/( $A2844*($C$4/100)))*180/PI(),180),IF(AND(C$9="L",C$10="D"),IF((($C$7*Coefficients!$E$16)/($A2844*($C$4/100)))&lt;=1,2*ASIN(($C$7*Coefficients!$E$16)/( $A2844*($C$4/100)))*180/PI(),180),IF(AND(C$9="C",C$10="D"),IF((($C$7*Coefficients!$F$16)/($A2844*($C$4/100)))&lt;=1,2*ASIN(($C$7*Coefficients!$F$16)/( $A2844*($C$4/100)))*180/PI(),180),FALSE))))</f>
        <v>12.157704140976355</v>
      </c>
      <c r="H2844" s="50">
        <f>IF(AND(C$9="L",C$10="IB"),(($C$7*Coefficients!$C$16)/($A2844*SIN(C$5*PI()/180))*100/2)^2*PI(),IF(AND(C$9="C",C$10="IB"),(($C$7*Coefficients!$D$16)/($A2844*SIN(C$5*PI()/180))*100/2)^2*PI(),IF(AND(C$9="L",C$10="D"),(($C$7*Coefficients!$E$16)/($A2844*SIN(C$5*PI()/180))*100/2)^2*PI(),IF(AND(C$9="C",C$10="D"),(($C$7* Coefficients!$F$16)/($A2844*SIN(C$5*PI()/180))*100/2)^2*PI(),FALSE))))</f>
        <v>61.797034543384349</v>
      </c>
      <c r="I2844" s="42">
        <f t="shared" si="310"/>
        <v>0.12419096079666531</v>
      </c>
      <c r="L2844" s="44"/>
    </row>
    <row r="2845" spans="1:12" x14ac:dyDescent="0.25">
      <c r="A2845" s="51">
        <f t="shared" si="311"/>
        <v>6456.542290345581</v>
      </c>
      <c r="B2845" s="5">
        <f t="shared" si="305"/>
        <v>5.8892593619743167E-2</v>
      </c>
      <c r="C2845" s="49">
        <f t="shared" si="308"/>
        <v>-24.598786380090196</v>
      </c>
      <c r="D2845" s="5">
        <f t="shared" si="306"/>
        <v>62.107492650011004</v>
      </c>
      <c r="E2845" s="5">
        <f t="shared" si="307"/>
        <v>438.24606912688159</v>
      </c>
      <c r="F2845" s="5">
        <f t="shared" si="309"/>
        <v>26.417180293541712</v>
      </c>
      <c r="G2845" s="16">
        <f>IF(AND(C$9="L",C$10="IB"),IF((($C$7*Coefficients!$C$16)/($A2845*($C$4/100)))&lt;=1,2*ASIN(($C$7*Coefficients!$C$16)/( $A2845*($C$4/100)))*180/PI(),180),IF(AND(C$9="C",C$10="IB"),IF((($C$7*Coefficients!$D$16)/($A2845*($C$4/100)))&lt;=1,2*ASIN(($C$7*Coefficients!$D$16)/( $A2845*($C$4/100)))*180/PI(),180),IF(AND(C$9="L",C$10="D"),IF((($C$7*Coefficients!$E$16)/($A2845*($C$4/100)))&lt;=1,2*ASIN(($C$7*Coefficients!$E$16)/( $A2845*($C$4/100)))*180/PI(),180),IF(AND(C$9="C",C$10="D"),IF((($C$7*Coefficients!$F$16)/($A2845*($C$4/100)))&lt;=1,2*ASIN(($C$7*Coefficients!$F$16)/( $A2845*($C$4/100)))*180/PI(),180),FALSE))))</f>
        <v>12.129637172058198</v>
      </c>
      <c r="H2845" s="50">
        <f>IF(AND(C$9="L",C$10="IB"),(($C$7*Coefficients!$C$16)/($A2845*SIN(C$5*PI()/180))*100/2)^2*PI(),IF(AND(C$9="C",C$10="IB"),(($C$7*Coefficients!$D$16)/($A2845*SIN(C$5*PI()/180))*100/2)^2*PI(),IF(AND(C$9="L",C$10="D"),(($C$7*Coefficients!$E$16)/($A2845*SIN(C$5*PI()/180))*100/2)^2*PI(),IF(AND(C$9="C",C$10="D"),(($C$7* Coefficients!$F$16)/($A2845*SIN(C$5*PI()/180))*100/2)^2*PI(),FALSE))))</f>
        <v>61.513102960744227</v>
      </c>
      <c r="I2845" s="42">
        <f t="shared" si="310"/>
        <v>0.12390532951301722</v>
      </c>
      <c r="L2845" s="44"/>
    </row>
    <row r="2846" spans="1:12" x14ac:dyDescent="0.25">
      <c r="A2846" s="51">
        <f t="shared" si="311"/>
        <v>6471.4261574848551</v>
      </c>
      <c r="B2846" s="5">
        <f t="shared" si="305"/>
        <v>5.8372649924660326E-2</v>
      </c>
      <c r="C2846" s="49">
        <f t="shared" si="308"/>
        <v>-24.675811814271459</v>
      </c>
      <c r="D2846" s="5">
        <f t="shared" si="306"/>
        <v>62.250665206990682</v>
      </c>
      <c r="E2846" s="5">
        <f t="shared" si="307"/>
        <v>440.26892107230225</v>
      </c>
      <c r="F2846" s="5">
        <f t="shared" si="309"/>
        <v>26.437180293541715</v>
      </c>
      <c r="G2846" s="16">
        <f>IF(AND(C$9="L",C$10="IB"),IF((($C$7*Coefficients!$C$16)/($A2846*($C$4/100)))&lt;=1,2*ASIN(($C$7*Coefficients!$C$16)/( $A2846*($C$4/100)))*180/PI(),180),IF(AND(C$9="C",C$10="IB"),IF((($C$7*Coefficients!$D$16)/($A2846*($C$4/100)))&lt;=1,2*ASIN(($C$7*Coefficients!$D$16)/( $A2846*($C$4/100)))*180/PI(),180),IF(AND(C$9="L",C$10="D"),IF((($C$7*Coefficients!$E$16)/($A2846*($C$4/100)))&lt;=1,2*ASIN(($C$7*Coefficients!$E$16)/( $A2846*($C$4/100)))*180/PI(),180),IF(AND(C$9="C",C$10="D"),IF((($C$7*Coefficients!$F$16)/($A2846*($C$4/100)))&lt;=1,2*ASIN(($C$7*Coefficients!$F$16)/( $A2846*($C$4/100)))*180/PI(),180),FALSE))))</f>
        <v>12.101635483240234</v>
      </c>
      <c r="H2846" s="50">
        <f>IF(AND(C$9="L",C$10="IB"),(($C$7*Coefficients!$C$16)/($A2846*SIN(C$5*PI()/180))*100/2)^2*PI(),IF(AND(C$9="C",C$10="IB"),(($C$7*Coefficients!$D$16)/($A2846*SIN(C$5*PI()/180))*100/2)^2*PI(),IF(AND(C$9="L",C$10="D"),(($C$7*Coefficients!$E$16)/($A2846*SIN(C$5*PI()/180))*100/2)^2*PI(),IF(AND(C$9="C",C$10="D"),(($C$7* Coefficients!$F$16)/($A2846*SIN(C$5*PI()/180))*100/2)^2*PI(),FALSE))))</f>
        <v>61.230475925227076</v>
      </c>
      <c r="I2846" s="42">
        <f t="shared" si="310"/>
        <v>0.12362035516309176</v>
      </c>
      <c r="L2846" s="44"/>
    </row>
    <row r="2847" spans="1:12" x14ac:dyDescent="0.25">
      <c r="A2847" s="51">
        <f t="shared" si="311"/>
        <v>6486.3443354814044</v>
      </c>
      <c r="B2847" s="5">
        <f t="shared" si="305"/>
        <v>5.7830815305522316E-2</v>
      </c>
      <c r="C2847" s="49">
        <f t="shared" si="308"/>
        <v>-24.756813698388271</v>
      </c>
      <c r="D2847" s="5">
        <f t="shared" si="306"/>
        <v>62.394167810800418</v>
      </c>
      <c r="E2847" s="5">
        <f t="shared" si="307"/>
        <v>442.30111007806727</v>
      </c>
      <c r="F2847" s="5">
        <f t="shared" si="309"/>
        <v>26.457180293541711</v>
      </c>
      <c r="G2847" s="16">
        <f>IF(AND(C$9="L",C$10="IB"),IF((($C$7*Coefficients!$C$16)/($A2847*($C$4/100)))&lt;=1,2*ASIN(($C$7*Coefficients!$C$16)/( $A2847*($C$4/100)))*180/PI(),180),IF(AND(C$9="C",C$10="IB"),IF((($C$7*Coefficients!$D$16)/($A2847*($C$4/100)))&lt;=1,2*ASIN(($C$7*Coefficients!$D$16)/( $A2847*($C$4/100)))*180/PI(),180),IF(AND(C$9="L",C$10="D"),IF((($C$7*Coefficients!$E$16)/($A2847*($C$4/100)))&lt;=1,2*ASIN(($C$7*Coefficients!$E$16)/( $A2847*($C$4/100)))*180/PI(),180),IF(AND(C$9="C",C$10="D"),IF((($C$7*Coefficients!$F$16)/($A2847*($C$4/100)))&lt;=1,2*ASIN(($C$7*Coefficients!$F$16)/( $A2847*($C$4/100)))*180/PI(),180),FALSE))))</f>
        <v>12.073698919315593</v>
      </c>
      <c r="H2847" s="50">
        <f>IF(AND(C$9="L",C$10="IB"),(($C$7*Coefficients!$C$16)/($A2847*SIN(C$5*PI()/180))*100/2)^2*PI(),IF(AND(C$9="C",C$10="IB"),(($C$7*Coefficients!$D$16)/($A2847*SIN(C$5*PI()/180))*100/2)^2*PI(),IF(AND(C$9="L",C$10="D"),(($C$7*Coefficients!$E$16)/($A2847*SIN(C$5*PI()/180))*100/2)^2*PI(),IF(AND(C$9="C",C$10="D"),(($C$7* Coefficients!$F$16)/($A2847*SIN(C$5*PI()/180))*100/2)^2*PI(),FALSE))))</f>
        <v>60.949147442983268</v>
      </c>
      <c r="I2847" s="42">
        <f t="shared" si="310"/>
        <v>0.12333603623598338</v>
      </c>
      <c r="L2847" s="44"/>
    </row>
    <row r="2848" spans="1:12" x14ac:dyDescent="0.25">
      <c r="A2848" s="51">
        <f t="shared" si="311"/>
        <v>6501.2969034299249</v>
      </c>
      <c r="B2848" s="5">
        <f t="shared" si="305"/>
        <v>5.7267304690646531E-2</v>
      </c>
      <c r="C2848" s="49">
        <f t="shared" si="308"/>
        <v>-24.841865133097549</v>
      </c>
      <c r="D2848" s="5">
        <f t="shared" si="306"/>
        <v>62.538001222276733</v>
      </c>
      <c r="E2848" s="5">
        <f t="shared" si="307"/>
        <v>444.34267924208888</v>
      </c>
      <c r="F2848" s="5">
        <f t="shared" si="309"/>
        <v>26.477180293541707</v>
      </c>
      <c r="G2848" s="16">
        <f>IF(AND(C$9="L",C$10="IB"),IF((($C$7*Coefficients!$C$16)/($A2848*($C$4/100)))&lt;=1,2*ASIN(($C$7*Coefficients!$C$16)/( $A2848*($C$4/100)))*180/PI(),180),IF(AND(C$9="C",C$10="IB"),IF((($C$7*Coefficients!$D$16)/($A2848*($C$4/100)))&lt;=1,2*ASIN(($C$7*Coefficients!$D$16)/( $A2848*($C$4/100)))*180/PI(),180),IF(AND(C$9="L",C$10="D"),IF((($C$7*Coefficients!$E$16)/($A2848*($C$4/100)))&lt;=1,2*ASIN(($C$7*Coefficients!$E$16)/( $A2848*($C$4/100)))*180/PI(),180),IF(AND(C$9="C",C$10="D"),IF((($C$7*Coefficients!$F$16)/($A2848*($C$4/100)))&lt;=1,2*ASIN(($C$7*Coefficients!$F$16)/( $A2848*($C$4/100)))*180/PI(),180),FALSE))))</f>
        <v>12.045827325469896</v>
      </c>
      <c r="H2848" s="50">
        <f>IF(AND(C$9="L",C$10="IB"),(($C$7*Coefficients!$C$16)/($A2848*SIN(C$5*PI()/180))*100/2)^2*PI(),IF(AND(C$9="C",C$10="IB"),(($C$7*Coefficients!$D$16)/($A2848*SIN(C$5*PI()/180))*100/2)^2*PI(),IF(AND(C$9="L",C$10="D"),(($C$7*Coefficients!$E$16)/($A2848*SIN(C$5*PI()/180))*100/2)^2*PI(),IF(AND(C$9="C",C$10="D"),(($C$7* Coefficients!$F$16)/($A2848*SIN(C$5*PI()/180))*100/2)^2*PI(),FALSE))))</f>
        <v>60.669111547702542</v>
      </c>
      <c r="I2848" s="42">
        <f t="shared" si="310"/>
        <v>0.12305237122426135</v>
      </c>
      <c r="L2848" s="44"/>
    </row>
    <row r="2849" spans="1:12" x14ac:dyDescent="0.25">
      <c r="A2849" s="51">
        <f t="shared" si="311"/>
        <v>6516.2839406074427</v>
      </c>
      <c r="B2849" s="5">
        <f t="shared" si="305"/>
        <v>5.6682342693414177E-2</v>
      </c>
      <c r="C2849" s="49">
        <f t="shared" si="308"/>
        <v>-24.931044171385967</v>
      </c>
      <c r="D2849" s="5">
        <f t="shared" si="306"/>
        <v>62.682166204010066</v>
      </c>
      <c r="E2849" s="5">
        <f t="shared" si="307"/>
        <v>446.39367186121058</v>
      </c>
      <c r="F2849" s="5">
        <f t="shared" si="309"/>
        <v>26.49718029354171</v>
      </c>
      <c r="G2849" s="16">
        <f>IF(AND(C$9="L",C$10="IB"),IF((($C$7*Coefficients!$C$16)/($A2849*($C$4/100)))&lt;=1,2*ASIN(($C$7*Coefficients!$C$16)/( $A2849*($C$4/100)))*180/PI(),180),IF(AND(C$9="C",C$10="IB"),IF((($C$7*Coefficients!$D$16)/($A2849*($C$4/100)))&lt;=1,2*ASIN(($C$7*Coefficients!$D$16)/( $A2849*($C$4/100)))*180/PI(),180),IF(AND(C$9="L",C$10="D"),IF((($C$7*Coefficients!$E$16)/($A2849*($C$4/100)))&lt;=1,2*ASIN(($C$7*Coefficients!$E$16)/( $A2849*($C$4/100)))*180/PI(),180),IF(AND(C$9="C",C$10="D"),IF((($C$7*Coefficients!$F$16)/($A2849*($C$4/100)))&lt;=1,2*ASIN(($C$7*Coefficients!$F$16)/( $A2849*($C$4/100)))*180/PI(),180),FALSE))))</f>
        <v>12.018020547280107</v>
      </c>
      <c r="H2849" s="50">
        <f>IF(AND(C$9="L",C$10="IB"),(($C$7*Coefficients!$C$16)/($A2849*SIN(C$5*PI()/180))*100/2)^2*PI(),IF(AND(C$9="C",C$10="IB"),(($C$7*Coefficients!$D$16)/($A2849*SIN(C$5*PI()/180))*100/2)^2*PI(),IF(AND(C$9="L",C$10="D"),(($C$7*Coefficients!$E$16)/($A2849*SIN(C$5*PI()/180))*100/2)^2*PI(),IF(AND(C$9="C",C$10="D"),(($C$7* Coefficients!$F$16)/($A2849*SIN(C$5*PI()/180))*100/2)^2*PI(),FALSE))))</f>
        <v>60.39036230048719</v>
      </c>
      <c r="I2849" s="42">
        <f t="shared" si="310"/>
        <v>0.1227693586239621</v>
      </c>
      <c r="L2849" s="44"/>
    </row>
    <row r="2850" spans="1:12" x14ac:dyDescent="0.25">
      <c r="A2850" s="51">
        <f t="shared" si="311"/>
        <v>6531.3055264737368</v>
      </c>
      <c r="B2850" s="5">
        <f t="shared" si="305"/>
        <v>5.6076163611116614E-2</v>
      </c>
      <c r="C2850" s="49">
        <f t="shared" si="308"/>
        <v>-25.024434116061251</v>
      </c>
      <c r="D2850" s="5">
        <f t="shared" si="306"/>
        <v>62.826663520348774</v>
      </c>
      <c r="E2850" s="5">
        <f t="shared" si="307"/>
        <v>448.45413143212471</v>
      </c>
      <c r="F2850" s="5">
        <f t="shared" si="309"/>
        <v>26.51718029354171</v>
      </c>
      <c r="G2850" s="16">
        <f>IF(AND(C$9="L",C$10="IB"),IF((($C$7*Coefficients!$C$16)/($A2850*($C$4/100)))&lt;=1,2*ASIN(($C$7*Coefficients!$C$16)/( $A2850*($C$4/100)))*180/PI(),180),IF(AND(C$9="C",C$10="IB"),IF((($C$7*Coefficients!$D$16)/($A2850*($C$4/100)))&lt;=1,2*ASIN(($C$7*Coefficients!$D$16)/( $A2850*($C$4/100)))*180/PI(),180),IF(AND(C$9="L",C$10="D"),IF((($C$7*Coefficients!$E$16)/($A2850*($C$4/100)))&lt;=1,2*ASIN(($C$7*Coefficients!$E$16)/( $A2850*($C$4/100)))*180/PI(),180),IF(AND(C$9="C",C$10="D"),IF((($C$7*Coefficients!$F$16)/($A2850*($C$4/100)))&lt;=1,2*ASIN(($C$7*Coefficients!$F$16)/( $A2850*($C$4/100)))*180/PI(),180),FALSE))))</f>
        <v>11.990278430713392</v>
      </c>
      <c r="H2850" s="50">
        <f>IF(AND(C$9="L",C$10="IB"),(($C$7*Coefficients!$C$16)/($A2850*SIN(C$5*PI()/180))*100/2)^2*PI(),IF(AND(C$9="C",C$10="IB"),(($C$7*Coefficients!$D$16)/($A2850*SIN(C$5*PI()/180))*100/2)^2*PI(),IF(AND(C$9="L",C$10="D"),(($C$7*Coefficients!$E$16)/($A2850*SIN(C$5*PI()/180))*100/2)^2*PI(),IF(AND(C$9="C",C$10="D"),(($C$7* Coefficients!$F$16)/($A2850*SIN(C$5*PI()/180))*100/2)^2*PI(),FALSE))))</f>
        <v>60.112893789726378</v>
      </c>
      <c r="I2850" s="42">
        <f t="shared" si="310"/>
        <v>0.12248699693458091</v>
      </c>
      <c r="L2850" s="44"/>
    </row>
    <row r="2851" spans="1:12" x14ac:dyDescent="0.25">
      <c r="A2851" s="51">
        <f t="shared" si="311"/>
        <v>6546.3617406717603</v>
      </c>
      <c r="B2851" s="5">
        <f t="shared" ref="B2851:B2914" si="312">IF(AND(C$9="L",C$10="IB"),SQRT((SIN(PI()*$A2851*($C$4/100)/$C$7*SIN($C$5*PI()/180))/(PI()*$A2851*($C$4/100)/$C$7*SIN($C$5*PI()/180)))^2),IF(AND(C$9="C",C$10="IB"),IMABS(2*BESSELJ((2*PI()*$A2851/$C$7)*(($C$4/100)/2)*SIN($C$5*PI()/180),1)/( (2*PI()*$A2851/$C$7)*(($C$4/100)/2)*SIN($C$5*PI()/180))),IF(AND(C$9="L",C$10="D"),SQRT((SIN(PI()*$A2851*($C$4/100)/$C$7*SIN($C$5*PI()/180))/(PI()*$A2851*($C$4/100)/$C$7*SIN($C$5*PI()/180)))^2)*COS(C$5*PI()/180),IF(AND(C$9="C",C$10="D"),IMABS(2*BESSELJ((2*PI()*$A2851/$C$7)*(($C$4/100)/2)*SIN($C$5*PI()/180),1)/( (2*PI()*$A2851/$C$7)*(($C$4/100)/2)*SIN($C$5*PI()/180)))* COS(C$5*PI()/180),FALSE))))</f>
        <v>5.5449011419196094E-2</v>
      </c>
      <c r="C2851" s="49">
        <f t="shared" si="308"/>
        <v>-25.122123846568837</v>
      </c>
      <c r="D2851" s="5">
        <f t="shared" ref="D2851:D2914" si="313">IF(C$9="C",C$14/(C$7/A2851*100),"n/a")</f>
        <v>62.971493937403274</v>
      </c>
      <c r="E2851" s="5">
        <f t="shared" ref="E2851:E2914" si="314">IF($C$9="C",(((PI()*(C$4/100)/(C$7/A2851)))^2),IF($C$9="L",(2*(C$4/100)/(C$7/A2851)),FALSE))</f>
        <v>450.52410165229514</v>
      </c>
      <c r="F2851" s="5">
        <f t="shared" si="309"/>
        <v>26.537180293541709</v>
      </c>
      <c r="G2851" s="16">
        <f>IF(AND(C$9="L",C$10="IB"),IF((($C$7*Coefficients!$C$16)/($A2851*($C$4/100)))&lt;=1,2*ASIN(($C$7*Coefficients!$C$16)/( $A2851*($C$4/100)))*180/PI(),180),IF(AND(C$9="C",C$10="IB"),IF((($C$7*Coefficients!$D$16)/($A2851*($C$4/100)))&lt;=1,2*ASIN(($C$7*Coefficients!$D$16)/( $A2851*($C$4/100)))*180/PI(),180),IF(AND(C$9="L",C$10="D"),IF((($C$7*Coefficients!$E$16)/($A2851*($C$4/100)))&lt;=1,2*ASIN(($C$7*Coefficients!$E$16)/( $A2851*($C$4/100)))*180/PI(),180),IF(AND(C$9="C",C$10="D"),IF((($C$7*Coefficients!$F$16)/($A2851*($C$4/100)))&lt;=1,2*ASIN(($C$7*Coefficients!$F$16)/( $A2851*($C$4/100)))*180/PI(),180),FALSE))))</f>
        <v>11.962600822125944</v>
      </c>
      <c r="H2851" s="50">
        <f>IF(AND(C$9="L",C$10="IB"),(($C$7*Coefficients!$C$16)/($A2851*SIN(C$5*PI()/180))*100/2)^2*PI(),IF(AND(C$9="C",C$10="IB"),(($C$7*Coefficients!$D$16)/($A2851*SIN(C$5*PI()/180))*100/2)^2*PI(),IF(AND(C$9="L",C$10="D"),(($C$7*Coefficients!$E$16)/($A2851*SIN(C$5*PI()/180))*100/2)^2*PI(),IF(AND(C$9="C",C$10="D"),(($C$7* Coefficients!$F$16)/($A2851*SIN(C$5*PI()/180))*100/2)^2*PI(),FALSE))))</f>
        <v>59.836700130970605</v>
      </c>
      <c r="I2851" s="42">
        <f t="shared" si="310"/>
        <v>0.12220528465906429</v>
      </c>
      <c r="L2851" s="44"/>
    </row>
    <row r="2852" spans="1:12" x14ac:dyDescent="0.25">
      <c r="A2852" s="51">
        <f t="shared" si="311"/>
        <v>6561.4526630280625</v>
      </c>
      <c r="B2852" s="5">
        <f t="shared" si="312"/>
        <v>5.4801139760799852E-2</v>
      </c>
      <c r="C2852" s="49">
        <f t="shared" ref="C2852:C2915" si="315">20*LOG(B2852)</f>
        <v>-25.22420817824014</v>
      </c>
      <c r="D2852" s="5">
        <f t="shared" si="313"/>
        <v>63.11665822305001</v>
      </c>
      <c r="E2852" s="5">
        <f t="shared" si="314"/>
        <v>452.6036264208845</v>
      </c>
      <c r="F2852" s="5">
        <f t="shared" ref="F2852:F2915" si="316">IF(E2852&gt;=1,10*LOG(E2852),"neg.")</f>
        <v>26.557180293541709</v>
      </c>
      <c r="G2852" s="16">
        <f>IF(AND(C$9="L",C$10="IB"),IF((($C$7*Coefficients!$C$16)/($A2852*($C$4/100)))&lt;=1,2*ASIN(($C$7*Coefficients!$C$16)/( $A2852*($C$4/100)))*180/PI(),180),IF(AND(C$9="C",C$10="IB"),IF((($C$7*Coefficients!$D$16)/($A2852*($C$4/100)))&lt;=1,2*ASIN(($C$7*Coefficients!$D$16)/( $A2852*($C$4/100)))*180/PI(),180),IF(AND(C$9="L",C$10="D"),IF((($C$7*Coefficients!$E$16)/($A2852*($C$4/100)))&lt;=1,2*ASIN(($C$7*Coefficients!$E$16)/( $A2852*($C$4/100)))*180/PI(),180),IF(AND(C$9="C",C$10="D"),IF((($C$7*Coefficients!$F$16)/($A2852*($C$4/100)))&lt;=1,2*ASIN(($C$7*Coefficients!$F$16)/( $A2852*($C$4/100)))*180/PI(),180),FALSE))))</f>
        <v>11.934987568261871</v>
      </c>
      <c r="H2852" s="50">
        <f>IF(AND(C$9="L",C$10="IB"),(($C$7*Coefficients!$C$16)/($A2852*SIN(C$5*PI()/180))*100/2)^2*PI(),IF(AND(C$9="C",C$10="IB"),(($C$7*Coefficients!$D$16)/($A2852*SIN(C$5*PI()/180))*100/2)^2*PI(),IF(AND(C$9="L",C$10="D"),(($C$7*Coefficients!$E$16)/($A2852*SIN(C$5*PI()/180))*100/2)^2*PI(),IF(AND(C$9="C",C$10="D"),(($C$7* Coefficients!$F$16)/($A2852*SIN(C$5*PI()/180))*100/2)^2*PI(),FALSE))))</f>
        <v>59.561775466806964</v>
      </c>
      <c r="I2852" s="42">
        <f t="shared" ref="I2852:I2915" si="317">(0.8/A2852)*1000</f>
        <v>0.12192422030380173</v>
      </c>
      <c r="L2852" s="44"/>
    </row>
    <row r="2853" spans="1:12" x14ac:dyDescent="0.25">
      <c r="A2853" s="51">
        <f t="shared" ref="A2853:A2916" si="318">A2852*10^(1/1000)</f>
        <v>6576.5783735532104</v>
      </c>
      <c r="B2853" s="5">
        <f t="shared" si="312"/>
        <v>5.4132811931565411E-2</v>
      </c>
      <c r="C2853" s="49">
        <f t="shared" si="315"/>
        <v>-25.330788257497456</v>
      </c>
      <c r="D2853" s="5">
        <f t="shared" si="313"/>
        <v>63.262157146935557</v>
      </c>
      <c r="E2853" s="5">
        <f t="shared" si="314"/>
        <v>454.69274983968444</v>
      </c>
      <c r="F2853" s="5">
        <f t="shared" si="316"/>
        <v>26.577180293541712</v>
      </c>
      <c r="G2853" s="16">
        <f>IF(AND(C$9="L",C$10="IB"),IF((($C$7*Coefficients!$C$16)/($A2853*($C$4/100)))&lt;=1,2*ASIN(($C$7*Coefficients!$C$16)/( $A2853*($C$4/100)))*180/PI(),180),IF(AND(C$9="C",C$10="IB"),IF((($C$7*Coefficients!$D$16)/($A2853*($C$4/100)))&lt;=1,2*ASIN(($C$7*Coefficients!$D$16)/( $A2853*($C$4/100)))*180/PI(),180),IF(AND(C$9="L",C$10="D"),IF((($C$7*Coefficients!$E$16)/($A2853*($C$4/100)))&lt;=1,2*ASIN(($C$7*Coefficients!$E$16)/( $A2853*($C$4/100)))*180/PI(),180),IF(AND(C$9="C",C$10="D"),IF((($C$7*Coefficients!$F$16)/($A2853*($C$4/100)))&lt;=1,2*ASIN(($C$7*Coefficients!$F$16)/( $A2853*($C$4/100)))*180/PI(),180),FALSE))))</f>
        <v>11.907438516252046</v>
      </c>
      <c r="H2853" s="50">
        <f>IF(AND(C$9="L",C$10="IB"),(($C$7*Coefficients!$C$16)/($A2853*SIN(C$5*PI()/180))*100/2)^2*PI(),IF(AND(C$9="C",C$10="IB"),(($C$7*Coefficients!$D$16)/($A2853*SIN(C$5*PI()/180))*100/2)^2*PI(),IF(AND(C$9="L",C$10="D"),(($C$7*Coefficients!$E$16)/($A2853*SIN(C$5*PI()/180))*100/2)^2*PI(),IF(AND(C$9="C",C$10="D"),(($C$7* Coefficients!$F$16)/($A2853*SIN(C$5*PI()/180))*100/2)^2*PI(),FALSE))))</f>
        <v>59.288113966734933</v>
      </c>
      <c r="I2853" s="42">
        <f t="shared" si="317"/>
        <v>0.12164380237861805</v>
      </c>
      <c r="L2853" s="44"/>
    </row>
    <row r="2854" spans="1:12" x14ac:dyDescent="0.25">
      <c r="A2854" s="51">
        <f t="shared" si="318"/>
        <v>6591.738952442216</v>
      </c>
      <c r="B2854" s="5">
        <f t="shared" si="312"/>
        <v>5.3444300859558494E-2</v>
      </c>
      <c r="C2854" s="49">
        <f t="shared" si="315"/>
        <v>-25.441971997021579</v>
      </c>
      <c r="D2854" s="5">
        <f t="shared" si="313"/>
        <v>63.407991480480739</v>
      </c>
      <c r="E2854" s="5">
        <f t="shared" si="314"/>
        <v>456.791516214051</v>
      </c>
      <c r="F2854" s="5">
        <f t="shared" si="316"/>
        <v>26.597180293541708</v>
      </c>
      <c r="G2854" s="16">
        <f>IF(AND(C$9="L",C$10="IB"),IF((($C$7*Coefficients!$C$16)/($A2854*($C$4/100)))&lt;=1,2*ASIN(($C$7*Coefficients!$C$16)/( $A2854*($C$4/100)))*180/PI(),180),IF(AND(C$9="C",C$10="IB"),IF((($C$7*Coefficients!$D$16)/($A2854*($C$4/100)))&lt;=1,2*ASIN(($C$7*Coefficients!$D$16)/( $A2854*($C$4/100)))*180/PI(),180),IF(AND(C$9="L",C$10="D"),IF((($C$7*Coefficients!$E$16)/($A2854*($C$4/100)))&lt;=1,2*ASIN(($C$7*Coefficients!$E$16)/( $A2854*($C$4/100)))*180/PI(),180),IF(AND(C$9="C",C$10="D"),IF((($C$7*Coefficients!$F$16)/($A2854*($C$4/100)))&lt;=1,2*ASIN(($C$7*Coefficients!$F$16)/( $A2854*($C$4/100)))*180/PI(),180),FALSE))))</f>
        <v>11.879953513612975</v>
      </c>
      <c r="H2854" s="50">
        <f>IF(AND(C$9="L",C$10="IB"),(($C$7*Coefficients!$C$16)/($A2854*SIN(C$5*PI()/180))*100/2)^2*PI(),IF(AND(C$9="C",C$10="IB"),(($C$7*Coefficients!$D$16)/($A2854*SIN(C$5*PI()/180))*100/2)^2*PI(),IF(AND(C$9="L",C$10="D"),(($C$7*Coefficients!$E$16)/($A2854*SIN(C$5*PI()/180))*100/2)^2*PI(),IF(AND(C$9="C",C$10="D"),(($C$7* Coefficients!$F$16)/($A2854*SIN(C$5*PI()/180))*100/2)^2*PI(),FALSE))))</f>
        <v>59.015709827042684</v>
      </c>
      <c r="I2854" s="42">
        <f t="shared" si="317"/>
        <v>0.12136402939676531</v>
      </c>
      <c r="L2854" s="44"/>
    </row>
    <row r="2855" spans="1:12" x14ac:dyDescent="0.25">
      <c r="A2855" s="51">
        <f t="shared" si="318"/>
        <v>6606.9344800749595</v>
      </c>
      <c r="B2855" s="5">
        <f t="shared" si="312"/>
        <v>5.2735889080285071E-2</v>
      </c>
      <c r="C2855" s="49">
        <f t="shared" si="315"/>
        <v>-25.557874555445018</v>
      </c>
      <c r="D2855" s="5">
        <f t="shared" si="313"/>
        <v>63.55416199688468</v>
      </c>
      <c r="E2855" s="5">
        <f t="shared" si="314"/>
        <v>458.89997005384527</v>
      </c>
      <c r="F2855" s="5">
        <f t="shared" si="316"/>
        <v>26.617180293541708</v>
      </c>
      <c r="G2855" s="16">
        <f>IF(AND(C$9="L",C$10="IB"),IF((($C$7*Coefficients!$C$16)/($A2855*($C$4/100)))&lt;=1,2*ASIN(($C$7*Coefficients!$C$16)/( $A2855*($C$4/100)))*180/PI(),180),IF(AND(C$9="C",C$10="IB"),IF((($C$7*Coefficients!$D$16)/($A2855*($C$4/100)))&lt;=1,2*ASIN(($C$7*Coefficients!$D$16)/( $A2855*($C$4/100)))*180/PI(),180),IF(AND(C$9="L",C$10="D"),IF((($C$7*Coefficients!$E$16)/($A2855*($C$4/100)))&lt;=1,2*ASIN(($C$7*Coefficients!$E$16)/( $A2855*($C$4/100)))*180/PI(),180),IF(AND(C$9="C",C$10="D"),IF((($C$7*Coefficients!$F$16)/($A2855*($C$4/100)))&lt;=1,2*ASIN(($C$7*Coefficients!$F$16)/( $A2855*($C$4/100)))*180/PI(),180),FALSE))))</f>
        <v>11.852532408245679</v>
      </c>
      <c r="H2855" s="50">
        <f>IF(AND(C$9="L",C$10="IB"),(($C$7*Coefficients!$C$16)/($A2855*SIN(C$5*PI()/180))*100/2)^2*PI(),IF(AND(C$9="C",C$10="IB"),(($C$7*Coefficients!$D$16)/($A2855*SIN(C$5*PI()/180))*100/2)^2*PI(),IF(AND(C$9="L",C$10="D"),(($C$7*Coefficients!$E$16)/($A2855*SIN(C$5*PI()/180))*100/2)^2*PI(),IF(AND(C$9="C",C$10="D"),(($C$7* Coefficients!$F$16)/($A2855*SIN(C$5*PI()/180))*100/2)^2*PI(),FALSE))))</f>
        <v>58.744557270684034</v>
      </c>
      <c r="I2855" s="42">
        <f t="shared" si="317"/>
        <v>0.121084899874915</v>
      </c>
      <c r="L2855" s="44"/>
    </row>
    <row r="2856" spans="1:12" x14ac:dyDescent="0.25">
      <c r="A2856" s="51">
        <f t="shared" si="318"/>
        <v>6622.1650370166162</v>
      </c>
      <c r="B2856" s="5">
        <f t="shared" si="312"/>
        <v>5.2007868706698629E-2</v>
      </c>
      <c r="C2856" s="49">
        <f t="shared" si="315"/>
        <v>-25.678618866778177</v>
      </c>
      <c r="D2856" s="5">
        <f t="shared" si="313"/>
        <v>63.700669471128883</v>
      </c>
      <c r="E2856" s="5">
        <f t="shared" si="314"/>
        <v>461.01815607437544</v>
      </c>
      <c r="F2856" s="5">
        <f t="shared" si="316"/>
        <v>26.637180293541704</v>
      </c>
      <c r="G2856" s="16">
        <f>IF(AND(C$9="L",C$10="IB"),IF((($C$7*Coefficients!$C$16)/($A2856*($C$4/100)))&lt;=1,2*ASIN(($C$7*Coefficients!$C$16)/( $A2856*($C$4/100)))*180/PI(),180),IF(AND(C$9="C",C$10="IB"),IF((($C$7*Coefficients!$D$16)/($A2856*($C$4/100)))&lt;=1,2*ASIN(($C$7*Coefficients!$D$16)/( $A2856*($C$4/100)))*180/PI(),180),IF(AND(C$9="L",C$10="D"),IF((($C$7*Coefficients!$E$16)/($A2856*($C$4/100)))&lt;=1,2*ASIN(($C$7*Coefficients!$E$16)/( $A2856*($C$4/100)))*180/PI(),180),IF(AND(C$9="C",C$10="D"),IF((($C$7*Coefficients!$F$16)/($A2856*($C$4/100)))&lt;=1,2*ASIN(($C$7*Coefficients!$F$16)/( $A2856*($C$4/100)))*180/PI(),180),FALSE))))</f>
        <v>11.825175048434536</v>
      </c>
      <c r="H2856" s="50">
        <f>IF(AND(C$9="L",C$10="IB"),(($C$7*Coefficients!$C$16)/($A2856*SIN(C$5*PI()/180))*100/2)^2*PI(),IF(AND(C$9="C",C$10="IB"),(($C$7*Coefficients!$D$16)/($A2856*SIN(C$5*PI()/180))*100/2)^2*PI(),IF(AND(C$9="L",C$10="D"),(($C$7*Coefficients!$E$16)/($A2856*SIN(C$5*PI()/180))*100/2)^2*PI(),IF(AND(C$9="C",C$10="D"),(($C$7* Coefficients!$F$16)/($A2856*SIN(C$5*PI()/180))*100/2)^2*PI(),FALSE))))</f>
        <v>58.474650547155946</v>
      </c>
      <c r="I2856" s="42">
        <f t="shared" si="317"/>
        <v>0.12080641233315018</v>
      </c>
      <c r="L2856" s="44"/>
    </row>
    <row r="2857" spans="1:12" x14ac:dyDescent="0.25">
      <c r="A2857" s="51">
        <f t="shared" si="318"/>
        <v>6637.4307040180829</v>
      </c>
      <c r="B2857" s="5">
        <f t="shared" si="312"/>
        <v>5.1260541394129319E-2</v>
      </c>
      <c r="C2857" s="49">
        <f t="shared" si="315"/>
        <v>-25.804336225524281</v>
      </c>
      <c r="D2857" s="5">
        <f t="shared" si="313"/>
        <v>63.84751467998143</v>
      </c>
      <c r="E2857" s="5">
        <f t="shared" si="314"/>
        <v>463.14611919734722</v>
      </c>
      <c r="F2857" s="5">
        <f t="shared" si="316"/>
        <v>26.657180293541707</v>
      </c>
      <c r="G2857" s="16">
        <f>IF(AND(C$9="L",C$10="IB"),IF((($C$7*Coefficients!$C$16)/($A2857*($C$4/100)))&lt;=1,2*ASIN(($C$7*Coefficients!$C$16)/( $A2857*($C$4/100)))*180/PI(),180),IF(AND(C$9="C",C$10="IB"),IF((($C$7*Coefficients!$D$16)/($A2857*($C$4/100)))&lt;=1,2*ASIN(($C$7*Coefficients!$D$16)/( $A2857*($C$4/100)))*180/PI(),180),IF(AND(C$9="L",C$10="D"),IF((($C$7*Coefficients!$E$16)/($A2857*($C$4/100)))&lt;=1,2*ASIN(($C$7*Coefficients!$E$16)/( $A2857*($C$4/100)))*180/PI(),180),IF(AND(C$9="C",C$10="D"),IF((($C$7*Coefficients!$F$16)/($A2857*($C$4/100)))&lt;=1,2*ASIN(($C$7*Coefficients!$F$16)/( $A2857*($C$4/100)))*180/PI(),180),FALSE))))</f>
        <v>11.797881282846211</v>
      </c>
      <c r="H2857" s="50">
        <f>IF(AND(C$9="L",C$10="IB"),(($C$7*Coefficients!$C$16)/($A2857*SIN(C$5*PI()/180))*100/2)^2*PI(),IF(AND(C$9="C",C$10="IB"),(($C$7*Coefficients!$D$16)/($A2857*SIN(C$5*PI()/180))*100/2)^2*PI(),IF(AND(C$9="L",C$10="D"),(($C$7*Coefficients!$E$16)/($A2857*SIN(C$5*PI()/180))*100/2)^2*PI(),IF(AND(C$9="C",C$10="D"),(($C$7* Coefficients!$F$16)/($A2857*SIN(C$5*PI()/180))*100/2)^2*PI(),FALSE))))</f>
        <v>58.205983932376441</v>
      </c>
      <c r="I2857" s="42">
        <f t="shared" si="317"/>
        <v>0.12052856529495762</v>
      </c>
      <c r="L2857" s="44"/>
    </row>
    <row r="2858" spans="1:12" x14ac:dyDescent="0.25">
      <c r="A2858" s="51">
        <f t="shared" si="318"/>
        <v>6652.7315620164054</v>
      </c>
      <c r="B2858" s="5">
        <f t="shared" si="312"/>
        <v>5.0494218300057674E-2</v>
      </c>
      <c r="C2858" s="49">
        <f t="shared" si="315"/>
        <v>-25.935166934312221</v>
      </c>
      <c r="D2858" s="5">
        <f t="shared" si="313"/>
        <v>63.994698402000985</v>
      </c>
      <c r="E2858" s="5">
        <f t="shared" si="314"/>
        <v>465.28390455181477</v>
      </c>
      <c r="F2858" s="5">
        <f t="shared" si="316"/>
        <v>26.677180293541703</v>
      </c>
      <c r="G2858" s="16">
        <f>IF(AND(C$9="L",C$10="IB"),IF((($C$7*Coefficients!$C$16)/($A2858*($C$4/100)))&lt;=1,2*ASIN(($C$7*Coefficients!$C$16)/( $A2858*($C$4/100)))*180/PI(),180),IF(AND(C$9="C",C$10="IB"),IF((($C$7*Coefficients!$D$16)/($A2858*($C$4/100)))&lt;=1,2*ASIN(($C$7*Coefficients!$D$16)/( $A2858*($C$4/100)))*180/PI(),180),IF(AND(C$9="L",C$10="D"),IF((($C$7*Coefficients!$E$16)/($A2858*($C$4/100)))&lt;=1,2*ASIN(($C$7*Coefficients!$E$16)/( $A2858*($C$4/100)))*180/PI(),180),IF(AND(C$9="C",C$10="D"),IF((($C$7*Coefficients!$F$16)/($A2858*($C$4/100)))&lt;=1,2*ASIN(($C$7*Coefficients!$F$16)/( $A2858*($C$4/100)))*180/PI(),180),FALSE))))</f>
        <v>11.770650960528508</v>
      </c>
      <c r="H2858" s="50">
        <f>IF(AND(C$9="L",C$10="IB"),(($C$7*Coefficients!$C$16)/($A2858*SIN(C$5*PI()/180))*100/2)^2*PI(),IF(AND(C$9="C",C$10="IB"),(($C$7*Coefficients!$D$16)/($A2858*SIN(C$5*PI()/180))*100/2)^2*PI(),IF(AND(C$9="L",C$10="D"),(($C$7*Coefficients!$E$16)/($A2858*SIN(C$5*PI()/180))*100/2)^2*PI(),IF(AND(C$9="C",C$10="D"),(($C$7* Coefficients!$F$16)/($A2858*SIN(C$5*PI()/180))*100/2)^2*PI(),FALSE))))</f>
        <v>57.938551728563468</v>
      </c>
      <c r="I2858" s="42">
        <f t="shared" si="317"/>
        <v>0.12025135728722001</v>
      </c>
      <c r="L2858" s="44"/>
    </row>
    <row r="2859" spans="1:12" x14ac:dyDescent="0.25">
      <c r="A2859" s="51">
        <f t="shared" si="318"/>
        <v>6668.0676921352106</v>
      </c>
      <c r="B2859" s="5">
        <f t="shared" si="312"/>
        <v>4.9709220038662232E-2</v>
      </c>
      <c r="C2859" s="49">
        <f t="shared" si="315"/>
        <v>-26.071261021896145</v>
      </c>
      <c r="D2859" s="5">
        <f t="shared" si="313"/>
        <v>64.142221417540981</v>
      </c>
      <c r="E2859" s="5">
        <f t="shared" si="314"/>
        <v>467.43155747513873</v>
      </c>
      <c r="F2859" s="5">
        <f t="shared" si="316"/>
        <v>26.697180293541706</v>
      </c>
      <c r="G2859" s="16">
        <f>IF(AND(C$9="L",C$10="IB"),IF((($C$7*Coefficients!$C$16)/($A2859*($C$4/100)))&lt;=1,2*ASIN(($C$7*Coefficients!$C$16)/( $A2859*($C$4/100)))*180/PI(),180),IF(AND(C$9="C",C$10="IB"),IF((($C$7*Coefficients!$D$16)/($A2859*($C$4/100)))&lt;=1,2*ASIN(($C$7*Coefficients!$D$16)/( $A2859*($C$4/100)))*180/PI(),180),IF(AND(C$9="L",C$10="D"),IF((($C$7*Coefficients!$E$16)/($A2859*($C$4/100)))&lt;=1,2*ASIN(($C$7*Coefficients!$E$16)/( $A2859*($C$4/100)))*180/PI(),180),IF(AND(C$9="C",C$10="D"),IF((($C$7*Coefficients!$F$16)/($A2859*($C$4/100)))&lt;=1,2*ASIN(($C$7*Coefficients!$F$16)/( $A2859*($C$4/100)))*180/PI(),180),FALSE))))</f>
        <v>11.743483930909255</v>
      </c>
      <c r="H2859" s="50">
        <f>IF(AND(C$9="L",C$10="IB"),(($C$7*Coefficients!$C$16)/($A2859*SIN(C$5*PI()/180))*100/2)^2*PI(),IF(AND(C$9="C",C$10="IB"),(($C$7*Coefficients!$D$16)/($A2859*SIN(C$5*PI()/180))*100/2)^2*PI(),IF(AND(C$9="L",C$10="D"),(($C$7*Coefficients!$E$16)/($A2859*SIN(C$5*PI()/180))*100/2)^2*PI(),IF(AND(C$9="C",C$10="D"),(($C$7* Coefficients!$F$16)/($A2859*SIN(C$5*PI()/180))*100/2)^2*PI(),FALSE))))</f>
        <v>57.672348264113737</v>
      </c>
      <c r="I2859" s="42">
        <f t="shared" si="317"/>
        <v>0.11997478684020807</v>
      </c>
      <c r="L2859" s="44"/>
    </row>
    <row r="2860" spans="1:12" x14ac:dyDescent="0.25">
      <c r="A2860" s="51">
        <f t="shared" si="318"/>
        <v>6683.4391756851328</v>
      </c>
      <c r="B2860" s="5">
        <f t="shared" si="312"/>
        <v>4.8905876630068221E-2</v>
      </c>
      <c r="C2860" s="49">
        <f t="shared" si="315"/>
        <v>-26.212779040567838</v>
      </c>
      <c r="D2860" s="5">
        <f t="shared" si="313"/>
        <v>64.290084508753765</v>
      </c>
      <c r="E2860" s="5">
        <f t="shared" si="314"/>
        <v>469.58912351394758</v>
      </c>
      <c r="F2860" s="5">
        <f t="shared" si="316"/>
        <v>26.717180293541706</v>
      </c>
      <c r="G2860" s="16">
        <f>IF(AND(C$9="L",C$10="IB"),IF((($C$7*Coefficients!$C$16)/($A2860*($C$4/100)))&lt;=1,2*ASIN(($C$7*Coefficients!$C$16)/( $A2860*($C$4/100)))*180/PI(),180),IF(AND(C$9="C",C$10="IB"),IF((($C$7*Coefficients!$D$16)/($A2860*($C$4/100)))&lt;=1,2*ASIN(($C$7*Coefficients!$D$16)/( $A2860*($C$4/100)))*180/PI(),180),IF(AND(C$9="L",C$10="D"),IF((($C$7*Coefficients!$E$16)/($A2860*($C$4/100)))&lt;=1,2*ASIN(($C$7*Coefficients!$E$16)/( $A2860*($C$4/100)))*180/PI(),180),IF(AND(C$9="C",C$10="D"),IF((($C$7*Coefficients!$F$16)/($A2860*($C$4/100)))&lt;=1,2*ASIN(($C$7*Coefficients!$F$16)/( $A2860*($C$4/100)))*180/PI(),180),FALSE))))</f>
        <v>11.716380043795231</v>
      </c>
      <c r="H2860" s="50">
        <f>IF(AND(C$9="L",C$10="IB"),(($C$7*Coefficients!$C$16)/($A2860*SIN(C$5*PI()/180))*100/2)^2*PI(),IF(AND(C$9="C",C$10="IB"),(($C$7*Coefficients!$D$16)/($A2860*SIN(C$5*PI()/180))*100/2)^2*PI(),IF(AND(C$9="L",C$10="D"),(($C$7*Coefficients!$E$16)/($A2860*SIN(C$5*PI()/180))*100/2)^2*PI(),IF(AND(C$9="C",C$10="D"),(($C$7* Coefficients!$F$16)/($A2860*SIN(C$5*PI()/180))*100/2)^2*PI(),FALSE))))</f>
        <v>57.407367893482771</v>
      </c>
      <c r="I2860" s="42">
        <f t="shared" si="317"/>
        <v>0.11969885248757282</v>
      </c>
      <c r="L2860" s="44"/>
    </row>
    <row r="2861" spans="1:12" x14ac:dyDescent="0.25">
      <c r="A2861" s="51">
        <f t="shared" si="318"/>
        <v>6698.8460941642479</v>
      </c>
      <c r="B2861" s="5">
        <f t="shared" si="312"/>
        <v>4.8084527444228489E-2</v>
      </c>
      <c r="C2861" s="49">
        <f t="shared" si="315"/>
        <v>-26.359892953435846</v>
      </c>
      <c r="D2861" s="5">
        <f t="shared" si="313"/>
        <v>64.43828845959473</v>
      </c>
      <c r="E2861" s="5">
        <f t="shared" si="314"/>
        <v>471.75664842510321</v>
      </c>
      <c r="F2861" s="5">
        <f t="shared" si="316"/>
        <v>26.737180293541705</v>
      </c>
      <c r="G2861" s="16">
        <f>IF(AND(C$9="L",C$10="IB"),IF((($C$7*Coefficients!$C$16)/($A2861*($C$4/100)))&lt;=1,2*ASIN(($C$7*Coefficients!$C$16)/( $A2861*($C$4/100)))*180/PI(),180),IF(AND(C$9="C",C$10="IB"),IF((($C$7*Coefficients!$D$16)/($A2861*($C$4/100)))&lt;=1,2*ASIN(($C$7*Coefficients!$D$16)/( $A2861*($C$4/100)))*180/PI(),180),IF(AND(C$9="L",C$10="D"),IF((($C$7*Coefficients!$E$16)/($A2861*($C$4/100)))&lt;=1,2*ASIN(($C$7*Coefficients!$E$16)/( $A2861*($C$4/100)))*180/PI(),180),IF(AND(C$9="C",C$10="D"),IF((($C$7*Coefficients!$F$16)/($A2861*($C$4/100)))&lt;=1,2*ASIN(($C$7*Coefficients!$F$16)/( $A2861*($C$4/100)))*180/PI(),180),FALSE))))</f>
        <v>11.689339149371015</v>
      </c>
      <c r="H2861" s="50">
        <f>IF(AND(C$9="L",C$10="IB"),(($C$7*Coefficients!$C$16)/($A2861*SIN(C$5*PI()/180))*100/2)^2*PI(),IF(AND(C$9="C",C$10="IB"),(($C$7*Coefficients!$D$16)/($A2861*SIN(C$5*PI()/180))*100/2)^2*PI(),IF(AND(C$9="L",C$10="D"),(($C$7*Coefficients!$E$16)/($A2861*SIN(C$5*PI()/180))*100/2)^2*PI(),IF(AND(C$9="C",C$10="D"),(($C$7* Coefficients!$F$16)/($A2861*SIN(C$5*PI()/180))*100/2)^2*PI(),FALSE))))</f>
        <v>57.143604997064863</v>
      </c>
      <c r="I2861" s="42">
        <f t="shared" si="317"/>
        <v>0.11942355276633781</v>
      </c>
      <c r="L2861" s="44"/>
    </row>
    <row r="2862" spans="1:12" x14ac:dyDescent="0.25">
      <c r="A2862" s="51">
        <f t="shared" si="318"/>
        <v>6714.2885292585042</v>
      </c>
      <c r="B2862" s="5">
        <f t="shared" si="312"/>
        <v>4.7245521139367912E-2</v>
      </c>
      <c r="C2862" s="49">
        <f t="shared" si="315"/>
        <v>-26.512787123688803</v>
      </c>
      <c r="D2862" s="5">
        <f t="shared" si="313"/>
        <v>64.586834055826472</v>
      </c>
      <c r="E2862" s="5">
        <f t="shared" si="314"/>
        <v>473.93417817667205</v>
      </c>
      <c r="F2862" s="5">
        <f t="shared" si="316"/>
        <v>26.757180293541705</v>
      </c>
      <c r="G2862" s="16">
        <f>IF(AND(C$9="L",C$10="IB"),IF((($C$7*Coefficients!$C$16)/($A2862*($C$4/100)))&lt;=1,2*ASIN(($C$7*Coefficients!$C$16)/( $A2862*($C$4/100)))*180/PI(),180),IF(AND(C$9="C",C$10="IB"),IF((($C$7*Coefficients!$D$16)/($A2862*($C$4/100)))&lt;=1,2*ASIN(($C$7*Coefficients!$D$16)/( $A2862*($C$4/100)))*180/PI(),180),IF(AND(C$9="L",C$10="D"),IF((($C$7*Coefficients!$E$16)/($A2862*($C$4/100)))&lt;=1,2*ASIN(($C$7*Coefficients!$E$16)/( $A2862*($C$4/100)))*180/PI(),180),IF(AND(C$9="C",C$10="D"),IF((($C$7*Coefficients!$F$16)/($A2862*($C$4/100)))&lt;=1,2*ASIN(($C$7*Coefficients!$F$16)/( $A2862*($C$4/100)))*180/PI(),180),FALSE))))</f>
        <v>11.662361098197936</v>
      </c>
      <c r="H2862" s="50">
        <f>IF(AND(C$9="L",C$10="IB"),(($C$7*Coefficients!$C$16)/($A2862*SIN(C$5*PI()/180))*100/2)^2*PI(),IF(AND(C$9="C",C$10="IB"),(($C$7*Coefficients!$D$16)/($A2862*SIN(C$5*PI()/180))*100/2)^2*PI(),IF(AND(C$9="L",C$10="D"),(($C$7*Coefficients!$E$16)/($A2862*SIN(C$5*PI()/180))*100/2)^2*PI(),IF(AND(C$9="C",C$10="D"),(($C$7* Coefficients!$F$16)/($A2862*SIN(C$5*PI()/180))*100/2)^2*PI(),FALSE))))</f>
        <v>56.881053981074182</v>
      </c>
      <c r="I2862" s="42">
        <f t="shared" si="317"/>
        <v>0.11914888621689131</v>
      </c>
      <c r="L2862" s="44"/>
    </row>
    <row r="2863" spans="1:12" x14ac:dyDescent="0.25">
      <c r="A2863" s="51">
        <f t="shared" si="318"/>
        <v>6729.7665628421555</v>
      </c>
      <c r="B2863" s="5">
        <f t="shared" si="312"/>
        <v>4.6389215594926647E-2</v>
      </c>
      <c r="C2863" s="49">
        <f t="shared" si="315"/>
        <v>-26.671659419930943</v>
      </c>
      <c r="D2863" s="5">
        <f t="shared" si="313"/>
        <v>64.735722085022942</v>
      </c>
      <c r="E2863" s="5">
        <f t="shared" si="314"/>
        <v>476.12175894889901</v>
      </c>
      <c r="F2863" s="5">
        <f t="shared" si="316"/>
        <v>26.777180293541704</v>
      </c>
      <c r="G2863" s="16">
        <f>IF(AND(C$9="L",C$10="IB"),IF((($C$7*Coefficients!$C$16)/($A2863*($C$4/100)))&lt;=1,2*ASIN(($C$7*Coefficients!$C$16)/( $A2863*($C$4/100)))*180/PI(),180),IF(AND(C$9="C",C$10="IB"),IF((($C$7*Coefficients!$D$16)/($A2863*($C$4/100)))&lt;=1,2*ASIN(($C$7*Coefficients!$D$16)/( $A2863*($C$4/100)))*180/PI(),180),IF(AND(C$9="L",C$10="D"),IF((($C$7*Coefficients!$E$16)/($A2863*($C$4/100)))&lt;=1,2*ASIN(($C$7*Coefficients!$E$16)/( $A2863*($C$4/100)))*180/PI(),180),IF(AND(C$9="C",C$10="D"),IF((($C$7*Coefficients!$F$16)/($A2863*($C$4/100)))&lt;=1,2*ASIN(($C$7*Coefficients!$F$16)/( $A2863*($C$4/100)))*180/PI(),180),FALSE))))</f>
        <v>11.635445741212941</v>
      </c>
      <c r="H2863" s="50">
        <f>IF(AND(C$9="L",C$10="IB"),(($C$7*Coefficients!$C$16)/($A2863*SIN(C$5*PI()/180))*100/2)^2*PI(),IF(AND(C$9="C",C$10="IB"),(($C$7*Coefficients!$D$16)/($A2863*SIN(C$5*PI()/180))*100/2)^2*PI(),IF(AND(C$9="L",C$10="D"),(($C$7*Coefficients!$E$16)/($A2863*SIN(C$5*PI()/180))*100/2)^2*PI(),IF(AND(C$9="C",C$10="D"),(($C$7* Coefficients!$F$16)/($A2863*SIN(C$5*PI()/180))*100/2)^2*PI(),FALSE))))</f>
        <v>56.619709277425876</v>
      </c>
      <c r="I2863" s="42">
        <f t="shared" si="317"/>
        <v>0.11887485138297861</v>
      </c>
      <c r="L2863" s="44"/>
    </row>
    <row r="2864" spans="1:12" x14ac:dyDescent="0.25">
      <c r="A2864" s="51">
        <f t="shared" si="318"/>
        <v>6745.2802769781947</v>
      </c>
      <c r="B2864" s="5">
        <f t="shared" si="312"/>
        <v>4.5515977838936517E-2</v>
      </c>
      <c r="C2864" s="49">
        <f t="shared" si="315"/>
        <v>-26.83672245402321</v>
      </c>
      <c r="D2864" s="5">
        <f t="shared" si="313"/>
        <v>64.884953336573659</v>
      </c>
      <c r="E2864" s="5">
        <f t="shared" si="314"/>
        <v>478.31943713518768</v>
      </c>
      <c r="F2864" s="5">
        <f t="shared" si="316"/>
        <v>26.797180293541704</v>
      </c>
      <c r="G2864" s="16">
        <f>IF(AND(C$9="L",C$10="IB"),IF((($C$7*Coefficients!$C$16)/($A2864*($C$4/100)))&lt;=1,2*ASIN(($C$7*Coefficients!$C$16)/( $A2864*($C$4/100)))*180/PI(),180),IF(AND(C$9="C",C$10="IB"),IF((($C$7*Coefficients!$D$16)/($A2864*($C$4/100)))&lt;=1,2*ASIN(($C$7*Coefficients!$D$16)/( $A2864*($C$4/100)))*180/PI(),180),IF(AND(C$9="L",C$10="D"),IF((($C$7*Coefficients!$E$16)/($A2864*($C$4/100)))&lt;=1,2*ASIN(($C$7*Coefficients!$E$16)/( $A2864*($C$4/100)))*180/PI(),180),IF(AND(C$9="C",C$10="D"),IF((($C$7*Coefficients!$F$16)/($A2864*($C$4/100)))&lt;=1,2*ASIN(($C$7*Coefficients!$F$16)/( $A2864*($C$4/100)))*180/PI(),180),FALSE))))</f>
        <v>11.608592929727529</v>
      </c>
      <c r="H2864" s="50">
        <f>IF(AND(C$9="L",C$10="IB"),(($C$7*Coefficients!$C$16)/($A2864*SIN(C$5*PI()/180))*100/2)^2*PI(),IF(AND(C$9="C",C$10="IB"),(($C$7*Coefficients!$D$16)/($A2864*SIN(C$5*PI()/180))*100/2)^2*PI(),IF(AND(C$9="L",C$10="D"),(($C$7*Coefficients!$E$16)/($A2864*SIN(C$5*PI()/180))*100/2)^2*PI(),IF(AND(C$9="C",C$10="D"),(($C$7* Coefficients!$F$16)/($A2864*SIN(C$5*PI()/180))*100/2)^2*PI(),FALSE))))</f>
        <v>56.359565343618236</v>
      </c>
      <c r="I2864" s="42">
        <f t="shared" si="317"/>
        <v>0.11860144681169432</v>
      </c>
      <c r="L2864" s="44"/>
    </row>
    <row r="2865" spans="1:12" x14ac:dyDescent="0.25">
      <c r="A2865" s="51">
        <f t="shared" si="318"/>
        <v>6760.8297539187897</v>
      </c>
      <c r="B2865" s="5">
        <f t="shared" si="312"/>
        <v>4.4626183969769799E-2</v>
      </c>
      <c r="C2865" s="49">
        <f t="shared" si="315"/>
        <v>-27.008204970663137</v>
      </c>
      <c r="D2865" s="5">
        <f t="shared" si="313"/>
        <v>65.034528601687867</v>
      </c>
      <c r="E2865" s="5">
        <f t="shared" si="314"/>
        <v>480.52725934308359</v>
      </c>
      <c r="F2865" s="5">
        <f t="shared" si="316"/>
        <v>26.817180293541703</v>
      </c>
      <c r="G2865" s="16">
        <f>IF(AND(C$9="L",C$10="IB"),IF((($C$7*Coefficients!$C$16)/($A2865*($C$4/100)))&lt;=1,2*ASIN(($C$7*Coefficients!$C$16)/( $A2865*($C$4/100)))*180/PI(),180),IF(AND(C$9="C",C$10="IB"),IF((($C$7*Coefficients!$D$16)/($A2865*($C$4/100)))&lt;=1,2*ASIN(($C$7*Coefficients!$D$16)/( $A2865*($C$4/100)))*180/PI(),180),IF(AND(C$9="L",C$10="D"),IF((($C$7*Coefficients!$E$16)/($A2865*($C$4/100)))&lt;=1,2*ASIN(($C$7*Coefficients!$E$16)/( $A2865*($C$4/100)))*180/PI(),180),IF(AND(C$9="C",C$10="D"),IF((($C$7*Coefficients!$F$16)/($A2865*($C$4/100)))&lt;=1,2*ASIN(($C$7*Coefficients!$F$16)/( $A2865*($C$4/100)))*180/PI(),180),FALSE))))</f>
        <v>11.581802515426652</v>
      </c>
      <c r="H2865" s="50">
        <f>IF(AND(C$9="L",C$10="IB"),(($C$7*Coefficients!$C$16)/($A2865*SIN(C$5*PI()/180))*100/2)^2*PI(),IF(AND(C$9="C",C$10="IB"),(($C$7*Coefficients!$D$16)/($A2865*SIN(C$5*PI()/180))*100/2)^2*PI(),IF(AND(C$9="L",C$10="D"),(($C$7*Coefficients!$E$16)/($A2865*SIN(C$5*PI()/180))*100/2)^2*PI(),IF(AND(C$9="C",C$10="D"),(($C$7* Coefficients!$F$16)/($A2865*SIN(C$5*PI()/180))*100/2)^2*PI(),FALSE))))</f>
        <v>56.100616662614968</v>
      </c>
      <c r="I2865" s="42">
        <f t="shared" si="317"/>
        <v>0.1183286710534746</v>
      </c>
      <c r="L2865" s="44"/>
    </row>
    <row r="2866" spans="1:12" x14ac:dyDescent="0.25">
      <c r="A2866" s="51">
        <f t="shared" si="318"/>
        <v>6776.4150761057199</v>
      </c>
      <c r="B2866" s="5">
        <f t="shared" si="312"/>
        <v>4.3720219072201007E-2</v>
      </c>
      <c r="C2866" s="49">
        <f t="shared" si="315"/>
        <v>-27.186353411294974</v>
      </c>
      <c r="D2866" s="5">
        <f t="shared" si="313"/>
        <v>65.184448673398734</v>
      </c>
      <c r="E2866" s="5">
        <f t="shared" si="314"/>
        <v>482.74527239526316</v>
      </c>
      <c r="F2866" s="5">
        <f t="shared" si="316"/>
        <v>26.837180293541699</v>
      </c>
      <c r="G2866" s="16">
        <f>IF(AND(C$9="L",C$10="IB"),IF((($C$7*Coefficients!$C$16)/($A2866*($C$4/100)))&lt;=1,2*ASIN(($C$7*Coefficients!$C$16)/( $A2866*($C$4/100)))*180/PI(),180),IF(AND(C$9="C",C$10="IB"),IF((($C$7*Coefficients!$D$16)/($A2866*($C$4/100)))&lt;=1,2*ASIN(($C$7*Coefficients!$D$16)/( $A2866*($C$4/100)))*180/PI(),180),IF(AND(C$9="L",C$10="D"),IF((($C$7*Coefficients!$E$16)/($A2866*($C$4/100)))&lt;=1,2*ASIN(($C$7*Coefficients!$E$16)/( $A2866*($C$4/100)))*180/PI(),180),IF(AND(C$9="C",C$10="D"),IF((($C$7*Coefficients!$F$16)/($A2866*($C$4/100)))&lt;=1,2*ASIN(($C$7*Coefficients!$F$16)/( $A2866*($C$4/100)))*180/PI(),180),FALSE))))</f>
        <v>11.555074350367633</v>
      </c>
      <c r="H2866" s="50">
        <f>IF(AND(C$9="L",C$10="IB"),(($C$7*Coefficients!$C$16)/($A2866*SIN(C$5*PI()/180))*100/2)^2*PI(),IF(AND(C$9="C",C$10="IB"),(($C$7*Coefficients!$D$16)/($A2866*SIN(C$5*PI()/180))*100/2)^2*PI(),IF(AND(C$9="L",C$10="D"),(($C$7*Coefficients!$E$16)/($A2866*SIN(C$5*PI()/180))*100/2)^2*PI(),IF(AND(C$9="C",C$10="D"),(($C$7* Coefficients!$F$16)/($A2866*SIN(C$5*PI()/180))*100/2)^2*PI(),FALSE))))</f>
        <v>55.842857742728299</v>
      </c>
      <c r="I2866" s="42">
        <f t="shared" si="317"/>
        <v>0.11805652266208952</v>
      </c>
      <c r="L2866" s="44"/>
    </row>
    <row r="2867" spans="1:12" x14ac:dyDescent="0.25">
      <c r="A2867" s="51">
        <f t="shared" si="318"/>
        <v>6792.0363261708117</v>
      </c>
      <c r="B2867" s="5">
        <f t="shared" si="312"/>
        <v>4.2798477127721994E-2</v>
      </c>
      <c r="C2867" s="49">
        <f t="shared" si="315"/>
        <v>-27.371433678985856</v>
      </c>
      <c r="D2867" s="5">
        <f t="shared" si="313"/>
        <v>65.334714346567537</v>
      </c>
      <c r="E2867" s="5">
        <f t="shared" si="314"/>
        <v>484.9735233305264</v>
      </c>
      <c r="F2867" s="5">
        <f t="shared" si="316"/>
        <v>26.857180293541703</v>
      </c>
      <c r="G2867" s="16">
        <f>IF(AND(C$9="L",C$10="IB"),IF((($C$7*Coefficients!$C$16)/($A2867*($C$4/100)))&lt;=1,2*ASIN(($C$7*Coefficients!$C$16)/( $A2867*($C$4/100)))*180/PI(),180),IF(AND(C$9="C",C$10="IB"),IF((($C$7*Coefficients!$D$16)/($A2867*($C$4/100)))&lt;=1,2*ASIN(($C$7*Coefficients!$D$16)/( $A2867*($C$4/100)))*180/PI(),180),IF(AND(C$9="L",C$10="D"),IF((($C$7*Coefficients!$E$16)/($A2867*($C$4/100)))&lt;=1,2*ASIN(($C$7*Coefficients!$E$16)/( $A2867*($C$4/100)))*180/PI(),180),IF(AND(C$9="C",C$10="D"),IF((($C$7*Coefficients!$F$16)/($A2867*($C$4/100)))&lt;=1,2*ASIN(($C$7*Coefficients!$F$16)/( $A2867*($C$4/100)))*180/PI(),180),FALSE))))</f>
        <v>11.528408286979101</v>
      </c>
      <c r="H2867" s="50">
        <f>IF(AND(C$9="L",C$10="IB"),(($C$7*Coefficients!$C$16)/($A2867*SIN(C$5*PI()/180))*100/2)^2*PI(),IF(AND(C$9="C",C$10="IB"),(($C$7*Coefficients!$D$16)/($A2867*SIN(C$5*PI()/180))*100/2)^2*PI(),IF(AND(C$9="L",C$10="D"),(($C$7*Coefficients!$E$16)/($A2867*SIN(C$5*PI()/180))*100/2)^2*PI(),IF(AND(C$9="C",C$10="D"),(($C$7* Coefficients!$F$16)/($A2867*SIN(C$5*PI()/180))*100/2)^2*PI(),FALSE))))</f>
        <v>55.586283117502425</v>
      </c>
      <c r="I2867" s="42">
        <f t="shared" si="317"/>
        <v>0.11778500019463545</v>
      </c>
      <c r="L2867" s="44"/>
    </row>
    <row r="2868" spans="1:12" x14ac:dyDescent="0.25">
      <c r="A2868" s="51">
        <f t="shared" si="318"/>
        <v>6807.6935869363779</v>
      </c>
      <c r="B2868" s="5">
        <f t="shared" si="312"/>
        <v>4.1861360919058496E-2</v>
      </c>
      <c r="C2868" s="49">
        <f t="shared" si="315"/>
        <v>-27.563733135794749</v>
      </c>
      <c r="D2868" s="5">
        <f t="shared" si="313"/>
        <v>65.485326417887933</v>
      </c>
      <c r="E2868" s="5">
        <f t="shared" si="314"/>
        <v>487.21205940479439</v>
      </c>
      <c r="F2868" s="5">
        <f t="shared" si="316"/>
        <v>26.877180293541699</v>
      </c>
      <c r="G2868" s="16">
        <f>IF(AND(C$9="L",C$10="IB"),IF((($C$7*Coefficients!$C$16)/($A2868*($C$4/100)))&lt;=1,2*ASIN(($C$7*Coefficients!$C$16)/( $A2868*($C$4/100)))*180/PI(),180),IF(AND(C$9="C",C$10="IB"),IF((($C$7*Coefficients!$D$16)/($A2868*($C$4/100)))&lt;=1,2*ASIN(($C$7*Coefficients!$D$16)/( $A2868*($C$4/100)))*180/PI(),180),IF(AND(C$9="L",C$10="D"),IF((($C$7*Coefficients!$E$16)/($A2868*($C$4/100)))&lt;=1,2*ASIN(($C$7*Coefficients!$E$16)/( $A2868*($C$4/100)))*180/PI(),180),IF(AND(C$9="C",C$10="D"),IF((($C$7*Coefficients!$F$16)/($A2868*($C$4/100)))&lt;=1,2*ASIN(($C$7*Coefficients!$F$16)/( $A2868*($C$4/100)))*180/PI(),180),FALSE))))</f>
        <v>11.501804178059903</v>
      </c>
      <c r="H2868" s="50">
        <f>IF(AND(C$9="L",C$10="IB"),(($C$7*Coefficients!$C$16)/($A2868*SIN(C$5*PI()/180))*100/2)^2*PI(),IF(AND(C$9="C",C$10="IB"),(($C$7*Coefficients!$D$16)/($A2868*SIN(C$5*PI()/180))*100/2)^2*PI(),IF(AND(C$9="L",C$10="D"),(($C$7*Coefficients!$E$16)/($A2868*SIN(C$5*PI()/180))*100/2)^2*PI(),IF(AND(C$9="C",C$10="D"),(($C$7* Coefficients!$F$16)/($A2868*SIN(C$5*PI()/180))*100/2)^2*PI(),FALSE))))</f>
        <v>55.330887345597638</v>
      </c>
      <c r="I2868" s="42">
        <f t="shared" si="317"/>
        <v>0.11751410221152725</v>
      </c>
      <c r="L2868" s="44"/>
    </row>
    <row r="2869" spans="1:12" x14ac:dyDescent="0.25">
      <c r="A2869" s="51">
        <f t="shared" si="318"/>
        <v>6823.386941415657</v>
      </c>
      <c r="B2869" s="5">
        <f t="shared" si="312"/>
        <v>4.090928192883235E-2</v>
      </c>
      <c r="C2869" s="49">
        <f t="shared" si="315"/>
        <v>-27.763562870107158</v>
      </c>
      <c r="D2869" s="5">
        <f t="shared" si="313"/>
        <v>65.63628568589013</v>
      </c>
      <c r="E2869" s="5">
        <f t="shared" si="314"/>
        <v>489.46092809211189</v>
      </c>
      <c r="F2869" s="5">
        <f t="shared" si="316"/>
        <v>26.897180293541698</v>
      </c>
      <c r="G2869" s="16">
        <f>IF(AND(C$9="L",C$10="IB"),IF((($C$7*Coefficients!$C$16)/($A2869*($C$4/100)))&lt;=1,2*ASIN(($C$7*Coefficients!$C$16)/( $A2869*($C$4/100)))*180/PI(),180),IF(AND(C$9="C",C$10="IB"),IF((($C$7*Coefficients!$D$16)/($A2869*($C$4/100)))&lt;=1,2*ASIN(($C$7*Coefficients!$D$16)/( $A2869*($C$4/100)))*180/PI(),180),IF(AND(C$9="L",C$10="D"),IF((($C$7*Coefficients!$E$16)/($A2869*($C$4/100)))&lt;=1,2*ASIN(($C$7*Coefficients!$E$16)/( $A2869*($C$4/100)))*180/PI(),180),IF(AND(C$9="C",C$10="D"),IF((($C$7*Coefficients!$F$16)/($A2869*($C$4/100)))&lt;=1,2*ASIN(($C$7*Coefficients!$F$16)/( $A2869*($C$4/100)))*180/PI(),180),FALSE))))</f>
        <v>11.475261876778044</v>
      </c>
      <c r="H2869" s="50">
        <f>IF(AND(C$9="L",C$10="IB"),(($C$7*Coefficients!$C$16)/($A2869*SIN(C$5*PI()/180))*100/2)^2*PI(),IF(AND(C$9="C",C$10="IB"),(($C$7*Coefficients!$D$16)/($A2869*SIN(C$5*PI()/180))*100/2)^2*PI(),IF(AND(C$9="L",C$10="D"),(($C$7*Coefficients!$E$16)/($A2869*SIN(C$5*PI()/180))*100/2)^2*PI(),IF(AND(C$9="C",C$10="D"),(($C$7* Coefficients!$F$16)/($A2869*SIN(C$5*PI()/180))*100/2)^2*PI(),FALSE))))</f>
        <v>55.076665010674937</v>
      </c>
      <c r="I2869" s="42">
        <f t="shared" si="317"/>
        <v>0.11724382727649078</v>
      </c>
      <c r="L2869" s="44"/>
    </row>
    <row r="2870" spans="1:12" x14ac:dyDescent="0.25">
      <c r="A2870" s="51">
        <f t="shared" si="318"/>
        <v>6839.1164728132517</v>
      </c>
      <c r="B2870" s="5">
        <f t="shared" si="312"/>
        <v>3.9942660232321694E-2</v>
      </c>
      <c r="C2870" s="49">
        <f t="shared" si="315"/>
        <v>-27.971260278668368</v>
      </c>
      <c r="D2870" s="5">
        <f t="shared" si="313"/>
        <v>65.787592950945154</v>
      </c>
      <c r="E2870" s="5">
        <f t="shared" si="314"/>
        <v>491.72017708565369</v>
      </c>
      <c r="F2870" s="5">
        <f t="shared" si="316"/>
        <v>26.917180293541701</v>
      </c>
      <c r="G2870" s="16">
        <f>IF(AND(C$9="L",C$10="IB"),IF((($C$7*Coefficients!$C$16)/($A2870*($C$4/100)))&lt;=1,2*ASIN(($C$7*Coefficients!$C$16)/( $A2870*($C$4/100)))*180/PI(),180),IF(AND(C$9="C",C$10="IB"),IF((($C$7*Coefficients!$D$16)/($A2870*($C$4/100)))&lt;=1,2*ASIN(($C$7*Coefficients!$D$16)/( $A2870*($C$4/100)))*180/PI(),180),IF(AND(C$9="L",C$10="D"),IF((($C$7*Coefficients!$E$16)/($A2870*($C$4/100)))&lt;=1,2*ASIN(($C$7*Coefficients!$E$16)/( $A2870*($C$4/100)))*180/PI(),180),IF(AND(C$9="C",C$10="D"),IF((($C$7*Coefficients!$F$16)/($A2870*($C$4/100)))&lt;=1,2*ASIN(($C$7*Coefficients!$F$16)/( $A2870*($C$4/100)))*180/PI(),180),FALSE))))</f>
        <v>11.448781236669618</v>
      </c>
      <c r="H2870" s="50">
        <f>IF(AND(C$9="L",C$10="IB"),(($C$7*Coefficients!$C$16)/($A2870*SIN(C$5*PI()/180))*100/2)^2*PI(),IF(AND(C$9="C",C$10="IB"),(($C$7*Coefficients!$D$16)/($A2870*SIN(C$5*PI()/180))*100/2)^2*PI(),IF(AND(C$9="L",C$10="D"),(($C$7*Coefficients!$E$16)/($A2870*SIN(C$5*PI()/180))*100/2)^2*PI(),IF(AND(C$9="C",C$10="D"),(($C$7* Coefficients!$F$16)/($A2870*SIN(C$5*PI()/180))*100/2)^2*PI(),FALSE))))</f>
        <v>54.823610721281149</v>
      </c>
      <c r="I2870" s="42">
        <f t="shared" si="317"/>
        <v>0.11697417395655528</v>
      </c>
      <c r="L2870" s="44"/>
    </row>
    <row r="2871" spans="1:12" x14ac:dyDescent="0.25">
      <c r="A2871" s="51">
        <f t="shared" si="318"/>
        <v>6854.8822645255714</v>
      </c>
      <c r="B2871" s="5">
        <f t="shared" si="312"/>
        <v>3.8961924384270055E-2</v>
      </c>
      <c r="C2871" s="49">
        <f t="shared" si="315"/>
        <v>-28.18719201696198</v>
      </c>
      <c r="D2871" s="5">
        <f t="shared" si="313"/>
        <v>65.939249015269027</v>
      </c>
      <c r="E2871" s="5">
        <f t="shared" si="314"/>
        <v>493.98985429873636</v>
      </c>
      <c r="F2871" s="5">
        <f t="shared" si="316"/>
        <v>26.937180293541697</v>
      </c>
      <c r="G2871" s="16">
        <f>IF(AND(C$9="L",C$10="IB"),IF((($C$7*Coefficients!$C$16)/($A2871*($C$4/100)))&lt;=1,2*ASIN(($C$7*Coefficients!$C$16)/( $A2871*($C$4/100)))*180/PI(),180),IF(AND(C$9="C",C$10="IB"),IF((($C$7*Coefficients!$D$16)/($A2871*($C$4/100)))&lt;=1,2*ASIN(($C$7*Coefficients!$D$16)/( $A2871*($C$4/100)))*180/PI(),180),IF(AND(C$9="L",C$10="D"),IF((($C$7*Coefficients!$E$16)/($A2871*($C$4/100)))&lt;=1,2*ASIN(($C$7*Coefficients!$E$16)/( $A2871*($C$4/100)))*180/PI(),180),IF(AND(C$9="C",C$10="D"),IF((($C$7*Coefficients!$F$16)/($A2871*($C$4/100)))&lt;=1,2*ASIN(($C$7*Coefficients!$F$16)/( $A2871*($C$4/100)))*180/PI(),180),FALSE))))</f>
        <v>11.422362111637742</v>
      </c>
      <c r="H2871" s="50">
        <f>IF(AND(C$9="L",C$10="IB"),(($C$7*Coefficients!$C$16)/($A2871*SIN(C$5*PI()/180))*100/2)^2*PI(),IF(AND(C$9="C",C$10="IB"),(($C$7*Coefficients!$D$16)/($A2871*SIN(C$5*PI()/180))*100/2)^2*PI(),IF(AND(C$9="L",C$10="D"),(($C$7*Coefficients!$E$16)/($A2871*SIN(C$5*PI()/180))*100/2)^2*PI(),IF(AND(C$9="C",C$10="D"),(($C$7* Coefficients!$F$16)/($A2871*SIN(C$5*PI()/180))*100/2)^2*PI(),FALSE))))</f>
        <v>54.571719110734499</v>
      </c>
      <c r="I2871" s="42">
        <f t="shared" si="317"/>
        <v>0.11670514082204567</v>
      </c>
      <c r="L2871" s="44"/>
    </row>
    <row r="2872" spans="1:12" x14ac:dyDescent="0.25">
      <c r="A2872" s="51">
        <f t="shared" si="318"/>
        <v>6870.6844001412746</v>
      </c>
      <c r="B2872" s="5">
        <f t="shared" si="312"/>
        <v>3.7967511299700801E-2</v>
      </c>
      <c r="C2872" s="49">
        <f t="shared" si="315"/>
        <v>-28.411757382581694</v>
      </c>
      <c r="D2872" s="5">
        <f t="shared" si="313"/>
        <v>66.091254682927143</v>
      </c>
      <c r="E2872" s="5">
        <f t="shared" si="314"/>
        <v>496.2700078658342</v>
      </c>
      <c r="F2872" s="5">
        <f t="shared" si="316"/>
        <v>26.9571802935417</v>
      </c>
      <c r="G2872" s="16">
        <f>IF(AND(C$9="L",C$10="IB"),IF((($C$7*Coefficients!$C$16)/($A2872*($C$4/100)))&lt;=1,2*ASIN(($C$7*Coefficients!$C$16)/( $A2872*($C$4/100)))*180/PI(),180),IF(AND(C$9="C",C$10="IB"),IF((($C$7*Coefficients!$D$16)/($A2872*($C$4/100)))&lt;=1,2*ASIN(($C$7*Coefficients!$D$16)/( $A2872*($C$4/100)))*180/PI(),180),IF(AND(C$9="L",C$10="D"),IF((($C$7*Coefficients!$E$16)/($A2872*($C$4/100)))&lt;=1,2*ASIN(($C$7*Coefficients!$E$16)/( $A2872*($C$4/100)))*180/PI(),180),IF(AND(C$9="C",C$10="D"),IF((($C$7*Coefficients!$F$16)/($A2872*($C$4/100)))&lt;=1,2*ASIN(($C$7*Coefficients!$F$16)/( $A2872*($C$4/100)))*180/PI(),180),FALSE))))</f>
        <v>11.396004355951499</v>
      </c>
      <c r="H2872" s="50">
        <f>IF(AND(C$9="L",C$10="IB"),(($C$7*Coefficients!$C$16)/($A2872*SIN(C$5*PI()/180))*100/2)^2*PI(),IF(AND(C$9="C",C$10="IB"),(($C$7*Coefficients!$D$16)/($A2872*SIN(C$5*PI()/180))*100/2)^2*PI(),IF(AND(C$9="L",C$10="D"),(($C$7*Coefficients!$E$16)/($A2872*SIN(C$5*PI()/180))*100/2)^2*PI(),IF(AND(C$9="C",C$10="D"),(($C$7* Coefficients!$F$16)/($A2872*SIN(C$5*PI()/180))*100/2)^2*PI(),FALSE))))</f>
        <v>54.32098483701099</v>
      </c>
      <c r="I2872" s="42">
        <f t="shared" si="317"/>
        <v>0.11643672644657503</v>
      </c>
      <c r="L2872" s="44"/>
    </row>
    <row r="2873" spans="1:12" x14ac:dyDescent="0.25">
      <c r="A2873" s="51">
        <f t="shared" si="318"/>
        <v>6886.522963441711</v>
      </c>
      <c r="B2873" s="5">
        <f t="shared" si="312"/>
        <v>3.6959866128695507E-2</v>
      </c>
      <c r="C2873" s="49">
        <f t="shared" si="315"/>
        <v>-28.645392209901239</v>
      </c>
      <c r="D2873" s="5">
        <f t="shared" si="313"/>
        <v>66.243610759838376</v>
      </c>
      <c r="E2873" s="5">
        <f t="shared" si="314"/>
        <v>498.56068614360026</v>
      </c>
      <c r="F2873" s="5">
        <f t="shared" si="316"/>
        <v>26.9771802935417</v>
      </c>
      <c r="G2873" s="16">
        <f>IF(AND(C$9="L",C$10="IB"),IF((($C$7*Coefficients!$C$16)/($A2873*($C$4/100)))&lt;=1,2*ASIN(($C$7*Coefficients!$C$16)/( $A2873*($C$4/100)))*180/PI(),180),IF(AND(C$9="C",C$10="IB"),IF((($C$7*Coefficients!$D$16)/($A2873*($C$4/100)))&lt;=1,2*ASIN(($C$7*Coefficients!$D$16)/( $A2873*($C$4/100)))*180/PI(),180),IF(AND(C$9="L",C$10="D"),IF((($C$7*Coefficients!$E$16)/($A2873*($C$4/100)))&lt;=1,2*ASIN(($C$7*Coefficients!$E$16)/( $A2873*($C$4/100)))*180/PI(),180),IF(AND(C$9="C",C$10="D"),IF((($C$7*Coefficients!$F$16)/($A2873*($C$4/100)))&lt;=1,2*ASIN(($C$7*Coefficients!$F$16)/( $A2873*($C$4/100)))*180/PI(),180),FALSE))))</f>
        <v>11.369707824244896</v>
      </c>
      <c r="H2873" s="50">
        <f>IF(AND(C$9="L",C$10="IB"),(($C$7*Coefficients!$C$16)/($A2873*SIN(C$5*PI()/180))*100/2)^2*PI(),IF(AND(C$9="C",C$10="IB"),(($C$7*Coefficients!$D$16)/($A2873*SIN(C$5*PI()/180))*100/2)^2*PI(),IF(AND(C$9="L",C$10="D"),(($C$7*Coefficients!$E$16)/($A2873*SIN(C$5*PI()/180))*100/2)^2*PI(),IF(AND(C$9="C",C$10="D"),(($C$7* Coefficients!$F$16)/($A2873*SIN(C$5*PI()/180))*100/2)^2*PI(),FALSE))))</f>
        <v>54.071402582630881</v>
      </c>
      <c r="I2873" s="42">
        <f t="shared" si="317"/>
        <v>0.11616892940703709</v>
      </c>
      <c r="L2873" s="44"/>
    </row>
    <row r="2874" spans="1:12" x14ac:dyDescent="0.25">
      <c r="A2874" s="51">
        <f t="shared" si="318"/>
        <v>6902.3980384013666</v>
      </c>
      <c r="B2874" s="5">
        <f t="shared" si="312"/>
        <v>3.5939442125094992E-2</v>
      </c>
      <c r="C2874" s="49">
        <f t="shared" si="315"/>
        <v>-28.888573371404146</v>
      </c>
      <c r="D2874" s="5">
        <f t="shared" si="313"/>
        <v>66.396318053779524</v>
      </c>
      <c r="E2874" s="5">
        <f t="shared" si="314"/>
        <v>500.86193771189187</v>
      </c>
      <c r="F2874" s="5">
        <f t="shared" si="316"/>
        <v>26.997180293541696</v>
      </c>
      <c r="G2874" s="16">
        <f>IF(AND(C$9="L",C$10="IB"),IF((($C$7*Coefficients!$C$16)/($A2874*($C$4/100)))&lt;=1,2*ASIN(($C$7*Coefficients!$C$16)/( $A2874*($C$4/100)))*180/PI(),180),IF(AND(C$9="C",C$10="IB"),IF((($C$7*Coefficients!$D$16)/($A2874*($C$4/100)))&lt;=1,2*ASIN(($C$7*Coefficients!$D$16)/( $A2874*($C$4/100)))*180/PI(),180),IF(AND(C$9="L",C$10="D"),IF((($C$7*Coefficients!$E$16)/($A2874*($C$4/100)))&lt;=1,2*ASIN(($C$7*Coefficients!$E$16)/( $A2874*($C$4/100)))*180/PI(),180),IF(AND(C$9="C",C$10="D"),IF((($C$7*Coefficients!$F$16)/($A2874*($C$4/100)))&lt;=1,2*ASIN(($C$7*Coefficients!$F$16)/( $A2874*($C$4/100)))*180/PI(),180),FALSE))))</f>
        <v>11.343472371515807</v>
      </c>
      <c r="H2874" s="50">
        <f>IF(AND(C$9="L",C$10="IB"),(($C$7*Coefficients!$C$16)/($A2874*SIN(C$5*PI()/180))*100/2)^2*PI(),IF(AND(C$9="C",C$10="IB"),(($C$7*Coefficients!$D$16)/($A2874*SIN(C$5*PI()/180))*100/2)^2*PI(),IF(AND(C$9="L",C$10="D"),(($C$7*Coefficients!$E$16)/($A2874*SIN(C$5*PI()/180))*100/2)^2*PI(),IF(AND(C$9="C",C$10="D"),(($C$7* Coefficients!$F$16)/($A2874*SIN(C$5*PI()/180))*100/2)^2*PI(),FALSE))))</f>
        <v>53.822967054546154</v>
      </c>
      <c r="I2874" s="42">
        <f t="shared" si="317"/>
        <v>0.11590174828359862</v>
      </c>
      <c r="L2874" s="44"/>
    </row>
    <row r="2875" spans="1:12" x14ac:dyDescent="0.25">
      <c r="A2875" s="51">
        <f t="shared" si="318"/>
        <v>6918.3097091883092</v>
      </c>
      <c r="B2875" s="5">
        <f t="shared" si="312"/>
        <v>3.4906700509091379E-2</v>
      </c>
      <c r="C2875" s="49">
        <f t="shared" si="315"/>
        <v>-29.141824002470976</v>
      </c>
      <c r="D2875" s="5">
        <f t="shared" si="313"/>
        <v>66.549377374389422</v>
      </c>
      <c r="E2875" s="5">
        <f t="shared" si="314"/>
        <v>503.17381137480066</v>
      </c>
      <c r="F2875" s="5">
        <f t="shared" si="316"/>
        <v>27.017180293541699</v>
      </c>
      <c r="G2875" s="16">
        <f>IF(AND(C$9="L",C$10="IB"),IF((($C$7*Coefficients!$C$16)/($A2875*($C$4/100)))&lt;=1,2*ASIN(($C$7*Coefficients!$C$16)/( $A2875*($C$4/100)))*180/PI(),180),IF(AND(C$9="C",C$10="IB"),IF((($C$7*Coefficients!$D$16)/($A2875*($C$4/100)))&lt;=1,2*ASIN(($C$7*Coefficients!$D$16)/( $A2875*($C$4/100)))*180/PI(),180),IF(AND(C$9="L",C$10="D"),IF((($C$7*Coefficients!$E$16)/($A2875*($C$4/100)))&lt;=1,2*ASIN(($C$7*Coefficients!$E$16)/( $A2875*($C$4/100)))*180/PI(),180),IF(AND(C$9="C",C$10="D"),IF((($C$7*Coefficients!$F$16)/($A2875*($C$4/100)))&lt;=1,2*ASIN(($C$7*Coefficients!$F$16)/( $A2875*($C$4/100)))*180/PI(),180),FALSE))))</f>
        <v>11.317297853124915</v>
      </c>
      <c r="H2875" s="50">
        <f>IF(AND(C$9="L",C$10="IB"),(($C$7*Coefficients!$C$16)/($A2875*SIN(C$5*PI()/180))*100/2)^2*PI(),IF(AND(C$9="C",C$10="IB"),(($C$7*Coefficients!$D$16)/($A2875*SIN(C$5*PI()/180))*100/2)^2*PI(),IF(AND(C$9="L",C$10="D"),(($C$7*Coefficients!$E$16)/($A2875*SIN(C$5*PI()/180))*100/2)^2*PI(),IF(AND(C$9="C",C$10="D"),(($C$7* Coefficients!$F$16)/($A2875*SIN(C$5*PI()/180))*100/2)^2*PI(),FALSE))))</f>
        <v>53.575672984028003</v>
      </c>
      <c r="I2875" s="42">
        <f t="shared" si="317"/>
        <v>0.11563518165969185</v>
      </c>
      <c r="L2875" s="44"/>
    </row>
    <row r="2876" spans="1:12" x14ac:dyDescent="0.25">
      <c r="A2876" s="51">
        <f t="shared" si="318"/>
        <v>6934.2580601646323</v>
      </c>
      <c r="B2876" s="5">
        <f t="shared" si="312"/>
        <v>3.3862110323675233E-2</v>
      </c>
      <c r="C2876" s="49">
        <f t="shared" si="315"/>
        <v>-29.405719593550597</v>
      </c>
      <c r="D2876" s="5">
        <f t="shared" si="313"/>
        <v>66.702789533173373</v>
      </c>
      <c r="E2876" s="5">
        <f t="shared" si="314"/>
        <v>505.49635616168734</v>
      </c>
      <c r="F2876" s="5">
        <f t="shared" si="316"/>
        <v>27.037180293541695</v>
      </c>
      <c r="G2876" s="16">
        <f>IF(AND(C$9="L",C$10="IB"),IF((($C$7*Coefficients!$C$16)/($A2876*($C$4/100)))&lt;=1,2*ASIN(($C$7*Coefficients!$C$16)/( $A2876*($C$4/100)))*180/PI(),180),IF(AND(C$9="C",C$10="IB"),IF((($C$7*Coefficients!$D$16)/($A2876*($C$4/100)))&lt;=1,2*ASIN(($C$7*Coefficients!$D$16)/( $A2876*($C$4/100)))*180/PI(),180),IF(AND(C$9="L",C$10="D"),IF((($C$7*Coefficients!$E$16)/($A2876*($C$4/100)))&lt;=1,2*ASIN(($C$7*Coefficients!$E$16)/( $A2876*($C$4/100)))*180/PI(),180),IF(AND(C$9="C",C$10="D"),IF((($C$7*Coefficients!$F$16)/($A2876*($C$4/100)))&lt;=1,2*ASIN(($C$7*Coefficients!$F$16)/( $A2876*($C$4/100)))*180/PI(),180),FALSE))))</f>
        <v>11.291184124794695</v>
      </c>
      <c r="H2876" s="50">
        <f>IF(AND(C$9="L",C$10="IB"),(($C$7*Coefficients!$C$16)/($A2876*SIN(C$5*PI()/180))*100/2)^2*PI(),IF(AND(C$9="C",C$10="IB"),(($C$7*Coefficients!$D$16)/($A2876*SIN(C$5*PI()/180))*100/2)^2*PI(),IF(AND(C$9="L",C$10="D"),(($C$7*Coefficients!$E$16)/($A2876*SIN(C$5*PI()/180))*100/2)^2*PI(),IF(AND(C$9="C",C$10="D"),(($C$7* Coefficients!$F$16)/($A2876*SIN(C$5*PI()/180))*100/2)^2*PI(),FALSE))))</f>
        <v>53.329515126555314</v>
      </c>
      <c r="I2876" s="42">
        <f t="shared" si="317"/>
        <v>0.11536922812200712</v>
      </c>
      <c r="L2876" s="44"/>
    </row>
    <row r="2877" spans="1:12" x14ac:dyDescent="0.25">
      <c r="A2877" s="51">
        <f t="shared" si="318"/>
        <v>6950.2431758869061</v>
      </c>
      <c r="B2877" s="5">
        <f t="shared" si="312"/>
        <v>3.2806148284910734E-2</v>
      </c>
      <c r="C2877" s="49">
        <f t="shared" si="315"/>
        <v>-29.68089512821587</v>
      </c>
      <c r="D2877" s="5">
        <f t="shared" si="313"/>
        <v>66.856555343507367</v>
      </c>
      <c r="E2877" s="5">
        <f t="shared" si="314"/>
        <v>507.82962132822252</v>
      </c>
      <c r="F2877" s="5">
        <f t="shared" si="316"/>
        <v>27.057180293541695</v>
      </c>
      <c r="G2877" s="16">
        <f>IF(AND(C$9="L",C$10="IB"),IF((($C$7*Coefficients!$C$16)/($A2877*($C$4/100)))&lt;=1,2*ASIN(($C$7*Coefficients!$C$16)/( $A2877*($C$4/100)))*180/PI(),180),IF(AND(C$9="C",C$10="IB"),IF((($C$7*Coefficients!$D$16)/($A2877*($C$4/100)))&lt;=1,2*ASIN(($C$7*Coefficients!$D$16)/( $A2877*($C$4/100)))*180/PI(),180),IF(AND(C$9="L",C$10="D"),IF((($C$7*Coefficients!$E$16)/($A2877*($C$4/100)))&lt;=1,2*ASIN(($C$7*Coefficients!$E$16)/( $A2877*($C$4/100)))*180/PI(),180),IF(AND(C$9="C",C$10="D"),IF((($C$7*Coefficients!$F$16)/($A2877*($C$4/100)))&lt;=1,2*ASIN(($C$7*Coefficients!$F$16)/( $A2877*($C$4/100)))*180/PI(),180),FALSE))))</f>
        <v>11.265131042608349</v>
      </c>
      <c r="H2877" s="50">
        <f>IF(AND(C$9="L",C$10="IB"),(($C$7*Coefficients!$C$16)/($A2877*SIN(C$5*PI()/180))*100/2)^2*PI(),IF(AND(C$9="C",C$10="IB"),(($C$7*Coefficients!$D$16)/($A2877*SIN(C$5*PI()/180))*100/2)^2*PI(),IF(AND(C$9="L",C$10="D"),(($C$7*Coefficients!$E$16)/($A2877*SIN(C$5*PI()/180))*100/2)^2*PI(),IF(AND(C$9="C",C$10="D"),(($C$7* Coefficients!$F$16)/($A2877*SIN(C$5*PI()/180))*100/2)^2*PI(),FALSE))))</f>
        <v>53.084488261703392</v>
      </c>
      <c r="I2877" s="42">
        <f t="shared" si="317"/>
        <v>0.11510388626048522</v>
      </c>
      <c r="L2877" s="44"/>
    </row>
    <row r="2878" spans="1:12" x14ac:dyDescent="0.25">
      <c r="A2878" s="51">
        <f t="shared" si="318"/>
        <v>6966.2651411066227</v>
      </c>
      <c r="B2878" s="5">
        <f t="shared" si="312"/>
        <v>3.1739298626011478E-2</v>
      </c>
      <c r="C2878" s="49">
        <f t="shared" si="315"/>
        <v>-29.968053490009353</v>
      </c>
      <c r="D2878" s="5">
        <f t="shared" si="313"/>
        <v>67.010675620642431</v>
      </c>
      <c r="E2878" s="5">
        <f t="shared" si="314"/>
        <v>510.17365635743045</v>
      </c>
      <c r="F2878" s="5">
        <f t="shared" si="316"/>
        <v>27.077180293541694</v>
      </c>
      <c r="G2878" s="16">
        <f>IF(AND(C$9="L",C$10="IB"),IF((($C$7*Coefficients!$C$16)/($A2878*($C$4/100)))&lt;=1,2*ASIN(($C$7*Coefficients!$C$16)/( $A2878*($C$4/100)))*180/PI(),180),IF(AND(C$9="C",C$10="IB"),IF((($C$7*Coefficients!$D$16)/($A2878*($C$4/100)))&lt;=1,2*ASIN(($C$7*Coefficients!$D$16)/( $A2878*($C$4/100)))*180/PI(),180),IF(AND(C$9="L",C$10="D"),IF((($C$7*Coefficients!$E$16)/($A2878*($C$4/100)))&lt;=1,2*ASIN(($C$7*Coefficients!$E$16)/( $A2878*($C$4/100)))*180/PI(),180),IF(AND(C$9="C",C$10="D"),IF((($C$7*Coefficients!$F$16)/($A2878*($C$4/100)))&lt;=1,2*ASIN(($C$7*Coefficients!$F$16)/( $A2878*($C$4/100)))*180/PI(),180),FALSE))))</f>
        <v>11.239138463008802</v>
      </c>
      <c r="H2878" s="50">
        <f>IF(AND(C$9="L",C$10="IB"),(($C$7*Coefficients!$C$16)/($A2878*SIN(C$5*PI()/180))*100/2)^2*PI(),IF(AND(C$9="C",C$10="IB"),(($C$7*Coefficients!$D$16)/($A2878*SIN(C$5*PI()/180))*100/2)^2*PI(),IF(AND(C$9="L",C$10="D"),(($C$7*Coefficients!$E$16)/($A2878*SIN(C$5*PI()/180))*100/2)^2*PI(),IF(AND(C$9="C",C$10="D"),(($C$7* Coefficients!$F$16)/($A2878*SIN(C$5*PI()/180))*100/2)^2*PI(),FALSE))))</f>
        <v>52.840587193033087</v>
      </c>
      <c r="I2878" s="42">
        <f t="shared" si="317"/>
        <v>0.11483915466831003</v>
      </c>
      <c r="L2878" s="44"/>
    </row>
    <row r="2879" spans="1:12" x14ac:dyDescent="0.25">
      <c r="A2879" s="51">
        <f t="shared" si="318"/>
        <v>6982.3240407706462</v>
      </c>
      <c r="B2879" s="5">
        <f t="shared" si="312"/>
        <v>3.0662052935196572E-2</v>
      </c>
      <c r="C2879" s="49">
        <f t="shared" si="315"/>
        <v>-30.267975418478464</v>
      </c>
      <c r="D2879" s="5">
        <f t="shared" si="313"/>
        <v>67.165151181708907</v>
      </c>
      <c r="E2879" s="5">
        <f t="shared" si="314"/>
        <v>512.52851096073823</v>
      </c>
      <c r="F2879" s="5">
        <f t="shared" si="316"/>
        <v>27.097180293541694</v>
      </c>
      <c r="G2879" s="16">
        <f>IF(AND(C$9="L",C$10="IB"),IF((($C$7*Coefficients!$C$16)/($A2879*($C$4/100)))&lt;=1,2*ASIN(($C$7*Coefficients!$C$16)/( $A2879*($C$4/100)))*180/PI(),180),IF(AND(C$9="C",C$10="IB"),IF((($C$7*Coefficients!$D$16)/($A2879*($C$4/100)))&lt;=1,2*ASIN(($C$7*Coefficients!$D$16)/( $A2879*($C$4/100)))*180/PI(),180),IF(AND(C$9="L",C$10="D"),IF((($C$7*Coefficients!$E$16)/($A2879*($C$4/100)))&lt;=1,2*ASIN(($C$7*Coefficients!$E$16)/( $A2879*($C$4/100)))*180/PI(),180),IF(AND(C$9="C",C$10="D"),IF((($C$7*Coefficients!$F$16)/($A2879*($C$4/100)))&lt;=1,2*ASIN(($C$7*Coefficients!$F$16)/( $A2879*($C$4/100)))*180/PI(),180),FALSE))))</f>
        <v>11.213206242797636</v>
      </c>
      <c r="H2879" s="50">
        <f>IF(AND(C$9="L",C$10="IB"),(($C$7*Coefficients!$C$16)/($A2879*SIN(C$5*PI()/180))*100/2)^2*PI(),IF(AND(C$9="C",C$10="IB"),(($C$7*Coefficients!$D$16)/($A2879*SIN(C$5*PI()/180))*100/2)^2*PI(),IF(AND(C$9="L",C$10="D"),(($C$7*Coefficients!$E$16)/($A2879*SIN(C$5*PI()/180))*100/2)^2*PI(),IF(AND(C$9="C",C$10="D"),(($C$7* Coefficients!$F$16)/($A2879*SIN(C$5*PI()/180))*100/2)^2*PI(),FALSE))))</f>
        <v>52.597806747980883</v>
      </c>
      <c r="I2879" s="42">
        <f t="shared" si="317"/>
        <v>0.114575031941901</v>
      </c>
      <c r="L2879" s="44"/>
    </row>
    <row r="2880" spans="1:12" x14ac:dyDescent="0.25">
      <c r="A2880" s="51">
        <f t="shared" si="318"/>
        <v>6998.4199600216643</v>
      </c>
      <c r="B2880" s="5">
        <f t="shared" si="312"/>
        <v>2.9574909987306421E-2</v>
      </c>
      <c r="C2880" s="49">
        <f t="shared" si="315"/>
        <v>-30.581531369892858</v>
      </c>
      <c r="D2880" s="5">
        <f t="shared" si="313"/>
        <v>67.319982845720872</v>
      </c>
      <c r="E2880" s="5">
        <f t="shared" si="314"/>
        <v>514.89423507903109</v>
      </c>
      <c r="F2880" s="5">
        <f t="shared" si="316"/>
        <v>27.117180293541697</v>
      </c>
      <c r="G2880" s="16">
        <f>IF(AND(C$9="L",C$10="IB"),IF((($C$7*Coefficients!$C$16)/($A2880*($C$4/100)))&lt;=1,2*ASIN(($C$7*Coefficients!$C$16)/( $A2880*($C$4/100)))*180/PI(),180),IF(AND(C$9="C",C$10="IB"),IF((($C$7*Coefficients!$D$16)/($A2880*($C$4/100)))&lt;=1,2*ASIN(($C$7*Coefficients!$D$16)/( $A2880*($C$4/100)))*180/PI(),180),IF(AND(C$9="L",C$10="D"),IF((($C$7*Coefficients!$E$16)/($A2880*($C$4/100)))&lt;=1,2*ASIN(($C$7*Coefficients!$E$16)/( $A2880*($C$4/100)))*180/PI(),180),IF(AND(C$9="C",C$10="D"),IF((($C$7*Coefficients!$F$16)/($A2880*($C$4/100)))&lt;=1,2*ASIN(($C$7*Coefficients!$F$16)/( $A2880*($C$4/100)))*180/PI(),180),FALSE))))</f>
        <v>11.187334239134094</v>
      </c>
      <c r="H2880" s="50">
        <f>IF(AND(C$9="L",C$10="IB"),(($C$7*Coefficients!$C$16)/($A2880*SIN(C$5*PI()/180))*100/2)^2*PI(),IF(AND(C$9="C",C$10="IB"),(($C$7*Coefficients!$D$16)/($A2880*SIN(C$5*PI()/180))*100/2)^2*PI(),IF(AND(C$9="L",C$10="D"),(($C$7*Coefficients!$E$16)/($A2880*SIN(C$5*PI()/180))*100/2)^2*PI(),IF(AND(C$9="C",C$10="D"),(($C$7* Coefficients!$F$16)/($A2880*SIN(C$5*PI()/180))*100/2)^2*PI(),FALSE))))</f>
        <v>52.356141777748867</v>
      </c>
      <c r="I2880" s="42">
        <f t="shared" si="317"/>
        <v>0.11431151668090572</v>
      </c>
      <c r="L2880" s="44"/>
    </row>
    <row r="2881" spans="1:12" x14ac:dyDescent="0.25">
      <c r="A2881" s="51">
        <f t="shared" si="318"/>
        <v>7014.552984198639</v>
      </c>
      <c r="B2881" s="5">
        <f t="shared" si="312"/>
        <v>2.8478375569166069E-2</v>
      </c>
      <c r="C2881" s="49">
        <f t="shared" si="315"/>
        <v>-30.909695737127542</v>
      </c>
      <c r="D2881" s="5">
        <f t="shared" si="313"/>
        <v>67.475171433580371</v>
      </c>
      <c r="E2881" s="5">
        <f t="shared" si="314"/>
        <v>517.27087888371057</v>
      </c>
      <c r="F2881" s="5">
        <f t="shared" si="316"/>
        <v>27.137180293541693</v>
      </c>
      <c r="G2881" s="16">
        <f>IF(AND(C$9="L",C$10="IB"),IF((($C$7*Coefficients!$C$16)/($A2881*($C$4/100)))&lt;=1,2*ASIN(($C$7*Coefficients!$C$16)/( $A2881*($C$4/100)))*180/PI(),180),IF(AND(C$9="C",C$10="IB"),IF((($C$7*Coefficients!$D$16)/($A2881*($C$4/100)))&lt;=1,2*ASIN(($C$7*Coefficients!$D$16)/( $A2881*($C$4/100)))*180/PI(),180),IF(AND(C$9="L",C$10="D"),IF((($C$7*Coefficients!$E$16)/($A2881*($C$4/100)))&lt;=1,2*ASIN(($C$7*Coefficients!$E$16)/( $A2881*($C$4/100)))*180/PI(),180),IF(AND(C$9="C",C$10="D"),IF((($C$7*Coefficients!$F$16)/($A2881*($C$4/100)))&lt;=1,2*ASIN(($C$7*Coefficients!$F$16)/( $A2881*($C$4/100)))*180/PI(),180),FALSE))))</f>
        <v>11.161522309534051</v>
      </c>
      <c r="H2881" s="50">
        <f>IF(AND(C$9="L",C$10="IB"),(($C$7*Coefficients!$C$16)/($A2881*SIN(C$5*PI()/180))*100/2)^2*PI(),IF(AND(C$9="C",C$10="IB"),(($C$7*Coefficients!$D$16)/($A2881*SIN(C$5*PI()/180))*100/2)^2*PI(),IF(AND(C$9="L",C$10="D"),(($C$7*Coefficients!$E$16)/($A2881*SIN(C$5*PI()/180))*100/2)^2*PI(),IF(AND(C$9="C",C$10="D"),(($C$7* Coefficients!$F$16)/($A2881*SIN(C$5*PI()/180))*100/2)^2*PI(),FALSE))))</f>
        <v>52.115587157195847</v>
      </c>
      <c r="I2881" s="42">
        <f t="shared" si="317"/>
        <v>0.11404860748819251</v>
      </c>
      <c r="L2881" s="44"/>
    </row>
    <row r="2882" spans="1:12" x14ac:dyDescent="0.25">
      <c r="A2882" s="51">
        <f t="shared" si="318"/>
        <v>7030.7231988372578</v>
      </c>
      <c r="B2882" s="5">
        <f t="shared" si="312"/>
        <v>2.7372962298680567E-2</v>
      </c>
      <c r="C2882" s="49">
        <f t="shared" si="315"/>
        <v>-31.253564015001597</v>
      </c>
      <c r="D2882" s="5">
        <f t="shared" si="313"/>
        <v>67.630717768081865</v>
      </c>
      <c r="E2882" s="5">
        <f t="shared" si="314"/>
        <v>519.65849277775874</v>
      </c>
      <c r="F2882" s="5">
        <f t="shared" si="316"/>
        <v>27.157180293541693</v>
      </c>
      <c r="G2882" s="16">
        <f>IF(AND(C$9="L",C$10="IB"),IF((($C$7*Coefficients!$C$16)/($A2882*($C$4/100)))&lt;=1,2*ASIN(($C$7*Coefficients!$C$16)/( $A2882*($C$4/100)))*180/PI(),180),IF(AND(C$9="C",C$10="IB"),IF((($C$7*Coefficients!$D$16)/($A2882*($C$4/100)))&lt;=1,2*ASIN(($C$7*Coefficients!$D$16)/( $A2882*($C$4/100)))*180/PI(),180),IF(AND(C$9="L",C$10="D"),IF((($C$7*Coefficients!$E$16)/($A2882*($C$4/100)))&lt;=1,2*ASIN(($C$7*Coefficients!$E$16)/( $A2882*($C$4/100)))*180/PI(),180),IF(AND(C$9="C",C$10="D"),IF((($C$7*Coefficients!$F$16)/($A2882*($C$4/100)))&lt;=1,2*ASIN(($C$7*Coefficients!$F$16)/( $A2882*($C$4/100)))*180/PI(),180),FALSE))))</f>
        <v>11.135770311868981</v>
      </c>
      <c r="H2882" s="50">
        <f>IF(AND(C$9="L",C$10="IB"),(($C$7*Coefficients!$C$16)/($A2882*SIN(C$5*PI()/180))*100/2)^2*PI(),IF(AND(C$9="C",C$10="IB"),(($C$7*Coefficients!$D$16)/($A2882*SIN(C$5*PI()/180))*100/2)^2*PI(),IF(AND(C$9="L",C$10="D"),(($C$7*Coefficients!$E$16)/($A2882*SIN(C$5*PI()/180))*100/2)^2*PI(),IF(AND(C$9="C",C$10="D"),(($C$7* Coefficients!$F$16)/($A2882*SIN(C$5*PI()/180))*100/2)^2*PI(),FALSE))))</f>
        <v>51.8761377847284</v>
      </c>
      <c r="I2882" s="42">
        <f t="shared" si="317"/>
        <v>0.11378630296984302</v>
      </c>
      <c r="L2882" s="44"/>
    </row>
    <row r="2883" spans="1:12" x14ac:dyDescent="0.25">
      <c r="A2883" s="51">
        <f t="shared" si="318"/>
        <v>7046.9306896703893</v>
      </c>
      <c r="B2883" s="5">
        <f t="shared" si="312"/>
        <v>2.6259189437661434E-2</v>
      </c>
      <c r="C2883" s="49">
        <f t="shared" si="315"/>
        <v>-31.614373674743355</v>
      </c>
      <c r="D2883" s="5">
        <f t="shared" si="313"/>
        <v>67.78662267391654</v>
      </c>
      <c r="E2883" s="5">
        <f t="shared" si="314"/>
        <v>522.0571273968078</v>
      </c>
      <c r="F2883" s="5">
        <f t="shared" si="316"/>
        <v>27.177180293541696</v>
      </c>
      <c r="G2883" s="16">
        <f>IF(AND(C$9="L",C$10="IB"),IF((($C$7*Coefficients!$C$16)/($A2883*($C$4/100)))&lt;=1,2*ASIN(($C$7*Coefficients!$C$16)/( $A2883*($C$4/100)))*180/PI(),180),IF(AND(C$9="C",C$10="IB"),IF((($C$7*Coefficients!$D$16)/($A2883*($C$4/100)))&lt;=1,2*ASIN(($C$7*Coefficients!$D$16)/( $A2883*($C$4/100)))*180/PI(),180),IF(AND(C$9="L",C$10="D"),IF((($C$7*Coefficients!$E$16)/($A2883*($C$4/100)))&lt;=1,2*ASIN(($C$7*Coefficients!$E$16)/( $A2883*($C$4/100)))*180/PI(),180),IF(AND(C$9="C",C$10="D"),IF((($C$7*Coefficients!$F$16)/($A2883*($C$4/100)))&lt;=1,2*ASIN(($C$7*Coefficients!$F$16)/( $A2883*($C$4/100)))*180/PI(),180),FALSE))))</f>
        <v>11.110078104364952</v>
      </c>
      <c r="H2883" s="50">
        <f>IF(AND(C$9="L",C$10="IB"),(($C$7*Coefficients!$C$16)/($A2883*SIN(C$5*PI()/180))*100/2)^2*PI(),IF(AND(C$9="C",C$10="IB"),(($C$7*Coefficients!$D$16)/($A2883*SIN(C$5*PI()/180))*100/2)^2*PI(),IF(AND(C$9="L",C$10="D"),(($C$7*Coefficients!$E$16)/($A2883*SIN(C$5*PI()/180))*100/2)^2*PI(),IF(AND(C$9="C",C$10="D"),(($C$7* Coefficients!$F$16)/($A2883*SIN(C$5*PI()/180))*100/2)^2*PI(),FALSE))))</f>
        <v>51.637788582192904</v>
      </c>
      <c r="I2883" s="42">
        <f t="shared" si="317"/>
        <v>0.11352460173514478</v>
      </c>
      <c r="L2883" s="44"/>
    </row>
    <row r="2884" spans="1:12" x14ac:dyDescent="0.25">
      <c r="A2884" s="51">
        <f t="shared" si="318"/>
        <v>7063.1755426285372</v>
      </c>
      <c r="B2884" s="5">
        <f t="shared" si="312"/>
        <v>2.513758269837469E-2</v>
      </c>
      <c r="C2884" s="49">
        <f t="shared" si="315"/>
        <v>-31.993529752756373</v>
      </c>
      <c r="D2884" s="5">
        <f t="shared" si="313"/>
        <v>67.94288697767665</v>
      </c>
      <c r="E2884" s="5">
        <f t="shared" si="314"/>
        <v>524.4668336102128</v>
      </c>
      <c r="F2884" s="5">
        <f t="shared" si="316"/>
        <v>27.197180293541692</v>
      </c>
      <c r="G2884" s="16">
        <f>IF(AND(C$9="L",C$10="IB"),IF((($C$7*Coefficients!$C$16)/($A2884*($C$4/100)))&lt;=1,2*ASIN(($C$7*Coefficients!$C$16)/( $A2884*($C$4/100)))*180/PI(),180),IF(AND(C$9="C",C$10="IB"),IF((($C$7*Coefficients!$D$16)/($A2884*($C$4/100)))&lt;=1,2*ASIN(($C$7*Coefficients!$D$16)/( $A2884*($C$4/100)))*180/PI(),180),IF(AND(C$9="L",C$10="D"),IF((($C$7*Coefficients!$E$16)/($A2884*($C$4/100)))&lt;=1,2*ASIN(($C$7*Coefficients!$E$16)/( $A2884*($C$4/100)))*180/PI(),180),IF(AND(C$9="C",C$10="D"),IF((($C$7*Coefficients!$F$16)/($A2884*($C$4/100)))&lt;=1,2*ASIN(($C$7*Coefficients!$F$16)/( $A2884*($C$4/100)))*180/PI(),180),FALSE))))</f>
        <v>11.084445545601612</v>
      </c>
      <c r="H2884" s="50">
        <f>IF(AND(C$9="L",C$10="IB"),(($C$7*Coefficients!$C$16)/($A2884*SIN(C$5*PI()/180))*100/2)^2*PI(),IF(AND(C$9="C",C$10="IB"),(($C$7*Coefficients!$D$16)/($A2884*SIN(C$5*PI()/180))*100/2)^2*PI(),IF(AND(C$9="L",C$10="D"),(($C$7*Coefficients!$E$16)/($A2884*SIN(C$5*PI()/180))*100/2)^2*PI(),IF(AND(C$9="C",C$10="D"),(($C$7* Coefficients!$F$16)/($A2884*SIN(C$5*PI()/180))*100/2)^2*PI(),FALSE))))</f>
        <v>51.400534494767648</v>
      </c>
      <c r="I2884" s="42">
        <f t="shared" si="317"/>
        <v>0.11326350239658389</v>
      </c>
      <c r="L2884" s="44"/>
    </row>
    <row r="2885" spans="1:12" x14ac:dyDescent="0.25">
      <c r="A2885" s="51">
        <f t="shared" si="318"/>
        <v>7079.4578438402941</v>
      </c>
      <c r="B2885" s="5">
        <f t="shared" si="312"/>
        <v>2.4008674043816951E-2</v>
      </c>
      <c r="C2885" s="49">
        <f t="shared" si="315"/>
        <v>-32.392636491783222</v>
      </c>
      <c r="D2885" s="5">
        <f t="shared" si="313"/>
        <v>68.099511507860029</v>
      </c>
      <c r="E2885" s="5">
        <f t="shared" si="314"/>
        <v>526.88766252213134</v>
      </c>
      <c r="F2885" s="5">
        <f t="shared" si="316"/>
        <v>27.217180293541688</v>
      </c>
      <c r="G2885" s="16">
        <f>IF(AND(C$9="L",C$10="IB"),IF((($C$7*Coefficients!$C$16)/($A2885*($C$4/100)))&lt;=1,2*ASIN(($C$7*Coefficients!$C$16)/( $A2885*($C$4/100)))*180/PI(),180),IF(AND(C$9="C",C$10="IB"),IF((($C$7*Coefficients!$D$16)/($A2885*($C$4/100)))&lt;=1,2*ASIN(($C$7*Coefficients!$D$16)/( $A2885*($C$4/100)))*180/PI(),180),IF(AND(C$9="L",C$10="D"),IF((($C$7*Coefficients!$E$16)/($A2885*($C$4/100)))&lt;=1,2*ASIN(($C$7*Coefficients!$E$16)/( $A2885*($C$4/100)))*180/PI(),180),IF(AND(C$9="C",C$10="D"),IF((($C$7*Coefficients!$F$16)/($A2885*($C$4/100)))&lt;=1,2*ASIN(($C$7*Coefficients!$F$16)/( $A2885*($C$4/100)))*180/PI(),180),FALSE))))</f>
        <v>11.058872494511196</v>
      </c>
      <c r="H2885" s="50">
        <f>IF(AND(C$9="L",C$10="IB"),(($C$7*Coefficients!$C$16)/($A2885*SIN(C$5*PI()/180))*100/2)^2*PI(),IF(AND(C$9="C",C$10="IB"),(($C$7*Coefficients!$D$16)/($A2885*SIN(C$5*PI()/180))*100/2)^2*PI(),IF(AND(C$9="L",C$10="D"),(($C$7*Coefficients!$E$16)/($A2885*SIN(C$5*PI()/180))*100/2)^2*PI(),IF(AND(C$9="C",C$10="D"),(($C$7* Coefficients!$F$16)/($A2885*SIN(C$5*PI()/180))*100/2)^2*PI(),FALSE))))</f>
        <v>51.164370490855745</v>
      </c>
      <c r="I2885" s="42">
        <f t="shared" si="317"/>
        <v>0.11300300356983767</v>
      </c>
      <c r="L2885" s="44"/>
    </row>
    <row r="2886" spans="1:12" x14ac:dyDescent="0.25">
      <c r="A2886" s="51">
        <f t="shared" si="318"/>
        <v>7095.7776796327998</v>
      </c>
      <c r="B2886" s="5">
        <f t="shared" si="312"/>
        <v>2.2873001481722187E-2</v>
      </c>
      <c r="C2886" s="49">
        <f t="shared" si="315"/>
        <v>-32.813536837800427</v>
      </c>
      <c r="D2886" s="5">
        <f t="shared" si="313"/>
        <v>68.256497094874305</v>
      </c>
      <c r="E2886" s="5">
        <f t="shared" si="314"/>
        <v>529.31966547260731</v>
      </c>
      <c r="F2886" s="5">
        <f t="shared" si="316"/>
        <v>27.237180293541691</v>
      </c>
      <c r="G2886" s="16">
        <f>IF(AND(C$9="L",C$10="IB"),IF((($C$7*Coefficients!$C$16)/($A2886*($C$4/100)))&lt;=1,2*ASIN(($C$7*Coefficients!$C$16)/( $A2886*($C$4/100)))*180/PI(),180),IF(AND(C$9="C",C$10="IB"),IF((($C$7*Coefficients!$D$16)/($A2886*($C$4/100)))&lt;=1,2*ASIN(($C$7*Coefficients!$D$16)/( $A2886*($C$4/100)))*180/PI(),180),IF(AND(C$9="L",C$10="D"),IF((($C$7*Coefficients!$E$16)/($A2886*($C$4/100)))&lt;=1,2*ASIN(($C$7*Coefficients!$E$16)/( $A2886*($C$4/100)))*180/PI(),180),IF(AND(C$9="C",C$10="D"),IF((($C$7*Coefficients!$F$16)/($A2886*($C$4/100)))&lt;=1,2*ASIN(($C$7*Coefficients!$F$16)/( $A2886*($C$4/100)))*180/PI(),180),FALSE))))</f>
        <v>11.0333588103775</v>
      </c>
      <c r="H2886" s="50">
        <f>IF(AND(C$9="L",C$10="IB"),(($C$7*Coefficients!$C$16)/($A2886*SIN(C$5*PI()/180))*100/2)^2*PI(),IF(AND(C$9="C",C$10="IB"),(($C$7*Coefficients!$D$16)/($A2886*SIN(C$5*PI()/180))*100/2)^2*PI(),IF(AND(C$9="L",C$10="D"),(($C$7*Coefficients!$E$16)/($A2886*SIN(C$5*PI()/180))*100/2)^2*PI(),IF(AND(C$9="C",C$10="D"),(($C$7* Coefficients!$F$16)/($A2886*SIN(C$5*PI()/180))*100/2)^2*PI(),FALSE))))</f>
        <v>50.929291561978431</v>
      </c>
      <c r="I2886" s="42">
        <f t="shared" si="317"/>
        <v>0.11274310387376726</v>
      </c>
      <c r="L2886" s="44"/>
    </row>
    <row r="2887" spans="1:12" x14ac:dyDescent="0.25">
      <c r="A2887" s="51">
        <f t="shared" si="318"/>
        <v>7112.1351365321998</v>
      </c>
      <c r="B2887" s="5">
        <f t="shared" si="312"/>
        <v>2.1731108852308546E-2</v>
      </c>
      <c r="C2887" s="49">
        <f t="shared" si="315"/>
        <v>-33.25836225577784</v>
      </c>
      <c r="D2887" s="5">
        <f t="shared" si="313"/>
        <v>68.413844571041466</v>
      </c>
      <c r="E2887" s="5">
        <f t="shared" si="314"/>
        <v>531.76289403865917</v>
      </c>
      <c r="F2887" s="5">
        <f t="shared" si="316"/>
        <v>27.25718029354169</v>
      </c>
      <c r="G2887" s="16">
        <f>IF(AND(C$9="L",C$10="IB"),IF((($C$7*Coefficients!$C$16)/($A2887*($C$4/100)))&lt;=1,2*ASIN(($C$7*Coefficients!$C$16)/( $A2887*($C$4/100)))*180/PI(),180),IF(AND(C$9="C",C$10="IB"),IF((($C$7*Coefficients!$D$16)/($A2887*($C$4/100)))&lt;=1,2*ASIN(($C$7*Coefficients!$D$16)/( $A2887*($C$4/100)))*180/PI(),180),IF(AND(C$9="L",C$10="D"),IF((($C$7*Coefficients!$E$16)/($A2887*($C$4/100)))&lt;=1,2*ASIN(($C$7*Coefficients!$E$16)/( $A2887*($C$4/100)))*180/PI(),180),IF(AND(C$9="C",C$10="D"),IF((($C$7*Coefficients!$F$16)/($A2887*($C$4/100)))&lt;=1,2*ASIN(($C$7*Coefficients!$F$16)/( $A2887*($C$4/100)))*180/PI(),180),FALSE))))</f>
        <v>11.00790435283489</v>
      </c>
      <c r="H2887" s="50">
        <f>IF(AND(C$9="L",C$10="IB"),(($C$7*Coefficients!$C$16)/($A2887*SIN(C$5*PI()/180))*100/2)^2*PI(),IF(AND(C$9="C",C$10="IB"),(($C$7*Coefficients!$D$16)/($A2887*SIN(C$5*PI()/180))*100/2)^2*PI(),IF(AND(C$9="L",C$10="D"),(($C$7*Coefficients!$E$16)/($A2887*SIN(C$5*PI()/180))*100/2)^2*PI(),IF(AND(C$9="C",C$10="D"),(($C$7* Coefficients!$F$16)/($A2887*SIN(C$5*PI()/180))*100/2)^2*PI(),FALSE))))</f>
        <v>50.695292722668754</v>
      </c>
      <c r="I2887" s="42">
        <f t="shared" si="317"/>
        <v>0.11248380193041037</v>
      </c>
      <c r="L2887" s="44"/>
    </row>
    <row r="2888" spans="1:12" x14ac:dyDescent="0.25">
      <c r="A2888" s="51">
        <f t="shared" si="318"/>
        <v>7128.5303012641016</v>
      </c>
      <c r="B2888" s="5">
        <f t="shared" si="312"/>
        <v>2.0583545609781376E-2</v>
      </c>
      <c r="C2888" s="49">
        <f t="shared" si="315"/>
        <v>-33.729596278417013</v>
      </c>
      <c r="D2888" s="5">
        <f t="shared" si="313"/>
        <v>68.571554770602134</v>
      </c>
      <c r="E2888" s="5">
        <f t="shared" si="314"/>
        <v>534.21740003537411</v>
      </c>
      <c r="F2888" s="5">
        <f t="shared" si="316"/>
        <v>27.27718029354169</v>
      </c>
      <c r="G2888" s="16">
        <f>IF(AND(C$9="L",C$10="IB"),IF((($C$7*Coefficients!$C$16)/($A2888*($C$4/100)))&lt;=1,2*ASIN(($C$7*Coefficients!$C$16)/( $A2888*($C$4/100)))*180/PI(),180),IF(AND(C$9="C",C$10="IB"),IF((($C$7*Coefficients!$D$16)/($A2888*($C$4/100)))&lt;=1,2*ASIN(($C$7*Coefficients!$D$16)/( $A2888*($C$4/100)))*180/PI(),180),IF(AND(C$9="L",C$10="D"),IF((($C$7*Coefficients!$E$16)/($A2888*($C$4/100)))&lt;=1,2*ASIN(($C$7*Coefficients!$E$16)/( $A2888*($C$4/100)))*180/PI(),180),IF(AND(C$9="C",C$10="D"),IF((($C$7*Coefficients!$F$16)/($A2888*($C$4/100)))&lt;=1,2*ASIN(($C$7*Coefficients!$F$16)/( $A2888*($C$4/100)))*180/PI(),180),FALSE))))</f>
        <v>10.982508981867303</v>
      </c>
      <c r="H2888" s="50">
        <f>IF(AND(C$9="L",C$10="IB"),(($C$7*Coefficients!$C$16)/($A2888*SIN(C$5*PI()/180))*100/2)^2*PI(),IF(AND(C$9="C",C$10="IB"),(($C$7*Coefficients!$D$16)/($A2888*SIN(C$5*PI()/180))*100/2)^2*PI(),IF(AND(C$9="L",C$10="D"),(($C$7*Coefficients!$E$16)/($A2888*SIN(C$5*PI()/180))*100/2)^2*PI(),IF(AND(C$9="C",C$10="D"),(($C$7* Coefficients!$F$16)/($A2888*SIN(C$5*PI()/180))*100/2)^2*PI(),FALSE))))</f>
        <v>50.462369010365911</v>
      </c>
      <c r="I2888" s="42">
        <f t="shared" si="317"/>
        <v>0.11222509636497388</v>
      </c>
      <c r="L2888" s="44"/>
    </row>
    <row r="2889" spans="1:12" x14ac:dyDescent="0.25">
      <c r="A2889" s="51">
        <f t="shared" si="318"/>
        <v>7144.963260754037</v>
      </c>
      <c r="B2889" s="5">
        <f t="shared" si="312"/>
        <v>1.9430866597610442E-2</v>
      </c>
      <c r="C2889" s="49">
        <f t="shared" si="315"/>
        <v>-34.230156597198885</v>
      </c>
      <c r="D2889" s="5">
        <f t="shared" si="313"/>
        <v>68.729628529720102</v>
      </c>
      <c r="E2889" s="5">
        <f t="shared" si="314"/>
        <v>536.68323551700678</v>
      </c>
      <c r="F2889" s="5">
        <f t="shared" si="316"/>
        <v>27.29718029354169</v>
      </c>
      <c r="G2889" s="16">
        <f>IF(AND(C$9="L",C$10="IB"),IF((($C$7*Coefficients!$C$16)/($A2889*($C$4/100)))&lt;=1,2*ASIN(($C$7*Coefficients!$C$16)/( $A2889*($C$4/100)))*180/PI(),180),IF(AND(C$9="C",C$10="IB"),IF((($C$7*Coefficients!$D$16)/($A2889*($C$4/100)))&lt;=1,2*ASIN(($C$7*Coefficients!$D$16)/( $A2889*($C$4/100)))*180/PI(),180),IF(AND(C$9="L",C$10="D"),IF((($C$7*Coefficients!$E$16)/($A2889*($C$4/100)))&lt;=1,2*ASIN(($C$7*Coefficients!$E$16)/( $A2889*($C$4/100)))*180/PI(),180),IF(AND(C$9="C",C$10="D"),IF((($C$7*Coefficients!$F$16)/($A2889*($C$4/100)))&lt;=1,2*ASIN(($C$7*Coefficients!$F$16)/( $A2889*($C$4/100)))*180/PI(),180),FALSE))))</f>
        <v>10.957172557807274</v>
      </c>
      <c r="H2889" s="50">
        <f>IF(AND(C$9="L",C$10="IB"),(($C$7*Coefficients!$C$16)/($A2889*SIN(C$5*PI()/180))*100/2)^2*PI(),IF(AND(C$9="C",C$10="IB"),(($C$7*Coefficients!$D$16)/($A2889*SIN(C$5*PI()/180))*100/2)^2*PI(),IF(AND(C$9="L",C$10="D"),(($C$7*Coefficients!$E$16)/($A2889*SIN(C$5*PI()/180))*100/2)^2*PI(),IF(AND(C$9="C",C$10="D"),(($C$7* Coefficients!$F$16)/($A2889*SIN(C$5*PI()/180))*100/2)^2*PI(),FALSE))))</f>
        <v>50.230515485310022</v>
      </c>
      <c r="I2889" s="42">
        <f t="shared" si="317"/>
        <v>0.11196698580582663</v>
      </c>
      <c r="L2889" s="44"/>
    </row>
    <row r="2890" spans="1:12" x14ac:dyDescent="0.25">
      <c r="A2890" s="51">
        <f t="shared" si="318"/>
        <v>7161.4341021279215</v>
      </c>
      <c r="B2890" s="5">
        <f t="shared" si="312"/>
        <v>1.8273631817605187E-2</v>
      </c>
      <c r="C2890" s="49">
        <f t="shared" si="315"/>
        <v>-34.763502592527054</v>
      </c>
      <c r="D2890" s="5">
        <f t="shared" si="313"/>
        <v>68.88806668648671</v>
      </c>
      <c r="E2890" s="5">
        <f t="shared" si="314"/>
        <v>539.16045277808382</v>
      </c>
      <c r="F2890" s="5">
        <f t="shared" si="316"/>
        <v>27.317180293541689</v>
      </c>
      <c r="G2890" s="16">
        <f>IF(AND(C$9="L",C$10="IB"),IF((($C$7*Coefficients!$C$16)/($A2890*($C$4/100)))&lt;=1,2*ASIN(($C$7*Coefficients!$C$16)/( $A2890*($C$4/100)))*180/PI(),180),IF(AND(C$9="C",C$10="IB"),IF((($C$7*Coefficients!$D$16)/($A2890*($C$4/100)))&lt;=1,2*ASIN(($C$7*Coefficients!$D$16)/( $A2890*($C$4/100)))*180/PI(),180),IF(AND(C$9="L",C$10="D"),IF((($C$7*Coefficients!$E$16)/($A2890*($C$4/100)))&lt;=1,2*ASIN(($C$7*Coefficients!$E$16)/( $A2890*($C$4/100)))*180/PI(),180),IF(AND(C$9="C",C$10="D"),IF((($C$7*Coefficients!$F$16)/($A2890*($C$4/100)))&lt;=1,2*ASIN(($C$7*Coefficients!$F$16)/( $A2890*($C$4/100)))*180/PI(),180),FALSE))))</f>
        <v>10.931894941334907</v>
      </c>
      <c r="H2890" s="50">
        <f>IF(AND(C$9="L",C$10="IB"),(($C$7*Coefficients!$C$16)/($A2890*SIN(C$5*PI()/180))*100/2)^2*PI(),IF(AND(C$9="C",C$10="IB"),(($C$7*Coefficients!$D$16)/($A2890*SIN(C$5*PI()/180))*100/2)^2*PI(),IF(AND(C$9="L",C$10="D"),(($C$7*Coefficients!$E$16)/($A2890*SIN(C$5*PI()/180))*100/2)^2*PI(),IF(AND(C$9="C",C$10="D"),(($C$7* Coefficients!$F$16)/($A2890*SIN(C$5*PI()/180))*100/2)^2*PI(),FALSE))))</f>
        <v>49.999727230437379</v>
      </c>
      <c r="I2890" s="42">
        <f t="shared" si="317"/>
        <v>0.11170946888449215</v>
      </c>
      <c r="L2890" s="44"/>
    </row>
    <row r="2891" spans="1:12" x14ac:dyDescent="0.25">
      <c r="A2891" s="51">
        <f t="shared" si="318"/>
        <v>7177.9429127125159</v>
      </c>
      <c r="B2891" s="5">
        <f t="shared" si="312"/>
        <v>1.7112406192813494E-2</v>
      </c>
      <c r="C2891" s="49">
        <f t="shared" si="315"/>
        <v>-35.33377839154052</v>
      </c>
      <c r="D2891" s="5">
        <f t="shared" si="313"/>
        <v>69.046870080925302</v>
      </c>
      <c r="E2891" s="5">
        <f t="shared" si="314"/>
        <v>541.64910435451202</v>
      </c>
      <c r="F2891" s="5">
        <f t="shared" si="316"/>
        <v>27.337180293541689</v>
      </c>
      <c r="G2891" s="16">
        <f>IF(AND(C$9="L",C$10="IB"),IF((($C$7*Coefficients!$C$16)/($A2891*($C$4/100)))&lt;=1,2*ASIN(($C$7*Coefficients!$C$16)/( $A2891*($C$4/100)))*180/PI(),180),IF(AND(C$9="C",C$10="IB"),IF((($C$7*Coefficients!$D$16)/($A2891*($C$4/100)))&lt;=1,2*ASIN(($C$7*Coefficients!$D$16)/( $A2891*($C$4/100)))*180/PI(),180),IF(AND(C$9="L",C$10="D"),IF((($C$7*Coefficients!$E$16)/($A2891*($C$4/100)))&lt;=1,2*ASIN(($C$7*Coefficients!$E$16)/( $A2891*($C$4/100)))*180/PI(),180),IF(AND(C$9="C",C$10="D"),IF((($C$7*Coefficients!$F$16)/($A2891*($C$4/100)))&lt;=1,2*ASIN(($C$7*Coefficients!$F$16)/( $A2891*($C$4/100)))*180/PI(),180),FALSE))))</f>
        <v>10.906675993476929</v>
      </c>
      <c r="H2891" s="50">
        <f>IF(AND(C$9="L",C$10="IB"),(($C$7*Coefficients!$C$16)/($A2891*SIN(C$5*PI()/180))*100/2)^2*PI(),IF(AND(C$9="C",C$10="IB"),(($C$7*Coefficients!$D$16)/($A2891*SIN(C$5*PI()/180))*100/2)^2*PI(),IF(AND(C$9="L",C$10="D"),(($C$7*Coefficients!$E$16)/($A2891*SIN(C$5*PI()/180))*100/2)^2*PI(),IF(AND(C$9="C",C$10="D"),(($C$7* Coefficients!$F$16)/($A2891*SIN(C$5*PI()/180))*100/2)^2*PI(),FALSE))))</f>
        <v>49.769999351276027</v>
      </c>
      <c r="I2891" s="42">
        <f t="shared" si="317"/>
        <v>0.11145254423564135</v>
      </c>
      <c r="L2891" s="44"/>
    </row>
    <row r="2892" spans="1:12" x14ac:dyDescent="0.25">
      <c r="A2892" s="51">
        <f t="shared" si="318"/>
        <v>7194.4897800358904</v>
      </c>
      <c r="B2892" s="5">
        <f t="shared" si="312"/>
        <v>1.5947759324283575E-2</v>
      </c>
      <c r="C2892" s="49">
        <f t="shared" si="315"/>
        <v>-35.946006542365275</v>
      </c>
      <c r="D2892" s="5">
        <f t="shared" si="313"/>
        <v>69.206039554995641</v>
      </c>
      <c r="E2892" s="5">
        <f t="shared" si="314"/>
        <v>544.14924302469296</v>
      </c>
      <c r="F2892" s="5">
        <f t="shared" si="316"/>
        <v>27.357180293541688</v>
      </c>
      <c r="G2892" s="16">
        <f>IF(AND(C$9="L",C$10="IB"),IF((($C$7*Coefficients!$C$16)/($A2892*($C$4/100)))&lt;=1,2*ASIN(($C$7*Coefficients!$C$16)/( $A2892*($C$4/100)))*180/PI(),180),IF(AND(C$9="C",C$10="IB"),IF((($C$7*Coefficients!$D$16)/($A2892*($C$4/100)))&lt;=1,2*ASIN(($C$7*Coefficients!$D$16)/( $A2892*($C$4/100)))*180/PI(),180),IF(AND(C$9="L",C$10="D"),IF((($C$7*Coefficients!$E$16)/($A2892*($C$4/100)))&lt;=1,2*ASIN(($C$7*Coefficients!$E$16)/( $A2892*($C$4/100)))*180/PI(),180),IF(AND(C$9="C",C$10="D"),IF((($C$7*Coefficients!$F$16)/($A2892*($C$4/100)))&lt;=1,2*ASIN(($C$7*Coefficients!$F$16)/( $A2892*($C$4/100)))*180/PI(),180),FALSE))))</f>
        <v>10.881515575605681</v>
      </c>
      <c r="H2892" s="50">
        <f>IF(AND(C$9="L",C$10="IB"),(($C$7*Coefficients!$C$16)/($A2892*SIN(C$5*PI()/180))*100/2)^2*PI(),IF(AND(C$9="C",C$10="IB"),(($C$7*Coefficients!$D$16)/($A2892*SIN(C$5*PI()/180))*100/2)^2*PI(),IF(AND(C$9="L",C$10="D"),(($C$7*Coefficients!$E$16)/($A2892*SIN(C$5*PI()/180))*100/2)^2*PI(),IF(AND(C$9="C",C$10="D"),(($C$7* Coefficients!$F$16)/($A2892*SIN(C$5*PI()/180))*100/2)^2*PI(),FALSE))))</f>
        <v>49.541326975842139</v>
      </c>
      <c r="I2892" s="42">
        <f t="shared" si="317"/>
        <v>0.11119621049708533</v>
      </c>
      <c r="L2892" s="44"/>
    </row>
    <row r="2893" spans="1:12" x14ac:dyDescent="0.25">
      <c r="A2893" s="51">
        <f t="shared" si="318"/>
        <v>7211.0747918278885</v>
      </c>
      <c r="B2893" s="5">
        <f t="shared" si="312"/>
        <v>1.4780265241720127E-2</v>
      </c>
      <c r="C2893" s="49">
        <f t="shared" si="315"/>
        <v>-36.606355443341037</v>
      </c>
      <c r="D2893" s="5">
        <f t="shared" si="313"/>
        <v>69.365575952598419</v>
      </c>
      <c r="E2893" s="5">
        <f t="shared" si="314"/>
        <v>546.66092181064221</v>
      </c>
      <c r="F2893" s="5">
        <f t="shared" si="316"/>
        <v>27.377180293541691</v>
      </c>
      <c r="G2893" s="16">
        <f>IF(AND(C$9="L",C$10="IB"),IF((($C$7*Coefficients!$C$16)/($A2893*($C$4/100)))&lt;=1,2*ASIN(($C$7*Coefficients!$C$16)/( $A2893*($C$4/100)))*180/PI(),180),IF(AND(C$9="C",C$10="IB"),IF((($C$7*Coefficients!$D$16)/($A2893*($C$4/100)))&lt;=1,2*ASIN(($C$7*Coefficients!$D$16)/( $A2893*($C$4/100)))*180/PI(),180),IF(AND(C$9="L",C$10="D"),IF((($C$7*Coefficients!$E$16)/($A2893*($C$4/100)))&lt;=1,2*ASIN(($C$7*Coefficients!$E$16)/( $A2893*($C$4/100)))*180/PI(),180),IF(AND(C$9="C",C$10="D"),IF((($C$7*Coefficients!$F$16)/($A2893*($C$4/100)))&lt;=1,2*ASIN(($C$7*Coefficients!$F$16)/( $A2893*($C$4/100)))*180/PI(),180),FALSE))))</f>
        <v>10.856413549438162</v>
      </c>
      <c r="H2893" s="50">
        <f>IF(AND(C$9="L",C$10="IB"),(($C$7*Coefficients!$C$16)/($A2893*SIN(C$5*PI()/180))*100/2)^2*PI(),IF(AND(C$9="C",C$10="IB"),(($C$7*Coefficients!$D$16)/($A2893*SIN(C$5*PI()/180))*100/2)^2*PI(),IF(AND(C$9="L",C$10="D"),(($C$7*Coefficients!$E$16)/($A2893*SIN(C$5*PI()/180))*100/2)^2*PI(),IF(AND(C$9="C",C$10="D"),(($C$7* Coefficients!$F$16)/($A2893*SIN(C$5*PI()/180))*100/2)^2*PI(),FALSE))))</f>
        <v>49.313705254536622</v>
      </c>
      <c r="I2893" s="42">
        <f t="shared" si="317"/>
        <v>0.11094046630976812</v>
      </c>
      <c r="L2893" s="44"/>
    </row>
    <row r="2894" spans="1:12" x14ac:dyDescent="0.25">
      <c r="A2894" s="51">
        <f t="shared" si="318"/>
        <v>7227.6980360205926</v>
      </c>
      <c r="B2894" s="5">
        <f t="shared" si="312"/>
        <v>1.3610502148082168E-2</v>
      </c>
      <c r="C2894" s="49">
        <f t="shared" si="315"/>
        <v>-37.322517031395186</v>
      </c>
      <c r="D2894" s="5">
        <f t="shared" si="313"/>
        <v>69.525480119579811</v>
      </c>
      <c r="E2894" s="5">
        <f t="shared" si="314"/>
        <v>549.18419397911453</v>
      </c>
      <c r="F2894" s="5">
        <f t="shared" si="316"/>
        <v>27.397180293541687</v>
      </c>
      <c r="G2894" s="16">
        <f>IF(AND(C$9="L",C$10="IB"),IF((($C$7*Coefficients!$C$16)/($A2894*($C$4/100)))&lt;=1,2*ASIN(($C$7*Coefficients!$C$16)/( $A2894*($C$4/100)))*180/PI(),180),IF(AND(C$9="C",C$10="IB"),IF((($C$7*Coefficients!$D$16)/($A2894*($C$4/100)))&lt;=1,2*ASIN(($C$7*Coefficients!$D$16)/( $A2894*($C$4/100)))*180/PI(),180),IF(AND(C$9="L",C$10="D"),IF((($C$7*Coefficients!$E$16)/($A2894*($C$4/100)))&lt;=1,2*ASIN(($C$7*Coefficients!$E$16)/( $A2894*($C$4/100)))*180/PI(),180),IF(AND(C$9="C",C$10="D"),IF((($C$7*Coefficients!$F$16)/($A2894*($C$4/100)))&lt;=1,2*ASIN(($C$7*Coefficients!$F$16)/( $A2894*($C$4/100)))*180/PI(),180),FALSE))))</f>
        <v>10.831369777035032</v>
      </c>
      <c r="H2894" s="50">
        <f>IF(AND(C$9="L",C$10="IB"),(($C$7*Coefficients!$C$16)/($A2894*SIN(C$5*PI()/180))*100/2)^2*PI(),IF(AND(C$9="C",C$10="IB"),(($C$7*Coefficients!$D$16)/($A2894*SIN(C$5*PI()/180))*100/2)^2*PI(),IF(AND(C$9="L",C$10="D"),(($C$7*Coefficients!$E$16)/($A2894*SIN(C$5*PI()/180))*100/2)^2*PI(),IF(AND(C$9="C",C$10="D"),(($C$7* Coefficients!$F$16)/($A2894*SIN(C$5*PI()/180))*100/2)^2*PI(),FALSE))))</f>
        <v>49.087129360042191</v>
      </c>
      <c r="I2894" s="42">
        <f t="shared" si="317"/>
        <v>0.11068531031775948</v>
      </c>
      <c r="L2894" s="44"/>
    </row>
    <row r="2895" spans="1:12" x14ac:dyDescent="0.25">
      <c r="A2895" s="51">
        <f t="shared" si="318"/>
        <v>7244.3596007487877</v>
      </c>
      <c r="B2895" s="5">
        <f t="shared" si="312"/>
        <v>1.2439052158171083E-2</v>
      </c>
      <c r="C2895" s="49">
        <f t="shared" si="315"/>
        <v>-38.104254222741567</v>
      </c>
      <c r="D2895" s="5">
        <f t="shared" si="313"/>
        <v>69.685752903735704</v>
      </c>
      <c r="E2895" s="5">
        <f t="shared" si="314"/>
        <v>551.71911304273135</v>
      </c>
      <c r="F2895" s="5">
        <f t="shared" si="316"/>
        <v>27.417180293541684</v>
      </c>
      <c r="G2895" s="16">
        <f>IF(AND(C$9="L",C$10="IB"),IF((($C$7*Coefficients!$C$16)/($A2895*($C$4/100)))&lt;=1,2*ASIN(($C$7*Coefficients!$C$16)/( $A2895*($C$4/100)))*180/PI(),180),IF(AND(C$9="C",C$10="IB"),IF((($C$7*Coefficients!$D$16)/($A2895*($C$4/100)))&lt;=1,2*ASIN(($C$7*Coefficients!$D$16)/( $A2895*($C$4/100)))*180/PI(),180),IF(AND(C$9="L",C$10="D"),IF((($C$7*Coefficients!$E$16)/($A2895*($C$4/100)))&lt;=1,2*ASIN(($C$7*Coefficients!$E$16)/( $A2895*($C$4/100)))*180/PI(),180),IF(AND(C$9="C",C$10="D"),IF((($C$7*Coefficients!$F$16)/($A2895*($C$4/100)))&lt;=1,2*ASIN(($C$7*Coefficients!$F$16)/( $A2895*($C$4/100)))*180/PI(),180),FALSE))))</f>
        <v>10.806384120799649</v>
      </c>
      <c r="H2895" s="50">
        <f>IF(AND(C$9="L",C$10="IB"),(($C$7*Coefficients!$C$16)/($A2895*SIN(C$5*PI()/180))*100/2)^2*PI(),IF(AND(C$9="C",C$10="IB"),(($C$7*Coefficients!$D$16)/($A2895*SIN(C$5*PI()/180))*100/2)^2*PI(),IF(AND(C$9="L",C$10="D"),(($C$7*Coefficients!$E$16)/($A2895*SIN(C$5*PI()/180))*100/2)^2*PI(),IF(AND(C$9="C",C$10="D"),(($C$7* Coefficients!$F$16)/($A2895*SIN(C$5*PI()/180))*100/2)^2*PI(),FALSE))))</f>
        <v>48.861594487221197</v>
      </c>
      <c r="I2895" s="42">
        <f t="shared" si="317"/>
        <v>0.11043074116824776</v>
      </c>
      <c r="L2895" s="44"/>
    </row>
    <row r="2896" spans="1:12" x14ac:dyDescent="0.25">
      <c r="A2896" s="51">
        <f t="shared" si="318"/>
        <v>7261.0595743504318</v>
      </c>
      <c r="B2896" s="5">
        <f t="shared" si="312"/>
        <v>1.1266501031260621E-2</v>
      </c>
      <c r="C2896" s="49">
        <f t="shared" si="315"/>
        <v>-38.964218784233573</v>
      </c>
      <c r="D2896" s="5">
        <f t="shared" si="313"/>
        <v>69.84639515481652</v>
      </c>
      <c r="E2896" s="5">
        <f t="shared" si="314"/>
        <v>554.26573276111878</v>
      </c>
      <c r="F2896" s="5">
        <f t="shared" si="316"/>
        <v>27.437180293541687</v>
      </c>
      <c r="G2896" s="16">
        <f>IF(AND(C$9="L",C$10="IB"),IF((($C$7*Coefficients!$C$16)/($A2896*($C$4/100)))&lt;=1,2*ASIN(($C$7*Coefficients!$C$16)/( $A2896*($C$4/100)))*180/PI(),180),IF(AND(C$9="C",C$10="IB"),IF((($C$7*Coefficients!$D$16)/($A2896*($C$4/100)))&lt;=1,2*ASIN(($C$7*Coefficients!$D$16)/( $A2896*($C$4/100)))*180/PI(),180),IF(AND(C$9="L",C$10="D"),IF((($C$7*Coefficients!$E$16)/($A2896*($C$4/100)))&lt;=1,2*ASIN(($C$7*Coefficients!$E$16)/( $A2896*($C$4/100)))*180/PI(),180),IF(AND(C$9="C",C$10="D"),IF((($C$7*Coefficients!$F$16)/($A2896*($C$4/100)))&lt;=1,2*ASIN(($C$7*Coefficients!$F$16)/( $A2896*($C$4/100)))*180/PI(),180),FALSE))))</f>
        <v>10.781456443477117</v>
      </c>
      <c r="H2896" s="50">
        <f>IF(AND(C$9="L",C$10="IB"),(($C$7*Coefficients!$C$16)/($A2896*SIN(C$5*PI()/180))*100/2)^2*PI(),IF(AND(C$9="C",C$10="IB"),(($C$7*Coefficients!$D$16)/($A2896*SIN(C$5*PI()/180))*100/2)^2*PI(),IF(AND(C$9="L",C$10="D"),(($C$7*Coefficients!$E$16)/($A2896*SIN(C$5*PI()/180))*100/2)^2*PI(),IF(AND(C$9="C",C$10="D"),(($C$7* Coefficients!$F$16)/($A2896*SIN(C$5*PI()/180))*100/2)^2*PI(),FALSE))))</f>
        <v>48.637095853013498</v>
      </c>
      <c r="I2896" s="42">
        <f t="shared" si="317"/>
        <v>0.11017675751153265</v>
      </c>
      <c r="L2896" s="44"/>
    </row>
    <row r="2897" spans="1:12" x14ac:dyDescent="0.25">
      <c r="A2897" s="51">
        <f t="shared" si="318"/>
        <v>7277.7980453671216</v>
      </c>
      <c r="B2897" s="5">
        <f t="shared" si="312"/>
        <v>1.0093437897829389E-2</v>
      </c>
      <c r="C2897" s="49">
        <f t="shared" si="315"/>
        <v>-39.919217694579416</v>
      </c>
      <c r="D2897" s="5">
        <f t="shared" si="313"/>
        <v>70.007407724531404</v>
      </c>
      <c r="E2897" s="5">
        <f t="shared" si="314"/>
        <v>556.82410714204514</v>
      </c>
      <c r="F2897" s="5">
        <f t="shared" si="316"/>
        <v>27.45718029354169</v>
      </c>
      <c r="G2897" s="16">
        <f>IF(AND(C$9="L",C$10="IB"),IF((($C$7*Coefficients!$C$16)/($A2897*($C$4/100)))&lt;=1,2*ASIN(($C$7*Coefficients!$C$16)/( $A2897*($C$4/100)))*180/PI(),180),IF(AND(C$9="C",C$10="IB"),IF((($C$7*Coefficients!$D$16)/($A2897*($C$4/100)))&lt;=1,2*ASIN(($C$7*Coefficients!$D$16)/( $A2897*($C$4/100)))*180/PI(),180),IF(AND(C$9="L",C$10="D"),IF((($C$7*Coefficients!$E$16)/($A2897*($C$4/100)))&lt;=1,2*ASIN(($C$7*Coefficients!$E$16)/( $A2897*($C$4/100)))*180/PI(),180),IF(AND(C$9="C",C$10="D"),IF((($C$7*Coefficients!$F$16)/($A2897*($C$4/100)))&lt;=1,2*ASIN(($C$7*Coefficients!$F$16)/( $A2897*($C$4/100)))*180/PI(),180),FALSE))))</f>
        <v>10.756586608153297</v>
      </c>
      <c r="H2897" s="50">
        <f>IF(AND(C$9="L",C$10="IB"),(($C$7*Coefficients!$C$16)/($A2897*SIN(C$5*PI()/180))*100/2)^2*PI(),IF(AND(C$9="C",C$10="IB"),(($C$7*Coefficients!$D$16)/($A2897*SIN(C$5*PI()/180))*100/2)^2*PI(),IF(AND(C$9="L",C$10="D"),(($C$7*Coefficients!$E$16)/($A2897*SIN(C$5*PI()/180))*100/2)^2*PI(),IF(AND(C$9="C",C$10="D"),(($C$7* Coefficients!$F$16)/($A2897*SIN(C$5*PI()/180))*100/2)^2*PI(),FALSE))))</f>
        <v>48.413628696335124</v>
      </c>
      <c r="I2897" s="42">
        <f t="shared" si="317"/>
        <v>0.10992335800101813</v>
      </c>
      <c r="L2897" s="44"/>
    </row>
    <row r="2898" spans="1:12" x14ac:dyDescent="0.25">
      <c r="A2898" s="51">
        <f t="shared" si="318"/>
        <v>7294.5751025445652</v>
      </c>
      <c r="B2898" s="5">
        <f t="shared" si="312"/>
        <v>8.9204549804608717E-3</v>
      </c>
      <c r="C2898" s="49">
        <f t="shared" si="315"/>
        <v>-40.992259884530569</v>
      </c>
      <c r="D2898" s="5">
        <f t="shared" si="313"/>
        <v>70.168791466553046</v>
      </c>
      <c r="E2898" s="5">
        <f t="shared" si="314"/>
        <v>559.39429044256735</v>
      </c>
      <c r="F2898" s="5">
        <f t="shared" si="316"/>
        <v>27.477180293541686</v>
      </c>
      <c r="G2898" s="16">
        <f>IF(AND(C$9="L",C$10="IB"),IF((($C$7*Coefficients!$C$16)/($A2898*($C$4/100)))&lt;=1,2*ASIN(($C$7*Coefficients!$C$16)/( $A2898*($C$4/100)))*180/PI(),180),IF(AND(C$9="C",C$10="IB"),IF((($C$7*Coefficients!$D$16)/($A2898*($C$4/100)))&lt;=1,2*ASIN(($C$7*Coefficients!$D$16)/( $A2898*($C$4/100)))*180/PI(),180),IF(AND(C$9="L",C$10="D"),IF((($C$7*Coefficients!$E$16)/($A2898*($C$4/100)))&lt;=1,2*ASIN(($C$7*Coefficients!$E$16)/( $A2898*($C$4/100)))*180/PI(),180),IF(AND(C$9="C",C$10="D"),IF((($C$7*Coefficients!$F$16)/($A2898*($C$4/100)))&lt;=1,2*ASIN(($C$7*Coefficients!$F$16)/( $A2898*($C$4/100)))*180/PI(),180),FALSE))))</f>
        <v>10.731774478253858</v>
      </c>
      <c r="H2898" s="50">
        <f>IF(AND(C$9="L",C$10="IB"),(($C$7*Coefficients!$C$16)/($A2898*SIN(C$5*PI()/180))*100/2)^2*PI(),IF(AND(C$9="C",C$10="IB"),(($C$7*Coefficients!$D$16)/($A2898*SIN(C$5*PI()/180))*100/2)^2*PI(),IF(AND(C$9="L",C$10="D"),(($C$7*Coefficients!$E$16)/($A2898*SIN(C$5*PI()/180))*100/2)^2*PI(),IF(AND(C$9="C",C$10="D"),(($C$7* Coefficients!$F$16)/($A2898*SIN(C$5*PI()/180))*100/2)^2*PI(),FALSE))))</f>
        <v>48.191188277977332</v>
      </c>
      <c r="I2898" s="42">
        <f t="shared" si="317"/>
        <v>0.10967054129320516</v>
      </c>
      <c r="L2898" s="44"/>
    </row>
    <row r="2899" spans="1:12" x14ac:dyDescent="0.25">
      <c r="A2899" s="51">
        <f t="shared" si="318"/>
        <v>7311.3908348330497</v>
      </c>
      <c r="B2899" s="5">
        <f t="shared" si="312"/>
        <v>7.7481473089800502E-3</v>
      </c>
      <c r="C2899" s="49">
        <f t="shared" si="315"/>
        <v>-42.216042620005851</v>
      </c>
      <c r="D2899" s="5">
        <f t="shared" si="313"/>
        <v>70.330547236521952</v>
      </c>
      <c r="E2899" s="5">
        <f t="shared" si="314"/>
        <v>561.97633717018175</v>
      </c>
      <c r="F2899" s="5">
        <f t="shared" si="316"/>
        <v>27.497180293541685</v>
      </c>
      <c r="G2899" s="16">
        <f>IF(AND(C$9="L",C$10="IB"),IF((($C$7*Coefficients!$C$16)/($A2899*($C$4/100)))&lt;=1,2*ASIN(($C$7*Coefficients!$C$16)/( $A2899*($C$4/100)))*180/PI(),180),IF(AND(C$9="C",C$10="IB"),IF((($C$7*Coefficients!$D$16)/($A2899*($C$4/100)))&lt;=1,2*ASIN(($C$7*Coefficients!$D$16)/( $A2899*($C$4/100)))*180/PI(),180),IF(AND(C$9="L",C$10="D"),IF((($C$7*Coefficients!$E$16)/($A2899*($C$4/100)))&lt;=1,2*ASIN(($C$7*Coefficients!$E$16)/( $A2899*($C$4/100)))*180/PI(),180),IF(AND(C$9="C",C$10="D"),IF((($C$7*Coefficients!$F$16)/($A2899*($C$4/100)))&lt;=1,2*ASIN(($C$7*Coefficients!$F$16)/( $A2899*($C$4/100)))*180/PI(),180),FALSE))))</f>
        <v>10.70701991754332</v>
      </c>
      <c r="H2899" s="50">
        <f>IF(AND(C$9="L",C$10="IB"),(($C$7*Coefficients!$C$16)/($A2899*SIN(C$5*PI()/180))*100/2)^2*PI(),IF(AND(C$9="C",C$10="IB"),(($C$7*Coefficients!$D$16)/($A2899*SIN(C$5*PI()/180))*100/2)^2*PI(),IF(AND(C$9="L",C$10="D"),(($C$7*Coefficients!$E$16)/($A2899*SIN(C$5*PI()/180))*100/2)^2*PI(),IF(AND(C$9="C",C$10="D"),(($C$7* Coefficients!$F$16)/($A2899*SIN(C$5*PI()/180))*100/2)^2*PI(),FALSE))))</f>
        <v>47.969769880506064</v>
      </c>
      <c r="I2899" s="42">
        <f t="shared" si="317"/>
        <v>0.10941830604768477</v>
      </c>
      <c r="L2899" s="44"/>
    </row>
    <row r="2900" spans="1:12" x14ac:dyDescent="0.25">
      <c r="A2900" s="51">
        <f t="shared" si="318"/>
        <v>7328.2453313879132</v>
      </c>
      <c r="B2900" s="5">
        <f t="shared" si="312"/>
        <v>6.5771124299035099E-3</v>
      </c>
      <c r="C2900" s="49">
        <f t="shared" si="315"/>
        <v>-43.639294683966277</v>
      </c>
      <c r="D2900" s="5">
        <f t="shared" si="313"/>
        <v>70.492675892051096</v>
      </c>
      <c r="E2900" s="5">
        <f t="shared" si="314"/>
        <v>564.5703020839801</v>
      </c>
      <c r="F2900" s="5">
        <f t="shared" si="316"/>
        <v>27.517180293541688</v>
      </c>
      <c r="G2900" s="16">
        <f>IF(AND(C$9="L",C$10="IB"),IF((($C$7*Coefficients!$C$16)/($A2900*($C$4/100)))&lt;=1,2*ASIN(($C$7*Coefficients!$C$16)/( $A2900*($C$4/100)))*180/PI(),180),IF(AND(C$9="C",C$10="IB"),IF((($C$7*Coefficients!$D$16)/($A2900*($C$4/100)))&lt;=1,2*ASIN(($C$7*Coefficients!$D$16)/( $A2900*($C$4/100)))*180/PI(),180),IF(AND(C$9="L",C$10="D"),IF((($C$7*Coefficients!$E$16)/($A2900*($C$4/100)))&lt;=1,2*ASIN(($C$7*Coefficients!$E$16)/( $A2900*($C$4/100)))*180/PI(),180),IF(AND(C$9="C",C$10="D"),IF((($C$7*Coefficients!$F$16)/($A2900*($C$4/100)))&lt;=1,2*ASIN(($C$7*Coefficients!$F$16)/( $A2900*($C$4/100)))*180/PI(),180),FALSE))))</f>
        <v>10.682322790124108</v>
      </c>
      <c r="H2900" s="50">
        <f>IF(AND(C$9="L",C$10="IB"),(($C$7*Coefficients!$C$16)/($A2900*SIN(C$5*PI()/180))*100/2)^2*PI(),IF(AND(C$9="C",C$10="IB"),(($C$7*Coefficients!$D$16)/($A2900*SIN(C$5*PI()/180))*100/2)^2*PI(),IF(AND(C$9="L",C$10="D"),(($C$7*Coefficients!$E$16)/($A2900*SIN(C$5*PI()/180))*100/2)^2*PI(),IF(AND(C$9="C",C$10="D"),(($C$7* Coefficients!$F$16)/($A2900*SIN(C$5*PI()/180))*100/2)^2*PI(),FALSE))))</f>
        <v>47.749368808161854</v>
      </c>
      <c r="I2900" s="42">
        <f t="shared" si="317"/>
        <v>0.10916665092713077</v>
      </c>
      <c r="L2900" s="44"/>
    </row>
    <row r="2901" spans="1:12" x14ac:dyDescent="0.25">
      <c r="A2901" s="51">
        <f t="shared" si="318"/>
        <v>7345.1386815700189</v>
      </c>
      <c r="B2901" s="5">
        <f t="shared" si="312"/>
        <v>5.4079501102843883E-3</v>
      </c>
      <c r="C2901" s="49">
        <f t="shared" si="315"/>
        <v>-45.339346470500502</v>
      </c>
      <c r="D2901" s="5">
        <f t="shared" si="313"/>
        <v>70.655178292730483</v>
      </c>
      <c r="E2901" s="5">
        <f t="shared" si="314"/>
        <v>567.17624019580978</v>
      </c>
      <c r="F2901" s="5">
        <f t="shared" si="316"/>
        <v>27.537180293541685</v>
      </c>
      <c r="G2901" s="16">
        <f>IF(AND(C$9="L",C$10="IB"),IF((($C$7*Coefficients!$C$16)/($A2901*($C$4/100)))&lt;=1,2*ASIN(($C$7*Coefficients!$C$16)/( $A2901*($C$4/100)))*180/PI(),180),IF(AND(C$9="C",C$10="IB"),IF((($C$7*Coefficients!$D$16)/($A2901*($C$4/100)))&lt;=1,2*ASIN(($C$7*Coefficients!$D$16)/( $A2901*($C$4/100)))*180/PI(),180),IF(AND(C$9="L",C$10="D"),IF((($C$7*Coefficients!$E$16)/($A2901*($C$4/100)))&lt;=1,2*ASIN(($C$7*Coefficients!$E$16)/( $A2901*($C$4/100)))*180/PI(),180),IF(AND(C$9="C",C$10="D"),IF((($C$7*Coefficients!$F$16)/($A2901*($C$4/100)))&lt;=1,2*ASIN(($C$7*Coefficients!$F$16)/( $A2901*($C$4/100)))*180/PI(),180),FALSE))))</f>
        <v>10.657682960435572</v>
      </c>
      <c r="H2901" s="50">
        <f>IF(AND(C$9="L",C$10="IB"),(($C$7*Coefficients!$C$16)/($A2901*SIN(C$5*PI()/180))*100/2)^2*PI(),IF(AND(C$9="C",C$10="IB"),(($C$7*Coefficients!$D$16)/($A2901*SIN(C$5*PI()/180))*100/2)^2*PI(),IF(AND(C$9="L",C$10="D"),(($C$7*Coefficients!$E$16)/($A2901*SIN(C$5*PI()/180))*100/2)^2*PI(),IF(AND(C$9="C",C$10="D"),(($C$7* Coefficients!$F$16)/($A2901*SIN(C$5*PI()/180))*100/2)^2*PI(),FALSE))))</f>
        <v>47.529980386760329</v>
      </c>
      <c r="I2901" s="42">
        <f t="shared" si="317"/>
        <v>0.10891557459729277</v>
      </c>
      <c r="L2901" s="44"/>
    </row>
    <row r="2902" spans="1:12" x14ac:dyDescent="0.25">
      <c r="A2902" s="51">
        <f t="shared" si="318"/>
        <v>7362.0709749462276</v>
      </c>
      <c r="B2902" s="5">
        <f t="shared" si="312"/>
        <v>4.2412620360395776E-3</v>
      </c>
      <c r="C2902" s="49">
        <f t="shared" si="315"/>
        <v>-47.450097897702655</v>
      </c>
      <c r="D2902" s="5">
        <f t="shared" si="313"/>
        <v>70.818055300131675</v>
      </c>
      <c r="E2902" s="5">
        <f t="shared" si="314"/>
        <v>569.7942067714423</v>
      </c>
      <c r="F2902" s="5">
        <f t="shared" si="316"/>
        <v>27.557180293541684</v>
      </c>
      <c r="G2902" s="16">
        <f>IF(AND(C$9="L",C$10="IB"),IF((($C$7*Coefficients!$C$16)/($A2902*($C$4/100)))&lt;=1,2*ASIN(($C$7*Coefficients!$C$16)/( $A2902*($C$4/100)))*180/PI(),180),IF(AND(C$9="C",C$10="IB"),IF((($C$7*Coefficients!$D$16)/($A2902*($C$4/100)))&lt;=1,2*ASIN(($C$7*Coefficients!$D$16)/( $A2902*($C$4/100)))*180/PI(),180),IF(AND(C$9="L",C$10="D"),IF((($C$7*Coefficients!$E$16)/($A2902*($C$4/100)))&lt;=1,2*ASIN(($C$7*Coefficients!$E$16)/( $A2902*($C$4/100)))*180/PI(),180),IF(AND(C$9="C",C$10="D"),IF((($C$7*Coefficients!$F$16)/($A2902*($C$4/100)))&lt;=1,2*ASIN(($C$7*Coefficients!$F$16)/( $A2902*($C$4/100)))*180/PI(),180),FALSE))))</f>
        <v>10.633100293253086</v>
      </c>
      <c r="H2902" s="50">
        <f>IF(AND(C$9="L",C$10="IB"),(($C$7*Coefficients!$C$16)/($A2902*SIN(C$5*PI()/180))*100/2)^2*PI(),IF(AND(C$9="C",C$10="IB"),(($C$7*Coefficients!$D$16)/($A2902*SIN(C$5*PI()/180))*100/2)^2*PI(),IF(AND(C$9="L",C$10="D"),(($C$7*Coefficients!$E$16)/($A2902*SIN(C$5*PI()/180))*100/2)^2*PI(),IF(AND(C$9="C",C$10="D"),(($C$7* Coefficients!$F$16)/($A2902*SIN(C$5*PI()/180))*100/2)^2*PI(),FALSE))))</f>
        <v>47.311599963593046</v>
      </c>
      <c r="I2902" s="42">
        <f t="shared" si="317"/>
        <v>0.10866507572698907</v>
      </c>
      <c r="L2902" s="44"/>
    </row>
    <row r="2903" spans="1:12" x14ac:dyDescent="0.25">
      <c r="A2903" s="51">
        <f t="shared" si="318"/>
        <v>7379.0423012898727</v>
      </c>
      <c r="B2903" s="5">
        <f t="shared" si="312"/>
        <v>3.0776515048527259E-3</v>
      </c>
      <c r="C2903" s="49">
        <f t="shared" si="315"/>
        <v>-50.235611173444099</v>
      </c>
      <c r="D2903" s="5">
        <f t="shared" si="313"/>
        <v>70.981307777812333</v>
      </c>
      <c r="E2903" s="5">
        <f t="shared" si="314"/>
        <v>572.42425733174366</v>
      </c>
      <c r="F2903" s="5">
        <f t="shared" si="316"/>
        <v>27.577180293541687</v>
      </c>
      <c r="G2903" s="16">
        <f>IF(AND(C$9="L",C$10="IB"),IF((($C$7*Coefficients!$C$16)/($A2903*($C$4/100)))&lt;=1,2*ASIN(($C$7*Coefficients!$C$16)/( $A2903*($C$4/100)))*180/PI(),180),IF(AND(C$9="C",C$10="IB"),IF((($C$7*Coefficients!$D$16)/($A2903*($C$4/100)))&lt;=1,2*ASIN(($C$7*Coefficients!$D$16)/( $A2903*($C$4/100)))*180/PI(),180),IF(AND(C$9="L",C$10="D"),IF((($C$7*Coefficients!$E$16)/($A2903*($C$4/100)))&lt;=1,2*ASIN(($C$7*Coefficients!$E$16)/( $A2903*($C$4/100)))*180/PI(),180),IF(AND(C$9="C",C$10="D"),IF((($C$7*Coefficients!$F$16)/($A2903*($C$4/100)))&lt;=1,2*ASIN(($C$7*Coefficients!$F$16)/( $A2903*($C$4/100)))*180/PI(),180),FALSE))))</f>
        <v>10.608574653687068</v>
      </c>
      <c r="H2903" s="50">
        <f>IF(AND(C$9="L",C$10="IB"),(($C$7*Coefficients!$C$16)/($A2903*SIN(C$5*PI()/180))*100/2)^2*PI(),IF(AND(C$9="C",C$10="IB"),(($C$7*Coefficients!$D$16)/($A2903*SIN(C$5*PI()/180))*100/2)^2*PI(),IF(AND(C$9="L",C$10="D"),(($C$7*Coefficients!$E$16)/($A2903*SIN(C$5*PI()/180))*100/2)^2*PI(),IF(AND(C$9="C",C$10="D"),(($C$7* Coefficients!$F$16)/($A2903*SIN(C$5*PI()/180))*100/2)^2*PI(),FALSE))))</f>
        <v>47.094222907328835</v>
      </c>
      <c r="I2903" s="42">
        <f t="shared" si="317"/>
        <v>0.10841515298809959</v>
      </c>
      <c r="L2903" s="44"/>
    </row>
    <row r="2904" spans="1:12" x14ac:dyDescent="0.25">
      <c r="A2904" s="51">
        <f t="shared" si="318"/>
        <v>7396.0527505812379</v>
      </c>
      <c r="B2904" s="5">
        <f t="shared" si="312"/>
        <v>1.9177231137526346E-3</v>
      </c>
      <c r="C2904" s="49">
        <f t="shared" si="315"/>
        <v>-54.344281945913536</v>
      </c>
      <c r="D2904" s="5">
        <f t="shared" si="313"/>
        <v>71.144936591320871</v>
      </c>
      <c r="E2904" s="5">
        <f t="shared" si="314"/>
        <v>575.06644765385306</v>
      </c>
      <c r="F2904" s="5">
        <f t="shared" si="316"/>
        <v>27.597180293541683</v>
      </c>
      <c r="G2904" s="16">
        <f>IF(AND(C$9="L",C$10="IB"),IF((($C$7*Coefficients!$C$16)/($A2904*($C$4/100)))&lt;=1,2*ASIN(($C$7*Coefficients!$C$16)/( $A2904*($C$4/100)))*180/PI(),180),IF(AND(C$9="C",C$10="IB"),IF((($C$7*Coefficients!$D$16)/($A2904*($C$4/100)))&lt;=1,2*ASIN(($C$7*Coefficients!$D$16)/( $A2904*($C$4/100)))*180/PI(),180),IF(AND(C$9="L",C$10="D"),IF((($C$7*Coefficients!$E$16)/($A2904*($C$4/100)))&lt;=1,2*ASIN(($C$7*Coefficients!$E$16)/( $A2904*($C$4/100)))*180/PI(),180),IF(AND(C$9="C",C$10="D"),IF((($C$7*Coefficients!$F$16)/($A2904*($C$4/100)))&lt;=1,2*ASIN(($C$7*Coefficients!$F$16)/( $A2904*($C$4/100)))*180/PI(),180),FALSE))))</f>
        <v>10.584105907182046</v>
      </c>
      <c r="H2904" s="50">
        <f>IF(AND(C$9="L",C$10="IB"),(($C$7*Coefficients!$C$16)/($A2904*SIN(C$5*PI()/180))*100/2)^2*PI(),IF(AND(C$9="C",C$10="IB"),(($C$7*Coefficients!$D$16)/($A2904*SIN(C$5*PI()/180))*100/2)^2*PI(),IF(AND(C$9="L",C$10="D"),(($C$7*Coefficients!$E$16)/($A2904*SIN(C$5*PI()/180))*100/2)^2*PI(),IF(AND(C$9="C",C$10="D"),(($C$7* Coefficients!$F$16)/($A2904*SIN(C$5*PI()/180))*100/2)^2*PI(),FALSE))))</f>
        <v>46.87784460791552</v>
      </c>
      <c r="I2904" s="42">
        <f t="shared" si="317"/>
        <v>0.10816580505555885</v>
      </c>
      <c r="L2904" s="44"/>
    </row>
    <row r="2905" spans="1:12" x14ac:dyDescent="0.25">
      <c r="A2905" s="51">
        <f t="shared" si="318"/>
        <v>7413.1024130080323</v>
      </c>
      <c r="B2905" s="5">
        <f t="shared" si="312"/>
        <v>7.6208244147228893E-4</v>
      </c>
      <c r="C2905" s="49">
        <f t="shared" si="315"/>
        <v>-62.359960889748471</v>
      </c>
      <c r="D2905" s="5">
        <f t="shared" si="313"/>
        <v>71.308942608200937</v>
      </c>
      <c r="E2905" s="5">
        <f t="shared" si="314"/>
        <v>577.72083377236493</v>
      </c>
      <c r="F2905" s="5">
        <f t="shared" si="316"/>
        <v>27.617180293541686</v>
      </c>
      <c r="G2905" s="16">
        <f>IF(AND(C$9="L",C$10="IB"),IF((($C$7*Coefficients!$C$16)/($A2905*($C$4/100)))&lt;=1,2*ASIN(($C$7*Coefficients!$C$16)/( $A2905*($C$4/100)))*180/PI(),180),IF(AND(C$9="C",C$10="IB"),IF((($C$7*Coefficients!$D$16)/($A2905*($C$4/100)))&lt;=1,2*ASIN(($C$7*Coefficients!$D$16)/( $A2905*($C$4/100)))*180/PI(),180),IF(AND(C$9="L",C$10="D"),IF((($C$7*Coefficients!$E$16)/($A2905*($C$4/100)))&lt;=1,2*ASIN(($C$7*Coefficients!$E$16)/( $A2905*($C$4/100)))*180/PI(),180),IF(AND(C$9="C",C$10="D"),IF((($C$7*Coefficients!$F$16)/($A2905*($C$4/100)))&lt;=1,2*ASIN(($C$7*Coefficients!$F$16)/( $A2905*($C$4/100)))*180/PI(),180),FALSE))))</f>
        <v>10.559693919515734</v>
      </c>
      <c r="H2905" s="50">
        <f>IF(AND(C$9="L",C$10="IB"),(($C$7*Coefficients!$C$16)/($A2905*SIN(C$5*PI()/180))*100/2)^2*PI(),IF(AND(C$9="C",C$10="IB"),(($C$7*Coefficients!$D$16)/($A2905*SIN(C$5*PI()/180))*100/2)^2*PI(),IF(AND(C$9="L",C$10="D"),(($C$7*Coefficients!$E$16)/($A2905*SIN(C$5*PI()/180))*100/2)^2*PI(),IF(AND(C$9="C",C$10="D"),(($C$7* Coefficients!$F$16)/($A2905*SIN(C$5*PI()/180))*100/2)^2*PI(),FALSE))))</f>
        <v>46.662460476482167</v>
      </c>
      <c r="I2905" s="42">
        <f t="shared" si="317"/>
        <v>0.10791703060734893</v>
      </c>
      <c r="L2905" s="44"/>
    </row>
    <row r="2906" spans="1:12" x14ac:dyDescent="0.25">
      <c r="A2906" s="51">
        <f t="shared" si="318"/>
        <v>7430.1913789658684</v>
      </c>
      <c r="B2906" s="5">
        <f t="shared" si="312"/>
        <v>3.8866427429985528E-4</v>
      </c>
      <c r="C2906" s="49">
        <f t="shared" si="315"/>
        <v>-68.208507550508088</v>
      </c>
      <c r="D2906" s="5">
        <f t="shared" si="313"/>
        <v>71.473326697996114</v>
      </c>
      <c r="E2906" s="5">
        <f t="shared" si="314"/>
        <v>580.38747198051772</v>
      </c>
      <c r="F2906" s="5">
        <f t="shared" si="316"/>
        <v>27.637180293541682</v>
      </c>
      <c r="G2906" s="16">
        <f>IF(AND(C$9="L",C$10="IB"),IF((($C$7*Coefficients!$C$16)/($A2906*($C$4/100)))&lt;=1,2*ASIN(($C$7*Coefficients!$C$16)/( $A2906*($C$4/100)))*180/PI(),180),IF(AND(C$9="C",C$10="IB"),IF((($C$7*Coefficients!$D$16)/($A2906*($C$4/100)))&lt;=1,2*ASIN(($C$7*Coefficients!$D$16)/( $A2906*($C$4/100)))*180/PI(),180),IF(AND(C$9="L",C$10="D"),IF((($C$7*Coefficients!$E$16)/($A2906*($C$4/100)))&lt;=1,2*ASIN(($C$7*Coefficients!$E$16)/( $A2906*($C$4/100)))*180/PI(),180),IF(AND(C$9="C",C$10="D"),IF((($C$7*Coefficients!$F$16)/($A2906*($C$4/100)))&lt;=1,2*ASIN(($C$7*Coefficients!$F$16)/( $A2906*($C$4/100)))*180/PI(),180),FALSE))))</f>
        <v>10.535338556798088</v>
      </c>
      <c r="H2906" s="50">
        <f>IF(AND(C$9="L",C$10="IB"),(($C$7*Coefficients!$C$16)/($A2906*SIN(C$5*PI()/180))*100/2)^2*PI(),IF(AND(C$9="C",C$10="IB"),(($C$7*Coefficients!$D$16)/($A2906*SIN(C$5*PI()/180))*100/2)^2*PI(),IF(AND(C$9="L",C$10="D"),(($C$7*Coefficients!$E$16)/($A2906*SIN(C$5*PI()/180))*100/2)^2*PI(),IF(AND(C$9="C",C$10="D"),(($C$7* Coefficients!$F$16)/($A2906*SIN(C$5*PI()/180))*100/2)^2*PI(),FALSE))))</f>
        <v>46.448065945241872</v>
      </c>
      <c r="I2906" s="42">
        <f t="shared" si="317"/>
        <v>0.10766882832449247</v>
      </c>
      <c r="L2906" s="44"/>
    </row>
    <row r="2907" spans="1:12" x14ac:dyDescent="0.25">
      <c r="A2907" s="51">
        <f t="shared" si="318"/>
        <v>7447.319739058742</v>
      </c>
      <c r="B2907" s="5">
        <f t="shared" si="312"/>
        <v>1.5339104646577932E-3</v>
      </c>
      <c r="C2907" s="49">
        <f t="shared" si="315"/>
        <v>-56.283999793919328</v>
      </c>
      <c r="D2907" s="5">
        <f t="shared" si="313"/>
        <v>71.6380897322545</v>
      </c>
      <c r="E2907" s="5">
        <f t="shared" si="314"/>
        <v>583.06641883138764</v>
      </c>
      <c r="F2907" s="5">
        <f t="shared" si="316"/>
        <v>27.657180293541682</v>
      </c>
      <c r="G2907" s="16">
        <f>IF(AND(C$9="L",C$10="IB"),IF((($C$7*Coefficients!$C$16)/($A2907*($C$4/100)))&lt;=1,2*ASIN(($C$7*Coefficients!$C$16)/( $A2907*($C$4/100)))*180/PI(),180),IF(AND(C$9="C",C$10="IB"),IF((($C$7*Coefficients!$D$16)/($A2907*($C$4/100)))&lt;=1,2*ASIN(($C$7*Coefficients!$D$16)/( $A2907*($C$4/100)))*180/PI(),180),IF(AND(C$9="L",C$10="D"),IF((($C$7*Coefficients!$E$16)/($A2907*($C$4/100)))&lt;=1,2*ASIN(($C$7*Coefficients!$E$16)/( $A2907*($C$4/100)))*180/PI(),180),IF(AND(C$9="C",C$10="D"),IF((($C$7*Coefficients!$F$16)/($A2907*($C$4/100)))&lt;=1,2*ASIN(($C$7*Coefficients!$F$16)/( $A2907*($C$4/100)))*180/PI(),180),FALSE))))</f>
        <v>10.511039685470383</v>
      </c>
      <c r="H2907" s="50">
        <f>IF(AND(C$9="L",C$10="IB"),(($C$7*Coefficients!$C$16)/($A2907*SIN(C$5*PI()/180))*100/2)^2*PI(),IF(AND(C$9="C",C$10="IB"),(($C$7*Coefficients!$D$16)/($A2907*SIN(C$5*PI()/180))*100/2)^2*PI(),IF(AND(C$9="L",C$10="D"),(($C$7*Coefficients!$E$16)/($A2907*SIN(C$5*PI()/180))*100/2)^2*PI(),IF(AND(C$9="C",C$10="D"),(($C$7* Coefficients!$F$16)/($A2907*SIN(C$5*PI()/180))*100/2)^2*PI(),FALSE))))</f>
        <v>46.234656467394736</v>
      </c>
      <c r="I2907" s="42">
        <f t="shared" si="317"/>
        <v>0.10742119689104568</v>
      </c>
      <c r="L2907" s="44"/>
    </row>
    <row r="2908" spans="1:12" x14ac:dyDescent="0.25">
      <c r="A2908" s="51">
        <f t="shared" si="318"/>
        <v>7464.4875840995137</v>
      </c>
      <c r="B2908" s="5">
        <f t="shared" si="312"/>
        <v>2.6730495620818705E-3</v>
      </c>
      <c r="C2908" s="49">
        <f t="shared" si="315"/>
        <v>-51.459859774819734</v>
      </c>
      <c r="D2908" s="5">
        <f t="shared" si="313"/>
        <v>71.803232584533291</v>
      </c>
      <c r="E2908" s="5">
        <f t="shared" si="314"/>
        <v>585.75773113908815</v>
      </c>
      <c r="F2908" s="5">
        <f t="shared" si="316"/>
        <v>27.677180293541682</v>
      </c>
      <c r="G2908" s="16">
        <f>IF(AND(C$9="L",C$10="IB"),IF((($C$7*Coefficients!$C$16)/($A2908*($C$4/100)))&lt;=1,2*ASIN(($C$7*Coefficients!$C$16)/( $A2908*($C$4/100)))*180/PI(),180),IF(AND(C$9="C",C$10="IB"),IF((($C$7*Coefficients!$D$16)/($A2908*($C$4/100)))&lt;=1,2*ASIN(($C$7*Coefficients!$D$16)/( $A2908*($C$4/100)))*180/PI(),180),IF(AND(C$9="L",C$10="D"),IF((($C$7*Coefficients!$E$16)/($A2908*($C$4/100)))&lt;=1,2*ASIN(($C$7*Coefficients!$E$16)/( $A2908*($C$4/100)))*180/PI(),180),IF(AND(C$9="C",C$10="D"),IF((($C$7*Coefficients!$F$16)/($A2908*($C$4/100)))&lt;=1,2*ASIN(($C$7*Coefficients!$F$16)/( $A2908*($C$4/100)))*180/PI(),180),FALSE))))</f>
        <v>10.486797172304282</v>
      </c>
      <c r="H2908" s="50">
        <f>IF(AND(C$9="L",C$10="IB"),(($C$7*Coefficients!$C$16)/($A2908*SIN(C$5*PI()/180))*100/2)^2*PI(),IF(AND(C$9="C",C$10="IB"),(($C$7*Coefficients!$D$16)/($A2908*SIN(C$5*PI()/180))*100/2)^2*PI(),IF(AND(C$9="L",C$10="D"),(($C$7*Coefficients!$E$16)/($A2908*SIN(C$5*PI()/180))*100/2)^2*PI(),IF(AND(C$9="C",C$10="D"),(($C$7* Coefficients!$F$16)/($A2908*SIN(C$5*PI()/180))*100/2)^2*PI(),FALSE))))</f>
        <v>46.022227517031531</v>
      </c>
      <c r="I2908" s="42">
        <f t="shared" si="317"/>
        <v>0.10717413499409134</v>
      </c>
      <c r="L2908" s="44"/>
    </row>
    <row r="2909" spans="1:12" x14ac:dyDescent="0.25">
      <c r="A2909" s="51">
        <f t="shared" si="318"/>
        <v>7481.6950051103886</v>
      </c>
      <c r="B2909" s="5">
        <f t="shared" si="312"/>
        <v>3.8054753377777754E-3</v>
      </c>
      <c r="C2909" s="49">
        <f t="shared" si="315"/>
        <v>-48.391821765092828</v>
      </c>
      <c r="D2909" s="5">
        <f t="shared" si="313"/>
        <v>71.96875613040342</v>
      </c>
      <c r="E2909" s="5">
        <f t="shared" si="314"/>
        <v>588.46146597997472</v>
      </c>
      <c r="F2909" s="5">
        <f t="shared" si="316"/>
        <v>27.697180293541681</v>
      </c>
      <c r="G2909" s="16">
        <f>IF(AND(C$9="L",C$10="IB"),IF((($C$7*Coefficients!$C$16)/($A2909*($C$4/100)))&lt;=1,2*ASIN(($C$7*Coefficients!$C$16)/( $A2909*($C$4/100)))*180/PI(),180),IF(AND(C$9="C",C$10="IB"),IF((($C$7*Coefficients!$D$16)/($A2909*($C$4/100)))&lt;=1,2*ASIN(($C$7*Coefficients!$D$16)/( $A2909*($C$4/100)))*180/PI(),180),IF(AND(C$9="L",C$10="D"),IF((($C$7*Coefficients!$E$16)/($A2909*($C$4/100)))&lt;=1,2*ASIN(($C$7*Coefficients!$E$16)/( $A2909*($C$4/100)))*180/PI(),180),IF(AND(C$9="C",C$10="D"),IF((($C$7*Coefficients!$F$16)/($A2909*($C$4/100)))&lt;=1,2*ASIN(($C$7*Coefficients!$F$16)/( $A2909*($C$4/100)))*180/PI(),180),FALSE))))</f>
        <v>10.462610884400906</v>
      </c>
      <c r="H2909" s="50">
        <f>IF(AND(C$9="L",C$10="IB"),(($C$7*Coefficients!$C$16)/($A2909*SIN(C$5*PI()/180))*100/2)^2*PI(),IF(AND(C$9="C",C$10="IB"),(($C$7*Coefficients!$D$16)/($A2909*SIN(C$5*PI()/180))*100/2)^2*PI(),IF(AND(C$9="L",C$10="D"),(($C$7*Coefficients!$E$16)/($A2909*SIN(C$5*PI()/180))*100/2)^2*PI(),IF(AND(C$9="C",C$10="D"),(($C$7* Coefficients!$F$16)/($A2909*SIN(C$5*PI()/180))*100/2)^2*PI(),FALSE))))</f>
        <v>45.810774589037699</v>
      </c>
      <c r="I2909" s="42">
        <f t="shared" si="317"/>
        <v>0.10692764132373189</v>
      </c>
      <c r="L2909" s="44"/>
    </row>
    <row r="2910" spans="1:12" x14ac:dyDescent="0.25">
      <c r="A2910" s="51">
        <f t="shared" si="318"/>
        <v>7498.9420933234005</v>
      </c>
      <c r="B2910" s="5">
        <f t="shared" si="312"/>
        <v>4.9305822436132764E-3</v>
      </c>
      <c r="C2910" s="49">
        <f t="shared" si="315"/>
        <v>-46.142035852761353</v>
      </c>
      <c r="D2910" s="5">
        <f t="shared" si="313"/>
        <v>72.134661247454318</v>
      </c>
      <c r="E2910" s="5">
        <f t="shared" si="314"/>
        <v>591.17768069385522</v>
      </c>
      <c r="F2910" s="5">
        <f t="shared" si="316"/>
        <v>27.717180293541684</v>
      </c>
      <c r="G2910" s="16">
        <f>IF(AND(C$9="L",C$10="IB"),IF((($C$7*Coefficients!$C$16)/($A2910*($C$4/100)))&lt;=1,2*ASIN(($C$7*Coefficients!$C$16)/( $A2910*($C$4/100)))*180/PI(),180),IF(AND(C$9="C",C$10="IB"),IF((($C$7*Coefficients!$D$16)/($A2910*($C$4/100)))&lt;=1,2*ASIN(($C$7*Coefficients!$D$16)/( $A2910*($C$4/100)))*180/PI(),180),IF(AND(C$9="L",C$10="D"),IF((($C$7*Coefficients!$E$16)/($A2910*($C$4/100)))&lt;=1,2*ASIN(($C$7*Coefficients!$E$16)/( $A2910*($C$4/100)))*180/PI(),180),IF(AND(C$9="C",C$10="D"),IF((($C$7*Coefficients!$F$16)/($A2910*($C$4/100)))&lt;=1,2*ASIN(($C$7*Coefficients!$F$16)/( $A2910*($C$4/100)))*180/PI(),180),FALSE))))</f>
        <v>10.438480689189934</v>
      </c>
      <c r="H2910" s="50">
        <f>IF(AND(C$9="L",C$10="IB"),(($C$7*Coefficients!$C$16)/($A2910*SIN(C$5*PI()/180))*100/2)^2*PI(),IF(AND(C$9="C",C$10="IB"),(($C$7*Coefficients!$D$16)/($A2910*SIN(C$5*PI()/180))*100/2)^2*PI(),IF(AND(C$9="L",C$10="D"),(($C$7*Coefficients!$E$16)/($A2910*SIN(C$5*PI()/180))*100/2)^2*PI(),IF(AND(C$9="C",C$10="D"),(($C$7* Coefficients!$F$16)/($A2910*SIN(C$5*PI()/180))*100/2)^2*PI(),FALSE))))</f>
        <v>45.600293198997797</v>
      </c>
      <c r="I2910" s="42">
        <f t="shared" si="317"/>
        <v>0.1066817145730824</v>
      </c>
      <c r="L2910" s="44"/>
    </row>
    <row r="2911" spans="1:12" x14ac:dyDescent="0.25">
      <c r="A2911" s="51">
        <f t="shared" si="318"/>
        <v>7516.2289401808939</v>
      </c>
      <c r="B2911" s="5">
        <f t="shared" si="312"/>
        <v>6.0477657585093136E-3</v>
      </c>
      <c r="C2911" s="49">
        <f t="shared" si="315"/>
        <v>-44.368100764677038</v>
      </c>
      <c r="D2911" s="5">
        <f t="shared" si="313"/>
        <v>72.300948815298327</v>
      </c>
      <c r="E2911" s="5">
        <f t="shared" si="314"/>
        <v>593.90643288520596</v>
      </c>
      <c r="F2911" s="5">
        <f t="shared" si="316"/>
        <v>27.73718029354168</v>
      </c>
      <c r="G2911" s="16">
        <f>IF(AND(C$9="L",C$10="IB"),IF((($C$7*Coefficients!$C$16)/($A2911*($C$4/100)))&lt;=1,2*ASIN(($C$7*Coefficients!$C$16)/( $A2911*($C$4/100)))*180/PI(),180),IF(AND(C$9="C",C$10="IB"),IF((($C$7*Coefficients!$D$16)/($A2911*($C$4/100)))&lt;=1,2*ASIN(($C$7*Coefficients!$D$16)/( $A2911*($C$4/100)))*180/PI(),180),IF(AND(C$9="L",C$10="D"),IF((($C$7*Coefficients!$E$16)/($A2911*($C$4/100)))&lt;=1,2*ASIN(($C$7*Coefficients!$E$16)/( $A2911*($C$4/100)))*180/PI(),180),IF(AND(C$9="C",C$10="D"),IF((($C$7*Coefficients!$F$16)/($A2911*($C$4/100)))&lt;=1,2*ASIN(($C$7*Coefficients!$F$16)/( $A2911*($C$4/100)))*180/PI(),180),FALSE))))</f>
        <v>10.41440645442866</v>
      </c>
      <c r="H2911" s="50">
        <f>IF(AND(C$9="L",C$10="IB"),(($C$7*Coefficients!$C$16)/($A2911*SIN(C$5*PI()/180))*100/2)^2*PI(),IF(AND(C$9="C",C$10="IB"),(($C$7*Coefficients!$D$16)/($A2911*SIN(C$5*PI()/180))*100/2)^2*PI(),IF(AND(C$9="L",C$10="D"),(($C$7*Coefficients!$E$16)/($A2911*SIN(C$5*PI()/180))*100/2)^2*PI(),IF(AND(C$9="C",C$10="D"),(($C$7* Coefficients!$F$16)/($A2911*SIN(C$5*PI()/180))*100/2)^2*PI(),FALSE))))</f>
        <v>45.390778883100417</v>
      </c>
      <c r="I2911" s="42">
        <f t="shared" si="317"/>
        <v>0.10643635343826373</v>
      </c>
      <c r="L2911" s="44"/>
    </row>
    <row r="2912" spans="1:12" x14ac:dyDescent="0.25">
      <c r="A2912" s="51">
        <f t="shared" si="318"/>
        <v>7533.5556373360096</v>
      </c>
      <c r="B2912" s="5">
        <f t="shared" si="312"/>
        <v>7.1564227391372201E-3</v>
      </c>
      <c r="C2912" s="49">
        <f t="shared" si="315"/>
        <v>-42.906080260215347</v>
      </c>
      <c r="D2912" s="5">
        <f t="shared" si="313"/>
        <v>72.467619715575623</v>
      </c>
      <c r="E2912" s="5">
        <f t="shared" si="314"/>
        <v>596.64778042439377</v>
      </c>
      <c r="F2912" s="5">
        <f t="shared" si="316"/>
        <v>27.75718029354168</v>
      </c>
      <c r="G2912" s="16">
        <f>IF(AND(C$9="L",C$10="IB"),IF((($C$7*Coefficients!$C$16)/($A2912*($C$4/100)))&lt;=1,2*ASIN(($C$7*Coefficients!$C$16)/( $A2912*($C$4/100)))*180/PI(),180),IF(AND(C$9="C",C$10="IB"),IF((($C$7*Coefficients!$D$16)/($A2912*($C$4/100)))&lt;=1,2*ASIN(($C$7*Coefficients!$D$16)/( $A2912*($C$4/100)))*180/PI(),180),IF(AND(C$9="L",C$10="D"),IF((($C$7*Coefficients!$E$16)/($A2912*($C$4/100)))&lt;=1,2*ASIN(($C$7*Coefficients!$E$16)/( $A2912*($C$4/100)))*180/PI(),180),IF(AND(C$9="C",C$10="D"),IF((($C$7*Coefficients!$F$16)/($A2912*($C$4/100)))&lt;=1,2*ASIN(($C$7*Coefficients!$F$16)/( $A2912*($C$4/100)))*180/PI(),180),FALSE))))</f>
        <v>10.390388048201094</v>
      </c>
      <c r="H2912" s="50">
        <f>IF(AND(C$9="L",C$10="IB"),(($C$7*Coefficients!$C$16)/($A2912*SIN(C$5*PI()/180))*100/2)^2*PI(),IF(AND(C$9="C",C$10="IB"),(($C$7*Coefficients!$D$16)/($A2912*SIN(C$5*PI()/180))*100/2)^2*PI(),IF(AND(C$9="L",C$10="D"),(($C$7*Coefficients!$E$16)/($A2912*SIN(C$5*PI()/180))*100/2)^2*PI(),IF(AND(C$9="C",C$10="D"),(($C$7* Coefficients!$F$16)/($A2912*SIN(C$5*PI()/180))*100/2)^2*PI(),FALSE))))</f>
        <v>45.182227198043464</v>
      </c>
      <c r="I2912" s="42">
        <f t="shared" si="317"/>
        <v>0.10619155661839558</v>
      </c>
      <c r="L2912" s="44"/>
    </row>
    <row r="2913" spans="1:12" x14ac:dyDescent="0.25">
      <c r="A2913" s="51">
        <f t="shared" si="318"/>
        <v>7550.922276653172</v>
      </c>
      <c r="B2913" s="5">
        <f t="shared" si="312"/>
        <v>8.2559517747621235E-3</v>
      </c>
      <c r="C2913" s="49">
        <f t="shared" si="315"/>
        <v>-41.664657050809822</v>
      </c>
      <c r="D2913" s="5">
        <f t="shared" si="313"/>
        <v>72.634674831958719</v>
      </c>
      <c r="E2913" s="5">
        <f t="shared" si="314"/>
        <v>599.40178144890263</v>
      </c>
      <c r="F2913" s="5">
        <f t="shared" si="316"/>
        <v>27.777180293541683</v>
      </c>
      <c r="G2913" s="16">
        <f>IF(AND(C$9="L",C$10="IB"),IF((($C$7*Coefficients!$C$16)/($A2913*($C$4/100)))&lt;=1,2*ASIN(($C$7*Coefficients!$C$16)/( $A2913*($C$4/100)))*180/PI(),180),IF(AND(C$9="C",C$10="IB"),IF((($C$7*Coefficients!$D$16)/($A2913*($C$4/100)))&lt;=1,2*ASIN(($C$7*Coefficients!$D$16)/( $A2913*($C$4/100)))*180/PI(),180),IF(AND(C$9="L",C$10="D"),IF((($C$7*Coefficients!$E$16)/($A2913*($C$4/100)))&lt;=1,2*ASIN(($C$7*Coefficients!$E$16)/( $A2913*($C$4/100)))*180/PI(),180),IF(AND(C$9="C",C$10="D"),IF((($C$7*Coefficients!$F$16)/($A2913*($C$4/100)))&lt;=1,2*ASIN(($C$7*Coefficients!$F$16)/( $A2913*($C$4/100)))*180/PI(),180),FALSE))))</f>
        <v>10.366425338917066</v>
      </c>
      <c r="H2913" s="50">
        <f>IF(AND(C$9="L",C$10="IB"),(($C$7*Coefficients!$C$16)/($A2913*SIN(C$5*PI()/180))*100/2)^2*PI(),IF(AND(C$9="C",C$10="IB"),(($C$7*Coefficients!$D$16)/($A2913*SIN(C$5*PI()/180))*100/2)^2*PI(),IF(AND(C$9="L",C$10="D"),(($C$7*Coefficients!$E$16)/($A2913*SIN(C$5*PI()/180))*100/2)^2*PI(),IF(AND(C$9="C",C$10="D"),(($C$7* Coefficients!$F$16)/($A2913*SIN(C$5*PI()/180))*100/2)^2*PI(),FALSE))))</f>
        <v>44.974633720939956</v>
      </c>
      <c r="I2913" s="42">
        <f t="shared" si="317"/>
        <v>0.10594732281558956</v>
      </c>
      <c r="L2913" s="44"/>
    </row>
    <row r="2914" spans="1:12" x14ac:dyDescent="0.25">
      <c r="A2914" s="51">
        <f t="shared" si="318"/>
        <v>7568.3289502085736</v>
      </c>
      <c r="B2914" s="5">
        <f t="shared" si="312"/>
        <v>9.345753546073747E-3</v>
      </c>
      <c r="C2914" s="49">
        <f t="shared" si="315"/>
        <v>-40.587713516076775</v>
      </c>
      <c r="D2914" s="5">
        <f t="shared" si="313"/>
        <v>72.802115050157198</v>
      </c>
      <c r="E2914" s="5">
        <f t="shared" si="314"/>
        <v>602.1684943645671</v>
      </c>
      <c r="F2914" s="5">
        <f t="shared" si="316"/>
        <v>27.797180293541679</v>
      </c>
      <c r="G2914" s="16">
        <f>IF(AND(C$9="L",C$10="IB"),IF((($C$7*Coefficients!$C$16)/($A2914*($C$4/100)))&lt;=1,2*ASIN(($C$7*Coefficients!$C$16)/( $A2914*($C$4/100)))*180/PI(),180),IF(AND(C$9="C",C$10="IB"),IF((($C$7*Coefficients!$D$16)/($A2914*($C$4/100)))&lt;=1,2*ASIN(($C$7*Coefficients!$D$16)/( $A2914*($C$4/100)))*180/PI(),180),IF(AND(C$9="L",C$10="D"),IF((($C$7*Coefficients!$E$16)/($A2914*($C$4/100)))&lt;=1,2*ASIN(($C$7*Coefficients!$E$16)/( $A2914*($C$4/100)))*180/PI(),180),IF(AND(C$9="C",C$10="D"),IF((($C$7*Coefficients!$F$16)/($A2914*($C$4/100)))&lt;=1,2*ASIN(($C$7*Coefficients!$F$16)/( $A2914*($C$4/100)))*180/PI(),180),FALSE))))</f>
        <v>10.342518195311287</v>
      </c>
      <c r="H2914" s="50">
        <f>IF(AND(C$9="L",C$10="IB"),(($C$7*Coefficients!$C$16)/($A2914*SIN(C$5*PI()/180))*100/2)^2*PI(),IF(AND(C$9="C",C$10="IB"),(($C$7*Coefficients!$D$16)/($A2914*SIN(C$5*PI()/180))*100/2)^2*PI(),IF(AND(C$9="L",C$10="D"),(($C$7*Coefficients!$E$16)/($A2914*SIN(C$5*PI()/180))*100/2)^2*PI(),IF(AND(C$9="C",C$10="D"),(($C$7* Coefficients!$F$16)/($A2914*SIN(C$5*PI()/180))*100/2)^2*PI(),FALSE))))</f>
        <v>44.767994049224306</v>
      </c>
      <c r="I2914" s="42">
        <f t="shared" si="317"/>
        <v>0.10570365073494235</v>
      </c>
      <c r="L2914" s="44"/>
    </row>
    <row r="2915" spans="1:12" x14ac:dyDescent="0.25">
      <c r="A2915" s="51">
        <f t="shared" si="318"/>
        <v>7585.7757502906643</v>
      </c>
      <c r="B2915" s="5">
        <f t="shared" ref="B2915:B2978" si="319">IF(AND(C$9="L",C$10="IB"),SQRT((SIN(PI()*$A2915*($C$4/100)/$C$7*SIN($C$5*PI()/180))/(PI()*$A2915*($C$4/100)/$C$7*SIN($C$5*PI()/180)))^2),IF(AND(C$9="C",C$10="IB"),IMABS(2*BESSELJ((2*PI()*$A2915/$C$7)*(($C$4/100)/2)*SIN($C$5*PI()/180),1)/( (2*PI()*$A2915/$C$7)*(($C$4/100)/2)*SIN($C$5*PI()/180))),IF(AND(C$9="L",C$10="D"),SQRT((SIN(PI()*$A2915*($C$4/100)/$C$7*SIN($C$5*PI()/180))/(PI()*$A2915*($C$4/100)/$C$7*SIN($C$5*PI()/180)))^2)*COS(C$5*PI()/180),IF(AND(C$9="C",C$10="D"),IMABS(2*BESSELJ((2*PI()*$A2915/$C$7)*(($C$4/100)/2)*SIN($C$5*PI()/180),1)/( (2*PI()*$A2915/$C$7)*(($C$4/100)/2)*SIN($C$5*PI()/180)))* COS(C$5*PI()/180),FALSE))))</f>
        <v>1.0425231187831034E-2</v>
      </c>
      <c r="C2915" s="49">
        <f t="shared" si="315"/>
        <v>-39.638286108405865</v>
      </c>
      <c r="D2915" s="5">
        <f t="shared" ref="D2915:D2978" si="320">IF(C$9="C",C$14/(C$7/A2915*100),"n/a")</f>
        <v>72.969941257922457</v>
      </c>
      <c r="E2915" s="5">
        <f t="shared" ref="E2915:E2978" si="321">IF($C$9="C",(((PI()*(C$4/100)/(C$7/A2915)))^2),IF($C$9="L",(2*(C$4/100)/(C$7/A2915)),FALSE))</f>
        <v>604.947977846811</v>
      </c>
      <c r="F2915" s="5">
        <f t="shared" si="316"/>
        <v>27.817180293541682</v>
      </c>
      <c r="G2915" s="16">
        <f>IF(AND(C$9="L",C$10="IB"),IF((($C$7*Coefficients!$C$16)/($A2915*($C$4/100)))&lt;=1,2*ASIN(($C$7*Coefficients!$C$16)/( $A2915*($C$4/100)))*180/PI(),180),IF(AND(C$9="C",C$10="IB"),IF((($C$7*Coefficients!$D$16)/($A2915*($C$4/100)))&lt;=1,2*ASIN(($C$7*Coefficients!$D$16)/( $A2915*($C$4/100)))*180/PI(),180),IF(AND(C$9="L",C$10="D"),IF((($C$7*Coefficients!$E$16)/($A2915*($C$4/100)))&lt;=1,2*ASIN(($C$7*Coefficients!$E$16)/( $A2915*($C$4/100)))*180/PI(),180),IF(AND(C$9="C",C$10="D"),IF((($C$7*Coefficients!$F$16)/($A2915*($C$4/100)))&lt;=1,2*ASIN(($C$7*Coefficients!$F$16)/( $A2915*($C$4/100)))*180/PI(),180),FALSE))))</f>
        <v>10.318666486442462</v>
      </c>
      <c r="H2915" s="50">
        <f>IF(AND(C$9="L",C$10="IB"),(($C$7*Coefficients!$C$16)/($A2915*SIN(C$5*PI()/180))*100/2)^2*PI(),IF(AND(C$9="C",C$10="IB"),(($C$7*Coefficients!$D$16)/($A2915*SIN(C$5*PI()/180))*100/2)^2*PI(),IF(AND(C$9="L",C$10="D"),(($C$7*Coefficients!$E$16)/($A2915*SIN(C$5*PI()/180))*100/2)^2*PI(),IF(AND(C$9="C",C$10="D"),(($C$7* Coefficients!$F$16)/($A2915*SIN(C$5*PI()/180))*100/2)^2*PI(),FALSE))))</f>
        <v>44.562303800558801</v>
      </c>
      <c r="I2915" s="42">
        <f t="shared" si="317"/>
        <v>0.10546053908452889</v>
      </c>
      <c r="L2915" s="44"/>
    </row>
    <row r="2916" spans="1:12" x14ac:dyDescent="0.25">
      <c r="A2916" s="51">
        <f t="shared" si="318"/>
        <v>7603.2627694006414</v>
      </c>
      <c r="B2916" s="5">
        <f t="shared" si="319"/>
        <v>1.1493790655146805E-2</v>
      </c>
      <c r="C2916" s="49">
        <f t="shared" ref="C2916:C2979" si="322">20*LOG(B2916)</f>
        <v>-38.79073434509484</v>
      </c>
      <c r="D2916" s="5">
        <f t="shared" si="320"/>
        <v>73.138154345052314</v>
      </c>
      <c r="E2916" s="5">
        <f t="shared" si="321"/>
        <v>607.7402908418909</v>
      </c>
      <c r="F2916" s="5">
        <f t="shared" ref="F2916:F2979" si="323">IF(E2916&gt;=1,10*LOG(E2916),"neg.")</f>
        <v>27.837180293541678</v>
      </c>
      <c r="G2916" s="16">
        <f>IF(AND(C$9="L",C$10="IB"),IF((($C$7*Coefficients!$C$16)/($A2916*($C$4/100)))&lt;=1,2*ASIN(($C$7*Coefficients!$C$16)/( $A2916*($C$4/100)))*180/PI(),180),IF(AND(C$9="C",C$10="IB"),IF((($C$7*Coefficients!$D$16)/($A2916*($C$4/100)))&lt;=1,2*ASIN(($C$7*Coefficients!$D$16)/( $A2916*($C$4/100)))*180/PI(),180),IF(AND(C$9="L",C$10="D"),IF((($C$7*Coefficients!$E$16)/($A2916*($C$4/100)))&lt;=1,2*ASIN(($C$7*Coefficients!$E$16)/( $A2916*($C$4/100)))*180/PI(),180),IF(AND(C$9="C",C$10="D"),IF((($C$7*Coefficients!$F$16)/($A2916*($C$4/100)))&lt;=1,2*ASIN(($C$7*Coefficients!$F$16)/( $A2916*($C$4/100)))*180/PI(),180),FALSE))))</f>
        <v>10.294870081692396</v>
      </c>
      <c r="H2916" s="50">
        <f>IF(AND(C$9="L",C$10="IB"),(($C$7*Coefficients!$C$16)/($A2916*SIN(C$5*PI()/180))*100/2)^2*PI(),IF(AND(C$9="C",C$10="IB"),(($C$7*Coefficients!$D$16)/($A2916*SIN(C$5*PI()/180))*100/2)^2*PI(),IF(AND(C$9="L",C$10="D"),(($C$7*Coefficients!$E$16)/($A2916*SIN(C$5*PI()/180))*100/2)^2*PI(),IF(AND(C$9="C",C$10="D"),(($C$7* Coefficients!$F$16)/($A2916*SIN(C$5*PI()/180))*100/2)^2*PI(),FALSE))))</f>
        <v>44.357558612740789</v>
      </c>
      <c r="I2916" s="42">
        <f t="shared" ref="I2916:I2979" si="324">(0.8/A2916)*1000</f>
        <v>0.10521798657539536</v>
      </c>
      <c r="L2916" s="44"/>
    </row>
    <row r="2917" spans="1:12" x14ac:dyDescent="0.25">
      <c r="A2917" s="51">
        <f t="shared" ref="A2917:A2980" si="325">A2916*10^(1/1000)</f>
        <v>7620.7901002529406</v>
      </c>
      <c r="B2917" s="5">
        <f t="shared" si="319"/>
        <v>1.2550841093227863E-2</v>
      </c>
      <c r="C2917" s="49">
        <f t="shared" si="322"/>
        <v>-38.026543380220325</v>
      </c>
      <c r="D2917" s="5">
        <f t="shared" si="320"/>
        <v>73.306755203395838</v>
      </c>
      <c r="E2917" s="5">
        <f t="shared" si="321"/>
        <v>610.54549256814789</v>
      </c>
      <c r="F2917" s="5">
        <f t="shared" si="323"/>
        <v>27.857180293541678</v>
      </c>
      <c r="G2917" s="16">
        <f>IF(AND(C$9="L",C$10="IB"),IF((($C$7*Coefficients!$C$16)/($A2917*($C$4/100)))&lt;=1,2*ASIN(($C$7*Coefficients!$C$16)/( $A2917*($C$4/100)))*180/PI(),180),IF(AND(C$9="C",C$10="IB"),IF((($C$7*Coefficients!$D$16)/($A2917*($C$4/100)))&lt;=1,2*ASIN(($C$7*Coefficients!$D$16)/( $A2917*($C$4/100)))*180/PI(),180),IF(AND(C$9="L",C$10="D"),IF((($C$7*Coefficients!$E$16)/($A2917*($C$4/100)))&lt;=1,2*ASIN(($C$7*Coefficients!$E$16)/( $A2917*($C$4/100)))*180/PI(),180),IF(AND(C$9="C",C$10="D"),IF((($C$7*Coefficients!$F$16)/($A2917*($C$4/100)))&lt;=1,2*ASIN(($C$7*Coefficients!$F$16)/( $A2917*($C$4/100)))*180/PI(),180),FALSE))))</f>
        <v>10.271128850765084</v>
      </c>
      <c r="H2917" s="50">
        <f>IF(AND(C$9="L",C$10="IB"),(($C$7*Coefficients!$C$16)/($A2917*SIN(C$5*PI()/180))*100/2)^2*PI(),IF(AND(C$9="C",C$10="IB"),(($C$7*Coefficients!$D$16)/($A2917*SIN(C$5*PI()/180))*100/2)^2*PI(),IF(AND(C$9="L",C$10="D"),(($C$7*Coefficients!$E$16)/($A2917*SIN(C$5*PI()/180))*100/2)^2*PI(),IF(AND(C$9="C",C$10="D"),(($C$7* Coefficients!$F$16)/($A2917*SIN(C$5*PI()/180))*100/2)^2*PI(),FALSE))))</f>
        <v>44.153754143610058</v>
      </c>
      <c r="I2917" s="42">
        <f t="shared" si="324"/>
        <v>0.10497599192155251</v>
      </c>
      <c r="L2917" s="44"/>
    </row>
    <row r="2918" spans="1:12" x14ac:dyDescent="0.25">
      <c r="A2918" s="51">
        <f t="shared" si="325"/>
        <v>7638.3578357757242</v>
      </c>
      <c r="B2918" s="5">
        <f t="shared" si="319"/>
        <v>1.359579521038112E-2</v>
      </c>
      <c r="C2918" s="49">
        <f t="shared" si="322"/>
        <v>-37.331907713893798</v>
      </c>
      <c r="D2918" s="5">
        <f t="shared" si="320"/>
        <v>73.475744726857968</v>
      </c>
      <c r="E2918" s="5">
        <f t="shared" si="321"/>
        <v>613.36364251726184</v>
      </c>
      <c r="F2918" s="5">
        <f t="shared" si="323"/>
        <v>27.877180293541677</v>
      </c>
      <c r="G2918" s="16">
        <f>IF(AND(C$9="L",C$10="IB"),IF((($C$7*Coefficients!$C$16)/($A2918*($C$4/100)))&lt;=1,2*ASIN(($C$7*Coefficients!$C$16)/( $A2918*($C$4/100)))*180/PI(),180),IF(AND(C$9="C",C$10="IB"),IF((($C$7*Coefficients!$D$16)/($A2918*($C$4/100)))&lt;=1,2*ASIN(($C$7*Coefficients!$D$16)/( $A2918*($C$4/100)))*180/PI(),180),IF(AND(C$9="L",C$10="D"),IF((($C$7*Coefficients!$E$16)/($A2918*($C$4/100)))&lt;=1,2*ASIN(($C$7*Coefficients!$E$16)/( $A2918*($C$4/100)))*180/PI(),180),IF(AND(C$9="C",C$10="D"),IF((($C$7*Coefficients!$F$16)/($A2918*($C$4/100)))&lt;=1,2*ASIN(($C$7*Coefficients!$F$16)/( $A2918*($C$4/100)))*180/PI(),180),FALSE))))</f>
        <v>10.247442663685828</v>
      </c>
      <c r="H2918" s="50">
        <f>IF(AND(C$9="L",C$10="IB"),(($C$7*Coefficients!$C$16)/($A2918*SIN(C$5*PI()/180))*100/2)^2*PI(),IF(AND(C$9="C",C$10="IB"),(($C$7*Coefficients!$D$16)/($A2918*SIN(C$5*PI()/180))*100/2)^2*PI(),IF(AND(C$9="L",C$10="D"),(($C$7*Coefficients!$E$16)/($A2918*SIN(C$5*PI()/180))*100/2)^2*PI(),IF(AND(C$9="C",C$10="D"),(($C$7* Coefficients!$F$16)/($A2918*SIN(C$5*PI()/180))*100/2)^2*PI(),FALSE))))</f>
        <v>43.950886070956884</v>
      </c>
      <c r="I2918" s="42">
        <f t="shared" si="324"/>
        <v>0.1047345538399688</v>
      </c>
      <c r="L2918" s="44"/>
    </row>
    <row r="2919" spans="1:12" x14ac:dyDescent="0.25">
      <c r="A2919" s="51">
        <f t="shared" si="325"/>
        <v>7655.9660691113777</v>
      </c>
      <c r="B2919" s="5">
        <f t="shared" si="319"/>
        <v>1.4628069654090149E-2</v>
      </c>
      <c r="C2919" s="49">
        <f t="shared" si="322"/>
        <v>-36.696259607211758</v>
      </c>
      <c r="D2919" s="5">
        <f t="shared" si="320"/>
        <v>73.64512381140436</v>
      </c>
      <c r="E2919" s="5">
        <f t="shared" si="321"/>
        <v>616.19480045551416</v>
      </c>
      <c r="F2919" s="5">
        <f t="shared" si="323"/>
        <v>27.897180293541677</v>
      </c>
      <c r="G2919" s="16">
        <f>IF(AND(C$9="L",C$10="IB"),IF((($C$7*Coefficients!$C$16)/($A2919*($C$4/100)))&lt;=1,2*ASIN(($C$7*Coefficients!$C$16)/( $A2919*($C$4/100)))*180/PI(),180),IF(AND(C$9="C",C$10="IB"),IF((($C$7*Coefficients!$D$16)/($A2919*($C$4/100)))&lt;=1,2*ASIN(($C$7*Coefficients!$D$16)/( $A2919*($C$4/100)))*180/PI(),180),IF(AND(C$9="L",C$10="D"),IF((($C$7*Coefficients!$E$16)/($A2919*($C$4/100)))&lt;=1,2*ASIN(($C$7*Coefficients!$E$16)/( $A2919*($C$4/100)))*180/PI(),180),IF(AND(C$9="C",C$10="D"),IF((($C$7*Coefficients!$F$16)/($A2919*($C$4/100)))&lt;=1,2*ASIN(($C$7*Coefficients!$F$16)/( $A2919*($C$4/100)))*180/PI(),180),FALSE))))</f>
        <v>10.223811390800332</v>
      </c>
      <c r="H2919" s="50">
        <f>IF(AND(C$9="L",C$10="IB"),(($C$7*Coefficients!$C$16)/($A2919*SIN(C$5*PI()/180))*100/2)^2*PI(),IF(AND(C$9="C",C$10="IB"),(($C$7*Coefficients!$D$16)/($A2919*SIN(C$5*PI()/180))*100/2)^2*PI(),IF(AND(C$9="L",C$10="D"),(($C$7*Coefficients!$E$16)/($A2919*SIN(C$5*PI()/180))*100/2)^2*PI(),IF(AND(C$9="C",C$10="D"),(($C$7* Coefficients!$F$16)/($A2919*SIN(C$5*PI()/180))*100/2)^2*PI(),FALSE))))</f>
        <v>43.748950092430242</v>
      </c>
      <c r="I2919" s="42">
        <f t="shared" si="324"/>
        <v>0.10449367105056351</v>
      </c>
      <c r="L2919" s="44"/>
    </row>
    <row r="2920" spans="1:12" x14ac:dyDescent="0.25">
      <c r="A2920" s="51">
        <f t="shared" si="325"/>
        <v>7673.6148936170011</v>
      </c>
      <c r="B2920" s="5">
        <f t="shared" si="319"/>
        <v>1.5647085389956721E-2</v>
      </c>
      <c r="C2920" s="49">
        <f t="shared" si="322"/>
        <v>-36.111330947580917</v>
      </c>
      <c r="D2920" s="5">
        <f t="shared" si="320"/>
        <v>73.814893355066047</v>
      </c>
      <c r="E2920" s="5">
        <f t="shared" si="321"/>
        <v>619.0390264250542</v>
      </c>
      <c r="F2920" s="5">
        <f t="shared" si="323"/>
        <v>27.91718029354168</v>
      </c>
      <c r="G2920" s="16">
        <f>IF(AND(C$9="L",C$10="IB"),IF((($C$7*Coefficients!$C$16)/($A2920*($C$4/100)))&lt;=1,2*ASIN(($C$7*Coefficients!$C$16)/( $A2920*($C$4/100)))*180/PI(),180),IF(AND(C$9="C",C$10="IB"),IF((($C$7*Coefficients!$D$16)/($A2920*($C$4/100)))&lt;=1,2*ASIN(($C$7*Coefficients!$D$16)/( $A2920*($C$4/100)))*180/PI(),180),IF(AND(C$9="L",C$10="D"),IF((($C$7*Coefficients!$E$16)/($A2920*($C$4/100)))&lt;=1,2*ASIN(($C$7*Coefficients!$E$16)/( $A2920*($C$4/100)))*180/PI(),180),IF(AND(C$9="C",C$10="D"),IF((($C$7*Coefficients!$F$16)/($A2920*($C$4/100)))&lt;=1,2*ASIN(($C$7*Coefficients!$F$16)/( $A2920*($C$4/100)))*180/PI(),180),FALSE))))</f>
        <v>10.200234902773822</v>
      </c>
      <c r="H2920" s="50">
        <f>IF(AND(C$9="L",C$10="IB"),(($C$7*Coefficients!$C$16)/($A2920*SIN(C$5*PI()/180))*100/2)^2*PI(),IF(AND(C$9="C",C$10="IB"),(($C$7*Coefficients!$D$16)/($A2920*SIN(C$5*PI()/180))*100/2)^2*PI(),IF(AND(C$9="L",C$10="D"),(($C$7*Coefficients!$E$16)/($A2920*SIN(C$5*PI()/180))*100/2)^2*PI(),IF(AND(C$9="C",C$10="D"),(($C$7* Coefficients!$F$16)/($A2920*SIN(C$5*PI()/180))*100/2)^2*PI(),FALSE))))</f>
        <v>43.547941925446658</v>
      </c>
      <c r="I2920" s="42">
        <f t="shared" si="324"/>
        <v>0.1042533422762001</v>
      </c>
      <c r="L2920" s="44"/>
    </row>
    <row r="2921" spans="1:12" x14ac:dyDescent="0.25">
      <c r="A2921" s="51">
        <f t="shared" si="325"/>
        <v>7691.3044028649047</v>
      </c>
      <c r="B2921" s="5">
        <f t="shared" si="319"/>
        <v>1.6652268083299535E-2</v>
      </c>
      <c r="C2921" s="49">
        <f t="shared" si="322"/>
        <v>-35.570532121258289</v>
      </c>
      <c r="D2921" s="5">
        <f t="shared" si="320"/>
        <v>73.985054257944228</v>
      </c>
      <c r="E2921" s="5">
        <f t="shared" si="321"/>
        <v>621.89638074517404</v>
      </c>
      <c r="F2921" s="5">
        <f t="shared" si="323"/>
        <v>27.937180293541676</v>
      </c>
      <c r="G2921" s="16">
        <f>IF(AND(C$9="L",C$10="IB"),IF((($C$7*Coefficients!$C$16)/($A2921*($C$4/100)))&lt;=1,2*ASIN(($C$7*Coefficients!$C$16)/( $A2921*($C$4/100)))*180/PI(),180),IF(AND(C$9="C",C$10="IB"),IF((($C$7*Coefficients!$D$16)/($A2921*($C$4/100)))&lt;=1,2*ASIN(($C$7*Coefficients!$D$16)/( $A2921*($C$4/100)))*180/PI(),180),IF(AND(C$9="L",C$10="D"),IF((($C$7*Coefficients!$E$16)/($A2921*($C$4/100)))&lt;=1,2*ASIN(($C$7*Coefficients!$E$16)/( $A2921*($C$4/100)))*180/PI(),180),IF(AND(C$9="C",C$10="D"),IF((($C$7*Coefficients!$F$16)/($A2921*($C$4/100)))&lt;=1,2*ASIN(($C$7*Coefficients!$F$16)/( $A2921*($C$4/100)))*180/PI(),180),FALSE))))</f>
        <v>10.17671307059017</v>
      </c>
      <c r="H2921" s="50">
        <f>IF(AND(C$9="L",C$10="IB"),(($C$7*Coefficients!$C$16)/($A2921*SIN(C$5*PI()/180))*100/2)^2*PI(),IF(AND(C$9="C",C$10="IB"),(($C$7*Coefficients!$D$16)/($A2921*SIN(C$5*PI()/180))*100/2)^2*PI(),IF(AND(C$9="L",C$10="D"),(($C$7*Coefficients!$E$16)/($A2921*SIN(C$5*PI()/180))*100/2)^2*PI(),IF(AND(C$9="C",C$10="D"),(($C$7* Coefficients!$F$16)/($A2921*SIN(C$5*PI()/180))*100/2)^2*PI(),FALSE))))</f>
        <v>43.347857307099297</v>
      </c>
      <c r="I2921" s="42">
        <f t="shared" si="324"/>
        <v>0.10401356624267934</v>
      </c>
      <c r="L2921" s="44"/>
    </row>
    <row r="2922" spans="1:12" x14ac:dyDescent="0.25">
      <c r="A2922" s="51">
        <f t="shared" si="325"/>
        <v>7709.0346906431059</v>
      </c>
      <c r="B2922" s="5">
        <f t="shared" si="319"/>
        <v>1.764304848319136E-2</v>
      </c>
      <c r="C2922" s="49">
        <f t="shared" si="322"/>
        <v>-35.068527448662138</v>
      </c>
      <c r="D2922" s="5">
        <f t="shared" si="320"/>
        <v>74.155607422215127</v>
      </c>
      <c r="E2922" s="5">
        <f t="shared" si="321"/>
        <v>624.76692401358696</v>
      </c>
      <c r="F2922" s="5">
        <f t="shared" si="323"/>
        <v>27.957180293541679</v>
      </c>
      <c r="G2922" s="16">
        <f>IF(AND(C$9="L",C$10="IB"),IF((($C$7*Coefficients!$C$16)/($A2922*($C$4/100)))&lt;=1,2*ASIN(($C$7*Coefficients!$C$16)/( $A2922*($C$4/100)))*180/PI(),180),IF(AND(C$9="C",C$10="IB"),IF((($C$7*Coefficients!$D$16)/($A2922*($C$4/100)))&lt;=1,2*ASIN(($C$7*Coefficients!$D$16)/( $A2922*($C$4/100)))*180/PI(),180),IF(AND(C$9="L",C$10="D"),IF((($C$7*Coefficients!$E$16)/($A2922*($C$4/100)))&lt;=1,2*ASIN(($C$7*Coefficients!$E$16)/( $A2922*($C$4/100)))*180/PI(),180),IF(AND(C$9="C",C$10="D"),IF((($C$7*Coefficients!$F$16)/($A2922*($C$4/100)))&lt;=1,2*ASIN(($C$7*Coefficients!$F$16)/( $A2922*($C$4/100)))*180/PI(),180),FALSE))))</f>
        <v>10.15324576555099</v>
      </c>
      <c r="H2922" s="50">
        <f>IF(AND(C$9="L",C$10="IB"),(($C$7*Coefficients!$C$16)/($A2922*SIN(C$5*PI()/180))*100/2)^2*PI(),IF(AND(C$9="C",C$10="IB"),(($C$7*Coefficients!$D$16)/($A2922*SIN(C$5*PI()/180))*100/2)^2*PI(),IF(AND(C$9="L",C$10="D"),(($C$7*Coefficients!$E$16)/($A2922*SIN(C$5*PI()/180))*100/2)^2*PI(),IF(AND(C$9="C",C$10="D"),(($C$7* Coefficients!$F$16)/($A2922*SIN(C$5*PI()/180))*100/2)^2*PI(),FALSE))))</f>
        <v>43.148691994067619</v>
      </c>
      <c r="I2922" s="42">
        <f t="shared" si="324"/>
        <v>0.10377434167873256</v>
      </c>
      <c r="L2922" s="44"/>
    </row>
    <row r="2923" spans="1:12" x14ac:dyDescent="0.25">
      <c r="A2923" s="51">
        <f t="shared" si="325"/>
        <v>7726.8058509558259</v>
      </c>
      <c r="B2923" s="5">
        <f t="shared" si="319"/>
        <v>1.861886280871259E-2</v>
      </c>
      <c r="C2923" s="49">
        <f t="shared" si="322"/>
        <v>-34.600936962241761</v>
      </c>
      <c r="D2923" s="5">
        <f t="shared" si="320"/>
        <v>74.326553752134572</v>
      </c>
      <c r="E2923" s="5">
        <f t="shared" si="321"/>
        <v>627.65071710771144</v>
      </c>
      <c r="F2923" s="5">
        <f t="shared" si="323"/>
        <v>27.977180293541679</v>
      </c>
      <c r="G2923" s="16">
        <f>IF(AND(C$9="L",C$10="IB"),IF((($C$7*Coefficients!$C$16)/($A2923*($C$4/100)))&lt;=1,2*ASIN(($C$7*Coefficients!$C$16)/( $A2923*($C$4/100)))*180/PI(),180),IF(AND(C$9="C",C$10="IB"),IF((($C$7*Coefficients!$D$16)/($A2923*($C$4/100)))&lt;=1,2*ASIN(($C$7*Coefficients!$D$16)/( $A2923*($C$4/100)))*180/PI(),180),IF(AND(C$9="L",C$10="D"),IF((($C$7*Coefficients!$E$16)/($A2923*($C$4/100)))&lt;=1,2*ASIN(($C$7*Coefficients!$E$16)/( $A2923*($C$4/100)))*180/PI(),180),IF(AND(C$9="C",C$10="D"),IF((($C$7*Coefficients!$F$16)/($A2923*($C$4/100)))&lt;=1,2*ASIN(($C$7*Coefficients!$F$16)/( $A2923*($C$4/100)))*180/PI(),180),FALSE))))</f>
        <v>10.12983285927478</v>
      </c>
      <c r="H2923" s="50">
        <f>IF(AND(C$9="L",C$10="IB"),(($C$7*Coefficients!$C$16)/($A2923*SIN(C$5*PI()/180))*100/2)^2*PI(),IF(AND(C$9="C",C$10="IB"),(($C$7*Coefficients!$D$16)/($A2923*SIN(C$5*PI()/180))*100/2)^2*PI(),IF(AND(C$9="L",C$10="D"),(($C$7*Coefficients!$E$16)/($A2923*SIN(C$5*PI()/180))*100/2)^2*PI(),IF(AND(C$9="C",C$10="D"),(($C$7* Coefficients!$F$16)/($A2923*SIN(C$5*PI()/180))*100/2)^2*PI(),FALSE))))</f>
        <v>42.950441762527362</v>
      </c>
      <c r="I2923" s="42">
        <f t="shared" si="324"/>
        <v>0.10353566731601493</v>
      </c>
      <c r="L2923" s="44"/>
    </row>
    <row r="2924" spans="1:12" x14ac:dyDescent="0.25">
      <c r="A2924" s="51">
        <f t="shared" si="325"/>
        <v>7744.6179780239872</v>
      </c>
      <c r="B2924" s="5">
        <f t="shared" si="319"/>
        <v>1.9579153137189144E-2</v>
      </c>
      <c r="C2924" s="49">
        <f t="shared" si="322"/>
        <v>-34.164121935846168</v>
      </c>
      <c r="D2924" s="5">
        <f t="shared" si="320"/>
        <v>74.497894154043067</v>
      </c>
      <c r="E2924" s="5">
        <f t="shared" si="321"/>
        <v>630.54782118596506</v>
      </c>
      <c r="F2924" s="5">
        <f t="shared" si="323"/>
        <v>27.997180293541675</v>
      </c>
      <c r="G2924" s="16">
        <f>IF(AND(C$9="L",C$10="IB"),IF((($C$7*Coefficients!$C$16)/($A2924*($C$4/100)))&lt;=1,2*ASIN(($C$7*Coefficients!$C$16)/( $A2924*($C$4/100)))*180/PI(),180),IF(AND(C$9="C",C$10="IB"),IF((($C$7*Coefficients!$D$16)/($A2924*($C$4/100)))&lt;=1,2*ASIN(($C$7*Coefficients!$D$16)/( $A2924*($C$4/100)))*180/PI(),180),IF(AND(C$9="L",C$10="D"),IF((($C$7*Coefficients!$E$16)/($A2924*($C$4/100)))&lt;=1,2*ASIN(($C$7*Coefficients!$E$16)/( $A2924*($C$4/100)))*180/PI(),180),IF(AND(C$9="C",C$10="D"),IF((($C$7*Coefficients!$F$16)/($A2924*($C$4/100)))&lt;=1,2*ASIN(($C$7*Coefficients!$F$16)/( $A2924*($C$4/100)))*180/PI(),180),FALSE))))</f>
        <v>10.10647422369604</v>
      </c>
      <c r="H2924" s="50">
        <f>IF(AND(C$9="L",C$10="IB"),(($C$7*Coefficients!$C$16)/($A2924*SIN(C$5*PI()/180))*100/2)^2*PI(),IF(AND(C$9="C",C$10="IB"),(($C$7*Coefficients!$D$16)/($A2924*SIN(C$5*PI()/180))*100/2)^2*PI(),IF(AND(C$9="L",C$10="D"),(($C$7*Coefficients!$E$16)/($A2924*SIN(C$5*PI()/180))*100/2)^2*PI(),IF(AND(C$9="C",C$10="D"),(($C$7* Coefficients!$F$16)/($A2924*SIN(C$5*PI()/180))*100/2)^2*PI(),FALSE))))</f>
        <v>42.753102408061011</v>
      </c>
      <c r="I2924" s="42">
        <f t="shared" si="324"/>
        <v>0.10329754188909875</v>
      </c>
      <c r="L2924" s="44"/>
    </row>
    <row r="2925" spans="1:12" x14ac:dyDescent="0.25">
      <c r="A2925" s="51">
        <f t="shared" si="325"/>
        <v>7762.4711662857144</v>
      </c>
      <c r="B2925" s="5">
        <f t="shared" si="319"/>
        <v>2.0523367794180226E-2</v>
      </c>
      <c r="C2925" s="49">
        <f t="shared" si="322"/>
        <v>-33.755027438048671</v>
      </c>
      <c r="D2925" s="5">
        <f t="shared" si="320"/>
        <v>74.669629536370309</v>
      </c>
      <c r="E2925" s="5">
        <f t="shared" si="321"/>
        <v>633.45829768905844</v>
      </c>
      <c r="F2925" s="5">
        <f t="shared" si="323"/>
        <v>28.017180293541678</v>
      </c>
      <c r="G2925" s="16">
        <f>IF(AND(C$9="L",C$10="IB"),IF((($C$7*Coefficients!$C$16)/($A2925*($C$4/100)))&lt;=1,2*ASIN(($C$7*Coefficients!$C$16)/( $A2925*($C$4/100)))*180/PI(),180),IF(AND(C$9="C",C$10="IB"),IF((($C$7*Coefficients!$D$16)/($A2925*($C$4/100)))&lt;=1,2*ASIN(($C$7*Coefficients!$D$16)/( $A2925*($C$4/100)))*180/PI(),180),IF(AND(C$9="L",C$10="D"),IF((($C$7*Coefficients!$E$16)/($A2925*($C$4/100)))&lt;=1,2*ASIN(($C$7*Coefficients!$E$16)/( $A2925*($C$4/100)))*180/PI(),180),IF(AND(C$9="C",C$10="D"),IF((($C$7*Coefficients!$F$16)/($A2925*($C$4/100)))&lt;=1,2*ASIN(($C$7*Coefficients!$F$16)/( $A2925*($C$4/100)))*180/PI(),180),FALSE))))</f>
        <v>10.083169731064389</v>
      </c>
      <c r="H2925" s="50">
        <f>IF(AND(C$9="L",C$10="IB"),(($C$7*Coefficients!$C$16)/($A2925*SIN(C$5*PI()/180))*100/2)^2*PI(),IF(AND(C$9="C",C$10="IB"),(($C$7*Coefficients!$D$16)/($A2925*SIN(C$5*PI()/180))*100/2)^2*PI(),IF(AND(C$9="L",C$10="D"),(($C$7*Coefficients!$E$16)/($A2925*SIN(C$5*PI()/180))*100/2)^2*PI(),IF(AND(C$9="C",C$10="D"),(($C$7* Coefficients!$F$16)/($A2925*SIN(C$5*PI()/180))*100/2)^2*PI(),FALSE))))</f>
        <v>42.556669745568534</v>
      </c>
      <c r="I2925" s="42">
        <f t="shared" si="324"/>
        <v>0.1030599641354667</v>
      </c>
      <c r="L2925" s="44"/>
    </row>
    <row r="2926" spans="1:12" x14ac:dyDescent="0.25">
      <c r="A2926" s="51">
        <f t="shared" si="325"/>
        <v>7780.365510396834</v>
      </c>
      <c r="B2926" s="5">
        <f t="shared" si="319"/>
        <v>2.1450961744968279E-2</v>
      </c>
      <c r="C2926" s="49">
        <f t="shared" si="322"/>
        <v>-33.371064632597431</v>
      </c>
      <c r="D2926" s="5">
        <f t="shared" si="320"/>
        <v>74.84176080964022</v>
      </c>
      <c r="E2926" s="5">
        <f t="shared" si="321"/>
        <v>636.38220834130038</v>
      </c>
      <c r="F2926" s="5">
        <f t="shared" si="323"/>
        <v>28.037180293541674</v>
      </c>
      <c r="G2926" s="16">
        <f>IF(AND(C$9="L",C$10="IB"),IF((($C$7*Coefficients!$C$16)/($A2926*($C$4/100)))&lt;=1,2*ASIN(($C$7*Coefficients!$C$16)/( $A2926*($C$4/100)))*180/PI(),180),IF(AND(C$9="C",C$10="IB"),IF((($C$7*Coefficients!$D$16)/($A2926*($C$4/100)))&lt;=1,2*ASIN(($C$7*Coefficients!$D$16)/( $A2926*($C$4/100)))*180/PI(),180),IF(AND(C$9="L",C$10="D"),IF((($C$7*Coefficients!$E$16)/($A2926*($C$4/100)))&lt;=1,2*ASIN(($C$7*Coefficients!$E$16)/( $A2926*($C$4/100)))*180/PI(),180),IF(AND(C$9="C",C$10="D"),IF((($C$7*Coefficients!$F$16)/($A2926*($C$4/100)))&lt;=1,2*ASIN(($C$7*Coefficients!$F$16)/( $A2926*($C$4/100)))*180/PI(),180),FALSE))))</f>
        <v>10.059919253943717</v>
      </c>
      <c r="H2926" s="50">
        <f>IF(AND(C$9="L",C$10="IB"),(($C$7*Coefficients!$C$16)/($A2926*SIN(C$5*PI()/180))*100/2)^2*PI(),IF(AND(C$9="C",C$10="IB"),(($C$7*Coefficients!$D$16)/($A2926*SIN(C$5*PI()/180))*100/2)^2*PI(),IF(AND(C$9="L",C$10="D"),(($C$7*Coefficients!$E$16)/($A2926*SIN(C$5*PI()/180))*100/2)^2*PI(),IF(AND(C$9="C",C$10="D"),(($C$7* Coefficients!$F$16)/($A2926*SIN(C$5*PI()/180))*100/2)^2*PI(),FALSE))))</f>
        <v>42.361139609178757</v>
      </c>
      <c r="I2926" s="42">
        <f t="shared" si="324"/>
        <v>0.10282293279550518</v>
      </c>
      <c r="L2926" s="44"/>
    </row>
    <row r="2927" spans="1:12" x14ac:dyDescent="0.25">
      <c r="A2927" s="51">
        <f t="shared" si="325"/>
        <v>7798.3011052313777</v>
      </c>
      <c r="B2927" s="5">
        <f t="shared" si="319"/>
        <v>2.2361396987305698E-2</v>
      </c>
      <c r="C2927" s="49">
        <f t="shared" si="322"/>
        <v>-33.010021363720867</v>
      </c>
      <c r="D2927" s="5">
        <f t="shared" si="320"/>
        <v>75.01428888647564</v>
      </c>
      <c r="E2927" s="5">
        <f t="shared" si="321"/>
        <v>639.31961515190562</v>
      </c>
      <c r="F2927" s="5">
        <f t="shared" si="323"/>
        <v>28.057180293541677</v>
      </c>
      <c r="G2927" s="16">
        <f>IF(AND(C$9="L",C$10="IB"),IF((($C$7*Coefficients!$C$16)/($A2927*($C$4/100)))&lt;=1,2*ASIN(($C$7*Coefficients!$C$16)/( $A2927*($C$4/100)))*180/PI(),180),IF(AND(C$9="C",C$10="IB"),IF((($C$7*Coefficients!$D$16)/($A2927*($C$4/100)))&lt;=1,2*ASIN(($C$7*Coefficients!$D$16)/( $A2927*($C$4/100)))*180/PI(),180),IF(AND(C$9="L",C$10="D"),IF((($C$7*Coefficients!$E$16)/($A2927*($C$4/100)))&lt;=1,2*ASIN(($C$7*Coefficients!$E$16)/( $A2927*($C$4/100)))*180/PI(),180),IF(AND(C$9="C",C$10="D"),IF((($C$7*Coefficients!$F$16)/($A2927*($C$4/100)))&lt;=1,2*ASIN(($C$7*Coefficients!$F$16)/( $A2927*($C$4/100)))*180/PI(),180),FALSE))))</f>
        <v>10.036722665211288</v>
      </c>
      <c r="H2927" s="50">
        <f>IF(AND(C$9="L",C$10="IB"),(($C$7*Coefficients!$C$16)/($A2927*SIN(C$5*PI()/180))*100/2)^2*PI(),IF(AND(C$9="C",C$10="IB"),(($C$7*Coefficients!$D$16)/($A2927*SIN(C$5*PI()/180))*100/2)^2*PI(),IF(AND(C$9="L",C$10="D"),(($C$7*Coefficients!$E$16)/($A2927*SIN(C$5*PI()/180))*100/2)^2*PI(),IF(AND(C$9="C",C$10="D"),(($C$7* Coefficients!$F$16)/($A2927*SIN(C$5*PI()/180))*100/2)^2*PI(),FALSE))))</f>
        <v>42.16650785216089</v>
      </c>
      <c r="I2927" s="42">
        <f t="shared" si="324"/>
        <v>0.10258644661249763</v>
      </c>
      <c r="L2927" s="44"/>
    </row>
    <row r="2928" spans="1:12" x14ac:dyDescent="0.25">
      <c r="A2928" s="51">
        <f t="shared" si="325"/>
        <v>7816.2780458820835</v>
      </c>
      <c r="B2928" s="5">
        <f t="shared" si="319"/>
        <v>2.3254142945156712E-2</v>
      </c>
      <c r="C2928" s="49">
        <f t="shared" si="322"/>
        <v>-32.669993244354998</v>
      </c>
      <c r="D2928" s="5">
        <f t="shared" si="320"/>
        <v>75.187214681603294</v>
      </c>
      <c r="E2928" s="5">
        <f t="shared" si="321"/>
        <v>642.27058041631096</v>
      </c>
      <c r="F2928" s="5">
        <f t="shared" si="323"/>
        <v>28.077180293541673</v>
      </c>
      <c r="G2928" s="16">
        <f>IF(AND(C$9="L",C$10="IB"),IF((($C$7*Coefficients!$C$16)/($A2928*($C$4/100)))&lt;=1,2*ASIN(($C$7*Coefficients!$C$16)/( $A2928*($C$4/100)))*180/PI(),180),IF(AND(C$9="C",C$10="IB"),IF((($C$7*Coefficients!$D$16)/($A2928*($C$4/100)))&lt;=1,2*ASIN(($C$7*Coefficients!$D$16)/( $A2928*($C$4/100)))*180/PI(),180),IF(AND(C$9="L",C$10="D"),IF((($C$7*Coefficients!$E$16)/($A2928*($C$4/100)))&lt;=1,2*ASIN(($C$7*Coefficients!$E$16)/( $A2928*($C$4/100)))*180/PI(),180),IF(AND(C$9="C",C$10="D"),IF((($C$7*Coefficients!$F$16)/($A2928*($C$4/100)))&lt;=1,2*ASIN(($C$7*Coefficients!$F$16)/( $A2928*($C$4/100)))*180/PI(),180),FALSE))))</f>
        <v>10.013579838056913</v>
      </c>
      <c r="H2928" s="50">
        <f>IF(AND(C$9="L",C$10="IB"),(($C$7*Coefficients!$C$16)/($A2928*SIN(C$5*PI()/180))*100/2)^2*PI(),IF(AND(C$9="C",C$10="IB"),(($C$7*Coefficients!$D$16)/($A2928*SIN(C$5*PI()/180))*100/2)^2*PI(),IF(AND(C$9="L",C$10="D"),(($C$7*Coefficients!$E$16)/($A2928*SIN(C$5*PI()/180))*100/2)^2*PI(),IF(AND(C$9="C",C$10="D"),(($C$7* Coefficients!$F$16)/($A2928*SIN(C$5*PI()/180))*100/2)^2*PI(),FALSE))))</f>
        <v>41.972770346836654</v>
      </c>
      <c r="I2928" s="42">
        <f t="shared" si="324"/>
        <v>0.10235050433261786</v>
      </c>
      <c r="L2928" s="44"/>
    </row>
    <row r="2929" spans="1:12" x14ac:dyDescent="0.25">
      <c r="A2929" s="51">
        <f t="shared" si="325"/>
        <v>7834.2964276609018</v>
      </c>
      <c r="B2929" s="5">
        <f t="shared" si="319"/>
        <v>2.4128676863172872E-2</v>
      </c>
      <c r="C2929" s="49">
        <f t="shared" si="322"/>
        <v>-32.349329854222105</v>
      </c>
      <c r="D2929" s="5">
        <f t="shared" si="320"/>
        <v>75.360539111858557</v>
      </c>
      <c r="E2929" s="5">
        <f t="shared" si="321"/>
        <v>645.23516671749587</v>
      </c>
      <c r="F2929" s="5">
        <f t="shared" si="323"/>
        <v>28.097180293541676</v>
      </c>
      <c r="G2929" s="16">
        <f>IF(AND(C$9="L",C$10="IB"),IF((($C$7*Coefficients!$C$16)/($A2929*($C$4/100)))&lt;=1,2*ASIN(($C$7*Coefficients!$C$16)/( $A2929*($C$4/100)))*180/PI(),180),IF(AND(C$9="C",C$10="IB"),IF((($C$7*Coefficients!$D$16)/($A2929*($C$4/100)))&lt;=1,2*ASIN(($C$7*Coefficients!$D$16)/( $A2929*($C$4/100)))*180/PI(),180),IF(AND(C$9="L",C$10="D"),IF((($C$7*Coefficients!$E$16)/($A2929*($C$4/100)))&lt;=1,2*ASIN(($C$7*Coefficients!$E$16)/( $A2929*($C$4/100)))*180/PI(),180),IF(AND(C$9="C",C$10="D"),IF((($C$7*Coefficients!$F$16)/($A2929*($C$4/100)))&lt;=1,2*ASIN(($C$7*Coefficients!$F$16)/( $A2929*($C$4/100)))*180/PI(),180),FALSE))))</f>
        <v>9.9904906459820548</v>
      </c>
      <c r="H2929" s="50">
        <f>IF(AND(C$9="L",C$10="IB"),(($C$7*Coefficients!$C$16)/($A2929*SIN(C$5*PI()/180))*100/2)^2*PI(),IF(AND(C$9="C",C$10="IB"),(($C$7*Coefficients!$D$16)/($A2929*SIN(C$5*PI()/180))*100/2)^2*PI(),IF(AND(C$9="L",C$10="D"),(($C$7*Coefficients!$E$16)/($A2929*SIN(C$5*PI()/180))*100/2)^2*PI(),IF(AND(C$9="C",C$10="D"),(($C$7* Coefficients!$F$16)/($A2929*SIN(C$5*PI()/180))*100/2)^2*PI(),FALSE))))</f>
        <v>41.779922984492728</v>
      </c>
      <c r="I2929" s="42">
        <f t="shared" si="324"/>
        <v>0.10211510470492337</v>
      </c>
      <c r="L2929" s="44"/>
    </row>
    <row r="2930" spans="1:12" x14ac:dyDescent="0.25">
      <c r="A2930" s="51">
        <f t="shared" si="325"/>
        <v>7852.3563460994983</v>
      </c>
      <c r="B2930" s="5">
        <f t="shared" si="319"/>
        <v>2.4984484201633329E-2</v>
      </c>
      <c r="C2930" s="49">
        <f t="shared" si="322"/>
        <v>-32.046592240574938</v>
      </c>
      <c r="D2930" s="5">
        <f t="shared" si="320"/>
        <v>75.534263096190244</v>
      </c>
      <c r="E2930" s="5">
        <f t="shared" si="321"/>
        <v>648.21343692730898</v>
      </c>
      <c r="F2930" s="5">
        <f t="shared" si="323"/>
        <v>28.117180293541676</v>
      </c>
      <c r="G2930" s="16">
        <f>IF(AND(C$9="L",C$10="IB"),IF((($C$7*Coefficients!$C$16)/($A2930*($C$4/100)))&lt;=1,2*ASIN(($C$7*Coefficients!$C$16)/( $A2930*($C$4/100)))*180/PI(),180),IF(AND(C$9="C",C$10="IB"),IF((($C$7*Coefficients!$D$16)/($A2930*($C$4/100)))&lt;=1,2*ASIN(($C$7*Coefficients!$D$16)/( $A2930*($C$4/100)))*180/PI(),180),IF(AND(C$9="L",C$10="D"),IF((($C$7*Coefficients!$E$16)/($A2930*($C$4/100)))&lt;=1,2*ASIN(($C$7*Coefficients!$E$16)/( $A2930*($C$4/100)))*180/PI(),180),IF(AND(C$9="C",C$10="D"),IF((($C$7*Coefficients!$F$16)/($A2930*($C$4/100)))&lt;=1,2*ASIN(($C$7*Coefficients!$F$16)/( $A2930*($C$4/100)))*180/PI(),180),FALSE))))</f>
        <v>9.9674549627990014</v>
      </c>
      <c r="H2930" s="50">
        <f>IF(AND(C$9="L",C$10="IB"),(($C$7*Coefficients!$C$16)/($A2930*SIN(C$5*PI()/180))*100/2)^2*PI(),IF(AND(C$9="C",C$10="IB"),(($C$7*Coefficients!$D$16)/($A2930*SIN(C$5*PI()/180))*100/2)^2*PI(),IF(AND(C$9="L",C$10="D"),(($C$7*Coefficients!$E$16)/($A2930*SIN(C$5*PI()/180))*100/2)^2*PI(),IF(AND(C$9="C",C$10="D"),(($C$7* Coefficients!$F$16)/($A2930*SIN(C$5*PI()/180))*100/2)^2*PI(),FALSE))))</f>
        <v>41.58796167529367</v>
      </c>
      <c r="I2930" s="42">
        <f t="shared" si="324"/>
        <v>0.10188024648134876</v>
      </c>
      <c r="L2930" s="44"/>
    </row>
    <row r="2931" spans="1:12" x14ac:dyDescent="0.25">
      <c r="A2931" s="51">
        <f t="shared" si="325"/>
        <v>7870.4578969497634</v>
      </c>
      <c r="B2931" s="5">
        <f t="shared" si="319"/>
        <v>2.5821059031570729E-2</v>
      </c>
      <c r="C2931" s="49">
        <f t="shared" si="322"/>
        <v>-31.760518988769721</v>
      </c>
      <c r="D2931" s="5">
        <f t="shared" si="320"/>
        <v>75.708387555665666</v>
      </c>
      <c r="E2931" s="5">
        <f t="shared" si="321"/>
        <v>651.20545420780297</v>
      </c>
      <c r="F2931" s="5">
        <f t="shared" si="323"/>
        <v>28.137180293541672</v>
      </c>
      <c r="G2931" s="16">
        <f>IF(AND(C$9="L",C$10="IB"),IF((($C$7*Coefficients!$C$16)/($A2931*($C$4/100)))&lt;=1,2*ASIN(($C$7*Coefficients!$C$16)/( $A2931*($C$4/100)))*180/PI(),180),IF(AND(C$9="C",C$10="IB"),IF((($C$7*Coefficients!$D$16)/($A2931*($C$4/100)))&lt;=1,2*ASIN(($C$7*Coefficients!$D$16)/( $A2931*($C$4/100)))*180/PI(),180),IF(AND(C$9="L",C$10="D"),IF((($C$7*Coefficients!$E$16)/($A2931*($C$4/100)))&lt;=1,2*ASIN(($C$7*Coefficients!$E$16)/( $A2931*($C$4/100)))*180/PI(),180),IF(AND(C$9="C",C$10="D"),IF((($C$7*Coefficients!$F$16)/($A2931*($C$4/100)))&lt;=1,2*ASIN(($C$7*Coefficients!$F$16)/( $A2931*($C$4/100)))*180/PI(),180),FALSE))))</f>
        <v>9.944472662629984</v>
      </c>
      <c r="H2931" s="50">
        <f>IF(AND(C$9="L",C$10="IB"),(($C$7*Coefficients!$C$16)/($A2931*SIN(C$5*PI()/180))*100/2)^2*PI(),IF(AND(C$9="C",C$10="IB"),(($C$7*Coefficients!$D$16)/($A2931*SIN(C$5*PI()/180))*100/2)^2*PI(),IF(AND(C$9="L",C$10="D"),(($C$7*Coefficients!$E$16)/($A2931*SIN(C$5*PI()/180))*100/2)^2*PI(),IF(AND(C$9="C",C$10="D"),(($C$7* Coefficients!$F$16)/($A2931*SIN(C$5*PI()/180))*100/2)^2*PI(),FALSE))))</f>
        <v>41.396882348194993</v>
      </c>
      <c r="I2931" s="42">
        <f t="shared" si="324"/>
        <v>0.10164592841669913</v>
      </c>
      <c r="L2931" s="44"/>
    </row>
    <row r="2932" spans="1:12" x14ac:dyDescent="0.25">
      <c r="A2932" s="51">
        <f t="shared" si="325"/>
        <v>7888.6011761843174</v>
      </c>
      <c r="B2932" s="5">
        <f t="shared" si="319"/>
        <v>2.6637904429801539E-2</v>
      </c>
      <c r="C2932" s="49">
        <f t="shared" si="322"/>
        <v>-31.489998871093803</v>
      </c>
      <c r="D2932" s="5">
        <f t="shared" si="320"/>
        <v>75.882913413475379</v>
      </c>
      <c r="E2932" s="5">
        <f t="shared" si="321"/>
        <v>654.21128201257329</v>
      </c>
      <c r="F2932" s="5">
        <f t="shared" si="323"/>
        <v>28.157180293541675</v>
      </c>
      <c r="G2932" s="16">
        <f>IF(AND(C$9="L",C$10="IB"),IF((($C$7*Coefficients!$C$16)/($A2932*($C$4/100)))&lt;=1,2*ASIN(($C$7*Coefficients!$C$16)/( $A2932*($C$4/100)))*180/PI(),180),IF(AND(C$9="C",C$10="IB"),IF((($C$7*Coefficients!$D$16)/($A2932*($C$4/100)))&lt;=1,2*ASIN(($C$7*Coefficients!$D$16)/( $A2932*($C$4/100)))*180/PI(),180),IF(AND(C$9="L",C$10="D"),IF((($C$7*Coefficients!$E$16)/($A2932*($C$4/100)))&lt;=1,2*ASIN(($C$7*Coefficients!$E$16)/( $A2932*($C$4/100)))*180/PI(),180),IF(AND(C$9="C",C$10="D"),IF((($C$7*Coefficients!$F$16)/($A2932*($C$4/100)))&lt;=1,2*ASIN(($C$7*Coefficients!$F$16)/( $A2932*($C$4/100)))*180/PI(),180),FALSE))))</f>
        <v>9.9215436199063447</v>
      </c>
      <c r="H2932" s="50">
        <f>IF(AND(C$9="L",C$10="IB"),(($C$7*Coefficients!$C$16)/($A2932*SIN(C$5*PI()/180))*100/2)^2*PI(),IF(AND(C$9="C",C$10="IB"),(($C$7*Coefficients!$D$16)/($A2932*SIN(C$5*PI()/180))*100/2)^2*PI(),IF(AND(C$9="L",C$10="D"),(($C$7*Coefficients!$E$16)/($A2932*SIN(C$5*PI()/180))*100/2)^2*PI(),IF(AND(C$9="C",C$10="D"),(($C$7* Coefficients!$F$16)/($A2932*SIN(C$5*PI()/180))*100/2)^2*PI(),FALSE))))</f>
        <v>41.206680950857105</v>
      </c>
      <c r="I2932" s="42">
        <f t="shared" si="324"/>
        <v>0.10141214926864342</v>
      </c>
      <c r="L2932" s="44"/>
    </row>
    <row r="2933" spans="1:12" x14ac:dyDescent="0.25">
      <c r="A2933" s="51">
        <f t="shared" si="325"/>
        <v>7906.7862799970217</v>
      </c>
      <c r="B2933" s="5">
        <f t="shared" si="319"/>
        <v>2.7434532873571522E-2</v>
      </c>
      <c r="C2933" s="49">
        <f t="shared" si="322"/>
        <v>-31.23404860231037</v>
      </c>
      <c r="D2933" s="5">
        <f t="shared" si="320"/>
        <v>76.057841594938083</v>
      </c>
      <c r="E2933" s="5">
        <f t="shared" si="321"/>
        <v>657.23098408810313</v>
      </c>
      <c r="F2933" s="5">
        <f t="shared" si="323"/>
        <v>28.177180293541674</v>
      </c>
      <c r="G2933" s="16">
        <f>IF(AND(C$9="L",C$10="IB"),IF((($C$7*Coefficients!$C$16)/($A2933*($C$4/100)))&lt;=1,2*ASIN(($C$7*Coefficients!$C$16)/( $A2933*($C$4/100)))*180/PI(),180),IF(AND(C$9="C",C$10="IB"),IF((($C$7*Coefficients!$D$16)/($A2933*($C$4/100)))&lt;=1,2*ASIN(($C$7*Coefficients!$D$16)/( $A2933*($C$4/100)))*180/PI(),180),IF(AND(C$9="L",C$10="D"),IF((($C$7*Coefficients!$E$16)/($A2933*($C$4/100)))&lt;=1,2*ASIN(($C$7*Coefficients!$E$16)/( $A2933*($C$4/100)))*180/PI(),180),IF(AND(C$9="C",C$10="D"),IF((($C$7*Coefficients!$F$16)/($A2933*($C$4/100)))&lt;=1,2*ASIN(($C$7*Coefficients!$F$16)/( $A2933*($C$4/100)))*180/PI(),180),FALSE))))</f>
        <v>9.8986677093676754</v>
      </c>
      <c r="H2933" s="50">
        <f>IF(AND(C$9="L",C$10="IB"),(($C$7*Coefficients!$C$16)/($A2933*SIN(C$5*PI()/180))*100/2)^2*PI(),IF(AND(C$9="C",C$10="IB"),(($C$7*Coefficients!$D$16)/($A2933*SIN(C$5*PI()/180))*100/2)^2*PI(),IF(AND(C$9="L",C$10="D"),(($C$7*Coefficients!$E$16)/($A2933*SIN(C$5*PI()/180))*100/2)^2*PI(),IF(AND(C$9="C",C$10="D"),(($C$7* Coefficients!$F$16)/($A2933*SIN(C$5*PI()/180))*100/2)^2*PI(),FALSE))))</f>
        <v>41.017353449559131</v>
      </c>
      <c r="I2933" s="42">
        <f t="shared" si="324"/>
        <v>0.10117890779770784</v>
      </c>
      <c r="L2933" s="44"/>
    </row>
    <row r="2934" spans="1:12" x14ac:dyDescent="0.25">
      <c r="A2934" s="51">
        <f t="shared" si="325"/>
        <v>7925.013304803485</v>
      </c>
      <c r="B2934" s="5">
        <f t="shared" si="319"/>
        <v>2.8210466634519413E-2</v>
      </c>
      <c r="C2934" s="49">
        <f t="shared" si="322"/>
        <v>-30.991794600805651</v>
      </c>
      <c r="D2934" s="5">
        <f t="shared" si="320"/>
        <v>76.233173027505572</v>
      </c>
      <c r="E2934" s="5">
        <f t="shared" si="321"/>
        <v>660.26462447511699</v>
      </c>
      <c r="F2934" s="5">
        <f t="shared" si="323"/>
        <v>28.19718029354167</v>
      </c>
      <c r="G2934" s="16">
        <f>IF(AND(C$9="L",C$10="IB"),IF((($C$7*Coefficients!$C$16)/($A2934*($C$4/100)))&lt;=1,2*ASIN(($C$7*Coefficients!$C$16)/( $A2934*($C$4/100)))*180/PI(),180),IF(AND(C$9="C",C$10="IB"),IF((($C$7*Coefficients!$D$16)/($A2934*($C$4/100)))&lt;=1,2*ASIN(($C$7*Coefficients!$D$16)/( $A2934*($C$4/100)))*180/PI(),180),IF(AND(C$9="L",C$10="D"),IF((($C$7*Coefficients!$E$16)/($A2934*($C$4/100)))&lt;=1,2*ASIN(($C$7*Coefficients!$E$16)/( $A2934*($C$4/100)))*180/PI(),180),IF(AND(C$9="C",C$10="D"),IF((($C$7*Coefficients!$F$16)/($A2934*($C$4/100)))&lt;=1,2*ASIN(($C$7*Coefficients!$F$16)/( $A2934*($C$4/100)))*180/PI(),180),FALSE))))</f>
        <v>9.8758448060609876</v>
      </c>
      <c r="H2934" s="50">
        <f>IF(AND(C$9="L",C$10="IB"),(($C$7*Coefficients!$C$16)/($A2934*SIN(C$5*PI()/180))*100/2)^2*PI(),IF(AND(C$9="C",C$10="IB"),(($C$7*Coefficients!$D$16)/($A2934*SIN(C$5*PI()/180))*100/2)^2*PI(),IF(AND(C$9="L",C$10="D"),(($C$7*Coefficients!$E$16)/($A2934*SIN(C$5*PI()/180))*100/2)^2*PI(),IF(AND(C$9="C",C$10="D"),(($C$7* Coefficients!$F$16)/($A2934*SIN(C$5*PI()/180))*100/2)^2*PI(),FALSE))))</f>
        <v>40.828895829113513</v>
      </c>
      <c r="I2934" s="42">
        <f t="shared" si="324"/>
        <v>0.10094620276726936</v>
      </c>
      <c r="L2934" s="44"/>
    </row>
    <row r="2935" spans="1:12" x14ac:dyDescent="0.25">
      <c r="A2935" s="51">
        <f t="shared" si="325"/>
        <v>7943.2823472415794</v>
      </c>
      <c r="B2935" s="5">
        <f t="shared" si="319"/>
        <v>2.896523817166044E-2</v>
      </c>
      <c r="C2935" s="49">
        <f t="shared" si="322"/>
        <v>-30.762457921781056</v>
      </c>
      <c r="D2935" s="5">
        <f t="shared" si="320"/>
        <v>76.408908640767706</v>
      </c>
      <c r="E2935" s="5">
        <f t="shared" si="321"/>
        <v>663.31226750993756</v>
      </c>
      <c r="F2935" s="5">
        <f t="shared" si="323"/>
        <v>28.217180293541674</v>
      </c>
      <c r="G2935" s="16">
        <f>IF(AND(C$9="L",C$10="IB"),IF((($C$7*Coefficients!$C$16)/($A2935*($C$4/100)))&lt;=1,2*ASIN(($C$7*Coefficients!$C$16)/( $A2935*($C$4/100)))*180/PI(),180),IF(AND(C$9="C",C$10="IB"),IF((($C$7*Coefficients!$D$16)/($A2935*($C$4/100)))&lt;=1,2*ASIN(($C$7*Coefficients!$D$16)/( $A2935*($C$4/100)))*180/PI(),180),IF(AND(C$9="L",C$10="D"),IF((($C$7*Coefficients!$E$16)/($A2935*($C$4/100)))&lt;=1,2*ASIN(($C$7*Coefficients!$E$16)/( $A2935*($C$4/100)))*180/PI(),180),IF(AND(C$9="C",C$10="D"),IF((($C$7*Coefficients!$F$16)/($A2935*($C$4/100)))&lt;=1,2*ASIN(($C$7*Coefficients!$F$16)/( $A2935*($C$4/100)))*180/PI(),180),FALSE))))</f>
        <v>9.8530747853398513</v>
      </c>
      <c r="H2935" s="50">
        <f>IF(AND(C$9="L",C$10="IB"),(($C$7*Coefficients!$C$16)/($A2935*SIN(C$5*PI()/180))*100/2)^2*PI(),IF(AND(C$9="C",C$10="IB"),(($C$7*Coefficients!$D$16)/($A2935*SIN(C$5*PI()/180))*100/2)^2*PI(),IF(AND(C$9="L",C$10="D"),(($C$7*Coefficients!$E$16)/($A2935*SIN(C$5*PI()/180))*100/2)^2*PI(),IF(AND(C$9="C",C$10="D"),(($C$7* Coefficients!$F$16)/($A2935*SIN(C$5*PI()/180))*100/2)^2*PI(),FALSE))))</f>
        <v>40.64130409278075</v>
      </c>
      <c r="I2935" s="42">
        <f t="shared" si="324"/>
        <v>0.10071403294354905</v>
      </c>
      <c r="L2935" s="44"/>
    </row>
    <row r="2936" spans="1:12" x14ac:dyDescent="0.25">
      <c r="A2936" s="51">
        <f t="shared" si="325"/>
        <v>7961.5935041719486</v>
      </c>
      <c r="B2936" s="5">
        <f t="shared" si="319"/>
        <v>2.9698390523078301E-2</v>
      </c>
      <c r="C2936" s="49">
        <f t="shared" si="322"/>
        <v>-30.545341724690083</v>
      </c>
      <c r="D2936" s="5">
        <f t="shared" si="320"/>
        <v>76.585049366457142</v>
      </c>
      <c r="E2936" s="5">
        <f t="shared" si="321"/>
        <v>666.37397782585003</v>
      </c>
      <c r="F2936" s="5">
        <f t="shared" si="323"/>
        <v>28.23718029354167</v>
      </c>
      <c r="G2936" s="16">
        <f>IF(AND(C$9="L",C$10="IB"),IF((($C$7*Coefficients!$C$16)/($A2936*($C$4/100)))&lt;=1,2*ASIN(($C$7*Coefficients!$C$16)/( $A2936*($C$4/100)))*180/PI(),180),IF(AND(C$9="C",C$10="IB"),IF((($C$7*Coefficients!$D$16)/($A2936*($C$4/100)))&lt;=1,2*ASIN(($C$7*Coefficients!$D$16)/( $A2936*($C$4/100)))*180/PI(),180),IF(AND(C$9="L",C$10="D"),IF((($C$7*Coefficients!$E$16)/($A2936*($C$4/100)))&lt;=1,2*ASIN(($C$7*Coefficients!$E$16)/( $A2936*($C$4/100)))*180/PI(),180),IF(AND(C$9="C",C$10="D"),IF((($C$7*Coefficients!$F$16)/($A2936*($C$4/100)))&lt;=1,2*ASIN(($C$7*Coefficients!$F$16)/( $A2936*($C$4/100)))*180/PI(),180),FALSE))))</f>
        <v>9.8303575228635651</v>
      </c>
      <c r="H2936" s="50">
        <f>IF(AND(C$9="L",C$10="IB"),(($C$7*Coefficients!$C$16)/($A2936*SIN(C$5*PI()/180))*100/2)^2*PI(),IF(AND(C$9="C",C$10="IB"),(($C$7*Coefficients!$D$16)/($A2936*SIN(C$5*PI()/180))*100/2)^2*PI(),IF(AND(C$9="L",C$10="D"),(($C$7*Coefficients!$E$16)/($A2936*SIN(C$5*PI()/180))*100/2)^2*PI(),IF(AND(C$9="C",C$10="D"),(($C$7* Coefficients!$F$16)/($A2936*SIN(C$5*PI()/180))*100/2)^2*PI(),FALSE))))</f>
        <v>40.454574262184735</v>
      </c>
      <c r="I2936" s="42">
        <f t="shared" si="324"/>
        <v>0.10048239709560564</v>
      </c>
      <c r="L2936" s="44"/>
    </row>
    <row r="2937" spans="1:12" x14ac:dyDescent="0.25">
      <c r="A2937" s="51">
        <f t="shared" si="325"/>
        <v>7979.9468726785244</v>
      </c>
      <c r="B2937" s="5">
        <f t="shared" si="319"/>
        <v>3.0409477696016238E-2</v>
      </c>
      <c r="C2937" s="49">
        <f t="shared" si="322"/>
        <v>-30.339820782047333</v>
      </c>
      <c r="D2937" s="5">
        <f t="shared" si="320"/>
        <v>76.761596138454536</v>
      </c>
      <c r="E2937" s="5">
        <f t="shared" si="321"/>
        <v>669.44982035447413</v>
      </c>
      <c r="F2937" s="5">
        <f t="shared" si="323"/>
        <v>28.257180293541673</v>
      </c>
      <c r="G2937" s="16">
        <f>IF(AND(C$9="L",C$10="IB"),IF((($C$7*Coefficients!$C$16)/($A2937*($C$4/100)))&lt;=1,2*ASIN(($C$7*Coefficients!$C$16)/( $A2937*($C$4/100)))*180/PI(),180),IF(AND(C$9="C",C$10="IB"),IF((($C$7*Coefficients!$D$16)/($A2937*($C$4/100)))&lt;=1,2*ASIN(($C$7*Coefficients!$D$16)/( $A2937*($C$4/100)))*180/PI(),180),IF(AND(C$9="L",C$10="D"),IF((($C$7*Coefficients!$E$16)/($A2937*($C$4/100)))&lt;=1,2*ASIN(($C$7*Coefficients!$E$16)/( $A2937*($C$4/100)))*180/PI(),180),IF(AND(C$9="C",C$10="D"),IF((($C$7*Coefficients!$F$16)/($A2937*($C$4/100)))&lt;=1,2*ASIN(($C$7*Coefficients!$F$16)/( $A2937*($C$4/100)))*180/PI(),180),FALSE))))</f>
        <v>9.8076928945963164</v>
      </c>
      <c r="H2937" s="50">
        <f>IF(AND(C$9="L",C$10="IB"),(($C$7*Coefficients!$C$16)/($A2937*SIN(C$5*PI()/180))*100/2)^2*PI(),IF(AND(C$9="C",C$10="IB"),(($C$7*Coefficients!$D$16)/($A2937*SIN(C$5*PI()/180))*100/2)^2*PI(),IF(AND(C$9="L",C$10="D"),(($C$7*Coefficients!$E$16)/($A2937*SIN(C$5*PI()/180))*100/2)^2*PI(),IF(AND(C$9="C",C$10="D"),(($C$7* Coefficients!$F$16)/($A2937*SIN(C$5*PI()/180))*100/2)^2*PI(),FALSE))))</f>
        <v>40.268702377228344</v>
      </c>
      <c r="I2937" s="42">
        <f t="shared" si="324"/>
        <v>0.10025129399532888</v>
      </c>
      <c r="L2937" s="44"/>
    </row>
    <row r="2938" spans="1:12" x14ac:dyDescent="0.25">
      <c r="A2938" s="51">
        <f t="shared" si="325"/>
        <v>7998.3425500690391</v>
      </c>
      <c r="B2938" s="5">
        <f t="shared" si="319"/>
        <v>3.109806505504422E-2</v>
      </c>
      <c r="C2938" s="49">
        <f t="shared" si="322"/>
        <v>-30.145332645225121</v>
      </c>
      <c r="D2938" s="5">
        <f t="shared" si="320"/>
        <v>76.938549892793262</v>
      </c>
      <c r="E2938" s="5">
        <f t="shared" si="321"/>
        <v>672.53986032713954</v>
      </c>
      <c r="F2938" s="5">
        <f t="shared" si="323"/>
        <v>28.277180293541669</v>
      </c>
      <c r="G2938" s="16">
        <f>IF(AND(C$9="L",C$10="IB"),IF((($C$7*Coefficients!$C$16)/($A2938*($C$4/100)))&lt;=1,2*ASIN(($C$7*Coefficients!$C$16)/( $A2938*($C$4/100)))*180/PI(),180),IF(AND(C$9="C",C$10="IB"),IF((($C$7*Coefficients!$D$16)/($A2938*($C$4/100)))&lt;=1,2*ASIN(($C$7*Coefficients!$D$16)/( $A2938*($C$4/100)))*180/PI(),180),IF(AND(C$9="L",C$10="D"),IF((($C$7*Coefficients!$E$16)/($A2938*($C$4/100)))&lt;=1,2*ASIN(($C$7*Coefficients!$E$16)/( $A2938*($C$4/100)))*180/PI(),180),IF(AND(C$9="C",C$10="D"),IF((($C$7*Coefficients!$F$16)/($A2938*($C$4/100)))&lt;=1,2*ASIN(($C$7*Coefficients!$F$16)/( $A2938*($C$4/100)))*180/PI(),180),FALSE))))</f>
        <v>9.7850807768063568</v>
      </c>
      <c r="H2938" s="50">
        <f>IF(AND(C$9="L",C$10="IB"),(($C$7*Coefficients!$C$16)/($A2938*SIN(C$5*PI()/180))*100/2)^2*PI(),IF(AND(C$9="C",C$10="IB"),(($C$7*Coefficients!$D$16)/($A2938*SIN(C$5*PI()/180))*100/2)^2*PI(),IF(AND(C$9="L",C$10="D"),(($C$7*Coefficients!$E$16)/($A2938*SIN(C$5*PI()/180))*100/2)^2*PI(),IF(AND(C$9="C",C$10="D"),(($C$7* Coefficients!$F$16)/($A2938*SIN(C$5*PI()/180))*100/2)^2*PI(),FALSE))))</f>
        <v>40.083684496009404</v>
      </c>
      <c r="I2938" s="42">
        <f t="shared" si="324"/>
        <v>0.10002072241743319</v>
      </c>
      <c r="L2938" s="44"/>
    </row>
    <row r="2939" spans="1:12" x14ac:dyDescent="0.25">
      <c r="A2939" s="51">
        <f t="shared" si="325"/>
        <v>8016.7806338755427</v>
      </c>
      <c r="B2939" s="5">
        <f t="shared" si="319"/>
        <v>3.1763729707980644E-2</v>
      </c>
      <c r="C2939" s="49">
        <f t="shared" si="322"/>
        <v>-29.96137016489055</v>
      </c>
      <c r="D2939" s="5">
        <f t="shared" si="320"/>
        <v>77.115911567664497</v>
      </c>
      <c r="E2939" s="5">
        <f t="shared" si="321"/>
        <v>675.64416327627055</v>
      </c>
      <c r="F2939" s="5">
        <f t="shared" si="323"/>
        <v>28.297180293541668</v>
      </c>
      <c r="G2939" s="16">
        <f>IF(AND(C$9="L",C$10="IB"),IF((($C$7*Coefficients!$C$16)/($A2939*($C$4/100)))&lt;=1,2*ASIN(($C$7*Coefficients!$C$16)/( $A2939*($C$4/100)))*180/PI(),180),IF(AND(C$9="C",C$10="IB"),IF((($C$7*Coefficients!$D$16)/($A2939*($C$4/100)))&lt;=1,2*ASIN(($C$7*Coefficients!$D$16)/( $A2939*($C$4/100)))*180/PI(),180),IF(AND(C$9="L",C$10="D"),IF((($C$7*Coefficients!$E$16)/($A2939*($C$4/100)))&lt;=1,2*ASIN(($C$7*Coefficients!$E$16)/( $A2939*($C$4/100)))*180/PI(),180),IF(AND(C$9="C",C$10="D"),IF((($C$7*Coefficients!$F$16)/($A2939*($C$4/100)))&lt;=1,2*ASIN(($C$7*Coefficients!$F$16)/( $A2939*($C$4/100)))*180/PI(),180),FALSE))))</f>
        <v>9.762521046065153</v>
      </c>
      <c r="H2939" s="50">
        <f>IF(AND(C$9="L",C$10="IB"),(($C$7*Coefficients!$C$16)/($A2939*SIN(C$5*PI()/180))*100/2)^2*PI(),IF(AND(C$9="C",C$10="IB"),(($C$7*Coefficients!$D$16)/($A2939*SIN(C$5*PI()/180))*100/2)^2*PI(),IF(AND(C$9="L",C$10="D"),(($C$7*Coefficients!$E$16)/($A2939*SIN(C$5*PI()/180))*100/2)^2*PI(),IF(AND(C$9="C",C$10="D"),(($C$7* Coefficients!$F$16)/($A2939*SIN(C$5*PI()/180))*100/2)^2*PI(),FALSE))))</f>
        <v>39.899516694737187</v>
      </c>
      <c r="I2939" s="42">
        <f t="shared" si="324"/>
        <v>9.9790681139450985E-2</v>
      </c>
      <c r="L2939" s="44"/>
    </row>
    <row r="2940" spans="1:12" x14ac:dyDescent="0.25">
      <c r="A2940" s="51">
        <f t="shared" si="325"/>
        <v>8035.2612218549211</v>
      </c>
      <c r="B2940" s="5">
        <f t="shared" si="319"/>
        <v>3.2406060889236858E-2</v>
      </c>
      <c r="C2940" s="49">
        <f t="shared" si="322"/>
        <v>-29.787475126370772</v>
      </c>
      <c r="D2940" s="5">
        <f t="shared" si="320"/>
        <v>77.293682103422228</v>
      </c>
      <c r="E2940" s="5">
        <f t="shared" si="321"/>
        <v>678.76279503677586</v>
      </c>
      <c r="F2940" s="5">
        <f t="shared" si="323"/>
        <v>28.317180293541671</v>
      </c>
      <c r="G2940" s="16">
        <f>IF(AND(C$9="L",C$10="IB"),IF((($C$7*Coefficients!$C$16)/($A2940*($C$4/100)))&lt;=1,2*ASIN(($C$7*Coefficients!$C$16)/( $A2940*($C$4/100)))*180/PI(),180),IF(AND(C$9="C",C$10="IB"),IF((($C$7*Coefficients!$D$16)/($A2940*($C$4/100)))&lt;=1,2*ASIN(($C$7*Coefficients!$D$16)/( $A2940*($C$4/100)))*180/PI(),180),IF(AND(C$9="L",C$10="D"),IF((($C$7*Coefficients!$E$16)/($A2940*($C$4/100)))&lt;=1,2*ASIN(($C$7*Coefficients!$E$16)/( $A2940*($C$4/100)))*180/PI(),180),IF(AND(C$9="C",C$10="D"),IF((($C$7*Coefficients!$F$16)/($A2940*($C$4/100)))&lt;=1,2*ASIN(($C$7*Coefficients!$F$16)/( $A2940*($C$4/100)))*180/PI(),180),FALSE))))</f>
        <v>9.7400135792465719</v>
      </c>
      <c r="H2940" s="50">
        <f>IF(AND(C$9="L",C$10="IB"),(($C$7*Coefficients!$C$16)/($A2940*SIN(C$5*PI()/180))*100/2)^2*PI(),IF(AND(C$9="C",C$10="IB"),(($C$7*Coefficients!$D$16)/($A2940*SIN(C$5*PI()/180))*100/2)^2*PI(),IF(AND(C$9="L",C$10="D"),(($C$7*Coefficients!$E$16)/($A2940*SIN(C$5*PI()/180))*100/2)^2*PI(),IF(AND(C$9="C",C$10="D"),(($C$7* Coefficients!$F$16)/($A2940*SIN(C$5*PI()/180))*100/2)^2*PI(),FALSE))))</f>
        <v>39.716195067649082</v>
      </c>
      <c r="I2940" s="42">
        <f t="shared" si="324"/>
        <v>9.9561168941726327E-2</v>
      </c>
      <c r="L2940" s="44"/>
    </row>
    <row r="2941" spans="1:12" x14ac:dyDescent="0.25">
      <c r="A2941" s="51">
        <f t="shared" si="325"/>
        <v>8053.7844119894116</v>
      </c>
      <c r="B2941" s="5">
        <f t="shared" si="319"/>
        <v>3.3024660340249208E-2</v>
      </c>
      <c r="C2941" s="49">
        <f t="shared" si="322"/>
        <v>-29.623232808478591</v>
      </c>
      <c r="D2941" s="5">
        <f t="shared" si="320"/>
        <v>77.471862442588105</v>
      </c>
      <c r="E2941" s="5">
        <f t="shared" si="321"/>
        <v>681.89582174744282</v>
      </c>
      <c r="F2941" s="5">
        <f t="shared" si="323"/>
        <v>28.337180293541667</v>
      </c>
      <c r="G2941" s="16">
        <f>IF(AND(C$9="L",C$10="IB"),IF((($C$7*Coefficients!$C$16)/($A2941*($C$4/100)))&lt;=1,2*ASIN(($C$7*Coefficients!$C$16)/( $A2941*($C$4/100)))*180/PI(),180),IF(AND(C$9="C",C$10="IB"),IF((($C$7*Coefficients!$D$16)/($A2941*($C$4/100)))&lt;=1,2*ASIN(($C$7*Coefficients!$D$16)/( $A2941*($C$4/100)))*180/PI(),180),IF(AND(C$9="L",C$10="D"),IF((($C$7*Coefficients!$E$16)/($A2941*($C$4/100)))&lt;=1,2*ASIN(($C$7*Coefficients!$E$16)/( $A2941*($C$4/100)))*180/PI(),180),IF(AND(C$9="C",C$10="D"),IF((($C$7*Coefficients!$F$16)/($A2941*($C$4/100)))&lt;=1,2*ASIN(($C$7*Coefficients!$F$16)/( $A2941*($C$4/100)))*180/PI(),180),FALSE))))</f>
        <v>9.7175582535260574</v>
      </c>
      <c r="H2941" s="50">
        <f>IF(AND(C$9="L",C$10="IB"),(($C$7*Coefficients!$C$16)/($A2941*SIN(C$5*PI()/180))*100/2)^2*PI(),IF(AND(C$9="C",C$10="IB"),(($C$7*Coefficients!$D$16)/($A2941*SIN(C$5*PI()/180))*100/2)^2*PI(),IF(AND(C$9="L",C$10="D"),(($C$7*Coefficients!$E$16)/($A2941*SIN(C$5*PI()/180))*100/2)^2*PI(),IF(AND(C$9="C",C$10="D"),(($C$7* Coefficients!$F$16)/($A2941*SIN(C$5*PI()/180))*100/2)^2*PI(),FALSE))))</f>
        <v>39.533715726927909</v>
      </c>
      <c r="I2941" s="42">
        <f t="shared" si="324"/>
        <v>9.9332184607408364E-2</v>
      </c>
      <c r="L2941" s="44"/>
    </row>
    <row r="2942" spans="1:12" x14ac:dyDescent="0.25">
      <c r="A2942" s="51">
        <f t="shared" si="325"/>
        <v>8072.3503024871243</v>
      </c>
      <c r="B2942" s="5">
        <f t="shared" si="319"/>
        <v>3.3619142686657714E-2</v>
      </c>
      <c r="C2942" s="49">
        <f t="shared" si="322"/>
        <v>-29.468267311804293</v>
      </c>
      <c r="D2942" s="5">
        <f t="shared" si="320"/>
        <v>77.650453529856549</v>
      </c>
      <c r="E2942" s="5">
        <f t="shared" si="321"/>
        <v>685.04330985234276</v>
      </c>
      <c r="F2942" s="5">
        <f t="shared" si="323"/>
        <v>28.357180293541671</v>
      </c>
      <c r="G2942" s="16">
        <f>IF(AND(C$9="L",C$10="IB"),IF((($C$7*Coefficients!$C$16)/($A2942*($C$4/100)))&lt;=1,2*ASIN(($C$7*Coefficients!$C$16)/( $A2942*($C$4/100)))*180/PI(),180),IF(AND(C$9="C",C$10="IB"),IF((($C$7*Coefficients!$D$16)/($A2942*($C$4/100)))&lt;=1,2*ASIN(($C$7*Coefficients!$D$16)/( $A2942*($C$4/100)))*180/PI(),180),IF(AND(C$9="L",C$10="D"),IF((($C$7*Coefficients!$E$16)/($A2942*($C$4/100)))&lt;=1,2*ASIN(($C$7*Coefficients!$E$16)/( $A2942*($C$4/100)))*180/PI(),180),IF(AND(C$9="C",C$10="D"),IF((($C$7*Coefficients!$F$16)/($A2942*($C$4/100)))&lt;=1,2*ASIN(($C$7*Coefficients!$F$16)/( $A2942*($C$4/100)))*180/PI(),180),FALSE))))</f>
        <v>9.6951549463797857</v>
      </c>
      <c r="H2942" s="50">
        <f>IF(AND(C$9="L",C$10="IB"),(($C$7*Coefficients!$C$16)/($A2942*SIN(C$5*PI()/180))*100/2)^2*PI(),IF(AND(C$9="C",C$10="IB"),(($C$7*Coefficients!$D$16)/($A2942*SIN(C$5*PI()/180))*100/2)^2*PI(),IF(AND(C$9="L",C$10="D"),(($C$7*Coefficients!$E$16)/($A2942*SIN(C$5*PI()/180))*100/2)^2*PI(),IF(AND(C$9="C",C$10="D"),(($C$7* Coefficients!$F$16)/($A2942*SIN(C$5*PI()/180))*100/2)^2*PI(),FALSE))))</f>
        <v>39.352074802619285</v>
      </c>
      <c r="I2942" s="42">
        <f t="shared" si="324"/>
        <v>9.9103726922444971E-2</v>
      </c>
      <c r="L2942" s="44"/>
    </row>
    <row r="2943" spans="1:12" x14ac:dyDescent="0.25">
      <c r="A2943" s="51">
        <f t="shared" si="325"/>
        <v>8090.9589917825624</v>
      </c>
      <c r="B2943" s="5">
        <f t="shared" si="319"/>
        <v>3.4189135811886887E-2</v>
      </c>
      <c r="C2943" s="49">
        <f t="shared" si="322"/>
        <v>-29.322237531814309</v>
      </c>
      <c r="D2943" s="5">
        <f t="shared" si="320"/>
        <v>77.829456312099779</v>
      </c>
      <c r="E2943" s="5">
        <f t="shared" si="321"/>
        <v>688.20532610223893</v>
      </c>
      <c r="F2943" s="5">
        <f t="shared" si="323"/>
        <v>28.37718029354167</v>
      </c>
      <c r="G2943" s="16">
        <f>IF(AND(C$9="L",C$10="IB"),IF((($C$7*Coefficients!$C$16)/($A2943*($C$4/100)))&lt;=1,2*ASIN(($C$7*Coefficients!$C$16)/( $A2943*($C$4/100)))*180/PI(),180),IF(AND(C$9="C",C$10="IB"),IF((($C$7*Coefficients!$D$16)/($A2943*($C$4/100)))&lt;=1,2*ASIN(($C$7*Coefficients!$D$16)/( $A2943*($C$4/100)))*180/PI(),180),IF(AND(C$9="L",C$10="D"),IF((($C$7*Coefficients!$E$16)/($A2943*($C$4/100)))&lt;=1,2*ASIN(($C$7*Coefficients!$E$16)/( $A2943*($C$4/100)))*180/PI(),180),IF(AND(C$9="C",C$10="D"),IF((($C$7*Coefficients!$F$16)/($A2943*($C$4/100)))&lt;=1,2*ASIN(($C$7*Coefficients!$F$16)/( $A2943*($C$4/100)))*180/PI(),180),FALSE))))</f>
        <v>9.6728035355838795</v>
      </c>
      <c r="H2943" s="50">
        <f>IF(AND(C$9="L",C$10="IB"),(($C$7*Coefficients!$C$16)/($A2943*SIN(C$5*PI()/180))*100/2)^2*PI(),IF(AND(C$9="C",C$10="IB"),(($C$7*Coefficients!$D$16)/($A2943*SIN(C$5*PI()/180))*100/2)^2*PI(),IF(AND(C$9="L",C$10="D"),(($C$7*Coefficients!$E$16)/($A2943*SIN(C$5*PI()/180))*100/2)^2*PI(),IF(AND(C$9="C",C$10="D"),(($C$7* Coefficients!$F$16)/($A2943*SIN(C$5*PI()/180))*100/2)^2*PI(),FALSE))))</f>
        <v>39.171268442549767</v>
      </c>
      <c r="I2943" s="42">
        <f t="shared" si="324"/>
        <v>9.8875794675576237E-2</v>
      </c>
      <c r="L2943" s="44"/>
    </row>
    <row r="2944" spans="1:12" x14ac:dyDescent="0.25">
      <c r="A2944" s="51">
        <f t="shared" si="325"/>
        <v>8109.6105785371437</v>
      </c>
      <c r="B2944" s="5">
        <f t="shared" si="319"/>
        <v>3.4734281226776291E-2</v>
      </c>
      <c r="C2944" s="49">
        <f t="shared" si="322"/>
        <v>-29.184833675233776</v>
      </c>
      <c r="D2944" s="5">
        <f t="shared" si="320"/>
        <v>78.008871738372648</v>
      </c>
      <c r="E2944" s="5">
        <f t="shared" si="321"/>
        <v>691.38193755600139</v>
      </c>
      <c r="F2944" s="5">
        <f t="shared" si="323"/>
        <v>28.39718029354167</v>
      </c>
      <c r="G2944" s="16">
        <f>IF(AND(C$9="L",C$10="IB"),IF((($C$7*Coefficients!$C$16)/($A2944*($C$4/100)))&lt;=1,2*ASIN(($C$7*Coefficients!$C$16)/( $A2944*($C$4/100)))*180/PI(),180),IF(AND(C$9="C",C$10="IB"),IF((($C$7*Coefficients!$D$16)/($A2944*($C$4/100)))&lt;=1,2*ASIN(($C$7*Coefficients!$D$16)/( $A2944*($C$4/100)))*180/PI(),180),IF(AND(C$9="L",C$10="D"),IF((($C$7*Coefficients!$E$16)/($A2944*($C$4/100)))&lt;=1,2*ASIN(($C$7*Coefficients!$E$16)/( $A2944*($C$4/100)))*180/PI(),180),IF(AND(C$9="C",C$10="D"),IF((($C$7*Coefficients!$F$16)/($A2944*($C$4/100)))&lt;=1,2*ASIN(($C$7*Coefficients!$F$16)/( $A2944*($C$4/100)))*180/PI(),180),FALSE))))</f>
        <v>9.6505038992135646</v>
      </c>
      <c r="H2944" s="50">
        <f>IF(AND(C$9="L",C$10="IB"),(($C$7*Coefficients!$C$16)/($A2944*SIN(C$5*PI()/180))*100/2)^2*PI(),IF(AND(C$9="C",C$10="IB"),(($C$7*Coefficients!$D$16)/($A2944*SIN(C$5*PI()/180))*100/2)^2*PI(),IF(AND(C$9="L",C$10="D"),(($C$7*Coefficients!$E$16)/($A2944*SIN(C$5*PI()/180))*100/2)^2*PI(),IF(AND(C$9="C",C$10="D"),(($C$7* Coefficients!$F$16)/($A2944*SIN(C$5*PI()/180))*100/2)^2*PI(),FALSE))))</f>
        <v>38.99129281224495</v>
      </c>
      <c r="I2944" s="42">
        <f t="shared" si="324"/>
        <v>9.8648386658328119E-2</v>
      </c>
      <c r="L2944" s="44"/>
    </row>
    <row r="2945" spans="1:12" x14ac:dyDescent="0.25">
      <c r="A2945" s="51">
        <f t="shared" si="325"/>
        <v>8128.3051616397252</v>
      </c>
      <c r="B2945" s="5">
        <f t="shared" si="319"/>
        <v>3.5254234434908167E-2</v>
      </c>
      <c r="C2945" s="49">
        <f t="shared" si="322"/>
        <v>-29.055774236561863</v>
      </c>
      <c r="D2945" s="5">
        <f t="shared" si="320"/>
        <v>78.188700759917921</v>
      </c>
      <c r="E2945" s="5">
        <f t="shared" si="321"/>
        <v>694.57321158203013</v>
      </c>
      <c r="F2945" s="5">
        <f t="shared" si="323"/>
        <v>28.417180293541669</v>
      </c>
      <c r="G2945" s="16">
        <f>IF(AND(C$9="L",C$10="IB"),IF((($C$7*Coefficients!$C$16)/($A2945*($C$4/100)))&lt;=1,2*ASIN(($C$7*Coefficients!$C$16)/( $A2945*($C$4/100)))*180/PI(),180),IF(AND(C$9="C",C$10="IB"),IF((($C$7*Coefficients!$D$16)/($A2945*($C$4/100)))&lt;=1,2*ASIN(($C$7*Coefficients!$D$16)/( $A2945*($C$4/100)))*180/PI(),180),IF(AND(C$9="L",C$10="D"),IF((($C$7*Coefficients!$E$16)/($A2945*($C$4/100)))&lt;=1,2*ASIN(($C$7*Coefficients!$E$16)/( $A2945*($C$4/100)))*180/PI(),180),IF(AND(C$9="C",C$10="D"),IF((($C$7*Coefficients!$F$16)/($A2945*($C$4/100)))&lt;=1,2*ASIN(($C$7*Coefficients!$F$16)/( $A2945*($C$4/100)))*180/PI(),180),FALSE))))</f>
        <v>9.6282559156423559</v>
      </c>
      <c r="H2945" s="50">
        <f>IF(AND(C$9="L",C$10="IB"),(($C$7*Coefficients!$C$16)/($A2945*SIN(C$5*PI()/180))*100/2)^2*PI(),IF(AND(C$9="C",C$10="IB"),(($C$7*Coefficients!$D$16)/($A2945*SIN(C$5*PI()/180))*100/2)^2*PI(),IF(AND(C$9="L",C$10="D"),(($C$7*Coefficients!$E$16)/($A2945*SIN(C$5*PI()/180))*100/2)^2*PI(),IF(AND(C$9="C",C$10="D"),(($C$7* Coefficients!$F$16)/($A2945*SIN(C$5*PI()/180))*100/2)^2*PI(),FALSE))))</f>
        <v>38.812144094848286</v>
      </c>
      <c r="I2945" s="42">
        <f t="shared" si="324"/>
        <v>9.8421501665005864E-2</v>
      </c>
      <c r="L2945" s="44"/>
    </row>
    <row r="2946" spans="1:12" x14ac:dyDescent="0.25">
      <c r="A2946" s="51">
        <f t="shared" si="325"/>
        <v>8147.0428402071248</v>
      </c>
      <c r="B2946" s="5">
        <f t="shared" si="319"/>
        <v>3.5748665293270303E-2</v>
      </c>
      <c r="C2946" s="49">
        <f t="shared" si="322"/>
        <v>-28.934803366258571</v>
      </c>
      <c r="D2946" s="5">
        <f t="shared" si="320"/>
        <v>78.368944330171189</v>
      </c>
      <c r="E2946" s="5">
        <f t="shared" si="321"/>
        <v>697.77921585968409</v>
      </c>
      <c r="F2946" s="5">
        <f t="shared" si="323"/>
        <v>28.437180293541665</v>
      </c>
      <c r="G2946" s="16">
        <f>IF(AND(C$9="L",C$10="IB"),IF((($C$7*Coefficients!$C$16)/($A2946*($C$4/100)))&lt;=1,2*ASIN(($C$7*Coefficients!$C$16)/( $A2946*($C$4/100)))*180/PI(),180),IF(AND(C$9="C",C$10="IB"),IF((($C$7*Coefficients!$D$16)/($A2946*($C$4/100)))&lt;=1,2*ASIN(($C$7*Coefficients!$D$16)/( $A2946*($C$4/100)))*180/PI(),180),IF(AND(C$9="L",C$10="D"),IF((($C$7*Coefficients!$E$16)/($A2946*($C$4/100)))&lt;=1,2*ASIN(($C$7*Coefficients!$E$16)/( $A2946*($C$4/100)))*180/PI(),180),IF(AND(C$9="C",C$10="D"),IF((($C$7*Coefficients!$F$16)/($A2946*($C$4/100)))&lt;=1,2*ASIN(($C$7*Coefficients!$F$16)/( $A2946*($C$4/100)))*180/PI(),180),FALSE))))</f>
        <v>9.6060594635412642</v>
      </c>
      <c r="H2946" s="50">
        <f>IF(AND(C$9="L",C$10="IB"),(($C$7*Coefficients!$C$16)/($A2946*SIN(C$5*PI()/180))*100/2)^2*PI(),IF(AND(C$9="C",C$10="IB"),(($C$7*Coefficients!$D$16)/($A2946*SIN(C$5*PI()/180))*100/2)^2*PI(),IF(AND(C$9="L",C$10="D"),(($C$7*Coefficients!$E$16)/($A2946*SIN(C$5*PI()/180))*100/2)^2*PI(),IF(AND(C$9="C",C$10="D"),(($C$7* Coefficients!$F$16)/($A2946*SIN(C$5*PI()/180))*100/2)^2*PI(),FALSE))))</f>
        <v>38.633818491040074</v>
      </c>
      <c r="I2946" s="42">
        <f t="shared" si="324"/>
        <v>9.8195138492687906E-2</v>
      </c>
      <c r="L2946" s="44"/>
    </row>
    <row r="2947" spans="1:12" x14ac:dyDescent="0.25">
      <c r="A2947" s="51">
        <f t="shared" si="325"/>
        <v>8165.8237135846493</v>
      </c>
      <c r="B2947" s="5">
        <f t="shared" si="319"/>
        <v>3.6217258367892517E-2</v>
      </c>
      <c r="C2947" s="49">
        <f t="shared" si="322"/>
        <v>-28.82168857395737</v>
      </c>
      <c r="D2947" s="5">
        <f t="shared" si="320"/>
        <v>78.54960340476589</v>
      </c>
      <c r="E2947" s="5">
        <f t="shared" si="321"/>
        <v>701.00001838071535</v>
      </c>
      <c r="F2947" s="5">
        <f t="shared" si="323"/>
        <v>28.457180293541668</v>
      </c>
      <c r="G2947" s="16">
        <f>IF(AND(C$9="L",C$10="IB"),IF((($C$7*Coefficients!$C$16)/($A2947*($C$4/100)))&lt;=1,2*ASIN(($C$7*Coefficients!$C$16)/( $A2947*($C$4/100)))*180/PI(),180),IF(AND(C$9="C",C$10="IB"),IF((($C$7*Coefficients!$D$16)/($A2947*($C$4/100)))&lt;=1,2*ASIN(($C$7*Coefficients!$D$16)/( $A2947*($C$4/100)))*180/PI(),180),IF(AND(C$9="L",C$10="D"),IF((($C$7*Coefficients!$E$16)/($A2947*($C$4/100)))&lt;=1,2*ASIN(($C$7*Coefficients!$E$16)/( $A2947*($C$4/100)))*180/PI(),180),IF(AND(C$9="C",C$10="D"),IF((($C$7*Coefficients!$F$16)/($A2947*($C$4/100)))&lt;=1,2*ASIN(($C$7*Coefficients!$F$16)/( $A2947*($C$4/100)))*180/PI(),180),FALSE))))</f>
        <v>9.5839144218779797</v>
      </c>
      <c r="H2947" s="50">
        <f>IF(AND(C$9="L",C$10="IB"),(($C$7*Coefficients!$C$16)/($A2947*SIN(C$5*PI()/180))*100/2)^2*PI(),IF(AND(C$9="C",C$10="IB"),(($C$7*Coefficients!$D$16)/($A2947*SIN(C$5*PI()/180))*100/2)^2*PI(),IF(AND(C$9="L",C$10="D"),(($C$7*Coefficients!$E$16)/($A2947*SIN(C$5*PI()/180))*100/2)^2*PI(),IF(AND(C$9="C",C$10="D"),(($C$7* Coefficients!$F$16)/($A2947*SIN(C$5*PI()/180))*100/2)^2*PI(),FALSE))))</f>
        <v>38.456312218956874</v>
      </c>
      <c r="I2947" s="42">
        <f t="shared" si="324"/>
        <v>9.7969295941219198E-2</v>
      </c>
      <c r="L2947" s="44"/>
    </row>
    <row r="2948" spans="1:12" x14ac:dyDescent="0.25">
      <c r="A2948" s="51">
        <f t="shared" si="325"/>
        <v>8184.6478813466201</v>
      </c>
      <c r="B2948" s="5">
        <f t="shared" si="319"/>
        <v>3.6659713284087986E-2</v>
      </c>
      <c r="C2948" s="49">
        <f t="shared" si="322"/>
        <v>-28.716218719623011</v>
      </c>
      <c r="D2948" s="5">
        <f t="shared" si="320"/>
        <v>78.730678941538471</v>
      </c>
      <c r="E2948" s="5">
        <f t="shared" si="321"/>
        <v>704.23568745071179</v>
      </c>
      <c r="F2948" s="5">
        <f t="shared" si="323"/>
        <v>28.477180293541664</v>
      </c>
      <c r="G2948" s="16">
        <f>IF(AND(C$9="L",C$10="IB"),IF((($C$7*Coefficients!$C$16)/($A2948*($C$4/100)))&lt;=1,2*ASIN(($C$7*Coefficients!$C$16)/( $A2948*($C$4/100)))*180/PI(),180),IF(AND(C$9="C",C$10="IB"),IF((($C$7*Coefficients!$D$16)/($A2948*($C$4/100)))&lt;=1,2*ASIN(($C$7*Coefficients!$D$16)/( $A2948*($C$4/100)))*180/PI(),180),IF(AND(C$9="L",C$10="D"),IF((($C$7*Coefficients!$E$16)/($A2948*($C$4/100)))&lt;=1,2*ASIN(($C$7*Coefficients!$E$16)/( $A2948*($C$4/100)))*180/PI(),180),IF(AND(C$9="C",C$10="D"),IF((($C$7*Coefficients!$F$16)/($A2948*($C$4/100)))&lt;=1,2*ASIN(($C$7*Coefficients!$F$16)/( $A2948*($C$4/100)))*180/PI(),180),FALSE))))</f>
        <v>9.5618206699160471</v>
      </c>
      <c r="H2948" s="50">
        <f>IF(AND(C$9="L",C$10="IB"),(($C$7*Coefficients!$C$16)/($A2948*SIN(C$5*PI()/180))*100/2)^2*PI(),IF(AND(C$9="C",C$10="IB"),(($C$7*Coefficients!$D$16)/($A2948*SIN(C$5*PI()/180))*100/2)^2*PI(),IF(AND(C$9="L",C$10="D"),(($C$7*Coefficients!$E$16)/($A2948*SIN(C$5*PI()/180))*100/2)^2*PI(),IF(AND(C$9="C",C$10="D"),(($C$7* Coefficients!$F$16)/($A2948*SIN(C$5*PI()/180))*100/2)^2*PI(),FALSE))))</f>
        <v>38.279621514111398</v>
      </c>
      <c r="I2948" s="42">
        <f t="shared" si="324"/>
        <v>9.7743972813205002E-2</v>
      </c>
      <c r="L2948" s="44"/>
    </row>
    <row r="2949" spans="1:12" x14ac:dyDescent="0.25">
      <c r="A2949" s="51">
        <f t="shared" si="325"/>
        <v>8203.5154432969011</v>
      </c>
      <c r="B2949" s="5">
        <f t="shared" si="319"/>
        <v>3.7075745070928687E-2</v>
      </c>
      <c r="C2949" s="49">
        <f t="shared" si="322"/>
        <v>-28.618202253359584</v>
      </c>
      <c r="D2949" s="5">
        <f t="shared" si="320"/>
        <v>78.912171900533394</v>
      </c>
      <c r="E2949" s="5">
        <f t="shared" si="321"/>
        <v>707.4862916905455</v>
      </c>
      <c r="F2949" s="5">
        <f t="shared" si="323"/>
        <v>28.497180293541664</v>
      </c>
      <c r="G2949" s="16">
        <f>IF(AND(C$9="L",C$10="IB"),IF((($C$7*Coefficients!$C$16)/($A2949*($C$4/100)))&lt;=1,2*ASIN(($C$7*Coefficients!$C$16)/( $A2949*($C$4/100)))*180/PI(),180),IF(AND(C$9="C",C$10="IB"),IF((($C$7*Coefficients!$D$16)/($A2949*($C$4/100)))&lt;=1,2*ASIN(($C$7*Coefficients!$D$16)/( $A2949*($C$4/100)))*180/PI(),180),IF(AND(C$9="L",C$10="D"),IF((($C$7*Coefficients!$E$16)/($A2949*($C$4/100)))&lt;=1,2*ASIN(($C$7*Coefficients!$E$16)/( $A2949*($C$4/100)))*180/PI(),180),IF(AND(C$9="C",C$10="D"),IF((($C$7*Coefficients!$F$16)/($A2949*($C$4/100)))&lt;=1,2*ASIN(($C$7*Coefficients!$F$16)/( $A2949*($C$4/100)))*180/PI(),180),FALSE))))</f>
        <v>9.5397780872140956</v>
      </c>
      <c r="H2949" s="50">
        <f>IF(AND(C$9="L",C$10="IB"),(($C$7*Coefficients!$C$16)/($A2949*SIN(C$5*PI()/180))*100/2)^2*PI(),IF(AND(C$9="C",C$10="IB"),(($C$7*Coefficients!$D$16)/($A2949*SIN(C$5*PI()/180))*100/2)^2*PI(),IF(AND(C$9="L",C$10="D"),(($C$7*Coefficients!$E$16)/($A2949*SIN(C$5*PI()/180))*100/2)^2*PI(),IF(AND(C$9="C",C$10="D"),(($C$7* Coefficients!$F$16)/($A2949*SIN(C$5*PI()/180))*100/2)^2*PI(),FALSE))))</f>
        <v>38.103742629312556</v>
      </c>
      <c r="I2949" s="42">
        <f t="shared" si="324"/>
        <v>9.7519167914004556E-2</v>
      </c>
      <c r="L2949" s="44"/>
    </row>
    <row r="2950" spans="1:12" x14ac:dyDescent="0.25">
      <c r="A2950" s="51">
        <f t="shared" si="325"/>
        <v>8222.4264994694258</v>
      </c>
      <c r="B2950" s="5">
        <f t="shared" si="319"/>
        <v>3.7465084499580047E-2</v>
      </c>
      <c r="C2950" s="49">
        <f t="shared" si="322"/>
        <v>-28.527465670947947</v>
      </c>
      <c r="D2950" s="5">
        <f t="shared" si="320"/>
        <v>79.09408324400826</v>
      </c>
      <c r="E2950" s="5">
        <f t="shared" si="321"/>
        <v>710.75190003782836</v>
      </c>
      <c r="F2950" s="5">
        <f t="shared" si="323"/>
        <v>28.517180293541667</v>
      </c>
      <c r="G2950" s="16">
        <f>IF(AND(C$9="L",C$10="IB"),IF((($C$7*Coefficients!$C$16)/($A2950*($C$4/100)))&lt;=1,2*ASIN(($C$7*Coefficients!$C$16)/( $A2950*($C$4/100)))*180/PI(),180),IF(AND(C$9="C",C$10="IB"),IF((($C$7*Coefficients!$D$16)/($A2950*($C$4/100)))&lt;=1,2*ASIN(($C$7*Coefficients!$D$16)/( $A2950*($C$4/100)))*180/PI(),180),IF(AND(C$9="L",C$10="D"),IF((($C$7*Coefficients!$E$16)/($A2950*($C$4/100)))&lt;=1,2*ASIN(($C$7*Coefficients!$E$16)/( $A2950*($C$4/100)))*180/PI(),180),IF(AND(C$9="C",C$10="D"),IF((($C$7*Coefficients!$F$16)/($A2950*($C$4/100)))&lt;=1,2*ASIN(($C$7*Coefficients!$F$16)/( $A2950*($C$4/100)))*180/PI(),180),FALSE))))</f>
        <v>9.5177865536250081</v>
      </c>
      <c r="H2950" s="50">
        <f>IF(AND(C$9="L",C$10="IB"),(($C$7*Coefficients!$C$16)/($A2950*SIN(C$5*PI()/180))*100/2)^2*PI(),IF(AND(C$9="C",C$10="IB"),(($C$7*Coefficients!$D$16)/($A2950*SIN(C$5*PI()/180))*100/2)^2*PI(),IF(AND(C$9="L",C$10="D"),(($C$7*Coefficients!$E$16)/($A2950*SIN(C$5*PI()/180))*100/2)^2*PI(),IF(AND(C$9="C",C$10="D"),(($C$7* Coefficients!$F$16)/($A2950*SIN(C$5*PI()/180))*100/2)^2*PI(),FALSE))))</f>
        <v>37.928671834586048</v>
      </c>
      <c r="I2950" s="42">
        <f t="shared" si="324"/>
        <v>9.7294880051724653E-2</v>
      </c>
      <c r="L2950" s="44"/>
    </row>
    <row r="2951" spans="1:12" x14ac:dyDescent="0.25">
      <c r="A2951" s="51">
        <f t="shared" si="325"/>
        <v>8241.3811501287328</v>
      </c>
      <c r="B2951" s="5">
        <f t="shared" si="319"/>
        <v>3.7827478415116689E-2</v>
      </c>
      <c r="C2951" s="49">
        <f t="shared" si="322"/>
        <v>-28.443852157438677</v>
      </c>
      <c r="D2951" s="5">
        <f t="shared" si="320"/>
        <v>79.2764139364389</v>
      </c>
      <c r="E2951" s="5">
        <f t="shared" si="321"/>
        <v>714.03258174837367</v>
      </c>
      <c r="F2951" s="5">
        <f t="shared" si="323"/>
        <v>28.537180293541663</v>
      </c>
      <c r="G2951" s="16">
        <f>IF(AND(C$9="L",C$10="IB"),IF((($C$7*Coefficients!$C$16)/($A2951*($C$4/100)))&lt;=1,2*ASIN(($C$7*Coefficients!$C$16)/( $A2951*($C$4/100)))*180/PI(),180),IF(AND(C$9="C",C$10="IB"),IF((($C$7*Coefficients!$D$16)/($A2951*($C$4/100)))&lt;=1,2*ASIN(($C$7*Coefficients!$D$16)/( $A2951*($C$4/100)))*180/PI(),180),IF(AND(C$9="L",C$10="D"),IF((($C$7*Coefficients!$E$16)/($A2951*($C$4/100)))&lt;=1,2*ASIN(($C$7*Coefficients!$E$16)/( $A2951*($C$4/100)))*180/PI(),180),IF(AND(C$9="C",C$10="D"),IF((($C$7*Coefficients!$F$16)/($A2951*($C$4/100)))&lt;=1,2*ASIN(($C$7*Coefficients!$F$16)/( $A2951*($C$4/100)))*180/PI(),180),FALSE))))</f>
        <v>9.4958459492951484</v>
      </c>
      <c r="H2951" s="50">
        <f>IF(AND(C$9="L",C$10="IB"),(($C$7*Coefficients!$C$16)/($A2951*SIN(C$5*PI()/180))*100/2)^2*PI(),IF(AND(C$9="C",C$10="IB"),(($C$7*Coefficients!$D$16)/($A2951*SIN(C$5*PI()/180))*100/2)^2*PI(),IF(AND(C$9="L",C$10="D"),(($C$7*Coefficients!$E$16)/($A2951*SIN(C$5*PI()/180))*100/2)^2*PI(),IF(AND(C$9="C",C$10="D"),(($C$7* Coefficients!$F$16)/($A2951*SIN(C$5*PI()/180))*100/2)^2*PI(),FALSE))))</f>
        <v>37.754405417095242</v>
      </c>
      <c r="I2951" s="42">
        <f t="shared" si="324"/>
        <v>9.7071108037213374E-2</v>
      </c>
      <c r="L2951" s="44"/>
    </row>
    <row r="2952" spans="1:12" x14ac:dyDescent="0.25">
      <c r="A2952" s="51">
        <f t="shared" si="325"/>
        <v>8260.379495770494</v>
      </c>
      <c r="B2952" s="5">
        <f t="shared" si="319"/>
        <v>3.8162690061438749E-2</v>
      </c>
      <c r="C2952" s="49">
        <f t="shared" si="322"/>
        <v>-28.367220395468763</v>
      </c>
      <c r="D2952" s="5">
        <f t="shared" si="320"/>
        <v>79.459164944524503</v>
      </c>
      <c r="E2952" s="5">
        <f t="shared" si="321"/>
        <v>717.32840639766528</v>
      </c>
      <c r="F2952" s="5">
        <f t="shared" si="323"/>
        <v>28.557180293541663</v>
      </c>
      <c r="G2952" s="16">
        <f>IF(AND(C$9="L",C$10="IB"),IF((($C$7*Coefficients!$C$16)/($A2952*($C$4/100)))&lt;=1,2*ASIN(($C$7*Coefficients!$C$16)/( $A2952*($C$4/100)))*180/PI(),180),IF(AND(C$9="C",C$10="IB"),IF((($C$7*Coefficients!$D$16)/($A2952*($C$4/100)))&lt;=1,2*ASIN(($C$7*Coefficients!$D$16)/( $A2952*($C$4/100)))*180/PI(),180),IF(AND(C$9="L",C$10="D"),IF((($C$7*Coefficients!$E$16)/($A2952*($C$4/100)))&lt;=1,2*ASIN(($C$7*Coefficients!$E$16)/( $A2952*($C$4/100)))*180/PI(),180),IF(AND(C$9="C",C$10="D"),IF((($C$7*Coefficients!$F$16)/($A2952*($C$4/100)))&lt;=1,2*ASIN(($C$7*Coefficients!$F$16)/( $A2952*($C$4/100)))*180/PI(),180),FALSE))))</f>
        <v>9.4739561546635382</v>
      </c>
      <c r="H2952" s="50">
        <f>IF(AND(C$9="L",C$10="IB"),(($C$7*Coefficients!$C$16)/($A2952*SIN(C$5*PI()/180))*100/2)^2*PI(),IF(AND(C$9="C",C$10="IB"),(($C$7*Coefficients!$D$16)/($A2952*SIN(C$5*PI()/180))*100/2)^2*PI(),IF(AND(C$9="L",C$10="D"),(($C$7*Coefficients!$E$16)/($A2952*SIN(C$5*PI()/180))*100/2)^2*PI(),IF(AND(C$9="C",C$10="D"),(($C$7* Coefficients!$F$16)/($A2952*SIN(C$5*PI()/180))*100/2)^2*PI(),FALSE))))</f>
        <v>37.580939681062446</v>
      </c>
      <c r="I2952" s="42">
        <f t="shared" si="324"/>
        <v>9.6847850684053757E-2</v>
      </c>
      <c r="L2952" s="44"/>
    </row>
    <row r="2953" spans="1:12" x14ac:dyDescent="0.25">
      <c r="A2953" s="51">
        <f t="shared" si="325"/>
        <v>8279.4216371220446</v>
      </c>
      <c r="B2953" s="5">
        <f t="shared" si="319"/>
        <v>3.8470499398904713E-2</v>
      </c>
      <c r="C2953" s="49">
        <f t="shared" si="322"/>
        <v>-28.297443518583812</v>
      </c>
      <c r="D2953" s="5">
        <f t="shared" si="320"/>
        <v>79.642337237192734</v>
      </c>
      <c r="E2953" s="5">
        <f t="shared" si="321"/>
        <v>720.63944388233199</v>
      </c>
      <c r="F2953" s="5">
        <f t="shared" si="323"/>
        <v>28.577180293541659</v>
      </c>
      <c r="G2953" s="16">
        <f>IF(AND(C$9="L",C$10="IB"),IF((($C$7*Coefficients!$C$16)/($A2953*($C$4/100)))&lt;=1,2*ASIN(($C$7*Coefficients!$C$16)/( $A2953*($C$4/100)))*180/PI(),180),IF(AND(C$9="C",C$10="IB"),IF((($C$7*Coefficients!$D$16)/($A2953*($C$4/100)))&lt;=1,2*ASIN(($C$7*Coefficients!$D$16)/( $A2953*($C$4/100)))*180/PI(),180),IF(AND(C$9="L",C$10="D"),IF((($C$7*Coefficients!$E$16)/($A2953*($C$4/100)))&lt;=1,2*ASIN(($C$7*Coefficients!$E$16)/( $A2953*($C$4/100)))*180/PI(),180),IF(AND(C$9="C",C$10="D"),IF((($C$7*Coefficients!$F$16)/($A2953*($C$4/100)))&lt;=1,2*ASIN(($C$7*Coefficients!$F$16)/( $A2953*($C$4/100)))*180/PI(),180),FALSE))))</f>
        <v>9.4521170504610907</v>
      </c>
      <c r="H2953" s="50">
        <f>IF(AND(C$9="L",C$10="IB"),(($C$7*Coefficients!$C$16)/($A2953*SIN(C$5*PI()/180))*100/2)^2*PI(),IF(AND(C$9="C",C$10="IB"),(($C$7*Coefficients!$D$16)/($A2953*SIN(C$5*PI()/180))*100/2)^2*PI(),IF(AND(C$9="L",C$10="D"),(($C$7*Coefficients!$E$16)/($A2953*SIN(C$5*PI()/180))*100/2)^2*PI(),IF(AND(C$9="C",C$10="D"),(($C$7* Coefficients!$F$16)/($A2953*SIN(C$5*PI()/180))*100/2)^2*PI(),FALSE))))</f>
        <v>37.408270947690532</v>
      </c>
      <c r="I2953" s="42">
        <f t="shared" si="324"/>
        <v>9.6625106808557557E-2</v>
      </c>
      <c r="L2953" s="44"/>
    </row>
    <row r="2954" spans="1:12" x14ac:dyDescent="0.25">
      <c r="A2954" s="51">
        <f t="shared" si="325"/>
        <v>8298.5076751429242</v>
      </c>
      <c r="B2954" s="5">
        <f t="shared" si="319"/>
        <v>3.875070341429529E-2</v>
      </c>
      <c r="C2954" s="49">
        <f t="shared" si="322"/>
        <v>-28.234408192869932</v>
      </c>
      <c r="D2954" s="5">
        <f t="shared" si="320"/>
        <v>79.825931785604823</v>
      </c>
      <c r="E2954" s="5">
        <f t="shared" si="321"/>
        <v>723.96576442163189</v>
      </c>
      <c r="F2954" s="5">
        <f t="shared" si="323"/>
        <v>28.597180293541662</v>
      </c>
      <c r="G2954" s="16">
        <f>IF(AND(C$9="L",C$10="IB"),IF((($C$7*Coefficients!$C$16)/($A2954*($C$4/100)))&lt;=1,2*ASIN(($C$7*Coefficients!$C$16)/( $A2954*($C$4/100)))*180/PI(),180),IF(AND(C$9="C",C$10="IB"),IF((($C$7*Coefficients!$D$16)/($A2954*($C$4/100)))&lt;=1,2*ASIN(($C$7*Coefficients!$D$16)/( $A2954*($C$4/100)))*180/PI(),180),IF(AND(C$9="L",C$10="D"),IF((($C$7*Coefficients!$E$16)/($A2954*($C$4/100)))&lt;=1,2*ASIN(($C$7*Coefficients!$E$16)/( $A2954*($C$4/100)))*180/PI(),180),IF(AND(C$9="C",C$10="D"),IF((($C$7*Coefficients!$F$16)/($A2954*($C$4/100)))&lt;=1,2*ASIN(($C$7*Coefficients!$F$16)/( $A2954*($C$4/100)))*180/PI(),180),FALSE))))</f>
        <v>9.4303285177098104</v>
      </c>
      <c r="H2954" s="50">
        <f>IF(AND(C$9="L",C$10="IB"),(($C$7*Coefficients!$C$16)/($A2954*SIN(C$5*PI()/180))*100/2)^2*PI(),IF(AND(C$9="C",C$10="IB"),(($C$7*Coefficients!$D$16)/($A2954*SIN(C$5*PI()/180))*100/2)^2*PI(),IF(AND(C$9="L",C$10="D"),(($C$7*Coefficients!$E$16)/($A2954*SIN(C$5*PI()/180))*100/2)^2*PI(),IF(AND(C$9="C",C$10="D"),(($C$7* Coefficients!$F$16)/($A2954*SIN(C$5*PI()/180))*100/2)^2*PI(),FALSE))))</f>
        <v>37.236395555084904</v>
      </c>
      <c r="I2954" s="42">
        <f t="shared" si="324"/>
        <v>9.6402875229758905E-2</v>
      </c>
      <c r="L2954" s="44"/>
    </row>
    <row r="2955" spans="1:12" x14ac:dyDescent="0.25">
      <c r="A2955" s="51">
        <f t="shared" si="325"/>
        <v>8317.6377110254052</v>
      </c>
      <c r="B2955" s="5">
        <f t="shared" si="319"/>
        <v>3.9003116422720155E-2</v>
      </c>
      <c r="C2955" s="49">
        <f t="shared" si="322"/>
        <v>-28.178013812742947</v>
      </c>
      <c r="D2955" s="5">
        <f t="shared" si="320"/>
        <v>80.009949563160816</v>
      </c>
      <c r="E2955" s="5">
        <f t="shared" si="321"/>
        <v>727.30743855894013</v>
      </c>
      <c r="F2955" s="5">
        <f t="shared" si="323"/>
        <v>28.617180293541658</v>
      </c>
      <c r="G2955" s="16">
        <f>IF(AND(C$9="L",C$10="IB"),IF((($C$7*Coefficients!$C$16)/($A2955*($C$4/100)))&lt;=1,2*ASIN(($C$7*Coefficients!$C$16)/( $A2955*($C$4/100)))*180/PI(),180),IF(AND(C$9="C",C$10="IB"),IF((($C$7*Coefficients!$D$16)/($A2955*($C$4/100)))&lt;=1,2*ASIN(($C$7*Coefficients!$D$16)/( $A2955*($C$4/100)))*180/PI(),180),IF(AND(C$9="L",C$10="D"),IF((($C$7*Coefficients!$E$16)/($A2955*($C$4/100)))&lt;=1,2*ASIN(($C$7*Coefficients!$E$16)/( $A2955*($C$4/100)))*180/PI(),180),IF(AND(C$9="C",C$10="D"),IF((($C$7*Coefficients!$F$16)/($A2955*($C$4/100)))&lt;=1,2*ASIN(($C$7*Coefficients!$F$16)/( $A2955*($C$4/100)))*180/PI(),180),FALSE))))</f>
        <v>9.4085904377219975</v>
      </c>
      <c r="H2955" s="50">
        <f>IF(AND(C$9="L",C$10="IB"),(($C$7*Coefficients!$C$16)/($A2955*SIN(C$5*PI()/180))*100/2)^2*PI(),IF(AND(C$9="C",C$10="IB"),(($C$7*Coefficients!$D$16)/($A2955*SIN(C$5*PI()/180))*100/2)^2*PI(),IF(AND(C$9="L",C$10="D"),(($C$7*Coefficients!$E$16)/($A2955*SIN(C$5*PI()/180))*100/2)^2*PI(),IF(AND(C$9="C",C$10="D"),(($C$7* Coefficients!$F$16)/($A2955*SIN(C$5*PI()/180))*100/2)^2*PI(),FALSE))))</f>
        <v>37.065309858175844</v>
      </c>
      <c r="I2955" s="42">
        <f t="shared" si="324"/>
        <v>9.6181154769408125E-2</v>
      </c>
      <c r="L2955" s="44"/>
    </row>
    <row r="2956" spans="1:12" x14ac:dyDescent="0.25">
      <c r="A2956" s="51">
        <f t="shared" si="325"/>
        <v>8336.8118461950344</v>
      </c>
      <c r="B2956" s="5">
        <f t="shared" si="319"/>
        <v>3.9227570361077574E-2</v>
      </c>
      <c r="C2956" s="49">
        <f t="shared" si="322"/>
        <v>-28.128171798894712</v>
      </c>
      <c r="D2956" s="5">
        <f t="shared" si="320"/>
        <v>80.194391545504629</v>
      </c>
      <c r="E2956" s="5">
        <f t="shared" si="321"/>
        <v>730.66453716324474</v>
      </c>
      <c r="F2956" s="5">
        <f t="shared" si="323"/>
        <v>28.637180293541658</v>
      </c>
      <c r="G2956" s="16">
        <f>IF(AND(C$9="L",C$10="IB"),IF((($C$7*Coefficients!$C$16)/($A2956*($C$4/100)))&lt;=1,2*ASIN(($C$7*Coefficients!$C$16)/( $A2956*($C$4/100)))*180/PI(),180),IF(AND(C$9="C",C$10="IB"),IF((($C$7*Coefficients!$D$16)/($A2956*($C$4/100)))&lt;=1,2*ASIN(($C$7*Coefficients!$D$16)/( $A2956*($C$4/100)))*180/PI(),180),IF(AND(C$9="L",C$10="D"),IF((($C$7*Coefficients!$E$16)/($A2956*($C$4/100)))&lt;=1,2*ASIN(($C$7*Coefficients!$E$16)/( $A2956*($C$4/100)))*180/PI(),180),IF(AND(C$9="C",C$10="D"),IF((($C$7*Coefficients!$F$16)/($A2956*($C$4/100)))&lt;=1,2*ASIN(($C$7*Coefficients!$F$16)/( $A2956*($C$4/100)))*180/PI(),180),FALSE))))</f>
        <v>9.3869026920994845</v>
      </c>
      <c r="H2956" s="50">
        <f>IF(AND(C$9="L",C$10="IB"),(($C$7*Coefficients!$C$16)/($A2956*SIN(C$5*PI()/180))*100/2)^2*PI(),IF(AND(C$9="C",C$10="IB"),(($C$7*Coefficients!$D$16)/($A2956*SIN(C$5*PI()/180))*100/2)^2*PI(),IF(AND(C$9="L",C$10="D"),(($C$7*Coefficients!$E$16)/($A2956*SIN(C$5*PI()/180))*100/2)^2*PI(),IF(AND(C$9="C",C$10="D"),(($C$7* Coefficients!$F$16)/($A2956*SIN(C$5*PI()/180))*100/2)^2*PI(),FALSE))))</f>
        <v>36.895010228641191</v>
      </c>
      <c r="I2956" s="42">
        <f t="shared" si="324"/>
        <v>9.5959944251965371E-2</v>
      </c>
      <c r="L2956" s="44"/>
    </row>
    <row r="2957" spans="1:12" x14ac:dyDescent="0.25">
      <c r="A2957" s="51">
        <f t="shared" si="325"/>
        <v>8356.0301823111677</v>
      </c>
      <c r="B2957" s="5">
        <f t="shared" si="319"/>
        <v>3.942391507267614E-2</v>
      </c>
      <c r="C2957" s="49">
        <f t="shared" si="322"/>
        <v>-28.084804988228878</v>
      </c>
      <c r="D2957" s="5">
        <f t="shared" si="320"/>
        <v>80.379258710529314</v>
      </c>
      <c r="E2957" s="5">
        <f t="shared" si="321"/>
        <v>734.03713143065079</v>
      </c>
      <c r="F2957" s="5">
        <f t="shared" si="323"/>
        <v>28.657180293541661</v>
      </c>
      <c r="G2957" s="16">
        <f>IF(AND(C$9="L",C$10="IB"),IF((($C$7*Coefficients!$C$16)/($A2957*($C$4/100)))&lt;=1,2*ASIN(($C$7*Coefficients!$C$16)/( $A2957*($C$4/100)))*180/PI(),180),IF(AND(C$9="C",C$10="IB"),IF((($C$7*Coefficients!$D$16)/($A2957*($C$4/100)))&lt;=1,2*ASIN(($C$7*Coefficients!$D$16)/( $A2957*($C$4/100)))*180/PI(),180),IF(AND(C$9="L",C$10="D"),IF((($C$7*Coefficients!$E$16)/($A2957*($C$4/100)))&lt;=1,2*ASIN(($C$7*Coefficients!$E$16)/( $A2957*($C$4/100)))*180/PI(),180),IF(AND(C$9="C",C$10="D"),IF((($C$7*Coefficients!$F$16)/($A2957*($C$4/100)))&lt;=1,2*ASIN(($C$7*Coefficients!$F$16)/( $A2957*($C$4/100)))*180/PI(),180),FALSE))))</f>
        <v>9.3652651627328236</v>
      </c>
      <c r="H2957" s="50">
        <f>IF(AND(C$9="L",C$10="IB"),(($C$7*Coefficients!$C$16)/($A2957*SIN(C$5*PI()/180))*100/2)^2*PI(),IF(AND(C$9="C",C$10="IB"),(($C$7*Coefficients!$D$16)/($A2957*SIN(C$5*PI()/180))*100/2)^2*PI(),IF(AND(C$9="L",C$10="D"),(($C$7*Coefficients!$E$16)/($A2957*SIN(C$5*PI()/180))*100/2)^2*PI(),IF(AND(C$9="C",C$10="D"),(($C$7* Coefficients!$F$16)/($A2957*SIN(C$5*PI()/180))*100/2)^2*PI(),FALSE))))</f>
        <v>36.725493054829457</v>
      </c>
      <c r="I2957" s="42">
        <f t="shared" si="324"/>
        <v>9.5739242504594521E-2</v>
      </c>
      <c r="L2957" s="44"/>
    </row>
    <row r="2958" spans="1:12" x14ac:dyDescent="0.25">
      <c r="A2958" s="51">
        <f t="shared" si="325"/>
        <v>8375.2928212675106</v>
      </c>
      <c r="B2958" s="5">
        <f t="shared" si="319"/>
        <v>3.9592018582626086E-2</v>
      </c>
      <c r="C2958" s="49">
        <f t="shared" si="322"/>
        <v>-28.04784710719014</v>
      </c>
      <c r="D2958" s="5">
        <f t="shared" si="320"/>
        <v>80.564552038382175</v>
      </c>
      <c r="E2958" s="5">
        <f t="shared" si="321"/>
        <v>737.42529288588958</v>
      </c>
      <c r="F2958" s="5">
        <f t="shared" si="323"/>
        <v>28.677180293541657</v>
      </c>
      <c r="G2958" s="16">
        <f>IF(AND(C$9="L",C$10="IB"),IF((($C$7*Coefficients!$C$16)/($A2958*($C$4/100)))&lt;=1,2*ASIN(($C$7*Coefficients!$C$16)/( $A2958*($C$4/100)))*180/PI(),180),IF(AND(C$9="C",C$10="IB"),IF((($C$7*Coefficients!$D$16)/($A2958*($C$4/100)))&lt;=1,2*ASIN(($C$7*Coefficients!$D$16)/( $A2958*($C$4/100)))*180/PI(),180),IF(AND(C$9="L",C$10="D"),IF((($C$7*Coefficients!$E$16)/($A2958*($C$4/100)))&lt;=1,2*ASIN(($C$7*Coefficients!$E$16)/( $A2958*($C$4/100)))*180/PI(),180),IF(AND(C$9="C",C$10="D"),IF((($C$7*Coefficients!$F$16)/($A2958*($C$4/100)))&lt;=1,2*ASIN(($C$7*Coefficients!$F$16)/( $A2958*($C$4/100)))*180/PI(),180),FALSE))))</f>
        <v>9.3436777318005415</v>
      </c>
      <c r="H2958" s="50">
        <f>IF(AND(C$9="L",C$10="IB"),(($C$7*Coefficients!$C$16)/($A2958*SIN(C$5*PI()/180))*100/2)^2*PI(),IF(AND(C$9="C",C$10="IB"),(($C$7*Coefficients!$D$16)/($A2958*SIN(C$5*PI()/180))*100/2)^2*PI(),IF(AND(C$9="L",C$10="D"),(($C$7*Coefficients!$E$16)/($A2958*SIN(C$5*PI()/180))*100/2)^2*PI(),IF(AND(C$9="C",C$10="D"),(($C$7* Coefficients!$F$16)/($A2958*SIN(C$5*PI()/180))*100/2)^2*PI(),FALSE))))</f>
        <v>36.556754741683108</v>
      </c>
      <c r="I2958" s="42">
        <f t="shared" si="324"/>
        <v>9.5519048357156869E-2</v>
      </c>
      <c r="L2958" s="44"/>
    </row>
    <row r="2959" spans="1:12" x14ac:dyDescent="0.25">
      <c r="A2959" s="51">
        <f t="shared" si="325"/>
        <v>8394.5998651926566</v>
      </c>
      <c r="B2959" s="5">
        <f t="shared" si="319"/>
        <v>3.973176736360709E-2</v>
      </c>
      <c r="C2959" s="49">
        <f t="shared" si="322"/>
        <v>-28.017242321248418</v>
      </c>
      <c r="D2959" s="5">
        <f t="shared" si="320"/>
        <v>80.750272511470001</v>
      </c>
      <c r="E2959" s="5">
        <f t="shared" si="321"/>
        <v>740.82909338383502</v>
      </c>
      <c r="F2959" s="5">
        <f t="shared" si="323"/>
        <v>28.69718029354166</v>
      </c>
      <c r="G2959" s="16">
        <f>IF(AND(C$9="L",C$10="IB"),IF((($C$7*Coefficients!$C$16)/($A2959*($C$4/100)))&lt;=1,2*ASIN(($C$7*Coefficients!$C$16)/( $A2959*($C$4/100)))*180/PI(),180),IF(AND(C$9="C",C$10="IB"),IF((($C$7*Coefficients!$D$16)/($A2959*($C$4/100)))&lt;=1,2*ASIN(($C$7*Coefficients!$D$16)/( $A2959*($C$4/100)))*180/PI(),180),IF(AND(C$9="L",C$10="D"),IF((($C$7*Coefficients!$E$16)/($A2959*($C$4/100)))&lt;=1,2*ASIN(($C$7*Coefficients!$E$16)/( $A2959*($C$4/100)))*180/PI(),180),IF(AND(C$9="C",C$10="D"),IF((($C$7*Coefficients!$F$16)/($A2959*($C$4/100)))&lt;=1,2*ASIN(($C$7*Coefficients!$F$16)/( $A2959*($C$4/100)))*180/PI(),180),FALSE))))</f>
        <v>9.3221402817683394</v>
      </c>
      <c r="H2959" s="50">
        <f>IF(AND(C$9="L",C$10="IB"),(($C$7*Coefficients!$C$16)/($A2959*SIN(C$5*PI()/180))*100/2)^2*PI(),IF(AND(C$9="C",C$10="IB"),(($C$7*Coefficients!$D$16)/($A2959*SIN(C$5*PI()/180))*100/2)^2*PI(),IF(AND(C$9="L",C$10="D"),(($C$7*Coefficients!$E$16)/($A2959*SIN(C$5*PI()/180))*100/2)^2*PI(),IF(AND(C$9="C",C$10="D"),(($C$7* Coefficients!$F$16)/($A2959*SIN(C$5*PI()/180))*100/2)^2*PI(),FALSE))))</f>
        <v>36.388791710662488</v>
      </c>
      <c r="I2959" s="42">
        <f t="shared" si="324"/>
        <v>9.5299360642204956E-2</v>
      </c>
      <c r="L2959" s="44"/>
    </row>
    <row r="2960" spans="1:12" x14ac:dyDescent="0.25">
      <c r="A2960" s="51">
        <f t="shared" si="325"/>
        <v>8413.951416450629</v>
      </c>
      <c r="B2960" s="5">
        <f t="shared" si="319"/>
        <v>3.9843066591619535E-2</v>
      </c>
      <c r="C2960" s="49">
        <f t="shared" si="322"/>
        <v>-27.992944854482346</v>
      </c>
      <c r="D2960" s="5">
        <f t="shared" si="320"/>
        <v>80.93642111446421</v>
      </c>
      <c r="E2960" s="5">
        <f t="shared" si="321"/>
        <v>744.24860511102827</v>
      </c>
      <c r="F2960" s="5">
        <f t="shared" si="323"/>
        <v>28.717180293541659</v>
      </c>
      <c r="G2960" s="16">
        <f>IF(AND(C$9="L",C$10="IB"),IF((($C$7*Coefficients!$C$16)/($A2960*($C$4/100)))&lt;=1,2*ASIN(($C$7*Coefficients!$C$16)/( $A2960*($C$4/100)))*180/PI(),180),IF(AND(C$9="C",C$10="IB"),IF((($C$7*Coefficients!$D$16)/($A2960*($C$4/100)))&lt;=1,2*ASIN(($C$7*Coefficients!$D$16)/( $A2960*($C$4/100)))*180/PI(),180),IF(AND(C$9="L",C$10="D"),IF((($C$7*Coefficients!$E$16)/($A2960*($C$4/100)))&lt;=1,2*ASIN(($C$7*Coefficients!$E$16)/( $A2960*($C$4/100)))*180/PI(),180),IF(AND(C$9="C",C$10="D"),IF((($C$7*Coefficients!$F$16)/($A2960*($C$4/100)))&lt;=1,2*ASIN(($C$7*Coefficients!$F$16)/( $A2960*($C$4/100)))*180/PI(),180),FALSE))))</f>
        <v>9.3006526953883277</v>
      </c>
      <c r="H2960" s="50">
        <f>IF(AND(C$9="L",C$10="IB"),(($C$7*Coefficients!$C$16)/($A2960*SIN(C$5*PI()/180))*100/2)^2*PI(),IF(AND(C$9="C",C$10="IB"),(($C$7*Coefficients!$D$16)/($A2960*SIN(C$5*PI()/180))*100/2)^2*PI(),IF(AND(C$9="L",C$10="D"),(($C$7*Coefficients!$E$16)/($A2960*SIN(C$5*PI()/180))*100/2)^2*PI(),IF(AND(C$9="C",C$10="D"),(($C$7* Coefficients!$F$16)/($A2960*SIN(C$5*PI()/180))*100/2)^2*PI(),FALSE))))</f>
        <v>36.221600399669782</v>
      </c>
      <c r="I2960" s="42">
        <f t="shared" si="324"/>
        <v>9.5080178194976411E-2</v>
      </c>
      <c r="L2960" s="44"/>
    </row>
    <row r="2961" spans="1:12" x14ac:dyDescent="0.25">
      <c r="A2961" s="51">
        <f t="shared" si="325"/>
        <v>8433.3475776414289</v>
      </c>
      <c r="B2961" s="5">
        <f t="shared" si="319"/>
        <v>3.9925840391325455E-2</v>
      </c>
      <c r="C2961" s="49">
        <f t="shared" si="322"/>
        <v>-27.974918674247149</v>
      </c>
      <c r="D2961" s="5">
        <f t="shared" si="320"/>
        <v>81.122998834306188</v>
      </c>
      <c r="E2961" s="5">
        <f t="shared" si="321"/>
        <v>747.68390058720888</v>
      </c>
      <c r="F2961" s="5">
        <f t="shared" si="323"/>
        <v>28.737180293541659</v>
      </c>
      <c r="G2961" s="16">
        <f>IF(AND(C$9="L",C$10="IB"),IF((($C$7*Coefficients!$C$16)/($A2961*($C$4/100)))&lt;=1,2*ASIN(($C$7*Coefficients!$C$16)/( $A2961*($C$4/100)))*180/PI(),180),IF(AND(C$9="C",C$10="IB"),IF((($C$7*Coefficients!$D$16)/($A2961*($C$4/100)))&lt;=1,2*ASIN(($C$7*Coefficients!$D$16)/( $A2961*($C$4/100)))*180/PI(),180),IF(AND(C$9="L",C$10="D"),IF((($C$7*Coefficients!$E$16)/($A2961*($C$4/100)))&lt;=1,2*ASIN(($C$7*Coefficients!$E$16)/( $A2961*($C$4/100)))*180/PI(),180),IF(AND(C$9="C",C$10="D"),IF((($C$7*Coefficients!$F$16)/($A2961*($C$4/100)))&lt;=1,2*ASIN(($C$7*Coefficients!$F$16)/( $A2961*($C$4/100)))*180/PI(),180),FALSE))))</f>
        <v>9.2792148556982497</v>
      </c>
      <c r="H2961" s="50">
        <f>IF(AND(C$9="L",C$10="IB"),(($C$7*Coefficients!$C$16)/($A2961*SIN(C$5*PI()/180))*100/2)^2*PI(),IF(AND(C$9="C",C$10="IB"),(($C$7*Coefficients!$D$16)/($A2961*SIN(C$5*PI()/180))*100/2)^2*PI(),IF(AND(C$9="L",C$10="D"),(($C$7*Coefficients!$E$16)/($A2961*SIN(C$5*PI()/180))*100/2)^2*PI(),IF(AND(C$9="C",C$10="D"),(($C$7* Coefficients!$F$16)/($A2961*SIN(C$5*PI()/180))*100/2)^2*PI(),FALSE))))</f>
        <v>36.055177262973537</v>
      </c>
      <c r="I2961" s="42">
        <f t="shared" si="324"/>
        <v>9.486149985338771E-2</v>
      </c>
      <c r="L2961" s="44"/>
    </row>
    <row r="2962" spans="1:12" x14ac:dyDescent="0.25">
      <c r="A2962" s="51">
        <f t="shared" si="325"/>
        <v>8452.7884516015711</v>
      </c>
      <c r="B2962" s="5">
        <f t="shared" si="319"/>
        <v>3.9980032070586168E-2</v>
      </c>
      <c r="C2962" s="49">
        <f t="shared" si="322"/>
        <v>-27.96313723683777</v>
      </c>
      <c r="D2962" s="5">
        <f t="shared" si="320"/>
        <v>81.310006660212451</v>
      </c>
      <c r="E2962" s="5">
        <f t="shared" si="321"/>
        <v>751.13505266685195</v>
      </c>
      <c r="F2962" s="5">
        <f t="shared" si="323"/>
        <v>28.757180293541659</v>
      </c>
      <c r="G2962" s="16">
        <f>IF(AND(C$9="L",C$10="IB"),IF((($C$7*Coefficients!$C$16)/($A2962*($C$4/100)))&lt;=1,2*ASIN(($C$7*Coefficients!$C$16)/( $A2962*($C$4/100)))*180/PI(),180),IF(AND(C$9="C",C$10="IB"),IF((($C$7*Coefficients!$D$16)/($A2962*($C$4/100)))&lt;=1,2*ASIN(($C$7*Coefficients!$D$16)/( $A2962*($C$4/100)))*180/PI(),180),IF(AND(C$9="L",C$10="D"),IF((($C$7*Coefficients!$E$16)/($A2962*($C$4/100)))&lt;=1,2*ASIN(($C$7*Coefficients!$E$16)/( $A2962*($C$4/100)))*180/PI(),180),IF(AND(C$9="C",C$10="D"),IF((($C$7*Coefficients!$F$16)/($A2962*($C$4/100)))&lt;=1,2*ASIN(($C$7*Coefficients!$F$16)/( $A2962*($C$4/100)))*180/PI(),180),FALSE))))</f>
        <v>9.2578266460207139</v>
      </c>
      <c r="H2962" s="50">
        <f>IF(AND(C$9="L",C$10="IB"),(($C$7*Coefficients!$C$16)/($A2962*SIN(C$5*PI()/180))*100/2)^2*PI(),IF(AND(C$9="C",C$10="IB"),(($C$7*Coefficients!$D$16)/($A2962*SIN(C$5*PI()/180))*100/2)^2*PI(),IF(AND(C$9="L",C$10="D"),(($C$7*Coefficients!$E$16)/($A2962*SIN(C$5*PI()/180))*100/2)^2*PI(),IF(AND(C$9="C",C$10="D"),(($C$7* Coefficients!$F$16)/($A2962*SIN(C$5*PI()/180))*100/2)^2*PI(),FALSE))))</f>
        <v>35.889518771133467</v>
      </c>
      <c r="I2962" s="42">
        <f t="shared" si="324"/>
        <v>9.4643324458028047E-2</v>
      </c>
      <c r="L2962" s="44"/>
    </row>
    <row r="2963" spans="1:12" x14ac:dyDescent="0.25">
      <c r="A2963" s="51">
        <f t="shared" si="325"/>
        <v>8472.2741414046341</v>
      </c>
      <c r="B2963" s="5">
        <f t="shared" si="319"/>
        <v>4.0005604343804527E-2</v>
      </c>
      <c r="C2963" s="49">
        <f t="shared" si="322"/>
        <v>-27.957583290892117</v>
      </c>
      <c r="D2963" s="5">
        <f t="shared" si="320"/>
        <v>81.497445583679848</v>
      </c>
      <c r="E2963" s="5">
        <f t="shared" si="321"/>
        <v>754.60213454071345</v>
      </c>
      <c r="F2963" s="5">
        <f t="shared" si="323"/>
        <v>28.777180293541662</v>
      </c>
      <c r="G2963" s="16">
        <f>IF(AND(C$9="L",C$10="IB"),IF((($C$7*Coefficients!$C$16)/($A2963*($C$4/100)))&lt;=1,2*ASIN(($C$7*Coefficients!$C$16)/( $A2963*($C$4/100)))*180/PI(),180),IF(AND(C$9="C",C$10="IB"),IF((($C$7*Coefficients!$D$16)/($A2963*($C$4/100)))&lt;=1,2*ASIN(($C$7*Coefficients!$D$16)/( $A2963*($C$4/100)))*180/PI(),180),IF(AND(C$9="L",C$10="D"),IF((($C$7*Coefficients!$E$16)/($A2963*($C$4/100)))&lt;=1,2*ASIN(($C$7*Coefficients!$E$16)/( $A2963*($C$4/100)))*180/PI(),180),IF(AND(C$9="C",C$10="D"),IF((($C$7*Coefficients!$F$16)/($A2963*($C$4/100)))&lt;=1,2*ASIN(($C$7*Coefficients!$F$16)/( $A2963*($C$4/100)))*180/PI(),180),FALSE))))</f>
        <v>9.2364879499624362</v>
      </c>
      <c r="H2963" s="50">
        <f>IF(AND(C$9="L",C$10="IB"),(($C$7*Coefficients!$C$16)/($A2963*SIN(C$5*PI()/180))*100/2)^2*PI(),IF(AND(C$9="C",C$10="IB"),(($C$7*Coefficients!$D$16)/($A2963*SIN(C$5*PI()/180))*100/2)^2*PI(),IF(AND(C$9="L",C$10="D"),(($C$7*Coefficients!$E$16)/($A2963*SIN(C$5*PI()/180))*100/2)^2*PI(),IF(AND(C$9="C",C$10="D"),(($C$7* Coefficients!$F$16)/($A2963*SIN(C$5*PI()/180))*100/2)^2*PI(),FALSE))))</f>
        <v>35.72462141092555</v>
      </c>
      <c r="I2963" s="42">
        <f t="shared" si="324"/>
        <v>9.4425650852153209E-2</v>
      </c>
      <c r="L2963" s="44"/>
    </row>
    <row r="2964" spans="1:12" x14ac:dyDescent="0.25">
      <c r="A2964" s="51">
        <f t="shared" si="325"/>
        <v>8491.8047503618036</v>
      </c>
      <c r="B2964" s="5">
        <f t="shared" si="319"/>
        <v>4.0002539543680452E-2</v>
      </c>
      <c r="C2964" s="49">
        <f t="shared" si="322"/>
        <v>-27.958248736042073</v>
      </c>
      <c r="D2964" s="5">
        <f t="shared" si="320"/>
        <v>81.685316598490886</v>
      </c>
      <c r="E2964" s="5">
        <f t="shared" si="321"/>
        <v>758.08521973738243</v>
      </c>
      <c r="F2964" s="5">
        <f t="shared" si="323"/>
        <v>28.797180293541658</v>
      </c>
      <c r="G2964" s="16">
        <f>IF(AND(C$9="L",C$10="IB"),IF((($C$7*Coefficients!$C$16)/($A2964*($C$4/100)))&lt;=1,2*ASIN(($C$7*Coefficients!$C$16)/( $A2964*($C$4/100)))*180/PI(),180),IF(AND(C$9="C",C$10="IB"),IF((($C$7*Coefficients!$D$16)/($A2964*($C$4/100)))&lt;=1,2*ASIN(($C$7*Coefficients!$D$16)/( $A2964*($C$4/100)))*180/PI(),180),IF(AND(C$9="L",C$10="D"),IF((($C$7*Coefficients!$E$16)/($A2964*($C$4/100)))&lt;=1,2*ASIN(($C$7*Coefficients!$E$16)/( $A2964*($C$4/100)))*180/PI(),180),IF(AND(C$9="C",C$10="D"),IF((($C$7*Coefficients!$F$16)/($A2964*($C$4/100)))&lt;=1,2*ASIN(($C$7*Coefficients!$F$16)/( $A2964*($C$4/100)))*180/PI(),180),FALSE))))</f>
        <v>9.2151986514134681</v>
      </c>
      <c r="H2964" s="50">
        <f>IF(AND(C$9="L",C$10="IB"),(($C$7*Coefficients!$C$16)/($A2964*SIN(C$5*PI()/180))*100/2)^2*PI(),IF(AND(C$9="C",C$10="IB"),(($C$7*Coefficients!$D$16)/($A2964*SIN(C$5*PI()/180))*100/2)^2*PI(),IF(AND(C$9="L",C$10="D"),(($C$7*Coefficients!$E$16)/($A2964*SIN(C$5*PI()/180))*100/2)^2*PI(),IF(AND(C$9="C",C$10="D"),(($C$7* Coefficients!$F$16)/($A2964*SIN(C$5*PI()/180))*100/2)^2*PI(),FALSE))))</f>
        <v>35.560481685267668</v>
      </c>
      <c r="I2964" s="42">
        <f t="shared" si="324"/>
        <v>9.4208477881679395E-2</v>
      </c>
      <c r="L2964" s="44"/>
    </row>
    <row r="2965" spans="1:12" x14ac:dyDescent="0.25">
      <c r="A2965" s="51">
        <f t="shared" si="325"/>
        <v>8511.3803820224257</v>
      </c>
      <c r="B2965" s="5">
        <f t="shared" si="319"/>
        <v>3.997083982099027E-2</v>
      </c>
      <c r="C2965" s="49">
        <f t="shared" si="322"/>
        <v>-27.965134535027975</v>
      </c>
      <c r="D2965" s="5">
        <f t="shared" si="320"/>
        <v>81.873620700719016</v>
      </c>
      <c r="E2965" s="5">
        <f t="shared" si="321"/>
        <v>761.584382124841</v>
      </c>
      <c r="F2965" s="5">
        <f t="shared" si="323"/>
        <v>28.817180293541654</v>
      </c>
      <c r="G2965" s="16">
        <f>IF(AND(C$9="L",C$10="IB"),IF((($C$7*Coefficients!$C$16)/($A2965*($C$4/100)))&lt;=1,2*ASIN(($C$7*Coefficients!$C$16)/( $A2965*($C$4/100)))*180/PI(),180),IF(AND(C$9="C",C$10="IB"),IF((($C$7*Coefficients!$D$16)/($A2965*($C$4/100)))&lt;=1,2*ASIN(($C$7*Coefficients!$D$16)/( $A2965*($C$4/100)))*180/PI(),180),IF(AND(C$9="L",C$10="D"),IF((($C$7*Coefficients!$E$16)/($A2965*($C$4/100)))&lt;=1,2*ASIN(($C$7*Coefficients!$E$16)/( $A2965*($C$4/100)))*180/PI(),180),IF(AND(C$9="C",C$10="D"),IF((($C$7*Coefficients!$F$16)/($A2965*($C$4/100)))&lt;=1,2*ASIN(($C$7*Coefficients!$F$16)/( $A2965*($C$4/100)))*180/PI(),180),FALSE))))</f>
        <v>9.1939586345464281</v>
      </c>
      <c r="H2965" s="50">
        <f>IF(AND(C$9="L",C$10="IB"),(($C$7*Coefficients!$C$16)/($A2965*SIN(C$5*PI()/180))*100/2)^2*PI(),IF(AND(C$9="C",C$10="IB"),(($C$7*Coefficients!$D$16)/($A2965*SIN(C$5*PI()/180))*100/2)^2*PI(),IF(AND(C$9="L",C$10="D"),(($C$7*Coefficients!$E$16)/($A2965*SIN(C$5*PI()/180))*100/2)^2*PI(),IF(AND(C$9="C",C$10="D"),(($C$7* Coefficients!$F$16)/($A2965*SIN(C$5*PI()/180))*100/2)^2*PI(),FALSE))))</f>
        <v>35.397096113145196</v>
      </c>
      <c r="I2965" s="42">
        <f t="shared" si="324"/>
        <v>9.3991804395177153E-2</v>
      </c>
      <c r="L2965" s="44"/>
    </row>
    <row r="2966" spans="1:12" x14ac:dyDescent="0.25">
      <c r="A2966" s="51">
        <f t="shared" si="325"/>
        <v>8531.0011401745523</v>
      </c>
      <c r="B2966" s="5">
        <f t="shared" si="319"/>
        <v>3.9910527332002309E-2</v>
      </c>
      <c r="C2966" s="49">
        <f t="shared" si="322"/>
        <v>-27.978250678162809</v>
      </c>
      <c r="D2966" s="5">
        <f t="shared" si="320"/>
        <v>82.062358888733826</v>
      </c>
      <c r="E2966" s="5">
        <f t="shared" si="321"/>
        <v>765.0996959120306</v>
      </c>
      <c r="F2966" s="5">
        <f t="shared" si="323"/>
        <v>28.837180293541657</v>
      </c>
      <c r="G2966" s="16">
        <f>IF(AND(C$9="L",C$10="IB"),IF((($C$7*Coefficients!$C$16)/($A2966*($C$4/100)))&lt;=1,2*ASIN(($C$7*Coefficients!$C$16)/( $A2966*($C$4/100)))*180/PI(),180),IF(AND(C$9="C",C$10="IB"),IF((($C$7*Coefficients!$D$16)/($A2966*($C$4/100)))&lt;=1,2*ASIN(($C$7*Coefficients!$D$16)/( $A2966*($C$4/100)))*180/PI(),180),IF(AND(C$9="L",C$10="D"),IF((($C$7*Coefficients!$E$16)/($A2966*($C$4/100)))&lt;=1,2*ASIN(($C$7*Coefficients!$E$16)/( $A2966*($C$4/100)))*180/PI(),180),IF(AND(C$9="C",C$10="D"),IF((($C$7*Coefficients!$F$16)/($A2966*($C$4/100)))&lt;=1,2*ASIN(($C$7*Coefficients!$F$16)/( $A2966*($C$4/100)))*180/PI(),180),FALSE))))</f>
        <v>9.1727677838157629</v>
      </c>
      <c r="H2966" s="50">
        <f>IF(AND(C$9="L",C$10="IB"),(($C$7*Coefficients!$C$16)/($A2966*SIN(C$5*PI()/180))*100/2)^2*PI(),IF(AND(C$9="C",C$10="IB"),(($C$7*Coefficients!$D$16)/($A2966*SIN(C$5*PI()/180))*100/2)^2*PI(),IF(AND(C$9="L",C$10="D"),(($C$7*Coefficients!$E$16)/($A2966*SIN(C$5*PI()/180))*100/2)^2*PI(),IF(AND(C$9="C",C$10="D"),(($C$7* Coefficients!$F$16)/($A2966*SIN(C$5*PI()/180))*100/2)^2*PI(),FALSE))))</f>
        <v>35.234461229537416</v>
      </c>
      <c r="I2966" s="42">
        <f t="shared" si="324"/>
        <v>9.3775629243865191E-2</v>
      </c>
      <c r="L2966" s="44"/>
    </row>
    <row r="2967" spans="1:12" x14ac:dyDescent="0.25">
      <c r="A2967" s="51">
        <f t="shared" si="325"/>
        <v>8550.6671288454872</v>
      </c>
      <c r="B2967" s="5">
        <f t="shared" si="319"/>
        <v>3.9821644413143689E-2</v>
      </c>
      <c r="C2967" s="49">
        <f t="shared" si="322"/>
        <v>-27.997616199678635</v>
      </c>
      <c r="D2967" s="5">
        <f t="shared" si="320"/>
        <v>82.251532163206392</v>
      </c>
      <c r="E2967" s="5">
        <f t="shared" si="321"/>
        <v>768.63123565042429</v>
      </c>
      <c r="F2967" s="5">
        <f t="shared" si="323"/>
        <v>28.857180293541656</v>
      </c>
      <c r="G2967" s="16">
        <f>IF(AND(C$9="L",C$10="IB"),IF((($C$7*Coefficients!$C$16)/($A2967*($C$4/100)))&lt;=1,2*ASIN(($C$7*Coefficients!$C$16)/( $A2967*($C$4/100)))*180/PI(),180),IF(AND(C$9="C",C$10="IB"),IF((($C$7*Coefficients!$D$16)/($A2967*($C$4/100)))&lt;=1,2*ASIN(($C$7*Coefficients!$D$16)/( $A2967*($C$4/100)))*180/PI(),180),IF(AND(C$9="L",C$10="D"),IF((($C$7*Coefficients!$E$16)/($A2967*($C$4/100)))&lt;=1,2*ASIN(($C$7*Coefficients!$E$16)/( $A2967*($C$4/100)))*180/PI(),180),IF(AND(C$9="C",C$10="D"),IF((($C$7*Coefficients!$F$16)/($A2967*($C$4/100)))&lt;=1,2*ASIN(($C$7*Coefficients!$F$16)/( $A2967*($C$4/100)))*180/PI(),180),FALSE))))</f>
        <v>9.1516259839569702</v>
      </c>
      <c r="H2967" s="50">
        <f>IF(AND(C$9="L",C$10="IB"),(($C$7*Coefficients!$C$16)/($A2967*SIN(C$5*PI()/180))*100/2)^2*PI(),IF(AND(C$9="C",C$10="IB"),(($C$7*Coefficients!$D$16)/($A2967*SIN(C$5*PI()/180))*100/2)^2*PI(),IF(AND(C$9="L",C$10="D"),(($C$7*Coefficients!$E$16)/($A2967*SIN(C$5*PI()/180))*100/2)^2*PI(),IF(AND(C$9="C",C$10="D"),(($C$7* Coefficients!$F$16)/($A2967*SIN(C$5*PI()/180))*100/2)^2*PI(),FALSE))))</f>
        <v>35.072573585343896</v>
      </c>
      <c r="I2967" s="42">
        <f t="shared" si="324"/>
        <v>9.3559951281604409E-2</v>
      </c>
      <c r="L2967" s="44"/>
    </row>
    <row r="2968" spans="1:12" x14ac:dyDescent="0.25">
      <c r="A2968" s="51">
        <f t="shared" si="325"/>
        <v>8570.378452302346</v>
      </c>
      <c r="B2968" s="5">
        <f t="shared" si="319"/>
        <v>3.9704253742535972E-2</v>
      </c>
      <c r="C2968" s="49">
        <f t="shared" si="322"/>
        <v>-28.023259246124461</v>
      </c>
      <c r="D2968" s="5">
        <f t="shared" si="320"/>
        <v>82.441141527114596</v>
      </c>
      <c r="E2968" s="5">
        <f t="shared" si="321"/>
        <v>772.17907623561018</v>
      </c>
      <c r="F2968" s="5">
        <f t="shared" si="323"/>
        <v>28.877180293541652</v>
      </c>
      <c r="G2968" s="16">
        <f>IF(AND(C$9="L",C$10="IB"),IF((($C$7*Coefficients!$C$16)/($A2968*($C$4/100)))&lt;=1,2*ASIN(($C$7*Coefficients!$C$16)/( $A2968*($C$4/100)))*180/PI(),180),IF(AND(C$9="C",C$10="IB"),IF((($C$7*Coefficients!$D$16)/($A2968*($C$4/100)))&lt;=1,2*ASIN(($C$7*Coefficients!$D$16)/( $A2968*($C$4/100)))*180/PI(),180),IF(AND(C$9="L",C$10="D"),IF((($C$7*Coefficients!$E$16)/($A2968*($C$4/100)))&lt;=1,2*ASIN(($C$7*Coefficients!$E$16)/( $A2968*($C$4/100)))*180/PI(),180),IF(AND(C$9="C",C$10="D"),IF((($C$7*Coefficients!$F$16)/($A2968*($C$4/100)))&lt;=1,2*ASIN(($C$7*Coefficients!$F$16)/( $A2968*($C$4/100)))*180/PI(),180),FALSE))))</f>
        <v>9.130533119985861</v>
      </c>
      <c r="H2968" s="50">
        <f>IF(AND(C$9="L",C$10="IB"),(($C$7*Coefficients!$C$16)/($A2968*SIN(C$5*PI()/180))*100/2)^2*PI(),IF(AND(C$9="C",C$10="IB"),(($C$7*Coefficients!$D$16)/($A2968*SIN(C$5*PI()/180))*100/2)^2*PI(),IF(AND(C$9="L",C$10="D"),(($C$7*Coefficients!$E$16)/($A2968*SIN(C$5*PI()/180))*100/2)^2*PI(),IF(AND(C$9="C",C$10="D"),(($C$7* Coefficients!$F$16)/($A2968*SIN(C$5*PI()/180))*100/2)^2*PI(),FALSE))))</f>
        <v>34.911429747311367</v>
      </c>
      <c r="I2968" s="42">
        <f t="shared" si="324"/>
        <v>9.3344769364891708E-2</v>
      </c>
      <c r="L2968" s="44"/>
    </row>
    <row r="2969" spans="1:12" x14ac:dyDescent="0.25">
      <c r="A2969" s="51">
        <f t="shared" si="325"/>
        <v>8590.1352150526036</v>
      </c>
      <c r="B2969" s="5">
        <f t="shared" si="319"/>
        <v>3.9558438488020826E-2</v>
      </c>
      <c r="C2969" s="49">
        <f t="shared" si="322"/>
        <v>-28.055217197624778</v>
      </c>
      <c r="D2969" s="5">
        <f t="shared" si="320"/>
        <v>82.631187985748412</v>
      </c>
      <c r="E2969" s="5">
        <f t="shared" si="321"/>
        <v>775.7432929088784</v>
      </c>
      <c r="F2969" s="5">
        <f t="shared" si="323"/>
        <v>28.897180293541652</v>
      </c>
      <c r="G2969" s="16">
        <f>IF(AND(C$9="L",C$10="IB"),IF((($C$7*Coefficients!$C$16)/($A2969*($C$4/100)))&lt;=1,2*ASIN(($C$7*Coefficients!$C$16)/( $A2969*($C$4/100)))*180/PI(),180),IF(AND(C$9="C",C$10="IB"),IF((($C$7*Coefficients!$D$16)/($A2969*($C$4/100)))&lt;=1,2*ASIN(($C$7*Coefficients!$D$16)/( $A2969*($C$4/100)))*180/PI(),180),IF(AND(C$9="L",C$10="D"),IF((($C$7*Coefficients!$E$16)/($A2969*($C$4/100)))&lt;=1,2*ASIN(($C$7*Coefficients!$E$16)/( $A2969*($C$4/100)))*180/PI(),180),IF(AND(C$9="C",C$10="D"),IF((($C$7*Coefficients!$F$16)/($A2969*($C$4/100)))&lt;=1,2*ASIN(($C$7*Coefficients!$F$16)/( $A2969*($C$4/100)))*180/PI(),180),FALSE))))</f>
        <v>9.1094890771977965</v>
      </c>
      <c r="H2969" s="50">
        <f>IF(AND(C$9="L",C$10="IB"),(($C$7*Coefficients!$C$16)/($A2969*SIN(C$5*PI()/180))*100/2)^2*PI(),IF(AND(C$9="C",C$10="IB"),(($C$7*Coefficients!$D$16)/($A2969*SIN(C$5*PI()/180))*100/2)^2*PI(),IF(AND(C$9="L",C$10="D"),(($C$7*Coefficients!$E$16)/($A2969*SIN(C$5*PI()/180))*100/2)^2*PI(),IF(AND(C$9="C",C$10="D"),(($C$7* Coefficients!$F$16)/($A2969*SIN(C$5*PI()/180))*100/2)^2*PI(),FALSE))))</f>
        <v>34.751026297961005</v>
      </c>
      <c r="I2969" s="42">
        <f t="shared" si="324"/>
        <v>9.3130082352853985E-2</v>
      </c>
      <c r="L2969" s="44"/>
    </row>
    <row r="2970" spans="1:12" x14ac:dyDescent="0.25">
      <c r="A2970" s="51">
        <f t="shared" si="325"/>
        <v>8609.9375218446494</v>
      </c>
      <c r="B2970" s="5">
        <f t="shared" si="319"/>
        <v>3.9384302441300791E-2</v>
      </c>
      <c r="C2970" s="49">
        <f t="shared" si="322"/>
        <v>-28.093536843465053</v>
      </c>
      <c r="D2970" s="5">
        <f t="shared" si="320"/>
        <v>82.821672546715249</v>
      </c>
      <c r="E2970" s="5">
        <f t="shared" si="321"/>
        <v>779.32396125881758</v>
      </c>
      <c r="F2970" s="5">
        <f t="shared" si="323"/>
        <v>28.917180293541655</v>
      </c>
      <c r="G2970" s="16">
        <f>IF(AND(C$9="L",C$10="IB"),IF((($C$7*Coefficients!$C$16)/($A2970*($C$4/100)))&lt;=1,2*ASIN(($C$7*Coefficients!$C$16)/( $A2970*($C$4/100)))*180/PI(),180),IF(AND(C$9="C",C$10="IB"),IF((($C$7*Coefficients!$D$16)/($A2970*($C$4/100)))&lt;=1,2*ASIN(($C$7*Coefficients!$D$16)/( $A2970*($C$4/100)))*180/PI(),180),IF(AND(C$9="L",C$10="D"),IF((($C$7*Coefficients!$E$16)/($A2970*($C$4/100)))&lt;=1,2*ASIN(($C$7*Coefficients!$E$16)/( $A2970*($C$4/100)))*180/PI(),180),IF(AND(C$9="C",C$10="D"),IF((($C$7*Coefficients!$F$16)/($A2970*($C$4/100)))&lt;=1,2*ASIN(($C$7*Coefficients!$F$16)/( $A2970*($C$4/100)))*180/PI(),180),FALSE))))</f>
        <v>9.0884937411669533</v>
      </c>
      <c r="H2970" s="50">
        <f>IF(AND(C$9="L",C$10="IB"),(($C$7*Coefficients!$C$16)/($A2970*SIN(C$5*PI()/180))*100/2)^2*PI(),IF(AND(C$9="C",C$10="IB"),(($C$7*Coefficients!$D$16)/($A2970*SIN(C$5*PI()/180))*100/2)^2*PI(),IF(AND(C$9="L",C$10="D"),(($C$7*Coefficients!$E$16)/($A2970*SIN(C$5*PI()/180))*100/2)^2*PI(),IF(AND(C$9="C",C$10="D"),(($C$7* Coefficients!$F$16)/($A2970*SIN(C$5*PI()/180))*100/2)^2*PI(),FALSE))))</f>
        <v>34.59135983551576</v>
      </c>
      <c r="I2970" s="42">
        <f t="shared" si="324"/>
        <v>9.2915889107242064E-2</v>
      </c>
      <c r="L2970" s="44"/>
    </row>
    <row r="2971" spans="1:12" x14ac:dyDescent="0.25">
      <c r="A2971" s="51">
        <f t="shared" si="325"/>
        <v>8629.7854776683416</v>
      </c>
      <c r="B2971" s="5">
        <f t="shared" si="319"/>
        <v>3.9181970137823999E-2</v>
      </c>
      <c r="C2971" s="49">
        <f t="shared" si="322"/>
        <v>-28.138274614158902</v>
      </c>
      <c r="D2971" s="5">
        <f t="shared" si="320"/>
        <v>83.012596219945252</v>
      </c>
      <c r="E2971" s="5">
        <f t="shared" si="321"/>
        <v>782.92115722291612</v>
      </c>
      <c r="F2971" s="5">
        <f t="shared" si="323"/>
        <v>28.937180293541651</v>
      </c>
      <c r="G2971" s="16">
        <f>IF(AND(C$9="L",C$10="IB"),IF((($C$7*Coefficients!$C$16)/($A2971*($C$4/100)))&lt;=1,2*ASIN(($C$7*Coefficients!$C$16)/( $A2971*($C$4/100)))*180/PI(),180),IF(AND(C$9="C",C$10="IB"),IF((($C$7*Coefficients!$D$16)/($A2971*($C$4/100)))&lt;=1,2*ASIN(($C$7*Coefficients!$D$16)/( $A2971*($C$4/100)))*180/PI(),180),IF(AND(C$9="L",C$10="D"),IF((($C$7*Coefficients!$E$16)/($A2971*($C$4/100)))&lt;=1,2*ASIN(($C$7*Coefficients!$E$16)/( $A2971*($C$4/100)))*180/PI(),180),IF(AND(C$9="C",C$10="D"),IF((($C$7*Coefficients!$F$16)/($A2971*($C$4/100)))&lt;=1,2*ASIN(($C$7*Coefficients!$F$16)/( $A2971*($C$4/100)))*180/PI(),180),FALSE))))</f>
        <v>9.0675469977455609</v>
      </c>
      <c r="H2971" s="50">
        <f>IF(AND(C$9="L",C$10="IB"),(($C$7*Coefficients!$C$16)/($A2971*SIN(C$5*PI()/180))*100/2)^2*PI(),IF(AND(C$9="C",C$10="IB"),(($C$7*Coefficients!$D$16)/($A2971*SIN(C$5*PI()/180))*100/2)^2*PI(),IF(AND(C$9="L",C$10="D"),(($C$7*Coefficients!$E$16)/($A2971*SIN(C$5*PI()/180))*100/2)^2*PI(),IF(AND(C$9="C",C$10="D"),(($C$7* Coefficients!$F$16)/($A2971*SIN(C$5*PI()/180))*100/2)^2*PI(),FALSE))))</f>
        <v>34.432426973828434</v>
      </c>
      <c r="I2971" s="42">
        <f t="shared" si="324"/>
        <v>9.2702188492424703E-2</v>
      </c>
      <c r="L2971" s="44"/>
    </row>
    <row r="2972" spans="1:12" x14ac:dyDescent="0.25">
      <c r="A2972" s="51">
        <f t="shared" si="325"/>
        <v>8649.6791877555679</v>
      </c>
      <c r="B2972" s="5">
        <f t="shared" si="319"/>
        <v>3.8951586962047133E-2</v>
      </c>
      <c r="C2972" s="49">
        <f t="shared" si="322"/>
        <v>-28.189496872886085</v>
      </c>
      <c r="D2972" s="5">
        <f t="shared" si="320"/>
        <v>83.203960017696772</v>
      </c>
      <c r="E2972" s="5">
        <f t="shared" si="321"/>
        <v>786.53495708917535</v>
      </c>
      <c r="F2972" s="5">
        <f t="shared" si="323"/>
        <v>28.957180293541654</v>
      </c>
      <c r="G2972" s="16">
        <f>IF(AND(C$9="L",C$10="IB"),IF((($C$7*Coefficients!$C$16)/($A2972*($C$4/100)))&lt;=1,2*ASIN(($C$7*Coefficients!$C$16)/( $A2972*($C$4/100)))*180/PI(),180),IF(AND(C$9="C",C$10="IB"),IF((($C$7*Coefficients!$D$16)/($A2972*($C$4/100)))&lt;=1,2*ASIN(($C$7*Coefficients!$D$16)/( $A2972*($C$4/100)))*180/PI(),180),IF(AND(C$9="L",C$10="D"),IF((($C$7*Coefficients!$E$16)/($A2972*($C$4/100)))&lt;=1,2*ASIN(($C$7*Coefficients!$E$16)/( $A2972*($C$4/100)))*180/PI(),180),IF(AND(C$9="C",C$10="D"),IF((($C$7*Coefficients!$F$16)/($A2972*($C$4/100)))&lt;=1,2*ASIN(($C$7*Coefficients!$F$16)/( $A2972*($C$4/100)))*180/PI(),180),FALSE))))</f>
        <v>9.0466487330631651</v>
      </c>
      <c r="H2972" s="50">
        <f>IF(AND(C$9="L",C$10="IB"),(($C$7*Coefficients!$C$16)/($A2972*SIN(C$5*PI()/180))*100/2)^2*PI(),IF(AND(C$9="C",C$10="IB"),(($C$7*Coefficients!$D$16)/($A2972*SIN(C$5*PI()/180))*100/2)^2*PI(),IF(AND(C$9="L",C$10="D"),(($C$7*Coefficients!$E$16)/($A2972*SIN(C$5*PI()/180))*100/2)^2*PI(),IF(AND(C$9="C",C$10="D"),(($C$7* Coefficients!$F$16)/($A2972*SIN(C$5*PI()/180))*100/2)^2*PI(),FALSE))))</f>
        <v>34.274224342309665</v>
      </c>
      <c r="I2972" s="42">
        <f t="shared" si="324"/>
        <v>9.2488979375382516E-2</v>
      </c>
      <c r="L2972" s="44"/>
    </row>
    <row r="2973" spans="1:12" x14ac:dyDescent="0.25">
      <c r="A2973" s="51">
        <f t="shared" si="325"/>
        <v>8669.618757580798</v>
      </c>
      <c r="B2973" s="5">
        <f t="shared" si="319"/>
        <v>3.8693319237715719E-2</v>
      </c>
      <c r="C2973" s="49">
        <f t="shared" si="322"/>
        <v>-28.247280269988181</v>
      </c>
      <c r="D2973" s="5">
        <f t="shared" si="320"/>
        <v>83.395764954561599</v>
      </c>
      <c r="E2973" s="5">
        <f t="shared" si="321"/>
        <v>790.16543749772529</v>
      </c>
      <c r="F2973" s="5">
        <f t="shared" si="323"/>
        <v>28.97718029354165</v>
      </c>
      <c r="G2973" s="16">
        <f>IF(AND(C$9="L",C$10="IB"),IF((($C$7*Coefficients!$C$16)/($A2973*($C$4/100)))&lt;=1,2*ASIN(($C$7*Coefficients!$C$16)/( $A2973*($C$4/100)))*180/PI(),180),IF(AND(C$9="C",C$10="IB"),IF((($C$7*Coefficients!$D$16)/($A2973*($C$4/100)))&lt;=1,2*ASIN(($C$7*Coefficients!$D$16)/( $A2973*($C$4/100)))*180/PI(),180),IF(AND(C$9="L",C$10="D"),IF((($C$7*Coefficients!$E$16)/($A2973*($C$4/100)))&lt;=1,2*ASIN(($C$7*Coefficients!$E$16)/( $A2973*($C$4/100)))*180/PI(),180),IF(AND(C$9="C",C$10="D"),IF((($C$7*Coefficients!$F$16)/($A2973*($C$4/100)))&lt;=1,2*ASIN(($C$7*Coefficients!$F$16)/( $A2973*($C$4/100)))*180/PI(),180),FALSE))))</f>
        <v>9.0257988335258919</v>
      </c>
      <c r="H2973" s="50">
        <f>IF(AND(C$9="L",C$10="IB"),(($C$7*Coefficients!$C$16)/($A2973*SIN(C$5*PI()/180))*100/2)^2*PI(),IF(AND(C$9="C",C$10="IB"),(($C$7*Coefficients!$D$16)/($A2973*SIN(C$5*PI()/180))*100/2)^2*PI(),IF(AND(C$9="L",C$10="D"),(($C$7*Coefficients!$E$16)/($A2973*SIN(C$5*PI()/180))*100/2)^2*PI(),IF(AND(C$9="C",C$10="D"),(($C$7* Coefficients!$F$16)/($A2973*SIN(C$5*PI()/180))*100/2)^2*PI(),FALSE))))</f>
        <v>34.116748585856627</v>
      </c>
      <c r="I2973" s="42">
        <f t="shared" si="324"/>
        <v>9.2276260625701947E-2</v>
      </c>
      <c r="L2973" s="44"/>
    </row>
    <row r="2974" spans="1:12" x14ac:dyDescent="0.25">
      <c r="A2974" s="51">
        <f t="shared" si="325"/>
        <v>8689.6042928616462</v>
      </c>
      <c r="B2974" s="5">
        <f t="shared" si="319"/>
        <v>3.8407354302806687E-2</v>
      </c>
      <c r="C2974" s="49">
        <f t="shared" si="322"/>
        <v>-28.311712165087975</v>
      </c>
      <c r="D2974" s="5">
        <f t="shared" si="320"/>
        <v>83.588012047470428</v>
      </c>
      <c r="E2974" s="5">
        <f t="shared" si="321"/>
        <v>793.81267544245134</v>
      </c>
      <c r="F2974" s="5">
        <f t="shared" si="323"/>
        <v>28.997180293541653</v>
      </c>
      <c r="G2974" s="16">
        <f>IF(AND(C$9="L",C$10="IB"),IF((($C$7*Coefficients!$C$16)/($A2974*($C$4/100)))&lt;=1,2*ASIN(($C$7*Coefficients!$C$16)/( $A2974*($C$4/100)))*180/PI(),180),IF(AND(C$9="C",C$10="IB"),IF((($C$7*Coefficients!$D$16)/($A2974*($C$4/100)))&lt;=1,2*ASIN(($C$7*Coefficients!$D$16)/( $A2974*($C$4/100)))*180/PI(),180),IF(AND(C$9="L",C$10="D"),IF((($C$7*Coefficients!$E$16)/($A2974*($C$4/100)))&lt;=1,2*ASIN(($C$7*Coefficients!$E$16)/( $A2974*($C$4/100)))*180/PI(),180),IF(AND(C$9="C",C$10="D"),IF((($C$7*Coefficients!$F$16)/($A2974*($C$4/100)))&lt;=1,2*ASIN(($C$7*Coefficients!$F$16)/( $A2974*($C$4/100)))*180/PI(),180),FALSE))))</f>
        <v>9.0049971858157001</v>
      </c>
      <c r="H2974" s="50">
        <f>IF(AND(C$9="L",C$10="IB"),(($C$7*Coefficients!$C$16)/($A2974*SIN(C$5*PI()/180))*100/2)^2*PI(),IF(AND(C$9="C",C$10="IB"),(($C$7*Coefficients!$D$16)/($A2974*SIN(C$5*PI()/180))*100/2)^2*PI(),IF(AND(C$9="L",C$10="D"),(($C$7*Coefficients!$E$16)/($A2974*SIN(C$5*PI()/180))*100/2)^2*PI(),IF(AND(C$9="C",C$10="D"),(($C$7* Coefficients!$F$16)/($A2974*SIN(C$5*PI()/180))*100/2)^2*PI(),FALSE))))</f>
        <v>33.95999636478173</v>
      </c>
      <c r="I2974" s="42">
        <f t="shared" si="324"/>
        <v>9.2064031115569406E-2</v>
      </c>
      <c r="L2974" s="44"/>
    </row>
    <row r="2975" spans="1:12" x14ac:dyDescent="0.25">
      <c r="A2975" s="51">
        <f t="shared" si="325"/>
        <v>8709.635899559431</v>
      </c>
      <c r="B2975" s="5">
        <f t="shared" si="319"/>
        <v>3.8093900568784582E-2</v>
      </c>
      <c r="C2975" s="49">
        <f t="shared" si="322"/>
        <v>-28.382891122381295</v>
      </c>
      <c r="D2975" s="5">
        <f t="shared" si="320"/>
        <v>83.780702315698193</v>
      </c>
      <c r="E2975" s="5">
        <f t="shared" si="321"/>
        <v>797.47674827262517</v>
      </c>
      <c r="F2975" s="5">
        <f t="shared" si="323"/>
        <v>29.017180293541649</v>
      </c>
      <c r="G2975" s="16">
        <f>IF(AND(C$9="L",C$10="IB"),IF((($C$7*Coefficients!$C$16)/($A2975*($C$4/100)))&lt;=1,2*ASIN(($C$7*Coefficients!$C$16)/( $A2975*($C$4/100)))*180/PI(),180),IF(AND(C$9="C",C$10="IB"),IF((($C$7*Coefficients!$D$16)/($A2975*($C$4/100)))&lt;=1,2*ASIN(($C$7*Coefficients!$D$16)/( $A2975*($C$4/100)))*180/PI(),180),IF(AND(C$9="L",C$10="D"),IF((($C$7*Coefficients!$E$16)/($A2975*($C$4/100)))&lt;=1,2*ASIN(($C$7*Coefficients!$E$16)/( $A2975*($C$4/100)))*180/PI(),180),IF(AND(C$9="C",C$10="D"),IF((($C$7*Coefficients!$F$16)/($A2975*($C$4/100)))&lt;=1,2*ASIN(($C$7*Coefficients!$F$16)/( $A2975*($C$4/100)))*180/PI(),180),FALSE))))</f>
        <v>8.9842436768896548</v>
      </c>
      <c r="H2975" s="50">
        <f>IF(AND(C$9="L",C$10="IB"),(($C$7*Coefficients!$C$16)/($A2975*SIN(C$5*PI()/180))*100/2)^2*PI(),IF(AND(C$9="C",C$10="IB"),(($C$7*Coefficients!$D$16)/($A2975*SIN(C$5*PI()/180))*100/2)^2*PI(),IF(AND(C$9="L",C$10="D"),(($C$7*Coefficients!$E$16)/($A2975*SIN(C$5*PI()/180))*100/2)^2*PI(),IF(AND(C$9="C",C$10="D"),(($C$7* Coefficients!$F$16)/($A2975*SIN(C$5*PI()/180))*100/2)^2*PI(),FALSE))))</f>
        <v>33.803964354741893</v>
      </c>
      <c r="I2975" s="42">
        <f t="shared" si="324"/>
        <v>9.185228971976514E-2</v>
      </c>
      <c r="L2975" s="44"/>
    </row>
    <row r="2976" spans="1:12" x14ac:dyDescent="0.25">
      <c r="A2976" s="51">
        <f t="shared" si="325"/>
        <v>8729.713683879736</v>
      </c>
      <c r="B2976" s="5">
        <f t="shared" si="319"/>
        <v>3.7753187563829511E-2</v>
      </c>
      <c r="C2976" s="49">
        <f t="shared" si="322"/>
        <v>-28.460927485761228</v>
      </c>
      <c r="D2976" s="5">
        <f t="shared" si="320"/>
        <v>83.973836780869519</v>
      </c>
      <c r="E2976" s="5">
        <f t="shared" si="321"/>
        <v>801.15773369454826</v>
      </c>
      <c r="F2976" s="5">
        <f t="shared" si="323"/>
        <v>29.037180293541649</v>
      </c>
      <c r="G2976" s="16">
        <f>IF(AND(C$9="L",C$10="IB"),IF((($C$7*Coefficients!$C$16)/($A2976*($C$4/100)))&lt;=1,2*ASIN(($C$7*Coefficients!$C$16)/( $A2976*($C$4/100)))*180/PI(),180),IF(AND(C$9="C",C$10="IB"),IF((($C$7*Coefficients!$D$16)/($A2976*($C$4/100)))&lt;=1,2*ASIN(($C$7*Coefficients!$D$16)/( $A2976*($C$4/100)))*180/PI(),180),IF(AND(C$9="L",C$10="D"),IF((($C$7*Coefficients!$E$16)/($A2976*($C$4/100)))&lt;=1,2*ASIN(($C$7*Coefficients!$E$16)/( $A2976*($C$4/100)))*180/PI(),180),IF(AND(C$9="C",C$10="D"),IF((($C$7*Coefficients!$F$16)/($A2976*($C$4/100)))&lt;=1,2*ASIN(($C$7*Coefficients!$F$16)/( $A2976*($C$4/100)))*180/PI(),180),FALSE))))</f>
        <v>8.9635381939791756</v>
      </c>
      <c r="H2976" s="50">
        <f>IF(AND(C$9="L",C$10="IB"),(($C$7*Coefficients!$C$16)/($A2976*SIN(C$5*PI()/180))*100/2)^2*PI(),IF(AND(C$9="C",C$10="IB"),(($C$7*Coefficients!$D$16)/($A2976*SIN(C$5*PI()/180))*100/2)^2*PI(),IF(AND(C$9="L",C$10="D"),(($C$7*Coefficients!$E$16)/($A2976*SIN(C$5*PI()/180))*100/2)^2*PI(),IF(AND(C$9="C",C$10="D"),(($C$7* Coefficients!$F$16)/($A2976*SIN(C$5*PI()/180))*100/2)^2*PI(),FALSE))))</f>
        <v>33.648649246668008</v>
      </c>
      <c r="I2976" s="42">
        <f t="shared" si="324"/>
        <v>9.1641035315657343E-2</v>
      </c>
      <c r="L2976" s="44"/>
    </row>
    <row r="2977" spans="1:12" x14ac:dyDescent="0.25">
      <c r="A2977" s="51">
        <f t="shared" si="325"/>
        <v>8749.837752272977</v>
      </c>
      <c r="B2977" s="5">
        <f t="shared" si="319"/>
        <v>3.7385465959702047E-2</v>
      </c>
      <c r="C2977" s="49">
        <f t="shared" si="322"/>
        <v>-28.545944041704182</v>
      </c>
      <c r="D2977" s="5">
        <f t="shared" si="320"/>
        <v>84.167416466964099</v>
      </c>
      <c r="E2977" s="5">
        <f t="shared" si="321"/>
        <v>804.85570977319651</v>
      </c>
      <c r="F2977" s="5">
        <f t="shared" si="323"/>
        <v>29.057180293541652</v>
      </c>
      <c r="G2977" s="16">
        <f>IF(AND(C$9="L",C$10="IB"),IF((($C$7*Coefficients!$C$16)/($A2977*($C$4/100)))&lt;=1,2*ASIN(($C$7*Coefficients!$C$16)/( $A2977*($C$4/100)))*180/PI(),180),IF(AND(C$9="C",C$10="IB"),IF((($C$7*Coefficients!$D$16)/($A2977*($C$4/100)))&lt;=1,2*ASIN(($C$7*Coefficients!$D$16)/( $A2977*($C$4/100)))*180/PI(),180),IF(AND(C$9="L",C$10="D"),IF((($C$7*Coefficients!$E$16)/($A2977*($C$4/100)))&lt;=1,2*ASIN(($C$7*Coefficients!$E$16)/( $A2977*($C$4/100)))*180/PI(),180),IF(AND(C$9="C",C$10="D"),IF((($C$7*Coefficients!$F$16)/($A2977*($C$4/100)))&lt;=1,2*ASIN(($C$7*Coefficients!$F$16)/( $A2977*($C$4/100)))*180/PI(),180),FALSE))))</f>
        <v>8.9428806245893284</v>
      </c>
      <c r="H2977" s="50">
        <f>IF(AND(C$9="L",C$10="IB"),(($C$7*Coefficients!$C$16)/($A2977*SIN(C$5*PI()/180))*100/2)^2*PI(),IF(AND(C$9="C",C$10="IB"),(($C$7*Coefficients!$D$16)/($A2977*SIN(C$5*PI()/180))*100/2)^2*PI(),IF(AND(C$9="L",C$10="D"),(($C$7*Coefficients!$E$16)/($A2977*SIN(C$5*PI()/180))*100/2)^2*PI(),IF(AND(C$9="C",C$10="D"),(($C$7* Coefficients!$F$16)/($A2977*SIN(C$5*PI()/180))*100/2)^2*PI(),FALSE))))</f>
        <v>33.494047746694704</v>
      </c>
      <c r="I2977" s="42">
        <f t="shared" si="324"/>
        <v>9.1430266783196198E-2</v>
      </c>
      <c r="L2977" s="44"/>
    </row>
    <row r="2978" spans="1:12" x14ac:dyDescent="0.25">
      <c r="A2978" s="51">
        <f t="shared" si="325"/>
        <v>8770.0082114349607</v>
      </c>
      <c r="B2978" s="5">
        <f t="shared" si="319"/>
        <v>3.6991007581918603E-2</v>
      </c>
      <c r="C2978" s="49">
        <f t="shared" si="322"/>
        <v>-28.638076779311131</v>
      </c>
      <c r="D2978" s="5">
        <f t="shared" si="320"/>
        <v>84.36144240032219</v>
      </c>
      <c r="E2978" s="5">
        <f t="shared" si="321"/>
        <v>808.57075493387833</v>
      </c>
      <c r="F2978" s="5">
        <f t="shared" si="323"/>
        <v>29.077180293541648</v>
      </c>
      <c r="G2978" s="16">
        <f>IF(AND(C$9="L",C$10="IB"),IF((($C$7*Coefficients!$C$16)/($A2978*($C$4/100)))&lt;=1,2*ASIN(($C$7*Coefficients!$C$16)/( $A2978*($C$4/100)))*180/PI(),180),IF(AND(C$9="C",C$10="IB"),IF((($C$7*Coefficients!$D$16)/($A2978*($C$4/100)))&lt;=1,2*ASIN(($C$7*Coefficients!$D$16)/( $A2978*($C$4/100)))*180/PI(),180),IF(AND(C$9="L",C$10="D"),IF((($C$7*Coefficients!$E$16)/($A2978*($C$4/100)))&lt;=1,2*ASIN(($C$7*Coefficients!$E$16)/( $A2978*($C$4/100)))*180/PI(),180),IF(AND(C$9="C",C$10="D"),IF((($C$7*Coefficients!$F$16)/($A2978*($C$4/100)))&lt;=1,2*ASIN(($C$7*Coefficients!$F$16)/( $A2978*($C$4/100)))*180/PI(),180),FALSE))))</f>
        <v>8.9222708564980735</v>
      </c>
      <c r="H2978" s="50">
        <f>IF(AND(C$9="L",C$10="IB"),(($C$7*Coefficients!$C$16)/($A2978*SIN(C$5*PI()/180))*100/2)^2*PI(),IF(AND(C$9="C",C$10="IB"),(($C$7*Coefficients!$D$16)/($A2978*SIN(C$5*PI()/180))*100/2)^2*PI(),IF(AND(C$9="L",C$10="D"),(($C$7*Coefficients!$E$16)/($A2978*SIN(C$5*PI()/180))*100/2)^2*PI(),IF(AND(C$9="C",C$10="D"),(($C$7* Coefficients!$F$16)/($A2978*SIN(C$5*PI()/180))*100/2)^2*PI(),FALSE))))</f>
        <v>33.340156576090628</v>
      </c>
      <c r="I2978" s="42">
        <f t="shared" si="324"/>
        <v>9.1219983004907926E-2</v>
      </c>
      <c r="L2978" s="44"/>
    </row>
    <row r="2979" spans="1:12" x14ac:dyDescent="0.25">
      <c r="A2979" s="51">
        <f t="shared" si="325"/>
        <v>8790.2251683074537</v>
      </c>
      <c r="B2979" s="5">
        <f t="shared" ref="B2979:B3042" si="326">IF(AND(C$9="L",C$10="IB"),SQRT((SIN(PI()*$A2979*($C$4/100)/$C$7*SIN($C$5*PI()/180))/(PI()*$A2979*($C$4/100)/$C$7*SIN($C$5*PI()/180)))^2),IF(AND(C$9="C",C$10="IB"),IMABS(2*BESSELJ((2*PI()*$A2979/$C$7)*(($C$4/100)/2)*SIN($C$5*PI()/180),1)/( (2*PI()*$A2979/$C$7)*(($C$4/100)/2)*SIN($C$5*PI()/180))),IF(AND(C$9="L",C$10="D"),SQRT((SIN(PI()*$A2979*($C$4/100)/$C$7*SIN($C$5*PI()/180))/(PI()*$A2979*($C$4/100)/$C$7*SIN($C$5*PI()/180)))^2)*COS(C$5*PI()/180),IF(AND(C$9="C",C$10="D"),IMABS(2*BESSELJ((2*PI()*$A2979/$C$7)*(($C$4/100)/2)*SIN($C$5*PI()/180),1)/( (2*PI()*$A2979/$C$7)*(($C$4/100)/2)*SIN($C$5*PI()/180)))* COS(C$5*PI()/180),FALSE))))</f>
        <v>3.6570105402918746E-2</v>
      </c>
      <c r="C2979" s="49">
        <f t="shared" si="322"/>
        <v>-28.737475758598684</v>
      </c>
      <c r="D2979" s="5">
        <f t="shared" ref="D2979:D3042" si="327">IF(C$9="C",C$14/(C$7/A2979*100),"n/a")</f>
        <v>84.555915609649944</v>
      </c>
      <c r="E2979" s="5">
        <f t="shared" ref="E2979:E3042" si="328">IF($C$9="C",(((PI()*(C$4/100)/(C$7/A2979)))^2),IF($C$9="L",(2*(C$4/100)/(C$7/A2979)),FALSE))</f>
        <v>812.30294796389671</v>
      </c>
      <c r="F2979" s="5">
        <f t="shared" si="323"/>
        <v>29.097180293541651</v>
      </c>
      <c r="G2979" s="16">
        <f>IF(AND(C$9="L",C$10="IB"),IF((($C$7*Coefficients!$C$16)/($A2979*($C$4/100)))&lt;=1,2*ASIN(($C$7*Coefficients!$C$16)/( $A2979*($C$4/100)))*180/PI(),180),IF(AND(C$9="C",C$10="IB"),IF((($C$7*Coefficients!$D$16)/($A2979*($C$4/100)))&lt;=1,2*ASIN(($C$7*Coefficients!$D$16)/( $A2979*($C$4/100)))*180/PI(),180),IF(AND(C$9="L",C$10="D"),IF((($C$7*Coefficients!$E$16)/($A2979*($C$4/100)))&lt;=1,2*ASIN(($C$7*Coefficients!$E$16)/( $A2979*($C$4/100)))*180/PI(),180),IF(AND(C$9="C",C$10="D"),IF((($C$7*Coefficients!$F$16)/($A2979*($C$4/100)))&lt;=1,2*ASIN(($C$7*Coefficients!$F$16)/( $A2979*($C$4/100)))*180/PI(),180),FALSE))))</f>
        <v>8.9017087777555641</v>
      </c>
      <c r="H2979" s="50">
        <f>IF(AND(C$9="L",C$10="IB"),(($C$7*Coefficients!$C$16)/($A2979*SIN(C$5*PI()/180))*100/2)^2*PI(),IF(AND(C$9="C",C$10="IB"),(($C$7*Coefficients!$D$16)/($A2979*SIN(C$5*PI()/180))*100/2)^2*PI(),IF(AND(C$9="L",C$10="D"),(($C$7*Coefficients!$E$16)/($A2979*SIN(C$5*PI()/180))*100/2)^2*PI(),IF(AND(C$9="C",C$10="D"),(($C$7* Coefficients!$F$16)/($A2979*SIN(C$5*PI()/180))*100/2)^2*PI(),FALSE))))</f>
        <v>33.186972471188739</v>
      </c>
      <c r="I2979" s="42">
        <f t="shared" si="324"/>
        <v>9.101018286588887E-2</v>
      </c>
      <c r="L2979" s="44"/>
    </row>
    <row r="2980" spans="1:12" x14ac:dyDescent="0.25">
      <c r="A2980" s="51">
        <f t="shared" si="325"/>
        <v>8810.4887300787468</v>
      </c>
      <c r="B2980" s="5">
        <f t="shared" si="326"/>
        <v>3.6123073517915397E-2</v>
      </c>
      <c r="C2980" s="49">
        <f t="shared" ref="C2980:C3043" si="329">20*LOG(B2980)</f>
        <v>-28.844306100125728</v>
      </c>
      <c r="D2980" s="5">
        <f t="shared" si="327"/>
        <v>84.750837126024962</v>
      </c>
      <c r="E2980" s="5">
        <f t="shared" si="328"/>
        <v>816.05236801421984</v>
      </c>
      <c r="F2980" s="5">
        <f t="shared" ref="F2980:F3043" si="330">IF(E2980&gt;=1,10*LOG(E2980),"neg.")</f>
        <v>29.117180293541651</v>
      </c>
      <c r="G2980" s="16">
        <f>IF(AND(C$9="L",C$10="IB"),IF((($C$7*Coefficients!$C$16)/($A2980*($C$4/100)))&lt;=1,2*ASIN(($C$7*Coefficients!$C$16)/( $A2980*($C$4/100)))*180/PI(),180),IF(AND(C$9="C",C$10="IB"),IF((($C$7*Coefficients!$D$16)/($A2980*($C$4/100)))&lt;=1,2*ASIN(($C$7*Coefficients!$D$16)/( $A2980*($C$4/100)))*180/PI(),180),IF(AND(C$9="L",C$10="D"),IF((($C$7*Coefficients!$E$16)/($A2980*($C$4/100)))&lt;=1,2*ASIN(($C$7*Coefficients!$E$16)/( $A2980*($C$4/100)))*180/PI(),180),IF(AND(C$9="C",C$10="D"),IF((($C$7*Coefficients!$F$16)/($A2980*($C$4/100)))&lt;=1,2*ASIN(($C$7*Coefficients!$F$16)/( $A2980*($C$4/100)))*180/PI(),180),FALSE))))</f>
        <v>8.881194276683388</v>
      </c>
      <c r="H2980" s="50">
        <f>IF(AND(C$9="L",C$10="IB"),(($C$7*Coefficients!$C$16)/($A2980*SIN(C$5*PI()/180))*100/2)^2*PI(),IF(AND(C$9="C",C$10="IB"),(($C$7*Coefficients!$D$16)/($A2980*SIN(C$5*PI()/180))*100/2)^2*PI(),IF(AND(C$9="L",C$10="D"),(($C$7*Coefficients!$E$16)/($A2980*SIN(C$5*PI()/180))*100/2)^2*PI(),IF(AND(C$9="C",C$10="D"),(($C$7* Coefficients!$F$16)/($A2980*SIN(C$5*PI()/180))*100/2)^2*PI(),FALSE))))</f>
        <v>33.034492183317283</v>
      </c>
      <c r="I2980" s="42">
        <f t="shared" ref="I2980:I3043" si="331">(0.8/A2980)*1000</f>
        <v>9.0800865253799587E-2</v>
      </c>
      <c r="L2980" s="44"/>
    </row>
    <row r="2981" spans="1:12" x14ac:dyDescent="0.25">
      <c r="A2981" s="51">
        <f t="shared" ref="A2981:A3044" si="332">A2980*10^(1/1000)</f>
        <v>8830.7990041842295</v>
      </c>
      <c r="B2981" s="5">
        <f t="shared" si="326"/>
        <v>3.565024710312753E-2</v>
      </c>
      <c r="C2981" s="49">
        <f t="shared" si="329"/>
        <v>-28.958749111387991</v>
      </c>
      <c r="D2981" s="5">
        <f t="shared" si="327"/>
        <v>84.94620798290174</v>
      </c>
      <c r="E2981" s="5">
        <f t="shared" si="328"/>
        <v>819.81909460116105</v>
      </c>
      <c r="F2981" s="5">
        <f t="shared" si="330"/>
        <v>29.137180293541647</v>
      </c>
      <c r="G2981" s="16">
        <f>IF(AND(C$9="L",C$10="IB"),IF((($C$7*Coefficients!$C$16)/($A2981*($C$4/100)))&lt;=1,2*ASIN(($C$7*Coefficients!$C$16)/( $A2981*($C$4/100)))*180/PI(),180),IF(AND(C$9="C",C$10="IB"),IF((($C$7*Coefficients!$D$16)/($A2981*($C$4/100)))&lt;=1,2*ASIN(($C$7*Coefficients!$D$16)/( $A2981*($C$4/100)))*180/PI(),180),IF(AND(C$9="L",C$10="D"),IF((($C$7*Coefficients!$E$16)/($A2981*($C$4/100)))&lt;=1,2*ASIN(($C$7*Coefficients!$E$16)/( $A2981*($C$4/100)))*180/PI(),180),IF(AND(C$9="C",C$10="D"),IF((($C$7*Coefficients!$F$16)/($A2981*($C$4/100)))&lt;=1,2*ASIN(($C$7*Coefficients!$F$16)/( $A2981*($C$4/100)))*180/PI(),180),FALSE))))</f>
        <v>8.8607272418738834</v>
      </c>
      <c r="H2981" s="50">
        <f>IF(AND(C$9="L",C$10="IB"),(($C$7*Coefficients!$C$16)/($A2981*SIN(C$5*PI()/180))*100/2)^2*PI(),IF(AND(C$9="C",C$10="IB"),(($C$7*Coefficients!$D$16)/($A2981*SIN(C$5*PI()/180))*100/2)^2*PI(),IF(AND(C$9="L",C$10="D"),(($C$7*Coefficients!$E$16)/($A2981*SIN(C$5*PI()/180))*100/2)^2*PI(),IF(AND(C$9="C",C$10="D"),(($C$7* Coefficients!$F$16)/($A2981*SIN(C$5*PI()/180))*100/2)^2*PI(),FALSE))))</f>
        <v>32.882712478730689</v>
      </c>
      <c r="I2981" s="42">
        <f t="shared" si="331"/>
        <v>9.0592029058858908E-2</v>
      </c>
      <c r="L2981" s="44"/>
    </row>
    <row r="2982" spans="1:12" x14ac:dyDescent="0.25">
      <c r="A2982" s="51">
        <f t="shared" si="332"/>
        <v>8851.1560983069521</v>
      </c>
      <c r="B2982" s="5">
        <f t="shared" si="326"/>
        <v>3.5151982356106344E-2</v>
      </c>
      <c r="C2982" s="49">
        <f t="shared" si="329"/>
        <v>-29.081003568193402</v>
      </c>
      <c r="D2982" s="5">
        <f t="shared" si="327"/>
        <v>85.142029216117109</v>
      </c>
      <c r="E2982" s="5">
        <f t="shared" si="328"/>
        <v>823.60320760806371</v>
      </c>
      <c r="F2982" s="5">
        <f t="shared" si="330"/>
        <v>29.157180293541643</v>
      </c>
      <c r="G2982" s="16">
        <f>IF(AND(C$9="L",C$10="IB"),IF((($C$7*Coefficients!$C$16)/($A2982*($C$4/100)))&lt;=1,2*ASIN(($C$7*Coefficients!$C$16)/( $A2982*($C$4/100)))*180/PI(),180),IF(AND(C$9="C",C$10="IB"),IF((($C$7*Coefficients!$D$16)/($A2982*($C$4/100)))&lt;=1,2*ASIN(($C$7*Coefficients!$D$16)/( $A2982*($C$4/100)))*180/PI(),180),IF(AND(C$9="L",C$10="D"),IF((($C$7*Coefficients!$E$16)/($A2982*($C$4/100)))&lt;=1,2*ASIN(($C$7*Coefficients!$E$16)/( $A2982*($C$4/100)))*180/PI(),180),IF(AND(C$9="C",C$10="D"),IF((($C$7*Coefficients!$F$16)/($A2982*($C$4/100)))&lt;=1,2*ASIN(($C$7*Coefficients!$F$16)/( $A2982*($C$4/100)))*180/PI(),180),FALSE))))</f>
        <v>8.8403075621893787</v>
      </c>
      <c r="H2982" s="50">
        <f>IF(AND(C$9="L",C$10="IB"),(($C$7*Coefficients!$C$16)/($A2982*SIN(C$5*PI()/180))*100/2)^2*PI(),IF(AND(C$9="C",C$10="IB"),(($C$7*Coefficients!$D$16)/($A2982*SIN(C$5*PI()/180))*100/2)^2*PI(),IF(AND(C$9="L",C$10="D"),(($C$7*Coefficients!$E$16)/($A2982*SIN(C$5*PI()/180))*100/2)^2*PI(),IF(AND(C$9="C",C$10="D"),(($C$7* Coefficients!$F$16)/($A2982*SIN(C$5*PI()/180))*100/2)^2*PI(),FALSE))))</f>
        <v>32.731630138541192</v>
      </c>
      <c r="I2982" s="42">
        <f t="shared" si="331"/>
        <v>9.0383673173838164E-2</v>
      </c>
      <c r="L2982" s="44"/>
    </row>
    <row r="2983" spans="1:12" x14ac:dyDescent="0.25">
      <c r="A2983" s="51">
        <f t="shared" si="332"/>
        <v>8871.5601203782026</v>
      </c>
      <c r="B2983" s="5">
        <f t="shared" si="326"/>
        <v>3.4628656417875353E-2</v>
      </c>
      <c r="C2983" s="49">
        <f t="shared" si="329"/>
        <v>-29.211287172546786</v>
      </c>
      <c r="D2983" s="5">
        <f t="shared" si="327"/>
        <v>85.338301863895737</v>
      </c>
      <c r="E2983" s="5">
        <f t="shared" si="328"/>
        <v>827.40478728699588</v>
      </c>
      <c r="F2983" s="5">
        <f t="shared" si="330"/>
        <v>29.177180293541646</v>
      </c>
      <c r="G2983" s="16">
        <f>IF(AND(C$9="L",C$10="IB"),IF((($C$7*Coefficients!$C$16)/($A2983*($C$4/100)))&lt;=1,2*ASIN(($C$7*Coefficients!$C$16)/( $A2983*($C$4/100)))*180/PI(),180),IF(AND(C$9="C",C$10="IB"),IF((($C$7*Coefficients!$D$16)/($A2983*($C$4/100)))&lt;=1,2*ASIN(($C$7*Coefficients!$D$16)/( $A2983*($C$4/100)))*180/PI(),180),IF(AND(C$9="L",C$10="D"),IF((($C$7*Coefficients!$E$16)/($A2983*($C$4/100)))&lt;=1,2*ASIN(($C$7*Coefficients!$E$16)/( $A2983*($C$4/100)))*180/PI(),180),IF(AND(C$9="C",C$10="D"),IF((($C$7*Coefficients!$F$16)/($A2983*($C$4/100)))&lt;=1,2*ASIN(($C$7*Coefficients!$F$16)/( $A2983*($C$4/100)))*180/PI(),180),FALSE))))</f>
        <v>8.8199351267615178</v>
      </c>
      <c r="H2983" s="50">
        <f>IF(AND(C$9="L",C$10="IB"),(($C$7*Coefficients!$C$16)/($A2983*SIN(C$5*PI()/180))*100/2)^2*PI(),IF(AND(C$9="C",C$10="IB"),(($C$7*Coefficients!$D$16)/($A2983*SIN(C$5*PI()/180))*100/2)^2*PI(),IF(AND(C$9="L",C$10="D"),(($C$7*Coefficients!$E$16)/($A2983*SIN(C$5*PI()/180))*100/2)^2*PI(),IF(AND(C$9="C",C$10="D"),(($C$7* Coefficients!$F$16)/($A2983*SIN(C$5*PI()/180))*100/2)^2*PI(),FALSE))))</f>
        <v>32.581241958650416</v>
      </c>
      <c r="I2983" s="42">
        <f t="shared" si="331"/>
        <v>9.0175796494055133E-2</v>
      </c>
      <c r="L2983" s="44"/>
    </row>
    <row r="2984" spans="1:12" x14ac:dyDescent="0.25">
      <c r="A2984" s="51">
        <f t="shared" si="332"/>
        <v>8892.0111785780737</v>
      </c>
      <c r="B2984" s="5">
        <f t="shared" si="326"/>
        <v>3.4080667276616565E-2</v>
      </c>
      <c r="C2984" s="49">
        <f t="shared" si="329"/>
        <v>-29.349838212546029</v>
      </c>
      <c r="D2984" s="5">
        <f t="shared" si="327"/>
        <v>85.535026966855696</v>
      </c>
      <c r="E2984" s="5">
        <f t="shared" si="328"/>
        <v>831.22391426045294</v>
      </c>
      <c r="F2984" s="5">
        <f t="shared" si="330"/>
        <v>29.197180293541646</v>
      </c>
      <c r="G2984" s="16">
        <f>IF(AND(C$9="L",C$10="IB"),IF((($C$7*Coefficients!$C$16)/($A2984*($C$4/100)))&lt;=1,2*ASIN(($C$7*Coefficients!$C$16)/( $A2984*($C$4/100)))*180/PI(),180),IF(AND(C$9="C",C$10="IB"),IF((($C$7*Coefficients!$D$16)/($A2984*($C$4/100)))&lt;=1,2*ASIN(($C$7*Coefficients!$D$16)/( $A2984*($C$4/100)))*180/PI(),180),IF(AND(C$9="L",C$10="D"),IF((($C$7*Coefficients!$E$16)/($A2984*($C$4/100)))&lt;=1,2*ASIN(($C$7*Coefficients!$E$16)/( $A2984*($C$4/100)))*180/PI(),180),IF(AND(C$9="C",C$10="D"),IF((($C$7*Coefficients!$F$16)/($A2984*($C$4/100)))&lt;=1,2*ASIN(($C$7*Coefficients!$F$16)/( $A2984*($C$4/100)))*180/PI(),180),FALSE))))</f>
        <v>8.7996098249905099</v>
      </c>
      <c r="H2984" s="50">
        <f>IF(AND(C$9="L",C$10="IB"),(($C$7*Coefficients!$C$16)/($A2984*SIN(C$5*PI()/180))*100/2)^2*PI(),IF(AND(C$9="C",C$10="IB"),(($C$7*Coefficients!$D$16)/($A2984*SIN(C$5*PI()/180))*100/2)^2*PI(),IF(AND(C$9="L",C$10="D"),(($C$7*Coefficients!$E$16)/($A2984*SIN(C$5*PI()/180))*100/2)^2*PI(),IF(AND(C$9="C",C$10="D"),(($C$7* Coefficients!$F$16)/($A2984*SIN(C$5*PI()/180))*100/2)^2*PI(),FALSE))))</f>
        <v>32.4315447496815</v>
      </c>
      <c r="I2984" s="42">
        <f t="shared" si="331"/>
        <v>8.9968397917368395E-2</v>
      </c>
      <c r="L2984" s="44"/>
    </row>
    <row r="2985" spans="1:12" x14ac:dyDescent="0.25">
      <c r="A2985" s="51">
        <f t="shared" si="332"/>
        <v>8912.5093813360418</v>
      </c>
      <c r="B2985" s="5">
        <f t="shared" si="326"/>
        <v>3.3508433652646712E-2</v>
      </c>
      <c r="C2985" s="49">
        <f t="shared" si="329"/>
        <v>-29.496917454581506</v>
      </c>
      <c r="D2985" s="5">
        <f t="shared" si="327"/>
        <v>85.732205568013867</v>
      </c>
      <c r="E2985" s="5">
        <f t="shared" si="328"/>
        <v>835.06066952306583</v>
      </c>
      <c r="F2985" s="5">
        <f t="shared" si="330"/>
        <v>29.217180293541645</v>
      </c>
      <c r="G2985" s="16">
        <f>IF(AND(C$9="L",C$10="IB"),IF((($C$7*Coefficients!$C$16)/($A2985*($C$4/100)))&lt;=1,2*ASIN(($C$7*Coefficients!$C$16)/( $A2985*($C$4/100)))*180/PI(),180),IF(AND(C$9="C",C$10="IB"),IF((($C$7*Coefficients!$D$16)/($A2985*($C$4/100)))&lt;=1,2*ASIN(($C$7*Coefficients!$D$16)/( $A2985*($C$4/100)))*180/PI(),180),IF(AND(C$9="L",C$10="D"),IF((($C$7*Coefficients!$E$16)/($A2985*($C$4/100)))&lt;=1,2*ASIN(($C$7*Coefficients!$E$16)/( $A2985*($C$4/100)))*180/PI(),180),IF(AND(C$9="C",C$10="D"),IF((($C$7*Coefficients!$F$16)/($A2985*($C$4/100)))&lt;=1,2*ASIN(($C$7*Coefficients!$F$16)/( $A2985*($C$4/100)))*180/PI(),180),FALSE))))</f>
        <v>8.7793315465444426</v>
      </c>
      <c r="H2985" s="50">
        <f>IF(AND(C$9="L",C$10="IB"),(($C$7*Coefficients!$C$16)/($A2985*SIN(C$5*PI()/180))*100/2)^2*PI(),IF(AND(C$9="C",C$10="IB"),(($C$7*Coefficients!$D$16)/($A2985*SIN(C$5*PI()/180))*100/2)^2*PI(),IF(AND(C$9="L",C$10="D"),(($C$7*Coefficients!$E$16)/($A2985*SIN(C$5*PI()/180))*100/2)^2*PI(),IF(AND(C$9="C",C$10="D"),(($C$7* Coefficients!$F$16)/($A2985*SIN(C$5*PI()/180))*100/2)^2*PI(),FALSE))))</f>
        <v>32.282535336911458</v>
      </c>
      <c r="I2985" s="42">
        <f t="shared" si="331"/>
        <v>8.9761476344171309E-2</v>
      </c>
      <c r="L2985" s="44"/>
    </row>
    <row r="2986" spans="1:12" x14ac:dyDescent="0.25">
      <c r="A2986" s="51">
        <f t="shared" si="332"/>
        <v>8933.054837331536</v>
      </c>
      <c r="B2986" s="5">
        <f t="shared" si="326"/>
        <v>3.2912394864440607E-2</v>
      </c>
      <c r="C2986" s="49">
        <f t="shared" si="329"/>
        <v>-29.652810303933215</v>
      </c>
      <c r="D2986" s="5">
        <f t="shared" si="327"/>
        <v>85.929838712791565</v>
      </c>
      <c r="E2986" s="5">
        <f t="shared" si="328"/>
        <v>838.91513444332043</v>
      </c>
      <c r="F2986" s="5">
        <f t="shared" si="330"/>
        <v>29.237180293541645</v>
      </c>
      <c r="G2986" s="16">
        <f>IF(AND(C$9="L",C$10="IB"),IF((($C$7*Coefficients!$C$16)/($A2986*($C$4/100)))&lt;=1,2*ASIN(($C$7*Coefficients!$C$16)/( $A2986*($C$4/100)))*180/PI(),180),IF(AND(C$9="C",C$10="IB"),IF((($C$7*Coefficients!$D$16)/($A2986*($C$4/100)))&lt;=1,2*ASIN(($C$7*Coefficients!$D$16)/( $A2986*($C$4/100)))*180/PI(),180),IF(AND(C$9="L",C$10="D"),IF((($C$7*Coefficients!$E$16)/($A2986*($C$4/100)))&lt;=1,2*ASIN(($C$7*Coefficients!$E$16)/( $A2986*($C$4/100)))*180/PI(),180),IF(AND(C$9="C",C$10="D"),IF((($C$7*Coefficients!$F$16)/($A2986*($C$4/100)))&lt;=1,2*ASIN(($C$7*Coefficients!$F$16)/( $A2986*($C$4/100)))*180/PI(),180),FALSE))))</f>
        <v>8.7591001813585354</v>
      </c>
      <c r="H2986" s="50">
        <f>IF(AND(C$9="L",C$10="IB"),(($C$7*Coefficients!$C$16)/($A2986*SIN(C$5*PI()/180))*100/2)^2*PI(),IF(AND(C$9="C",C$10="IB"),(($C$7*Coefficients!$D$16)/($A2986*SIN(C$5*PI()/180))*100/2)^2*PI(),IF(AND(C$9="L",C$10="D"),(($C$7*Coefficients!$E$16)/($A2986*SIN(C$5*PI()/180))*100/2)^2*PI(),IF(AND(C$9="C",C$10="D"),(($C$7* Coefficients!$F$16)/($A2986*SIN(C$5*PI()/180))*100/2)^2*PI(),FALSE))))</f>
        <v>32.134210560203748</v>
      </c>
      <c r="I2986" s="42">
        <f t="shared" si="331"/>
        <v>8.9555030677386321E-2</v>
      </c>
      <c r="L2986" s="44"/>
    </row>
    <row r="2987" spans="1:12" x14ac:dyDescent="0.25">
      <c r="A2987" s="51">
        <f t="shared" si="332"/>
        <v>8953.6476554945184</v>
      </c>
      <c r="B2987" s="5">
        <f t="shared" si="326"/>
        <v>3.2293010675469323E-2</v>
      </c>
      <c r="C2987" s="49">
        <f t="shared" si="329"/>
        <v>-29.817829276930699</v>
      </c>
      <c r="D2987" s="5">
        <f t="shared" si="327"/>
        <v>86.127927449020063</v>
      </c>
      <c r="E2987" s="5">
        <f t="shared" si="328"/>
        <v>842.78739076528257</v>
      </c>
      <c r="F2987" s="5">
        <f t="shared" si="330"/>
        <v>29.257180293541648</v>
      </c>
      <c r="G2987" s="16">
        <f>IF(AND(C$9="L",C$10="IB"),IF((($C$7*Coefficients!$C$16)/($A2987*($C$4/100)))&lt;=1,2*ASIN(($C$7*Coefficients!$C$16)/( $A2987*($C$4/100)))*180/PI(),180),IF(AND(C$9="C",C$10="IB"),IF((($C$7*Coefficients!$D$16)/($A2987*($C$4/100)))&lt;=1,2*ASIN(($C$7*Coefficients!$D$16)/( $A2987*($C$4/100)))*180/PI(),180),IF(AND(C$9="L",C$10="D"),IF((($C$7*Coefficients!$E$16)/($A2987*($C$4/100)))&lt;=1,2*ASIN(($C$7*Coefficients!$E$16)/( $A2987*($C$4/100)))*180/PI(),180),IF(AND(C$9="C",C$10="D"),IF((($C$7*Coefficients!$F$16)/($A2987*($C$4/100)))&lt;=1,2*ASIN(($C$7*Coefficients!$F$16)/( $A2987*($C$4/100)))*180/PI(),180),FALSE))))</f>
        <v>8.7389156196344882</v>
      </c>
      <c r="H2987" s="50">
        <f>IF(AND(C$9="L",C$10="IB"),(($C$7*Coefficients!$C$16)/($A2987*SIN(C$5*PI()/180))*100/2)^2*PI(),IF(AND(C$9="C",C$10="IB"),(($C$7*Coefficients!$D$16)/($A2987*SIN(C$5*PI()/180))*100/2)^2*PI(),IF(AND(C$9="L",C$10="D"),(($C$7*Coefficients!$E$16)/($A2987*SIN(C$5*PI()/180))*100/2)^2*PI(),IF(AND(C$9="C",C$10="D"),(($C$7* Coefficients!$F$16)/($A2987*SIN(C$5*PI()/180))*100/2)^2*PI(),FALSE))))</f>
        <v>31.986567273941453</v>
      </c>
      <c r="I2987" s="42">
        <f t="shared" si="331"/>
        <v>8.9349059822459068E-2</v>
      </c>
      <c r="L2987" s="44"/>
    </row>
    <row r="2988" spans="1:12" x14ac:dyDescent="0.25">
      <c r="A2988" s="51">
        <f t="shared" si="332"/>
        <v>8974.2879450060609</v>
      </c>
      <c r="B2988" s="5">
        <f t="shared" si="326"/>
        <v>3.1650761121637949E-2</v>
      </c>
      <c r="C2988" s="49">
        <f t="shared" si="329"/>
        <v>-29.992316836500976</v>
      </c>
      <c r="D2988" s="5">
        <f t="shared" si="327"/>
        <v>86.32647282694613</v>
      </c>
      <c r="E2988" s="5">
        <f t="shared" si="328"/>
        <v>846.6775206103307</v>
      </c>
      <c r="F2988" s="5">
        <f t="shared" si="330"/>
        <v>29.277180293541644</v>
      </c>
      <c r="G2988" s="16">
        <f>IF(AND(C$9="L",C$10="IB"),IF((($C$7*Coefficients!$C$16)/($A2988*($C$4/100)))&lt;=1,2*ASIN(($C$7*Coefficients!$C$16)/( $A2988*($C$4/100)))*180/PI(),180),IF(AND(C$9="C",C$10="IB"),IF((($C$7*Coefficients!$D$16)/($A2988*($C$4/100)))&lt;=1,2*ASIN(($C$7*Coefficients!$D$16)/( $A2988*($C$4/100)))*180/PI(),180),IF(AND(C$9="L",C$10="D"),IF((($C$7*Coefficients!$E$16)/($A2988*($C$4/100)))&lt;=1,2*ASIN(($C$7*Coefficients!$E$16)/( $A2988*($C$4/100)))*180/PI(),180),IF(AND(C$9="C",C$10="D"),IF((($C$7*Coefficients!$F$16)/($A2988*($C$4/100)))&lt;=1,2*ASIN(($C$7*Coefficients!$F$16)/( $A2988*($C$4/100)))*180/PI(),180),FALSE))))</f>
        <v>8.7187777518397223</v>
      </c>
      <c r="H2988" s="50">
        <f>IF(AND(C$9="L",C$10="IB"),(($C$7*Coefficients!$C$16)/($A2988*SIN(C$5*PI()/180))*100/2)^2*PI(),IF(AND(C$9="C",C$10="IB"),(($C$7*Coefficients!$D$16)/($A2988*SIN(C$5*PI()/180))*100/2)^2*PI(),IF(AND(C$9="L",C$10="D"),(($C$7*Coefficients!$E$16)/($A2988*SIN(C$5*PI()/180))*100/2)^2*PI(),IF(AND(C$9="C",C$10="D"),(($C$7* Coefficients!$F$16)/($A2988*SIN(C$5*PI()/180))*100/2)^2*PI(),FALSE))))</f>
        <v>31.839602346960397</v>
      </c>
      <c r="I2988" s="42">
        <f t="shared" si="331"/>
        <v>8.9143562687352546E-2</v>
      </c>
      <c r="L2988" s="44"/>
    </row>
    <row r="2989" spans="1:12" x14ac:dyDescent="0.25">
      <c r="A2989" s="51">
        <f t="shared" si="332"/>
        <v>8994.9758152989252</v>
      </c>
      <c r="B2989" s="5">
        <f t="shared" si="326"/>
        <v>3.0986146319118779E-2</v>
      </c>
      <c r="C2989" s="49">
        <f t="shared" si="329"/>
        <v>-30.176648653601212</v>
      </c>
      <c r="D2989" s="5">
        <f t="shared" si="327"/>
        <v>86.525475899237577</v>
      </c>
      <c r="E2989" s="5">
        <f t="shared" si="328"/>
        <v>850.58560647889976</v>
      </c>
      <c r="F2989" s="5">
        <f t="shared" si="330"/>
        <v>29.297180293541647</v>
      </c>
      <c r="G2989" s="16">
        <f>IF(AND(C$9="L",C$10="IB"),IF((($C$7*Coefficients!$C$16)/($A2989*($C$4/100)))&lt;=1,2*ASIN(($C$7*Coefficients!$C$16)/( $A2989*($C$4/100)))*180/PI(),180),IF(AND(C$9="C",C$10="IB"),IF((($C$7*Coefficients!$D$16)/($A2989*($C$4/100)))&lt;=1,2*ASIN(($C$7*Coefficients!$D$16)/( $A2989*($C$4/100)))*180/PI(),180),IF(AND(C$9="L",C$10="D"),IF((($C$7*Coefficients!$E$16)/($A2989*($C$4/100)))&lt;=1,2*ASIN(($C$7*Coefficients!$E$16)/( $A2989*($C$4/100)))*180/PI(),180),IF(AND(C$9="C",C$10="D"),IF((($C$7*Coefficients!$F$16)/($A2989*($C$4/100)))&lt;=1,2*ASIN(($C$7*Coefficients!$F$16)/( $A2989*($C$4/100)))*180/PI(),180),FALSE))))</f>
        <v>8.6986864687066952</v>
      </c>
      <c r="H2989" s="50">
        <f>IF(AND(C$9="L",C$10="IB"),(($C$7*Coefficients!$C$16)/($A2989*SIN(C$5*PI()/180))*100/2)^2*PI(),IF(AND(C$9="C",C$10="IB"),(($C$7*Coefficients!$D$16)/($A2989*SIN(C$5*PI()/180))*100/2)^2*PI(),IF(AND(C$9="L",C$10="D"),(($C$7*Coefficients!$E$16)/($A2989*SIN(C$5*PI()/180))*100/2)^2*PI(),IF(AND(C$9="C",C$10="D"),(($C$7* Coefficients!$F$16)/($A2989*SIN(C$5*PI()/180))*100/2)^2*PI(),FALSE))))</f>
        <v>31.693312662482775</v>
      </c>
      <c r="I2989" s="42">
        <f t="shared" si="331"/>
        <v>8.893853818254141E-2</v>
      </c>
      <c r="L2989" s="44"/>
    </row>
    <row r="2990" spans="1:12" x14ac:dyDescent="0.25">
      <c r="A2990" s="51">
        <f t="shared" si="332"/>
        <v>9015.7113760581378</v>
      </c>
      <c r="B2990" s="5">
        <f t="shared" si="326"/>
        <v>3.0299686252392415E-2</v>
      </c>
      <c r="C2990" s="49">
        <f t="shared" si="329"/>
        <v>-30.371237370257628</v>
      </c>
      <c r="D2990" s="5">
        <f t="shared" si="327"/>
        <v>86.724937720988891</v>
      </c>
      <c r="E2990" s="5">
        <f t="shared" si="328"/>
        <v>854.51173125222772</v>
      </c>
      <c r="F2990" s="5">
        <f t="shared" si="330"/>
        <v>29.317180293541647</v>
      </c>
      <c r="G2990" s="16">
        <f>IF(AND(C$9="L",C$10="IB"),IF((($C$7*Coefficients!$C$16)/($A2990*($C$4/100)))&lt;=1,2*ASIN(($C$7*Coefficients!$C$16)/( $A2990*($C$4/100)))*180/PI(),180),IF(AND(C$9="C",C$10="IB"),IF((($C$7*Coefficients!$D$16)/($A2990*($C$4/100)))&lt;=1,2*ASIN(($C$7*Coefficients!$D$16)/( $A2990*($C$4/100)))*180/PI(),180),IF(AND(C$9="L",C$10="D"),IF((($C$7*Coefficients!$E$16)/($A2990*($C$4/100)))&lt;=1,2*ASIN(($C$7*Coefficients!$E$16)/( $A2990*($C$4/100)))*180/PI(),180),IF(AND(C$9="C",C$10="D"),IF((($C$7*Coefficients!$F$16)/($A2990*($C$4/100)))&lt;=1,2*ASIN(($C$7*Coefficients!$F$16)/( $A2990*($C$4/100)))*180/PI(),180),FALSE))))</f>
        <v>8.6786416612322128</v>
      </c>
      <c r="H2990" s="50">
        <f>IF(AND(C$9="L",C$10="IB"),(($C$7*Coefficients!$C$16)/($A2990*SIN(C$5*PI()/180))*100/2)^2*PI(),IF(AND(C$9="C",C$10="IB"),(($C$7*Coefficients!$D$16)/($A2990*SIN(C$5*PI()/180))*100/2)^2*PI(),IF(AND(C$9="L",C$10="D"),(($C$7*Coefficients!$E$16)/($A2990*SIN(C$5*PI()/180))*100/2)^2*PI(),IF(AND(C$9="C",C$10="D"),(($C$7* Coefficients!$F$16)/($A2990*SIN(C$5*PI()/180))*100/2)^2*PI(),FALSE))))</f>
        <v>31.547695118051102</v>
      </c>
      <c r="I2990" s="42">
        <f t="shared" si="331"/>
        <v>8.8733985221006173E-2</v>
      </c>
      <c r="L2990" s="44"/>
    </row>
    <row r="2991" spans="1:12" x14ac:dyDescent="0.25">
      <c r="A2991" s="51">
        <f t="shared" si="332"/>
        <v>9036.4947372215793</v>
      </c>
      <c r="B2991" s="5">
        <f t="shared" si="326"/>
        <v>2.9591920542323423E-2</v>
      </c>
      <c r="C2991" s="49">
        <f t="shared" si="329"/>
        <v>-30.576536956424757</v>
      </c>
      <c r="D2991" s="5">
        <f t="shared" si="327"/>
        <v>86.924859349726773</v>
      </c>
      <c r="E2991" s="5">
        <f t="shared" si="328"/>
        <v>858.45597819411614</v>
      </c>
      <c r="F2991" s="5">
        <f t="shared" si="330"/>
        <v>29.337180293541643</v>
      </c>
      <c r="G2991" s="16">
        <f>IF(AND(C$9="L",C$10="IB"),IF((($C$7*Coefficients!$C$16)/($A2991*($C$4/100)))&lt;=1,2*ASIN(($C$7*Coefficients!$C$16)/( $A2991*($C$4/100)))*180/PI(),180),IF(AND(C$9="C",C$10="IB"),IF((($C$7*Coefficients!$D$16)/($A2991*($C$4/100)))&lt;=1,2*ASIN(($C$7*Coefficients!$D$16)/( $A2991*($C$4/100)))*180/PI(),180),IF(AND(C$9="L",C$10="D"),IF((($C$7*Coefficients!$E$16)/($A2991*($C$4/100)))&lt;=1,2*ASIN(($C$7*Coefficients!$E$16)/( $A2991*($C$4/100)))*180/PI(),180),IF(AND(C$9="C",C$10="D"),IF((($C$7*Coefficients!$F$16)/($A2991*($C$4/100)))&lt;=1,2*ASIN(($C$7*Coefficients!$F$16)/( $A2991*($C$4/100)))*180/PI(),180),FALSE))))</f>
        <v>8.6586432206767068</v>
      </c>
      <c r="H2991" s="50">
        <f>IF(AND(C$9="L",C$10="IB"),(($C$7*Coefficients!$C$16)/($A2991*SIN(C$5*PI()/180))*100/2)^2*PI(),IF(AND(C$9="C",C$10="IB"),(($C$7*Coefficients!$D$16)/($A2991*SIN(C$5*PI()/180))*100/2)^2*PI(),IF(AND(C$9="L",C$10="D"),(($C$7*Coefficients!$E$16)/($A2991*SIN(C$5*PI()/180))*100/2)^2*PI(),IF(AND(C$9="C",C$10="D"),(($C$7* Coefficients!$F$16)/($A2991*SIN(C$5*PI()/180))*100/2)^2*PI(),FALSE))))</f>
        <v>31.402746625462388</v>
      </c>
      <c r="I2991" s="42">
        <f t="shared" si="331"/>
        <v>8.8529902718227374E-2</v>
      </c>
      <c r="L2991" s="44"/>
    </row>
    <row r="2992" spans="1:12" x14ac:dyDescent="0.25">
      <c r="A2992" s="51">
        <f t="shared" si="332"/>
        <v>9057.3260089805626</v>
      </c>
      <c r="B2992" s="5">
        <f t="shared" si="326"/>
        <v>2.8863408194113992E-2</v>
      </c>
      <c r="C2992" s="49">
        <f t="shared" si="329"/>
        <v>-30.793047773578969</v>
      </c>
      <c r="D2992" s="5">
        <f t="shared" si="327"/>
        <v>87.125241845415829</v>
      </c>
      <c r="E2992" s="5">
        <f t="shared" si="328"/>
        <v>862.41843095269473</v>
      </c>
      <c r="F2992" s="5">
        <f t="shared" si="330"/>
        <v>29.357180293541646</v>
      </c>
      <c r="G2992" s="16">
        <f>IF(AND(C$9="L",C$10="IB"),IF((($C$7*Coefficients!$C$16)/($A2992*($C$4/100)))&lt;=1,2*ASIN(($C$7*Coefficients!$C$16)/( $A2992*($C$4/100)))*180/PI(),180),IF(AND(C$9="C",C$10="IB"),IF((($C$7*Coefficients!$D$16)/($A2992*($C$4/100)))&lt;=1,2*ASIN(($C$7*Coefficients!$D$16)/( $A2992*($C$4/100)))*180/PI(),180),IF(AND(C$9="L",C$10="D"),IF((($C$7*Coefficients!$E$16)/($A2992*($C$4/100)))&lt;=1,2*ASIN(($C$7*Coefficients!$E$16)/( $A2992*($C$4/100)))*180/PI(),180),IF(AND(C$9="C",C$10="D"),IF((($C$7*Coefficients!$F$16)/($A2992*($C$4/100)))&lt;=1,2*ASIN(($C$7*Coefficients!$F$16)/( $A2992*($C$4/100)))*180/PI(),180),FALSE))))</f>
        <v>8.6386910385635591</v>
      </c>
      <c r="H2992" s="50">
        <f>IF(AND(C$9="L",C$10="IB"),(($C$7*Coefficients!$C$16)/($A2992*SIN(C$5*PI()/180))*100/2)^2*PI(),IF(AND(C$9="C",C$10="IB"),(($C$7*Coefficients!$D$16)/($A2992*SIN(C$5*PI()/180))*100/2)^2*PI(),IF(AND(C$9="L",C$10="D"),(($C$7*Coefficients!$E$16)/($A2992*SIN(C$5*PI()/180))*100/2)^2*PI(),IF(AND(C$9="C",C$10="D"),(($C$7* Coefficients!$F$16)/($A2992*SIN(C$5*PI()/180))*100/2)^2*PI(),FALSE))))</f>
        <v>31.258464110702651</v>
      </c>
      <c r="I2992" s="42">
        <f t="shared" si="331"/>
        <v>8.8326289592179891E-2</v>
      </c>
      <c r="L2992" s="44"/>
    </row>
    <row r="2993" spans="1:12" x14ac:dyDescent="0.25">
      <c r="A2993" s="51">
        <f t="shared" si="332"/>
        <v>9078.2053017804155</v>
      </c>
      <c r="B2993" s="5">
        <f t="shared" si="326"/>
        <v>2.8114727324995616E-2</v>
      </c>
      <c r="C2993" s="49">
        <f t="shared" si="329"/>
        <v>-31.021322484118787</v>
      </c>
      <c r="D2993" s="5">
        <f t="shared" si="327"/>
        <v>87.326086270464103</v>
      </c>
      <c r="E2993" s="5">
        <f t="shared" si="328"/>
        <v>866.39917356219485</v>
      </c>
      <c r="F2993" s="5">
        <f t="shared" si="330"/>
        <v>29.377180293541642</v>
      </c>
      <c r="G2993" s="16">
        <f>IF(AND(C$9="L",C$10="IB"),IF((($C$7*Coefficients!$C$16)/($A2993*($C$4/100)))&lt;=1,2*ASIN(($C$7*Coefficients!$C$16)/( $A2993*($C$4/100)))*180/PI(),180),IF(AND(C$9="C",C$10="IB"),IF((($C$7*Coefficients!$D$16)/($A2993*($C$4/100)))&lt;=1,2*ASIN(($C$7*Coefficients!$D$16)/( $A2993*($C$4/100)))*180/PI(),180),IF(AND(C$9="L",C$10="D"),IF((($C$7*Coefficients!$E$16)/($A2993*($C$4/100)))&lt;=1,2*ASIN(($C$7*Coefficients!$E$16)/( $A2993*($C$4/100)))*180/PI(),180),IF(AND(C$9="C",C$10="D"),IF((($C$7*Coefficients!$F$16)/($A2993*($C$4/100)))&lt;=1,2*ASIN(($C$7*Coefficients!$F$16)/( $A2993*($C$4/100)))*180/PI(),180),FALSE))))</f>
        <v>8.6187850066783955</v>
      </c>
      <c r="H2993" s="50">
        <f>IF(AND(C$9="L",C$10="IB"),(($C$7*Coefficients!$C$16)/($A2993*SIN(C$5*PI()/180))*100/2)^2*PI(),IF(AND(C$9="C",C$10="IB"),(($C$7*Coefficients!$D$16)/($A2993*SIN(C$5*PI()/180))*100/2)^2*PI(),IF(AND(C$9="L",C$10="D"),(($C$7*Coefficients!$E$16)/($A2993*SIN(C$5*PI()/180))*100/2)^2*PI(),IF(AND(C$9="C",C$10="D"),(($C$7* Coefficients!$F$16)/($A2993*SIN(C$5*PI()/180))*100/2)^2*PI(),FALSE))))</f>
        <v>31.114844513881714</v>
      </c>
      <c r="I2993" s="42">
        <f t="shared" si="331"/>
        <v>8.8123144763327207E-2</v>
      </c>
      <c r="L2993" s="44"/>
    </row>
    <row r="2994" spans="1:12" x14ac:dyDescent="0.25">
      <c r="A2994" s="51">
        <f t="shared" si="332"/>
        <v>9099.1327263210696</v>
      </c>
      <c r="B2994" s="5">
        <f t="shared" si="326"/>
        <v>2.7346474871534718E-2</v>
      </c>
      <c r="C2994" s="49">
        <f t="shared" si="329"/>
        <v>-31.261972978940268</v>
      </c>
      <c r="D2994" s="5">
        <f t="shared" si="327"/>
        <v>87.527393689728726</v>
      </c>
      <c r="E2994" s="5">
        <f t="shared" si="328"/>
        <v>870.39829044473277</v>
      </c>
      <c r="F2994" s="5">
        <f t="shared" si="330"/>
        <v>29.397180293541641</v>
      </c>
      <c r="G2994" s="16">
        <f>IF(AND(C$9="L",C$10="IB"),IF((($C$7*Coefficients!$C$16)/($A2994*($C$4/100)))&lt;=1,2*ASIN(($C$7*Coefficients!$C$16)/( $A2994*($C$4/100)))*180/PI(),180),IF(AND(C$9="C",C$10="IB"),IF((($C$7*Coefficients!$D$16)/($A2994*($C$4/100)))&lt;=1,2*ASIN(($C$7*Coefficients!$D$16)/( $A2994*($C$4/100)))*180/PI(),180),IF(AND(C$9="L",C$10="D"),IF((($C$7*Coefficients!$E$16)/($A2994*($C$4/100)))&lt;=1,2*ASIN(($C$7*Coefficients!$E$16)/( $A2994*($C$4/100)))*180/PI(),180),IF(AND(C$9="C",C$10="D"),IF((($C$7*Coefficients!$F$16)/($A2994*($C$4/100)))&lt;=1,2*ASIN(($C$7*Coefficients!$F$16)/( $A2994*($C$4/100)))*180/PI(),180),FALSE))))</f>
        <v>8.5989250170683977</v>
      </c>
      <c r="H2994" s="50">
        <f>IF(AND(C$9="L",C$10="IB"),(($C$7*Coefficients!$C$16)/($A2994*SIN(C$5*PI()/180))*100/2)^2*PI(),IF(AND(C$9="C",C$10="IB"),(($C$7*Coefficients!$D$16)/($A2994*SIN(C$5*PI()/180))*100/2)^2*PI(),IF(AND(C$9="L",C$10="D"),(($C$7*Coefficients!$E$16)/($A2994*SIN(C$5*PI()/180))*100/2)^2*PI(),IF(AND(C$9="C",C$10="D"),(($C$7* Coefficients!$F$16)/($A2994*SIN(C$5*PI()/180))*100/2)^2*PI(),FALSE))))</f>
        <v>30.971884789168278</v>
      </c>
      <c r="I2994" s="42">
        <f t="shared" si="331"/>
        <v>8.7920467154615656E-2</v>
      </c>
      <c r="L2994" s="44"/>
    </row>
    <row r="2995" spans="1:12" x14ac:dyDescent="0.25">
      <c r="A2995" s="51">
        <f t="shared" si="332"/>
        <v>9120.108393557648</v>
      </c>
      <c r="B2995" s="5">
        <f t="shared" si="326"/>
        <v>2.6559266276447762E-2</v>
      </c>
      <c r="C2995" s="49">
        <f t="shared" si="329"/>
        <v>-31.51567853825771</v>
      </c>
      <c r="D2995" s="5">
        <f t="shared" si="327"/>
        <v>87.729165170521611</v>
      </c>
      <c r="E2995" s="5">
        <f t="shared" si="328"/>
        <v>874.41586641209949</v>
      </c>
      <c r="F2995" s="5">
        <f t="shared" si="330"/>
        <v>29.417180293541641</v>
      </c>
      <c r="G2995" s="16">
        <f>IF(AND(C$9="L",C$10="IB"),IF((($C$7*Coefficients!$C$16)/($A2995*($C$4/100)))&lt;=1,2*ASIN(($C$7*Coefficients!$C$16)/( $A2995*($C$4/100)))*180/PI(),180),IF(AND(C$9="C",C$10="IB"),IF((($C$7*Coefficients!$D$16)/($A2995*($C$4/100)))&lt;=1,2*ASIN(($C$7*Coefficients!$D$16)/( $A2995*($C$4/100)))*180/PI(),180),IF(AND(C$9="L",C$10="D"),IF((($C$7*Coefficients!$E$16)/($A2995*($C$4/100)))&lt;=1,2*ASIN(($C$7*Coefficients!$E$16)/( $A2995*($C$4/100)))*180/PI(),180),IF(AND(C$9="C",C$10="D"),IF((($C$7*Coefficients!$F$16)/($A2995*($C$4/100)))&lt;=1,2*ASIN(($C$7*Coefficients!$F$16)/( $A2995*($C$4/100)))*180/PI(),180),FALSE))))</f>
        <v>8.5791109620415948</v>
      </c>
      <c r="H2995" s="50">
        <f>IF(AND(C$9="L",C$10="IB"),(($C$7*Coefficients!$C$16)/($A2995*SIN(C$5*PI()/180))*100/2)^2*PI(),IF(AND(C$9="C",C$10="IB"),(($C$7*Coefficients!$D$16)/($A2995*SIN(C$5*PI()/180))*100/2)^2*PI(),IF(AND(C$9="L",C$10="D"),(($C$7*Coefficients!$E$16)/($A2995*SIN(C$5*PI()/180))*100/2)^2*PI(),IF(AND(C$9="C",C$10="D"),(($C$7* Coefficients!$F$16)/($A2995*SIN(C$5*PI()/180))*100/2)^2*PI(),FALSE))))</f>
        <v>30.829581904725472</v>
      </c>
      <c r="I2995" s="42">
        <f t="shared" si="331"/>
        <v>8.7718255691468752E-2</v>
      </c>
      <c r="L2995" s="44"/>
    </row>
    <row r="2996" spans="1:12" x14ac:dyDescent="0.25">
      <c r="A2996" s="51">
        <f t="shared" si="332"/>
        <v>9141.1324147010491</v>
      </c>
      <c r="B2996" s="5">
        <f t="shared" si="326"/>
        <v>2.5753735154837618E-2</v>
      </c>
      <c r="C2996" s="49">
        <f t="shared" si="329"/>
        <v>-31.783195495954239</v>
      </c>
      <c r="D2996" s="5">
        <f t="shared" si="327"/>
        <v>87.93140178261504</v>
      </c>
      <c r="E2996" s="5">
        <f t="shared" si="328"/>
        <v>878.4519866675588</v>
      </c>
      <c r="F2996" s="5">
        <f t="shared" si="330"/>
        <v>29.43718029354164</v>
      </c>
      <c r="G2996" s="16">
        <f>IF(AND(C$9="L",C$10="IB"),IF((($C$7*Coefficients!$C$16)/($A2996*($C$4/100)))&lt;=1,2*ASIN(($C$7*Coefficients!$C$16)/( $A2996*($C$4/100)))*180/PI(),180),IF(AND(C$9="C",C$10="IB"),IF((($C$7*Coefficients!$D$16)/($A2996*($C$4/100)))&lt;=1,2*ASIN(($C$7*Coefficients!$D$16)/( $A2996*($C$4/100)))*180/PI(),180),IF(AND(C$9="L",C$10="D"),IF((($C$7*Coefficients!$E$16)/($A2996*($C$4/100)))&lt;=1,2*ASIN(($C$7*Coefficients!$E$16)/( $A2996*($C$4/100)))*180/PI(),180),IF(AND(C$9="C",C$10="D"),IF((($C$7*Coefficients!$F$16)/($A2996*($C$4/100)))&lt;=1,2*ASIN(($C$7*Coefficients!$F$16)/( $A2996*($C$4/100)))*180/PI(),180),FALSE))))</f>
        <v>8.5593427341662203</v>
      </c>
      <c r="H2996" s="50">
        <f>IF(AND(C$9="L",C$10="IB"),(($C$7*Coefficients!$C$16)/($A2996*SIN(C$5*PI()/180))*100/2)^2*PI(),IF(AND(C$9="C",C$10="IB"),(($C$7*Coefficients!$D$16)/($A2996*SIN(C$5*PI()/180))*100/2)^2*PI(),IF(AND(C$9="L",C$10="D"),(($C$7*Coefficients!$E$16)/($A2996*SIN(C$5*PI()/180))*100/2)^2*PI(),IF(AND(C$9="C",C$10="D"),(($C$7* Coefficients!$F$16)/($A2996*SIN(C$5*PI()/180))*100/2)^2*PI(),FALSE))))</f>
        <v>30.687932842646344</v>
      </c>
      <c r="I2996" s="42">
        <f t="shared" si="331"/>
        <v>8.7516509301781426E-2</v>
      </c>
      <c r="L2996" s="44"/>
    </row>
    <row r="2997" spans="1:12" x14ac:dyDescent="0.25">
      <c r="A2997" s="51">
        <f t="shared" si="332"/>
        <v>9162.2049012185398</v>
      </c>
      <c r="B2997" s="5">
        <f t="shared" si="326"/>
        <v>2.4930532939783947E-2</v>
      </c>
      <c r="C2997" s="49">
        <f t="shared" si="329"/>
        <v>-32.06536874975329</v>
      </c>
      <c r="D2997" s="5">
        <f t="shared" si="327"/>
        <v>88.134104598247404</v>
      </c>
      <c r="E2997" s="5">
        <f t="shared" si="328"/>
        <v>882.50673680765556</v>
      </c>
      <c r="F2997" s="5">
        <f t="shared" si="330"/>
        <v>29.457180293541644</v>
      </c>
      <c r="G2997" s="16">
        <f>IF(AND(C$9="L",C$10="IB"),IF((($C$7*Coefficients!$C$16)/($A2997*($C$4/100)))&lt;=1,2*ASIN(($C$7*Coefficients!$C$16)/( $A2997*($C$4/100)))*180/PI(),180),IF(AND(C$9="C",C$10="IB"),IF((($C$7*Coefficients!$D$16)/($A2997*($C$4/100)))&lt;=1,2*ASIN(($C$7*Coefficients!$D$16)/( $A2997*($C$4/100)))*180/PI(),180),IF(AND(C$9="L",C$10="D"),IF((($C$7*Coefficients!$E$16)/($A2997*($C$4/100)))&lt;=1,2*ASIN(($C$7*Coefficients!$E$16)/( $A2997*($C$4/100)))*180/PI(),180),IF(AND(C$9="C",C$10="D"),IF((($C$7*Coefficients!$F$16)/($A2997*($C$4/100)))&lt;=1,2*ASIN(($C$7*Coefficients!$F$16)/( $A2997*($C$4/100)))*180/PI(),180),FALSE))))</f>
        <v>8.539620226269971</v>
      </c>
      <c r="H2997" s="50">
        <f>IF(AND(C$9="L",C$10="IB"),(($C$7*Coefficients!$C$16)/($A2997*SIN(C$5*PI()/180))*100/2)^2*PI(),IF(AND(C$9="C",C$10="IB"),(($C$7*Coefficients!$D$16)/($A2997*SIN(C$5*PI()/180))*100/2)^2*PI(),IF(AND(C$9="L",C$10="D"),(($C$7*Coefficients!$E$16)/($A2997*SIN(C$5*PI()/180))*100/2)^2*PI(),IF(AND(C$9="C",C$10="D"),(($C$7* Coefficients!$F$16)/($A2997*SIN(C$5*PI()/180))*100/2)^2*PI(),FALSE))))</f>
        <v>30.546934598890022</v>
      </c>
      <c r="I2997" s="42">
        <f t="shared" si="331"/>
        <v>8.7315226915914423E-2</v>
      </c>
      <c r="L2997" s="44"/>
    </row>
    <row r="2998" spans="1:12" x14ac:dyDescent="0.25">
      <c r="A2998" s="51">
        <f t="shared" si="332"/>
        <v>9183.3259648343465</v>
      </c>
      <c r="B2998" s="5">
        <f t="shared" si="326"/>
        <v>2.4090328507237867E-2</v>
      </c>
      <c r="C2998" s="49">
        <f t="shared" si="329"/>
        <v>-32.363145554281438</v>
      </c>
      <c r="D2998" s="5">
        <f t="shared" si="327"/>
        <v>88.337274692128872</v>
      </c>
      <c r="E2998" s="5">
        <f t="shared" si="328"/>
        <v>886.58020282403015</v>
      </c>
      <c r="F2998" s="5">
        <f t="shared" si="330"/>
        <v>29.47718029354164</v>
      </c>
      <c r="G2998" s="16">
        <f>IF(AND(C$9="L",C$10="IB"),IF((($C$7*Coefficients!$C$16)/($A2998*($C$4/100)))&lt;=1,2*ASIN(($C$7*Coefficients!$C$16)/( $A2998*($C$4/100)))*180/PI(),180),IF(AND(C$9="C",C$10="IB"),IF((($C$7*Coefficients!$D$16)/($A2998*($C$4/100)))&lt;=1,2*ASIN(($C$7*Coefficients!$D$16)/( $A2998*($C$4/100)))*180/PI(),180),IF(AND(C$9="L",C$10="D"),IF((($C$7*Coefficients!$E$16)/($A2998*($C$4/100)))&lt;=1,2*ASIN(($C$7*Coefficients!$E$16)/( $A2998*($C$4/100)))*180/PI(),180),IF(AND(C$9="C",C$10="D"),IF((($C$7*Coefficients!$F$16)/($A2998*($C$4/100)))&lt;=1,2*ASIN(($C$7*Coefficients!$F$16)/( $A2998*($C$4/100)))*180/PI(),180),FALSE))))</f>
        <v>8.5199433314393698</v>
      </c>
      <c r="H2998" s="50">
        <f>IF(AND(C$9="L",C$10="IB"),(($C$7*Coefficients!$C$16)/($A2998*SIN(C$5*PI()/180))*100/2)^2*PI(),IF(AND(C$9="C",C$10="IB"),(($C$7*Coefficients!$D$16)/($A2998*SIN(C$5*PI()/180))*100/2)^2*PI(),IF(AND(C$9="L",C$10="D"),(($C$7*Coefficients!$E$16)/($A2998*SIN(C$5*PI()/180))*100/2)^2*PI(),IF(AND(C$9="C",C$10="D"),(($C$7* Coefficients!$F$16)/($A2998*SIN(C$5*PI()/180))*100/2)^2*PI(),FALSE))))</f>
        <v>30.406584183217934</v>
      </c>
      <c r="I2998" s="42">
        <f t="shared" si="331"/>
        <v>8.7114407466688554E-2</v>
      </c>
      <c r="L2998" s="44"/>
    </row>
    <row r="2999" spans="1:12" x14ac:dyDescent="0.25">
      <c r="A2999" s="51">
        <f t="shared" si="332"/>
        <v>9204.4957175302461</v>
      </c>
      <c r="B2999" s="5">
        <f t="shared" si="326"/>
        <v>2.3233807780193134E-2</v>
      </c>
      <c r="C2999" s="49">
        <f t="shared" si="329"/>
        <v>-32.677592160080692</v>
      </c>
      <c r="D2999" s="5">
        <f t="shared" si="327"/>
        <v>88.540913141447035</v>
      </c>
      <c r="E2999" s="5">
        <f t="shared" si="328"/>
        <v>890.67247110524272</v>
      </c>
      <c r="F2999" s="5">
        <f t="shared" si="330"/>
        <v>29.497180293541639</v>
      </c>
      <c r="G2999" s="16">
        <f>IF(AND(C$9="L",C$10="IB"),IF((($C$7*Coefficients!$C$16)/($A2999*($C$4/100)))&lt;=1,2*ASIN(($C$7*Coefficients!$C$16)/( $A2999*($C$4/100)))*180/PI(),180),IF(AND(C$9="C",C$10="IB"),IF((($C$7*Coefficients!$D$16)/($A2999*($C$4/100)))&lt;=1,2*ASIN(($C$7*Coefficients!$D$16)/( $A2999*($C$4/100)))*180/PI(),180),IF(AND(C$9="L",C$10="D"),IF((($C$7*Coefficients!$E$16)/($A2999*($C$4/100)))&lt;=1,2*ASIN(($C$7*Coefficients!$E$16)/( $A2999*($C$4/100)))*180/PI(),180),IF(AND(C$9="C",C$10="D"),IF((($C$7*Coefficients!$F$16)/($A2999*($C$4/100)))&lt;=1,2*ASIN(($C$7*Coefficients!$F$16)/( $A2999*($C$4/100)))*180/PI(),180),FALSE))))</f>
        <v>8.5003119430190512</v>
      </c>
      <c r="H2999" s="50">
        <f>IF(AND(C$9="L",C$10="IB"),(($C$7*Coefficients!$C$16)/($A2999*SIN(C$5*PI()/180))*100/2)^2*PI(),IF(AND(C$9="C",C$10="IB"),(($C$7*Coefficients!$D$16)/($A2999*SIN(C$5*PI()/180))*100/2)^2*PI(),IF(AND(C$9="L",C$10="D"),(($C$7*Coefficients!$E$16)/($A2999*SIN(C$5*PI()/180))*100/2)^2*PI(),IF(AND(C$9="C",C$10="D"),(($C$7* Coefficients!$F$16)/($A2999*SIN(C$5*PI()/180))*100/2)^2*PI(),FALSE))))</f>
        <v>30.266878619130384</v>
      </c>
      <c r="I2999" s="42">
        <f t="shared" si="331"/>
        <v>8.6914049889379105E-2</v>
      </c>
      <c r="L2999" s="44"/>
    </row>
    <row r="3000" spans="1:12" x14ac:dyDescent="0.25">
      <c r="A3000" s="51">
        <f t="shared" si="332"/>
        <v>9225.7142715461614</v>
      </c>
      <c r="B3000" s="5">
        <f t="shared" si="326"/>
        <v>2.2361673312124533E-2</v>
      </c>
      <c r="C3000" s="49">
        <f t="shared" si="329"/>
        <v>-33.009914030889533</v>
      </c>
      <c r="D3000" s="5">
        <f t="shared" si="327"/>
        <v>88.745021025872688</v>
      </c>
      <c r="E3000" s="5">
        <f t="shared" si="328"/>
        <v>894.78362843860441</v>
      </c>
      <c r="F3000" s="5">
        <f t="shared" si="330"/>
        <v>29.517180293541635</v>
      </c>
      <c r="G3000" s="16">
        <f>IF(AND(C$9="L",C$10="IB"),IF((($C$7*Coefficients!$C$16)/($A3000*($C$4/100)))&lt;=1,2*ASIN(($C$7*Coefficients!$C$16)/( $A3000*($C$4/100)))*180/PI(),180),IF(AND(C$9="C",C$10="IB"),IF((($C$7*Coefficients!$D$16)/($A3000*($C$4/100)))&lt;=1,2*ASIN(($C$7*Coefficients!$D$16)/( $A3000*($C$4/100)))*180/PI(),180),IF(AND(C$9="L",C$10="D"),IF((($C$7*Coefficients!$E$16)/($A3000*($C$4/100)))&lt;=1,2*ASIN(($C$7*Coefficients!$E$16)/( $A3000*($C$4/100)))*180/PI(),180),IF(AND(C$9="C",C$10="D"),IF((($C$7*Coefficients!$F$16)/($A3000*($C$4/100)))&lt;=1,2*ASIN(($C$7*Coefficients!$F$16)/( $A3000*($C$4/100)))*180/PI(),180),FALSE))))</f>
        <v>8.4807259546111027</v>
      </c>
      <c r="H3000" s="50">
        <f>IF(AND(C$9="L",C$10="IB"),(($C$7*Coefficients!$C$16)/($A3000*SIN(C$5*PI()/180))*100/2)^2*PI(),IF(AND(C$9="C",C$10="IB"),(($C$7*Coefficients!$D$16)/($A3000*SIN(C$5*PI()/180))*100/2)^2*PI(),IF(AND(C$9="L",C$10="D"),(($C$7*Coefficients!$E$16)/($A3000*SIN(C$5*PI()/180))*100/2)^2*PI(),IF(AND(C$9="C",C$10="D"),(($C$7* Coefficients!$F$16)/($A3000*SIN(C$5*PI()/180))*100/2)^2*PI(),FALSE))))</f>
        <v>30.127814943803489</v>
      </c>
      <c r="I3000" s="42">
        <f t="shared" si="331"/>
        <v>8.6714153121710102E-2</v>
      </c>
      <c r="L3000" s="44"/>
    </row>
    <row r="3001" spans="1:12" x14ac:dyDescent="0.25">
      <c r="A3001" s="51">
        <f t="shared" si="332"/>
        <v>9246.9817393807516</v>
      </c>
      <c r="B3001" s="5">
        <f t="shared" si="326"/>
        <v>2.1474643849707497E-2</v>
      </c>
      <c r="C3001" s="49">
        <f t="shared" si="329"/>
        <v>-33.361480601519375</v>
      </c>
      <c r="D3001" s="5">
        <f t="shared" si="327"/>
        <v>88.949599427565545</v>
      </c>
      <c r="E3001" s="5">
        <f t="shared" si="328"/>
        <v>898.91376201201842</v>
      </c>
      <c r="F3001" s="5">
        <f t="shared" si="330"/>
        <v>29.537180293541638</v>
      </c>
      <c r="G3001" s="16">
        <f>IF(AND(C$9="L",C$10="IB"),IF((($C$7*Coefficients!$C$16)/($A3001*($C$4/100)))&lt;=1,2*ASIN(($C$7*Coefficients!$C$16)/( $A3001*($C$4/100)))*180/PI(),180),IF(AND(C$9="C",C$10="IB"),IF((($C$7*Coefficients!$D$16)/($A3001*($C$4/100)))&lt;=1,2*ASIN(($C$7*Coefficients!$D$16)/( $A3001*($C$4/100)))*180/PI(),180),IF(AND(C$9="L",C$10="D"),IF((($C$7*Coefficients!$E$16)/($A3001*($C$4/100)))&lt;=1,2*ASIN(($C$7*Coefficients!$E$16)/( $A3001*($C$4/100)))*180/PI(),180),IF(AND(C$9="C",C$10="D"),IF((($C$7*Coefficients!$F$16)/($A3001*($C$4/100)))&lt;=1,2*ASIN(($C$7*Coefficients!$F$16)/( $A3001*($C$4/100)))*180/PI(),180),FALSE))))</f>
        <v>8.4611852600743784</v>
      </c>
      <c r="H3001" s="50">
        <f>IF(AND(C$9="L",C$10="IB"),(($C$7*Coefficients!$C$16)/($A3001*SIN(C$5*PI()/180))*100/2)^2*PI(),IF(AND(C$9="C",C$10="IB"),(($C$7*Coefficients!$D$16)/($A3001*SIN(C$5*PI()/180))*100/2)^2*PI(),IF(AND(C$9="L",C$10="D"),(($C$7*Coefficients!$E$16)/($A3001*SIN(C$5*PI()/180))*100/2)^2*PI(),IF(AND(C$9="C",C$10="D"),(($C$7* Coefficients!$F$16)/($A3001*SIN(C$5*PI()/180))*100/2)^2*PI(),FALSE))))</f>
        <v>29.989390208026286</v>
      </c>
      <c r="I3001" s="42">
        <f t="shared" si="331"/>
        <v>8.6514716103848838E-2</v>
      </c>
      <c r="L3001" s="44"/>
    </row>
    <row r="3002" spans="1:12" x14ac:dyDescent="0.25">
      <c r="A3002" s="51">
        <f t="shared" si="332"/>
        <v>9268.2982337920148</v>
      </c>
      <c r="B3002" s="5">
        <f t="shared" si="326"/>
        <v>2.0573453874852828E-2</v>
      </c>
      <c r="C3002" s="49">
        <f t="shared" si="329"/>
        <v>-33.733855855096579</v>
      </c>
      <c r="D3002" s="5">
        <f t="shared" si="327"/>
        <v>89.154649431179891</v>
      </c>
      <c r="E3002" s="5">
        <f t="shared" si="328"/>
        <v>903.06295941582925</v>
      </c>
      <c r="F3002" s="5">
        <f t="shared" si="330"/>
        <v>29.557180293541641</v>
      </c>
      <c r="G3002" s="16">
        <f>IF(AND(C$9="L",C$10="IB"),IF((($C$7*Coefficients!$C$16)/($A3002*($C$4/100)))&lt;=1,2*ASIN(($C$7*Coefficients!$C$16)/( $A3002*($C$4/100)))*180/PI(),180),IF(AND(C$9="C",C$10="IB"),IF((($C$7*Coefficients!$D$16)/($A3002*($C$4/100)))&lt;=1,2*ASIN(($C$7*Coefficients!$D$16)/( $A3002*($C$4/100)))*180/PI(),180),IF(AND(C$9="L",C$10="D"),IF((($C$7*Coefficients!$E$16)/($A3002*($C$4/100)))&lt;=1,2*ASIN(($C$7*Coefficients!$E$16)/( $A3002*($C$4/100)))*180/PI(),180),IF(AND(C$9="C",C$10="D"),IF((($C$7*Coefficients!$F$16)/($A3002*($C$4/100)))&lt;=1,2*ASIN(($C$7*Coefficients!$F$16)/( $A3002*($C$4/100)))*180/PI(),180),FALSE))))</f>
        <v>8.441689753523832</v>
      </c>
      <c r="H3002" s="50">
        <f>IF(AND(C$9="L",C$10="IB"),(($C$7*Coefficients!$C$16)/($A3002*SIN(C$5*PI()/180))*100/2)^2*PI(),IF(AND(C$9="C",C$10="IB"),(($C$7*Coefficients!$D$16)/($A3002*SIN(C$5*PI()/180))*100/2)^2*PI(),IF(AND(C$9="L",C$10="D"),(($C$7*Coefficients!$E$16)/($A3002*SIN(C$5*PI()/180))*100/2)^2*PI(),IF(AND(C$9="C",C$10="D"),(($C$7* Coefficients!$F$16)/($A3002*SIN(C$5*PI()/180))*100/2)^2*PI(),FALSE))))</f>
        <v>29.851601476138203</v>
      </c>
      <c r="I3002" s="42">
        <f t="shared" si="331"/>
        <v>8.631573777840007E-2</v>
      </c>
      <c r="L3002" s="44"/>
    </row>
    <row r="3003" spans="1:12" x14ac:dyDescent="0.25">
      <c r="A3003" s="51">
        <f t="shared" si="332"/>
        <v>9289.6638677978826</v>
      </c>
      <c r="B3003" s="5">
        <f t="shared" si="326"/>
        <v>1.9658853126114147E-2</v>
      </c>
      <c r="C3003" s="49">
        <f t="shared" si="329"/>
        <v>-34.128836439669229</v>
      </c>
      <c r="D3003" s="5">
        <f t="shared" si="327"/>
        <v>89.360172123870456</v>
      </c>
      <c r="E3003" s="5">
        <f t="shared" si="328"/>
        <v>907.23130864467953</v>
      </c>
      <c r="F3003" s="5">
        <f t="shared" si="330"/>
        <v>29.577180293541637</v>
      </c>
      <c r="G3003" s="16">
        <f>IF(AND(C$9="L",C$10="IB"),IF((($C$7*Coefficients!$C$16)/($A3003*($C$4/100)))&lt;=1,2*ASIN(($C$7*Coefficients!$C$16)/( $A3003*($C$4/100)))*180/PI(),180),IF(AND(C$9="C",C$10="IB"),IF((($C$7*Coefficients!$D$16)/($A3003*($C$4/100)))&lt;=1,2*ASIN(($C$7*Coefficients!$D$16)/( $A3003*($C$4/100)))*180/PI(),180),IF(AND(C$9="L",C$10="D"),IF((($C$7*Coefficients!$E$16)/($A3003*($C$4/100)))&lt;=1,2*ASIN(($C$7*Coefficients!$E$16)/( $A3003*($C$4/100)))*180/PI(),180),IF(AND(C$9="C",C$10="D"),IF((($C$7*Coefficients!$F$16)/($A3003*($C$4/100)))&lt;=1,2*ASIN(($C$7*Coefficients!$F$16)/( $A3003*($C$4/100)))*180/PI(),180),FALSE))))</f>
        <v>8.4222393293298303</v>
      </c>
      <c r="H3003" s="50">
        <f>IF(AND(C$9="L",C$10="IB"),(($C$7*Coefficients!$C$16)/($A3003*SIN(C$5*PI()/180))*100/2)^2*PI(),IF(AND(C$9="C",C$10="IB"),(($C$7*Coefficients!$D$16)/($A3003*SIN(C$5*PI()/180))*100/2)^2*PI(),IF(AND(C$9="L",C$10="D"),(($C$7*Coefficients!$E$16)/($A3003*SIN(C$5*PI()/180))*100/2)^2*PI(),IF(AND(C$9="C",C$10="D"),(($C$7* Coefficients!$F$16)/($A3003*SIN(C$5*PI()/180))*100/2)^2*PI(),FALSE))))</f>
        <v>29.714445825966813</v>
      </c>
      <c r="I3003" s="42">
        <f t="shared" si="331"/>
        <v>8.6117217090400516E-2</v>
      </c>
      <c r="L3003" s="44"/>
    </row>
    <row r="3004" spans="1:12" x14ac:dyDescent="0.25">
      <c r="A3004" s="51">
        <f t="shared" si="332"/>
        <v>9311.0787546768188</v>
      </c>
      <c r="B3004" s="5">
        <f t="shared" si="326"/>
        <v>1.8731606099547687E-2</v>
      </c>
      <c r="C3004" s="49">
        <f t="shared" si="329"/>
        <v>-34.548499668441394</v>
      </c>
      <c r="D3004" s="5">
        <f t="shared" si="327"/>
        <v>89.566168595298066</v>
      </c>
      <c r="E3004" s="5">
        <f t="shared" si="328"/>
        <v>911.41889809937732</v>
      </c>
      <c r="F3004" s="5">
        <f t="shared" si="330"/>
        <v>29.597180293541637</v>
      </c>
      <c r="G3004" s="16">
        <f>IF(AND(C$9="L",C$10="IB"),IF((($C$7*Coefficients!$C$16)/($A3004*($C$4/100)))&lt;=1,2*ASIN(($C$7*Coefficients!$C$16)/( $A3004*($C$4/100)))*180/PI(),180),IF(AND(C$9="C",C$10="IB"),IF((($C$7*Coefficients!$D$16)/($A3004*($C$4/100)))&lt;=1,2*ASIN(($C$7*Coefficients!$D$16)/( $A3004*($C$4/100)))*180/PI(),180),IF(AND(C$9="L",C$10="D"),IF((($C$7*Coefficients!$E$16)/($A3004*($C$4/100)))&lt;=1,2*ASIN(($C$7*Coefficients!$E$16)/( $A3004*($C$4/100)))*180/PI(),180),IF(AND(C$9="C",C$10="D"),IF((($C$7*Coefficients!$F$16)/($A3004*($C$4/100)))&lt;=1,2*ASIN(($C$7*Coefficients!$F$16)/( $A3004*($C$4/100)))*180/PI(),180),FALSE))))</f>
        <v>8.4028338821174966</v>
      </c>
      <c r="H3004" s="50">
        <f>IF(AND(C$9="L",C$10="IB"),(($C$7*Coefficients!$C$16)/($A3004*SIN(C$5*PI()/180))*100/2)^2*PI(),IF(AND(C$9="C",C$10="IB"),(($C$7*Coefficients!$D$16)/($A3004*SIN(C$5*PI()/180))*100/2)^2*PI(),IF(AND(C$9="L",C$10="D"),(($C$7*Coefficients!$E$16)/($A3004*SIN(C$5*PI()/180))*100/2)^2*PI(),IF(AND(C$9="C",C$10="D"),(($C$7* Coefficients!$F$16)/($A3004*SIN(C$5*PI()/180))*100/2)^2*PI(),FALSE))))</f>
        <v>29.577920348765822</v>
      </c>
      <c r="I3004" s="42">
        <f t="shared" si="331"/>
        <v>8.5919152987313285E-2</v>
      </c>
      <c r="L3004" s="44"/>
    </row>
    <row r="3005" spans="1:12" x14ac:dyDescent="0.25">
      <c r="A3005" s="51">
        <f t="shared" si="332"/>
        <v>9332.5430079684211</v>
      </c>
      <c r="B3005" s="5">
        <f t="shared" si="326"/>
        <v>1.7792491529126545E-2</v>
      </c>
      <c r="C3005" s="49">
        <f t="shared" si="329"/>
        <v>-34.995264645307486</v>
      </c>
      <c r="D3005" s="5">
        <f t="shared" si="327"/>
        <v>89.772639937635503</v>
      </c>
      <c r="E3005" s="5">
        <f t="shared" si="328"/>
        <v>915.62581658876968</v>
      </c>
      <c r="F3005" s="5">
        <f t="shared" si="330"/>
        <v>29.617180293541637</v>
      </c>
      <c r="G3005" s="16">
        <f>IF(AND(C$9="L",C$10="IB"),IF((($C$7*Coefficients!$C$16)/($A3005*($C$4/100)))&lt;=1,2*ASIN(($C$7*Coefficients!$C$16)/( $A3005*($C$4/100)))*180/PI(),180),IF(AND(C$9="C",C$10="IB"),IF((($C$7*Coefficients!$D$16)/($A3005*($C$4/100)))&lt;=1,2*ASIN(($C$7*Coefficients!$D$16)/( $A3005*($C$4/100)))*180/PI(),180),IF(AND(C$9="L",C$10="D"),IF((($C$7*Coefficients!$E$16)/($A3005*($C$4/100)))&lt;=1,2*ASIN(($C$7*Coefficients!$E$16)/( $A3005*($C$4/100)))*180/PI(),180),IF(AND(C$9="C",C$10="D"),IF((($C$7*Coefficients!$F$16)/($A3005*($C$4/100)))&lt;=1,2*ASIN(($C$7*Coefficients!$F$16)/( $A3005*($C$4/100)))*180/PI(),180),FALSE))))</f>
        <v>8.383473306766037</v>
      </c>
      <c r="H3005" s="50">
        <f>IF(AND(C$9="L",C$10="IB"),(($C$7*Coefficients!$C$16)/($A3005*SIN(C$5*PI()/180))*100/2)^2*PI(),IF(AND(C$9="C",C$10="IB"),(($C$7*Coefficients!$D$16)/($A3005*SIN(C$5*PI()/180))*100/2)^2*PI(),IF(AND(C$9="L",C$10="D"),(($C$7*Coefficients!$E$16)/($A3005*SIN(C$5*PI()/180))*100/2)^2*PI(),IF(AND(C$9="C",C$10="D"),(($C$7* Coefficients!$F$16)/($A3005*SIN(C$5*PI()/180))*100/2)^2*PI(),FALSE))))</f>
        <v>29.442022149153484</v>
      </c>
      <c r="I3005" s="42">
        <f t="shared" si="331"/>
        <v>8.5721544419022189E-2</v>
      </c>
      <c r="L3005" s="44"/>
    </row>
    <row r="3006" spans="1:12" x14ac:dyDescent="0.25">
      <c r="A3006" s="51">
        <f t="shared" si="332"/>
        <v>9354.0567414740253</v>
      </c>
      <c r="B3006" s="5">
        <f t="shared" si="326"/>
        <v>1.6842301846838E-2</v>
      </c>
      <c r="C3006" s="49">
        <f t="shared" si="329"/>
        <v>-35.471971070191223</v>
      </c>
      <c r="D3006" s="5">
        <f t="shared" si="327"/>
        <v>89.979587245573313</v>
      </c>
      <c r="E3006" s="5">
        <f t="shared" si="328"/>
        <v>919.85215333162751</v>
      </c>
      <c r="F3006" s="5">
        <f t="shared" si="330"/>
        <v>29.637180293541636</v>
      </c>
      <c r="G3006" s="16">
        <f>IF(AND(C$9="L",C$10="IB"),IF((($C$7*Coefficients!$C$16)/($A3006*($C$4/100)))&lt;=1,2*ASIN(($C$7*Coefficients!$C$16)/( $A3006*($C$4/100)))*180/PI(),180),IF(AND(C$9="C",C$10="IB"),IF((($C$7*Coefficients!$D$16)/($A3006*($C$4/100)))&lt;=1,2*ASIN(($C$7*Coefficients!$D$16)/( $A3006*($C$4/100)))*180/PI(),180),IF(AND(C$9="L",C$10="D"),IF((($C$7*Coefficients!$E$16)/($A3006*($C$4/100)))&lt;=1,2*ASIN(($C$7*Coefficients!$E$16)/( $A3006*($C$4/100)))*180/PI(),180),IF(AND(C$9="C",C$10="D"),IF((($C$7*Coefficients!$F$16)/($A3006*($C$4/100)))&lt;=1,2*ASIN(($C$7*Coefficients!$F$16)/( $A3006*($C$4/100)))*180/PI(),180),FALSE))))</f>
        <v>8.3641574984080744</v>
      </c>
      <c r="H3006" s="50">
        <f>IF(AND(C$9="L",C$10="IB"),(($C$7*Coefficients!$C$16)/($A3006*SIN(C$5*PI()/180))*100/2)^2*PI(),IF(AND(C$9="C",C$10="IB"),(($C$7*Coefficients!$D$16)/($A3006*SIN(C$5*PI()/180))*100/2)^2*PI(),IF(AND(C$9="L",C$10="D"),(($C$7*Coefficients!$E$16)/($A3006*SIN(C$5*PI()/180))*100/2)^2*PI(),IF(AND(C$9="C",C$10="D"),(($C$7* Coefficients!$F$16)/($A3006*SIN(C$5*PI()/180))*100/2)^2*PI(),FALSE))))</f>
        <v>29.306748345051027</v>
      </c>
      <c r="I3006" s="42">
        <f t="shared" si="331"/>
        <v>8.55243903378263E-2</v>
      </c>
      <c r="L3006" s="44"/>
    </row>
    <row r="3007" spans="1:12" x14ac:dyDescent="0.25">
      <c r="A3007" s="51">
        <f t="shared" si="332"/>
        <v>9375.6200692573057</v>
      </c>
      <c r="B3007" s="5">
        <f t="shared" si="326"/>
        <v>1.5881842622613329E-2</v>
      </c>
      <c r="C3007" s="49">
        <f t="shared" si="329"/>
        <v>-35.981982236655597</v>
      </c>
      <c r="D3007" s="5">
        <f t="shared" si="327"/>
        <v>90.187011616325506</v>
      </c>
      <c r="E3007" s="5">
        <f t="shared" si="328"/>
        <v>924.09799795853667</v>
      </c>
      <c r="F3007" s="5">
        <f t="shared" si="330"/>
        <v>29.657180293541636</v>
      </c>
      <c r="G3007" s="16">
        <f>IF(AND(C$9="L",C$10="IB"),IF((($C$7*Coefficients!$C$16)/($A3007*($C$4/100)))&lt;=1,2*ASIN(($C$7*Coefficients!$C$16)/( $A3007*($C$4/100)))*180/PI(),180),IF(AND(C$9="C",C$10="IB"),IF((($C$7*Coefficients!$D$16)/($A3007*($C$4/100)))&lt;=1,2*ASIN(($C$7*Coefficients!$D$16)/( $A3007*($C$4/100)))*180/PI(),180),IF(AND(C$9="L",C$10="D"),IF((($C$7*Coefficients!$E$16)/($A3007*($C$4/100)))&lt;=1,2*ASIN(($C$7*Coefficients!$E$16)/( $A3007*($C$4/100)))*180/PI(),180),IF(AND(C$9="C",C$10="D"),IF((($C$7*Coefficients!$F$16)/($A3007*($C$4/100)))&lt;=1,2*ASIN(($C$7*Coefficients!$F$16)/( $A3007*($C$4/100)))*180/PI(),180),FALSE))))</f>
        <v>8.344886352428972</v>
      </c>
      <c r="H3007" s="50">
        <f>IF(AND(C$9="L",C$10="IB"),(($C$7*Coefficients!$C$16)/($A3007*SIN(C$5*PI()/180))*100/2)^2*PI(),IF(AND(C$9="C",C$10="IB"),(($C$7*Coefficients!$D$16)/($A3007*SIN(C$5*PI()/180))*100/2)^2*PI(),IF(AND(C$9="L",C$10="D"),(($C$7*Coefficients!$E$16)/($A3007*SIN(C$5*PI()/180))*100/2)^2*PI(),IF(AND(C$9="C",C$10="D"),(($C$7* Coefficients!$F$16)/($A3007*SIN(C$5*PI()/180))*100/2)^2*PI(),FALSE))))</f>
        <v>29.172096067621688</v>
      </c>
      <c r="I3007" s="42">
        <f t="shared" si="331"/>
        <v>8.5327689698434267E-2</v>
      </c>
      <c r="L3007" s="44"/>
    </row>
    <row r="3008" spans="1:12" x14ac:dyDescent="0.25">
      <c r="A3008" s="51">
        <f t="shared" si="332"/>
        <v>9397.2331056448766</v>
      </c>
      <c r="B3008" s="5">
        <f t="shared" si="326"/>
        <v>1.4911931984267074E-2</v>
      </c>
      <c r="C3008" s="49">
        <f t="shared" si="329"/>
        <v>-36.529321717458608</v>
      </c>
      <c r="D3008" s="5">
        <f t="shared" si="327"/>
        <v>90.39491414963544</v>
      </c>
      <c r="E3008" s="5">
        <f t="shared" si="328"/>
        <v>928.36344051379774</v>
      </c>
      <c r="F3008" s="5">
        <f t="shared" si="330"/>
        <v>29.677180293541635</v>
      </c>
      <c r="G3008" s="16">
        <f>IF(AND(C$9="L",C$10="IB"),IF((($C$7*Coefficients!$C$16)/($A3008*($C$4/100)))&lt;=1,2*ASIN(($C$7*Coefficients!$C$16)/( $A3008*($C$4/100)))*180/PI(),180),IF(AND(C$9="C",C$10="IB"),IF((($C$7*Coefficients!$D$16)/($A3008*($C$4/100)))&lt;=1,2*ASIN(($C$7*Coefficients!$D$16)/( $A3008*($C$4/100)))*180/PI(),180),IF(AND(C$9="L",C$10="D"),IF((($C$7*Coefficients!$E$16)/($A3008*($C$4/100)))&lt;=1,2*ASIN(($C$7*Coefficients!$E$16)/( $A3008*($C$4/100)))*180/PI(),180),IF(AND(C$9="C",C$10="D"),IF((($C$7*Coefficients!$F$16)/($A3008*($C$4/100)))&lt;=1,2*ASIN(($C$7*Coefficients!$F$16)/( $A3008*($C$4/100)))*180/PI(),180),FALSE))))</f>
        <v>8.3256597644662005</v>
      </c>
      <c r="H3008" s="50">
        <f>IF(AND(C$9="L",C$10="IB"),(($C$7*Coefficients!$C$16)/($A3008*SIN(C$5*PI()/180))*100/2)^2*PI(),IF(AND(C$9="C",C$10="IB"),(($C$7*Coefficients!$D$16)/($A3008*SIN(C$5*PI()/180))*100/2)^2*PI(),IF(AND(C$9="L",C$10="D"),(($C$7*Coefficients!$E$16)/($A3008*SIN(C$5*PI()/180))*100/2)^2*PI(),IF(AND(C$9="C",C$10="D"),(($C$7* Coefficients!$F$16)/($A3008*SIN(C$5*PI()/180))*100/2)^2*PI(),FALSE))))</f>
        <v>29.038062461209815</v>
      </c>
      <c r="I3008" s="42">
        <f t="shared" si="331"/>
        <v>8.5131441457958881E-2</v>
      </c>
      <c r="L3008" s="44"/>
    </row>
    <row r="3009" spans="1:12" x14ac:dyDescent="0.25">
      <c r="A3009" s="51">
        <f t="shared" si="332"/>
        <v>9418.8959652269077</v>
      </c>
      <c r="B3009" s="5">
        <f t="shared" si="326"/>
        <v>1.3933400017645696E-2</v>
      </c>
      <c r="C3009" s="49">
        <f t="shared" si="329"/>
        <v>-37.118857888711318</v>
      </c>
      <c r="D3009" s="5">
        <f t="shared" si="327"/>
        <v>90.603295947781618</v>
      </c>
      <c r="E3009" s="5">
        <f t="shared" si="328"/>
        <v>932.64857145733856</v>
      </c>
      <c r="F3009" s="5">
        <f t="shared" si="330"/>
        <v>29.697180293541635</v>
      </c>
      <c r="G3009" s="16">
        <f>IF(AND(C$9="L",C$10="IB"),IF((($C$7*Coefficients!$C$16)/($A3009*($C$4/100)))&lt;=1,2*ASIN(($C$7*Coefficients!$C$16)/( $A3009*($C$4/100)))*180/PI(),180),IF(AND(C$9="C",C$10="IB"),IF((($C$7*Coefficients!$D$16)/($A3009*($C$4/100)))&lt;=1,2*ASIN(($C$7*Coefficients!$D$16)/( $A3009*($C$4/100)))*180/PI(),180),IF(AND(C$9="L",C$10="D"),IF((($C$7*Coefficients!$E$16)/($A3009*($C$4/100)))&lt;=1,2*ASIN(($C$7*Coefficients!$E$16)/( $A3009*($C$4/100)))*180/PI(),180),IF(AND(C$9="C",C$10="D"),IF((($C$7*Coefficients!$F$16)/($A3009*($C$4/100)))&lt;=1,2*ASIN(($C$7*Coefficients!$F$16)/( $A3009*($C$4/100)))*180/PI(),180),FALSE))))</f>
        <v>8.3064776304086507</v>
      </c>
      <c r="H3009" s="50">
        <f>IF(AND(C$9="L",C$10="IB"),(($C$7*Coefficients!$C$16)/($A3009*SIN(C$5*PI()/180))*100/2)^2*PI(),IF(AND(C$9="C",C$10="IB"),(($C$7*Coefficients!$D$16)/($A3009*SIN(C$5*PI()/180))*100/2)^2*PI(),IF(AND(C$9="L",C$10="D"),(($C$7*Coefficients!$E$16)/($A3009*SIN(C$5*PI()/180))*100/2)^2*PI(),IF(AND(C$9="C",C$10="D"),(($C$7* Coefficients!$F$16)/($A3009*SIN(C$5*PI()/180))*100/2)^2*PI(),FALSE))))</f>
        <v>28.904644683280271</v>
      </c>
      <c r="I3009" s="42">
        <f t="shared" si="331"/>
        <v>8.4935644575911559E-2</v>
      </c>
      <c r="L3009" s="44"/>
    </row>
    <row r="3010" spans="1:12" x14ac:dyDescent="0.25">
      <c r="A3010" s="51">
        <f t="shared" si="332"/>
        <v>9440.6087628577243</v>
      </c>
      <c r="B3010" s="5">
        <f t="shared" si="326"/>
        <v>1.2947088147214422E-2</v>
      </c>
      <c r="C3010" s="49">
        <f t="shared" si="329"/>
        <v>-37.756557903922157</v>
      </c>
      <c r="D3010" s="5">
        <f t="shared" si="327"/>
        <v>90.812158115583657</v>
      </c>
      <c r="E3010" s="5">
        <f t="shared" si="328"/>
        <v>936.95348166663041</v>
      </c>
      <c r="F3010" s="5">
        <f t="shared" si="330"/>
        <v>29.717180293541631</v>
      </c>
      <c r="G3010" s="16">
        <f>IF(AND(C$9="L",C$10="IB"),IF((($C$7*Coefficients!$C$16)/($A3010*($C$4/100)))&lt;=1,2*ASIN(($C$7*Coefficients!$C$16)/( $A3010*($C$4/100)))*180/PI(),180),IF(AND(C$9="C",C$10="IB"),IF((($C$7*Coefficients!$D$16)/($A3010*($C$4/100)))&lt;=1,2*ASIN(($C$7*Coefficients!$D$16)/( $A3010*($C$4/100)))*180/PI(),180),IF(AND(C$9="L",C$10="D"),IF((($C$7*Coefficients!$E$16)/($A3010*($C$4/100)))&lt;=1,2*ASIN(($C$7*Coefficients!$E$16)/( $A3010*($C$4/100)))*180/PI(),180),IF(AND(C$9="C",C$10="D"),IF((($C$7*Coefficients!$F$16)/($A3010*($C$4/100)))&lt;=1,2*ASIN(($C$7*Coefficients!$F$16)/( $A3010*($C$4/100)))*180/PI(),180),FALSE))))</f>
        <v>8.2873398463959891</v>
      </c>
      <c r="H3010" s="50">
        <f>IF(AND(C$9="L",C$10="IB"),(($C$7*Coefficients!$C$16)/($A3010*SIN(C$5*PI()/180))*100/2)^2*PI(),IF(AND(C$9="C",C$10="IB"),(($C$7*Coefficients!$D$16)/($A3010*SIN(C$5*PI()/180))*100/2)^2*PI(),IF(AND(C$9="L",C$10="D"),(($C$7*Coefficients!$E$16)/($A3010*SIN(C$5*PI()/180))*100/2)^2*PI(),IF(AND(C$9="C",C$10="D"),(($C$7* Coefficients!$F$16)/($A3010*SIN(C$5*PI()/180))*100/2)^2*PI(),FALSE))))</f>
        <v>28.771839904358188</v>
      </c>
      <c r="I3010" s="42">
        <f t="shared" si="331"/>
        <v>8.4740298014196663E-2</v>
      </c>
      <c r="L3010" s="44"/>
    </row>
    <row r="3011" spans="1:12" x14ac:dyDescent="0.25">
      <c r="A3011" s="51">
        <f t="shared" si="332"/>
        <v>9462.3716136564162</v>
      </c>
      <c r="B3011" s="5">
        <f t="shared" si="326"/>
        <v>1.1953848497332603E-2</v>
      </c>
      <c r="C3011" s="49">
        <f t="shared" si="329"/>
        <v>-38.449845054017622</v>
      </c>
      <c r="D3011" s="5">
        <f t="shared" si="327"/>
        <v>91.021501760407943</v>
      </c>
      <c r="E3011" s="5">
        <f t="shared" si="328"/>
        <v>941.27826243861568</v>
      </c>
      <c r="F3011" s="5">
        <f t="shared" si="330"/>
        <v>29.737180293541634</v>
      </c>
      <c r="G3011" s="16">
        <f>IF(AND(C$9="L",C$10="IB"),IF((($C$7*Coefficients!$C$16)/($A3011*($C$4/100)))&lt;=1,2*ASIN(($C$7*Coefficients!$C$16)/( $A3011*($C$4/100)))*180/PI(),180),IF(AND(C$9="C",C$10="IB"),IF((($C$7*Coefficients!$D$16)/($A3011*($C$4/100)))&lt;=1,2*ASIN(($C$7*Coefficients!$D$16)/( $A3011*($C$4/100)))*180/PI(),180),IF(AND(C$9="L",C$10="D"),IF((($C$7*Coefficients!$E$16)/($A3011*($C$4/100)))&lt;=1,2*ASIN(($C$7*Coefficients!$E$16)/( $A3011*($C$4/100)))*180/PI(),180),IF(AND(C$9="C",C$10="D"),IF((($C$7*Coefficients!$F$16)/($A3011*($C$4/100)))&lt;=1,2*ASIN(($C$7*Coefficients!$F$16)/( $A3011*($C$4/100)))*180/PI(),180),FALSE))))</f>
        <v>8.2682463088179947</v>
      </c>
      <c r="H3011" s="50">
        <f>IF(AND(C$9="L",C$10="IB"),(($C$7*Coefficients!$C$16)/($A3011*SIN(C$5*PI()/180))*100/2)^2*PI(),IF(AND(C$9="C",C$10="IB"),(($C$7*Coefficients!$D$16)/($A3011*SIN(C$5*PI()/180))*100/2)^2*PI(),IF(AND(C$9="L",C$10="D"),(($C$7*Coefficients!$E$16)/($A3011*SIN(C$5*PI()/180))*100/2)^2*PI(),IF(AND(C$9="C",C$10="D"),(($C$7* Coefficients!$F$16)/($A3011*SIN(C$5*PI()/180))*100/2)^2*PI(),FALSE))))</f>
        <v>28.639645307968991</v>
      </c>
      <c r="I3011" s="42">
        <f t="shared" si="331"/>
        <v>8.4545400737106202E-2</v>
      </c>
      <c r="L3011" s="44"/>
    </row>
    <row r="3012" spans="1:12" x14ac:dyDescent="0.25">
      <c r="A3012" s="51">
        <f t="shared" si="332"/>
        <v>9484.1846330074532</v>
      </c>
      <c r="B3012" s="5">
        <f t="shared" si="326"/>
        <v>1.0954543234498968E-2</v>
      </c>
      <c r="C3012" s="49">
        <f t="shared" si="329"/>
        <v>-39.208114525227984</v>
      </c>
      <c r="D3012" s="5">
        <f t="shared" si="327"/>
        <v>91.231327992173632</v>
      </c>
      <c r="E3012" s="5">
        <f t="shared" si="328"/>
        <v>945.62300549164411</v>
      </c>
      <c r="F3012" s="5">
        <f t="shared" si="330"/>
        <v>29.75718029354163</v>
      </c>
      <c r="G3012" s="16">
        <f>IF(AND(C$9="L",C$10="IB"),IF((($C$7*Coefficients!$C$16)/($A3012*($C$4/100)))&lt;=1,2*ASIN(($C$7*Coefficients!$C$16)/( $A3012*($C$4/100)))*180/PI(),180),IF(AND(C$9="C",C$10="IB"),IF((($C$7*Coefficients!$D$16)/($A3012*($C$4/100)))&lt;=1,2*ASIN(($C$7*Coefficients!$D$16)/( $A3012*($C$4/100)))*180/PI(),180),IF(AND(C$9="L",C$10="D"),IF((($C$7*Coefficients!$E$16)/($A3012*($C$4/100)))&lt;=1,2*ASIN(($C$7*Coefficients!$E$16)/( $A3012*($C$4/100)))*180/PI(),180),IF(AND(C$9="C",C$10="D"),IF((($C$7*Coefficients!$F$16)/($A3012*($C$4/100)))&lt;=1,2*ASIN(($C$7*Coefficients!$F$16)/( $A3012*($C$4/100)))*180/PI(),180),FALSE))))</f>
        <v>8.2491969143139112</v>
      </c>
      <c r="H3012" s="50">
        <f>IF(AND(C$9="L",C$10="IB"),(($C$7*Coefficients!$C$16)/($A3012*SIN(C$5*PI()/180))*100/2)^2*PI(),IF(AND(C$9="C",C$10="IB"),(($C$7*Coefficients!$D$16)/($A3012*SIN(C$5*PI()/180))*100/2)^2*PI(),IF(AND(C$9="L",C$10="D"),(($C$7*Coefficients!$E$16)/($A3012*SIN(C$5*PI()/180))*100/2)^2*PI(),IF(AND(C$9="C",C$10="D"),(($C$7* Coefficients!$F$16)/($A3012*SIN(C$5*PI()/180))*100/2)^2*PI(),FALSE))))</f>
        <v>28.508058090578576</v>
      </c>
      <c r="I3012" s="42">
        <f t="shared" si="331"/>
        <v>8.4350951711314209E-2</v>
      </c>
      <c r="L3012" s="44"/>
    </row>
    <row r="3013" spans="1:12" x14ac:dyDescent="0.25">
      <c r="A3013" s="51">
        <f t="shared" si="332"/>
        <v>9506.0479365612919</v>
      </c>
      <c r="B3013" s="5">
        <f t="shared" si="326"/>
        <v>9.9500438908719235E-3</v>
      </c>
      <c r="C3013" s="49">
        <f t="shared" si="329"/>
        <v>-40.043500070469527</v>
      </c>
      <c r="D3013" s="5">
        <f t="shared" si="327"/>
        <v>91.441637923358556</v>
      </c>
      <c r="E3013" s="5">
        <f t="shared" si="328"/>
        <v>949.98780296741927</v>
      </c>
      <c r="F3013" s="5">
        <f t="shared" si="330"/>
        <v>29.77718029354163</v>
      </c>
      <c r="G3013" s="16">
        <f>IF(AND(C$9="L",C$10="IB"),IF((($C$7*Coefficients!$C$16)/($A3013*($C$4/100)))&lt;=1,2*ASIN(($C$7*Coefficients!$C$16)/( $A3013*($C$4/100)))*180/PI(),180),IF(AND(C$9="C",C$10="IB"),IF((($C$7*Coefficients!$D$16)/($A3013*($C$4/100)))&lt;=1,2*ASIN(($C$7*Coefficients!$D$16)/( $A3013*($C$4/100)))*180/PI(),180),IF(AND(C$9="L",C$10="D"),IF((($C$7*Coefficients!$E$16)/($A3013*($C$4/100)))&lt;=1,2*ASIN(($C$7*Coefficients!$E$16)/( $A3013*($C$4/100)))*180/PI(),180),IF(AND(C$9="C",C$10="D"),IF((($C$7*Coefficients!$F$16)/($A3013*($C$4/100)))&lt;=1,2*ASIN(($C$7*Coefficients!$F$16)/( $A3013*($C$4/100)))*180/PI(),180),FALSE))))</f>
        <v>8.2301915597717947</v>
      </c>
      <c r="H3013" s="50">
        <f>IF(AND(C$9="L",C$10="IB"),(($C$7*Coefficients!$C$16)/($A3013*SIN(C$5*PI()/180))*100/2)^2*PI(),IF(AND(C$9="C",C$10="IB"),(($C$7*Coefficients!$D$16)/($A3013*SIN(C$5*PI()/180))*100/2)^2*PI(),IF(AND(C$9="L",C$10="D"),(($C$7*Coefficients!$E$16)/($A3013*SIN(C$5*PI()/180))*100/2)^2*PI(),IF(AND(C$9="C",C$10="D"),(($C$7* Coefficients!$F$16)/($A3013*SIN(C$5*PI()/180))*100/2)^2*PI(),FALSE))))</f>
        <v>28.377075461533948</v>
      </c>
      <c r="I3013" s="42">
        <f t="shared" si="331"/>
        <v>8.4156949905871317E-2</v>
      </c>
      <c r="L3013" s="44"/>
    </row>
    <row r="3014" spans="1:12" x14ac:dyDescent="0.25">
      <c r="A3014" s="51">
        <f t="shared" si="332"/>
        <v>9527.961640234993</v>
      </c>
      <c r="B3014" s="5">
        <f t="shared" si="326"/>
        <v>8.9412306693985189E-3</v>
      </c>
      <c r="C3014" s="49">
        <f t="shared" si="329"/>
        <v>-40.972054017493818</v>
      </c>
      <c r="D3014" s="5">
        <f t="shared" si="327"/>
        <v>91.652432669004995</v>
      </c>
      <c r="E3014" s="5">
        <f t="shared" si="328"/>
        <v>954.37274743295018</v>
      </c>
      <c r="F3014" s="5">
        <f t="shared" si="330"/>
        <v>29.797180293541633</v>
      </c>
      <c r="G3014" s="16">
        <f>IF(AND(C$9="L",C$10="IB"),IF((($C$7*Coefficients!$C$16)/($A3014*($C$4/100)))&lt;=1,2*ASIN(($C$7*Coefficients!$C$16)/( $A3014*($C$4/100)))*180/PI(),180),IF(AND(C$9="C",C$10="IB"),IF((($C$7*Coefficients!$D$16)/($A3014*($C$4/100)))&lt;=1,2*ASIN(($C$7*Coefficients!$D$16)/( $A3014*($C$4/100)))*180/PI(),180),IF(AND(C$9="L",C$10="D"),IF((($C$7*Coefficients!$E$16)/($A3014*($C$4/100)))&lt;=1,2*ASIN(($C$7*Coefficients!$E$16)/( $A3014*($C$4/100)))*180/PI(),180),IF(AND(C$9="C",C$10="D"),IF((($C$7*Coefficients!$F$16)/($A3014*($C$4/100)))&lt;=1,2*ASIN(($C$7*Coefficients!$F$16)/( $A3014*($C$4/100)))*180/PI(),180),FALSE))))</f>
        <v>8.2112301423278584</v>
      </c>
      <c r="H3014" s="50">
        <f>IF(AND(C$9="L",C$10="IB"),(($C$7*Coefficients!$C$16)/($A3014*SIN(C$5*PI()/180))*100/2)^2*PI(),IF(AND(C$9="C",C$10="IB"),(($C$7*Coefficients!$D$16)/($A3014*SIN(C$5*PI()/180))*100/2)^2*PI(),IF(AND(C$9="L",C$10="D"),(($C$7*Coefficients!$E$16)/($A3014*SIN(C$5*PI()/180))*100/2)^2*PI(),IF(AND(C$9="C",C$10="D"),(($C$7* Coefficients!$F$16)/($A3014*SIN(C$5*PI()/180))*100/2)^2*PI(),FALSE))))</f>
        <v>28.24669464300398</v>
      </c>
      <c r="I3014" s="42">
        <f t="shared" si="331"/>
        <v>8.3963394292199234E-2</v>
      </c>
      <c r="L3014" s="44"/>
    </row>
    <row r="3015" spans="1:12" x14ac:dyDescent="0.25">
      <c r="A3015" s="51">
        <f t="shared" si="332"/>
        <v>9549.9258602128302</v>
      </c>
      <c r="B3015" s="5">
        <f t="shared" si="326"/>
        <v>7.9289917309136367E-3</v>
      </c>
      <c r="C3015" s="49">
        <f t="shared" si="329"/>
        <v>-42.015640701417368</v>
      </c>
      <c r="D3015" s="5">
        <f t="shared" si="327"/>
        <v>91.863713346725717</v>
      </c>
      <c r="E3015" s="5">
        <f t="shared" si="328"/>
        <v>958.77793188251667</v>
      </c>
      <c r="F3015" s="5">
        <f t="shared" si="330"/>
        <v>29.817180293541632</v>
      </c>
      <c r="G3015" s="16">
        <f>IF(AND(C$9="L",C$10="IB"),IF((($C$7*Coefficients!$C$16)/($A3015*($C$4/100)))&lt;=1,2*ASIN(($C$7*Coefficients!$C$16)/( $A3015*($C$4/100)))*180/PI(),180),IF(AND(C$9="C",C$10="IB"),IF((($C$7*Coefficients!$D$16)/($A3015*($C$4/100)))&lt;=1,2*ASIN(($C$7*Coefficients!$D$16)/( $A3015*($C$4/100)))*180/PI(),180),IF(AND(C$9="L",C$10="D"),IF((($C$7*Coefficients!$E$16)/($A3015*($C$4/100)))&lt;=1,2*ASIN(($C$7*Coefficients!$E$16)/( $A3015*($C$4/100)))*180/PI(),180),IF(AND(C$9="C",C$10="D"),IF((($C$7*Coefficients!$F$16)/($A3015*($C$4/100)))&lt;=1,2*ASIN(($C$7*Coefficients!$F$16)/( $A3015*($C$4/100)))*180/PI(),180),FALSE))))</f>
        <v>8.1923125593658295</v>
      </c>
      <c r="H3015" s="50">
        <f>IF(AND(C$9="L",C$10="IB"),(($C$7*Coefficients!$C$16)/($A3015*SIN(C$5*PI()/180))*100/2)^2*PI(),IF(AND(C$9="C",C$10="IB"),(($C$7*Coefficients!$D$16)/($A3015*SIN(C$5*PI()/180))*100/2)^2*PI(),IF(AND(C$9="L",C$10="D"),(($C$7*Coefficients!$E$16)/($A3015*SIN(C$5*PI()/180))*100/2)^2*PI(),IF(AND(C$9="C",C$10="D"),(($C$7* Coefficients!$F$16)/($A3015*SIN(C$5*PI()/180))*100/2)^2*PI(),FALSE))))</f>
        <v>28.116912869920512</v>
      </c>
      <c r="I3015" s="42">
        <f t="shared" si="331"/>
        <v>8.3770283844085386E-2</v>
      </c>
      <c r="L3015" s="44"/>
    </row>
    <row r="3016" spans="1:12" x14ac:dyDescent="0.25">
      <c r="A3016" s="51">
        <f t="shared" si="332"/>
        <v>9571.9407129469109</v>
      </c>
      <c r="B3016" s="5">
        <f t="shared" si="326"/>
        <v>6.9142224635968374E-3</v>
      </c>
      <c r="C3016" s="49">
        <f t="shared" si="329"/>
        <v>-43.205133024775229</v>
      </c>
      <c r="D3016" s="5">
        <f t="shared" si="327"/>
        <v>92.075481076709849</v>
      </c>
      <c r="E3016" s="5">
        <f t="shared" si="328"/>
        <v>963.2034497396395</v>
      </c>
      <c r="F3016" s="5">
        <f t="shared" si="330"/>
        <v>29.837180293541632</v>
      </c>
      <c r="G3016" s="16">
        <f>IF(AND(C$9="L",C$10="IB"),IF((($C$7*Coefficients!$C$16)/($A3016*($C$4/100)))&lt;=1,2*ASIN(($C$7*Coefficients!$C$16)/( $A3016*($C$4/100)))*180/PI(),180),IF(AND(C$9="C",C$10="IB"),IF((($C$7*Coefficients!$D$16)/($A3016*($C$4/100)))&lt;=1,2*ASIN(($C$7*Coefficients!$D$16)/( $A3016*($C$4/100)))*180/PI(),180),IF(AND(C$9="L",C$10="D"),IF((($C$7*Coefficients!$E$16)/($A3016*($C$4/100)))&lt;=1,2*ASIN(($C$7*Coefficients!$E$16)/( $A3016*($C$4/100)))*180/PI(),180),IF(AND(C$9="C",C$10="D"),IF((($C$7*Coefficients!$F$16)/($A3016*($C$4/100)))&lt;=1,2*ASIN(($C$7*Coefficients!$F$16)/( $A3016*($C$4/100)))*180/PI(),180),FALSE))))</f>
        <v>8.1734387085163078</v>
      </c>
      <c r="H3016" s="50">
        <f>IF(AND(C$9="L",C$10="IB"),(($C$7*Coefficients!$C$16)/($A3016*SIN(C$5*PI()/180))*100/2)^2*PI(),IF(AND(C$9="C",C$10="IB"),(($C$7*Coefficients!$D$16)/($A3016*SIN(C$5*PI()/180))*100/2)^2*PI(),IF(AND(C$9="L",C$10="D"),(($C$7*Coefficients!$E$16)/($A3016*SIN(C$5*PI()/180))*100/2)^2*PI(),IF(AND(C$9="C",C$10="D"),(($C$7* Coefficients!$F$16)/($A3016*SIN(C$5*PI()/180))*100/2)^2*PI(),FALSE))))</f>
        <v>27.987727389919748</v>
      </c>
      <c r="I3016" s="42">
        <f t="shared" si="331"/>
        <v>8.3577617537677396E-2</v>
      </c>
      <c r="L3016" s="44"/>
    </row>
    <row r="3017" spans="1:12" x14ac:dyDescent="0.25">
      <c r="A3017" s="51">
        <f t="shared" si="332"/>
        <v>9594.0063151577942</v>
      </c>
      <c r="B3017" s="5">
        <f t="shared" si="326"/>
        <v>5.897824735205906E-3</v>
      </c>
      <c r="C3017" s="49">
        <f t="shared" si="329"/>
        <v>-44.586162749159854</v>
      </c>
      <c r="D3017" s="5">
        <f t="shared" si="327"/>
        <v>92.287736981728798</v>
      </c>
      <c r="E3017" s="5">
        <f t="shared" si="328"/>
        <v>967.64939485906439</v>
      </c>
      <c r="F3017" s="5">
        <f t="shared" si="330"/>
        <v>29.857180293541631</v>
      </c>
      <c r="G3017" s="16">
        <f>IF(AND(C$9="L",C$10="IB"),IF((($C$7*Coefficients!$C$16)/($A3017*($C$4/100)))&lt;=1,2*ASIN(($C$7*Coefficients!$C$16)/( $A3017*($C$4/100)))*180/PI(),180),IF(AND(C$9="C",C$10="IB"),IF((($C$7*Coefficients!$D$16)/($A3017*($C$4/100)))&lt;=1,2*ASIN(($C$7*Coefficients!$D$16)/( $A3017*($C$4/100)))*180/PI(),180),IF(AND(C$9="L",C$10="D"),IF((($C$7*Coefficients!$E$16)/($A3017*($C$4/100)))&lt;=1,2*ASIN(($C$7*Coefficients!$E$16)/( $A3017*($C$4/100)))*180/PI(),180),IF(AND(C$9="C",C$10="D"),IF((($C$7*Coefficients!$F$16)/($A3017*($C$4/100)))&lt;=1,2*ASIN(($C$7*Coefficients!$F$16)/( $A3017*($C$4/100)))*180/PI(),180),FALSE))))</f>
        <v>8.1546084876561089</v>
      </c>
      <c r="H3017" s="50">
        <f>IF(AND(C$9="L",C$10="IB"),(($C$7*Coefficients!$C$16)/($A3017*SIN(C$5*PI()/180))*100/2)^2*PI(),IF(AND(C$9="C",C$10="IB"),(($C$7*Coefficients!$D$16)/($A3017*SIN(C$5*PI()/180))*100/2)^2*PI(),IF(AND(C$9="L",C$10="D"),(($C$7*Coefficients!$E$16)/($A3017*SIN(C$5*PI()/180))*100/2)^2*PI(),IF(AND(C$9="C",C$10="D"),(($C$7* Coefficients!$F$16)/($A3017*SIN(C$5*PI()/180))*100/2)^2*PI(),FALSE))))</f>
        <v>27.859135463283831</v>
      </c>
      <c r="I3017" s="42">
        <f t="shared" si="331"/>
        <v>8.3385394351477696E-2</v>
      </c>
      <c r="L3017" s="44"/>
    </row>
    <row r="3018" spans="1:12" x14ac:dyDescent="0.25">
      <c r="A3018" s="51">
        <f t="shared" si="332"/>
        <v>9616.122783835106</v>
      </c>
      <c r="B3018" s="5">
        <f t="shared" si="326"/>
        <v>4.8807061285310724E-3</v>
      </c>
      <c r="C3018" s="49">
        <f t="shared" si="329"/>
        <v>-46.230346815931341</v>
      </c>
      <c r="D3018" s="5">
        <f t="shared" si="327"/>
        <v>92.500482187142268</v>
      </c>
      <c r="E3018" s="5">
        <f t="shared" si="328"/>
        <v>972.11586152874986</v>
      </c>
      <c r="F3018" s="5">
        <f t="shared" si="330"/>
        <v>29.877180293541631</v>
      </c>
      <c r="G3018" s="16">
        <f>IF(AND(C$9="L",C$10="IB"),IF((($C$7*Coefficients!$C$16)/($A3018*($C$4/100)))&lt;=1,2*ASIN(($C$7*Coefficients!$C$16)/( $A3018*($C$4/100)))*180/PI(),180),IF(AND(C$9="C",C$10="IB"),IF((($C$7*Coefficients!$D$16)/($A3018*($C$4/100)))&lt;=1,2*ASIN(($C$7*Coefficients!$D$16)/( $A3018*($C$4/100)))*180/PI(),180),IF(AND(C$9="L",C$10="D"),IF((($C$7*Coefficients!$E$16)/($A3018*($C$4/100)))&lt;=1,2*ASIN(($C$7*Coefficients!$E$16)/( $A3018*($C$4/100)))*180/PI(),180),IF(AND(C$9="C",C$10="D"),IF((($C$7*Coefficients!$F$16)/($A3018*($C$4/100)))&lt;=1,2*ASIN(($C$7*Coefficients!$F$16)/( $A3018*($C$4/100)))*180/PI(),180),FALSE))))</f>
        <v>8.1358217949076383</v>
      </c>
      <c r="H3018" s="50">
        <f>IF(AND(C$9="L",C$10="IB"),(($C$7*Coefficients!$C$16)/($A3018*SIN(C$5*PI()/180))*100/2)^2*PI(),IF(AND(C$9="C",C$10="IB"),(($C$7*Coefficients!$D$16)/($A3018*SIN(C$5*PI()/180))*100/2)^2*PI(),IF(AND(C$9="L",C$10="D"),(($C$7*Coefficients!$E$16)/($A3018*SIN(C$5*PI()/180))*100/2)^2*PI(),IF(AND(C$9="C",C$10="D"),(($C$7* Coefficients!$F$16)/($A3018*SIN(C$5*PI()/180))*100/2)^2*PI(),FALSE))))</f>
        <v>27.73113436288277</v>
      </c>
      <c r="I3018" s="42">
        <f t="shared" si="331"/>
        <v>8.3193613266338062E-2</v>
      </c>
      <c r="L3018" s="44"/>
    </row>
    <row r="3019" spans="1:12" x14ac:dyDescent="0.25">
      <c r="A3019" s="51">
        <f t="shared" si="332"/>
        <v>9638.290236238161</v>
      </c>
      <c r="B3019" s="5">
        <f t="shared" si="326"/>
        <v>3.8637791605440402E-3</v>
      </c>
      <c r="C3019" s="49">
        <f t="shared" si="329"/>
        <v>-48.259754084561379</v>
      </c>
      <c r="D3019" s="5">
        <f t="shared" si="327"/>
        <v>92.713717820904165</v>
      </c>
      <c r="E3019" s="5">
        <f t="shared" si="328"/>
        <v>976.60294447186811</v>
      </c>
      <c r="F3019" s="5">
        <f t="shared" si="330"/>
        <v>29.897180293541631</v>
      </c>
      <c r="G3019" s="16">
        <f>IF(AND(C$9="L",C$10="IB"),IF((($C$7*Coefficients!$C$16)/($A3019*($C$4/100)))&lt;=1,2*ASIN(($C$7*Coefficients!$C$16)/( $A3019*($C$4/100)))*180/PI(),180),IF(AND(C$9="C",C$10="IB"),IF((($C$7*Coefficients!$D$16)/($A3019*($C$4/100)))&lt;=1,2*ASIN(($C$7*Coefficients!$D$16)/( $A3019*($C$4/100)))*180/PI(),180),IF(AND(C$9="L",C$10="D"),IF((($C$7*Coefficients!$E$16)/($A3019*($C$4/100)))&lt;=1,2*ASIN(($C$7*Coefficients!$E$16)/( $A3019*($C$4/100)))*180/PI(),180),IF(AND(C$9="C",C$10="D"),IF((($C$7*Coefficients!$F$16)/($A3019*($C$4/100)))&lt;=1,2*ASIN(($C$7*Coefficients!$F$16)/( $A3019*($C$4/100)))*180/PI(),180),FALSE))))</f>
        <v>8.117078528638249</v>
      </c>
      <c r="H3019" s="50">
        <f>IF(AND(C$9="L",C$10="IB"),(($C$7*Coefficients!$C$16)/($A3019*SIN(C$5*PI()/180))*100/2)^2*PI(),IF(AND(C$9="C",C$10="IB"),(($C$7*Coefficients!$D$16)/($A3019*SIN(C$5*PI()/180))*100/2)^2*PI(),IF(AND(C$9="L",C$10="D"),(($C$7*Coefficients!$E$16)/($A3019*SIN(C$5*PI()/180))*100/2)^2*PI(),IF(AND(C$9="C",C$10="D"),(($C$7* Coefficients!$F$16)/($A3019*SIN(C$5*PI()/180))*100/2)^2*PI(),FALSE))))</f>
        <v>27.603721374116592</v>
      </c>
      <c r="I3019" s="42">
        <f t="shared" si="331"/>
        <v>8.3002273265454313E-2</v>
      </c>
      <c r="L3019" s="44"/>
    </row>
    <row r="3020" spans="1:12" x14ac:dyDescent="0.25">
      <c r="A3020" s="51">
        <f t="shared" si="332"/>
        <v>9660.5087898965849</v>
      </c>
      <c r="B3020" s="5">
        <f t="shared" si="326"/>
        <v>2.8479604857460012E-3</v>
      </c>
      <c r="C3020" s="49">
        <f t="shared" si="329"/>
        <v>-50.90932081293338</v>
      </c>
      <c r="D3020" s="5">
        <f t="shared" si="327"/>
        <v>92.927445013568544</v>
      </c>
      <c r="E3020" s="5">
        <f t="shared" si="328"/>
        <v>981.11073884881296</v>
      </c>
      <c r="F3020" s="5">
        <f t="shared" si="330"/>
        <v>29.917180293541627</v>
      </c>
      <c r="G3020" s="16">
        <f>IF(AND(C$9="L",C$10="IB"),IF((($C$7*Coefficients!$C$16)/($A3020*($C$4/100)))&lt;=1,2*ASIN(($C$7*Coefficients!$C$16)/( $A3020*($C$4/100)))*180/PI(),180),IF(AND(C$9="C",C$10="IB"),IF((($C$7*Coefficients!$D$16)/($A3020*($C$4/100)))&lt;=1,2*ASIN(($C$7*Coefficients!$D$16)/( $A3020*($C$4/100)))*180/PI(),180),IF(AND(C$9="L",C$10="D"),IF((($C$7*Coefficients!$E$16)/($A3020*($C$4/100)))&lt;=1,2*ASIN(($C$7*Coefficients!$E$16)/( $A3020*($C$4/100)))*180/PI(),180),IF(AND(C$9="C",C$10="D"),IF((($C$7*Coefficients!$F$16)/($A3020*($C$4/100)))&lt;=1,2*ASIN(($C$7*Coefficients!$F$16)/( $A3020*($C$4/100)))*180/PI(),180),FALSE))))</f>
        <v>8.0983785874595817</v>
      </c>
      <c r="H3020" s="50">
        <f>IF(AND(C$9="L",C$10="IB"),(($C$7*Coefficients!$C$16)/($A3020*SIN(C$5*PI()/180))*100/2)^2*PI(),IF(AND(C$9="C",C$10="IB"),(($C$7*Coefficients!$D$16)/($A3020*SIN(C$5*PI()/180))*100/2)^2*PI(),IF(AND(C$9="L",C$10="D"),(($C$7*Coefficients!$E$16)/($A3020*SIN(C$5*PI()/180))*100/2)^2*PI(),IF(AND(C$9="C",C$10="D"),(($C$7* Coefficients!$F$16)/($A3020*SIN(C$5*PI()/180))*100/2)^2*PI(),FALSE))))</f>
        <v>27.476893794857798</v>
      </c>
      <c r="I3020" s="42">
        <f t="shared" si="331"/>
        <v>8.2811373334360783E-2</v>
      </c>
      <c r="L3020" s="44"/>
    </row>
    <row r="3021" spans="1:12" x14ac:dyDescent="0.25">
      <c r="A3021" s="51">
        <f t="shared" si="332"/>
        <v>9682.778562610938</v>
      </c>
      <c r="B3021" s="5">
        <f t="shared" si="326"/>
        <v>1.8341700842450074E-3</v>
      </c>
      <c r="C3021" s="49">
        <f t="shared" si="329"/>
        <v>-54.731207885598046</v>
      </c>
      <c r="D3021" s="5">
        <f t="shared" si="327"/>
        <v>93.141664898295744</v>
      </c>
      <c r="E3021" s="5">
        <f t="shared" si="328"/>
        <v>985.63934025922026</v>
      </c>
      <c r="F3021" s="5">
        <f t="shared" si="330"/>
        <v>29.93718029354163</v>
      </c>
      <c r="G3021" s="16">
        <f>IF(AND(C$9="L",C$10="IB"),IF((($C$7*Coefficients!$C$16)/($A3021*($C$4/100)))&lt;=1,2*ASIN(($C$7*Coefficients!$C$16)/( $A3021*($C$4/100)))*180/PI(),180),IF(AND(C$9="C",C$10="IB"),IF((($C$7*Coefficients!$D$16)/($A3021*($C$4/100)))&lt;=1,2*ASIN(($C$7*Coefficients!$D$16)/( $A3021*($C$4/100)))*180/PI(),180),IF(AND(C$9="L",C$10="D"),IF((($C$7*Coefficients!$E$16)/($A3021*($C$4/100)))&lt;=1,2*ASIN(($C$7*Coefficients!$E$16)/( $A3021*($C$4/100)))*180/PI(),180),IF(AND(C$9="C",C$10="D"),IF((($C$7*Coefficients!$F$16)/($A3021*($C$4/100)))&lt;=1,2*ASIN(($C$7*Coefficients!$F$16)/( $A3021*($C$4/100)))*180/PI(),180),FALSE))))</f>
        <v>8.0797218702269618</v>
      </c>
      <c r="H3021" s="50">
        <f>IF(AND(C$9="L",C$10="IB"),(($C$7*Coefficients!$C$16)/($A3021*SIN(C$5*PI()/180))*100/2)^2*PI(),IF(AND(C$9="C",C$10="IB"),(($C$7*Coefficients!$D$16)/($A3021*SIN(C$5*PI()/180))*100/2)^2*PI(),IF(AND(C$9="L",C$10="D"),(($C$7*Coefficients!$E$16)/($A3021*SIN(C$5*PI()/180))*100/2)^2*PI(),IF(AND(C$9="C",C$10="D"),(($C$7* Coefficients!$F$16)/($A3021*SIN(C$5*PI()/180))*100/2)^2*PI(),FALSE))))</f>
        <v>27.350648935394016</v>
      </c>
      <c r="I3021" s="42">
        <f t="shared" si="331"/>
        <v>8.2620912460925067E-2</v>
      </c>
      <c r="L3021" s="44"/>
    </row>
    <row r="3022" spans="1:12" x14ac:dyDescent="0.25">
      <c r="A3022" s="51">
        <f t="shared" si="332"/>
        <v>9705.0996724533397</v>
      </c>
      <c r="B3022" s="5">
        <f t="shared" si="326"/>
        <v>8.2333043512503794E-4</v>
      </c>
      <c r="C3022" s="49">
        <f t="shared" si="329"/>
        <v>-61.688516604376098</v>
      </c>
      <c r="D3022" s="5">
        <f t="shared" si="327"/>
        <v>93.356378610858272</v>
      </c>
      <c r="E3022" s="5">
        <f t="shared" si="328"/>
        <v>990.18884474399283</v>
      </c>
      <c r="F3022" s="5">
        <f t="shared" si="330"/>
        <v>29.957180293541633</v>
      </c>
      <c r="G3022" s="16">
        <f>IF(AND(C$9="L",C$10="IB"),IF((($C$7*Coefficients!$C$16)/($A3022*($C$4/100)))&lt;=1,2*ASIN(($C$7*Coefficients!$C$16)/( $A3022*($C$4/100)))*180/PI(),180),IF(AND(C$9="C",C$10="IB"),IF((($C$7*Coefficients!$D$16)/($A3022*($C$4/100)))&lt;=1,2*ASIN(($C$7*Coefficients!$D$16)/( $A3022*($C$4/100)))*180/PI(),180),IF(AND(C$9="L",C$10="D"),IF((($C$7*Coefficients!$E$16)/($A3022*($C$4/100)))&lt;=1,2*ASIN(($C$7*Coefficients!$E$16)/( $A3022*($C$4/100)))*180/PI(),180),IF(AND(C$9="C",C$10="D"),IF((($C$7*Coefficients!$F$16)/($A3022*($C$4/100)))&lt;=1,2*ASIN(($C$7*Coefficients!$F$16)/( $A3022*($C$4/100)))*180/PI(),180),FALSE))))</f>
        <v>8.0611082760387482</v>
      </c>
      <c r="H3022" s="50">
        <f>IF(AND(C$9="L",C$10="IB"),(($C$7*Coefficients!$C$16)/($A3022*SIN(C$5*PI()/180))*100/2)^2*PI(),IF(AND(C$9="C",C$10="IB"),(($C$7*Coefficients!$D$16)/($A3022*SIN(C$5*PI()/180))*100/2)^2*PI(),IF(AND(C$9="L",C$10="D"),(($C$7*Coefficients!$E$16)/($A3022*SIN(C$5*PI()/180))*100/2)^2*PI(),IF(AND(C$9="C",C$10="D"),(($C$7* Coefficients!$F$16)/($A3022*SIN(C$5*PI()/180))*100/2)^2*PI(),FALSE))))</f>
        <v>27.224984118370969</v>
      </c>
      <c r="I3022" s="42">
        <f t="shared" si="331"/>
        <v>8.2430889635342522E-2</v>
      </c>
      <c r="L3022" s="44"/>
    </row>
    <row r="3023" spans="1:12" x14ac:dyDescent="0.25">
      <c r="A3023" s="51">
        <f t="shared" si="332"/>
        <v>9727.4722377680901</v>
      </c>
      <c r="B3023" s="5">
        <f t="shared" si="326"/>
        <v>1.8363432430362078E-4</v>
      </c>
      <c r="C3023" s="49">
        <f t="shared" si="329"/>
        <v>-74.720922773980774</v>
      </c>
      <c r="D3023" s="5">
        <f t="shared" si="327"/>
        <v>93.571587289646828</v>
      </c>
      <c r="E3023" s="5">
        <f t="shared" si="328"/>
        <v>994.7593487873371</v>
      </c>
      <c r="F3023" s="5">
        <f t="shared" si="330"/>
        <v>29.977180293541629</v>
      </c>
      <c r="G3023" s="16">
        <f>IF(AND(C$9="L",C$10="IB"),IF((($C$7*Coefficients!$C$16)/($A3023*($C$4/100)))&lt;=1,2*ASIN(($C$7*Coefficients!$C$16)/( $A3023*($C$4/100)))*180/PI(),180),IF(AND(C$9="C",C$10="IB"),IF((($C$7*Coefficients!$D$16)/($A3023*($C$4/100)))&lt;=1,2*ASIN(($C$7*Coefficients!$D$16)/( $A3023*($C$4/100)))*180/PI(),180),IF(AND(C$9="L",C$10="D"),IF((($C$7*Coefficients!$E$16)/($A3023*($C$4/100)))&lt;=1,2*ASIN(($C$7*Coefficients!$E$16)/( $A3023*($C$4/100)))*180/PI(),180),IF(AND(C$9="C",C$10="D"),IF((($C$7*Coefficients!$F$16)/($A3023*($C$4/100)))&lt;=1,2*ASIN(($C$7*Coefficients!$F$16)/( $A3023*($C$4/100)))*180/PI(),180),FALSE))))</f>
        <v>8.0425377042357038</v>
      </c>
      <c r="H3023" s="50">
        <f>IF(AND(C$9="L",C$10="IB"),(($C$7*Coefficients!$C$16)/($A3023*SIN(C$5*PI()/180))*100/2)^2*PI(),IF(AND(C$9="C",C$10="IB"),(($C$7*Coefficients!$D$16)/($A3023*SIN(C$5*PI()/180))*100/2)^2*PI(),IF(AND(C$9="L",C$10="D"),(($C$7*Coefficients!$E$16)/($A3023*SIN(C$5*PI()/180))*100/2)^2*PI(),IF(AND(C$9="C",C$10="D"),(($C$7* Coefficients!$F$16)/($A3023*SIN(C$5*PI()/180))*100/2)^2*PI(),FALSE))))</f>
        <v>27.09989667873575</v>
      </c>
      <c r="I3023" s="42">
        <f t="shared" si="331"/>
        <v>8.2241303850131078E-2</v>
      </c>
      <c r="L3023" s="44"/>
    </row>
    <row r="3024" spans="1:12" x14ac:dyDescent="0.25">
      <c r="A3024" s="51">
        <f t="shared" si="332"/>
        <v>9749.8963771723047</v>
      </c>
      <c r="B3024" s="5">
        <f t="shared" si="326"/>
        <v>1.1857992527523659E-3</v>
      </c>
      <c r="C3024" s="49">
        <f t="shared" si="329"/>
        <v>-58.519776553351655</v>
      </c>
      <c r="D3024" s="5">
        <f t="shared" si="327"/>
        <v>93.787292075676433</v>
      </c>
      <c r="E3024" s="5">
        <f t="shared" si="328"/>
        <v>999.35094931881258</v>
      </c>
      <c r="F3024" s="5">
        <f t="shared" si="330"/>
        <v>29.997180293541629</v>
      </c>
      <c r="G3024" s="16">
        <f>IF(AND(C$9="L",C$10="IB"),IF((($C$7*Coefficients!$C$16)/($A3024*($C$4/100)))&lt;=1,2*ASIN(($C$7*Coefficients!$C$16)/( $A3024*($C$4/100)))*180/PI(),180),IF(AND(C$9="C",C$10="IB"),IF((($C$7*Coefficients!$D$16)/($A3024*($C$4/100)))&lt;=1,2*ASIN(($C$7*Coefficients!$D$16)/( $A3024*($C$4/100)))*180/PI(),180),IF(AND(C$9="L",C$10="D"),IF((($C$7*Coefficients!$E$16)/($A3024*($C$4/100)))&lt;=1,2*ASIN(($C$7*Coefficients!$E$16)/( $A3024*($C$4/100)))*180/PI(),180),IF(AND(C$9="C",C$10="D"),IF((($C$7*Coefficients!$F$16)/($A3024*($C$4/100)))&lt;=1,2*ASIN(($C$7*Coefficients!$F$16)/( $A3024*($C$4/100)))*180/PI(),180),FALSE))))</f>
        <v>8.0240100544003656</v>
      </c>
      <c r="H3024" s="50">
        <f>IF(AND(C$9="L",C$10="IB"),(($C$7*Coefficients!$C$16)/($A3024*SIN(C$5*PI()/180))*100/2)^2*PI(),IF(AND(C$9="C",C$10="IB"),(($C$7*Coefficients!$D$16)/($A3024*SIN(C$5*PI()/180))*100/2)^2*PI(),IF(AND(C$9="L",C$10="D"),(($C$7*Coefficients!$E$16)/($A3024*SIN(C$5*PI()/180))*100/2)^2*PI(),IF(AND(C$9="C",C$10="D"),(($C$7* Coefficients!$F$16)/($A3024*SIN(C$5*PI()/180))*100/2)^2*PI(),FALSE))))</f>
        <v>26.975383963680226</v>
      </c>
      <c r="I3024" s="42">
        <f t="shared" si="331"/>
        <v>8.2052154100125785E-2</v>
      </c>
      <c r="L3024" s="44"/>
    </row>
    <row r="3025" spans="1:12" x14ac:dyDescent="0.25">
      <c r="A3025" s="51">
        <f t="shared" si="332"/>
        <v>9772.3722095565372</v>
      </c>
      <c r="B3025" s="5">
        <f t="shared" si="326"/>
        <v>2.1822394720525324E-3</v>
      </c>
      <c r="C3025" s="49">
        <f t="shared" si="329"/>
        <v>-53.221951860614539</v>
      </c>
      <c r="D3025" s="5">
        <f t="shared" si="327"/>
        <v>94.003494112592364</v>
      </c>
      <c r="E3025" s="5">
        <f t="shared" si="328"/>
        <v>1003.9637437153826</v>
      </c>
      <c r="F3025" s="5">
        <f t="shared" si="330"/>
        <v>30.017180293541625</v>
      </c>
      <c r="G3025" s="16">
        <f>IF(AND(C$9="L",C$10="IB"),IF((($C$7*Coefficients!$C$16)/($A3025*($C$4/100)))&lt;=1,2*ASIN(($C$7*Coefficients!$C$16)/( $A3025*($C$4/100)))*180/PI(),180),IF(AND(C$9="C",C$10="IB"),IF((($C$7*Coefficients!$D$16)/($A3025*($C$4/100)))&lt;=1,2*ASIN(($C$7*Coefficients!$D$16)/( $A3025*($C$4/100)))*180/PI(),180),IF(AND(C$9="L",C$10="D"),IF((($C$7*Coefficients!$E$16)/($A3025*($C$4/100)))&lt;=1,2*ASIN(($C$7*Coefficients!$E$16)/( $A3025*($C$4/100)))*180/PI(),180),IF(AND(C$9="C",C$10="D"),IF((($C$7*Coefficients!$F$16)/($A3025*($C$4/100)))&lt;=1,2*ASIN(($C$7*Coefficients!$F$16)/( $A3025*($C$4/100)))*180/PI(),180),FALSE))))</f>
        <v>8.0055252263564203</v>
      </c>
      <c r="H3025" s="50">
        <f>IF(AND(C$9="L",C$10="IB"),(($C$7*Coefficients!$C$16)/($A3025*SIN(C$5*PI()/180))*100/2)^2*PI(),IF(AND(C$9="C",C$10="IB"),(($C$7*Coefficients!$D$16)/($A3025*SIN(C$5*PI()/180))*100/2)^2*PI(),IF(AND(C$9="L",C$10="D"),(($C$7*Coefficients!$E$16)/($A3025*SIN(C$5*PI()/180))*100/2)^2*PI(),IF(AND(C$9="C",C$10="D"),(($C$7* Coefficients!$F$16)/($A3025*SIN(C$5*PI()/180))*100/2)^2*PI(),FALSE))))</f>
        <v>26.851443332584807</v>
      </c>
      <c r="I3025" s="42">
        <f t="shared" si="331"/>
        <v>8.186343938247348E-2</v>
      </c>
      <c r="L3025" s="44"/>
    </row>
    <row r="3026" spans="1:12" x14ac:dyDescent="0.25">
      <c r="A3026" s="51">
        <f t="shared" si="332"/>
        <v>9794.8998540854154</v>
      </c>
      <c r="B3026" s="5">
        <f t="shared" si="326"/>
        <v>3.1720310464244251E-3</v>
      </c>
      <c r="C3026" s="49">
        <f t="shared" si="329"/>
        <v>-49.973251413060773</v>
      </c>
      <c r="D3026" s="5">
        <f t="shared" si="327"/>
        <v>94.220194546676339</v>
      </c>
      <c r="E3026" s="5">
        <f t="shared" si="328"/>
        <v>1008.5978298034855</v>
      </c>
      <c r="F3026" s="5">
        <f t="shared" si="330"/>
        <v>30.037180293541628</v>
      </c>
      <c r="G3026" s="16">
        <f>IF(AND(C$9="L",C$10="IB"),IF((($C$7*Coefficients!$C$16)/($A3026*($C$4/100)))&lt;=1,2*ASIN(($C$7*Coefficients!$C$16)/( $A3026*($C$4/100)))*180/PI(),180),IF(AND(C$9="C",C$10="IB"),IF((($C$7*Coefficients!$D$16)/($A3026*($C$4/100)))&lt;=1,2*ASIN(($C$7*Coefficients!$D$16)/( $A3026*($C$4/100)))*180/PI(),180),IF(AND(C$9="L",C$10="D"),IF((($C$7*Coefficients!$E$16)/($A3026*($C$4/100)))&lt;=1,2*ASIN(($C$7*Coefficients!$E$16)/( $A3026*($C$4/100)))*180/PI(),180),IF(AND(C$9="C",C$10="D"),IF((($C$7*Coefficients!$F$16)/($A3026*($C$4/100)))&lt;=1,2*ASIN(($C$7*Coefficients!$F$16)/( $A3026*($C$4/100)))*180/PI(),180),FALSE))))</f>
        <v>7.9870831201680685</v>
      </c>
      <c r="H3026" s="50">
        <f>IF(AND(C$9="L",C$10="IB"),(($C$7*Coefficients!$C$16)/($A3026*SIN(C$5*PI()/180))*100/2)^2*PI(),IF(AND(C$9="C",C$10="IB"),(($C$7*Coefficients!$D$16)/($A3026*SIN(C$5*PI()/180))*100/2)^2*PI(),IF(AND(C$9="L",C$10="D"),(($C$7*Coefficients!$E$16)/($A3026*SIN(C$5*PI()/180))*100/2)^2*PI(),IF(AND(C$9="C",C$10="D"),(($C$7* Coefficients!$F$16)/($A3026*SIN(C$5*PI()/180))*100/2)^2*PI(),FALSE))))</f>
        <v>26.728072156962465</v>
      </c>
      <c r="I3026" s="42">
        <f t="shared" si="331"/>
        <v>8.1675158696627517E-2</v>
      </c>
      <c r="L3026" s="44"/>
    </row>
    <row r="3027" spans="1:12" x14ac:dyDescent="0.25">
      <c r="A3027" s="51">
        <f t="shared" si="332"/>
        <v>9817.4794301982674</v>
      </c>
      <c r="B3027" s="5">
        <f t="shared" si="326"/>
        <v>4.1542518732099855E-3</v>
      </c>
      <c r="C3027" s="49">
        <f t="shared" si="329"/>
        <v>-47.630143512642924</v>
      </c>
      <c r="D3027" s="5">
        <f t="shared" si="327"/>
        <v>94.437394526852444</v>
      </c>
      <c r="E3027" s="5">
        <f t="shared" si="328"/>
        <v>1013.2533058611029</v>
      </c>
      <c r="F3027" s="5">
        <f t="shared" si="330"/>
        <v>30.057180293541627</v>
      </c>
      <c r="G3027" s="16">
        <f>IF(AND(C$9="L",C$10="IB"),IF((($C$7*Coefficients!$C$16)/($A3027*($C$4/100)))&lt;=1,2*ASIN(($C$7*Coefficients!$C$16)/( $A3027*($C$4/100)))*180/PI(),180),IF(AND(C$9="C",C$10="IB"),IF((($C$7*Coefficients!$D$16)/($A3027*($C$4/100)))&lt;=1,2*ASIN(($C$7*Coefficients!$D$16)/( $A3027*($C$4/100)))*180/PI(),180),IF(AND(C$9="L",C$10="D"),IF((($C$7*Coefficients!$E$16)/($A3027*($C$4/100)))&lt;=1,2*ASIN(($C$7*Coefficients!$E$16)/( $A3027*($C$4/100)))*180/PI(),180),IF(AND(C$9="C",C$10="D"),IF((($C$7*Coefficients!$F$16)/($A3027*($C$4/100)))&lt;=1,2*ASIN(($C$7*Coefficients!$F$16)/( $A3027*($C$4/100)))*180/PI(),180),FALSE))))</f>
        <v>7.9686836361394207</v>
      </c>
      <c r="H3027" s="50">
        <f>IF(AND(C$9="L",C$10="IB"),(($C$7*Coefficients!$C$16)/($A3027*SIN(C$5*PI()/180))*100/2)^2*PI(),IF(AND(C$9="C",C$10="IB"),(($C$7*Coefficients!$D$16)/($A3027*SIN(C$5*PI()/180))*100/2)^2*PI(),IF(AND(C$9="L",C$10="D"),(($C$7*Coefficients!$E$16)/($A3027*SIN(C$5*PI()/180))*100/2)^2*PI(),IF(AND(C$9="C",C$10="D"),(($C$7* Coefficients!$F$16)/($A3027*SIN(C$5*PI()/180))*100/2)^2*PI(),FALSE))))</f>
        <v>26.605267820402943</v>
      </c>
      <c r="I3027" s="42">
        <f t="shared" si="331"/>
        <v>8.1487311044342453E-2</v>
      </c>
      <c r="L3027" s="44"/>
    </row>
    <row r="3028" spans="1:12" x14ac:dyDescent="0.25">
      <c r="A3028" s="51">
        <f t="shared" si="332"/>
        <v>9840.1110576097562</v>
      </c>
      <c r="B3028" s="5">
        <f t="shared" si="326"/>
        <v>5.1279825843328162E-3</v>
      </c>
      <c r="C3028" s="49">
        <f t="shared" si="329"/>
        <v>-45.801069168774646</v>
      </c>
      <c r="D3028" s="5">
        <f t="shared" si="327"/>
        <v>94.655095204693367</v>
      </c>
      <c r="E3028" s="5">
        <f t="shared" si="328"/>
        <v>1017.9302706198481</v>
      </c>
      <c r="F3028" s="5">
        <f t="shared" si="330"/>
        <v>30.077180293541627</v>
      </c>
      <c r="G3028" s="16">
        <f>IF(AND(C$9="L",C$10="IB"),IF((($C$7*Coefficients!$C$16)/($A3028*($C$4/100)))&lt;=1,2*ASIN(($C$7*Coefficients!$C$16)/( $A3028*($C$4/100)))*180/PI(),180),IF(AND(C$9="C",C$10="IB"),IF((($C$7*Coefficients!$D$16)/($A3028*($C$4/100)))&lt;=1,2*ASIN(($C$7*Coefficients!$D$16)/( $A3028*($C$4/100)))*180/PI(),180),IF(AND(C$9="L",C$10="D"),IF((($C$7*Coefficients!$E$16)/($A3028*($C$4/100)))&lt;=1,2*ASIN(($C$7*Coefficients!$E$16)/( $A3028*($C$4/100)))*180/PI(),180),IF(AND(C$9="C",C$10="D"),IF((($C$7*Coefficients!$F$16)/($A3028*($C$4/100)))&lt;=1,2*ASIN(($C$7*Coefficients!$F$16)/( $A3028*($C$4/100)))*180/PI(),180),FALSE))))</f>
        <v>7.9503266748138586</v>
      </c>
      <c r="H3028" s="50">
        <f>IF(AND(C$9="L",C$10="IB"),(($C$7*Coefficients!$C$16)/($A3028*SIN(C$5*PI()/180))*100/2)^2*PI(),IF(AND(C$9="C",C$10="IB"),(($C$7*Coefficients!$D$16)/($A3028*SIN(C$5*PI()/180))*100/2)^2*PI(),IF(AND(C$9="L",C$10="D"),(($C$7*Coefficients!$E$16)/($A3028*SIN(C$5*PI()/180))*100/2)^2*PI(),IF(AND(C$9="C",C$10="D"),(($C$7* Coefficients!$F$16)/($A3028*SIN(C$5*PI()/180))*100/2)^2*PI(),FALSE))))</f>
        <v>26.483027718517341</v>
      </c>
      <c r="I3028" s="42">
        <f t="shared" si="331"/>
        <v>8.1299895429668728E-2</v>
      </c>
      <c r="L3028" s="44"/>
    </row>
    <row r="3029" spans="1:12" x14ac:dyDescent="0.25">
      <c r="A3029" s="51">
        <f t="shared" si="332"/>
        <v>9862.7948563105201</v>
      </c>
      <c r="B3029" s="5">
        <f t="shared" si="326"/>
        <v>6.0923074577182374E-3</v>
      </c>
      <c r="C3029" s="49">
        <f t="shared" si="329"/>
        <v>-44.304363748804391</v>
      </c>
      <c r="D3029" s="5">
        <f t="shared" si="327"/>
        <v>94.873297734426458</v>
      </c>
      <c r="E3029" s="5">
        <f t="shared" si="328"/>
        <v>1022.6288232670595</v>
      </c>
      <c r="F3029" s="5">
        <f t="shared" si="330"/>
        <v>30.097180293541626</v>
      </c>
      <c r="G3029" s="16">
        <f>IF(AND(C$9="L",C$10="IB"),IF((($C$7*Coefficients!$C$16)/($A3029*($C$4/100)))&lt;=1,2*ASIN(($C$7*Coefficients!$C$16)/( $A3029*($C$4/100)))*180/PI(),180),IF(AND(C$9="C",C$10="IB"),IF((($C$7*Coefficients!$D$16)/($A3029*($C$4/100)))&lt;=1,2*ASIN(($C$7*Coefficients!$D$16)/( $A3029*($C$4/100)))*180/PI(),180),IF(AND(C$9="L",C$10="D"),IF((($C$7*Coefficients!$E$16)/($A3029*($C$4/100)))&lt;=1,2*ASIN(($C$7*Coefficients!$E$16)/( $A3029*($C$4/100)))*180/PI(),180),IF(AND(C$9="C",C$10="D"),IF((($C$7*Coefficients!$F$16)/($A3029*($C$4/100)))&lt;=1,2*ASIN(($C$7*Coefficients!$F$16)/( $A3029*($C$4/100)))*180/PI(),180),FALSE))))</f>
        <v>7.9320121369734125</v>
      </c>
      <c r="H3029" s="50">
        <f>IF(AND(C$9="L",C$10="IB"),(($C$7*Coefficients!$C$16)/($A3029*SIN(C$5*PI()/180))*100/2)^2*PI(),IF(AND(C$9="C",C$10="IB"),(($C$7*Coefficients!$D$16)/($A3029*SIN(C$5*PI()/180))*100/2)^2*PI(),IF(AND(C$9="L",C$10="D"),(($C$7*Coefficients!$E$16)/($A3029*SIN(C$5*PI()/180))*100/2)^2*PI(),IF(AND(C$9="C",C$10="D"),(($C$7* Coefficients!$F$16)/($A3029*SIN(C$5*PI()/180))*100/2)^2*PI(),FALSE))))</f>
        <v>26.361349258882818</v>
      </c>
      <c r="I3029" s="42">
        <f t="shared" si="331"/>
        <v>8.1112910858947396E-2</v>
      </c>
      <c r="L3029" s="44"/>
    </row>
    <row r="3030" spans="1:12" x14ac:dyDescent="0.25">
      <c r="A3030" s="51">
        <f t="shared" si="332"/>
        <v>9885.5309465678001</v>
      </c>
      <c r="B3030" s="5">
        <f t="shared" si="326"/>
        <v>7.046315337879497E-3</v>
      </c>
      <c r="C3030" s="49">
        <f t="shared" si="329"/>
        <v>-43.040758502015308</v>
      </c>
      <c r="D3030" s="5">
        <f t="shared" si="327"/>
        <v>95.092003272939763</v>
      </c>
      <c r="E3030" s="5">
        <f t="shared" si="328"/>
        <v>1027.3490634479022</v>
      </c>
      <c r="F3030" s="5">
        <f t="shared" si="330"/>
        <v>30.11718029354163</v>
      </c>
      <c r="G3030" s="16">
        <f>IF(AND(C$9="L",C$10="IB"),IF((($C$7*Coefficients!$C$16)/($A3030*($C$4/100)))&lt;=1,2*ASIN(($C$7*Coefficients!$C$16)/( $A3030*($C$4/100)))*180/PI(),180),IF(AND(C$9="C",C$10="IB"),IF((($C$7*Coefficients!$D$16)/($A3030*($C$4/100)))&lt;=1,2*ASIN(($C$7*Coefficients!$D$16)/( $A3030*($C$4/100)))*180/PI(),180),IF(AND(C$9="L",C$10="D"),IF((($C$7*Coefficients!$E$16)/($A3030*($C$4/100)))&lt;=1,2*ASIN(($C$7*Coefficients!$E$16)/( $A3030*($C$4/100)))*180/PI(),180),IF(AND(C$9="C",C$10="D"),IF((($C$7*Coefficients!$F$16)/($A3030*($C$4/100)))&lt;=1,2*ASIN(($C$7*Coefficients!$F$16)/( $A3030*($C$4/100)))*180/PI(),180),FALSE))))</f>
        <v>7.9137399236381611</v>
      </c>
      <c r="H3030" s="50">
        <f>IF(AND(C$9="L",C$10="IB"),(($C$7*Coefficients!$C$16)/($A3030*SIN(C$5*PI()/180))*100/2)^2*PI(),IF(AND(C$9="C",C$10="IB"),(($C$7*Coefficients!$D$16)/($A3030*SIN(C$5*PI()/180))*100/2)^2*PI(),IF(AND(C$9="L",C$10="D"),(($C$7*Coefficients!$E$16)/($A3030*SIN(C$5*PI()/180))*100/2)^2*PI(),IF(AND(C$9="C",C$10="D"),(($C$7* Coefficients!$F$16)/($A3030*SIN(C$5*PI()/180))*100/2)^2*PI(),FALSE))))</f>
        <v>26.240229860987618</v>
      </c>
      <c r="I3030" s="42">
        <f t="shared" si="331"/>
        <v>8.0926356340804889E-2</v>
      </c>
      <c r="L3030" s="44"/>
    </row>
    <row r="3031" spans="1:12" x14ac:dyDescent="0.25">
      <c r="A3031" s="51">
        <f t="shared" si="332"/>
        <v>9908.3194489260841</v>
      </c>
      <c r="B3031" s="5">
        <f t="shared" si="326"/>
        <v>7.9891005648467257E-3</v>
      </c>
      <c r="C3031" s="49">
        <f t="shared" si="329"/>
        <v>-41.950042240282372</v>
      </c>
      <c r="D3031" s="5">
        <f t="shared" si="327"/>
        <v>95.311212979788323</v>
      </c>
      <c r="E3031" s="5">
        <f t="shared" si="328"/>
        <v>1032.0910912674835</v>
      </c>
      <c r="F3031" s="5">
        <f t="shared" si="330"/>
        <v>30.137180293541626</v>
      </c>
      <c r="G3031" s="16">
        <f>IF(AND(C$9="L",C$10="IB"),IF((($C$7*Coefficients!$C$16)/($A3031*($C$4/100)))&lt;=1,2*ASIN(($C$7*Coefficients!$C$16)/( $A3031*($C$4/100)))*180/PI(),180),IF(AND(C$9="C",C$10="IB"),IF((($C$7*Coefficients!$D$16)/($A3031*($C$4/100)))&lt;=1,2*ASIN(($C$7*Coefficients!$D$16)/( $A3031*($C$4/100)))*180/PI(),180),IF(AND(C$9="L",C$10="D"),IF((($C$7*Coefficients!$E$16)/($A3031*($C$4/100)))&lt;=1,2*ASIN(($C$7*Coefficients!$E$16)/( $A3031*($C$4/100)))*180/PI(),180),IF(AND(C$9="C",C$10="D"),IF((($C$7*Coefficients!$F$16)/($A3031*($C$4/100)))&lt;=1,2*ASIN(($C$7*Coefficients!$F$16)/( $A3031*($C$4/100)))*180/PI(),180),FALSE))))</f>
        <v>7.8955099360655954</v>
      </c>
      <c r="H3031" s="50">
        <f>IF(AND(C$9="L",C$10="IB"),(($C$7*Coefficients!$C$16)/($A3031*SIN(C$5*PI()/180))*100/2)^2*PI(),IF(AND(C$9="C",C$10="IB"),(($C$7*Coefficients!$D$16)/($A3031*SIN(C$5*PI()/180))*100/2)^2*PI(),IF(AND(C$9="L",C$10="D"),(($C$7*Coefficients!$E$16)/($A3031*SIN(C$5*PI()/180))*100/2)^2*PI(),IF(AND(C$9="C",C$10="D"),(($C$7* Coefficients!$F$16)/($A3031*SIN(C$5*PI()/180))*100/2)^2*PI(),FALSE))))</f>
        <v>26.119666956176378</v>
      </c>
      <c r="I3031" s="42">
        <f t="shared" si="331"/>
        <v>8.0740230886147735E-2</v>
      </c>
      <c r="L3031" s="44"/>
    </row>
    <row r="3032" spans="1:12" x14ac:dyDescent="0.25">
      <c r="A3032" s="51">
        <f t="shared" si="332"/>
        <v>9931.1604842077413</v>
      </c>
      <c r="B3032" s="5">
        <f t="shared" si="326"/>
        <v>8.9197639105853006E-3</v>
      </c>
      <c r="C3032" s="49">
        <f t="shared" si="329"/>
        <v>-40.992932808636617</v>
      </c>
      <c r="D3032" s="5">
        <f t="shared" si="327"/>
        <v>95.530928017200111</v>
      </c>
      <c r="E3032" s="5">
        <f t="shared" si="328"/>
        <v>1036.8550072929738</v>
      </c>
      <c r="F3032" s="5">
        <f t="shared" si="330"/>
        <v>30.157180293541629</v>
      </c>
      <c r="G3032" s="16">
        <f>IF(AND(C$9="L",C$10="IB"),IF((($C$7*Coefficients!$C$16)/($A3032*($C$4/100)))&lt;=1,2*ASIN(($C$7*Coefficients!$C$16)/( $A3032*($C$4/100)))*180/PI(),180),IF(AND(C$9="C",C$10="IB"),IF((($C$7*Coefficients!$D$16)/($A3032*($C$4/100)))&lt;=1,2*ASIN(($C$7*Coefficients!$D$16)/( $A3032*($C$4/100)))*180/PI(),180),IF(AND(C$9="L",C$10="D"),IF((($C$7*Coefficients!$E$16)/($A3032*($C$4/100)))&lt;=1,2*ASIN(($C$7*Coefficients!$E$16)/( $A3032*($C$4/100)))*180/PI(),180),IF(AND(C$9="C",C$10="D"),IF((($C$7*Coefficients!$F$16)/($A3032*($C$4/100)))&lt;=1,2*ASIN(($C$7*Coefficients!$F$16)/( $A3032*($C$4/100)))*180/PI(),180),FALSE))))</f>
        <v>7.8773220757500262</v>
      </c>
      <c r="H3032" s="50">
        <f>IF(AND(C$9="L",C$10="IB"),(($C$7*Coefficients!$C$16)/($A3032*SIN(C$5*PI()/180))*100/2)^2*PI(),IF(AND(C$9="C",C$10="IB"),(($C$7*Coefficients!$D$16)/($A3032*SIN(C$5*PI()/180))*100/2)^2*PI(),IF(AND(C$9="L",C$10="D"),(($C$7*Coefficients!$E$16)/($A3032*SIN(C$5*PI()/180))*100/2)^2*PI(),IF(AND(C$9="C",C$10="D"),(($C$7* Coefficients!$F$16)/($A3032*SIN(C$5*PI()/180))*100/2)^2*PI(),FALSE))))</f>
        <v>25.99965798759564</v>
      </c>
      <c r="I3032" s="42">
        <f t="shared" si="331"/>
        <v>8.0554533508157292E-2</v>
      </c>
      <c r="L3032" s="44"/>
    </row>
    <row r="3033" spans="1:12" x14ac:dyDescent="0.25">
      <c r="A3033" s="51">
        <f t="shared" si="332"/>
        <v>9954.0541735136685</v>
      </c>
      <c r="B3033" s="5">
        <f t="shared" si="326"/>
        <v>9.8374135220248796E-3</v>
      </c>
      <c r="C3033" s="49">
        <f t="shared" si="329"/>
        <v>-40.142381447569861</v>
      </c>
      <c r="D3033" s="5">
        <f t="shared" si="327"/>
        <v>95.751149550082445</v>
      </c>
      <c r="E3033" s="5">
        <f t="shared" si="328"/>
        <v>1041.640912555742</v>
      </c>
      <c r="F3033" s="5">
        <f t="shared" si="330"/>
        <v>30.177180293541625</v>
      </c>
      <c r="G3033" s="16">
        <f>IF(AND(C$9="L",C$10="IB"),IF((($C$7*Coefficients!$C$16)/($A3033*($C$4/100)))&lt;=1,2*ASIN(($C$7*Coefficients!$C$16)/( $A3033*($C$4/100)))*180/PI(),180),IF(AND(C$9="C",C$10="IB"),IF((($C$7*Coefficients!$D$16)/($A3033*($C$4/100)))&lt;=1,2*ASIN(($C$7*Coefficients!$D$16)/( $A3033*($C$4/100)))*180/PI(),180),IF(AND(C$9="L",C$10="D"),IF((($C$7*Coefficients!$E$16)/($A3033*($C$4/100)))&lt;=1,2*ASIN(($C$7*Coefficients!$E$16)/( $A3033*($C$4/100)))*180/PI(),180),IF(AND(C$9="C",C$10="D"),IF((($C$7*Coefficients!$F$16)/($A3033*($C$4/100)))&lt;=1,2*ASIN(($C$7*Coefficients!$F$16)/( $A3033*($C$4/100)))*180/PI(),180),FALSE))))</f>
        <v>7.8591762444219473</v>
      </c>
      <c r="H3033" s="50">
        <f>IF(AND(C$9="L",C$10="IB"),(($C$7*Coefficients!$C$16)/($A3033*SIN(C$5*PI()/180))*100/2)^2*PI(),IF(AND(C$9="C",C$10="IB"),(($C$7*Coefficients!$D$16)/($A3033*SIN(C$5*PI()/180))*100/2)^2*PI(),IF(AND(C$9="L",C$10="D"),(($C$7*Coefficients!$E$16)/($A3033*SIN(C$5*PI()/180))*100/2)^2*PI(),IF(AND(C$9="C",C$10="D"),(($C$7* Coefficients!$F$16)/($A3033*SIN(C$5*PI()/180))*100/2)^2*PI(),FALSE))))</f>
        <v>25.880200410139597</v>
      </c>
      <c r="I3033" s="42">
        <f t="shared" si="331"/>
        <v>8.0369263222284548E-2</v>
      </c>
      <c r="L3033" s="44"/>
    </row>
    <row r="3034" spans="1:12" x14ac:dyDescent="0.25">
      <c r="A3034" s="51">
        <f t="shared" si="332"/>
        <v>9977.000638223928</v>
      </c>
      <c r="B3034" s="5">
        <f t="shared" si="326"/>
        <v>1.0741165869790905E-2</v>
      </c>
      <c r="C3034" s="49">
        <f t="shared" si="329"/>
        <v>-39.378971535975666</v>
      </c>
      <c r="D3034" s="5">
        <f t="shared" si="327"/>
        <v>95.971878746027969</v>
      </c>
      <c r="E3034" s="5">
        <f t="shared" si="328"/>
        <v>1046.4489085534951</v>
      </c>
      <c r="F3034" s="5">
        <f t="shared" si="330"/>
        <v>30.197180293541624</v>
      </c>
      <c r="G3034" s="16">
        <f>IF(AND(C$9="L",C$10="IB"),IF((($C$7*Coefficients!$C$16)/($A3034*($C$4/100)))&lt;=1,2*ASIN(($C$7*Coefficients!$C$16)/( $A3034*($C$4/100)))*180/PI(),180),IF(AND(C$9="C",C$10="IB"),IF((($C$7*Coefficients!$D$16)/($A3034*($C$4/100)))&lt;=1,2*ASIN(($C$7*Coefficients!$D$16)/( $A3034*($C$4/100)))*180/PI(),180),IF(AND(C$9="L",C$10="D"),IF((($C$7*Coefficients!$E$16)/($A3034*($C$4/100)))&lt;=1,2*ASIN(($C$7*Coefficients!$E$16)/( $A3034*($C$4/100)))*180/PI(),180),IF(AND(C$9="C",C$10="D"),IF((($C$7*Coefficients!$F$16)/($A3034*($C$4/100)))&lt;=1,2*ASIN(($C$7*Coefficients!$F$16)/( $A3034*($C$4/100)))*180/PI(),180),FALSE))))</f>
        <v>7.8410723440474461</v>
      </c>
      <c r="H3034" s="50">
        <f>IF(AND(C$9="L",C$10="IB"),(($C$7*Coefficients!$C$16)/($A3034*SIN(C$5*PI()/180))*100/2)^2*PI(),IF(AND(C$9="C",C$10="IB"),(($C$7*Coefficients!$D$16)/($A3034*SIN(C$5*PI()/180))*100/2)^2*PI(),IF(AND(C$9="L",C$10="D"),(($C$7*Coefficients!$E$16)/($A3034*SIN(C$5*PI()/180))*100/2)^2*PI(),IF(AND(C$9="C",C$10="D"),(($C$7* Coefficients!$F$16)/($A3034*SIN(C$5*PI()/180))*100/2)^2*PI(),FALSE))))</f>
        <v>25.761291690396174</v>
      </c>
      <c r="I3034" s="42">
        <f t="shared" si="331"/>
        <v>8.0184419046244876E-2</v>
      </c>
      <c r="L3034" s="44"/>
    </row>
    <row r="3035" spans="1:12" x14ac:dyDescent="0.25">
      <c r="A3035" s="51">
        <f t="shared" si="332"/>
        <v>9999.9999999983902</v>
      </c>
      <c r="B3035" s="5">
        <f t="shared" si="326"/>
        <v>1.1630146701701526E-2</v>
      </c>
      <c r="C3035" s="49">
        <f t="shared" si="329"/>
        <v>-38.68829614165179</v>
      </c>
      <c r="D3035" s="5">
        <f t="shared" si="327"/>
        <v>96.19311677532086</v>
      </c>
      <c r="E3035" s="5">
        <f t="shared" si="328"/>
        <v>1051.2790972524335</v>
      </c>
      <c r="F3035" s="5">
        <f t="shared" si="330"/>
        <v>30.217180293541624</v>
      </c>
      <c r="G3035" s="16">
        <f>IF(AND(C$9="L",C$10="IB"),IF((($C$7*Coefficients!$C$16)/($A3035*($C$4/100)))&lt;=1,2*ASIN(($C$7*Coefficients!$C$16)/( $A3035*($C$4/100)))*180/PI(),180),IF(AND(C$9="C",C$10="IB"),IF((($C$7*Coefficients!$D$16)/($A3035*($C$4/100)))&lt;=1,2*ASIN(($C$7*Coefficients!$D$16)/( $A3035*($C$4/100)))*180/PI(),180),IF(AND(C$9="L",C$10="D"),IF((($C$7*Coefficients!$E$16)/($A3035*($C$4/100)))&lt;=1,2*ASIN(($C$7*Coefficients!$E$16)/( $A3035*($C$4/100)))*180/PI(),180),IF(AND(C$9="C",C$10="D"),IF((($C$7*Coefficients!$F$16)/($A3035*($C$4/100)))&lt;=1,2*ASIN(($C$7*Coefficients!$F$16)/( $A3035*($C$4/100)))*180/PI(),180),FALSE))))</f>
        <v>7.8230102768275742</v>
      </c>
      <c r="H3035" s="50">
        <f>IF(AND(C$9="L",C$10="IB"),(($C$7*Coefficients!$C$16)/($A3035*SIN(C$5*PI()/180))*100/2)^2*PI(),IF(AND(C$9="C",C$10="IB"),(($C$7*Coefficients!$D$16)/($A3035*SIN(C$5*PI()/180))*100/2)^2*PI(),IF(AND(C$9="L",C$10="D"),(($C$7*Coefficients!$E$16)/($A3035*SIN(C$5*PI()/180))*100/2)^2*PI(),IF(AND(C$9="C",C$10="D"),(($C$7* Coefficients!$F$16)/($A3035*SIN(C$5*PI()/180))*100/2)^2*PI(),FALSE))))</f>
        <v>25.642929306593224</v>
      </c>
      <c r="I3035" s="42">
        <f t="shared" si="331"/>
        <v>8.000000000001288E-2</v>
      </c>
      <c r="L3035" s="44"/>
    </row>
    <row r="3036" spans="1:12" x14ac:dyDescent="0.25">
      <c r="A3036" s="51">
        <f t="shared" si="332"/>
        <v>10023.052380777382</v>
      </c>
      <c r="B3036" s="5">
        <f t="shared" si="326"/>
        <v>1.2503492000071134E-2</v>
      </c>
      <c r="C3036" s="49">
        <f t="shared" si="329"/>
        <v>-38.059373588529198</v>
      </c>
      <c r="D3036" s="5">
        <f t="shared" si="327"/>
        <v>96.414864810943172</v>
      </c>
      <c r="E3036" s="5">
        <f t="shared" si="328"/>
        <v>1056.1315810894107</v>
      </c>
      <c r="F3036" s="5">
        <f t="shared" si="330"/>
        <v>30.237180293541623</v>
      </c>
      <c r="G3036" s="16">
        <f>IF(AND(C$9="L",C$10="IB"),IF((($C$7*Coefficients!$C$16)/($A3036*($C$4/100)))&lt;=1,2*ASIN(($C$7*Coefficients!$C$16)/( $A3036*($C$4/100)))*180/PI(),180),IF(AND(C$9="C",C$10="IB"),IF((($C$7*Coefficients!$D$16)/($A3036*($C$4/100)))&lt;=1,2*ASIN(($C$7*Coefficients!$D$16)/( $A3036*($C$4/100)))*180/PI(),180),IF(AND(C$9="L",C$10="D"),IF((($C$7*Coefficients!$E$16)/($A3036*($C$4/100)))&lt;=1,2*ASIN(($C$7*Coefficients!$E$16)/( $A3036*($C$4/100)))*180/PI(),180),IF(AND(C$9="C",C$10="D"),IF((($C$7*Coefficients!$F$16)/($A3036*($C$4/100)))&lt;=1,2*ASIN(($C$7*Coefficients!$F$16)/( $A3036*($C$4/100)))*180/PI(),180),FALSE))))</f>
        <v>7.8049899451977707</v>
      </c>
      <c r="H3036" s="50">
        <f>IF(AND(C$9="L",C$10="IB"),(($C$7*Coefficients!$C$16)/($A3036*SIN(C$5*PI()/180))*100/2)^2*PI(),IF(AND(C$9="C",C$10="IB"),(($C$7*Coefficients!$D$16)/($A3036*SIN(C$5*PI()/180))*100/2)^2*PI(),IF(AND(C$9="L",C$10="D"),(($C$7*Coefficients!$E$16)/($A3036*SIN(C$5*PI()/180))*100/2)^2*PI(),IF(AND(C$9="C",C$10="D"),(($C$7* Coefficients!$F$16)/($A3036*SIN(C$5*PI()/180))*100/2)^2*PI(),FALSE))))</f>
        <v>25.525110748545142</v>
      </c>
      <c r="I3036" s="42">
        <f t="shared" si="331"/>
        <v>7.9816005105817114E-2</v>
      </c>
      <c r="L3036" s="44"/>
    </row>
    <row r="3037" spans="1:12" x14ac:dyDescent="0.25">
      <c r="A3037" s="51">
        <f t="shared" si="332"/>
        <v>10046.157902782334</v>
      </c>
      <c r="B3037" s="5">
        <f t="shared" si="326"/>
        <v>1.3360348941827818E-2</v>
      </c>
      <c r="C3037" s="49">
        <f t="shared" si="329"/>
        <v>-37.483643978629637</v>
      </c>
      <c r="D3037" s="5">
        <f t="shared" si="327"/>
        <v>96.637124028580914</v>
      </c>
      <c r="E3037" s="5">
        <f t="shared" si="328"/>
        <v>1061.0064629741096</v>
      </c>
      <c r="F3037" s="5">
        <f t="shared" si="330"/>
        <v>30.257180293541623</v>
      </c>
      <c r="G3037" s="16">
        <f>IF(AND(C$9="L",C$10="IB"),IF((($C$7*Coefficients!$C$16)/($A3037*($C$4/100)))&lt;=1,2*ASIN(($C$7*Coefficients!$C$16)/( $A3037*($C$4/100)))*180/PI(),180),IF(AND(C$9="C",C$10="IB"),IF((($C$7*Coefficients!$D$16)/($A3037*($C$4/100)))&lt;=1,2*ASIN(($C$7*Coefficients!$D$16)/( $A3037*($C$4/100)))*180/PI(),180),IF(AND(C$9="L",C$10="D"),IF((($C$7*Coefficients!$E$16)/($A3037*($C$4/100)))&lt;=1,2*ASIN(($C$7*Coefficients!$E$16)/( $A3037*($C$4/100)))*180/PI(),180),IF(AND(C$9="C",C$10="D"),IF((($C$7*Coefficients!$F$16)/($A3037*($C$4/100)))&lt;=1,2*ASIN(($C$7*Coefficients!$F$16)/( $A3037*($C$4/100)))*180/PI(),180),FALSE))))</f>
        <v>7.7870112518272236</v>
      </c>
      <c r="H3037" s="50">
        <f>IF(AND(C$9="L",C$10="IB"),(($C$7*Coefficients!$C$16)/($A3037*SIN(C$5*PI()/180))*100/2)^2*PI(),IF(AND(C$9="C",C$10="IB"),(($C$7*Coefficients!$D$16)/($A3037*SIN(C$5*PI()/180))*100/2)^2*PI(),IF(AND(C$9="L",C$10="D"),(($C$7*Coefficients!$E$16)/($A3037*SIN(C$5*PI()/180))*100/2)^2*PI(),IF(AND(C$9="C",C$10="D"),(($C$7* Coefficients!$F$16)/($A3037*SIN(C$5*PI()/180))*100/2)^2*PI(),FALSE))))</f>
        <v>25.407833517599524</v>
      </c>
      <c r="I3037" s="42">
        <f t="shared" si="331"/>
        <v>7.9632433388134985E-2</v>
      </c>
      <c r="L3037" s="44"/>
    </row>
    <row r="3038" spans="1:12" x14ac:dyDescent="0.25">
      <c r="A3038" s="51">
        <f t="shared" si="332"/>
        <v>10069.316688516419</v>
      </c>
      <c r="B3038" s="5">
        <f t="shared" si="326"/>
        <v>1.4199876860433011E-2</v>
      </c>
      <c r="C3038" s="49">
        <f t="shared" si="329"/>
        <v>-36.954308434967501</v>
      </c>
      <c r="D3038" s="5">
        <f t="shared" si="327"/>
        <v>96.859895606630317</v>
      </c>
      <c r="E3038" s="5">
        <f t="shared" si="328"/>
        <v>1065.9038462912199</v>
      </c>
      <c r="F3038" s="5">
        <f t="shared" si="330"/>
        <v>30.277180293541623</v>
      </c>
      <c r="G3038" s="16">
        <f>IF(AND(C$9="L",C$10="IB"),IF((($C$7*Coefficients!$C$16)/($A3038*($C$4/100)))&lt;=1,2*ASIN(($C$7*Coefficients!$C$16)/( $A3038*($C$4/100)))*180/PI(),180),IF(AND(C$9="C",C$10="IB"),IF((($C$7*Coefficients!$D$16)/($A3038*($C$4/100)))&lt;=1,2*ASIN(($C$7*Coefficients!$D$16)/( $A3038*($C$4/100)))*180/PI(),180),IF(AND(C$9="L",C$10="D"),IF((($C$7*Coefficients!$E$16)/($A3038*($C$4/100)))&lt;=1,2*ASIN(($C$7*Coefficients!$E$16)/( $A3038*($C$4/100)))*180/PI(),180),IF(AND(C$9="C",C$10="D"),IF((($C$7*Coefficients!$F$16)/($A3038*($C$4/100)))&lt;=1,2*ASIN(($C$7*Coefficients!$F$16)/( $A3038*($C$4/100)))*180/PI(),180),FALSE))))</f>
        <v>7.7690740996182885</v>
      </c>
      <c r="H3038" s="50">
        <f>IF(AND(C$9="L",C$10="IB"),(($C$7*Coefficients!$C$16)/($A3038*SIN(C$5*PI()/180))*100/2)^2*PI(),IF(AND(C$9="C",C$10="IB"),(($C$7*Coefficients!$D$16)/($A3038*SIN(C$5*PI()/180))*100/2)^2*PI(),IF(AND(C$9="L",C$10="D"),(($C$7*Coefficients!$E$16)/($A3038*SIN(C$5*PI()/180))*100/2)^2*PI(),IF(AND(C$9="C",C$10="D"),(($C$7* Coefficients!$F$16)/($A3038*SIN(C$5*PI()/180))*100/2)^2*PI(),FALSE))))</f>
        <v>25.29109512658426</v>
      </c>
      <c r="I3038" s="42">
        <f t="shared" si="331"/>
        <v>7.9449283873687521E-2</v>
      </c>
      <c r="L3038" s="44"/>
    </row>
    <row r="3039" spans="1:12" x14ac:dyDescent="0.25">
      <c r="A3039" s="51">
        <f t="shared" si="332"/>
        <v>10092.528860765216</v>
      </c>
      <c r="B3039" s="5">
        <f t="shared" si="326"/>
        <v>1.5021248208562817E-2</v>
      </c>
      <c r="C3039" s="49">
        <f t="shared" si="329"/>
        <v>-36.465879552272618</v>
      </c>
      <c r="D3039" s="5">
        <f t="shared" si="327"/>
        <v>97.083180726204077</v>
      </c>
      <c r="E3039" s="5">
        <f t="shared" si="328"/>
        <v>1070.8238349026346</v>
      </c>
      <c r="F3039" s="5">
        <f t="shared" si="330"/>
        <v>30.297180293541622</v>
      </c>
      <c r="G3039" s="16">
        <f>IF(AND(C$9="L",C$10="IB"),IF((($C$7*Coefficients!$C$16)/($A3039*($C$4/100)))&lt;=1,2*ASIN(($C$7*Coefficients!$C$16)/( $A3039*($C$4/100)))*180/PI(),180),IF(AND(C$9="C",C$10="IB"),IF((($C$7*Coefficients!$D$16)/($A3039*($C$4/100)))&lt;=1,2*ASIN(($C$7*Coefficients!$D$16)/( $A3039*($C$4/100)))*180/PI(),180),IF(AND(C$9="L",C$10="D"),IF((($C$7*Coefficients!$E$16)/($A3039*($C$4/100)))&lt;=1,2*ASIN(($C$7*Coefficients!$E$16)/( $A3039*($C$4/100)))*180/PI(),180),IF(AND(C$9="C",C$10="D"),IF((($C$7*Coefficients!$F$16)/($A3039*($C$4/100)))&lt;=1,2*ASIN(($C$7*Coefficients!$F$16)/( $A3039*($C$4/100)))*180/PI(),180),FALSE))))</f>
        <v>7.7511783917058796</v>
      </c>
      <c r="H3039" s="50">
        <f>IF(AND(C$9="L",C$10="IB"),(($C$7*Coefficients!$C$16)/($A3039*SIN(C$5*PI()/180))*100/2)^2*PI(),IF(AND(C$9="C",C$10="IB"),(($C$7*Coefficients!$D$16)/($A3039*SIN(C$5*PI()/180))*100/2)^2*PI(),IF(AND(C$9="L",C$10="D"),(($C$7*Coefficients!$E$16)/($A3039*SIN(C$5*PI()/180))*100/2)^2*PI(),IF(AND(C$9="C",C$10="D"),(($C$7* Coefficients!$F$16)/($A3039*SIN(C$5*PI()/180))*100/2)^2*PI(),FALSE))))</f>
        <v>25.174893099754794</v>
      </c>
      <c r="I3039" s="42">
        <f t="shared" si="331"/>
        <v>7.9266555591434196E-2</v>
      </c>
      <c r="L3039" s="44"/>
    </row>
    <row r="3040" spans="1:12" x14ac:dyDescent="0.25">
      <c r="A3040" s="51">
        <f t="shared" si="332"/>
        <v>10115.794542597354</v>
      </c>
      <c r="B3040" s="5">
        <f t="shared" si="326"/>
        <v>1.5823649520485525E-2</v>
      </c>
      <c r="C3040" s="49">
        <f t="shared" si="329"/>
        <v>-36.01386689740103</v>
      </c>
      <c r="D3040" s="5">
        <f t="shared" si="327"/>
        <v>97.306980571137757</v>
      </c>
      <c r="E3040" s="5">
        <f t="shared" si="328"/>
        <v>1075.7665331496521</v>
      </c>
      <c r="F3040" s="5">
        <f t="shared" si="330"/>
        <v>30.317180293541625</v>
      </c>
      <c r="G3040" s="16">
        <f>IF(AND(C$9="L",C$10="IB"),IF((($C$7*Coefficients!$C$16)/($A3040*($C$4/100)))&lt;=1,2*ASIN(($C$7*Coefficients!$C$16)/( $A3040*($C$4/100)))*180/PI(),180),IF(AND(C$9="C",C$10="IB"),IF((($C$7*Coefficients!$D$16)/($A3040*($C$4/100)))&lt;=1,2*ASIN(($C$7*Coefficients!$D$16)/( $A3040*($C$4/100)))*180/PI(),180),IF(AND(C$9="L",C$10="D"),IF((($C$7*Coefficients!$E$16)/($A3040*($C$4/100)))&lt;=1,2*ASIN(($C$7*Coefficients!$E$16)/( $A3040*($C$4/100)))*180/PI(),180),IF(AND(C$9="C",C$10="D"),IF((($C$7*Coefficients!$F$16)/($A3040*($C$4/100)))&lt;=1,2*ASIN(($C$7*Coefficients!$F$16)/( $A3040*($C$4/100)))*180/PI(),180),FALSE))))</f>
        <v>7.7333240314568812</v>
      </c>
      <c r="H3040" s="50">
        <f>IF(AND(C$9="L",C$10="IB"),(($C$7*Coefficients!$C$16)/($A3040*SIN(C$5*PI()/180))*100/2)^2*PI(),IF(AND(C$9="C",C$10="IB"),(($C$7*Coefficients!$D$16)/($A3040*SIN(C$5*PI()/180))*100/2)^2*PI(),IF(AND(C$9="L",C$10="D"),(($C$7*Coefficients!$E$16)/($A3040*SIN(C$5*PI()/180))*100/2)^2*PI(),IF(AND(C$9="C",C$10="D"),(($C$7* Coefficients!$F$16)/($A3040*SIN(C$5*PI()/180))*100/2)^2*PI(),FALSE))))</f>
        <v>25.05922497274149</v>
      </c>
      <c r="I3040" s="42">
        <f t="shared" si="331"/>
        <v>7.9084247572567865E-2</v>
      </c>
      <c r="L3040" s="44"/>
    </row>
    <row r="3041" spans="1:12" x14ac:dyDescent="0.25">
      <c r="A3041" s="51">
        <f t="shared" si="332"/>
        <v>10139.113857365159</v>
      </c>
      <c r="B3041" s="5">
        <f t="shared" si="326"/>
        <v>1.6606282373047867E-2</v>
      </c>
      <c r="C3041" s="49">
        <f t="shared" si="329"/>
        <v>-35.594551632225134</v>
      </c>
      <c r="D3041" s="5">
        <f t="shared" si="327"/>
        <v>97.531296327995776</v>
      </c>
      <c r="E3041" s="5">
        <f t="shared" si="328"/>
        <v>1080.7320458551872</v>
      </c>
      <c r="F3041" s="5">
        <f t="shared" si="330"/>
        <v>30.337180293541621</v>
      </c>
      <c r="G3041" s="16">
        <f>IF(AND(C$9="L",C$10="IB"),IF((($C$7*Coefficients!$C$16)/($A3041*($C$4/100)))&lt;=1,2*ASIN(($C$7*Coefficients!$C$16)/( $A3041*($C$4/100)))*180/PI(),180),IF(AND(C$9="C",C$10="IB"),IF((($C$7*Coefficients!$D$16)/($A3041*($C$4/100)))&lt;=1,2*ASIN(($C$7*Coefficients!$D$16)/( $A3041*($C$4/100)))*180/PI(),180),IF(AND(C$9="L",C$10="D"),IF((($C$7*Coefficients!$E$16)/($A3041*($C$4/100)))&lt;=1,2*ASIN(($C$7*Coefficients!$E$16)/( $A3041*($C$4/100)))*180/PI(),180),IF(AND(C$9="C",C$10="D"),IF((($C$7*Coefficients!$F$16)/($A3041*($C$4/100)))&lt;=1,2*ASIN(($C$7*Coefficients!$F$16)/( $A3041*($C$4/100)))*180/PI(),180),FALSE))))</f>
        <v>7.7155109224695257</v>
      </c>
      <c r="H3041" s="50">
        <f>IF(AND(C$9="L",C$10="IB"),(($C$7*Coefficients!$C$16)/($A3041*SIN(C$5*PI()/180))*100/2)^2*PI(),IF(AND(C$9="C",C$10="IB"),(($C$7*Coefficients!$D$16)/($A3041*SIN(C$5*PI()/180))*100/2)^2*PI(),IF(AND(C$9="L",C$10="D"),(($C$7*Coefficients!$E$16)/($A3041*SIN(C$5*PI()/180))*100/2)^2*PI(),IF(AND(C$9="C",C$10="D"),(($C$7* Coefficients!$F$16)/($A3041*SIN(C$5*PI()/180))*100/2)^2*PI(),FALSE))))</f>
        <v>24.944088292497554</v>
      </c>
      <c r="I3041" s="42">
        <f t="shared" si="331"/>
        <v>7.8902358850509571E-2</v>
      </c>
      <c r="L3041" s="44"/>
    </row>
    <row r="3042" spans="1:12" x14ac:dyDescent="0.25">
      <c r="A3042" s="51">
        <f t="shared" si="332"/>
        <v>10162.486928705317</v>
      </c>
      <c r="B3042" s="5">
        <f t="shared" si="326"/>
        <v>1.7368364344158761E-2</v>
      </c>
      <c r="C3042" s="49">
        <f t="shared" si="329"/>
        <v>-35.204821581263893</v>
      </c>
      <c r="D3042" s="5">
        <f t="shared" si="327"/>
        <v>97.756129186077985</v>
      </c>
      <c r="E3042" s="5">
        <f t="shared" si="328"/>
        <v>1085.7204783259954</v>
      </c>
      <c r="F3042" s="5">
        <f t="shared" si="330"/>
        <v>30.357180293541624</v>
      </c>
      <c r="G3042" s="16">
        <f>IF(AND(C$9="L",C$10="IB"),IF((($C$7*Coefficients!$C$16)/($A3042*($C$4/100)))&lt;=1,2*ASIN(($C$7*Coefficients!$C$16)/( $A3042*($C$4/100)))*180/PI(),180),IF(AND(C$9="C",C$10="IB"),IF((($C$7*Coefficients!$D$16)/($A3042*($C$4/100)))&lt;=1,2*ASIN(($C$7*Coefficients!$D$16)/( $A3042*($C$4/100)))*180/PI(),180),IF(AND(C$9="L",C$10="D"),IF((($C$7*Coefficients!$E$16)/($A3042*($C$4/100)))&lt;=1,2*ASIN(($C$7*Coefficients!$E$16)/( $A3042*($C$4/100)))*180/PI(),180),IF(AND(C$9="C",C$10="D"),IF((($C$7*Coefficients!$F$16)/($A3042*($C$4/100)))&lt;=1,2*ASIN(($C$7*Coefficients!$F$16)/( $A3042*($C$4/100)))*180/PI(),180),FALSE))))</f>
        <v>7.6977389685728266</v>
      </c>
      <c r="H3042" s="50">
        <f>IF(AND(C$9="L",C$10="IB"),(($C$7*Coefficients!$C$16)/($A3042*SIN(C$5*PI()/180))*100/2)^2*PI(),IF(AND(C$9="C",C$10="IB"),(($C$7*Coefficients!$D$16)/($A3042*SIN(C$5*PI()/180))*100/2)^2*PI(),IF(AND(C$9="L",C$10="D"),(($C$7*Coefficients!$E$16)/($A3042*SIN(C$5*PI()/180))*100/2)^2*PI(),IF(AND(C$9="C",C$10="D"),(($C$7* Coefficients!$F$16)/($A3042*SIN(C$5*PI()/180))*100/2)^2*PI(),FALSE))))</f>
        <v>24.829480617246872</v>
      </c>
      <c r="I3042" s="42">
        <f t="shared" si="331"/>
        <v>7.8720888460903402E-2</v>
      </c>
      <c r="L3042" s="44"/>
    </row>
    <row r="3043" spans="1:12" x14ac:dyDescent="0.25">
      <c r="A3043" s="51">
        <f t="shared" si="332"/>
        <v>10185.913880539525</v>
      </c>
      <c r="B3043" s="5">
        <f t="shared" ref="B3043:B3106" si="333">IF(AND(C$9="L",C$10="IB"),SQRT((SIN(PI()*$A3043*($C$4/100)/$C$7*SIN($C$5*PI()/180))/(PI()*$A3043*($C$4/100)/$C$7*SIN($C$5*PI()/180)))^2),IF(AND(C$9="C",C$10="IB"),IMABS(2*BESSELJ((2*PI()*$A3043/$C$7)*(($C$4/100)/2)*SIN($C$5*PI()/180),1)/( (2*PI()*$A3043/$C$7)*(($C$4/100)/2)*SIN($C$5*PI()/180))),IF(AND(C$9="L",C$10="D"),SQRT((SIN(PI()*$A3043*($C$4/100)/$C$7*SIN($C$5*PI()/180))/(PI()*$A3043*($C$4/100)/$C$7*SIN($C$5*PI()/180)))^2)*COS(C$5*PI()/180),IF(AND(C$9="C",C$10="D"),IMABS(2*BESSELJ((2*PI()*$A3043/$C$7)*(($C$4/100)/2)*SIN($C$5*PI()/180),1)/( (2*PI()*$A3043/$C$7)*(($C$4/100)/2)*SIN($C$5*PI()/180)))* COS(C$5*PI()/180),FALSE))))</f>
        <v>1.8109129967635858E-2</v>
      </c>
      <c r="C3043" s="49">
        <f t="shared" si="329"/>
        <v>-34.842048287292954</v>
      </c>
      <c r="D3043" s="5">
        <f t="shared" ref="D3043:D3106" si="334">IF(C$9="C",C$14/(C$7/A3043*100),"n/a")</f>
        <v>97.981480337425793</v>
      </c>
      <c r="E3043" s="5">
        <f t="shared" ref="E3043:E3106" si="335">IF($C$9="C",(((PI()*(C$4/100)/(C$7/A3043)))^2),IF($C$9="L",(2*(C$4/100)/(C$7/A3043)),FALSE))</f>
        <v>1090.7319363549063</v>
      </c>
      <c r="F3043" s="5">
        <f t="shared" si="330"/>
        <v>30.377180293541617</v>
      </c>
      <c r="G3043" s="16">
        <f>IF(AND(C$9="L",C$10="IB"),IF((($C$7*Coefficients!$C$16)/($A3043*($C$4/100)))&lt;=1,2*ASIN(($C$7*Coefficients!$C$16)/( $A3043*($C$4/100)))*180/PI(),180),IF(AND(C$9="C",C$10="IB"),IF((($C$7*Coefficients!$D$16)/($A3043*($C$4/100)))&lt;=1,2*ASIN(($C$7*Coefficients!$D$16)/( $A3043*($C$4/100)))*180/PI(),180),IF(AND(C$9="L",C$10="D"),IF((($C$7*Coefficients!$E$16)/($A3043*($C$4/100)))&lt;=1,2*ASIN(($C$7*Coefficients!$E$16)/( $A3043*($C$4/100)))*180/PI(),180),IF(AND(C$9="C",C$10="D"),IF((($C$7*Coefficients!$F$16)/($A3043*($C$4/100)))&lt;=1,2*ASIN(($C$7*Coefficients!$F$16)/( $A3043*($C$4/100)))*180/PI(),180),FALSE))))</f>
        <v>7.6800080738259657</v>
      </c>
      <c r="H3043" s="50">
        <f>IF(AND(C$9="L",C$10="IB"),(($C$7*Coefficients!$C$16)/($A3043*SIN(C$5*PI()/180))*100/2)^2*PI(),IF(AND(C$9="C",C$10="IB"),(($C$7*Coefficients!$D$16)/($A3043*SIN(C$5*PI()/180))*100/2)^2*PI(),IF(AND(C$9="L",C$10="D"),(($C$7*Coefficients!$E$16)/($A3043*SIN(C$5*PI()/180))*100/2)^2*PI(),IF(AND(C$9="C",C$10="D"),(($C$7* Coefficients!$F$16)/($A3043*SIN(C$5*PI()/180))*100/2)^2*PI(),FALSE))))</f>
        <v>24.715399516432271</v>
      </c>
      <c r="I3043" s="42">
        <f t="shared" si="331"/>
        <v>7.8539835441611444E-2</v>
      </c>
      <c r="L3043" s="44"/>
    </row>
    <row r="3044" spans="1:12" x14ac:dyDescent="0.25">
      <c r="A3044" s="51">
        <f t="shared" si="332"/>
        <v>10209.394837075151</v>
      </c>
      <c r="B3044" s="5">
        <f t="shared" si="333"/>
        <v>1.8827831683260129E-2</v>
      </c>
      <c r="C3044" s="49">
        <f t="shared" ref="C3044:C3107" si="336">20*LOG(B3044)</f>
        <v>-34.503993856934947</v>
      </c>
      <c r="D3044" s="5">
        <f t="shared" si="334"/>
        <v>98.207350976828593</v>
      </c>
      <c r="E3044" s="5">
        <f t="shared" si="335"/>
        <v>1095.7665262230687</v>
      </c>
      <c r="F3044" s="5">
        <f t="shared" ref="F3044:F3107" si="337">IF(E3044&gt;=1,10*LOG(E3044),"neg.")</f>
        <v>30.39718029354162</v>
      </c>
      <c r="G3044" s="16">
        <f>IF(AND(C$9="L",C$10="IB"),IF((($C$7*Coefficients!$C$16)/($A3044*($C$4/100)))&lt;=1,2*ASIN(($C$7*Coefficients!$C$16)/( $A3044*($C$4/100)))*180/PI(),180),IF(AND(C$9="C",C$10="IB"),IF((($C$7*Coefficients!$D$16)/($A3044*($C$4/100)))&lt;=1,2*ASIN(($C$7*Coefficients!$D$16)/( $A3044*($C$4/100)))*180/PI(),180),IF(AND(C$9="L",C$10="D"),IF((($C$7*Coefficients!$E$16)/($A3044*($C$4/100)))&lt;=1,2*ASIN(($C$7*Coefficients!$E$16)/( $A3044*($C$4/100)))*180/PI(),180),IF(AND(C$9="C",C$10="D"),IF((($C$7*Coefficients!$F$16)/($A3044*($C$4/100)))&lt;=1,2*ASIN(($C$7*Coefficients!$F$16)/( $A3044*($C$4/100)))*180/PI(),180),FALSE))))</f>
        <v>7.6623181425177078</v>
      </c>
      <c r="H3044" s="50">
        <f>IF(AND(C$9="L",C$10="IB"),(($C$7*Coefficients!$C$16)/($A3044*SIN(C$5*PI()/180))*100/2)^2*PI(),IF(AND(C$9="C",C$10="IB"),(($C$7*Coefficients!$D$16)/($A3044*SIN(C$5*PI()/180))*100/2)^2*PI(),IF(AND(C$9="L",C$10="D"),(($C$7*Coefficients!$E$16)/($A3044*SIN(C$5*PI()/180))*100/2)^2*PI(),IF(AND(C$9="C",C$10="D"),(($C$7* Coefficients!$F$16)/($A3044*SIN(C$5*PI()/180))*100/2)^2*PI(),FALSE))))</f>
        <v>24.601842570664001</v>
      </c>
      <c r="I3044" s="42">
        <f t="shared" ref="I3044:I3107" si="338">(0.8/A3044)*1000</f>
        <v>7.835919883270856E-2</v>
      </c>
      <c r="L3044" s="44"/>
    </row>
    <row r="3045" spans="1:12" x14ac:dyDescent="0.25">
      <c r="A3045" s="51">
        <f t="shared" ref="A3045:A3108" si="339">A3044*10^(1/1000)</f>
        <v>10232.929922805888</v>
      </c>
      <c r="B3045" s="5">
        <f t="shared" si="333"/>
        <v>1.9523740780862272E-2</v>
      </c>
      <c r="C3045" s="49">
        <f t="shared" si="336"/>
        <v>-34.188739343183173</v>
      </c>
      <c r="D3045" s="5">
        <f t="shared" si="334"/>
        <v>98.433742301830051</v>
      </c>
      <c r="E3045" s="5">
        <f t="shared" si="335"/>
        <v>1100.8243547022</v>
      </c>
      <c r="F3045" s="5">
        <f t="shared" si="337"/>
        <v>30.41718029354162</v>
      </c>
      <c r="G3045" s="16">
        <f>IF(AND(C$9="L",C$10="IB"),IF((($C$7*Coefficients!$C$16)/($A3045*($C$4/100)))&lt;=1,2*ASIN(($C$7*Coefficients!$C$16)/( $A3045*($C$4/100)))*180/PI(),180),IF(AND(C$9="C",C$10="IB"),IF((($C$7*Coefficients!$D$16)/($A3045*($C$4/100)))&lt;=1,2*ASIN(($C$7*Coefficients!$D$16)/( $A3045*($C$4/100)))*180/PI(),180),IF(AND(C$9="L",C$10="D"),IF((($C$7*Coefficients!$E$16)/($A3045*($C$4/100)))&lt;=1,2*ASIN(($C$7*Coefficients!$E$16)/( $A3045*($C$4/100)))*180/PI(),180),IF(AND(C$9="C",C$10="D"),IF((($C$7*Coefficients!$F$16)/($A3045*($C$4/100)))&lt;=1,2*ASIN(($C$7*Coefficients!$F$16)/( $A3045*($C$4/100)))*180/PI(),180),FALSE))))</f>
        <v>7.6446690791658103</v>
      </c>
      <c r="H3045" s="50">
        <f>IF(AND(C$9="L",C$10="IB"),(($C$7*Coefficients!$C$16)/($A3045*SIN(C$5*PI()/180))*100/2)^2*PI(),IF(AND(C$9="C",C$10="IB"),(($C$7*Coefficients!$D$16)/($A3045*SIN(C$5*PI()/180))*100/2)^2*PI(),IF(AND(C$9="L",C$10="D"),(($C$7*Coefficients!$E$16)/($A3045*SIN(C$5*PI()/180))*100/2)^2*PI(),IF(AND(C$9="C",C$10="D"),(($C$7* Coefficients!$F$16)/($A3045*SIN(C$5*PI()/180))*100/2)^2*PI(),FALSE))))</f>
        <v>24.488807371668365</v>
      </c>
      <c r="I3045" s="42">
        <f t="shared" si="338"/>
        <v>7.8178977676477496E-2</v>
      </c>
      <c r="L3045" s="44"/>
    </row>
    <row r="3046" spans="1:12" x14ac:dyDescent="0.25">
      <c r="A3046" s="51">
        <f t="shared" si="339"/>
        <v>10256.519262512418</v>
      </c>
      <c r="B3046" s="5">
        <f t="shared" si="333"/>
        <v>2.0196148337246967E-2</v>
      </c>
      <c r="C3046" s="49">
        <f t="shared" si="336"/>
        <v>-33.894628962926518</v>
      </c>
      <c r="D3046" s="5">
        <f t="shared" si="334"/>
        <v>98.660655512734365</v>
      </c>
      <c r="E3046" s="5">
        <f t="shared" si="335"/>
        <v>1105.9055290568547</v>
      </c>
      <c r="F3046" s="5">
        <f t="shared" si="337"/>
        <v>30.437180293541619</v>
      </c>
      <c r="G3046" s="16">
        <f>IF(AND(C$9="L",C$10="IB"),IF((($C$7*Coefficients!$C$16)/($A3046*($C$4/100)))&lt;=1,2*ASIN(($C$7*Coefficients!$C$16)/( $A3046*($C$4/100)))*180/PI(),180),IF(AND(C$9="C",C$10="IB"),IF((($C$7*Coefficients!$D$16)/($A3046*($C$4/100)))&lt;=1,2*ASIN(($C$7*Coefficients!$D$16)/( $A3046*($C$4/100)))*180/PI(),180),IF(AND(C$9="L",C$10="D"),IF((($C$7*Coefficients!$E$16)/($A3046*($C$4/100)))&lt;=1,2*ASIN(($C$7*Coefficients!$E$16)/( $A3046*($C$4/100)))*180/PI(),180),IF(AND(C$9="C",C$10="D"),IF((($C$7*Coefficients!$F$16)/($A3046*($C$4/100)))&lt;=1,2*ASIN(($C$7*Coefficients!$F$16)/( $A3046*($C$4/100)))*180/PI(),180),FALSE))))</f>
        <v>7.6270607885164354</v>
      </c>
      <c r="H3046" s="50">
        <f>IF(AND(C$9="L",C$10="IB"),(($C$7*Coefficients!$C$16)/($A3046*SIN(C$5*PI()/180))*100/2)^2*PI(),IF(AND(C$9="C",C$10="IB"),(($C$7*Coefficients!$D$16)/($A3046*SIN(C$5*PI()/180))*100/2)^2*PI(),IF(AND(C$9="L",C$10="D"),(($C$7*Coefficients!$E$16)/($A3046*SIN(C$5*PI()/180))*100/2)^2*PI(),IF(AND(C$9="C",C$10="D"),(($C$7* Coefficients!$F$16)/($A3046*SIN(C$5*PI()/180))*100/2)^2*PI(),FALSE))))</f>
        <v>24.376291522236702</v>
      </c>
      <c r="I3046" s="42">
        <f t="shared" si="338"/>
        <v>7.7999171017403557E-2</v>
      </c>
      <c r="L3046" s="44"/>
    </row>
    <row r="3047" spans="1:12" x14ac:dyDescent="0.25">
      <c r="A3047" s="51">
        <f t="shared" si="339"/>
        <v>10280.162981263073</v>
      </c>
      <c r="B3047" s="5">
        <f t="shared" si="333"/>
        <v>2.0844366144739269E-2</v>
      </c>
      <c r="C3047" s="49">
        <f t="shared" si="336"/>
        <v>-33.620226135510215</v>
      </c>
      <c r="D3047" s="5">
        <f t="shared" si="334"/>
        <v>98.888091812612856</v>
      </c>
      <c r="E3047" s="5">
        <f t="shared" si="335"/>
        <v>1111.0101570466986</v>
      </c>
      <c r="F3047" s="5">
        <f t="shared" si="337"/>
        <v>30.457180293541619</v>
      </c>
      <c r="G3047" s="16">
        <f>IF(AND(C$9="L",C$10="IB"),IF((($C$7*Coefficients!$C$16)/($A3047*($C$4/100)))&lt;=1,2*ASIN(($C$7*Coefficients!$C$16)/( $A3047*($C$4/100)))*180/PI(),180),IF(AND(C$9="C",C$10="IB"),IF((($C$7*Coefficients!$D$16)/($A3047*($C$4/100)))&lt;=1,2*ASIN(($C$7*Coefficients!$D$16)/( $A3047*($C$4/100)))*180/PI(),180),IF(AND(C$9="L",C$10="D"),IF((($C$7*Coefficients!$E$16)/($A3047*($C$4/100)))&lt;=1,2*ASIN(($C$7*Coefficients!$E$16)/( $A3047*($C$4/100)))*180/PI(),180),IF(AND(C$9="C",C$10="D"),IF((($C$7*Coefficients!$F$16)/($A3047*($C$4/100)))&lt;=1,2*ASIN(($C$7*Coefficients!$F$16)/( $A3047*($C$4/100)))*180/PI(),180),FALSE))))</f>
        <v>7.6094931755435562</v>
      </c>
      <c r="H3047" s="50">
        <f>IF(AND(C$9="L",C$10="IB"),(($C$7*Coefficients!$C$16)/($A3047*SIN(C$5*PI()/180))*100/2)^2*PI(),IF(AND(C$9="C",C$10="IB"),(($C$7*Coefficients!$D$16)/($A3047*SIN(C$5*PI()/180))*100/2)^2*PI(),IF(AND(C$9="L",C$10="D"),(($C$7*Coefficients!$E$16)/($A3047*SIN(C$5*PI()/180))*100/2)^2*PI(),IF(AND(C$9="C",C$10="D"),(($C$7* Coefficients!$F$16)/($A3047*SIN(C$5*PI()/180))*100/2)^2*PI(),FALSE))))</f>
        <v>24.264292636174513</v>
      </c>
      <c r="I3047" s="42">
        <f t="shared" si="338"/>
        <v>7.7819777902169804E-2</v>
      </c>
      <c r="L3047" s="44"/>
    </row>
    <row r="3048" spans="1:12" x14ac:dyDescent="0.25">
      <c r="A3048" s="51">
        <f t="shared" si="339"/>
        <v>10303.861204414494</v>
      </c>
      <c r="B3048" s="5">
        <f t="shared" si="333"/>
        <v>2.1467727630123699E-2</v>
      </c>
      <c r="C3048" s="49">
        <f t="shared" si="336"/>
        <v>-33.364278468449719</v>
      </c>
      <c r="D3048" s="5">
        <f t="shared" si="334"/>
        <v>99.116052407310121</v>
      </c>
      <c r="E3048" s="5">
        <f t="shared" si="335"/>
        <v>1116.1383469287925</v>
      </c>
      <c r="F3048" s="5">
        <f t="shared" si="337"/>
        <v>30.477180293541615</v>
      </c>
      <c r="G3048" s="16">
        <f>IF(AND(C$9="L",C$10="IB"),IF((($C$7*Coefficients!$C$16)/($A3048*($C$4/100)))&lt;=1,2*ASIN(($C$7*Coefficients!$C$16)/( $A3048*($C$4/100)))*180/PI(),180),IF(AND(C$9="C",C$10="IB"),IF((($C$7*Coefficients!$D$16)/($A3048*($C$4/100)))&lt;=1,2*ASIN(($C$7*Coefficients!$D$16)/( $A3048*($C$4/100)))*180/PI(),180),IF(AND(C$9="L",C$10="D"),IF((($C$7*Coefficients!$E$16)/($A3048*($C$4/100)))&lt;=1,2*ASIN(($C$7*Coefficients!$E$16)/( $A3048*($C$4/100)))*180/PI(),180),IF(AND(C$9="C",C$10="D"),IF((($C$7*Coefficients!$F$16)/($A3048*($C$4/100)))&lt;=1,2*ASIN(($C$7*Coefficients!$F$16)/( $A3048*($C$4/100)))*180/PI(),180),FALSE))))</f>
        <v>7.5919661454483869</v>
      </c>
      <c r="H3048" s="50">
        <f>IF(AND(C$9="L",C$10="IB"),(($C$7*Coefficients!$C$16)/($A3048*SIN(C$5*PI()/180))*100/2)^2*PI(),IF(AND(C$9="C",C$10="IB"),(($C$7*Coefficients!$D$16)/($A3048*SIN(C$5*PI()/180))*100/2)^2*PI(),IF(AND(C$9="L",C$10="D"),(($C$7*Coefficients!$E$16)/($A3048*SIN(C$5*PI()/180))*100/2)^2*PI(),IF(AND(C$9="C",C$10="D"),(($C$7* Coefficients!$F$16)/($A3048*SIN(C$5*PI()/180))*100/2)^2*PI(),FALSE))))</f>
        <v>24.152808338250875</v>
      </c>
      <c r="I3048" s="42">
        <f t="shared" si="338"/>
        <v>7.7640797379651738E-2</v>
      </c>
      <c r="L3048" s="44"/>
    </row>
    <row r="3049" spans="1:12" x14ac:dyDescent="0.25">
      <c r="A3049" s="51">
        <f t="shared" si="339"/>
        <v>10327.614057612303</v>
      </c>
      <c r="B3049" s="5">
        <f t="shared" si="333"/>
        <v>2.2065588762728149E-2</v>
      </c>
      <c r="C3049" s="49">
        <f t="shared" si="336"/>
        <v>-33.125689600916189</v>
      </c>
      <c r="D3049" s="5">
        <f t="shared" si="334"/>
        <v>99.344538505450558</v>
      </c>
      <c r="E3049" s="5">
        <f t="shared" si="335"/>
        <v>1121.2902074598908</v>
      </c>
      <c r="F3049" s="5">
        <f t="shared" si="337"/>
        <v>30.497180293541618</v>
      </c>
      <c r="G3049" s="16">
        <f>IF(AND(C$9="L",C$10="IB"),IF((($C$7*Coefficients!$C$16)/($A3049*($C$4/100)))&lt;=1,2*ASIN(($C$7*Coefficients!$C$16)/( $A3049*($C$4/100)))*180/PI(),180),IF(AND(C$9="C",C$10="IB"),IF((($C$7*Coefficients!$D$16)/($A3049*($C$4/100)))&lt;=1,2*ASIN(($C$7*Coefficients!$D$16)/( $A3049*($C$4/100)))*180/PI(),180),IF(AND(C$9="L",C$10="D"),IF((($C$7*Coefficients!$E$16)/($A3049*($C$4/100)))&lt;=1,2*ASIN(($C$7*Coefficients!$E$16)/( $A3049*($C$4/100)))*180/PI(),180),IF(AND(C$9="C",C$10="D"),IF((($C$7*Coefficients!$F$16)/($A3049*($C$4/100)))&lt;=1,2*ASIN(($C$7*Coefficients!$F$16)/( $A3049*($C$4/100)))*180/PI(),180),FALSE))))</f>
        <v>7.57447960365878</v>
      </c>
      <c r="H3049" s="50">
        <f>IF(AND(C$9="L",C$10="IB"),(($C$7*Coefficients!$C$16)/($A3049*SIN(C$5*PI()/180))*100/2)^2*PI(),IF(AND(C$9="C",C$10="IB"),(($C$7*Coefficients!$D$16)/($A3049*SIN(C$5*PI()/180))*100/2)^2*PI(),IF(AND(C$9="L",C$10="D"),(($C$7*Coefficients!$E$16)/($A3049*SIN(C$5*PI()/180))*100/2)^2*PI(),IF(AND(C$9="C",C$10="D"),(($C$7* Coefficients!$F$16)/($A3049*SIN(C$5*PI()/180))*100/2)^2*PI(),FALSE))))</f>
        <v>24.041836264148053</v>
      </c>
      <c r="I3049" s="42">
        <f t="shared" si="338"/>
        <v>7.7462228500912472E-2</v>
      </c>
      <c r="L3049" s="44"/>
    </row>
    <row r="3050" spans="1:12" x14ac:dyDescent="0.25">
      <c r="A3050" s="51">
        <f t="shared" si="339"/>
        <v>10351.421666791763</v>
      </c>
      <c r="B3050" s="5">
        <f t="shared" si="333"/>
        <v>2.2637328950390667E-2</v>
      </c>
      <c r="C3050" s="49">
        <f t="shared" si="336"/>
        <v>-32.903496364640745</v>
      </c>
      <c r="D3050" s="5">
        <f t="shared" si="334"/>
        <v>99.573551318444686</v>
      </c>
      <c r="E3050" s="5">
        <f t="shared" si="335"/>
        <v>1126.4658478987437</v>
      </c>
      <c r="F3050" s="5">
        <f t="shared" si="337"/>
        <v>30.517180293541614</v>
      </c>
      <c r="G3050" s="16">
        <f>IF(AND(C$9="L",C$10="IB"),IF((($C$7*Coefficients!$C$16)/($A3050*($C$4/100)))&lt;=1,2*ASIN(($C$7*Coefficients!$C$16)/( $A3050*($C$4/100)))*180/PI(),180),IF(AND(C$9="C",C$10="IB"),IF((($C$7*Coefficients!$D$16)/($A3050*($C$4/100)))&lt;=1,2*ASIN(($C$7*Coefficients!$D$16)/( $A3050*($C$4/100)))*180/PI(),180),IF(AND(C$9="L",C$10="D"),IF((($C$7*Coefficients!$E$16)/($A3050*($C$4/100)))&lt;=1,2*ASIN(($C$7*Coefficients!$E$16)/( $A3050*($C$4/100)))*180/PI(),180),IF(AND(C$9="C",C$10="D"),IF((($C$7*Coefficients!$F$16)/($A3050*($C$4/100)))&lt;=1,2*ASIN(($C$7*Coefficients!$F$16)/( $A3050*($C$4/100)))*180/PI(),180),FALSE))))</f>
        <v>7.5570334558286669</v>
      </c>
      <c r="H3050" s="50">
        <f>IF(AND(C$9="L",C$10="IB"),(($C$7*Coefficients!$C$16)/($A3050*SIN(C$5*PI()/180))*100/2)^2*PI(),IF(AND(C$9="C",C$10="IB"),(($C$7*Coefficients!$D$16)/($A3050*SIN(C$5*PI()/180))*100/2)^2*PI(),IF(AND(C$9="L",C$10="D"),(($C$7*Coefficients!$E$16)/($A3050*SIN(C$5*PI()/180))*100/2)^2*PI(),IF(AND(C$9="C",C$10="D"),(($C$7* Coefficients!$F$16)/($A3050*SIN(C$5*PI()/180))*100/2)^2*PI(),FALSE))))</f>
        <v>23.931374060411382</v>
      </c>
      <c r="I3050" s="42">
        <f t="shared" si="338"/>
        <v>7.7284070319197581E-2</v>
      </c>
      <c r="L3050" s="44"/>
    </row>
    <row r="3051" spans="1:12" x14ac:dyDescent="0.25">
      <c r="A3051" s="51">
        <f t="shared" si="339"/>
        <v>10375.284158178447</v>
      </c>
      <c r="B3051" s="5">
        <f t="shared" si="333"/>
        <v>2.3182351922032697E-2</v>
      </c>
      <c r="C3051" s="49">
        <f t="shared" si="336"/>
        <v>-32.696850112102943</v>
      </c>
      <c r="D3051" s="5">
        <f t="shared" si="334"/>
        <v>99.803092060495658</v>
      </c>
      <c r="E3051" s="5">
        <f t="shared" si="335"/>
        <v>1131.6653780084187</v>
      </c>
      <c r="F3051" s="5">
        <f t="shared" si="337"/>
        <v>30.537180293541617</v>
      </c>
      <c r="G3051" s="16">
        <f>IF(AND(C$9="L",C$10="IB"),IF((($C$7*Coefficients!$C$16)/($A3051*($C$4/100)))&lt;=1,2*ASIN(($C$7*Coefficients!$C$16)/( $A3051*($C$4/100)))*180/PI(),180),IF(AND(C$9="C",C$10="IB"),IF((($C$7*Coefficients!$D$16)/($A3051*($C$4/100)))&lt;=1,2*ASIN(($C$7*Coefficients!$D$16)/( $A3051*($C$4/100)))*180/PI(),180),IF(AND(C$9="L",C$10="D"),IF((($C$7*Coefficients!$E$16)/($A3051*($C$4/100)))&lt;=1,2*ASIN(($C$7*Coefficients!$E$16)/( $A3051*($C$4/100)))*180/PI(),180),IF(AND(C$9="C",C$10="D"),IF((($C$7*Coefficients!$F$16)/($A3051*($C$4/100)))&lt;=1,2*ASIN(($C$7*Coefficients!$F$16)/( $A3051*($C$4/100)))*180/PI(),180),FALSE))))</f>
        <v>7.5396276078374607</v>
      </c>
      <c r="H3051" s="50">
        <f>IF(AND(C$9="L",C$10="IB"),(($C$7*Coefficients!$C$16)/($A3051*SIN(C$5*PI()/180))*100/2)^2*PI(),IF(AND(C$9="C",C$10="IB"),(($C$7*Coefficients!$D$16)/($A3051*SIN(C$5*PI()/180))*100/2)^2*PI(),IF(AND(C$9="L",C$10="D"),(($C$7*Coefficients!$E$16)/($A3051*SIN(C$5*PI()/180))*100/2)^2*PI(),IF(AND(C$9="C",C$10="D"),(($C$7* Coefficients!$F$16)/($A3051*SIN(C$5*PI()/180))*100/2)^2*PI(),FALSE))))</f>
        <v>23.821419384399288</v>
      </c>
      <c r="I3051" s="42">
        <f t="shared" si="338"/>
        <v>7.7106321889930135E-2</v>
      </c>
      <c r="L3051" s="44"/>
    </row>
    <row r="3052" spans="1:12" x14ac:dyDescent="0.25">
      <c r="A3052" s="51">
        <f t="shared" si="339"/>
        <v>10399.201658288908</v>
      </c>
      <c r="B3052" s="5">
        <f t="shared" si="333"/>
        <v>2.3700086595551936E-2</v>
      </c>
      <c r="C3052" s="49">
        <f t="shared" si="336"/>
        <v>-32.505001343172054</v>
      </c>
      <c r="D3052" s="5">
        <f t="shared" si="334"/>
        <v>100.03316194860562</v>
      </c>
      <c r="E3052" s="5">
        <f t="shared" si="335"/>
        <v>1136.8889080586264</v>
      </c>
      <c r="F3052" s="5">
        <f t="shared" si="337"/>
        <v>30.557180293541613</v>
      </c>
      <c r="G3052" s="16">
        <f>IF(AND(C$9="L",C$10="IB"),IF((($C$7*Coefficients!$C$16)/($A3052*($C$4/100)))&lt;=1,2*ASIN(($C$7*Coefficients!$C$16)/( $A3052*($C$4/100)))*180/PI(),180),IF(AND(C$9="C",C$10="IB"),IF((($C$7*Coefficients!$D$16)/($A3052*($C$4/100)))&lt;=1,2*ASIN(($C$7*Coefficients!$D$16)/( $A3052*($C$4/100)))*180/PI(),180),IF(AND(C$9="L",C$10="D"),IF((($C$7*Coefficients!$E$16)/($A3052*($C$4/100)))&lt;=1,2*ASIN(($C$7*Coefficients!$E$16)/( $A3052*($C$4/100)))*180/PI(),180),IF(AND(C$9="C",C$10="D"),IF((($C$7*Coefficients!$F$16)/($A3052*($C$4/100)))&lt;=1,2*ASIN(($C$7*Coefficients!$F$16)/( $A3052*($C$4/100)))*180/PI(),180),FALSE))))</f>
        <v>7.5222619657894807</v>
      </c>
      <c r="H3052" s="50">
        <f>IF(AND(C$9="L",C$10="IB"),(($C$7*Coefficients!$C$16)/($A3052*SIN(C$5*PI()/180))*100/2)^2*PI(),IF(AND(C$9="C",C$10="IB"),(($C$7*Coefficients!$D$16)/($A3052*SIN(C$5*PI()/180))*100/2)^2*PI(),IF(AND(C$9="L",C$10="D"),(($C$7*Coefficients!$E$16)/($A3052*SIN(C$5*PI()/180))*100/2)^2*PI(),IF(AND(C$9="C",C$10="D"),(($C$7* Coefficients!$F$16)/($A3052*SIN(C$5*PI()/180))*100/2)^2*PI(),FALSE))))</f>
        <v>23.711969904233737</v>
      </c>
      <c r="I3052" s="42">
        <f t="shared" si="338"/>
        <v>7.6928982270705631E-2</v>
      </c>
      <c r="L3052" s="44"/>
    </row>
    <row r="3053" spans="1:12" x14ac:dyDescent="0.25">
      <c r="A3053" s="51">
        <f t="shared" si="339"/>
        <v>10423.174293931354</v>
      </c>
      <c r="B3053" s="5">
        <f t="shared" si="333"/>
        <v>2.4189987929733824E-2</v>
      </c>
      <c r="C3053" s="49">
        <f t="shared" si="336"/>
        <v>-32.327286966827145</v>
      </c>
      <c r="D3053" s="5">
        <f t="shared" si="334"/>
        <v>100.26376220258228</v>
      </c>
      <c r="E3053" s="5">
        <f t="shared" si="335"/>
        <v>1142.1365488280589</v>
      </c>
      <c r="F3053" s="5">
        <f t="shared" si="337"/>
        <v>30.577180293541616</v>
      </c>
      <c r="G3053" s="16">
        <f>IF(AND(C$9="L",C$10="IB"),IF((($C$7*Coefficients!$C$16)/($A3053*($C$4/100)))&lt;=1,2*ASIN(($C$7*Coefficients!$C$16)/( $A3053*($C$4/100)))*180/PI(),180),IF(AND(C$9="C",C$10="IB"),IF((($C$7*Coefficients!$D$16)/($A3053*($C$4/100)))&lt;=1,2*ASIN(($C$7*Coefficients!$D$16)/( $A3053*($C$4/100)))*180/PI(),180),IF(AND(C$9="L",C$10="D"),IF((($C$7*Coefficients!$E$16)/($A3053*($C$4/100)))&lt;=1,2*ASIN(($C$7*Coefficients!$E$16)/( $A3053*($C$4/100)))*180/PI(),180),IF(AND(C$9="C",C$10="D"),IF((($C$7*Coefficients!$F$16)/($A3053*($C$4/100)))&lt;=1,2*ASIN(($C$7*Coefficients!$F$16)/( $A3053*($C$4/100)))*180/PI(),180),FALSE))))</f>
        <v>7.5049364360133897</v>
      </c>
      <c r="H3053" s="50">
        <f>IF(AND(C$9="L",C$10="IB"),(($C$7*Coefficients!$C$16)/($A3053*SIN(C$5*PI()/180))*100/2)^2*PI(),IF(AND(C$9="C",C$10="IB"),(($C$7*Coefficients!$D$16)/($A3053*SIN(C$5*PI()/180))*100/2)^2*PI(),IF(AND(C$9="L",C$10="D"),(($C$7*Coefficients!$E$16)/($A3053*SIN(C$5*PI()/180))*100/2)^2*PI(),IF(AND(C$9="C",C$10="D"),(($C$7* Coefficients!$F$16)/($A3053*SIN(C$5*PI()/180))*100/2)^2*PI(),FALSE))))</f>
        <v>23.603023298750625</v>
      </c>
      <c r="I3053" s="42">
        <f t="shared" si="338"/>
        <v>7.6752050521287071E-2</v>
      </c>
      <c r="L3053" s="44"/>
    </row>
    <row r="3054" spans="1:12" x14ac:dyDescent="0.25">
      <c r="A3054" s="51">
        <f t="shared" si="339"/>
        <v>10447.202192206309</v>
      </c>
      <c r="B3054" s="5">
        <f t="shared" si="333"/>
        <v>2.4651537758875797E-2</v>
      </c>
      <c r="C3054" s="49">
        <f t="shared" si="336"/>
        <v>-32.163119686466104</v>
      </c>
      <c r="D3054" s="5">
        <f t="shared" si="334"/>
        <v>100.49489404504514</v>
      </c>
      <c r="E3054" s="5">
        <f t="shared" si="335"/>
        <v>1147.408411606739</v>
      </c>
      <c r="F3054" s="5">
        <f t="shared" si="337"/>
        <v>30.597180293541616</v>
      </c>
      <c r="G3054" s="16">
        <f>IF(AND(C$9="L",C$10="IB"),IF((($C$7*Coefficients!$C$16)/($A3054*($C$4/100)))&lt;=1,2*ASIN(($C$7*Coefficients!$C$16)/( $A3054*($C$4/100)))*180/PI(),180),IF(AND(C$9="C",C$10="IB"),IF((($C$7*Coefficients!$D$16)/($A3054*($C$4/100)))&lt;=1,2*ASIN(($C$7*Coefficients!$D$16)/( $A3054*($C$4/100)))*180/PI(),180),IF(AND(C$9="L",C$10="D"),IF((($C$7*Coefficients!$E$16)/($A3054*($C$4/100)))&lt;=1,2*ASIN(($C$7*Coefficients!$E$16)/( $A3054*($C$4/100)))*180/PI(),180),IF(AND(C$9="C",C$10="D"),IF((($C$7*Coefficients!$F$16)/($A3054*($C$4/100)))&lt;=1,2*ASIN(($C$7*Coefficients!$F$16)/( $A3054*($C$4/100)))*180/PI(),180),FALSE))))</f>
        <v>7.4876509250616063</v>
      </c>
      <c r="H3054" s="50">
        <f>IF(AND(C$9="L",C$10="IB"),(($C$7*Coefficients!$C$16)/($A3054*SIN(C$5*PI()/180))*100/2)^2*PI(),IF(AND(C$9="C",C$10="IB"),(($C$7*Coefficients!$D$16)/($A3054*SIN(C$5*PI()/180))*100/2)^2*PI(),IF(AND(C$9="L",C$10="D"),(($C$7*Coefficients!$E$16)/($A3054*SIN(C$5*PI()/180))*100/2)^2*PI(),IF(AND(C$9="C",C$10="D"),(($C$7* Coefficients!$F$16)/($A3054*SIN(C$5*PI()/180))*100/2)^2*PI(),FALSE))))</f>
        <v>23.49457725745069</v>
      </c>
      <c r="I3054" s="42">
        <f t="shared" si="338"/>
        <v>7.6575525703599961E-2</v>
      </c>
      <c r="L3054" s="44"/>
    </row>
    <row r="3055" spans="1:12" x14ac:dyDescent="0.25">
      <c r="A3055" s="51">
        <f t="shared" si="339"/>
        <v>10471.285480507298</v>
      </c>
      <c r="B3055" s="5">
        <f t="shared" si="333"/>
        <v>2.5084245608804866E-2</v>
      </c>
      <c r="C3055" s="49">
        <f t="shared" si="336"/>
        <v>-32.011979110870726</v>
      </c>
      <c r="D3055" s="5">
        <f t="shared" si="334"/>
        <v>100.72655870143225</v>
      </c>
      <c r="E3055" s="5">
        <f t="shared" si="335"/>
        <v>1152.7046081983822</v>
      </c>
      <c r="F3055" s="5">
        <f t="shared" si="337"/>
        <v>30.617180293541615</v>
      </c>
      <c r="G3055" s="16">
        <f>IF(AND(C$9="L",C$10="IB"),IF((($C$7*Coefficients!$C$16)/($A3055*($C$4/100)))&lt;=1,2*ASIN(($C$7*Coefficients!$C$16)/( $A3055*($C$4/100)))*180/PI(),180),IF(AND(C$9="C",C$10="IB"),IF((($C$7*Coefficients!$D$16)/($A3055*($C$4/100)))&lt;=1,2*ASIN(($C$7*Coefficients!$D$16)/( $A3055*($C$4/100)))*180/PI(),180),IF(AND(C$9="L",C$10="D"),IF((($C$7*Coefficients!$E$16)/($A3055*($C$4/100)))&lt;=1,2*ASIN(($C$7*Coefficients!$E$16)/( $A3055*($C$4/100)))*180/PI(),180),IF(AND(C$9="C",C$10="D"),IF((($C$7*Coefficients!$F$16)/($A3055*($C$4/100)))&lt;=1,2*ASIN(($C$7*Coefficients!$F$16)/( $A3055*($C$4/100)))*180/PI(),180),FALSE))))</f>
        <v>7.4704053397097372</v>
      </c>
      <c r="H3055" s="50">
        <f>IF(AND(C$9="L",C$10="IB"),(($C$7*Coefficients!$C$16)/($A3055*SIN(C$5*PI()/180))*100/2)^2*PI(),IF(AND(C$9="C",C$10="IB"),(($C$7*Coefficients!$D$16)/($A3055*SIN(C$5*PI()/180))*100/2)^2*PI(),IF(AND(C$9="L",C$10="D"),(($C$7*Coefficients!$E$16)/($A3055*SIN(C$5*PI()/180))*100/2)^2*PI(),IF(AND(C$9="C",C$10="D"),(($C$7* Coefficients!$F$16)/($A3055*SIN(C$5*PI()/180))*100/2)^2*PI(),FALSE))))</f>
        <v>23.386629480450402</v>
      </c>
      <c r="I3055" s="42">
        <f t="shared" si="338"/>
        <v>7.639940688172725E-2</v>
      </c>
      <c r="L3055" s="44"/>
    </row>
    <row r="3056" spans="1:12" x14ac:dyDescent="0.25">
      <c r="A3056" s="51">
        <f t="shared" si="339"/>
        <v>10495.424286521522</v>
      </c>
      <c r="B3056" s="5">
        <f t="shared" si="333"/>
        <v>2.5487649492968858E-2</v>
      </c>
      <c r="C3056" s="49">
        <f t="shared" si="336"/>
        <v>-31.873404278690153</v>
      </c>
      <c r="D3056" s="5">
        <f t="shared" si="334"/>
        <v>100.95875740000659</v>
      </c>
      <c r="E3056" s="5">
        <f t="shared" si="335"/>
        <v>1158.0252509227653</v>
      </c>
      <c r="F3056" s="5">
        <f t="shared" si="337"/>
        <v>30.637180293541615</v>
      </c>
      <c r="G3056" s="16">
        <f>IF(AND(C$9="L",C$10="IB"),IF((($C$7*Coefficients!$C$16)/($A3056*($C$4/100)))&lt;=1,2*ASIN(($C$7*Coefficients!$C$16)/( $A3056*($C$4/100)))*180/PI(),180),IF(AND(C$9="C",C$10="IB"),IF((($C$7*Coefficients!$D$16)/($A3056*($C$4/100)))&lt;=1,2*ASIN(($C$7*Coefficients!$D$16)/( $A3056*($C$4/100)))*180/PI(),180),IF(AND(C$9="L",C$10="D"),IF((($C$7*Coefficients!$E$16)/($A3056*($C$4/100)))&lt;=1,2*ASIN(($C$7*Coefficients!$E$16)/( $A3056*($C$4/100)))*180/PI(),180),IF(AND(C$9="C",C$10="D"),IF((($C$7*Coefficients!$F$16)/($A3056*($C$4/100)))&lt;=1,2*ASIN(($C$7*Coefficients!$F$16)/( $A3056*($C$4/100)))*180/PI(),180),FALSE))))</f>
        <v>7.4531995869559964</v>
      </c>
      <c r="H3056" s="50">
        <f>IF(AND(C$9="L",C$10="IB"),(($C$7*Coefficients!$C$16)/($A3056*SIN(C$5*PI()/180))*100/2)^2*PI(),IF(AND(C$9="C",C$10="IB"),(($C$7*Coefficients!$D$16)/($A3056*SIN(C$5*PI()/180))*100/2)^2*PI(),IF(AND(C$9="L",C$10="D"),(($C$7*Coefficients!$E$16)/($A3056*SIN(C$5*PI()/180))*100/2)^2*PI(),IF(AND(C$9="C",C$10="D"),(($C$7* Coefficients!$F$16)/($A3056*SIN(C$5*PI()/180))*100/2)^2*PI(),FALSE))))</f>
        <v>23.279177678433246</v>
      </c>
      <c r="I3056" s="42">
        <f t="shared" si="338"/>
        <v>7.6223693121904509E-2</v>
      </c>
      <c r="L3056" s="44"/>
    </row>
    <row r="3057" spans="1:12" x14ac:dyDescent="0.25">
      <c r="A3057" s="51">
        <f t="shared" si="339"/>
        <v>10519.618738230523</v>
      </c>
      <c r="B3057" s="5">
        <f t="shared" si="333"/>
        <v>2.5861316687271638E-2</v>
      </c>
      <c r="C3057" s="49">
        <f t="shared" si="336"/>
        <v>-31.746987349778145</v>
      </c>
      <c r="D3057" s="5">
        <f t="shared" si="334"/>
        <v>101.19149137186251</v>
      </c>
      <c r="E3057" s="5">
        <f t="shared" si="335"/>
        <v>1163.3704526181102</v>
      </c>
      <c r="F3057" s="5">
        <f t="shared" si="337"/>
        <v>30.657180293541614</v>
      </c>
      <c r="G3057" s="16">
        <f>IF(AND(C$9="L",C$10="IB"),IF((($C$7*Coefficients!$C$16)/($A3057*($C$4/100)))&lt;=1,2*ASIN(($C$7*Coefficients!$C$16)/( $A3057*($C$4/100)))*180/PI(),180),IF(AND(C$9="C",C$10="IB"),IF((($C$7*Coefficients!$D$16)/($A3057*($C$4/100)))&lt;=1,2*ASIN(($C$7*Coefficients!$D$16)/( $A3057*($C$4/100)))*180/PI(),180),IF(AND(C$9="L",C$10="D"),IF((($C$7*Coefficients!$E$16)/($A3057*($C$4/100)))&lt;=1,2*ASIN(($C$7*Coefficients!$E$16)/( $A3057*($C$4/100)))*180/PI(),180),IF(AND(C$9="C",C$10="D"),IF((($C$7*Coefficients!$F$16)/($A3057*($C$4/100)))&lt;=1,2*ASIN(($C$7*Coefficients!$F$16)/( $A3057*($C$4/100)))*180/PI(),180),FALSE))))</f>
        <v>7.4360335740206587</v>
      </c>
      <c r="H3057" s="50">
        <f>IF(AND(C$9="L",C$10="IB"),(($C$7*Coefficients!$C$16)/($A3057*SIN(C$5*PI()/180))*100/2)^2*PI(),IF(AND(C$9="C",C$10="IB"),(($C$7*Coefficients!$D$16)/($A3057*SIN(C$5*PI()/180))*100/2)^2*PI(),IF(AND(C$9="L",C$10="D"),(($C$7*Coefficients!$E$16)/($A3057*SIN(C$5*PI()/180))*100/2)^2*PI(),IF(AND(C$9="C",C$10="D"),(($C$7* Coefficients!$F$16)/($A3057*SIN(C$5*PI()/180))*100/2)^2*PI(),FALSE))))</f>
        <v>23.172219572601204</v>
      </c>
      <c r="I3057" s="42">
        <f t="shared" si="338"/>
        <v>7.6048383492514859E-2</v>
      </c>
      <c r="L3057" s="44"/>
    </row>
    <row r="3058" spans="1:12" x14ac:dyDescent="0.25">
      <c r="A3058" s="51">
        <f t="shared" si="339"/>
        <v>10543.868963910878</v>
      </c>
      <c r="B3058" s="5">
        <f t="shared" si="333"/>
        <v>2.620484448232312E-2</v>
      </c>
      <c r="C3058" s="49">
        <f t="shared" si="336"/>
        <v>-31.632368267153204</v>
      </c>
      <c r="D3058" s="5">
        <f t="shared" si="334"/>
        <v>101.42476185093237</v>
      </c>
      <c r="E3058" s="5">
        <f t="shared" si="335"/>
        <v>1168.7403266434767</v>
      </c>
      <c r="F3058" s="5">
        <f t="shared" si="337"/>
        <v>30.67718029354161</v>
      </c>
      <c r="G3058" s="16">
        <f>IF(AND(C$9="L",C$10="IB"),IF((($C$7*Coefficients!$C$16)/($A3058*($C$4/100)))&lt;=1,2*ASIN(($C$7*Coefficients!$C$16)/( $A3058*($C$4/100)))*180/PI(),180),IF(AND(C$9="C",C$10="IB"),IF((($C$7*Coefficients!$D$16)/($A3058*($C$4/100)))&lt;=1,2*ASIN(($C$7*Coefficients!$D$16)/( $A3058*($C$4/100)))*180/PI(),180),IF(AND(C$9="L",C$10="D"),IF((($C$7*Coefficients!$E$16)/($A3058*($C$4/100)))&lt;=1,2*ASIN(($C$7*Coefficients!$E$16)/( $A3058*($C$4/100)))*180/PI(),180),IF(AND(C$9="C",C$10="D"),IF((($C$7*Coefficients!$F$16)/($A3058*($C$4/100)))&lt;=1,2*ASIN(($C$7*Coefficients!$F$16)/( $A3058*($C$4/100)))*180/PI(),180),FALSE))))</f>
        <v>7.4189072083454723</v>
      </c>
      <c r="H3058" s="50">
        <f>IF(AND(C$9="L",C$10="IB"),(($C$7*Coefficients!$C$16)/($A3058*SIN(C$5*PI()/180))*100/2)^2*PI(),IF(AND(C$9="C",C$10="IB"),(($C$7*Coefficients!$D$16)/($A3058*SIN(C$5*PI()/180))*100/2)^2*PI(),IF(AND(C$9="L",C$10="D"),(($C$7*Coefficients!$E$16)/($A3058*SIN(C$5*PI()/180))*100/2)^2*PI(),IF(AND(C$9="C",C$10="D"),(($C$7* Coefficients!$F$16)/($A3058*SIN(C$5*PI()/180))*100/2)^2*PI(),FALSE))))</f>
        <v>23.065752894626328</v>
      </c>
      <c r="I3058" s="42">
        <f t="shared" si="338"/>
        <v>7.5873477064084094E-2</v>
      </c>
      <c r="L3058" s="44"/>
    </row>
    <row r="3059" spans="1:12" x14ac:dyDescent="0.25">
      <c r="A3059" s="51">
        <f t="shared" si="339"/>
        <v>10568.175092134868</v>
      </c>
      <c r="B3059" s="5">
        <f t="shared" si="333"/>
        <v>2.6517860911772037E-2</v>
      </c>
      <c r="C3059" s="49">
        <f t="shared" si="336"/>
        <v>-31.529230232556298</v>
      </c>
      <c r="D3059" s="5">
        <f t="shared" si="334"/>
        <v>101.65857007399305</v>
      </c>
      <c r="E3059" s="5">
        <f t="shared" si="335"/>
        <v>1174.134986881166</v>
      </c>
      <c r="F3059" s="5">
        <f t="shared" si="337"/>
        <v>30.697180293541614</v>
      </c>
      <c r="G3059" s="16">
        <f>IF(AND(C$9="L",C$10="IB"),IF((($C$7*Coefficients!$C$16)/($A3059*($C$4/100)))&lt;=1,2*ASIN(($C$7*Coefficients!$C$16)/( $A3059*($C$4/100)))*180/PI(),180),IF(AND(C$9="C",C$10="IB"),IF((($C$7*Coefficients!$D$16)/($A3059*($C$4/100)))&lt;=1,2*ASIN(($C$7*Coefficients!$D$16)/( $A3059*($C$4/100)))*180/PI(),180),IF(AND(C$9="L",C$10="D"),IF((($C$7*Coefficients!$E$16)/($A3059*($C$4/100)))&lt;=1,2*ASIN(($C$7*Coefficients!$E$16)/( $A3059*($C$4/100)))*180/PI(),180),IF(AND(C$9="C",C$10="D"),IF((($C$7*Coefficients!$F$16)/($A3059*($C$4/100)))&lt;=1,2*ASIN(($C$7*Coefficients!$F$16)/( $A3059*($C$4/100)))*180/PI(),180),FALSE))))</f>
        <v>7.4018203975930996</v>
      </c>
      <c r="H3059" s="50">
        <f>IF(AND(C$9="L",C$10="IB"),(($C$7*Coefficients!$C$16)/($A3059*SIN(C$5*PI()/180))*100/2)^2*PI(),IF(AND(C$9="C",C$10="IB"),(($C$7*Coefficients!$D$16)/($A3059*SIN(C$5*PI()/180))*100/2)^2*PI(),IF(AND(C$9="L",C$10="D"),(($C$7*Coefficients!$E$16)/($A3059*SIN(C$5*PI()/180))*100/2)^2*PI(),IF(AND(C$9="C",C$10="D"),(($C$7* Coefficients!$F$16)/($A3059*SIN(C$5*PI()/180))*100/2)^2*PI(),FALSE))))</f>
        <v>22.959775386602718</v>
      </c>
      <c r="I3059" s="42">
        <f t="shared" si="338"/>
        <v>7.5698972909275741E-2</v>
      </c>
      <c r="L3059" s="44"/>
    </row>
    <row r="3060" spans="1:12" x14ac:dyDescent="0.25">
      <c r="A3060" s="51">
        <f t="shared" si="339"/>
        <v>10592.537251771168</v>
      </c>
      <c r="B3060" s="5">
        <f t="shared" si="333"/>
        <v>2.6800025455390661E-2</v>
      </c>
      <c r="C3060" s="49">
        <f t="shared" si="336"/>
        <v>-31.437295869326874</v>
      </c>
      <c r="D3060" s="5">
        <f t="shared" si="334"/>
        <v>101.89291728067244</v>
      </c>
      <c r="E3060" s="5">
        <f t="shared" si="335"/>
        <v>1179.5545477391356</v>
      </c>
      <c r="F3060" s="5">
        <f t="shared" si="337"/>
        <v>30.71718029354161</v>
      </c>
      <c r="G3060" s="16">
        <f>IF(AND(C$9="L",C$10="IB"),IF((($C$7*Coefficients!$C$16)/($A3060*($C$4/100)))&lt;=1,2*ASIN(($C$7*Coefficients!$C$16)/( $A3060*($C$4/100)))*180/PI(),180),IF(AND(C$9="C",C$10="IB"),IF((($C$7*Coefficients!$D$16)/($A3060*($C$4/100)))&lt;=1,2*ASIN(($C$7*Coefficients!$D$16)/( $A3060*($C$4/100)))*180/PI(),180),IF(AND(C$9="L",C$10="D"),IF((($C$7*Coefficients!$E$16)/($A3060*($C$4/100)))&lt;=1,2*ASIN(($C$7*Coefficients!$E$16)/( $A3060*($C$4/100)))*180/PI(),180),IF(AND(C$9="C",C$10="D"),IF((($C$7*Coefficients!$F$16)/($A3060*($C$4/100)))&lt;=1,2*ASIN(($C$7*Coefficients!$F$16)/( $A3060*($C$4/100)))*180/PI(),180),FALSE))))</f>
        <v>7.38477304964655</v>
      </c>
      <c r="H3060" s="50">
        <f>IF(AND(C$9="L",C$10="IB"),(($C$7*Coefficients!$C$16)/($A3060*SIN(C$5*PI()/180))*100/2)^2*PI(),IF(AND(C$9="C",C$10="IB"),(($C$7*Coefficients!$D$16)/($A3060*SIN(C$5*PI()/180))*100/2)^2*PI(),IF(AND(C$9="L",C$10="D"),(($C$7*Coefficients!$E$16)/($A3060*SIN(C$5*PI()/180))*100/2)^2*PI(),IF(AND(C$9="C",C$10="D"),(($C$7* Coefficients!$F$16)/($A3060*SIN(C$5*PI()/180))*100/2)^2*PI(),FALSE))))</f>
        <v>22.854284800998602</v>
      </c>
      <c r="I3060" s="42">
        <f t="shared" si="338"/>
        <v>7.5524870102886152E-2</v>
      </c>
      <c r="L3060" s="44"/>
    </row>
    <row r="3061" spans="1:12" x14ac:dyDescent="0.25">
      <c r="A3061" s="51">
        <f t="shared" si="339"/>
        <v>10616.95557198552</v>
      </c>
      <c r="B3061" s="5">
        <f t="shared" si="333"/>
        <v>2.7051029715582594E-2</v>
      </c>
      <c r="C3061" s="49">
        <f t="shared" si="336"/>
        <v>-31.356323970642606</v>
      </c>
      <c r="D3061" s="5">
        <f t="shared" si="334"/>
        <v>102.1278047134561</v>
      </c>
      <c r="E3061" s="5">
        <f t="shared" si="335"/>
        <v>1184.9991241534262</v>
      </c>
      <c r="F3061" s="5">
        <f t="shared" si="337"/>
        <v>30.737180293541609</v>
      </c>
      <c r="G3061" s="16">
        <f>IF(AND(C$9="L",C$10="IB"),IF((($C$7*Coefficients!$C$16)/($A3061*($C$4/100)))&lt;=1,2*ASIN(($C$7*Coefficients!$C$16)/( $A3061*($C$4/100)))*180/PI(),180),IF(AND(C$9="C",C$10="IB"),IF((($C$7*Coefficients!$D$16)/($A3061*($C$4/100)))&lt;=1,2*ASIN(($C$7*Coefficients!$D$16)/( $A3061*($C$4/100)))*180/PI(),180),IF(AND(C$9="L",C$10="D"),IF((($C$7*Coefficients!$E$16)/($A3061*($C$4/100)))&lt;=1,2*ASIN(($C$7*Coefficients!$E$16)/( $A3061*($C$4/100)))*180/PI(),180),IF(AND(C$9="C",C$10="D"),IF((($C$7*Coefficients!$F$16)/($A3061*($C$4/100)))&lt;=1,2*ASIN(($C$7*Coefficients!$F$16)/( $A3061*($C$4/100)))*180/PI(),180),FALSE))))</f>
        <v>7.3677650726086226</v>
      </c>
      <c r="H3061" s="50">
        <f>IF(AND(C$9="L",C$10="IB"),(($C$7*Coefficients!$C$16)/($A3061*SIN(C$5*PI()/180))*100/2)^2*PI(),IF(AND(C$9="C",C$10="IB"),(($C$7*Coefficients!$D$16)/($A3061*SIN(C$5*PI()/180))*100/2)^2*PI(),IF(AND(C$9="L",C$10="D"),(($C$7*Coefficients!$E$16)/($A3061*SIN(C$5*PI()/180))*100/2)^2*PI(),IF(AND(C$9="C",C$10="D"),(($C$7* Coefficients!$F$16)/($A3061*SIN(C$5*PI()/180))*100/2)^2*PI(),FALSE))))</f>
        <v>22.749278900608676</v>
      </c>
      <c r="I3061" s="42">
        <f t="shared" si="338"/>
        <v>7.5351167721839571E-2</v>
      </c>
      <c r="L3061" s="44"/>
    </row>
    <row r="3062" spans="1:12" x14ac:dyDescent="0.25">
      <c r="A3062" s="51">
        <f t="shared" si="339"/>
        <v>10641.430182241429</v>
      </c>
      <c r="B3062" s="5">
        <f t="shared" si="333"/>
        <v>2.7270598065989585E-2</v>
      </c>
      <c r="C3062" s="49">
        <f t="shared" si="336"/>
        <v>-31.286106750583645</v>
      </c>
      <c r="D3062" s="5">
        <f t="shared" si="334"/>
        <v>102.36323361769385</v>
      </c>
      <c r="E3062" s="5">
        <f t="shared" si="335"/>
        <v>1190.4688315906003</v>
      </c>
      <c r="F3062" s="5">
        <f t="shared" si="337"/>
        <v>30.757180293541609</v>
      </c>
      <c r="G3062" s="16">
        <f>IF(AND(C$9="L",C$10="IB"),IF((($C$7*Coefficients!$C$16)/($A3062*($C$4/100)))&lt;=1,2*ASIN(($C$7*Coefficients!$C$16)/( $A3062*($C$4/100)))*180/PI(),180),IF(AND(C$9="C",C$10="IB"),IF((($C$7*Coefficients!$D$16)/($A3062*($C$4/100)))&lt;=1,2*ASIN(($C$7*Coefficients!$D$16)/( $A3062*($C$4/100)))*180/PI(),180),IF(AND(C$9="L",C$10="D"),IF((($C$7*Coefficients!$E$16)/($A3062*($C$4/100)))&lt;=1,2*ASIN(($C$7*Coefficients!$E$16)/( $A3062*($C$4/100)))*180/PI(),180),IF(AND(C$9="C",C$10="D"),IF((($C$7*Coefficients!$F$16)/($A3062*($C$4/100)))&lt;=1,2*ASIN(($C$7*Coefficients!$F$16)/( $A3062*($C$4/100)))*180/PI(),180),FALSE))))</f>
        <v>7.3507963748013472</v>
      </c>
      <c r="H3062" s="50">
        <f>IF(AND(C$9="L",C$10="IB"),(($C$7*Coefficients!$C$16)/($A3062*SIN(C$5*PI()/180))*100/2)^2*PI(),IF(AND(C$9="C",C$10="IB"),(($C$7*Coefficients!$D$16)/($A3062*SIN(C$5*PI()/180))*100/2)^2*PI(),IF(AND(C$9="L",C$10="D"),(($C$7*Coefficients!$E$16)/($A3062*SIN(C$5*PI()/180))*100/2)^2*PI(),IF(AND(C$9="C",C$10="D"),(($C$7* Coefficients!$F$16)/($A3062*SIN(C$5*PI()/180))*100/2)^2*PI(),FALSE))))</f>
        <v>22.644755458506665</v>
      </c>
      <c r="I3062" s="42">
        <f t="shared" si="338"/>
        <v>7.5177864845183268E-2</v>
      </c>
      <c r="L3062" s="44"/>
    </row>
    <row r="3063" spans="1:12" x14ac:dyDescent="0.25">
      <c r="A3063" s="51">
        <f t="shared" si="339"/>
        <v>10665.961212300843</v>
      </c>
      <c r="B3063" s="5">
        <f t="shared" si="333"/>
        <v>2.7458488270879416E-2</v>
      </c>
      <c r="C3063" s="49">
        <f t="shared" si="336"/>
        <v>-31.22646753112415</v>
      </c>
      <c r="D3063" s="5">
        <f t="shared" si="334"/>
        <v>102.5992052416063</v>
      </c>
      <c r="E3063" s="5">
        <f t="shared" si="335"/>
        <v>1195.9637860501884</v>
      </c>
      <c r="F3063" s="5">
        <f t="shared" si="337"/>
        <v>30.777180293541608</v>
      </c>
      <c r="G3063" s="16">
        <f>IF(AND(C$9="L",C$10="IB"),IF((($C$7*Coefficients!$C$16)/($A3063*($C$4/100)))&lt;=1,2*ASIN(($C$7*Coefficients!$C$16)/( $A3063*($C$4/100)))*180/PI(),180),IF(AND(C$9="C",C$10="IB"),IF((($C$7*Coefficients!$D$16)/($A3063*($C$4/100)))&lt;=1,2*ASIN(($C$7*Coefficients!$D$16)/( $A3063*($C$4/100)))*180/PI(),180),IF(AND(C$9="L",C$10="D"),IF((($C$7*Coefficients!$E$16)/($A3063*($C$4/100)))&lt;=1,2*ASIN(($C$7*Coefficients!$E$16)/( $A3063*($C$4/100)))*180/PI(),180),IF(AND(C$9="C",C$10="D"),IF((($C$7*Coefficients!$F$16)/($A3063*($C$4/100)))&lt;=1,2*ASIN(($C$7*Coefficients!$F$16)/( $A3063*($C$4/100)))*180/PI(),180),FALSE))))</f>
        <v>7.3338668647654179</v>
      </c>
      <c r="H3063" s="50">
        <f>IF(AND(C$9="L",C$10="IB"),(($C$7*Coefficients!$C$16)/($A3063*SIN(C$5*PI()/180))*100/2)^2*PI(),IF(AND(C$9="C",C$10="IB"),(($C$7*Coefficients!$D$16)/($A3063*SIN(C$5*PI()/180))*100/2)^2*PI(),IF(AND(C$9="L",C$10="D"),(($C$7*Coefficients!$E$16)/($A3063*SIN(C$5*PI()/180))*100/2)^2*PI(),IF(AND(C$9="C",C$10="D"),(($C$7* Coefficients!$F$16)/($A3063*SIN(C$5*PI()/180))*100/2)^2*PI(),FALSE))))</f>
        <v>22.540712257998091</v>
      </c>
      <c r="I3063" s="42">
        <f t="shared" si="338"/>
        <v>7.5004960554082636E-2</v>
      </c>
      <c r="L3063" s="44"/>
    </row>
    <row r="3064" spans="1:12" x14ac:dyDescent="0.25">
      <c r="A3064" s="51">
        <f t="shared" si="339"/>
        <v>10690.548792224839</v>
      </c>
      <c r="B3064" s="5">
        <f t="shared" si="333"/>
        <v>2.761449207400523E-2</v>
      </c>
      <c r="C3064" s="49">
        <f t="shared" si="336"/>
        <v>-31.177258810881355</v>
      </c>
      <c r="D3064" s="5">
        <f t="shared" si="334"/>
        <v>102.8357208362915</v>
      </c>
      <c r="E3064" s="5">
        <f t="shared" si="335"/>
        <v>1201.4841040671517</v>
      </c>
      <c r="F3064" s="5">
        <f t="shared" si="337"/>
        <v>30.797180293541611</v>
      </c>
      <c r="G3064" s="16">
        <f>IF(AND(C$9="L",C$10="IB"),IF((($C$7*Coefficients!$C$16)/($A3064*($C$4/100)))&lt;=1,2*ASIN(($C$7*Coefficients!$C$16)/( $A3064*($C$4/100)))*180/PI(),180),IF(AND(C$9="C",C$10="IB"),IF((($C$7*Coefficients!$D$16)/($A3064*($C$4/100)))&lt;=1,2*ASIN(($C$7*Coefficients!$D$16)/( $A3064*($C$4/100)))*180/PI(),180),IF(AND(C$9="L",C$10="D"),IF((($C$7*Coefficients!$E$16)/($A3064*($C$4/100)))&lt;=1,2*ASIN(($C$7*Coefficients!$E$16)/( $A3064*($C$4/100)))*180/PI(),180),IF(AND(C$9="C",C$10="D"),IF((($C$7*Coefficients!$F$16)/($A3064*($C$4/100)))&lt;=1,2*ASIN(($C$7*Coefficients!$F$16)/( $A3064*($C$4/100)))*180/PI(),180),FALSE))))</f>
        <v>7.3169764512596407</v>
      </c>
      <c r="H3064" s="50">
        <f>IF(AND(C$9="L",C$10="IB"),(($C$7*Coefficients!$C$16)/($A3064*SIN(C$5*PI()/180))*100/2)^2*PI(),IF(AND(C$9="C",C$10="IB"),(($C$7*Coefficients!$D$16)/($A3064*SIN(C$5*PI()/180))*100/2)^2*PI(),IF(AND(C$9="L",C$10="D"),(($C$7*Coefficients!$E$16)/($A3064*SIN(C$5*PI()/180))*100/2)^2*PI(),IF(AND(C$9="C",C$10="D"),(($C$7* Coefficients!$F$16)/($A3064*SIN(C$5*PI()/180))*100/2)^2*PI(),FALSE))))</f>
        <v>22.437147092573277</v>
      </c>
      <c r="I3064" s="42">
        <f t="shared" si="338"/>
        <v>7.483245393181634E-2</v>
      </c>
      <c r="L3064" s="44"/>
    </row>
    <row r="3065" spans="1:12" x14ac:dyDescent="0.25">
      <c r="A3065" s="51">
        <f t="shared" si="339"/>
        <v>10715.193052374319</v>
      </c>
      <c r="B3065" s="5">
        <f t="shared" si="333"/>
        <v>2.7738435755637354E-2</v>
      </c>
      <c r="C3065" s="49">
        <f t="shared" si="336"/>
        <v>-31.138360671923504</v>
      </c>
      <c r="D3065" s="5">
        <f t="shared" si="334"/>
        <v>103.07278165573156</v>
      </c>
      <c r="E3065" s="5">
        <f t="shared" si="335"/>
        <v>1207.0299027143506</v>
      </c>
      <c r="F3065" s="5">
        <f t="shared" si="337"/>
        <v>30.817180293541607</v>
      </c>
      <c r="G3065" s="16">
        <f>IF(AND(C$9="L",C$10="IB"),IF((($C$7*Coefficients!$C$16)/($A3065*($C$4/100)))&lt;=1,2*ASIN(($C$7*Coefficients!$C$16)/( $A3065*($C$4/100)))*180/PI(),180),IF(AND(C$9="C",C$10="IB"),IF((($C$7*Coefficients!$D$16)/($A3065*($C$4/100)))&lt;=1,2*ASIN(($C$7*Coefficients!$D$16)/( $A3065*($C$4/100)))*180/PI(),180),IF(AND(C$9="L",C$10="D"),IF((($C$7*Coefficients!$E$16)/($A3065*($C$4/100)))&lt;=1,2*ASIN(($C$7*Coefficients!$E$16)/( $A3065*($C$4/100)))*180/PI(),180),IF(AND(C$9="C",C$10="D"),IF((($C$7*Coefficients!$F$16)/($A3065*($C$4/100)))&lt;=1,2*ASIN(($C$7*Coefficients!$F$16)/( $A3065*($C$4/100)))*180/PI(),180),FALSE))))</f>
        <v>7.3001250432603699</v>
      </c>
      <c r="H3065" s="50">
        <f>IF(AND(C$9="L",C$10="IB"),(($C$7*Coefficients!$C$16)/($A3065*SIN(C$5*PI()/180))*100/2)^2*PI(),IF(AND(C$9="C",C$10="IB"),(($C$7*Coefficients!$D$16)/($A3065*SIN(C$5*PI()/180))*100/2)^2*PI(),IF(AND(C$9="L",C$10="D"),(($C$7*Coefficients!$E$16)/($A3065*SIN(C$5*PI()/180))*100/2)^2*PI(),IF(AND(C$9="C",C$10="D"),(($C$7* Coefficients!$F$16)/($A3065*SIN(C$5*PI()/180))*100/2)^2*PI(),FALSE))))</f>
        <v>22.334057765860514</v>
      </c>
      <c r="I3065" s="42">
        <f t="shared" si="338"/>
        <v>7.466034406377145E-2</v>
      </c>
      <c r="L3065" s="44"/>
    </row>
    <row r="3066" spans="1:12" x14ac:dyDescent="0.25">
      <c r="A3066" s="51">
        <f t="shared" si="339"/>
        <v>10739.894123410699</v>
      </c>
      <c r="B3066" s="5">
        <f t="shared" si="333"/>
        <v>2.7830180656480616E-2</v>
      </c>
      <c r="C3066" s="49">
        <f t="shared" si="336"/>
        <v>-31.109679489662657</v>
      </c>
      <c r="D3066" s="5">
        <f t="shared" si="334"/>
        <v>103.3103889567994</v>
      </c>
      <c r="E3066" s="5">
        <f t="shared" si="335"/>
        <v>1212.601299605032</v>
      </c>
      <c r="F3066" s="5">
        <f t="shared" si="337"/>
        <v>30.837180293541611</v>
      </c>
      <c r="G3066" s="16">
        <f>IF(AND(C$9="L",C$10="IB"),IF((($C$7*Coefficients!$C$16)/($A3066*($C$4/100)))&lt;=1,2*ASIN(($C$7*Coefficients!$C$16)/( $A3066*($C$4/100)))*180/PI(),180),IF(AND(C$9="C",C$10="IB"),IF((($C$7*Coefficients!$D$16)/($A3066*($C$4/100)))&lt;=1,2*ASIN(($C$7*Coefficients!$D$16)/( $A3066*($C$4/100)))*180/PI(),180),IF(AND(C$9="L",C$10="D"),IF((($C$7*Coefficients!$E$16)/($A3066*($C$4/100)))&lt;=1,2*ASIN(($C$7*Coefficients!$E$16)/( $A3066*($C$4/100)))*180/PI(),180),IF(AND(C$9="C",C$10="D"),IF((($C$7*Coefficients!$F$16)/($A3066*($C$4/100)))&lt;=1,2*ASIN(($C$7*Coefficients!$F$16)/( $A3066*($C$4/100)))*180/PI(),180),FALSE))))</f>
        <v>7.2833125499609723</v>
      </c>
      <c r="H3066" s="50">
        <f>IF(AND(C$9="L",C$10="IB"),(($C$7*Coefficients!$C$16)/($A3066*SIN(C$5*PI()/180))*100/2)^2*PI(),IF(AND(C$9="C",C$10="IB"),(($C$7*Coefficients!$D$16)/($A3066*SIN(C$5*PI()/180))*100/2)^2*PI(),IF(AND(C$9="L",C$10="D"),(($C$7*Coefficients!$E$16)/($A3066*SIN(C$5*PI()/180))*100/2)^2*PI(),IF(AND(C$9="C",C$10="D"),(($C$7* Coefficients!$F$16)/($A3066*SIN(C$5*PI()/180))*100/2)^2*PI(),FALSE))))</f>
        <v>22.231442091579499</v>
      </c>
      <c r="I3066" s="42">
        <f t="shared" si="338"/>
        <v>7.4488630037438552E-2</v>
      </c>
      <c r="L3066" s="44"/>
    </row>
    <row r="3067" spans="1:12" x14ac:dyDescent="0.25">
      <c r="A3067" s="51">
        <f t="shared" si="339"/>
        <v>10764.652136296596</v>
      </c>
      <c r="B3067" s="5">
        <f t="shared" si="333"/>
        <v>2.788962366720573E-2</v>
      </c>
      <c r="C3067" s="49">
        <f t="shared" si="336"/>
        <v>-31.091146918234827</v>
      </c>
      <c r="D3067" s="5">
        <f t="shared" si="334"/>
        <v>103.54854399926523</v>
      </c>
      <c r="E3067" s="5">
        <f t="shared" si="335"/>
        <v>1218.1984128953184</v>
      </c>
      <c r="F3067" s="5">
        <f t="shared" si="337"/>
        <v>30.85718029354161</v>
      </c>
      <c r="G3067" s="16">
        <f>IF(AND(C$9="L",C$10="IB"),IF((($C$7*Coefficients!$C$16)/($A3067*($C$4/100)))&lt;=1,2*ASIN(($C$7*Coefficients!$C$16)/( $A3067*($C$4/100)))*180/PI(),180),IF(AND(C$9="C",C$10="IB"),IF((($C$7*Coefficients!$D$16)/($A3067*($C$4/100)))&lt;=1,2*ASIN(($C$7*Coefficients!$D$16)/( $A3067*($C$4/100)))*180/PI(),180),IF(AND(C$9="L",C$10="D"),IF((($C$7*Coefficients!$E$16)/($A3067*($C$4/100)))&lt;=1,2*ASIN(($C$7*Coefficients!$E$16)/( $A3067*($C$4/100)))*180/PI(),180),IF(AND(C$9="C",C$10="D"),IF((($C$7*Coefficients!$F$16)/($A3067*($C$4/100)))&lt;=1,2*ASIN(($C$7*Coefficients!$F$16)/( $A3067*($C$4/100)))*180/PI(),180),FALSE))))</f>
        <v>7.2665388807712583</v>
      </c>
      <c r="H3067" s="50">
        <f>IF(AND(C$9="L",C$10="IB"),(($C$7*Coefficients!$C$16)/($A3067*SIN(C$5*PI()/180))*100/2)^2*PI(),IF(AND(C$9="C",C$10="IB"),(($C$7*Coefficients!$D$16)/($A3067*SIN(C$5*PI()/180))*100/2)^2*PI(),IF(AND(C$9="L",C$10="D"),(($C$7*Coefficients!$E$16)/($A3067*SIN(C$5*PI()/180))*100/2)^2*PI(),IF(AND(C$9="C",C$10="D"),(($C$7* Coefficients!$F$16)/($A3067*SIN(C$5*PI()/180))*100/2)^2*PI(),FALSE))))</f>
        <v>22.129297893494986</v>
      </c>
      <c r="I3067" s="42">
        <f t="shared" si="338"/>
        <v>7.4317310942407011E-2</v>
      </c>
      <c r="L3067" s="44"/>
    </row>
    <row r="3068" spans="1:12" x14ac:dyDescent="0.25">
      <c r="A3068" s="51">
        <f t="shared" si="339"/>
        <v>10789.467222296531</v>
      </c>
      <c r="B3068" s="5">
        <f t="shared" si="333"/>
        <v>2.7916697682339505E-2</v>
      </c>
      <c r="C3068" s="49">
        <f t="shared" si="336"/>
        <v>-31.082719130117859</v>
      </c>
      <c r="D3068" s="5">
        <f t="shared" si="334"/>
        <v>103.78724804580341</v>
      </c>
      <c r="E3068" s="5">
        <f t="shared" si="335"/>
        <v>1223.8213612867164</v>
      </c>
      <c r="F3068" s="5">
        <f t="shared" si="337"/>
        <v>30.877180293541606</v>
      </c>
      <c r="G3068" s="16">
        <f>IF(AND(C$9="L",C$10="IB"),IF((($C$7*Coefficients!$C$16)/($A3068*($C$4/100)))&lt;=1,2*ASIN(($C$7*Coefficients!$C$16)/( $A3068*($C$4/100)))*180/PI(),180),IF(AND(C$9="C",C$10="IB"),IF((($C$7*Coefficients!$D$16)/($A3068*($C$4/100)))&lt;=1,2*ASIN(($C$7*Coefficients!$D$16)/( $A3068*($C$4/100)))*180/PI(),180),IF(AND(C$9="L",C$10="D"),IF((($C$7*Coefficients!$E$16)/($A3068*($C$4/100)))&lt;=1,2*ASIN(($C$7*Coefficients!$E$16)/( $A3068*($C$4/100)))*180/PI(),180),IF(AND(C$9="C",C$10="D"),IF((($C$7*Coefficients!$F$16)/($A3068*($C$4/100)))&lt;=1,2*ASIN(($C$7*Coefficients!$F$16)/( $A3068*($C$4/100)))*180/PI(),180),FALSE))))</f>
        <v>7.2498039453169287</v>
      </c>
      <c r="H3068" s="50">
        <f>IF(AND(C$9="L",C$10="IB"),(($C$7*Coefficients!$C$16)/($A3068*SIN(C$5*PI()/180))*100/2)^2*PI(),IF(AND(C$9="C",C$10="IB"),(($C$7*Coefficients!$D$16)/($A3068*SIN(C$5*PI()/180))*100/2)^2*PI(),IF(AND(C$9="L",C$10="D"),(($C$7*Coefficients!$E$16)/($A3068*SIN(C$5*PI()/180))*100/2)^2*PI(),IF(AND(C$9="C",C$10="D"),(($C$7* Coefficients!$F$16)/($A3068*SIN(C$5*PI()/180))*100/2)^2*PI(),FALSE))))</f>
        <v>22.02762300537065</v>
      </c>
      <c r="I3068" s="42">
        <f t="shared" si="338"/>
        <v>7.4146385870360015E-2</v>
      </c>
      <c r="L3068" s="44"/>
    </row>
    <row r="3069" spans="1:12" x14ac:dyDescent="0.25">
      <c r="A3069" s="51">
        <f t="shared" si="339"/>
        <v>10814.339512977618</v>
      </c>
      <c r="B3069" s="5">
        <f t="shared" si="333"/>
        <v>2.7911372017278179E-2</v>
      </c>
      <c r="C3069" s="49">
        <f t="shared" si="336"/>
        <v>-31.084376294313621</v>
      </c>
      <c r="D3069" s="5">
        <f t="shared" si="334"/>
        <v>104.02650236199899</v>
      </c>
      <c r="E3069" s="5">
        <f t="shared" si="335"/>
        <v>1229.4702640286359</v>
      </c>
      <c r="F3069" s="5">
        <f t="shared" si="337"/>
        <v>30.897180293541609</v>
      </c>
      <c r="G3069" s="16">
        <f>IF(AND(C$9="L",C$10="IB"),IF((($C$7*Coefficients!$C$16)/($A3069*($C$4/100)))&lt;=1,2*ASIN(($C$7*Coefficients!$C$16)/( $A3069*($C$4/100)))*180/PI(),180),IF(AND(C$9="C",C$10="IB"),IF((($C$7*Coefficients!$D$16)/($A3069*($C$4/100)))&lt;=1,2*ASIN(($C$7*Coefficients!$D$16)/( $A3069*($C$4/100)))*180/PI(),180),IF(AND(C$9="L",C$10="D"),IF((($C$7*Coefficients!$E$16)/($A3069*($C$4/100)))&lt;=1,2*ASIN(($C$7*Coefficients!$E$16)/( $A3069*($C$4/100)))*180/PI(),180),IF(AND(C$9="C",C$10="D"),IF((($C$7*Coefficients!$F$16)/($A3069*($C$4/100)))&lt;=1,2*ASIN(($C$7*Coefficients!$F$16)/( $A3069*($C$4/100)))*180/PI(),180),FALSE))))</f>
        <v>7.2331076534390437</v>
      </c>
      <c r="H3069" s="50">
        <f>IF(AND(C$9="L",C$10="IB"),(($C$7*Coefficients!$C$16)/($A3069*SIN(C$5*PI()/180))*100/2)^2*PI(),IF(AND(C$9="C",C$10="IB"),(($C$7*Coefficients!$D$16)/($A3069*SIN(C$5*PI()/180))*100/2)^2*PI(),IF(AND(C$9="L",C$10="D"),(($C$7*Coefficients!$E$16)/($A3069*SIN(C$5*PI()/180))*100/2)^2*PI(),IF(AND(C$9="C",C$10="D"),(($C$7* Coefficients!$F$16)/($A3069*SIN(C$5*PI()/180))*100/2)^2*PI(),FALSE))))</f>
        <v>21.926415270923073</v>
      </c>
      <c r="I3069" s="42">
        <f t="shared" si="338"/>
        <v>7.3975853915069861E-2</v>
      </c>
      <c r="L3069" s="44"/>
    </row>
    <row r="3070" spans="1:12" x14ac:dyDescent="0.25">
      <c r="A3070" s="51">
        <f t="shared" si="339"/>
        <v>10839.269140210268</v>
      </c>
      <c r="B3070" s="5">
        <f t="shared" si="333"/>
        <v>2.7873652787209421E-2</v>
      </c>
      <c r="C3070" s="49">
        <f t="shared" si="336"/>
        <v>-31.096122282441669</v>
      </c>
      <c r="D3070" s="5">
        <f t="shared" si="334"/>
        <v>104.2663082163546</v>
      </c>
      <c r="E3070" s="5">
        <f t="shared" si="335"/>
        <v>1235.1452409209146</v>
      </c>
      <c r="F3070" s="5">
        <f t="shared" si="337"/>
        <v>30.917180293541605</v>
      </c>
      <c r="G3070" s="16">
        <f>IF(AND(C$9="L",C$10="IB"),IF((($C$7*Coefficients!$C$16)/($A3070*($C$4/100)))&lt;=1,2*ASIN(($C$7*Coefficients!$C$16)/( $A3070*($C$4/100)))*180/PI(),180),IF(AND(C$9="C",C$10="IB"),IF((($C$7*Coefficients!$D$16)/($A3070*($C$4/100)))&lt;=1,2*ASIN(($C$7*Coefficients!$D$16)/( $A3070*($C$4/100)))*180/PI(),180),IF(AND(C$9="L",C$10="D"),IF((($C$7*Coefficients!$E$16)/($A3070*($C$4/100)))&lt;=1,2*ASIN(($C$7*Coefficients!$E$16)/( $A3070*($C$4/100)))*180/PI(),180),IF(AND(C$9="C",C$10="D"),IF((($C$7*Coefficients!$F$16)/($A3070*($C$4/100)))&lt;=1,2*ASIN(($C$7*Coefficients!$F$16)/( $A3070*($C$4/100)))*180/PI(),180),FALSE))))</f>
        <v>7.2164499151934596</v>
      </c>
      <c r="H3070" s="50">
        <f>IF(AND(C$9="L",C$10="IB"),(($C$7*Coefficients!$C$16)/($A3070*SIN(C$5*PI()/180))*100/2)^2*PI(),IF(AND(C$9="C",C$10="IB"),(($C$7*Coefficients!$D$16)/($A3070*SIN(C$5*PI()/180))*100/2)^2*PI(),IF(AND(C$9="L",C$10="D"),(($C$7*Coefficients!$E$16)/($A3070*SIN(C$5*PI()/180))*100/2)^2*PI(),IF(AND(C$9="C",C$10="D"),(($C$7* Coefficients!$F$16)/($A3070*SIN(C$5*PI()/180))*100/2)^2*PI(),FALSE))))</f>
        <v>21.825672543776083</v>
      </c>
      <c r="I3070" s="42">
        <f t="shared" si="338"/>
        <v>7.3805714172393094E-2</v>
      </c>
      <c r="L3070" s="44"/>
    </row>
    <row r="3071" spans="1:12" x14ac:dyDescent="0.25">
      <c r="A3071" s="51">
        <f t="shared" si="339"/>
        <v>10864.256236168883</v>
      </c>
      <c r="B3071" s="5">
        <f t="shared" si="333"/>
        <v>2.7803583246752799E-2</v>
      </c>
      <c r="C3071" s="49">
        <f t="shared" si="336"/>
        <v>-31.117984596739603</v>
      </c>
      <c r="D3071" s="5">
        <f t="shared" si="334"/>
        <v>104.50666688029696</v>
      </c>
      <c r="E3071" s="5">
        <f t="shared" si="335"/>
        <v>1240.8464123163637</v>
      </c>
      <c r="F3071" s="5">
        <f t="shared" si="337"/>
        <v>30.937180293541608</v>
      </c>
      <c r="G3071" s="16">
        <f>IF(AND(C$9="L",C$10="IB"),IF((($C$7*Coefficients!$C$16)/($A3071*($C$4/100)))&lt;=1,2*ASIN(($C$7*Coefficients!$C$16)/( $A3071*($C$4/100)))*180/PI(),180),IF(AND(C$9="C",C$10="IB"),IF((($C$7*Coefficients!$D$16)/($A3071*($C$4/100)))&lt;=1,2*ASIN(($C$7*Coefficients!$D$16)/( $A3071*($C$4/100)))*180/PI(),180),IF(AND(C$9="L",C$10="D"),IF((($C$7*Coefficients!$E$16)/($A3071*($C$4/100)))&lt;=1,2*ASIN(($C$7*Coefficients!$E$16)/( $A3071*($C$4/100)))*180/PI(),180),IF(AND(C$9="C",C$10="D"),IF((($C$7*Coefficients!$F$16)/($A3071*($C$4/100)))&lt;=1,2*ASIN(($C$7*Coefficients!$F$16)/( $A3071*($C$4/100)))*180/PI(),180),FALSE))))</f>
        <v>7.1998306408502843</v>
      </c>
      <c r="H3071" s="50">
        <f>IF(AND(C$9="L",C$10="IB"),(($C$7*Coefficients!$C$16)/($A3071*SIN(C$5*PI()/180))*100/2)^2*PI(),IF(AND(C$9="C",C$10="IB"),(($C$7*Coefficients!$D$16)/($A3071*SIN(C$5*PI()/180))*100/2)^2*PI(),IF(AND(C$9="L",C$10="D"),(($C$7*Coefficients!$E$16)/($A3071*SIN(C$5*PI()/180))*100/2)^2*PI(),IF(AND(C$9="C",C$10="D"),(($C$7* Coefficients!$F$16)/($A3071*SIN(C$5*PI()/180))*100/2)^2*PI(),FALSE))))</f>
        <v>21.725392687415191</v>
      </c>
      <c r="I3071" s="42">
        <f t="shared" si="338"/>
        <v>7.3635965740265721E-2</v>
      </c>
      <c r="L3071" s="44"/>
    </row>
    <row r="3072" spans="1:12" x14ac:dyDescent="0.25">
      <c r="A3072" s="51">
        <f t="shared" si="339"/>
        <v>10889.300933332559</v>
      </c>
      <c r="B3072" s="5">
        <f t="shared" si="333"/>
        <v>2.7701244089153858E-2</v>
      </c>
      <c r="C3072" s="49">
        <f t="shared" si="336"/>
        <v>-31.150014518406614</v>
      </c>
      <c r="D3072" s="5">
        <f t="shared" si="334"/>
        <v>104.7475796281838</v>
      </c>
      <c r="E3072" s="5">
        <f t="shared" si="335"/>
        <v>1246.573899123315</v>
      </c>
      <c r="F3072" s="5">
        <f t="shared" si="337"/>
        <v>30.957180293541604</v>
      </c>
      <c r="G3072" s="16">
        <f>IF(AND(C$9="L",C$10="IB"),IF((($C$7*Coefficients!$C$16)/($A3072*($C$4/100)))&lt;=1,2*ASIN(($C$7*Coefficients!$C$16)/( $A3072*($C$4/100)))*180/PI(),180),IF(AND(C$9="C",C$10="IB"),IF((($C$7*Coefficients!$D$16)/($A3072*($C$4/100)))&lt;=1,2*ASIN(($C$7*Coefficients!$D$16)/( $A3072*($C$4/100)))*180/PI(),180),IF(AND(C$9="L",C$10="D"),IF((($C$7*Coefficients!$E$16)/($A3072*($C$4/100)))&lt;=1,2*ASIN(($C$7*Coefficients!$E$16)/( $A3072*($C$4/100)))*180/PI(),180),IF(AND(C$9="C",C$10="D"),IF((($C$7*Coefficients!$F$16)/($A3072*($C$4/100)))&lt;=1,2*ASIN(($C$7*Coefficients!$F$16)/( $A3072*($C$4/100)))*180/PI(),180),FALSE))))</f>
        <v>7.1832497408933493</v>
      </c>
      <c r="H3072" s="50">
        <f>IF(AND(C$9="L",C$10="IB"),(($C$7*Coefficients!$C$16)/($A3072*SIN(C$5*PI()/180))*100/2)^2*PI(),IF(AND(C$9="C",C$10="IB"),(($C$7*Coefficients!$D$16)/($A3072*SIN(C$5*PI()/180))*100/2)^2*PI(),IF(AND(C$9="L",C$10="D"),(($C$7*Coefficients!$E$16)/($A3072*SIN(C$5*PI()/180))*100/2)^2*PI(),IF(AND(C$9="C",C$10="D"),(($C$7* Coefficients!$F$16)/($A3072*SIN(C$5*PI()/180))*100/2)^2*PI(),FALSE))))</f>
        <v>21.625573575142322</v>
      </c>
      <c r="I3072" s="42">
        <f t="shared" si="338"/>
        <v>7.3466607718698451E-2</v>
      </c>
      <c r="L3072" s="44"/>
    </row>
    <row r="3073" spans="1:12" x14ac:dyDescent="0.25">
      <c r="A3073" s="51">
        <f t="shared" si="339"/>
        <v>10914.403364485785</v>
      </c>
      <c r="B3073" s="5">
        <f t="shared" si="333"/>
        <v>2.7566753703896437E-2</v>
      </c>
      <c r="C3073" s="49">
        <f t="shared" si="336"/>
        <v>-31.192287479113343</v>
      </c>
      <c r="D3073" s="5">
        <f t="shared" si="334"/>
        <v>104.98904773731049</v>
      </c>
      <c r="E3073" s="5">
        <f t="shared" si="335"/>
        <v>1252.3278228081892</v>
      </c>
      <c r="F3073" s="5">
        <f t="shared" si="337"/>
        <v>30.977180293541604</v>
      </c>
      <c r="G3073" s="16">
        <f>IF(AND(C$9="L",C$10="IB"),IF((($C$7*Coefficients!$C$16)/($A3073*($C$4/100)))&lt;=1,2*ASIN(($C$7*Coefficients!$C$16)/( $A3073*($C$4/100)))*180/PI(),180),IF(AND(C$9="C",C$10="IB"),IF((($C$7*Coefficients!$D$16)/($A3073*($C$4/100)))&lt;=1,2*ASIN(($C$7*Coefficients!$D$16)/( $A3073*($C$4/100)))*180/PI(),180),IF(AND(C$9="L",C$10="D"),IF((($C$7*Coefficients!$E$16)/($A3073*($C$4/100)))&lt;=1,2*ASIN(($C$7*Coefficients!$E$16)/( $A3073*($C$4/100)))*180/PI(),180),IF(AND(C$9="C",C$10="D"),IF((($C$7*Coefficients!$F$16)/($A3073*($C$4/100)))&lt;=1,2*ASIN(($C$7*Coefficients!$F$16)/( $A3073*($C$4/100)))*180/PI(),180),FALSE))))</f>
        <v>7.1667071260196424</v>
      </c>
      <c r="H3073" s="50">
        <f>IF(AND(C$9="L",C$10="IB"),(($C$7*Coefficients!$C$16)/($A3073*SIN(C$5*PI()/180))*100/2)^2*PI(),IF(AND(C$9="C",C$10="IB"),(($C$7*Coefficients!$D$16)/($A3073*SIN(C$5*PI()/180))*100/2)^2*PI(),IF(AND(C$9="L",C$10="D"),(($C$7*Coefficients!$E$16)/($A3073*SIN(C$5*PI()/180))*100/2)^2*PI(),IF(AND(C$9="C",C$10="D"),(($C$7* Coefficients!$F$16)/($A3073*SIN(C$5*PI()/180))*100/2)^2*PI(),FALSE))))</f>
        <v>21.526213090030708</v>
      </c>
      <c r="I3073" s="42">
        <f t="shared" si="338"/>
        <v>7.3297639209771948E-2</v>
      </c>
      <c r="L3073" s="44"/>
    </row>
    <row r="3074" spans="1:12" x14ac:dyDescent="0.25">
      <c r="A3074" s="51">
        <f t="shared" si="339"/>
        <v>10939.563662719152</v>
      </c>
      <c r="B3074" s="5">
        <f t="shared" si="333"/>
        <v>2.7400268391628218E-2</v>
      </c>
      <c r="C3074" s="49">
        <f t="shared" si="336"/>
        <v>-31.244903662984758</v>
      </c>
      <c r="D3074" s="5">
        <f t="shared" si="334"/>
        <v>105.23107248791695</v>
      </c>
      <c r="E3074" s="5">
        <f t="shared" si="335"/>
        <v>1258.1083053980706</v>
      </c>
      <c r="F3074" s="5">
        <f t="shared" si="337"/>
        <v>30.997180293541604</v>
      </c>
      <c r="G3074" s="16">
        <f>IF(AND(C$9="L",C$10="IB"),IF((($C$7*Coefficients!$C$16)/($A3074*($C$4/100)))&lt;=1,2*ASIN(($C$7*Coefficients!$C$16)/( $A3074*($C$4/100)))*180/PI(),180),IF(AND(C$9="C",C$10="IB"),IF((($C$7*Coefficients!$D$16)/($A3074*($C$4/100)))&lt;=1,2*ASIN(($C$7*Coefficients!$D$16)/( $A3074*($C$4/100)))*180/PI(),180),IF(AND(C$9="L",C$10="D"),IF((($C$7*Coefficients!$E$16)/($A3074*($C$4/100)))&lt;=1,2*ASIN(($C$7*Coefficients!$E$16)/( $A3074*($C$4/100)))*180/PI(),180),IF(AND(C$9="C",C$10="D"),IF((($C$7*Coefficients!$F$16)/($A3074*($C$4/100)))&lt;=1,2*ASIN(($C$7*Coefficients!$F$16)/( $A3074*($C$4/100)))*180/PI(),180),FALSE))))</f>
        <v>7.150202707138785</v>
      </c>
      <c r="H3074" s="50">
        <f>IF(AND(C$9="L",C$10="IB"),(($C$7*Coefficients!$C$16)/($A3074*SIN(C$5*PI()/180))*100/2)^2*PI(),IF(AND(C$9="C",C$10="IB"),(($C$7*Coefficients!$D$16)/($A3074*SIN(C$5*PI()/180))*100/2)^2*PI(),IF(AND(C$9="L",C$10="D"),(($C$7*Coefficients!$E$16)/($A3074*SIN(C$5*PI()/180))*100/2)^2*PI(),IF(AND(C$9="C",C$10="D"),(($C$7* Coefficients!$F$16)/($A3074*SIN(C$5*PI()/180))*100/2)^2*PI(),FALSE))))</f>
        <v>21.427309124879919</v>
      </c>
      <c r="I3074" s="42">
        <f t="shared" si="338"/>
        <v>7.3129059317631959E-2</v>
      </c>
      <c r="L3074" s="44"/>
    </row>
    <row r="3075" spans="1:12" x14ac:dyDescent="0.25">
      <c r="A3075" s="51">
        <f t="shared" si="339"/>
        <v>10964.781961430059</v>
      </c>
      <c r="B3075" s="5">
        <f t="shared" si="333"/>
        <v>2.7201982535328198E-2</v>
      </c>
      <c r="C3075" s="49">
        <f t="shared" si="336"/>
        <v>-31.307988851097942</v>
      </c>
      <c r="D3075" s="5">
        <f t="shared" si="334"/>
        <v>105.47365516319432</v>
      </c>
      <c r="E3075" s="5">
        <f t="shared" si="335"/>
        <v>1263.9154694832951</v>
      </c>
      <c r="F3075" s="5">
        <f t="shared" si="337"/>
        <v>31.017180293541603</v>
      </c>
      <c r="G3075" s="16">
        <f>IF(AND(C$9="L",C$10="IB"),IF((($C$7*Coefficients!$C$16)/($A3075*($C$4/100)))&lt;=1,2*ASIN(($C$7*Coefficients!$C$16)/( $A3075*($C$4/100)))*180/PI(),180),IF(AND(C$9="C",C$10="IB"),IF((($C$7*Coefficients!$D$16)/($A3075*($C$4/100)))&lt;=1,2*ASIN(($C$7*Coefficients!$D$16)/( $A3075*($C$4/100)))*180/PI(),180),IF(AND(C$9="L",C$10="D"),IF((($C$7*Coefficients!$E$16)/($A3075*($C$4/100)))&lt;=1,2*ASIN(($C$7*Coefficients!$E$16)/( $A3075*($C$4/100)))*180/PI(),180),IF(AND(C$9="C",C$10="D"),IF((($C$7*Coefficients!$F$16)/($A3075*($C$4/100)))&lt;=1,2*ASIN(($C$7*Coefficients!$F$16)/( $A3075*($C$4/100)))*180/PI(),180),FALSE))))</f>
        <v>7.1337363953724831</v>
      </c>
      <c r="H3075" s="50">
        <f>IF(AND(C$9="L",C$10="IB"),(($C$7*Coefficients!$C$16)/($A3075*SIN(C$5*PI()/180))*100/2)^2*PI(),IF(AND(C$9="C",C$10="IB"),(($C$7*Coefficients!$D$16)/($A3075*SIN(C$5*PI()/180))*100/2)^2*PI(),IF(AND(C$9="L",C$10="D"),(($C$7*Coefficients!$E$16)/($A3075*SIN(C$5*PI()/180))*100/2)^2*PI(),IF(AND(C$9="C",C$10="D"),(($C$7* Coefficients!$F$16)/($A3075*SIN(C$5*PI()/180))*100/2)^2*PI(),FALSE))))</f>
        <v>21.32885958217129</v>
      </c>
      <c r="I3075" s="42">
        <f t="shared" si="338"/>
        <v>7.2960867148484695E-2</v>
      </c>
      <c r="L3075" s="44"/>
    </row>
    <row r="3076" spans="1:12" x14ac:dyDescent="0.25">
      <c r="A3076" s="51">
        <f t="shared" si="339"/>
        <v>10990.058394323414</v>
      </c>
      <c r="B3076" s="5">
        <f t="shared" si="333"/>
        <v>2.697212872668046E-2</v>
      </c>
      <c r="C3076" s="49">
        <f t="shared" si="336"/>
        <v>-31.381695525693512</v>
      </c>
      <c r="D3076" s="5">
        <f t="shared" si="334"/>
        <v>105.71679704929177</v>
      </c>
      <c r="E3076" s="5">
        <f t="shared" si="335"/>
        <v>1269.7494382200489</v>
      </c>
      <c r="F3076" s="5">
        <f t="shared" si="337"/>
        <v>31.037180293541603</v>
      </c>
      <c r="G3076" s="16">
        <f>IF(AND(C$9="L",C$10="IB"),IF((($C$7*Coefficients!$C$16)/($A3076*($C$4/100)))&lt;=1,2*ASIN(($C$7*Coefficients!$C$16)/( $A3076*($C$4/100)))*180/PI(),180),IF(AND(C$9="C",C$10="IB"),IF((($C$7*Coefficients!$D$16)/($A3076*($C$4/100)))&lt;=1,2*ASIN(($C$7*Coefficients!$D$16)/( $A3076*($C$4/100)))*180/PI(),180),IF(AND(C$9="L",C$10="D"),IF((($C$7*Coefficients!$E$16)/($A3076*($C$4/100)))&lt;=1,2*ASIN(($C$7*Coefficients!$E$16)/( $A3076*($C$4/100)))*180/PI(),180),IF(AND(C$9="C",C$10="D"),IF((($C$7*Coefficients!$F$16)/($A3076*($C$4/100)))&lt;=1,2*ASIN(($C$7*Coefficients!$F$16)/( $A3076*($C$4/100)))*180/PI(),180),FALSE))))</f>
        <v>7.1173081020539968</v>
      </c>
      <c r="H3076" s="50">
        <f>IF(AND(C$9="L",C$10="IB"),(($C$7*Coefficients!$C$16)/($A3076*SIN(C$5*PI()/180))*100/2)^2*PI(),IF(AND(C$9="C",C$10="IB"),(($C$7*Coefficients!$D$16)/($A3076*SIN(C$5*PI()/180))*100/2)^2*PI(),IF(AND(C$9="L",C$10="D"),(($C$7*Coefficients!$E$16)/($A3076*SIN(C$5*PI()/180))*100/2)^2*PI(),IF(AND(C$9="C",C$10="D"),(($C$7* Coefficients!$F$16)/($A3076*SIN(C$5*PI()/180))*100/2)^2*PI(),FALSE))))</f>
        <v>21.230862374023321</v>
      </c>
      <c r="I3076" s="42">
        <f t="shared" si="338"/>
        <v>7.279306181059203E-2</v>
      </c>
      <c r="L3076" s="44"/>
    </row>
    <row r="3077" spans="1:12" x14ac:dyDescent="0.25">
      <c r="A3077" s="51">
        <f t="shared" si="339"/>
        <v>11015.393095412348</v>
      </c>
      <c r="B3077" s="5">
        <f t="shared" si="333"/>
        <v>2.6710977846657429E-2</v>
      </c>
      <c r="C3077" s="49">
        <f t="shared" si="336"/>
        <v>-31.466204257068565</v>
      </c>
      <c r="D3077" s="5">
        <f t="shared" si="334"/>
        <v>105.96049943532337</v>
      </c>
      <c r="E3077" s="5">
        <f t="shared" si="335"/>
        <v>1275.6103353329825</v>
      </c>
      <c r="F3077" s="5">
        <f t="shared" si="337"/>
        <v>31.057180293541599</v>
      </c>
      <c r="G3077" s="16">
        <f>IF(AND(C$9="L",C$10="IB"),IF((($C$7*Coefficients!$C$16)/($A3077*($C$4/100)))&lt;=1,2*ASIN(($C$7*Coefficients!$C$16)/( $A3077*($C$4/100)))*180/PI(),180),IF(AND(C$9="C",C$10="IB"),IF((($C$7*Coefficients!$D$16)/($A3077*($C$4/100)))&lt;=1,2*ASIN(($C$7*Coefficients!$D$16)/( $A3077*($C$4/100)))*180/PI(),180),IF(AND(C$9="L",C$10="D"),IF((($C$7*Coefficients!$E$16)/($A3077*($C$4/100)))&lt;=1,2*ASIN(($C$7*Coefficients!$E$16)/( $A3077*($C$4/100)))*180/PI(),180),IF(AND(C$9="C",C$10="D"),IF((($C$7*Coefficients!$F$16)/($A3077*($C$4/100)))&lt;=1,2*ASIN(($C$7*Coefficients!$F$16)/( $A3077*($C$4/100)))*180/PI(),180),FALSE))))</f>
        <v>7.1009177387275999</v>
      </c>
      <c r="H3077" s="50">
        <f>IF(AND(C$9="L",C$10="IB"),(($C$7*Coefficients!$C$16)/($A3077*SIN(C$5*PI()/180))*100/2)^2*PI(),IF(AND(C$9="C",C$10="IB"),(($C$7*Coefficients!$D$16)/($A3077*SIN(C$5*PI()/180))*100/2)^2*PI(),IF(AND(C$9="L",C$10="D"),(($C$7*Coefficients!$E$16)/($A3077*SIN(C$5*PI()/180))*100/2)^2*PI(),IF(AND(C$9="C",C$10="D"),(($C$7* Coefficients!$F$16)/($A3077*SIN(C$5*PI()/180))*100/2)^2*PI(),FALSE))))</f>
        <v>21.133315422147525</v>
      </c>
      <c r="I3077" s="42">
        <f t="shared" si="338"/>
        <v>7.2625642414266736E-2</v>
      </c>
      <c r="L3077" s="44"/>
    </row>
    <row r="3078" spans="1:12" x14ac:dyDescent="0.25">
      <c r="A3078" s="51">
        <f t="shared" si="339"/>
        <v>11040.786199018925</v>
      </c>
      <c r="B3078" s="5">
        <f t="shared" si="333"/>
        <v>2.6418839099356502E-2</v>
      </c>
      <c r="C3078" s="49">
        <f t="shared" si="336"/>
        <v>-31.561725402727006</v>
      </c>
      <c r="D3078" s="5">
        <f t="shared" si="334"/>
        <v>106.20476361337494</v>
      </c>
      <c r="E3078" s="5">
        <f t="shared" si="335"/>
        <v>1281.4982851178331</v>
      </c>
      <c r="F3078" s="5">
        <f t="shared" si="337"/>
        <v>31.077180293541602</v>
      </c>
      <c r="G3078" s="16">
        <f>IF(AND(C$9="L",C$10="IB"),IF((($C$7*Coefficients!$C$16)/($A3078*($C$4/100)))&lt;=1,2*ASIN(($C$7*Coefficients!$C$16)/( $A3078*($C$4/100)))*180/PI(),180),IF(AND(C$9="C",C$10="IB"),IF((($C$7*Coefficients!$D$16)/($A3078*($C$4/100)))&lt;=1,2*ASIN(($C$7*Coefficients!$D$16)/( $A3078*($C$4/100)))*180/PI(),180),IF(AND(C$9="L",C$10="D"),IF((($C$7*Coefficients!$E$16)/($A3078*($C$4/100)))&lt;=1,2*ASIN(($C$7*Coefficients!$E$16)/( $A3078*($C$4/100)))*180/PI(),180),IF(AND(C$9="C",C$10="D"),IF((($C$7*Coefficients!$F$16)/($A3078*($C$4/100)))&lt;=1,2*ASIN(($C$7*Coefficients!$F$16)/( $A3078*($C$4/100)))*180/PI(),180),FALSE))))</f>
        <v>7.084565217148044</v>
      </c>
      <c r="H3078" s="50">
        <f>IF(AND(C$9="L",C$10="IB"),(($C$7*Coefficients!$C$16)/($A3078*SIN(C$5*PI()/180))*100/2)^2*PI(),IF(AND(C$9="C",C$10="IB"),(($C$7*Coefficients!$D$16)/($A3078*SIN(C$5*PI()/180))*100/2)^2*PI(),IF(AND(C$9="L",C$10="D"),(($C$7*Coefficients!$E$16)/($A3078*SIN(C$5*PI()/180))*100/2)^2*PI(),IF(AND(C$9="C",C$10="D"),(($C$7* Coefficients!$F$16)/($A3078*SIN(C$5*PI()/180))*100/2)^2*PI(),FALSE))))</f>
        <v>21.036216657804221</v>
      </c>
      <c r="I3078" s="42">
        <f t="shared" si="338"/>
        <v>7.2458608071867867E-2</v>
      </c>
      <c r="L3078" s="44"/>
    </row>
    <row r="3079" spans="1:12" x14ac:dyDescent="0.25">
      <c r="A3079" s="51">
        <f t="shared" si="339"/>
        <v>11066.237839774853</v>
      </c>
      <c r="B3079" s="5">
        <f t="shared" si="333"/>
        <v>2.6096059998177365E-2</v>
      </c>
      <c r="C3079" s="49">
        <f t="shared" si="336"/>
        <v>-31.668501156082577</v>
      </c>
      <c r="D3079" s="5">
        <f t="shared" si="334"/>
        <v>106.44959087851082</v>
      </c>
      <c r="E3079" s="5">
        <f t="shared" si="335"/>
        <v>1287.4134124440598</v>
      </c>
      <c r="F3079" s="5">
        <f t="shared" si="337"/>
        <v>31.097180293541598</v>
      </c>
      <c r="G3079" s="16">
        <f>IF(AND(C$9="L",C$10="IB"),IF((($C$7*Coefficients!$C$16)/($A3079*($C$4/100)))&lt;=1,2*ASIN(($C$7*Coefficients!$C$16)/( $A3079*($C$4/100)))*180/PI(),180),IF(AND(C$9="C",C$10="IB"),IF((($C$7*Coefficients!$D$16)/($A3079*($C$4/100)))&lt;=1,2*ASIN(($C$7*Coefficients!$D$16)/( $A3079*($C$4/100)))*180/PI(),180),IF(AND(C$9="L",C$10="D"),IF((($C$7*Coefficients!$E$16)/($A3079*($C$4/100)))&lt;=1,2*ASIN(($C$7*Coefficients!$E$16)/( $A3079*($C$4/100)))*180/PI(),180),IF(AND(C$9="C",C$10="D"),IF((($C$7*Coefficients!$F$16)/($A3079*($C$4/100)))&lt;=1,2*ASIN(($C$7*Coefficients!$F$16)/( $A3079*($C$4/100)))*180/PI(),180),FALSE))))</f>
        <v>7.0682504492800273</v>
      </c>
      <c r="H3079" s="50">
        <f>IF(AND(C$9="L",C$10="IB"),(($C$7*Coefficients!$C$16)/($A3079*SIN(C$5*PI()/180))*100/2)^2*PI(),IF(AND(C$9="C",C$10="IB"),(($C$7*Coefficients!$D$16)/($A3079*SIN(C$5*PI()/180))*100/2)^2*PI(),IF(AND(C$9="L",C$10="D"),(($C$7*Coefficients!$E$16)/($A3079*SIN(C$5*PI()/180))*100/2)^2*PI(),IF(AND(C$9="C",C$10="D"),(($C$7* Coefficients!$F$16)/($A3079*SIN(C$5*PI()/180))*100/2)^2*PI(),FALSE))))</f>
        <v>20.939564021758748</v>
      </c>
      <c r="I3079" s="42">
        <f t="shared" si="338"/>
        <v>7.2291957897795939E-2</v>
      </c>
      <c r="L3079" s="44"/>
    </row>
    <row r="3080" spans="1:12" x14ac:dyDescent="0.25">
      <c r="A3080" s="51">
        <f t="shared" si="339"/>
        <v>11091.748152622195</v>
      </c>
      <c r="B3080" s="5">
        <f t="shared" si="333"/>
        <v>2.5743026303473044E-2</v>
      </c>
      <c r="C3080" s="49">
        <f t="shared" si="336"/>
        <v>-31.786807991179561</v>
      </c>
      <c r="D3080" s="5">
        <f t="shared" si="334"/>
        <v>106.6949825287808</v>
      </c>
      <c r="E3080" s="5">
        <f t="shared" si="335"/>
        <v>1293.3558427574944</v>
      </c>
      <c r="F3080" s="5">
        <f t="shared" si="337"/>
        <v>31.117180293541601</v>
      </c>
      <c r="G3080" s="16">
        <f>IF(AND(C$9="L",C$10="IB"),IF((($C$7*Coefficients!$C$16)/($A3080*($C$4/100)))&lt;=1,2*ASIN(($C$7*Coefficients!$C$16)/( $A3080*($C$4/100)))*180/PI(),180),IF(AND(C$9="C",C$10="IB"),IF((($C$7*Coefficients!$D$16)/($A3080*($C$4/100)))&lt;=1,2*ASIN(($C$7*Coefficients!$D$16)/( $A3080*($C$4/100)))*180/PI(),180),IF(AND(C$9="L",C$10="D"),IF((($C$7*Coefficients!$E$16)/($A3080*($C$4/100)))&lt;=1,2*ASIN(($C$7*Coefficients!$E$16)/( $A3080*($C$4/100)))*180/PI(),180),IF(AND(C$9="C",C$10="D"),IF((($C$7*Coefficients!$F$16)/($A3080*($C$4/100)))&lt;=1,2*ASIN(($C$7*Coefficients!$F$16)/( $A3080*($C$4/100)))*180/PI(),180),FALSE))))</f>
        <v>7.0519733472976647</v>
      </c>
      <c r="H3080" s="50">
        <f>IF(AND(C$9="L",C$10="IB"),(($C$7*Coefficients!$C$16)/($A3080*SIN(C$5*PI()/180))*100/2)^2*PI(),IF(AND(C$9="C",C$10="IB"),(($C$7*Coefficients!$D$16)/($A3080*SIN(C$5*PI()/180))*100/2)^2*PI(),IF(AND(C$9="L",C$10="D"),(($C$7*Coefficients!$E$16)/($A3080*SIN(C$5*PI()/180))*100/2)^2*PI(),IF(AND(C$9="C",C$10="D"),(($C$7* Coefficients!$F$16)/($A3080*SIN(C$5*PI()/180))*100/2)^2*PI(),FALSE))))</f>
        <v>20.843355464237792</v>
      </c>
      <c r="I3080" s="42">
        <f t="shared" si="338"/>
        <v>7.2125691008488368E-2</v>
      </c>
      <c r="L3080" s="44"/>
    </row>
    <row r="3081" spans="1:12" x14ac:dyDescent="0.25">
      <c r="A3081" s="51">
        <f t="shared" si="339"/>
        <v>11117.317272814093</v>
      </c>
      <c r="B3081" s="5">
        <f t="shared" si="333"/>
        <v>2.5360161910857205E-2</v>
      </c>
      <c r="C3081" s="49">
        <f t="shared" si="336"/>
        <v>-31.916959560942235</v>
      </c>
      <c r="D3081" s="5">
        <f t="shared" si="334"/>
        <v>106.94093986522698</v>
      </c>
      <c r="E3081" s="5">
        <f t="shared" si="335"/>
        <v>1299.3257020829999</v>
      </c>
      <c r="F3081" s="5">
        <f t="shared" si="337"/>
        <v>31.137180293541601</v>
      </c>
      <c r="G3081" s="16">
        <f>IF(AND(C$9="L",C$10="IB"),IF((($C$7*Coefficients!$C$16)/($A3081*($C$4/100)))&lt;=1,2*ASIN(($C$7*Coefficients!$C$16)/( $A3081*($C$4/100)))*180/PI(),180),IF(AND(C$9="C",C$10="IB"),IF((($C$7*Coefficients!$D$16)/($A3081*($C$4/100)))&lt;=1,2*ASIN(($C$7*Coefficients!$D$16)/( $A3081*($C$4/100)))*180/PI(),180),IF(AND(C$9="L",C$10="D"),IF((($C$7*Coefficients!$E$16)/($A3081*($C$4/100)))&lt;=1,2*ASIN(($C$7*Coefficients!$E$16)/( $A3081*($C$4/100)))*180/PI(),180),IF(AND(C$9="C",C$10="D"),IF((($C$7*Coefficients!$F$16)/($A3081*($C$4/100)))&lt;=1,2*ASIN(($C$7*Coefficients!$F$16)/( $A3081*($C$4/100)))*180/PI(),180),FALSE))))</f>
        <v>7.0357338235839562</v>
      </c>
      <c r="H3081" s="50">
        <f>IF(AND(C$9="L",C$10="IB"),(($C$7*Coefficients!$C$16)/($A3081*SIN(C$5*PI()/180))*100/2)^2*PI(),IF(AND(C$9="C",C$10="IB"),(($C$7*Coefficients!$D$16)/($A3081*SIN(C$5*PI()/180))*100/2)^2*PI(),IF(AND(C$9="L",C$10="D"),(($C$7*Coefficients!$E$16)/($A3081*SIN(C$5*PI()/180))*100/2)^2*PI(),IF(AND(C$9="C",C$10="D"),(($C$7* Coefficients!$F$16)/($A3081*SIN(C$5*PI()/180))*100/2)^2*PI(),FALSE))))</f>
        <v>20.747588944885852</v>
      </c>
      <c r="I3081" s="42">
        <f t="shared" si="338"/>
        <v>7.1959806522414599E-2</v>
      </c>
      <c r="L3081" s="44"/>
    </row>
    <row r="3082" spans="1:12" x14ac:dyDescent="0.25">
      <c r="A3082" s="51">
        <f t="shared" si="339"/>
        <v>11142.945335915474</v>
      </c>
      <c r="B3082" s="5">
        <f t="shared" si="333"/>
        <v>2.4947928689400198E-2</v>
      </c>
      <c r="C3082" s="49">
        <f t="shared" si="336"/>
        <v>-32.059310119934764</v>
      </c>
      <c r="D3082" s="5">
        <f t="shared" si="334"/>
        <v>107.18746419189068</v>
      </c>
      <c r="E3082" s="5">
        <f t="shared" si="335"/>
        <v>1305.3231170271433</v>
      </c>
      <c r="F3082" s="5">
        <f t="shared" si="337"/>
        <v>31.157180293541597</v>
      </c>
      <c r="G3082" s="16">
        <f>IF(AND(C$9="L",C$10="IB"),IF((($C$7*Coefficients!$C$16)/($A3082*($C$4/100)))&lt;=1,2*ASIN(($C$7*Coefficients!$C$16)/( $A3082*($C$4/100)))*180/PI(),180),IF(AND(C$9="C",C$10="IB"),IF((($C$7*Coefficients!$D$16)/($A3082*($C$4/100)))&lt;=1,2*ASIN(($C$7*Coefficients!$D$16)/( $A3082*($C$4/100)))*180/PI(),180),IF(AND(C$9="L",C$10="D"),IF((($C$7*Coefficients!$E$16)/($A3082*($C$4/100)))&lt;=1,2*ASIN(($C$7*Coefficients!$E$16)/( $A3082*($C$4/100)))*180/PI(),180),IF(AND(C$9="C",C$10="D"),IF((($C$7*Coefficients!$F$16)/($A3082*($C$4/100)))&lt;=1,2*ASIN(($C$7*Coefficients!$F$16)/( $A3082*($C$4/100)))*180/PI(),180),FALSE))))</f>
        <v>7.019531790730257</v>
      </c>
      <c r="H3082" s="50">
        <f>IF(AND(C$9="L",C$10="IB"),(($C$7*Coefficients!$C$16)/($A3082*SIN(C$5*PI()/180))*100/2)^2*PI(),IF(AND(C$9="C",C$10="IB"),(($C$7*Coefficients!$D$16)/($A3082*SIN(C$5*PI()/180))*100/2)^2*PI(),IF(AND(C$9="L",C$10="D"),(($C$7*Coefficients!$E$16)/($A3082*SIN(C$5*PI()/180))*100/2)^2*PI(),IF(AND(C$9="C",C$10="D"),(($C$7* Coefficients!$F$16)/($A3082*SIN(C$5*PI()/180))*100/2)^2*PI(),FALSE))))</f>
        <v>20.652262432722033</v>
      </c>
      <c r="I3082" s="42">
        <f t="shared" si="338"/>
        <v>7.1794303560071646E-2</v>
      </c>
      <c r="L3082" s="44"/>
    </row>
    <row r="3083" spans="1:12" x14ac:dyDescent="0.25">
      <c r="A3083" s="51">
        <f t="shared" si="339"/>
        <v>11168.63247780378</v>
      </c>
      <c r="B3083" s="5">
        <f t="shared" si="333"/>
        <v>2.4506826269000512E-2</v>
      </c>
      <c r="C3083" s="49">
        <f t="shared" si="336"/>
        <v>-32.214258559214755</v>
      </c>
      <c r="D3083" s="5">
        <f t="shared" si="334"/>
        <v>107.43455681581932</v>
      </c>
      <c r="E3083" s="5">
        <f t="shared" si="335"/>
        <v>1311.3482147808813</v>
      </c>
      <c r="F3083" s="5">
        <f t="shared" si="337"/>
        <v>31.1771802935416</v>
      </c>
      <c r="G3083" s="16">
        <f>IF(AND(C$9="L",C$10="IB"),IF((($C$7*Coefficients!$C$16)/($A3083*($C$4/100)))&lt;=1,2*ASIN(($C$7*Coefficients!$C$16)/( $A3083*($C$4/100)))*180/PI(),180),IF(AND(C$9="C",C$10="IB"),IF((($C$7*Coefficients!$D$16)/($A3083*($C$4/100)))&lt;=1,2*ASIN(($C$7*Coefficients!$D$16)/( $A3083*($C$4/100)))*180/PI(),180),IF(AND(C$9="L",C$10="D"),IF((($C$7*Coefficients!$E$16)/($A3083*($C$4/100)))&lt;=1,2*ASIN(($C$7*Coefficients!$E$16)/( $A3083*($C$4/100)))*180/PI(),180),IF(AND(C$9="C",C$10="D"),IF((($C$7*Coefficients!$F$16)/($A3083*($C$4/100)))&lt;=1,2*ASIN(($C$7*Coefficients!$F$16)/( $A3083*($C$4/100)))*180/PI(),180),FALSE))))</f>
        <v>7.0033671615357553</v>
      </c>
      <c r="H3083" s="50">
        <f>IF(AND(C$9="L",C$10="IB"),(($C$7*Coefficients!$C$16)/($A3083*SIN(C$5*PI()/180))*100/2)^2*PI(),IF(AND(C$9="C",C$10="IB"),(($C$7*Coefficients!$D$16)/($A3083*SIN(C$5*PI()/180))*100/2)^2*PI(),IF(AND(C$9="L",C$10="D"),(($C$7*Coefficients!$E$16)/($A3083*SIN(C$5*PI()/180))*100/2)^2*PI(),IF(AND(C$9="C",C$10="D"),(($C$7* Coefficients!$F$16)/($A3083*SIN(C$5*PI()/180))*100/2)^2*PI(),FALSE))))</f>
        <v>20.557373906096942</v>
      </c>
      <c r="I3083" s="42">
        <f t="shared" si="338"/>
        <v>7.1629181243979254E-2</v>
      </c>
      <c r="L3083" s="44"/>
    </row>
    <row r="3084" spans="1:12" x14ac:dyDescent="0.25">
      <c r="A3084" s="51">
        <f t="shared" si="339"/>
        <v>11194.37883466968</v>
      </c>
      <c r="B3084" s="5">
        <f t="shared" si="333"/>
        <v>2.4037391776274439E-2</v>
      </c>
      <c r="C3084" s="49">
        <f t="shared" si="336"/>
        <v>-32.382253161525959</v>
      </c>
      <c r="D3084" s="5">
        <f t="shared" si="334"/>
        <v>107.68221904707342</v>
      </c>
      <c r="E3084" s="5">
        <f t="shared" si="335"/>
        <v>1317.4011231222578</v>
      </c>
      <c r="F3084" s="5">
        <f t="shared" si="337"/>
        <v>31.197180293541599</v>
      </c>
      <c r="G3084" s="16">
        <f>IF(AND(C$9="L",C$10="IB"),IF((($C$7*Coefficients!$C$16)/($A3084*($C$4/100)))&lt;=1,2*ASIN(($C$7*Coefficients!$C$16)/( $A3084*($C$4/100)))*180/PI(),180),IF(AND(C$9="C",C$10="IB"),IF((($C$7*Coefficients!$D$16)/($A3084*($C$4/100)))&lt;=1,2*ASIN(($C$7*Coefficients!$D$16)/( $A3084*($C$4/100)))*180/PI(),180),IF(AND(C$9="L",C$10="D"),IF((($C$7*Coefficients!$E$16)/($A3084*($C$4/100)))&lt;=1,2*ASIN(($C$7*Coefficients!$E$16)/( $A3084*($C$4/100)))*180/PI(),180),IF(AND(C$9="C",C$10="D"),IF((($C$7*Coefficients!$F$16)/($A3084*($C$4/100)))&lt;=1,2*ASIN(($C$7*Coefficients!$F$16)/( $A3084*($C$4/100)))*180/PI(),180),FALSE))))</f>
        <v>6.9872398490069392</v>
      </c>
      <c r="H3084" s="50">
        <f>IF(AND(C$9="L",C$10="IB"),(($C$7*Coefficients!$C$16)/($A3084*SIN(C$5*PI()/180))*100/2)^2*PI(),IF(AND(C$9="C",C$10="IB"),(($C$7*Coefficients!$D$16)/($A3084*SIN(C$5*PI()/180))*100/2)^2*PI(),IF(AND(C$9="L",C$10="D"),(($C$7*Coefficients!$E$16)/($A3084*SIN(C$5*PI()/180))*100/2)^2*PI(),IF(AND(C$9="C",C$10="D"),(($C$7* Coefficients!$F$16)/($A3084*SIN(C$5*PI()/180))*100/2)^2*PI(),FALSE))))</f>
        <v>20.462921352649815</v>
      </c>
      <c r="I3084" s="42">
        <f t="shared" si="338"/>
        <v>7.1464438698675331E-2</v>
      </c>
      <c r="L3084" s="44"/>
    </row>
    <row r="3085" spans="1:12" x14ac:dyDescent="0.25">
      <c r="A3085" s="51">
        <f t="shared" si="339"/>
        <v>11220.184543017795</v>
      </c>
      <c r="B3085" s="5">
        <f t="shared" si="333"/>
        <v>2.3540199518365446E-2</v>
      </c>
      <c r="C3085" s="49">
        <f t="shared" si="336"/>
        <v>-32.5637972110259</v>
      </c>
      <c r="D3085" s="5">
        <f t="shared" si="334"/>
        <v>107.93045219873346</v>
      </c>
      <c r="E3085" s="5">
        <f t="shared" si="335"/>
        <v>1323.481970419112</v>
      </c>
      <c r="F3085" s="5">
        <f t="shared" si="337"/>
        <v>31.217180293541595</v>
      </c>
      <c r="G3085" s="16">
        <f>IF(AND(C$9="L",C$10="IB"),IF((($C$7*Coefficients!$C$16)/($A3085*($C$4/100)))&lt;=1,2*ASIN(($C$7*Coefficients!$C$16)/( $A3085*($C$4/100)))*180/PI(),180),IF(AND(C$9="C",C$10="IB"),IF((($C$7*Coefficients!$D$16)/($A3085*($C$4/100)))&lt;=1,2*ASIN(($C$7*Coefficients!$D$16)/( $A3085*($C$4/100)))*180/PI(),180),IF(AND(C$9="L",C$10="D"),IF((($C$7*Coefficients!$E$16)/($A3085*($C$4/100)))&lt;=1,2*ASIN(($C$7*Coefficients!$E$16)/( $A3085*($C$4/100)))*180/PI(),180),IF(AND(C$9="C",C$10="D"),IF((($C$7*Coefficients!$F$16)/($A3085*($C$4/100)))&lt;=1,2*ASIN(($C$7*Coefficients!$F$16)/( $A3085*($C$4/100)))*180/PI(),180),FALSE))))</f>
        <v>6.9711497663570841</v>
      </c>
      <c r="H3085" s="50">
        <f>IF(AND(C$9="L",C$10="IB"),(($C$7*Coefficients!$C$16)/($A3085*SIN(C$5*PI()/180))*100/2)^2*PI(),IF(AND(C$9="C",C$10="IB"),(($C$7*Coefficients!$D$16)/($A3085*SIN(C$5*PI()/180))*100/2)^2*PI(),IF(AND(C$9="L",C$10="D"),(($C$7*Coefficients!$E$16)/($A3085*SIN(C$5*PI()/180))*100/2)^2*PI(),IF(AND(C$9="C",C$10="D"),(($C$7* Coefficients!$F$16)/($A3085*SIN(C$5*PI()/180))*100/2)^2*PI(),FALSE))))</f>
        <v>20.368902769265866</v>
      </c>
      <c r="I3085" s="42">
        <f t="shared" si="338"/>
        <v>7.1300075050711328E-2</v>
      </c>
      <c r="L3085" s="44"/>
    </row>
    <row r="3086" spans="1:12" x14ac:dyDescent="0.25">
      <c r="A3086" s="51">
        <f t="shared" si="339"/>
        <v>11246.04973966742</v>
      </c>
      <c r="B3086" s="5">
        <f t="shared" si="333"/>
        <v>2.3015860614135356E-2</v>
      </c>
      <c r="C3086" s="49">
        <f t="shared" si="336"/>
        <v>-32.759455624627087</v>
      </c>
      <c r="D3086" s="5">
        <f t="shared" si="334"/>
        <v>108.17925758690691</v>
      </c>
      <c r="E3086" s="5">
        <f t="shared" si="335"/>
        <v>1329.5908856318042</v>
      </c>
      <c r="F3086" s="5">
        <f t="shared" si="337"/>
        <v>31.237180293541599</v>
      </c>
      <c r="G3086" s="16">
        <f>IF(AND(C$9="L",C$10="IB"),IF((($C$7*Coefficients!$C$16)/($A3086*($C$4/100)))&lt;=1,2*ASIN(($C$7*Coefficients!$C$16)/( $A3086*($C$4/100)))*180/PI(),180),IF(AND(C$9="C",C$10="IB"),IF((($C$7*Coefficients!$D$16)/($A3086*($C$4/100)))&lt;=1,2*ASIN(($C$7*Coefficients!$D$16)/( $A3086*($C$4/100)))*180/PI(),180),IF(AND(C$9="L",C$10="D"),IF((($C$7*Coefficients!$E$16)/($A3086*($C$4/100)))&lt;=1,2*ASIN(($C$7*Coefficients!$E$16)/( $A3086*($C$4/100)))*180/PI(),180),IF(AND(C$9="C",C$10="D"),IF((($C$7*Coefficients!$F$16)/($A3086*($C$4/100)))&lt;=1,2*ASIN(($C$7*Coefficients!$F$16)/( $A3086*($C$4/100)))*180/PI(),180),FALSE))))</f>
        <v>6.9550968270057174</v>
      </c>
      <c r="H3086" s="50">
        <f>IF(AND(C$9="L",C$10="IB"),(($C$7*Coefficients!$C$16)/($A3086*SIN(C$5*PI()/180))*100/2)^2*PI(),IF(AND(C$9="C",C$10="IB"),(($C$7*Coefficients!$D$16)/($A3086*SIN(C$5*PI()/180))*100/2)^2*PI(),IF(AND(C$9="L",C$10="D"),(($C$7*Coefficients!$E$16)/($A3086*SIN(C$5*PI()/180))*100/2)^2*PI(),IF(AND(C$9="C",C$10="D"),(($C$7* Coefficients!$F$16)/($A3086*SIN(C$5*PI()/180))*100/2)^2*PI(),FALSE))))</f>
        <v>20.275316162033761</v>
      </c>
      <c r="I3086" s="42">
        <f t="shared" si="338"/>
        <v>7.1136089428647548E-2</v>
      </c>
      <c r="L3086" s="44"/>
    </row>
    <row r="3087" spans="1:12" x14ac:dyDescent="0.25">
      <c r="A3087" s="51">
        <f t="shared" si="339"/>
        <v>11271.974561753255</v>
      </c>
      <c r="B3087" s="5">
        <f t="shared" si="333"/>
        <v>2.2465022572264057E-2</v>
      </c>
      <c r="C3087" s="49">
        <f t="shared" si="336"/>
        <v>-32.969862814061187</v>
      </c>
      <c r="D3087" s="5">
        <f t="shared" si="334"/>
        <v>108.42863653073516</v>
      </c>
      <c r="E3087" s="5">
        <f t="shared" si="335"/>
        <v>1335.7279983159463</v>
      </c>
      <c r="F3087" s="5">
        <f t="shared" si="337"/>
        <v>31.257180293541602</v>
      </c>
      <c r="G3087" s="16">
        <f>IF(AND(C$9="L",C$10="IB"),IF((($C$7*Coefficients!$C$16)/($A3087*($C$4/100)))&lt;=1,2*ASIN(($C$7*Coefficients!$C$16)/( $A3087*($C$4/100)))*180/PI(),180),IF(AND(C$9="C",C$10="IB"),IF((($C$7*Coefficients!$D$16)/($A3087*($C$4/100)))&lt;=1,2*ASIN(($C$7*Coefficients!$D$16)/( $A3087*($C$4/100)))*180/PI(),180),IF(AND(C$9="L",C$10="D"),IF((($C$7*Coefficients!$E$16)/($A3087*($C$4/100)))&lt;=1,2*ASIN(($C$7*Coefficients!$E$16)/( $A3087*($C$4/100)))*180/PI(),180),IF(AND(C$9="C",C$10="D"),IF((($C$7*Coefficients!$F$16)/($A3087*($C$4/100)))&lt;=1,2*ASIN(($C$7*Coefficients!$F$16)/( $A3087*($C$4/100)))*180/PI(),180),FALSE))))</f>
        <v>6.9390809445781096</v>
      </c>
      <c r="H3087" s="50">
        <f>IF(AND(C$9="L",C$10="IB"),(($C$7*Coefficients!$C$16)/($A3087*SIN(C$5*PI()/180))*100/2)^2*PI(),IF(AND(C$9="C",C$10="IB"),(($C$7*Coefficients!$D$16)/($A3087*SIN(C$5*PI()/180))*100/2)^2*PI(),IF(AND(C$9="L",C$10="D"),(($C$7*Coefficients!$E$16)/($A3087*SIN(C$5*PI()/180))*100/2)^2*PI(),IF(AND(C$9="C",C$10="D"),(($C$7* Coefficients!$F$16)/($A3087*SIN(C$5*PI()/180))*100/2)^2*PI(),FALSE))))</f>
        <v>20.18215954620338</v>
      </c>
      <c r="I3087" s="42">
        <f t="shared" si="338"/>
        <v>7.097248096304852E-2</v>
      </c>
      <c r="L3087" s="44"/>
    </row>
    <row r="3088" spans="1:12" x14ac:dyDescent="0.25">
      <c r="A3088" s="51">
        <f t="shared" si="339"/>
        <v>11297.959146726125</v>
      </c>
      <c r="B3088" s="5">
        <f t="shared" si="333"/>
        <v>2.1888368815849699E-2</v>
      </c>
      <c r="C3088" s="49">
        <f t="shared" si="336"/>
        <v>-33.195732041981998</v>
      </c>
      <c r="D3088" s="5">
        <f t="shared" si="334"/>
        <v>108.67859035240056</v>
      </c>
      <c r="E3088" s="5">
        <f t="shared" si="335"/>
        <v>1341.8934386251533</v>
      </c>
      <c r="F3088" s="5">
        <f t="shared" si="337"/>
        <v>31.277180293541598</v>
      </c>
      <c r="G3088" s="16">
        <f>IF(AND(C$9="L",C$10="IB"),IF((($C$7*Coefficients!$C$16)/($A3088*($C$4/100)))&lt;=1,2*ASIN(($C$7*Coefficients!$C$16)/( $A3088*($C$4/100)))*180/PI(),180),IF(AND(C$9="C",C$10="IB"),IF((($C$7*Coefficients!$D$16)/($A3088*($C$4/100)))&lt;=1,2*ASIN(($C$7*Coefficients!$D$16)/( $A3088*($C$4/100)))*180/PI(),180),IF(AND(C$9="L",C$10="D"),IF((($C$7*Coefficients!$E$16)/($A3088*($C$4/100)))&lt;=1,2*ASIN(($C$7*Coefficients!$E$16)/( $A3088*($C$4/100)))*180/PI(),180),IF(AND(C$9="C",C$10="D"),IF((($C$7*Coefficients!$F$16)/($A3088*($C$4/100)))&lt;=1,2*ASIN(($C$7*Coefficients!$F$16)/( $A3088*($C$4/100)))*180/PI(),180),FALSE))))</f>
        <v>6.9231020329047492</v>
      </c>
      <c r="H3088" s="50">
        <f>IF(AND(C$9="L",C$10="IB"),(($C$7*Coefficients!$C$16)/($A3088*SIN(C$5*PI()/180))*100/2)^2*PI(),IF(AND(C$9="C",C$10="IB"),(($C$7*Coefficients!$D$16)/($A3088*SIN(C$5*PI()/180))*100/2)^2*PI(),IF(AND(C$9="L",C$10="D"),(($C$7*Coefficients!$E$16)/($A3088*SIN(C$5*PI()/180))*100/2)^2*PI(),IF(AND(C$9="C",C$10="D"),(($C$7* Coefficients!$F$16)/($A3088*SIN(C$5*PI()/180))*100/2)^2*PI(),FALSE))))</f>
        <v>20.089430946143679</v>
      </c>
      <c r="I3088" s="42">
        <f t="shared" si="338"/>
        <v>7.0809248786478457E-2</v>
      </c>
      <c r="L3088" s="44"/>
    </row>
    <row r="3089" spans="1:12" x14ac:dyDescent="0.25">
      <c r="A3089" s="51">
        <f t="shared" si="339"/>
        <v>11324.003632353713</v>
      </c>
      <c r="B3089" s="5">
        <f t="shared" si="333"/>
        <v>2.1286618153170084E-2</v>
      </c>
      <c r="C3089" s="49">
        <f t="shared" si="336"/>
        <v>-33.437866605972587</v>
      </c>
      <c r="D3089" s="5">
        <f t="shared" si="334"/>
        <v>108.92912037713337</v>
      </c>
      <c r="E3089" s="5">
        <f t="shared" si="335"/>
        <v>1348.0873373138013</v>
      </c>
      <c r="F3089" s="5">
        <f t="shared" si="337"/>
        <v>31.297180293541601</v>
      </c>
      <c r="G3089" s="16">
        <f>IF(AND(C$9="L",C$10="IB"),IF((($C$7*Coefficients!$C$16)/($A3089*($C$4/100)))&lt;=1,2*ASIN(($C$7*Coefficients!$C$16)/( $A3089*($C$4/100)))*180/PI(),180),IF(AND(C$9="C",C$10="IB"),IF((($C$7*Coefficients!$D$16)/($A3089*($C$4/100)))&lt;=1,2*ASIN(($C$7*Coefficients!$D$16)/( $A3089*($C$4/100)))*180/PI(),180),IF(AND(C$9="L",C$10="D"),IF((($C$7*Coefficients!$E$16)/($A3089*($C$4/100)))&lt;=1,2*ASIN(($C$7*Coefficients!$E$16)/( $A3089*($C$4/100)))*180/PI(),180),IF(AND(C$9="C",C$10="D"),IF((($C$7*Coefficients!$F$16)/($A3089*($C$4/100)))&lt;=1,2*ASIN(($C$7*Coefficients!$F$16)/( $A3089*($C$4/100)))*180/PI(),180),FALSE))))</f>
        <v>6.9071600060208258</v>
      </c>
      <c r="H3089" s="50">
        <f>IF(AND(C$9="L",C$10="IB"),(($C$7*Coefficients!$C$16)/($A3089*SIN(C$5*PI()/180))*100/2)^2*PI(),IF(AND(C$9="C",C$10="IB"),(($C$7*Coefficients!$D$16)/($A3089*SIN(C$5*PI()/180))*100/2)^2*PI(),IF(AND(C$9="L",C$10="D"),(($C$7*Coefficients!$E$16)/($A3089*SIN(C$5*PI()/180))*100/2)^2*PI(),IF(AND(C$9="C",C$10="D"),(($C$7* Coefficients!$F$16)/($A3089*SIN(C$5*PI()/180))*100/2)^2*PI(),FALSE))))</f>
        <v>19.99712839530082</v>
      </c>
      <c r="I3089" s="42">
        <f t="shared" si="338"/>
        <v>7.0646392033496611E-2</v>
      </c>
      <c r="L3089" s="44"/>
    </row>
    <row r="3090" spans="1:12" x14ac:dyDescent="0.25">
      <c r="A3090" s="51">
        <f t="shared" si="339"/>
        <v>11350.10815672129</v>
      </c>
      <c r="B3090" s="5">
        <f t="shared" si="333"/>
        <v>2.0660524194337081E-2</v>
      </c>
      <c r="C3090" s="49">
        <f t="shared" si="336"/>
        <v>-33.697173277024952</v>
      </c>
      <c r="D3090" s="5">
        <f t="shared" si="334"/>
        <v>109.18022793321884</v>
      </c>
      <c r="E3090" s="5">
        <f t="shared" si="335"/>
        <v>1354.3098257398019</v>
      </c>
      <c r="F3090" s="5">
        <f t="shared" si="337"/>
        <v>31.317180293541597</v>
      </c>
      <c r="G3090" s="16">
        <f>IF(AND(C$9="L",C$10="IB"),IF((($C$7*Coefficients!$C$16)/($A3090*($C$4/100)))&lt;=1,2*ASIN(($C$7*Coefficients!$C$16)/( $A3090*($C$4/100)))*180/PI(),180),IF(AND(C$9="C",C$10="IB"),IF((($C$7*Coefficients!$D$16)/($A3090*($C$4/100)))&lt;=1,2*ASIN(($C$7*Coefficients!$D$16)/( $A3090*($C$4/100)))*180/PI(),180),IF(AND(C$9="L",C$10="D"),IF((($C$7*Coefficients!$E$16)/($A3090*($C$4/100)))&lt;=1,2*ASIN(($C$7*Coefficients!$E$16)/( $A3090*($C$4/100)))*180/PI(),180),IF(AND(C$9="C",C$10="D"),IF((($C$7*Coefficients!$F$16)/($A3090*($C$4/100)))&lt;=1,2*ASIN(($C$7*Coefficients!$F$16)/( $A3090*($C$4/100)))*180/PI(),180),FALSE))))</f>
        <v>6.8912547781657123</v>
      </c>
      <c r="H3090" s="50">
        <f>IF(AND(C$9="L",C$10="IB"),(($C$7*Coefficients!$C$16)/($A3090*SIN(C$5*PI()/180))*100/2)^2*PI(),IF(AND(C$9="C",C$10="IB"),(($C$7*Coefficients!$D$16)/($A3090*SIN(C$5*PI()/180))*100/2)^2*PI(),IF(AND(C$9="L",C$10="D"),(($C$7*Coefficients!$E$16)/($A3090*SIN(C$5*PI()/180))*100/2)^2*PI(),IF(AND(C$9="C",C$10="D"),(($C$7* Coefficients!$F$16)/($A3090*SIN(C$5*PI()/180))*100/2)^2*PI(),FALSE))))</f>
        <v>19.905249936156491</v>
      </c>
      <c r="I3090" s="42">
        <f t="shared" si="338"/>
        <v>7.0483909840652684E-2</v>
      </c>
      <c r="L3090" s="44"/>
    </row>
    <row r="3091" spans="1:12" x14ac:dyDescent="0.25">
      <c r="A3091" s="51">
        <f t="shared" si="339"/>
        <v>11376.272858232442</v>
      </c>
      <c r="B3091" s="5">
        <f t="shared" si="333"/>
        <v>2.0010874713648926E-2</v>
      </c>
      <c r="C3091" s="49">
        <f t="shared" si="336"/>
        <v>-33.974678542110219</v>
      </c>
      <c r="D3091" s="5">
        <f t="shared" si="334"/>
        <v>109.43191435200427</v>
      </c>
      <c r="E3091" s="5">
        <f t="shared" si="335"/>
        <v>1360.5610358673864</v>
      </c>
      <c r="F3091" s="5">
        <f t="shared" si="337"/>
        <v>31.337180293541596</v>
      </c>
      <c r="G3091" s="16">
        <f>IF(AND(C$9="L",C$10="IB"),IF((($C$7*Coefficients!$C$16)/($A3091*($C$4/100)))&lt;=1,2*ASIN(($C$7*Coefficients!$C$16)/( $A3091*($C$4/100)))*180/PI(),180),IF(AND(C$9="C",C$10="IB"),IF((($C$7*Coefficients!$D$16)/($A3091*($C$4/100)))&lt;=1,2*ASIN(($C$7*Coefficients!$D$16)/( $A3091*($C$4/100)))*180/PI(),180),IF(AND(C$9="L",C$10="D"),IF((($C$7*Coefficients!$E$16)/($A3091*($C$4/100)))&lt;=1,2*ASIN(($C$7*Coefficients!$E$16)/( $A3091*($C$4/100)))*180/PI(),180),IF(AND(C$9="C",C$10="D"),IF((($C$7*Coefficients!$F$16)/($A3091*($C$4/100)))&lt;=1,2*ASIN(($C$7*Coefficients!$F$16)/( $A3091*($C$4/100)))*180/PI(),180),FALSE))))</f>
        <v>6.8753862637824597</v>
      </c>
      <c r="H3091" s="50">
        <f>IF(AND(C$9="L",C$10="IB"),(($C$7*Coefficients!$C$16)/($A3091*SIN(C$5*PI()/180))*100/2)^2*PI(),IF(AND(C$9="C",C$10="IB"),(($C$7*Coefficients!$D$16)/($A3091*SIN(C$5*PI()/180))*100/2)^2*PI(),IF(AND(C$9="L",C$10="D"),(($C$7*Coefficients!$E$16)/($A3091*SIN(C$5*PI()/180))*100/2)^2*PI(),IF(AND(C$9="C",C$10="D"),(($C$7* Coefficients!$F$16)/($A3091*SIN(C$5*PI()/180))*100/2)^2*PI(),FALSE))))</f>
        <v>19.813793620186313</v>
      </c>
      <c r="I3091" s="42">
        <f t="shared" si="338"/>
        <v>7.0321801346482291E-2</v>
      </c>
      <c r="L3091" s="44"/>
    </row>
    <row r="3092" spans="1:12" x14ac:dyDescent="0.25">
      <c r="A3092" s="51">
        <f t="shared" si="339"/>
        <v>11402.497875609815</v>
      </c>
      <c r="B3092" s="5">
        <f t="shared" si="333"/>
        <v>1.9338490957520396E-2</v>
      </c>
      <c r="C3092" s="49">
        <f t="shared" si="336"/>
        <v>-34.271548365547851</v>
      </c>
      <c r="D3092" s="5">
        <f t="shared" si="334"/>
        <v>109.68418096790596</v>
      </c>
      <c r="E3092" s="5">
        <f t="shared" si="335"/>
        <v>1366.8411002699065</v>
      </c>
      <c r="F3092" s="5">
        <f t="shared" si="337"/>
        <v>31.357180293541596</v>
      </c>
      <c r="G3092" s="16">
        <f>IF(AND(C$9="L",C$10="IB"),IF((($C$7*Coefficients!$C$16)/($A3092*($C$4/100)))&lt;=1,2*ASIN(($C$7*Coefficients!$C$16)/( $A3092*($C$4/100)))*180/PI(),180),IF(AND(C$9="C",C$10="IB"),IF((($C$7*Coefficients!$D$16)/($A3092*($C$4/100)))&lt;=1,2*ASIN(($C$7*Coefficients!$D$16)/( $A3092*($C$4/100)))*180/PI(),180),IF(AND(C$9="L",C$10="D"),IF((($C$7*Coefficients!$E$16)/($A3092*($C$4/100)))&lt;=1,2*ASIN(($C$7*Coefficients!$E$16)/( $A3092*($C$4/100)))*180/PI(),180),IF(AND(C$9="C",C$10="D"),IF((($C$7*Coefficients!$F$16)/($A3092*($C$4/100)))&lt;=1,2*ASIN(($C$7*Coefficients!$F$16)/( $A3092*($C$4/100)))*180/PI(),180),FALSE))))</f>
        <v>6.8595543775172638</v>
      </c>
      <c r="H3092" s="50">
        <f>IF(AND(C$9="L",C$10="IB"),(($C$7*Coefficients!$C$16)/($A3092*SIN(C$5*PI()/180))*100/2)^2*PI(),IF(AND(C$9="C",C$10="IB"),(($C$7*Coefficients!$D$16)/($A3092*SIN(C$5*PI()/180))*100/2)^2*PI(),IF(AND(C$9="L",C$10="D"),(($C$7*Coefficients!$E$16)/($A3092*SIN(C$5*PI()/180))*100/2)^2*PI(),IF(AND(C$9="C",C$10="D"),(($C$7* Coefficients!$F$16)/($A3092*SIN(C$5*PI()/180))*100/2)^2*PI(),FALSE))))</f>
        <v>19.722757507818589</v>
      </c>
      <c r="I3092" s="42">
        <f t="shared" si="338"/>
        <v>7.0160065691502294E-2</v>
      </c>
      <c r="L3092" s="44"/>
    </row>
    <row r="3093" spans="1:12" x14ac:dyDescent="0.25">
      <c r="A3093" s="51">
        <f t="shared" si="339"/>
        <v>11428.78334789584</v>
      </c>
      <c r="B3093" s="5">
        <f t="shared" si="333"/>
        <v>1.8644226897949291E-2</v>
      </c>
      <c r="C3093" s="49">
        <f t="shared" si="336"/>
        <v>-34.589112407936739</v>
      </c>
      <c r="D3093" s="5">
        <f t="shared" si="334"/>
        <v>109.9370291184164</v>
      </c>
      <c r="E3093" s="5">
        <f t="shared" si="335"/>
        <v>1373.1501521326429</v>
      </c>
      <c r="F3093" s="5">
        <f t="shared" si="337"/>
        <v>31.377180293541596</v>
      </c>
      <c r="G3093" s="16">
        <f>IF(AND(C$9="L",C$10="IB"),IF((($C$7*Coefficients!$C$16)/($A3093*($C$4/100)))&lt;=1,2*ASIN(($C$7*Coefficients!$C$16)/( $A3093*($C$4/100)))*180/PI(),180),IF(AND(C$9="C",C$10="IB"),IF((($C$7*Coefficients!$D$16)/($A3093*($C$4/100)))&lt;=1,2*ASIN(($C$7*Coefficients!$D$16)/( $A3093*($C$4/100)))*180/PI(),180),IF(AND(C$9="L",C$10="D"),IF((($C$7*Coefficients!$E$16)/($A3093*($C$4/100)))&lt;=1,2*ASIN(($C$7*Coefficients!$E$16)/( $A3093*($C$4/100)))*180/PI(),180),IF(AND(C$9="C",C$10="D"),IF((($C$7*Coefficients!$F$16)/($A3093*($C$4/100)))&lt;=1,2*ASIN(($C$7*Coefficients!$F$16)/( $A3093*($C$4/100)))*180/PI(),180),FALSE))))</f>
        <v>6.8437590342189774</v>
      </c>
      <c r="H3093" s="50">
        <f>IF(AND(C$9="L",C$10="IB"),(($C$7*Coefficients!$C$16)/($A3093*SIN(C$5*PI()/180))*100/2)^2*PI(),IF(AND(C$9="C",C$10="IB"),(($C$7*Coefficients!$D$16)/($A3093*SIN(C$5*PI()/180))*100/2)^2*PI(),IF(AND(C$9="L",C$10="D"),(($C$7*Coefficients!$E$16)/($A3093*SIN(C$5*PI()/180))*100/2)^2*PI(),IF(AND(C$9="C",C$10="D"),(($C$7* Coefficients!$F$16)/($A3093*SIN(C$5*PI()/180))*100/2)^2*PI(),FALSE))))</f>
        <v>19.632139668393119</v>
      </c>
      <c r="I3093" s="42">
        <f t="shared" si="338"/>
        <v>6.9998702018206391E-2</v>
      </c>
      <c r="L3093" s="44"/>
    </row>
    <row r="3094" spans="1:12" x14ac:dyDescent="0.25">
      <c r="A3094" s="51">
        <f t="shared" si="339"/>
        <v>11455.129414453475</v>
      </c>
      <c r="B3094" s="5">
        <f t="shared" si="333"/>
        <v>1.7928968431557345E-2</v>
      </c>
      <c r="C3094" s="49">
        <f t="shared" si="336"/>
        <v>-34.928893949269884</v>
      </c>
      <c r="D3094" s="5">
        <f t="shared" si="334"/>
        <v>110.19046014411134</v>
      </c>
      <c r="E3094" s="5">
        <f t="shared" si="335"/>
        <v>1379.4883252556333</v>
      </c>
      <c r="F3094" s="5">
        <f t="shared" si="337"/>
        <v>31.397180293541599</v>
      </c>
      <c r="G3094" s="16">
        <f>IF(AND(C$9="L",C$10="IB"),IF((($C$7*Coefficients!$C$16)/($A3094*($C$4/100)))&lt;=1,2*ASIN(($C$7*Coefficients!$C$16)/( $A3094*($C$4/100)))*180/PI(),180),IF(AND(C$9="C",C$10="IB"),IF((($C$7*Coefficients!$D$16)/($A3094*($C$4/100)))&lt;=1,2*ASIN(($C$7*Coefficients!$D$16)/( $A3094*($C$4/100)))*180/PI(),180),IF(AND(C$9="L",C$10="D"),IF((($C$7*Coefficients!$E$16)/($A3094*($C$4/100)))&lt;=1,2*ASIN(($C$7*Coefficients!$E$16)/( $A3094*($C$4/100)))*180/PI(),180),IF(AND(C$9="C",C$10="D"),IF((($C$7*Coefficients!$F$16)/($A3094*($C$4/100)))&lt;=1,2*ASIN(($C$7*Coefficients!$F$16)/( $A3094*($C$4/100)))*180/PI(),180),FALSE))))</f>
        <v>6.8280001489385844</v>
      </c>
      <c r="H3094" s="50">
        <f>IF(AND(C$9="L",C$10="IB"),(($C$7*Coefficients!$C$16)/($A3094*SIN(C$5*PI()/180))*100/2)^2*PI(),IF(AND(C$9="C",C$10="IB"),(($C$7*Coefficients!$D$16)/($A3094*SIN(C$5*PI()/180))*100/2)^2*PI(),IF(AND(C$9="L",C$10="D"),(($C$7*Coefficients!$E$16)/($A3094*SIN(C$5*PI()/180))*100/2)^2*PI(),IF(AND(C$9="C",C$10="D"),(($C$7* Coefficients!$F$16)/($A3094*SIN(C$5*PI()/180))*100/2)^2*PI(),FALSE))))</f>
        <v>19.541938180120326</v>
      </c>
      <c r="I3094" s="42">
        <f t="shared" si="338"/>
        <v>6.9837709471060411E-2</v>
      </c>
      <c r="L3094" s="44"/>
    </row>
    <row r="3095" spans="1:12" x14ac:dyDescent="0.25">
      <c r="A3095" s="51">
        <f t="shared" si="339"/>
        <v>11481.536214966942</v>
      </c>
      <c r="B3095" s="5">
        <f t="shared" si="333"/>
        <v>1.7193632524324584E-2</v>
      </c>
      <c r="C3095" s="49">
        <f t="shared" si="336"/>
        <v>-35.292647191554572</v>
      </c>
      <c r="D3095" s="5">
        <f t="shared" si="334"/>
        <v>110.44447538865684</v>
      </c>
      <c r="E3095" s="5">
        <f t="shared" si="335"/>
        <v>1385.8557540565077</v>
      </c>
      <c r="F3095" s="5">
        <f t="shared" si="337"/>
        <v>31.417180293541595</v>
      </c>
      <c r="G3095" s="16">
        <f>IF(AND(C$9="L",C$10="IB"),IF((($C$7*Coefficients!$C$16)/($A3095*($C$4/100)))&lt;=1,2*ASIN(($C$7*Coefficients!$C$16)/( $A3095*($C$4/100)))*180/PI(),180),IF(AND(C$9="C",C$10="IB"),IF((($C$7*Coefficients!$D$16)/($A3095*($C$4/100)))&lt;=1,2*ASIN(($C$7*Coefficients!$D$16)/( $A3095*($C$4/100)))*180/PI(),180),IF(AND(C$9="L",C$10="D"),IF((($C$7*Coefficients!$E$16)/($A3095*($C$4/100)))&lt;=1,2*ASIN(($C$7*Coefficients!$E$16)/( $A3095*($C$4/100)))*180/PI(),180),IF(AND(C$9="C",C$10="D"),IF((($C$7*Coefficients!$F$16)/($A3095*($C$4/100)))&lt;=1,2*ASIN(($C$7*Coefficients!$F$16)/( $A3095*($C$4/100)))*180/PI(),180),FALSE))))</f>
        <v>6.8122776369286946</v>
      </c>
      <c r="H3095" s="50">
        <f>IF(AND(C$9="L",C$10="IB"),(($C$7*Coefficients!$C$16)/($A3095*SIN(C$5*PI()/180))*100/2)^2*PI(),IF(AND(C$9="C",C$10="IB"),(($C$7*Coefficients!$D$16)/($A3095*SIN(C$5*PI()/180))*100/2)^2*PI(),IF(AND(C$9="L",C$10="D"),(($C$7*Coefficients!$E$16)/($A3095*SIN(C$5*PI()/180))*100/2)^2*PI(),IF(AND(C$9="C",C$10="D"),(($C$7* Coefficients!$F$16)/($A3095*SIN(C$5*PI()/180))*100/2)^2*PI(),FALSE))))</f>
        <v>19.452151130040409</v>
      </c>
      <c r="I3095" s="42">
        <f t="shared" si="338"/>
        <v>6.96770871964979E-2</v>
      </c>
      <c r="L3095" s="44"/>
    </row>
    <row r="3096" spans="1:12" x14ac:dyDescent="0.25">
      <c r="A3096" s="51">
        <f t="shared" si="339"/>
        <v>11508.003889442467</v>
      </c>
      <c r="B3096" s="5">
        <f t="shared" si="333"/>
        <v>1.64391663022228E-2</v>
      </c>
      <c r="C3096" s="49">
        <f t="shared" si="336"/>
        <v>-35.682404221959629</v>
      </c>
      <c r="D3096" s="5">
        <f t="shared" si="334"/>
        <v>110.69907619881641</v>
      </c>
      <c r="E3096" s="5">
        <f t="shared" si="335"/>
        <v>1392.2525735733398</v>
      </c>
      <c r="F3096" s="5">
        <f t="shared" si="337"/>
        <v>31.437180293541594</v>
      </c>
      <c r="G3096" s="16">
        <f>IF(AND(C$9="L",C$10="IB"),IF((($C$7*Coefficients!$C$16)/($A3096*($C$4/100)))&lt;=1,2*ASIN(($C$7*Coefficients!$C$16)/( $A3096*($C$4/100)))*180/PI(),180),IF(AND(C$9="C",C$10="IB"),IF((($C$7*Coefficients!$D$16)/($A3096*($C$4/100)))&lt;=1,2*ASIN(($C$7*Coefficients!$D$16)/( $A3096*($C$4/100)))*180/PI(),180),IF(AND(C$9="L",C$10="D"),IF((($C$7*Coefficients!$E$16)/($A3096*($C$4/100)))&lt;=1,2*ASIN(($C$7*Coefficients!$E$16)/( $A3096*($C$4/100)))*180/PI(),180),IF(AND(C$9="C",C$10="D"),IF((($C$7*Coefficients!$F$16)/($A3096*($C$4/100)))&lt;=1,2*ASIN(($C$7*Coefficients!$F$16)/( $A3096*($C$4/100)))*180/PI(),180),FALSE))))</f>
        <v>6.7965914136430436</v>
      </c>
      <c r="H3096" s="50">
        <f>IF(AND(C$9="L",C$10="IB"),(($C$7*Coefficients!$C$16)/($A3096*SIN(C$5*PI()/180))*100/2)^2*PI(),IF(AND(C$9="C",C$10="IB"),(($C$7*Coefficients!$D$16)/($A3096*SIN(C$5*PI()/180))*100/2)^2*PI(),IF(AND(C$9="L",C$10="D"),(($C$7*Coefficients!$E$16)/($A3096*SIN(C$5*PI()/180))*100/2)^2*PI(),IF(AND(C$9="C",C$10="D"),(($C$7* Coefficients!$F$16)/($A3096*SIN(C$5*PI()/180))*100/2)^2*PI(),FALSE))))</f>
        <v>19.362776613982852</v>
      </c>
      <c r="I3096" s="42">
        <f t="shared" si="338"/>
        <v>6.9516834342915571E-2</v>
      </c>
      <c r="L3096" s="44"/>
    </row>
    <row r="3097" spans="1:12" x14ac:dyDescent="0.25">
      <c r="A3097" s="51">
        <f t="shared" si="339"/>
        <v>11534.532578209026</v>
      </c>
      <c r="B3097" s="5">
        <f t="shared" si="333"/>
        <v>1.5666546088035659E-2</v>
      </c>
      <c r="C3097" s="49">
        <f t="shared" si="336"/>
        <v>-36.100534786958391</v>
      </c>
      <c r="D3097" s="5">
        <f t="shared" si="334"/>
        <v>110.95426392445823</v>
      </c>
      <c r="E3097" s="5">
        <f t="shared" si="335"/>
        <v>1398.6789194675098</v>
      </c>
      <c r="F3097" s="5">
        <f t="shared" si="337"/>
        <v>31.457180293541597</v>
      </c>
      <c r="G3097" s="16">
        <f>IF(AND(C$9="L",C$10="IB"),IF((($C$7*Coefficients!$C$16)/($A3097*($C$4/100)))&lt;=1,2*ASIN(($C$7*Coefficients!$C$16)/( $A3097*($C$4/100)))*180/PI(),180),IF(AND(C$9="C",C$10="IB"),IF((($C$7*Coefficients!$D$16)/($A3097*($C$4/100)))&lt;=1,2*ASIN(($C$7*Coefficients!$D$16)/( $A3097*($C$4/100)))*180/PI(),180),IF(AND(C$9="L",C$10="D"),IF((($C$7*Coefficients!$E$16)/($A3097*($C$4/100)))&lt;=1,2*ASIN(($C$7*Coefficients!$E$16)/( $A3097*($C$4/100)))*180/PI(),180),IF(AND(C$9="C",C$10="D"),IF((($C$7*Coefficients!$F$16)/($A3097*($C$4/100)))&lt;=1,2*ASIN(($C$7*Coefficients!$F$16)/( $A3097*($C$4/100)))*180/PI(),180),FALSE))))</f>
        <v>6.7809413947359749</v>
      </c>
      <c r="H3097" s="50">
        <f>IF(AND(C$9="L",C$10="IB"),(($C$7*Coefficients!$C$16)/($A3097*SIN(C$5*PI()/180))*100/2)^2*PI(),IF(AND(C$9="C",C$10="IB"),(($C$7*Coefficients!$D$16)/($A3097*SIN(C$5*PI()/180))*100/2)^2*PI(),IF(AND(C$9="L",C$10="D"),(($C$7*Coefficients!$E$16)/($A3097*SIN(C$5*PI()/180))*100/2)^2*PI(),IF(AND(C$9="C",C$10="D"),(($C$7* Coefficients!$F$16)/($A3097*SIN(C$5*PI()/180))*100/2)^2*PI(),FALSE))))</f>
        <v>19.27381273652599</v>
      </c>
      <c r="I3097" s="42">
        <f t="shared" si="338"/>
        <v>6.9356950060668748E-2</v>
      </c>
      <c r="L3097" s="44"/>
    </row>
    <row r="3098" spans="1:12" x14ac:dyDescent="0.25">
      <c r="A3098" s="51">
        <f t="shared" si="339"/>
        <v>11561.122421919086</v>
      </c>
      <c r="B3098" s="5">
        <f t="shared" si="333"/>
        <v>1.4876776384745948E-2</v>
      </c>
      <c r="C3098" s="49">
        <f t="shared" si="336"/>
        <v>-36.549823297828212</v>
      </c>
      <c r="D3098" s="5">
        <f t="shared" si="334"/>
        <v>111.2100399185622</v>
      </c>
      <c r="E3098" s="5">
        <f t="shared" si="335"/>
        <v>1405.1349280265838</v>
      </c>
      <c r="F3098" s="5">
        <f t="shared" si="337"/>
        <v>31.477180293541593</v>
      </c>
      <c r="G3098" s="16">
        <f>IF(AND(C$9="L",C$10="IB"),IF((($C$7*Coefficients!$C$16)/($A3098*($C$4/100)))&lt;=1,2*ASIN(($C$7*Coefficients!$C$16)/( $A3098*($C$4/100)))*180/PI(),180),IF(AND(C$9="C",C$10="IB"),IF((($C$7*Coefficients!$D$16)/($A3098*($C$4/100)))&lt;=1,2*ASIN(($C$7*Coefficients!$D$16)/( $A3098*($C$4/100)))*180/PI(),180),IF(AND(C$9="L",C$10="D"),IF((($C$7*Coefficients!$E$16)/($A3098*($C$4/100)))&lt;=1,2*ASIN(($C$7*Coefficients!$E$16)/( $A3098*($C$4/100)))*180/PI(),180),IF(AND(C$9="C",C$10="D"),IF((($C$7*Coefficients!$F$16)/($A3098*($C$4/100)))&lt;=1,2*ASIN(($C$7*Coefficients!$F$16)/( $A3098*($C$4/100)))*180/PI(),180),FALSE))))</f>
        <v>6.7653274960619436</v>
      </c>
      <c r="H3098" s="50">
        <f>IF(AND(C$9="L",C$10="IB"),(($C$7*Coefficients!$C$16)/($A3098*SIN(C$5*PI()/180))*100/2)^2*PI(),IF(AND(C$9="C",C$10="IB"),(($C$7*Coefficients!$D$16)/($A3098*SIN(C$5*PI()/180))*100/2)^2*PI(),IF(AND(C$9="L",C$10="D"),(($C$7*Coefficients!$E$16)/($A3098*SIN(C$5*PI()/180))*100/2)^2*PI(),IF(AND(C$9="C",C$10="D"),(($C$7* Coefficients!$F$16)/($A3098*SIN(C$5*PI()/180))*100/2)^2*PI(),FALSE))))</f>
        <v>19.185257610956832</v>
      </c>
      <c r="I3098" s="42">
        <f t="shared" si="338"/>
        <v>6.9197433502066849E-2</v>
      </c>
      <c r="L3098" s="44"/>
    </row>
    <row r="3099" spans="1:12" x14ac:dyDescent="0.25">
      <c r="A3099" s="51">
        <f t="shared" si="339"/>
        <v>11587.773561549353</v>
      </c>
      <c r="B3099" s="5">
        <f t="shared" si="333"/>
        <v>1.4070888805955393E-2</v>
      </c>
      <c r="C3099" s="49">
        <f t="shared" si="336"/>
        <v>-37.033569378482845</v>
      </c>
      <c r="D3099" s="5">
        <f t="shared" si="334"/>
        <v>111.4664055372272</v>
      </c>
      <c r="E3099" s="5">
        <f t="shared" si="335"/>
        <v>1411.6207361672018</v>
      </c>
      <c r="F3099" s="5">
        <f t="shared" si="337"/>
        <v>31.497180293541589</v>
      </c>
      <c r="G3099" s="16">
        <f>IF(AND(C$9="L",C$10="IB"),IF((($C$7*Coefficients!$C$16)/($A3099*($C$4/100)))&lt;=1,2*ASIN(($C$7*Coefficients!$C$16)/( $A3099*($C$4/100)))*180/PI(),180),IF(AND(C$9="C",C$10="IB"),IF((($C$7*Coefficients!$D$16)/($A3099*($C$4/100)))&lt;=1,2*ASIN(($C$7*Coefficients!$D$16)/( $A3099*($C$4/100)))*180/PI(),180),IF(AND(C$9="L",C$10="D"),IF((($C$7*Coefficients!$E$16)/($A3099*($C$4/100)))&lt;=1,2*ASIN(($C$7*Coefficients!$E$16)/( $A3099*($C$4/100)))*180/PI(),180),IF(AND(C$9="C",C$10="D"),IF((($C$7*Coefficients!$F$16)/($A3099*($C$4/100)))&lt;=1,2*ASIN(($C$7*Coefficients!$F$16)/( $A3099*($C$4/100)))*180/PI(),180),FALSE))))</f>
        <v>6.7497496336750169</v>
      </c>
      <c r="H3099" s="50">
        <f>IF(AND(C$9="L",C$10="IB"),(($C$7*Coefficients!$C$16)/($A3099*SIN(C$5*PI()/180))*100/2)^2*PI(),IF(AND(C$9="C",C$10="IB"),(($C$7*Coefficients!$D$16)/($A3099*SIN(C$5*PI()/180))*100/2)^2*PI(),IF(AND(C$9="L",C$10="D"),(($C$7*Coefficients!$E$16)/($A3099*SIN(C$5*PI()/180))*100/2)^2*PI(),IF(AND(C$9="C",C$10="D"),(($C$7* Coefficients!$F$16)/($A3099*SIN(C$5*PI()/180))*100/2)^2*PI(),FALSE))))</f>
        <v>19.097109359231048</v>
      </c>
      <c r="I3099" s="42">
        <f t="shared" si="338"/>
        <v>6.9038283821368993E-2</v>
      </c>
      <c r="L3099" s="44"/>
    </row>
    <row r="3100" spans="1:12" x14ac:dyDescent="0.25">
      <c r="A3100" s="51">
        <f t="shared" si="339"/>
        <v>11614.486138401515</v>
      </c>
      <c r="B3100" s="5">
        <f t="shared" si="333"/>
        <v>1.3249940953895686E-2</v>
      </c>
      <c r="C3100" s="49">
        <f t="shared" si="336"/>
        <v>-37.555721141644476</v>
      </c>
      <c r="D3100" s="5">
        <f t="shared" si="334"/>
        <v>111.72336213967823</v>
      </c>
      <c r="E3100" s="5">
        <f t="shared" si="335"/>
        <v>1418.1364814379835</v>
      </c>
      <c r="F3100" s="5">
        <f t="shared" si="337"/>
        <v>31.517180293541593</v>
      </c>
      <c r="G3100" s="16">
        <f>IF(AND(C$9="L",C$10="IB"),IF((($C$7*Coefficients!$C$16)/($A3100*($C$4/100)))&lt;=1,2*ASIN(($C$7*Coefficients!$C$16)/( $A3100*($C$4/100)))*180/PI(),180),IF(AND(C$9="C",C$10="IB"),IF((($C$7*Coefficients!$D$16)/($A3100*($C$4/100)))&lt;=1,2*ASIN(($C$7*Coefficients!$D$16)/( $A3100*($C$4/100)))*180/PI(),180),IF(AND(C$9="L",C$10="D"),IF((($C$7*Coefficients!$E$16)/($A3100*($C$4/100)))&lt;=1,2*ASIN(($C$7*Coefficients!$E$16)/( $A3100*($C$4/100)))*180/PI(),180),IF(AND(C$9="C",C$10="D"),IF((($C$7*Coefficients!$F$16)/($A3100*($C$4/100)))&lt;=1,2*ASIN(($C$7*Coefficients!$F$16)/( $A3100*($C$4/100)))*180/PI(),180),FALSE))))</f>
        <v>6.7342077238283578</v>
      </c>
      <c r="H3100" s="50">
        <f>IF(AND(C$9="L",C$10="IB"),(($C$7*Coefficients!$C$16)/($A3100*SIN(C$5*PI()/180))*100/2)^2*PI(),IF(AND(C$9="C",C$10="IB"),(($C$7*Coefficients!$D$16)/($A3100*SIN(C$5*PI()/180))*100/2)^2*PI(),IF(AND(C$9="L",C$10="D"),(($C$7*Coefficients!$E$16)/($A3100*SIN(C$5*PI()/180))*100/2)^2*PI(),IF(AND(C$9="C",C$10="D"),(($C$7* Coefficients!$F$16)/($A3100*SIN(C$5*PI()/180))*100/2)^2*PI(),FALSE))))</f>
        <v>19.009366111933129</v>
      </c>
      <c r="I3100" s="42">
        <f t="shared" si="338"/>
        <v>6.8879500174779409E-2</v>
      </c>
      <c r="L3100" s="44"/>
    </row>
    <row r="3101" spans="1:12" x14ac:dyDescent="0.25">
      <c r="A3101" s="51">
        <f t="shared" si="339"/>
        <v>11641.260294102995</v>
      </c>
      <c r="B3101" s="5">
        <f t="shared" si="333"/>
        <v>1.2415015245684309E-2</v>
      </c>
      <c r="C3101" s="49">
        <f t="shared" si="336"/>
        <v>-38.121054855877418</v>
      </c>
      <c r="D3101" s="5">
        <f t="shared" si="334"/>
        <v>111.98091108827356</v>
      </c>
      <c r="E3101" s="5">
        <f t="shared" si="335"/>
        <v>1424.6823020224422</v>
      </c>
      <c r="F3101" s="5">
        <f t="shared" si="337"/>
        <v>31.537180293541592</v>
      </c>
      <c r="G3101" s="16">
        <f>IF(AND(C$9="L",C$10="IB"),IF((($C$7*Coefficients!$C$16)/($A3101*($C$4/100)))&lt;=1,2*ASIN(($C$7*Coefficients!$C$16)/( $A3101*($C$4/100)))*180/PI(),180),IF(AND(C$9="C",C$10="IB"),IF((($C$7*Coefficients!$D$16)/($A3101*($C$4/100)))&lt;=1,2*ASIN(($C$7*Coefficients!$D$16)/( $A3101*($C$4/100)))*180/PI(),180),IF(AND(C$9="L",C$10="D"),IF((($C$7*Coefficients!$E$16)/($A3101*($C$4/100)))&lt;=1,2*ASIN(($C$7*Coefficients!$E$16)/( $A3101*($C$4/100)))*180/PI(),180),IF(AND(C$9="C",C$10="D"),IF((($C$7*Coefficients!$F$16)/($A3101*($C$4/100)))&lt;=1,2*ASIN(($C$7*Coefficients!$F$16)/( $A3101*($C$4/100)))*180/PI(),180),FALSE))))</f>
        <v>6.7187016829737489</v>
      </c>
      <c r="H3101" s="50">
        <f>IF(AND(C$9="L",C$10="IB"),(($C$7*Coefficients!$C$16)/($A3101*SIN(C$5*PI()/180))*100/2)^2*PI(),IF(AND(C$9="C",C$10="IB"),(($C$7*Coefficients!$D$16)/($A3101*SIN(C$5*PI()/180))*100/2)^2*PI(),IF(AND(C$9="L",C$10="D"),(($C$7*Coefficients!$E$16)/($A3101*SIN(C$5*PI()/180))*100/2)^2*PI(),IF(AND(C$9="C",C$10="D"),(($C$7* Coefficients!$F$16)/($A3101*SIN(C$5*PI()/180))*100/2)^2*PI(),FALSE))))</f>
        <v>18.922026008236788</v>
      </c>
      <c r="I3101" s="42">
        <f t="shared" si="338"/>
        <v>6.8721081720442986E-2</v>
      </c>
      <c r="L3101" s="44"/>
    </row>
    <row r="3102" spans="1:12" x14ac:dyDescent="0.25">
      <c r="A3102" s="51">
        <f t="shared" si="339"/>
        <v>11668.096170607701</v>
      </c>
      <c r="B3102" s="5">
        <f t="shared" si="333"/>
        <v>1.1567217688567909E-2</v>
      </c>
      <c r="C3102" s="49">
        <f t="shared" si="336"/>
        <v>-38.735421823236557</v>
      </c>
      <c r="D3102" s="5">
        <f t="shared" si="334"/>
        <v>112.23905374851215</v>
      </c>
      <c r="E3102" s="5">
        <f t="shared" si="335"/>
        <v>1431.2583367419193</v>
      </c>
      <c r="F3102" s="5">
        <f t="shared" si="337"/>
        <v>31.557180293541592</v>
      </c>
      <c r="G3102" s="16">
        <f>IF(AND(C$9="L",C$10="IB"),IF((($C$7*Coefficients!$C$16)/($A3102*($C$4/100)))&lt;=1,2*ASIN(($C$7*Coefficients!$C$16)/( $A3102*($C$4/100)))*180/PI(),180),IF(AND(C$9="C",C$10="IB"),IF((($C$7*Coefficients!$D$16)/($A3102*($C$4/100)))&lt;=1,2*ASIN(($C$7*Coefficients!$D$16)/( $A3102*($C$4/100)))*180/PI(),180),IF(AND(C$9="L",C$10="D"),IF((($C$7*Coefficients!$E$16)/($A3102*($C$4/100)))&lt;=1,2*ASIN(($C$7*Coefficients!$E$16)/( $A3102*($C$4/100)))*180/PI(),180),IF(AND(C$9="C",C$10="D"),IF((($C$7*Coefficients!$F$16)/($A3102*($C$4/100)))&lt;=1,2*ASIN(($C$7*Coefficients!$F$16)/( $A3102*($C$4/100)))*180/PI(),180),FALSE))))</f>
        <v>6.7032314277610681</v>
      </c>
      <c r="H3102" s="50">
        <f>IF(AND(C$9="L",C$10="IB"),(($C$7*Coefficients!$C$16)/($A3102*SIN(C$5*PI()/180))*100/2)^2*PI(),IF(AND(C$9="C",C$10="IB"),(($C$7*Coefficients!$D$16)/($A3102*SIN(C$5*PI()/180))*100/2)^2*PI(),IF(AND(C$9="L",C$10="D"),(($C$7*Coefficients!$E$16)/($A3102*SIN(C$5*PI()/180))*100/2)^2*PI(),IF(AND(C$9="C",C$10="D"),(($C$7* Coefficients!$F$16)/($A3102*SIN(C$5*PI()/180))*100/2)^2*PI(),FALSE))))</f>
        <v>18.83508719586538</v>
      </c>
      <c r="I3102" s="42">
        <f t="shared" si="338"/>
        <v>6.856302761844088E-2</v>
      </c>
      <c r="L3102" s="44"/>
    </row>
    <row r="3103" spans="1:12" x14ac:dyDescent="0.25">
      <c r="A3103" s="51">
        <f t="shared" si="339"/>
        <v>11694.993910196781</v>
      </c>
      <c r="B3103" s="5">
        <f t="shared" si="333"/>
        <v>1.0707676604996906E-2</v>
      </c>
      <c r="C3103" s="49">
        <f t="shared" si="336"/>
        <v>-39.406095078402558</v>
      </c>
      <c r="D3103" s="5">
        <f t="shared" si="334"/>
        <v>112.49779148904065</v>
      </c>
      <c r="E3103" s="5">
        <f t="shared" si="335"/>
        <v>1437.8647250585238</v>
      </c>
      <c r="F3103" s="5">
        <f t="shared" si="337"/>
        <v>31.577180293541591</v>
      </c>
      <c r="G3103" s="16">
        <f>IF(AND(C$9="L",C$10="IB"),IF((($C$7*Coefficients!$C$16)/($A3103*($C$4/100)))&lt;=1,2*ASIN(($C$7*Coefficients!$C$16)/( $A3103*($C$4/100)))*180/PI(),180),IF(AND(C$9="C",C$10="IB"),IF((($C$7*Coefficients!$D$16)/($A3103*($C$4/100)))&lt;=1,2*ASIN(($C$7*Coefficients!$D$16)/( $A3103*($C$4/100)))*180/PI(),180),IF(AND(C$9="L",C$10="D"),IF((($C$7*Coefficients!$E$16)/($A3103*($C$4/100)))&lt;=1,2*ASIN(($C$7*Coefficients!$E$16)/( $A3103*($C$4/100)))*180/PI(),180),IF(AND(C$9="C",C$10="D"),IF((($C$7*Coefficients!$F$16)/($A3103*($C$4/100)))&lt;=1,2*ASIN(($C$7*Coefficients!$F$16)/( $A3103*($C$4/100)))*180/PI(),180),FALSE))))</f>
        <v>6.6877968750378081</v>
      </c>
      <c r="H3103" s="50">
        <f>IF(AND(C$9="L",C$10="IB"),(($C$7*Coefficients!$C$16)/($A3103*SIN(C$5*PI()/180))*100/2)^2*PI(),IF(AND(C$9="C",C$10="IB"),(($C$7*Coefficients!$D$16)/($A3103*SIN(C$5*PI()/180))*100/2)^2*PI(),IF(AND(C$9="L",C$10="D"),(($C$7*Coefficients!$E$16)/($A3103*SIN(C$5*PI()/180))*100/2)^2*PI(),IF(AND(C$9="C",C$10="D"),(($C$7* Coefficients!$F$16)/($A3103*SIN(C$5*PI()/180))*100/2)^2*PI(),FALSE))))</f>
        <v>18.748547831052786</v>
      </c>
      <c r="I3103" s="42">
        <f t="shared" si="338"/>
        <v>6.8405337030785954E-2</v>
      </c>
      <c r="L3103" s="44"/>
    </row>
    <row r="3104" spans="1:12" x14ac:dyDescent="0.25">
      <c r="A3104" s="51">
        <f t="shared" si="339"/>
        <v>11721.95365547937</v>
      </c>
      <c r="B3104" s="5">
        <f t="shared" si="333"/>
        <v>9.8375413084687419E-3</v>
      </c>
      <c r="C3104" s="49">
        <f t="shared" si="336"/>
        <v>-40.142268619971702</v>
      </c>
      <c r="D3104" s="5">
        <f t="shared" si="334"/>
        <v>112.75712568166078</v>
      </c>
      <c r="E3104" s="5">
        <f t="shared" si="335"/>
        <v>1444.5016070780964</v>
      </c>
      <c r="F3104" s="5">
        <f t="shared" si="337"/>
        <v>31.597180293541591</v>
      </c>
      <c r="G3104" s="16">
        <f>IF(AND(C$9="L",C$10="IB"),IF((($C$7*Coefficients!$C$16)/($A3104*($C$4/100)))&lt;=1,2*ASIN(($C$7*Coefficients!$C$16)/( $A3104*($C$4/100)))*180/PI(),180),IF(AND(C$9="C",C$10="IB"),IF((($C$7*Coefficients!$D$16)/($A3104*($C$4/100)))&lt;=1,2*ASIN(($C$7*Coefficients!$D$16)/( $A3104*($C$4/100)))*180/PI(),180),IF(AND(C$9="L",C$10="D"),IF((($C$7*Coefficients!$E$16)/($A3104*($C$4/100)))&lt;=1,2*ASIN(($C$7*Coefficients!$E$16)/( $A3104*($C$4/100)))*180/PI(),180),IF(AND(C$9="C",C$10="D"),IF((($C$7*Coefficients!$F$16)/($A3104*($C$4/100)))&lt;=1,2*ASIN(($C$7*Coefficients!$F$16)/( $A3104*($C$4/100)))*180/PI(),180),FALSE))))</f>
        <v>6.6723979418485797</v>
      </c>
      <c r="H3104" s="50">
        <f>IF(AND(C$9="L",C$10="IB"),(($C$7*Coefficients!$C$16)/($A3104*SIN(C$5*PI()/180))*100/2)^2*PI(),IF(AND(C$9="C",C$10="IB"),(($C$7*Coefficients!$D$16)/($A3104*SIN(C$5*PI()/180))*100/2)^2*PI(),IF(AND(C$9="L",C$10="D"),(($C$7*Coefficients!$E$16)/($A3104*SIN(C$5*PI()/180))*100/2)^2*PI(),IF(AND(C$9="C",C$10="D"),(($C$7* Coefficients!$F$16)/($A3104*SIN(C$5*PI()/180))*100/2)^2*PI(),FALSE))))</f>
        <v>18.662406078504162</v>
      </c>
      <c r="I3104" s="42">
        <f t="shared" si="338"/>
        <v>6.8248009121418429E-2</v>
      </c>
      <c r="L3104" s="44"/>
    </row>
    <row r="3105" spans="1:12" x14ac:dyDescent="0.25">
      <c r="A3105" s="51">
        <f t="shared" si="339"/>
        <v>11748.975549393355</v>
      </c>
      <c r="B3105" s="5">
        <f t="shared" si="333"/>
        <v>8.9579807311761083E-3</v>
      </c>
      <c r="C3105" s="49">
        <f t="shared" si="336"/>
        <v>-40.955797521356175</v>
      </c>
      <c r="D3105" s="5">
        <f t="shared" si="334"/>
        <v>113.01705770133665</v>
      </c>
      <c r="E3105" s="5">
        <f t="shared" si="335"/>
        <v>1451.169123553173</v>
      </c>
      <c r="F3105" s="5">
        <f t="shared" si="337"/>
        <v>31.617180293541587</v>
      </c>
      <c r="G3105" s="16">
        <f>IF(AND(C$9="L",C$10="IB"),IF((($C$7*Coefficients!$C$16)/($A3105*($C$4/100)))&lt;=1,2*ASIN(($C$7*Coefficients!$C$16)/( $A3105*($C$4/100)))*180/PI(),180),IF(AND(C$9="C",C$10="IB"),IF((($C$7*Coefficients!$D$16)/($A3105*($C$4/100)))&lt;=1,2*ASIN(($C$7*Coefficients!$D$16)/( $A3105*($C$4/100)))*180/PI(),180),IF(AND(C$9="L",C$10="D"),IF((($C$7*Coefficients!$E$16)/($A3105*($C$4/100)))&lt;=1,2*ASIN(($C$7*Coefficients!$E$16)/( $A3105*($C$4/100)))*180/PI(),180),IF(AND(C$9="C",C$10="D"),IF((($C$7*Coefficients!$F$16)/($A3105*($C$4/100)))&lt;=1,2*ASIN(($C$7*Coefficients!$F$16)/( $A3105*($C$4/100)))*180/PI(),180),FALSE))))</f>
        <v>6.6570345454346107</v>
      </c>
      <c r="H3105" s="50">
        <f>IF(AND(C$9="L",C$10="IB"),(($C$7*Coefficients!$C$16)/($A3105*SIN(C$5*PI()/180))*100/2)^2*PI(),IF(AND(C$9="C",C$10="IB"),(($C$7*Coefficients!$D$16)/($A3105*SIN(C$5*PI()/180))*100/2)^2*PI(),IF(AND(C$9="L",C$10="D"),(($C$7*Coefficients!$E$16)/($A3105*SIN(C$5*PI()/180))*100/2)^2*PI(),IF(AND(C$9="C",C$10="D"),(($C$7* Coefficients!$F$16)/($A3105*SIN(C$5*PI()/180))*100/2)^2*PI(),FALSE))))</f>
        <v>18.576660111357118</v>
      </c>
      <c r="I3105" s="42">
        <f t="shared" si="338"/>
        <v>6.8091043056201367E-2</v>
      </c>
      <c r="L3105" s="44"/>
    </row>
    <row r="3106" spans="1:12" x14ac:dyDescent="0.25">
      <c r="A3106" s="51">
        <f t="shared" si="339"/>
        <v>11776.059735206129</v>
      </c>
      <c r="B3106" s="5">
        <f t="shared" si="333"/>
        <v>8.0701820045945387E-3</v>
      </c>
      <c r="C3106" s="49">
        <f t="shared" si="336"/>
        <v>-41.862333412870221</v>
      </c>
      <c r="D3106" s="5">
        <f t="shared" si="334"/>
        <v>113.27758892620196</v>
      </c>
      <c r="E3106" s="5">
        <f t="shared" si="335"/>
        <v>1457.8674158859772</v>
      </c>
      <c r="F3106" s="5">
        <f t="shared" si="337"/>
        <v>31.63718029354159</v>
      </c>
      <c r="G3106" s="16">
        <f>IF(AND(C$9="L",C$10="IB"),IF((($C$7*Coefficients!$C$16)/($A3106*($C$4/100)))&lt;=1,2*ASIN(($C$7*Coefficients!$C$16)/( $A3106*($C$4/100)))*180/PI(),180),IF(AND(C$9="C",C$10="IB"),IF((($C$7*Coefficients!$D$16)/($A3106*($C$4/100)))&lt;=1,2*ASIN(($C$7*Coefficients!$D$16)/( $A3106*($C$4/100)))*180/PI(),180),IF(AND(C$9="L",C$10="D"),IF((($C$7*Coefficients!$E$16)/($A3106*($C$4/100)))&lt;=1,2*ASIN(($C$7*Coefficients!$E$16)/( $A3106*($C$4/100)))*180/PI(),180),IF(AND(C$9="C",C$10="D"),IF((($C$7*Coefficients!$F$16)/($A3106*($C$4/100)))&lt;=1,2*ASIN(($C$7*Coefficients!$F$16)/( $A3106*($C$4/100)))*180/PI(),180),FALSE))))</f>
        <v>6.641706603233259</v>
      </c>
      <c r="H3106" s="50">
        <f>IF(AND(C$9="L",C$10="IB"),(($C$7*Coefficients!$C$16)/($A3106*SIN(C$5*PI()/180))*100/2)^2*PI(),IF(AND(C$9="C",C$10="IB"),(($C$7*Coefficients!$D$16)/($A3106*SIN(C$5*PI()/180))*100/2)^2*PI(),IF(AND(C$9="L",C$10="D"),(($C$7*Coefficients!$E$16)/($A3106*SIN(C$5*PI()/180))*100/2)^2*PI(),IF(AND(C$9="C",C$10="D"),(($C$7* Coefficients!$F$16)/($A3106*SIN(C$5*PI()/180))*100/2)^2*PI(),FALSE))))</f>
        <v>18.491308111142899</v>
      </c>
      <c r="I3106" s="42">
        <f t="shared" si="338"/>
        <v>6.7934438002916334E-2</v>
      </c>
      <c r="L3106" s="44"/>
    </row>
    <row r="3107" spans="1:12" x14ac:dyDescent="0.25">
      <c r="A3107" s="51">
        <f t="shared" si="339"/>
        <v>11803.206356515346</v>
      </c>
      <c r="B3107" s="5">
        <f t="shared" ref="B3107:B3170" si="340">IF(AND(C$9="L",C$10="IB"),SQRT((SIN(PI()*$A3107*($C$4/100)/$C$7*SIN($C$5*PI()/180))/(PI()*$A3107*($C$4/100)/$C$7*SIN($C$5*PI()/180)))^2),IF(AND(C$9="C",C$10="IB"),IMABS(2*BESSELJ((2*PI()*$A3107/$C$7)*(($C$4/100)/2)*SIN($C$5*PI()/180),1)/( (2*PI()*$A3107/$C$7)*(($C$4/100)/2)*SIN($C$5*PI()/180))),IF(AND(C$9="L",C$10="D"),SQRT((SIN(PI()*$A3107*($C$4/100)/$C$7*SIN($C$5*PI()/180))/(PI()*$A3107*($C$4/100)/$C$7*SIN($C$5*PI()/180)))^2)*COS(C$5*PI()/180),IF(AND(C$9="C",C$10="D"),IMABS(2*BESSELJ((2*PI()*$A3107/$C$7)*(($C$4/100)/2)*SIN($C$5*PI()/180),1)/( (2*PI()*$A3107/$C$7)*(($C$4/100)/2)*SIN($C$5*PI()/180)))* COS(C$5*PI()/180),FALSE))))</f>
        <v>7.1753489942454956E-3</v>
      </c>
      <c r="C3107" s="49">
        <f t="shared" si="336"/>
        <v>-42.883139417763616</v>
      </c>
      <c r="D3107" s="5">
        <f t="shared" ref="D3107:D3170" si="341">IF(C$9="C",C$14/(C$7/A3107*100),"n/a")</f>
        <v>113.53872073756729</v>
      </c>
      <c r="E3107" s="5">
        <f t="shared" ref="E3107:E3170" si="342">IF($C$9="C",(((PI()*(C$4/100)/(C$7/A3107)))^2),IF($C$9="L",(2*(C$4/100)/(C$7/A3107)),FALSE))</f>
        <v>1464.596626131412</v>
      </c>
      <c r="F3107" s="5">
        <f t="shared" si="337"/>
        <v>31.657180293541586</v>
      </c>
      <c r="G3107" s="16">
        <f>IF(AND(C$9="L",C$10="IB"),IF((($C$7*Coefficients!$C$16)/($A3107*($C$4/100)))&lt;=1,2*ASIN(($C$7*Coefficients!$C$16)/( $A3107*($C$4/100)))*180/PI(),180),IF(AND(C$9="C",C$10="IB"),IF((($C$7*Coefficients!$D$16)/($A3107*($C$4/100)))&lt;=1,2*ASIN(($C$7*Coefficients!$D$16)/( $A3107*($C$4/100)))*180/PI(),180),IF(AND(C$9="L",C$10="D"),IF((($C$7*Coefficients!$E$16)/($A3107*($C$4/100)))&lt;=1,2*ASIN(($C$7*Coefficients!$E$16)/( $A3107*($C$4/100)))*180/PI(),180),IF(AND(C$9="C",C$10="D"),IF((($C$7*Coefficients!$F$16)/($A3107*($C$4/100)))&lt;=1,2*ASIN(($C$7*Coefficients!$F$16)/( $A3107*($C$4/100)))*180/PI(),180),FALSE))))</f>
        <v>6.6264140328775198</v>
      </c>
      <c r="H3107" s="50">
        <f>IF(AND(C$9="L",C$10="IB"),(($C$7*Coefficients!$C$16)/($A3107*SIN(C$5*PI()/180))*100/2)^2*PI(),IF(AND(C$9="C",C$10="IB"),(($C$7*Coefficients!$D$16)/($A3107*SIN(C$5*PI()/180))*100/2)^2*PI(),IF(AND(C$9="L",C$10="D"),(($C$7*Coefficients!$E$16)/($A3107*SIN(C$5*PI()/180))*100/2)^2*PI(),IF(AND(C$9="C",C$10="D"),(($C$7* Coefficients!$F$16)/($A3107*SIN(C$5*PI()/180))*100/2)^2*PI(),FALSE))))</f>
        <v>18.406348267747884</v>
      </c>
      <c r="I3107" s="42">
        <f t="shared" si="338"/>
        <v>6.7778193131258921E-2</v>
      </c>
      <c r="L3107" s="44"/>
    </row>
    <row r="3108" spans="1:12" x14ac:dyDescent="0.25">
      <c r="A3108" s="51">
        <f t="shared" si="339"/>
        <v>11830.415557249691</v>
      </c>
      <c r="B3108" s="5">
        <f t="shared" si="340"/>
        <v>6.2747007899682369E-3</v>
      </c>
      <c r="C3108" s="49">
        <f t="shared" ref="C3108:C3171" si="343">20*LOG(B3108)</f>
        <v>-44.04813957499077</v>
      </c>
      <c r="D3108" s="5">
        <f t="shared" si="341"/>
        <v>113.80045451992753</v>
      </c>
      <c r="E3108" s="5">
        <f t="shared" si="342"/>
        <v>1471.3568970000792</v>
      </c>
      <c r="F3108" s="5">
        <f t="shared" ref="F3108:F3171" si="344">IF(E3108&gt;=1,10*LOG(E3108),"neg.")</f>
        <v>31.677180293541586</v>
      </c>
      <c r="G3108" s="16">
        <f>IF(AND(C$9="L",C$10="IB"),IF((($C$7*Coefficients!$C$16)/($A3108*($C$4/100)))&lt;=1,2*ASIN(($C$7*Coefficients!$C$16)/( $A3108*($C$4/100)))*180/PI(),180),IF(AND(C$9="C",C$10="IB"),IF((($C$7*Coefficients!$D$16)/($A3108*($C$4/100)))&lt;=1,2*ASIN(($C$7*Coefficients!$D$16)/( $A3108*($C$4/100)))*180/PI(),180),IF(AND(C$9="L",C$10="D"),IF((($C$7*Coefficients!$E$16)/($A3108*($C$4/100)))&lt;=1,2*ASIN(($C$7*Coefficients!$E$16)/( $A3108*($C$4/100)))*180/PI(),180),IF(AND(C$9="C",C$10="D"),IF((($C$7*Coefficients!$F$16)/($A3108*($C$4/100)))&lt;=1,2*ASIN(($C$7*Coefficients!$F$16)/( $A3108*($C$4/100)))*180/PI(),180),FALSE))))</f>
        <v>6.6111567521955328</v>
      </c>
      <c r="H3108" s="50">
        <f>IF(AND(C$9="L",C$10="IB"),(($C$7*Coefficients!$C$16)/($A3108*SIN(C$5*PI()/180))*100/2)^2*PI(),IF(AND(C$9="C",C$10="IB"),(($C$7*Coefficients!$D$16)/($A3108*SIN(C$5*PI()/180))*100/2)^2*PI(),IF(AND(C$9="L",C$10="D"),(($C$7*Coefficients!$E$16)/($A3108*SIN(C$5*PI()/180))*100/2)^2*PI(),IF(AND(C$9="C",C$10="D"),(($C$7* Coefficients!$F$16)/($A3108*SIN(C$5*PI()/180))*100/2)^2*PI(),FALSE))))</f>
        <v>18.321778779375137</v>
      </c>
      <c r="I3108" s="42">
        <f t="shared" ref="I3108:I3171" si="345">(0.8/A3108)*1000</f>
        <v>6.7622307612834373E-2</v>
      </c>
      <c r="L3108" s="44"/>
    </row>
    <row r="3109" spans="1:12" x14ac:dyDescent="0.25">
      <c r="A3109" s="51">
        <f t="shared" ref="A3109:A3172" si="346">A3108*10^(1/1000)</f>
        <v>11857.68748166964</v>
      </c>
      <c r="B3109" s="5">
        <f t="shared" si="340"/>
        <v>5.3694701531376886E-3</v>
      </c>
      <c r="C3109" s="49">
        <f t="shared" si="343"/>
        <v>-45.401371347169118</v>
      </c>
      <c r="D3109" s="5">
        <f t="shared" si="341"/>
        <v>114.06279166096915</v>
      </c>
      <c r="E3109" s="5">
        <f t="shared" si="342"/>
        <v>1478.1483718613022</v>
      </c>
      <c r="F3109" s="5">
        <f t="shared" si="344"/>
        <v>31.697180293541585</v>
      </c>
      <c r="G3109" s="16">
        <f>IF(AND(C$9="L",C$10="IB"),IF((($C$7*Coefficients!$C$16)/($A3109*($C$4/100)))&lt;=1,2*ASIN(($C$7*Coefficients!$C$16)/( $A3109*($C$4/100)))*180/PI(),180),IF(AND(C$9="C",C$10="IB"),IF((($C$7*Coefficients!$D$16)/($A3109*($C$4/100)))&lt;=1,2*ASIN(($C$7*Coefficients!$D$16)/( $A3109*($C$4/100)))*180/PI(),180),IF(AND(C$9="L",C$10="D"),IF((($C$7*Coefficients!$E$16)/($A3109*($C$4/100)))&lt;=1,2*ASIN(($C$7*Coefficients!$E$16)/( $A3109*($C$4/100)))*180/PI(),180),IF(AND(C$9="C",C$10="D"),IF((($C$7*Coefficients!$F$16)/($A3109*($C$4/100)))&lt;=1,2*ASIN(($C$7*Coefficients!$F$16)/( $A3109*($C$4/100)))*180/PI(),180),FALSE))))</f>
        <v>6.5959346792101003</v>
      </c>
      <c r="H3109" s="50">
        <f>IF(AND(C$9="L",C$10="IB"),(($C$7*Coefficients!$C$16)/($A3109*SIN(C$5*PI()/180))*100/2)^2*PI(),IF(AND(C$9="C",C$10="IB"),(($C$7*Coefficients!$D$16)/($A3109*SIN(C$5*PI()/180))*100/2)^2*PI(),IF(AND(C$9="L",C$10="D"),(($C$7*Coefficients!$E$16)/($A3109*SIN(C$5*PI()/180))*100/2)^2*PI(),IF(AND(C$9="C",C$10="D"),(($C$7* Coefficients!$F$16)/($A3109*SIN(C$5*PI()/180))*100/2)^2*PI(),FALSE))))</f>
        <v>18.237597852506255</v>
      </c>
      <c r="I3109" s="42">
        <f t="shared" si="345"/>
        <v>6.7466780621153188E-2</v>
      </c>
      <c r="L3109" s="44"/>
    </row>
    <row r="3110" spans="1:12" x14ac:dyDescent="0.25">
      <c r="A3110" s="51">
        <f t="shared" si="346"/>
        <v>11885.022274368219</v>
      </c>
      <c r="B3110" s="5">
        <f t="shared" si="340"/>
        <v>4.4609019223643999E-3</v>
      </c>
      <c r="C3110" s="49">
        <f t="shared" si="343"/>
        <v>-47.011546501516825</v>
      </c>
      <c r="D3110" s="5">
        <f t="shared" si="341"/>
        <v>114.32573355157757</v>
      </c>
      <c r="E3110" s="5">
        <f t="shared" si="342"/>
        <v>1484.9711947461653</v>
      </c>
      <c r="F3110" s="5">
        <f t="shared" si="344"/>
        <v>31.717180293541585</v>
      </c>
      <c r="G3110" s="16">
        <f>IF(AND(C$9="L",C$10="IB"),IF((($C$7*Coefficients!$C$16)/($A3110*($C$4/100)))&lt;=1,2*ASIN(($C$7*Coefficients!$C$16)/( $A3110*($C$4/100)))*180/PI(),180),IF(AND(C$9="C",C$10="IB"),IF((($C$7*Coefficients!$D$16)/($A3110*($C$4/100)))&lt;=1,2*ASIN(($C$7*Coefficients!$D$16)/( $A3110*($C$4/100)))*180/PI(),180),IF(AND(C$9="L",C$10="D"),IF((($C$7*Coefficients!$E$16)/($A3110*($C$4/100)))&lt;=1,2*ASIN(($C$7*Coefficients!$E$16)/( $A3110*($C$4/100)))*180/PI(),180),IF(AND(C$9="C",C$10="D"),IF((($C$7*Coefficients!$F$16)/($A3110*($C$4/100)))&lt;=1,2*ASIN(($C$7*Coefficients!$F$16)/( $A3110*($C$4/100)))*180/PI(),180),FALSE))))</f>
        <v>6.5807477321381871</v>
      </c>
      <c r="H3110" s="50">
        <f>IF(AND(C$9="L",C$10="IB"),(($C$7*Coefficients!$C$16)/($A3110*SIN(C$5*PI()/180))*100/2)^2*PI(),IF(AND(C$9="C",C$10="IB"),(($C$7*Coefficients!$D$16)/($A3110*SIN(C$5*PI()/180))*100/2)^2*PI(),IF(AND(C$9="L",C$10="D"),(($C$7*Coefficients!$E$16)/($A3110*SIN(C$5*PI()/180))*100/2)^2*PI(),IF(AND(C$9="C",C$10="D"),(($C$7* Coefficients!$F$16)/($A3110*SIN(C$5*PI()/180))*100/2)^2*PI(),FALSE))))</f>
        <v>18.153803701863303</v>
      </c>
      <c r="I3110" s="42">
        <f t="shared" si="345"/>
        <v>6.7311611331626733E-2</v>
      </c>
      <c r="L3110" s="44"/>
    </row>
    <row r="3111" spans="1:12" x14ac:dyDescent="0.25">
      <c r="A3111" s="51">
        <f t="shared" si="346"/>
        <v>11912.420080271777</v>
      </c>
      <c r="B3111" s="5">
        <f t="shared" si="340"/>
        <v>3.5502513793153629E-3</v>
      </c>
      <c r="C3111" s="49">
        <f t="shared" si="343"/>
        <v>-48.994817903493086</v>
      </c>
      <c r="D3111" s="5">
        <f t="shared" si="341"/>
        <v>114.58928158584447</v>
      </c>
      <c r="E3111" s="5">
        <f t="shared" si="342"/>
        <v>1491.825510350571</v>
      </c>
      <c r="F3111" s="5">
        <f t="shared" si="344"/>
        <v>31.737180293541588</v>
      </c>
      <c r="G3111" s="16">
        <f>IF(AND(C$9="L",C$10="IB"),IF((($C$7*Coefficients!$C$16)/($A3111*($C$4/100)))&lt;=1,2*ASIN(($C$7*Coefficients!$C$16)/( $A3111*($C$4/100)))*180/PI(),180),IF(AND(C$9="C",C$10="IB"),IF((($C$7*Coefficients!$D$16)/($A3111*($C$4/100)))&lt;=1,2*ASIN(($C$7*Coefficients!$D$16)/( $A3111*($C$4/100)))*180/PI(),180),IF(AND(C$9="L",C$10="D"),IF((($C$7*Coefficients!$E$16)/($A3111*($C$4/100)))&lt;=1,2*ASIN(($C$7*Coefficients!$E$16)/( $A3111*($C$4/100)))*180/PI(),180),IF(AND(C$9="C",C$10="D"),IF((($C$7*Coefficients!$F$16)/($A3111*($C$4/100)))&lt;=1,2*ASIN(($C$7*Coefficients!$F$16)/( $A3111*($C$4/100)))*180/PI(),180),FALSE))))</f>
        <v>6.5655958293904568</v>
      </c>
      <c r="H3111" s="50">
        <f>IF(AND(C$9="L",C$10="IB"),(($C$7*Coefficients!$C$16)/($A3111*SIN(C$5*PI()/180))*100/2)^2*PI(),IF(AND(C$9="C",C$10="IB"),(($C$7*Coefficients!$D$16)/($A3111*SIN(C$5*PI()/180))*100/2)^2*PI(),IF(AND(C$9="L",C$10="D"),(($C$7*Coefficients!$E$16)/($A3111*SIN(C$5*PI()/180))*100/2)^2*PI(),IF(AND(C$9="C",C$10="D"),(($C$7* Coefficients!$F$16)/($A3111*SIN(C$5*PI()/180))*100/2)^2*PI(),FALSE))))</f>
        <v>18.070394550370935</v>
      </c>
      <c r="I3111" s="42">
        <f t="shared" si="345"/>
        <v>6.7156798921562913E-2</v>
      </c>
      <c r="L3111" s="44"/>
    </row>
    <row r="3112" spans="1:12" x14ac:dyDescent="0.25">
      <c r="A3112" s="51">
        <f t="shared" si="346"/>
        <v>11939.881044640755</v>
      </c>
      <c r="B3112" s="5">
        <f t="shared" si="340"/>
        <v>2.6387825763939249E-3</v>
      </c>
      <c r="C3112" s="49">
        <f t="shared" si="343"/>
        <v>-51.57192784366552</v>
      </c>
      <c r="D3112" s="5">
        <f t="shared" si="341"/>
        <v>114.85343716107531</v>
      </c>
      <c r="E3112" s="5">
        <f t="shared" si="342"/>
        <v>1498.7114640383086</v>
      </c>
      <c r="F3112" s="5">
        <f t="shared" si="344"/>
        <v>31.757180293541584</v>
      </c>
      <c r="G3112" s="16">
        <f>IF(AND(C$9="L",C$10="IB"),IF((($C$7*Coefficients!$C$16)/($A3112*($C$4/100)))&lt;=1,2*ASIN(($C$7*Coefficients!$C$16)/( $A3112*($C$4/100)))*180/PI(),180),IF(AND(C$9="C",C$10="IB"),IF((($C$7*Coefficients!$D$16)/($A3112*($C$4/100)))&lt;=1,2*ASIN(($C$7*Coefficients!$D$16)/( $A3112*($C$4/100)))*180/PI(),180),IF(AND(C$9="L",C$10="D"),IF((($C$7*Coefficients!$E$16)/($A3112*($C$4/100)))&lt;=1,2*ASIN(($C$7*Coefficients!$E$16)/( $A3112*($C$4/100)))*180/PI(),180),IF(AND(C$9="C",C$10="D"),IF((($C$7*Coefficients!$F$16)/($A3112*($C$4/100)))&lt;=1,2*ASIN(($C$7*Coefficients!$F$16)/( $A3112*($C$4/100)))*180/PI(),180),FALSE))))</f>
        <v>6.5504788895707646</v>
      </c>
      <c r="H3112" s="50">
        <f>IF(AND(C$9="L",C$10="IB"),(($C$7*Coefficients!$C$16)/($A3112*SIN(C$5*PI()/180))*100/2)^2*PI(),IF(AND(C$9="C",C$10="IB"),(($C$7*Coefficients!$D$16)/($A3112*SIN(C$5*PI()/180))*100/2)^2*PI(),IF(AND(C$9="L",C$10="D"),(($C$7*Coefficients!$E$16)/($A3112*SIN(C$5*PI()/180))*100/2)^2*PI(),IF(AND(C$9="C",C$10="D"),(($C$7* Coefficients!$F$16)/($A3112*SIN(C$5*PI()/180))*100/2)^2*PI(),FALSE))))</f>
        <v>17.987368629118745</v>
      </c>
      <c r="I3112" s="42">
        <f t="shared" si="345"/>
        <v>6.7002342570161702E-2</v>
      </c>
      <c r="L3112" s="44"/>
    </row>
    <row r="3113" spans="1:12" x14ac:dyDescent="0.25">
      <c r="A3113" s="51">
        <f t="shared" si="346"/>
        <v>11967.405313070452</v>
      </c>
      <c r="B3113" s="5">
        <f t="shared" si="340"/>
        <v>1.7277666281223748E-3</v>
      </c>
      <c r="C3113" s="49">
        <f t="shared" si="343"/>
        <v>-55.250298373291386</v>
      </c>
      <c r="D3113" s="5">
        <f t="shared" si="341"/>
        <v>115.11820167779668</v>
      </c>
      <c r="E3113" s="5">
        <f t="shared" si="342"/>
        <v>1505.6292018441354</v>
      </c>
      <c r="F3113" s="5">
        <f t="shared" si="344"/>
        <v>31.777180293541583</v>
      </c>
      <c r="G3113" s="16">
        <f>IF(AND(C$9="L",C$10="IB"),IF((($C$7*Coefficients!$C$16)/($A3113*($C$4/100)))&lt;=1,2*ASIN(($C$7*Coefficients!$C$16)/( $A3113*($C$4/100)))*180/PI(),180),IF(AND(C$9="C",C$10="IB"),IF((($C$7*Coefficients!$D$16)/($A3113*($C$4/100)))&lt;=1,2*ASIN(($C$7*Coefficients!$D$16)/( $A3113*($C$4/100)))*180/PI(),180),IF(AND(C$9="L",C$10="D"),IF((($C$7*Coefficients!$E$16)/($A3113*($C$4/100)))&lt;=1,2*ASIN(($C$7*Coefficients!$E$16)/( $A3113*($C$4/100)))*180/PI(),180),IF(AND(C$9="C",C$10="D"),IF((($C$7*Coefficients!$F$16)/($A3113*($C$4/100)))&lt;=1,2*ASIN(($C$7*Coefficients!$F$16)/( $A3113*($C$4/100)))*180/PI(),180),FALSE))))</f>
        <v>6.5353968314756878</v>
      </c>
      <c r="H3113" s="50">
        <f>IF(AND(C$9="L",C$10="IB"),(($C$7*Coefficients!$C$16)/($A3113*SIN(C$5*PI()/180))*100/2)^2*PI(),IF(AND(C$9="C",C$10="IB"),(($C$7*Coefficients!$D$16)/($A3113*SIN(C$5*PI()/180))*100/2)^2*PI(),IF(AND(C$9="L",C$10="D"),(($C$7*Coefficients!$E$16)/($A3113*SIN(C$5*PI()/180))*100/2)^2*PI(),IF(AND(C$9="C",C$10="D"),(($C$7* Coefficients!$F$16)/($A3113*SIN(C$5*PI()/180))*100/2)^2*PI(),FALSE))))</f>
        <v>17.904724177323704</v>
      </c>
      <c r="I3113" s="42">
        <f t="shared" si="345"/>
        <v>6.6848241458510926E-2</v>
      </c>
      <c r="L3113" s="44"/>
    </row>
    <row r="3114" spans="1:12" x14ac:dyDescent="0.25">
      <c r="A3114" s="51">
        <f t="shared" si="346"/>
        <v>11994.9930314918</v>
      </c>
      <c r="B3114" s="5">
        <f t="shared" si="340"/>
        <v>8.1847996816332609E-4</v>
      </c>
      <c r="C3114" s="49">
        <f t="shared" si="343"/>
        <v>-61.739838904700889</v>
      </c>
      <c r="D3114" s="5">
        <f t="shared" si="341"/>
        <v>115.38357653976365</v>
      </c>
      <c r="E3114" s="5">
        <f t="shared" si="342"/>
        <v>1512.5788704768759</v>
      </c>
      <c r="F3114" s="5">
        <f t="shared" si="344"/>
        <v>31.797180293541587</v>
      </c>
      <c r="G3114" s="16">
        <f>IF(AND(C$9="L",C$10="IB"),IF((($C$7*Coefficients!$C$16)/($A3114*($C$4/100)))&lt;=1,2*ASIN(($C$7*Coefficients!$C$16)/( $A3114*($C$4/100)))*180/PI(),180),IF(AND(C$9="C",C$10="IB"),IF((($C$7*Coefficients!$D$16)/($A3114*($C$4/100)))&lt;=1,2*ASIN(($C$7*Coefficients!$D$16)/( $A3114*($C$4/100)))*180/PI(),180),IF(AND(C$9="L",C$10="D"),IF((($C$7*Coefficients!$E$16)/($A3114*($C$4/100)))&lt;=1,2*ASIN(($C$7*Coefficients!$E$16)/( $A3114*($C$4/100)))*180/PI(),180),IF(AND(C$9="C",C$10="D"),IF((($C$7*Coefficients!$F$16)/($A3114*($C$4/100)))&lt;=1,2*ASIN(($C$7*Coefficients!$F$16)/( $A3114*($C$4/100)))*180/PI(),180),FALSE))))</f>
        <v>6.5203495740940394</v>
      </c>
      <c r="H3114" s="50">
        <f>IF(AND(C$9="L",C$10="IB"),(($C$7*Coefficients!$C$16)/($A3114*SIN(C$5*PI()/180))*100/2)^2*PI(),IF(AND(C$9="C",C$10="IB"),(($C$7*Coefficients!$D$16)/($A3114*SIN(C$5*PI()/180))*100/2)^2*PI(),IF(AND(C$9="L",C$10="D"),(($C$7*Coefficients!$E$16)/($A3114*SIN(C$5*PI()/180))*100/2)^2*PI(),IF(AND(C$9="C",C$10="D"),(($C$7* Coefficients!$F$16)/($A3114*SIN(C$5*PI()/180))*100/2)^2*PI(),FALSE))))</f>
        <v>17.822459442292882</v>
      </c>
      <c r="I3114" s="42">
        <f t="shared" si="345"/>
        <v>6.6694494769581794E-2</v>
      </c>
      <c r="L3114" s="44"/>
    </row>
    <row r="3115" spans="1:12" x14ac:dyDescent="0.25">
      <c r="A3115" s="51">
        <f t="shared" si="346"/>
        <v>12022.644346172136</v>
      </c>
      <c r="B3115" s="5">
        <f t="shared" si="340"/>
        <v>8.7797425973248198E-5</v>
      </c>
      <c r="C3115" s="49">
        <f t="shared" si="343"/>
        <v>-81.130364329258668</v>
      </c>
      <c r="D3115" s="5">
        <f t="shared" si="341"/>
        <v>115.64956315396735</v>
      </c>
      <c r="E3115" s="5">
        <f t="shared" si="342"/>
        <v>1519.5606173225283</v>
      </c>
      <c r="F3115" s="5">
        <f t="shared" si="344"/>
        <v>31.817180293541583</v>
      </c>
      <c r="G3115" s="16">
        <f>IF(AND(C$9="L",C$10="IB"),IF((($C$7*Coefficients!$C$16)/($A3115*($C$4/100)))&lt;=1,2*ASIN(($C$7*Coefficients!$C$16)/( $A3115*($C$4/100)))*180/PI(),180),IF(AND(C$9="C",C$10="IB"),IF((($C$7*Coefficients!$D$16)/($A3115*($C$4/100)))&lt;=1,2*ASIN(($C$7*Coefficients!$D$16)/( $A3115*($C$4/100)))*180/PI(),180),IF(AND(C$9="L",C$10="D"),IF((($C$7*Coefficients!$E$16)/($A3115*($C$4/100)))&lt;=1,2*ASIN(($C$7*Coefficients!$E$16)/( $A3115*($C$4/100)))*180/PI(),180),IF(AND(C$9="C",C$10="D"),IF((($C$7*Coefficients!$F$16)/($A3115*($C$4/100)))&lt;=1,2*ASIN(($C$7*Coefficients!$F$16)/( $A3115*($C$4/100)))*180/PI(),180),FALSE))))</f>
        <v>6.5053370366063916</v>
      </c>
      <c r="H3115" s="50">
        <f>IF(AND(C$9="L",C$10="IB"),(($C$7*Coefficients!$C$16)/($A3115*SIN(C$5*PI()/180))*100/2)^2*PI(),IF(AND(C$9="C",C$10="IB"),(($C$7*Coefficients!$D$16)/($A3115*SIN(C$5*PI()/180))*100/2)^2*PI(),IF(AND(C$9="L",C$10="D"),(($C$7*Coefficients!$E$16)/($A3115*SIN(C$5*PI()/180))*100/2)^2*PI(),IF(AND(C$9="C",C$10="D"),(($C$7* Coefficients!$F$16)/($A3115*SIN(C$5*PI()/180))*100/2)^2*PI(),FALSE))))</f>
        <v>17.740572679386212</v>
      </c>
      <c r="I3115" s="42">
        <f t="shared" si="345"/>
        <v>6.6541101688224719E-2</v>
      </c>
      <c r="L3115" s="44"/>
    </row>
    <row r="3116" spans="1:12" x14ac:dyDescent="0.25">
      <c r="A3116" s="51">
        <f t="shared" si="346"/>
        <v>12050.359403715976</v>
      </c>
      <c r="B3116" s="5">
        <f t="shared" si="340"/>
        <v>9.8978383840092176E-4</v>
      </c>
      <c r="C3116" s="49">
        <f t="shared" si="343"/>
        <v>-60.089192836130749</v>
      </c>
      <c r="D3116" s="5">
        <f t="shared" si="341"/>
        <v>115.91616293064233</v>
      </c>
      <c r="E3116" s="5">
        <f t="shared" si="342"/>
        <v>1526.5745904473977</v>
      </c>
      <c r="F3116" s="5">
        <f t="shared" si="344"/>
        <v>31.837180293541579</v>
      </c>
      <c r="G3116" s="16">
        <f>IF(AND(C$9="L",C$10="IB"),IF((($C$7*Coefficients!$C$16)/($A3116*($C$4/100)))&lt;=1,2*ASIN(($C$7*Coefficients!$C$16)/( $A3116*($C$4/100)))*180/PI(),180),IF(AND(C$9="C",C$10="IB"),IF((($C$7*Coefficients!$D$16)/($A3116*($C$4/100)))&lt;=1,2*ASIN(($C$7*Coefficients!$D$16)/( $A3116*($C$4/100)))*180/PI(),180),IF(AND(C$9="L",C$10="D"),IF((($C$7*Coefficients!$E$16)/($A3116*($C$4/100)))&lt;=1,2*ASIN(($C$7*Coefficients!$E$16)/( $A3116*($C$4/100)))*180/PI(),180),IF(AND(C$9="C",C$10="D"),IF((($C$7*Coefficients!$F$16)/($A3116*($C$4/100)))&lt;=1,2*ASIN(($C$7*Coefficients!$F$16)/( $A3116*($C$4/100)))*180/PI(),180),FALSE))))</f>
        <v>6.490359138384588</v>
      </c>
      <c r="H3116" s="50">
        <f>IF(AND(C$9="L",C$10="IB"),(($C$7*Coefficients!$C$16)/($A3116*SIN(C$5*PI()/180))*100/2)^2*PI(),IF(AND(C$9="C",C$10="IB"),(($C$7*Coefficients!$D$16)/($A3116*SIN(C$5*PI()/180))*100/2)^2*PI(),IF(AND(C$9="L",C$10="D"),(($C$7*Coefficients!$E$16)/($A3116*SIN(C$5*PI()/180))*100/2)^2*PI(),IF(AND(C$9="C",C$10="D"),(($C$7* Coefficients!$F$16)/($A3116*SIN(C$5*PI()/180))*100/2)^2*PI(),FALSE))))</f>
        <v>17.659062151979537</v>
      </c>
      <c r="I3116" s="42">
        <f t="shared" si="345"/>
        <v>6.6388061401164808E-2</v>
      </c>
      <c r="L3116" s="44"/>
    </row>
    <row r="3117" spans="1:12" x14ac:dyDescent="0.25">
      <c r="A3117" s="51">
        <f t="shared" si="346"/>
        <v>12078.138351065798</v>
      </c>
      <c r="B3117" s="5">
        <f t="shared" si="340"/>
        <v>1.8861976482647551E-3</v>
      </c>
      <c r="C3117" s="49">
        <f t="shared" si="343"/>
        <v>-54.488256019319827</v>
      </c>
      <c r="D3117" s="5">
        <f t="shared" si="341"/>
        <v>116.18337728327407</v>
      </c>
      <c r="E3117" s="5">
        <f t="shared" si="342"/>
        <v>1533.6209386012295</v>
      </c>
      <c r="F3117" s="5">
        <f t="shared" si="344"/>
        <v>31.857180293541582</v>
      </c>
      <c r="G3117" s="16">
        <f>IF(AND(C$9="L",C$10="IB"),IF((($C$7*Coefficients!$C$16)/($A3117*($C$4/100)))&lt;=1,2*ASIN(($C$7*Coefficients!$C$16)/( $A3117*($C$4/100)))*180/PI(),180),IF(AND(C$9="C",C$10="IB"),IF((($C$7*Coefficients!$D$16)/($A3117*($C$4/100)))&lt;=1,2*ASIN(($C$7*Coefficients!$D$16)/( $A3117*($C$4/100)))*180/PI(),180),IF(AND(C$9="L",C$10="D"),IF((($C$7*Coefficients!$E$16)/($A3117*($C$4/100)))&lt;=1,2*ASIN(($C$7*Coefficients!$E$16)/( $A3117*($C$4/100)))*180/PI(),180),IF(AND(C$9="C",C$10="D"),IF((($C$7*Coefficients!$F$16)/($A3117*($C$4/100)))&lt;=1,2*ASIN(($C$7*Coefficients!$F$16)/( $A3117*($C$4/100)))*180/PI(),180),FALSE))))</f>
        <v>6.4754157989912846</v>
      </c>
      <c r="H3117" s="50">
        <f>IF(AND(C$9="L",C$10="IB"),(($C$7*Coefficients!$C$16)/($A3117*SIN(C$5*PI()/180))*100/2)^2*PI(),IF(AND(C$9="C",C$10="IB"),(($C$7*Coefficients!$D$16)/($A3117*SIN(C$5*PI()/180))*100/2)^2*PI(),IF(AND(C$9="L",C$10="D"),(($C$7*Coefficients!$E$16)/($A3117*SIN(C$5*PI()/180))*100/2)^2*PI(),IF(AND(C$9="C",C$10="D"),(($C$7* Coefficients!$F$16)/($A3117*SIN(C$5*PI()/180))*100/2)^2*PI(),FALSE))))</f>
        <v>17.577926131427741</v>
      </c>
      <c r="I3117" s="42">
        <f t="shared" si="345"/>
        <v>6.6235373096997729E-2</v>
      </c>
      <c r="L3117" s="44"/>
    </row>
    <row r="3118" spans="1:12" x14ac:dyDescent="0.25">
      <c r="A3118" s="51">
        <f t="shared" si="346"/>
        <v>12105.981335502815</v>
      </c>
      <c r="B3118" s="5">
        <f t="shared" si="340"/>
        <v>2.7757591887511159E-3</v>
      </c>
      <c r="C3118" s="49">
        <f t="shared" si="343"/>
        <v>-51.1323642768292</v>
      </c>
      <c r="D3118" s="5">
        <f t="shared" si="341"/>
        <v>116.45120762860645</v>
      </c>
      <c r="E3118" s="5">
        <f t="shared" si="342"/>
        <v>1540.6998112203685</v>
      </c>
      <c r="F3118" s="5">
        <f t="shared" si="344"/>
        <v>31.877180293541581</v>
      </c>
      <c r="G3118" s="16">
        <f>IF(AND(C$9="L",C$10="IB"),IF((($C$7*Coefficients!$C$16)/($A3118*($C$4/100)))&lt;=1,2*ASIN(($C$7*Coefficients!$C$16)/( $A3118*($C$4/100)))*180/PI(),180),IF(AND(C$9="C",C$10="IB"),IF((($C$7*Coefficients!$D$16)/($A3118*($C$4/100)))&lt;=1,2*ASIN(($C$7*Coefficients!$D$16)/( $A3118*($C$4/100)))*180/PI(),180),IF(AND(C$9="L",C$10="D"),IF((($C$7*Coefficients!$E$16)/($A3118*($C$4/100)))&lt;=1,2*ASIN(($C$7*Coefficients!$E$16)/( $A3118*($C$4/100)))*180/PI(),180),IF(AND(C$9="C",C$10="D"),IF((($C$7*Coefficients!$F$16)/($A3118*($C$4/100)))&lt;=1,2*ASIN(($C$7*Coefficients!$F$16)/( $A3118*($C$4/100)))*180/PI(),180),FALSE))))</f>
        <v>6.4605069381794502</v>
      </c>
      <c r="H3118" s="50">
        <f>IF(AND(C$9="L",C$10="IB"),(($C$7*Coefficients!$C$16)/($A3118*SIN(C$5*PI()/180))*100/2)^2*PI(),IF(AND(C$9="C",C$10="IB"),(($C$7*Coefficients!$D$16)/($A3118*SIN(C$5*PI()/180))*100/2)^2*PI(),IF(AND(C$9="L",C$10="D"),(($C$7*Coefficients!$E$16)/($A3118*SIN(C$5*PI()/180))*100/2)^2*PI(),IF(AND(C$9="C",C$10="D"),(($C$7* Coefficients!$F$16)/($A3118*SIN(C$5*PI()/180))*100/2)^2*PI(),FALSE))))</f>
        <v>17.497162897028147</v>
      </c>
      <c r="I3118" s="42">
        <f t="shared" si="345"/>
        <v>6.6083035966185269E-2</v>
      </c>
      <c r="L3118" s="44"/>
    </row>
    <row r="3119" spans="1:12" x14ac:dyDescent="0.25">
      <c r="A3119" s="51">
        <f t="shared" si="346"/>
        <v>12133.888504647757</v>
      </c>
      <c r="B3119" s="5">
        <f t="shared" si="340"/>
        <v>3.6571926292675284E-3</v>
      </c>
      <c r="C3119" s="49">
        <f t="shared" si="343"/>
        <v>-48.737043283669976</v>
      </c>
      <c r="D3119" s="5">
        <f t="shared" si="341"/>
        <v>116.71965538664929</v>
      </c>
      <c r="E3119" s="5">
        <f t="shared" si="342"/>
        <v>1547.8113584309242</v>
      </c>
      <c r="F3119" s="5">
        <f t="shared" si="344"/>
        <v>31.897180293541577</v>
      </c>
      <c r="G3119" s="16">
        <f>IF(AND(C$9="L",C$10="IB"),IF((($C$7*Coefficients!$C$16)/($A3119*($C$4/100)))&lt;=1,2*ASIN(($C$7*Coefficients!$C$16)/( $A3119*($C$4/100)))*180/PI(),180),IF(AND(C$9="C",C$10="IB"),IF((($C$7*Coefficients!$D$16)/($A3119*($C$4/100)))&lt;=1,2*ASIN(($C$7*Coefficients!$D$16)/( $A3119*($C$4/100)))*180/PI(),180),IF(AND(C$9="L",C$10="D"),IF((($C$7*Coefficients!$E$16)/($A3119*($C$4/100)))&lt;=1,2*ASIN(($C$7*Coefficients!$E$16)/( $A3119*($C$4/100)))*180/PI(),180),IF(AND(C$9="C",C$10="D"),IF((($C$7*Coefficients!$F$16)/($A3119*($C$4/100)))&lt;=1,2*ASIN(($C$7*Coefficients!$F$16)/( $A3119*($C$4/100)))*180/PI(),180),FALSE))))</f>
        <v>6.4456324758919106</v>
      </c>
      <c r="H3119" s="50">
        <f>IF(AND(C$9="L",C$10="IB"),(($C$7*Coefficients!$C$16)/($A3119*SIN(C$5*PI()/180))*100/2)^2*PI(),IF(AND(C$9="C",C$10="IB"),(($C$7*Coefficients!$D$16)/($A3119*SIN(C$5*PI()/180))*100/2)^2*PI(),IF(AND(C$9="L",C$10="D"),(($C$7*Coefficients!$E$16)/($A3119*SIN(C$5*PI()/180))*100/2)^2*PI(),IF(AND(C$9="C",C$10="D"),(($C$7* Coefficients!$F$16)/($A3119*SIN(C$5*PI()/180))*100/2)^2*PI(),FALSE))))</f>
        <v>17.416770735983956</v>
      </c>
      <c r="I3119" s="42">
        <f t="shared" si="345"/>
        <v>6.5931049201051126E-2</v>
      </c>
      <c r="L3119" s="44"/>
    </row>
    <row r="3120" spans="1:12" x14ac:dyDescent="0.25">
      <c r="A3120" s="51">
        <f t="shared" si="346"/>
        <v>12161.86000646166</v>
      </c>
      <c r="B3120" s="5">
        <f t="shared" si="340"/>
        <v>4.5292278782673376E-3</v>
      </c>
      <c r="C3120" s="49">
        <f t="shared" si="343"/>
        <v>-46.879516563667536</v>
      </c>
      <c r="D3120" s="5">
        <f t="shared" si="341"/>
        <v>116.98872198068594</v>
      </c>
      <c r="E3120" s="5">
        <f t="shared" si="342"/>
        <v>1554.9557310519592</v>
      </c>
      <c r="F3120" s="5">
        <f t="shared" si="344"/>
        <v>31.91718029354158</v>
      </c>
      <c r="G3120" s="16">
        <f>IF(AND(C$9="L",C$10="IB"),IF((($C$7*Coefficients!$C$16)/($A3120*($C$4/100)))&lt;=1,2*ASIN(($C$7*Coefficients!$C$16)/( $A3120*($C$4/100)))*180/PI(),180),IF(AND(C$9="C",C$10="IB"),IF((($C$7*Coefficients!$D$16)/($A3120*($C$4/100)))&lt;=1,2*ASIN(($C$7*Coefficients!$D$16)/( $A3120*($C$4/100)))*180/PI(),180),IF(AND(C$9="L",C$10="D"),IF((($C$7*Coefficients!$E$16)/($A3120*($C$4/100)))&lt;=1,2*ASIN(($C$7*Coefficients!$E$16)/( $A3120*($C$4/100)))*180/PI(),180),IF(AND(C$9="C",C$10="D"),IF((($C$7*Coefficients!$F$16)/($A3120*($C$4/100)))&lt;=1,2*ASIN(($C$7*Coefficients!$F$16)/( $A3120*($C$4/100)))*180/PI(),180),FALSE))))</f>
        <v>6.4307923322608627</v>
      </c>
      <c r="H3120" s="50">
        <f>IF(AND(C$9="L",C$10="IB"),(($C$7*Coefficients!$C$16)/($A3120*SIN(C$5*PI()/180))*100/2)^2*PI(),IF(AND(C$9="C",C$10="IB"),(($C$7*Coefficients!$D$16)/($A3120*SIN(C$5*PI()/180))*100/2)^2*PI(),IF(AND(C$9="L",C$10="D"),(($C$7*Coefficients!$E$16)/($A3120*SIN(C$5*PI()/180))*100/2)^2*PI(),IF(AND(C$9="C",C$10="D"),(($C$7* Coefficients!$F$16)/($A3120*SIN(C$5*PI()/180))*100/2)^2*PI(),FALSE))))</f>
        <v>17.336747943367968</v>
      </c>
      <c r="I3120" s="42">
        <f t="shared" si="345"/>
        <v>6.577941199577661E-2</v>
      </c>
      <c r="L3120" s="44"/>
    </row>
    <row r="3121" spans="1:12" x14ac:dyDescent="0.25">
      <c r="A3121" s="51">
        <f t="shared" si="346"/>
        <v>12189.895989246641</v>
      </c>
      <c r="B3121" s="5">
        <f t="shared" si="340"/>
        <v>5.3906025040999271E-3</v>
      </c>
      <c r="C3121" s="49">
        <f t="shared" si="343"/>
        <v>-45.367253825829756</v>
      </c>
      <c r="D3121" s="5">
        <f t="shared" si="341"/>
        <v>117.25840883728063</v>
      </c>
      <c r="E3121" s="5">
        <f t="shared" si="342"/>
        <v>1562.1330805986838</v>
      </c>
      <c r="F3121" s="5">
        <f t="shared" si="344"/>
        <v>31.93718029354158</v>
      </c>
      <c r="G3121" s="16">
        <f>IF(AND(C$9="L",C$10="IB"),IF((($C$7*Coefficients!$C$16)/($A3121*($C$4/100)))&lt;=1,2*ASIN(($C$7*Coefficients!$C$16)/( $A3121*($C$4/100)))*180/PI(),180),IF(AND(C$9="C",C$10="IB"),IF((($C$7*Coefficients!$D$16)/($A3121*($C$4/100)))&lt;=1,2*ASIN(($C$7*Coefficients!$D$16)/( $A3121*($C$4/100)))*180/PI(),180),IF(AND(C$9="L",C$10="D"),IF((($C$7*Coefficients!$E$16)/($A3121*($C$4/100)))&lt;=1,2*ASIN(($C$7*Coefficients!$E$16)/( $A3121*($C$4/100)))*180/PI(),180),IF(AND(C$9="C",C$10="D"),IF((($C$7*Coefficients!$F$16)/($A3121*($C$4/100)))&lt;=1,2*ASIN(($C$7*Coefficients!$F$16)/( $A3121*($C$4/100)))*180/PI(),180),FALSE))))</f>
        <v>6.4159864276074146</v>
      </c>
      <c r="H3121" s="50">
        <f>IF(AND(C$9="L",C$10="IB"),(($C$7*Coefficients!$C$16)/($A3121*SIN(C$5*PI()/180))*100/2)^2*PI(),IF(AND(C$9="C",C$10="IB"),(($C$7*Coefficients!$D$16)/($A3121*SIN(C$5*PI()/180))*100/2)^2*PI(),IF(AND(C$9="L",C$10="D"),(($C$7*Coefficients!$E$16)/($A3121*SIN(C$5*PI()/180))*100/2)^2*PI(),IF(AND(C$9="C",C$10="D"),(($C$7* Coefficients!$F$16)/($A3121*SIN(C$5*PI()/180))*100/2)^2*PI(),FALSE))))</f>
        <v>17.257092822086424</v>
      </c>
      <c r="I3121" s="42">
        <f t="shared" si="345"/>
        <v>6.5628123546396355E-2</v>
      </c>
      <c r="L3121" s="44"/>
    </row>
    <row r="3122" spans="1:12" x14ac:dyDescent="0.25">
      <c r="A3122" s="51">
        <f t="shared" si="346"/>
        <v>12217.996601646688</v>
      </c>
      <c r="B3122" s="5">
        <f t="shared" si="340"/>
        <v>6.2400636711814426E-3</v>
      </c>
      <c r="C3122" s="49">
        <f t="shared" si="343"/>
        <v>-44.096219578461515</v>
      </c>
      <c r="D3122" s="5">
        <f t="shared" si="341"/>
        <v>117.52871738628626</v>
      </c>
      <c r="E3122" s="5">
        <f t="shared" si="342"/>
        <v>1569.3435592856706</v>
      </c>
      <c r="F3122" s="5">
        <f t="shared" si="344"/>
        <v>31.95718029354158</v>
      </c>
      <c r="G3122" s="16">
        <f>IF(AND(C$9="L",C$10="IB"),IF((($C$7*Coefficients!$C$16)/($A3122*($C$4/100)))&lt;=1,2*ASIN(($C$7*Coefficients!$C$16)/( $A3122*($C$4/100)))*180/PI(),180),IF(AND(C$9="C",C$10="IB"),IF((($C$7*Coefficients!$D$16)/($A3122*($C$4/100)))&lt;=1,2*ASIN(($C$7*Coefficients!$D$16)/( $A3122*($C$4/100)))*180/PI(),180),IF(AND(C$9="L",C$10="D"),IF((($C$7*Coefficients!$E$16)/($A3122*($C$4/100)))&lt;=1,2*ASIN(($C$7*Coefficients!$E$16)/( $A3122*($C$4/100)))*180/PI(),180),IF(AND(C$9="C",C$10="D"),IF((($C$7*Coefficients!$F$16)/($A3122*($C$4/100)))&lt;=1,2*ASIN(($C$7*Coefficients!$F$16)/( $A3122*($C$4/100)))*180/PI(),180),FALSE))))</f>
        <v>6.4012146824411005</v>
      </c>
      <c r="H3122" s="50">
        <f>IF(AND(C$9="L",C$10="IB"),(($C$7*Coefficients!$C$16)/($A3122*SIN(C$5*PI()/180))*100/2)^2*PI(),IF(AND(C$9="C",C$10="IB"),(($C$7*Coefficients!$D$16)/($A3122*SIN(C$5*PI()/180))*100/2)^2*PI(),IF(AND(C$9="L",C$10="D"),(($C$7*Coefficients!$E$16)/($A3122*SIN(C$5*PI()/180))*100/2)^2*PI(),IF(AND(C$9="C",C$10="D"),(($C$7* Coefficients!$F$16)/($A3122*SIN(C$5*PI()/180))*100/2)^2*PI(),FALSE))))</f>
        <v>17.177803682842981</v>
      </c>
      <c r="I3122" s="42">
        <f t="shared" si="345"/>
        <v>6.5477183050794072E-2</v>
      </c>
      <c r="L3122" s="44"/>
    </row>
    <row r="3123" spans="1:12" x14ac:dyDescent="0.25">
      <c r="A3123" s="51">
        <f t="shared" si="346"/>
        <v>12246.161992648453</v>
      </c>
      <c r="B3123" s="5">
        <f t="shared" si="340"/>
        <v>7.0763700886873771E-3</v>
      </c>
      <c r="C3123" s="49">
        <f t="shared" si="343"/>
        <v>-43.003789238050956</v>
      </c>
      <c r="D3123" s="5">
        <f t="shared" si="341"/>
        <v>117.79964906085183</v>
      </c>
      <c r="E3123" s="5">
        <f t="shared" si="342"/>
        <v>1576.5873200300832</v>
      </c>
      <c r="F3123" s="5">
        <f t="shared" si="344"/>
        <v>31.977180293541579</v>
      </c>
      <c r="G3123" s="16">
        <f>IF(AND(C$9="L",C$10="IB"),IF((($C$7*Coefficients!$C$16)/($A3123*($C$4/100)))&lt;=1,2*ASIN(($C$7*Coefficients!$C$16)/( $A3123*($C$4/100)))*180/PI(),180),IF(AND(C$9="C",C$10="IB"),IF((($C$7*Coefficients!$D$16)/($A3123*($C$4/100)))&lt;=1,2*ASIN(($C$7*Coefficients!$D$16)/( $A3123*($C$4/100)))*180/PI(),180),IF(AND(C$9="L",C$10="D"),IF((($C$7*Coefficients!$E$16)/($A3123*($C$4/100)))&lt;=1,2*ASIN(($C$7*Coefficients!$E$16)/( $A3123*($C$4/100)))*180/PI(),180),IF(AND(C$9="C",C$10="D"),IF((($C$7*Coefficients!$F$16)/($A3123*($C$4/100)))&lt;=1,2*ASIN(($C$7*Coefficients!$F$16)/( $A3123*($C$4/100)))*180/PI(),180),FALSE))))</f>
        <v>6.386477017459427</v>
      </c>
      <c r="H3123" s="50">
        <f>IF(AND(C$9="L",C$10="IB"),(($C$7*Coefficients!$C$16)/($A3123*SIN(C$5*PI()/180))*100/2)^2*PI(),IF(AND(C$9="C",C$10="IB"),(($C$7*Coefficients!$D$16)/($A3123*SIN(C$5*PI()/180))*100/2)^2*PI(),IF(AND(C$9="L",C$10="D"),(($C$7*Coefficients!$E$16)/($A3123*SIN(C$5*PI()/180))*100/2)^2*PI(),IF(AND(C$9="C",C$10="D"),(($C$7* Coefficients!$F$16)/($A3123*SIN(C$5*PI()/180))*100/2)^2*PI(),FALSE))))</f>
        <v>17.098878844102913</v>
      </c>
      <c r="I3123" s="42">
        <f t="shared" si="345"/>
        <v>6.5326589708698243E-2</v>
      </c>
      <c r="L3123" s="44"/>
    </row>
    <row r="3124" spans="1:12" x14ac:dyDescent="0.25">
      <c r="A3124" s="51">
        <f t="shared" si="346"/>
        <v>12274.392311582033</v>
      </c>
      <c r="B3124" s="5">
        <f t="shared" si="340"/>
        <v>7.8982939688880382E-3</v>
      </c>
      <c r="C3124" s="49">
        <f t="shared" si="343"/>
        <v>-42.049334123334091</v>
      </c>
      <c r="D3124" s="5">
        <f t="shared" si="341"/>
        <v>118.07120529743011</v>
      </c>
      <c r="E3124" s="5">
        <f t="shared" si="342"/>
        <v>1583.8645164549189</v>
      </c>
      <c r="F3124" s="5">
        <f t="shared" si="344"/>
        <v>31.997180293541582</v>
      </c>
      <c r="G3124" s="16">
        <f>IF(AND(C$9="L",C$10="IB"),IF((($C$7*Coefficients!$C$16)/($A3124*($C$4/100)))&lt;=1,2*ASIN(($C$7*Coefficients!$C$16)/( $A3124*($C$4/100)))*180/PI(),180),IF(AND(C$9="C",C$10="IB"),IF((($C$7*Coefficients!$D$16)/($A3124*($C$4/100)))&lt;=1,2*ASIN(($C$7*Coefficients!$D$16)/( $A3124*($C$4/100)))*180/PI(),180),IF(AND(C$9="L",C$10="D"),IF((($C$7*Coefficients!$E$16)/($A3124*($C$4/100)))&lt;=1,2*ASIN(($C$7*Coefficients!$E$16)/( $A3124*($C$4/100)))*180/PI(),180),IF(AND(C$9="C",C$10="D"),IF((($C$7*Coefficients!$F$16)/($A3124*($C$4/100)))&lt;=1,2*ASIN(($C$7*Coefficients!$F$16)/( $A3124*($C$4/100)))*180/PI(),180),FALSE))))</f>
        <v>6.3717733535473906</v>
      </c>
      <c r="H3124" s="50">
        <f>IF(AND(C$9="L",C$10="IB"),(($C$7*Coefficients!$C$16)/($A3124*SIN(C$5*PI()/180))*100/2)^2*PI(),IF(AND(C$9="C",C$10="IB"),(($C$7*Coefficients!$D$16)/($A3124*SIN(C$5*PI()/180))*100/2)^2*PI(),IF(AND(C$9="L",C$10="D"),(($C$7*Coefficients!$E$16)/($A3124*SIN(C$5*PI()/180))*100/2)^2*PI(),IF(AND(C$9="C",C$10="D"),(($C$7* Coefficients!$F$16)/($A3124*SIN(C$5*PI()/180))*100/2)^2*PI(),FALSE))))</f>
        <v>17.020316632057462</v>
      </c>
      <c r="I3124" s="42">
        <f t="shared" si="345"/>
        <v>6.5176342721677993E-2</v>
      </c>
      <c r="L3124" s="44"/>
    </row>
    <row r="3125" spans="1:12" x14ac:dyDescent="0.25">
      <c r="A3125" s="51">
        <f t="shared" si="346"/>
        <v>12302.68770812177</v>
      </c>
      <c r="B3125" s="5">
        <f t="shared" si="340"/>
        <v>8.7046229921639989E-3</v>
      </c>
      <c r="C3125" s="49">
        <f t="shared" si="343"/>
        <v>-41.205000679258063</v>
      </c>
      <c r="D3125" s="5">
        <f t="shared" si="341"/>
        <v>118.34338753578525</v>
      </c>
      <c r="E3125" s="5">
        <f t="shared" si="342"/>
        <v>1591.1753028922665</v>
      </c>
      <c r="F3125" s="5">
        <f t="shared" si="344"/>
        <v>32.017180293541578</v>
      </c>
      <c r="G3125" s="16">
        <f>IF(AND(C$9="L",C$10="IB"),IF((($C$7*Coefficients!$C$16)/($A3125*($C$4/100)))&lt;=1,2*ASIN(($C$7*Coefficients!$C$16)/( $A3125*($C$4/100)))*180/PI(),180),IF(AND(C$9="C",C$10="IB"),IF((($C$7*Coefficients!$D$16)/($A3125*($C$4/100)))&lt;=1,2*ASIN(($C$7*Coefficients!$D$16)/( $A3125*($C$4/100)))*180/PI(),180),IF(AND(C$9="L",C$10="D"),IF((($C$7*Coefficients!$E$16)/($A3125*($C$4/100)))&lt;=1,2*ASIN(($C$7*Coefficients!$E$16)/( $A3125*($C$4/100)))*180/PI(),180),IF(AND(C$9="C",C$10="D"),IF((($C$7*Coefficients!$F$16)/($A3125*($C$4/100)))&lt;=1,2*ASIN(($C$7*Coefficients!$F$16)/( $A3125*($C$4/100)))*180/PI(),180),FALSE))))</f>
        <v>6.3571036117770188</v>
      </c>
      <c r="H3125" s="50">
        <f>IF(AND(C$9="L",C$10="IB"),(($C$7*Coefficients!$C$16)/($A3125*SIN(C$5*PI()/180))*100/2)^2*PI(),IF(AND(C$9="C",C$10="IB"),(($C$7*Coefficients!$D$16)/($A3125*SIN(C$5*PI()/180))*100/2)^2*PI(),IF(AND(C$9="L",C$10="D"),(($C$7*Coefficients!$E$16)/($A3125*SIN(C$5*PI()/180))*100/2)^2*PI(),IF(AND(C$9="C",C$10="D"),(($C$7* Coefficients!$F$16)/($A3125*SIN(C$5*PI()/180))*100/2)^2*PI(),FALSE))))</f>
        <v>16.942115380588291</v>
      </c>
      <c r="I3125" s="42">
        <f t="shared" si="345"/>
        <v>6.5026441293138754E-2</v>
      </c>
      <c r="L3125" s="44"/>
    </row>
    <row r="3126" spans="1:12" x14ac:dyDescent="0.25">
      <c r="A3126" s="51">
        <f t="shared" si="346"/>
        <v>12331.04833228704</v>
      </c>
      <c r="B3126" s="5">
        <f t="shared" si="340"/>
        <v>9.494162275657558E-3</v>
      </c>
      <c r="C3126" s="49">
        <f t="shared" si="343"/>
        <v>-40.450866990545016</v>
      </c>
      <c r="D3126" s="5">
        <f t="shared" si="341"/>
        <v>118.61619721900038</v>
      </c>
      <c r="E3126" s="5">
        <f t="shared" si="342"/>
        <v>1598.5198343865789</v>
      </c>
      <c r="F3126" s="5">
        <f t="shared" si="344"/>
        <v>32.037180293541574</v>
      </c>
      <c r="G3126" s="16">
        <f>IF(AND(C$9="L",C$10="IB"),IF((($C$7*Coefficients!$C$16)/($A3126*($C$4/100)))&lt;=1,2*ASIN(($C$7*Coefficients!$C$16)/( $A3126*($C$4/100)))*180/PI(),180),IF(AND(C$9="C",C$10="IB"),IF((($C$7*Coefficients!$D$16)/($A3126*($C$4/100)))&lt;=1,2*ASIN(($C$7*Coefficients!$D$16)/( $A3126*($C$4/100)))*180/PI(),180),IF(AND(C$9="L",C$10="D"),IF((($C$7*Coefficients!$E$16)/($A3126*($C$4/100)))&lt;=1,2*ASIN(($C$7*Coefficients!$E$16)/( $A3126*($C$4/100)))*180/PI(),180),IF(AND(C$9="C",C$10="D"),IF((($C$7*Coefficients!$F$16)/($A3126*($C$4/100)))&lt;=1,2*ASIN(($C$7*Coefficients!$F$16)/( $A3126*($C$4/100)))*180/PI(),180),FALSE))))</f>
        <v>6.3424677134069096</v>
      </c>
      <c r="H3126" s="50">
        <f>IF(AND(C$9="L",C$10="IB"),(($C$7*Coefficients!$C$16)/($A3126*SIN(C$5*PI()/180))*100/2)^2*PI(),IF(AND(C$9="C",C$10="IB"),(($C$7*Coefficients!$D$16)/($A3126*SIN(C$5*PI()/180))*100/2)^2*PI(),IF(AND(C$9="L",C$10="D"),(($C$7*Coefficients!$E$16)/($A3126*SIN(C$5*PI()/180))*100/2)^2*PI(),IF(AND(C$9="C",C$10="D"),(($C$7* Coefficients!$F$16)/($A3126*SIN(C$5*PI()/180))*100/2)^2*PI(),FALSE))))</f>
        <v>16.864273431232206</v>
      </c>
      <c r="I3126" s="42">
        <f t="shared" si="345"/>
        <v>6.4876884628318046E-2</v>
      </c>
      <c r="L3126" s="44"/>
    </row>
    <row r="3127" spans="1:12" x14ac:dyDescent="0.25">
      <c r="A3127" s="51">
        <f t="shared" si="346"/>
        <v>12359.47433444305</v>
      </c>
      <c r="B3127" s="5">
        <f t="shared" si="340"/>
        <v>1.0265736342443208E-2</v>
      </c>
      <c r="C3127" s="49">
        <f t="shared" si="343"/>
        <v>-39.772197880586447</v>
      </c>
      <c r="D3127" s="5">
        <f t="shared" si="341"/>
        <v>118.88963579348528</v>
      </c>
      <c r="E3127" s="5">
        <f t="shared" si="342"/>
        <v>1605.8982666979623</v>
      </c>
      <c r="F3127" s="5">
        <f t="shared" si="344"/>
        <v>32.057180293541577</v>
      </c>
      <c r="G3127" s="16">
        <f>IF(AND(C$9="L",C$10="IB"),IF((($C$7*Coefficients!$C$16)/($A3127*($C$4/100)))&lt;=1,2*ASIN(($C$7*Coefficients!$C$16)/( $A3127*($C$4/100)))*180/PI(),180),IF(AND(C$9="C",C$10="IB"),IF((($C$7*Coefficients!$D$16)/($A3127*($C$4/100)))&lt;=1,2*ASIN(($C$7*Coefficients!$D$16)/( $A3127*($C$4/100)))*180/PI(),180),IF(AND(C$9="L",C$10="D"),IF((($C$7*Coefficients!$E$16)/($A3127*($C$4/100)))&lt;=1,2*ASIN(($C$7*Coefficients!$E$16)/( $A3127*($C$4/100)))*180/PI(),180),IF(AND(C$9="C",C$10="D"),IF((($C$7*Coefficients!$F$16)/($A3127*($C$4/100)))&lt;=1,2*ASIN(($C$7*Coefficients!$F$16)/( $A3127*($C$4/100)))*180/PI(),180),FALSE))))</f>
        <v>6.3278655798817507</v>
      </c>
      <c r="H3127" s="50">
        <f>IF(AND(C$9="L",C$10="IB"),(($C$7*Coefficients!$C$16)/($A3127*SIN(C$5*PI()/180))*100/2)^2*PI(),IF(AND(C$9="C",C$10="IB"),(($C$7*Coefficients!$D$16)/($A3127*SIN(C$5*PI()/180))*100/2)^2*PI(),IF(AND(C$9="L",C$10="D"),(($C$7*Coefficients!$E$16)/($A3127*SIN(C$5*PI()/180))*100/2)^2*PI(),IF(AND(C$9="C",C$10="D"),(($C$7* Coefficients!$F$16)/($A3127*SIN(C$5*PI()/180))*100/2)^2*PI(),FALSE))))</f>
        <v>16.78678913314597</v>
      </c>
      <c r="I3127" s="42">
        <f t="shared" si="345"/>
        <v>6.4727671934281347E-2</v>
      </c>
      <c r="L3127" s="44"/>
    </row>
    <row r="3128" spans="1:12" x14ac:dyDescent="0.25">
      <c r="A3128" s="51">
        <f t="shared" si="346"/>
        <v>12387.96586530163</v>
      </c>
      <c r="B3128" s="5">
        <f t="shared" si="340"/>
        <v>1.1018191088025908E-2</v>
      </c>
      <c r="C3128" s="49">
        <f t="shared" si="343"/>
        <v>-39.157793998927986</v>
      </c>
      <c r="D3128" s="5">
        <f t="shared" si="341"/>
        <v>119.16370470898404</v>
      </c>
      <c r="E3128" s="5">
        <f t="shared" si="342"/>
        <v>1613.310756305478</v>
      </c>
      <c r="F3128" s="5">
        <f t="shared" si="344"/>
        <v>32.077180293541574</v>
      </c>
      <c r="G3128" s="16">
        <f>IF(AND(C$9="L",C$10="IB"),IF((($C$7*Coefficients!$C$16)/($A3128*($C$4/100)))&lt;=1,2*ASIN(($C$7*Coefficients!$C$16)/( $A3128*($C$4/100)))*180/PI(),180),IF(AND(C$9="C",C$10="IB"),IF((($C$7*Coefficients!$D$16)/($A3128*($C$4/100)))&lt;=1,2*ASIN(($C$7*Coefficients!$D$16)/( $A3128*($C$4/100)))*180/PI(),180),IF(AND(C$9="L",C$10="D"),IF((($C$7*Coefficients!$E$16)/($A3128*($C$4/100)))&lt;=1,2*ASIN(($C$7*Coefficients!$E$16)/( $A3128*($C$4/100)))*180/PI(),180),IF(AND(C$9="C",C$10="D"),IF((($C$7*Coefficients!$F$16)/($A3128*($C$4/100)))&lt;=1,2*ASIN(($C$7*Coefficients!$F$16)/( $A3128*($C$4/100)))*180/PI(),180),FALSE))))</f>
        <v>6.3132971328318774</v>
      </c>
      <c r="H3128" s="50">
        <f>IF(AND(C$9="L",C$10="IB"),(($C$7*Coefficients!$C$16)/($A3128*SIN(C$5*PI()/180))*100/2)^2*PI(),IF(AND(C$9="C",C$10="IB"),(($C$7*Coefficients!$D$16)/($A3128*SIN(C$5*PI()/180))*100/2)^2*PI(),IF(AND(C$9="L",C$10="D"),(($C$7*Coefficients!$E$16)/($A3128*SIN(C$5*PI()/180))*100/2)^2*PI(),IF(AND(C$9="C",C$10="D"),(($C$7* Coefficients!$F$16)/($A3128*SIN(C$5*PI()/180))*100/2)^2*PI(),FALSE))))</f>
        <v>16.709660843071244</v>
      </c>
      <c r="I3128" s="42">
        <f t="shared" si="345"/>
        <v>6.45788024199178E-2</v>
      </c>
      <c r="L3128" s="44"/>
    </row>
    <row r="3129" spans="1:12" x14ac:dyDescent="0.25">
      <c r="A3129" s="51">
        <f t="shared" si="346"/>
        <v>12416.523075922045</v>
      </c>
      <c r="B3129" s="5">
        <f t="shared" si="340"/>
        <v>1.1750395740906822E-2</v>
      </c>
      <c r="C3129" s="49">
        <f t="shared" si="343"/>
        <v>-38.598950131337844</v>
      </c>
      <c r="D3129" s="5">
        <f t="shared" si="341"/>
        <v>119.43840541858279</v>
      </c>
      <c r="E3129" s="5">
        <f t="shared" si="342"/>
        <v>1620.757460410463</v>
      </c>
      <c r="F3129" s="5">
        <f t="shared" si="344"/>
        <v>32.097180293541577</v>
      </c>
      <c r="G3129" s="16">
        <f>IF(AND(C$9="L",C$10="IB"),IF((($C$7*Coefficients!$C$16)/($A3129*($C$4/100)))&lt;=1,2*ASIN(($C$7*Coefficients!$C$16)/( $A3129*($C$4/100)))*180/PI(),180),IF(AND(C$9="C",C$10="IB"),IF((($C$7*Coefficients!$D$16)/($A3129*($C$4/100)))&lt;=1,2*ASIN(($C$7*Coefficients!$D$16)/( $A3129*($C$4/100)))*180/PI(),180),IF(AND(C$9="L",C$10="D"),IF((($C$7*Coefficients!$E$16)/($A3129*($C$4/100)))&lt;=1,2*ASIN(($C$7*Coefficients!$E$16)/( $A3129*($C$4/100)))*180/PI(),180),IF(AND(C$9="C",C$10="D"),IF((($C$7*Coefficients!$F$16)/($A3129*($C$4/100)))&lt;=1,2*ASIN(($C$7*Coefficients!$F$16)/( $A3129*($C$4/100)))*180/PI(),180),FALSE))))</f>
        <v>6.2987622940727945</v>
      </c>
      <c r="H3129" s="50">
        <f>IF(AND(C$9="L",C$10="IB"),(($C$7*Coefficients!$C$16)/($A3129*SIN(C$5*PI()/180))*100/2)^2*PI(),IF(AND(C$9="C",C$10="IB"),(($C$7*Coefficients!$D$16)/($A3129*SIN(C$5*PI()/180))*100/2)^2*PI(),IF(AND(C$9="L",C$10="D"),(($C$7*Coefficients!$E$16)/($A3129*SIN(C$5*PI()/180))*100/2)^2*PI(),IF(AND(C$9="C",C$10="D"),(($C$7* Coefficients!$F$16)/($A3129*SIN(C$5*PI()/180))*100/2)^2*PI(),FALSE))))</f>
        <v>16.6328869252998</v>
      </c>
      <c r="I3129" s="42">
        <f t="shared" si="345"/>
        <v>6.4430275295936049E-2</v>
      </c>
      <c r="L3129" s="44"/>
    </row>
    <row r="3130" spans="1:12" x14ac:dyDescent="0.25">
      <c r="A3130" s="51">
        <f t="shared" si="346"/>
        <v>12445.14611771178</v>
      </c>
      <c r="B3130" s="5">
        <f t="shared" si="340"/>
        <v>1.2461244813892686E-2</v>
      </c>
      <c r="C3130" s="49">
        <f t="shared" si="343"/>
        <v>-38.088771434754754</v>
      </c>
      <c r="D3130" s="5">
        <f t="shared" si="341"/>
        <v>119.71373937871729</v>
      </c>
      <c r="E3130" s="5">
        <f t="shared" si="342"/>
        <v>1628.2385369398619</v>
      </c>
      <c r="F3130" s="5">
        <f t="shared" si="344"/>
        <v>32.11718029354158</v>
      </c>
      <c r="G3130" s="16">
        <f>IF(AND(C$9="L",C$10="IB"),IF((($C$7*Coefficients!$C$16)/($A3130*($C$4/100)))&lt;=1,2*ASIN(($C$7*Coefficients!$C$16)/( $A3130*($C$4/100)))*180/PI(),180),IF(AND(C$9="C",C$10="IB"),IF((($C$7*Coefficients!$D$16)/($A3130*($C$4/100)))&lt;=1,2*ASIN(($C$7*Coefficients!$D$16)/( $A3130*($C$4/100)))*180/PI(),180),IF(AND(C$9="L",C$10="D"),IF((($C$7*Coefficients!$E$16)/($A3130*($C$4/100)))&lt;=1,2*ASIN(($C$7*Coefficients!$E$16)/( $A3130*($C$4/100)))*180/PI(),180),IF(AND(C$9="C",C$10="D"),IF((($C$7*Coefficients!$F$16)/($A3130*($C$4/100)))&lt;=1,2*ASIN(($C$7*Coefficients!$F$16)/( $A3130*($C$4/100)))*180/PI(),180),FALSE))))</f>
        <v>6.2842609856047273</v>
      </c>
      <c r="H3130" s="50">
        <f>IF(AND(C$9="L",C$10="IB"),(($C$7*Coefficients!$C$16)/($A3130*SIN(C$5*PI()/180))*100/2)^2*PI(),IF(AND(C$9="C",C$10="IB"),(($C$7*Coefficients!$D$16)/($A3130*SIN(C$5*PI()/180))*100/2)^2*PI(),IF(AND(C$9="L",C$10="D"),(($C$7*Coefficients!$E$16)/($A3130*SIN(C$5*PI()/180))*100/2)^2*PI(),IF(AND(C$9="C",C$10="D"),(($C$7* Coefficients!$F$16)/($A3130*SIN(C$5*PI()/180))*100/2)^2*PI(),FALSE))))</f>
        <v>16.556465751638807</v>
      </c>
      <c r="I3130" s="42">
        <f t="shared" si="345"/>
        <v>6.4282089774860079E-2</v>
      </c>
      <c r="L3130" s="44"/>
    </row>
    <row r="3131" spans="1:12" x14ac:dyDescent="0.25">
      <c r="A3131" s="51">
        <f t="shared" si="346"/>
        <v>12473.835142427353</v>
      </c>
      <c r="B3131" s="5">
        <f t="shared" si="340"/>
        <v>1.3149660042765203E-2</v>
      </c>
      <c r="C3131" s="49">
        <f t="shared" si="343"/>
        <v>-37.621709496274761</v>
      </c>
      <c r="D3131" s="5">
        <f t="shared" si="341"/>
        <v>119.98970804918088</v>
      </c>
      <c r="E3131" s="5">
        <f t="shared" si="342"/>
        <v>1635.7541445495769</v>
      </c>
      <c r="F3131" s="5">
        <f t="shared" si="344"/>
        <v>32.137180293541576</v>
      </c>
      <c r="G3131" s="16">
        <f>IF(AND(C$9="L",C$10="IB"),IF((($C$7*Coefficients!$C$16)/($A3131*($C$4/100)))&lt;=1,2*ASIN(($C$7*Coefficients!$C$16)/( $A3131*($C$4/100)))*180/PI(),180),IF(AND(C$9="C",C$10="IB"),IF((($C$7*Coefficients!$D$16)/($A3131*($C$4/100)))&lt;=1,2*ASIN(($C$7*Coefficients!$D$16)/( $A3131*($C$4/100)))*180/PI(),180),IF(AND(C$9="L",C$10="D"),IF((($C$7*Coefficients!$E$16)/($A3131*($C$4/100)))&lt;=1,2*ASIN(($C$7*Coefficients!$E$16)/( $A3131*($C$4/100)))*180/PI(),180),IF(AND(C$9="C",C$10="D"),IF((($C$7*Coefficients!$F$16)/($A3131*($C$4/100)))&lt;=1,2*ASIN(($C$7*Coefficients!$F$16)/( $A3131*($C$4/100)))*180/PI(),180),FALSE))))</f>
        <v>6.2697931296121556</v>
      </c>
      <c r="H3131" s="50">
        <f>IF(AND(C$9="L",C$10="IB"),(($C$7*Coefficients!$C$16)/($A3131*SIN(C$5*PI()/180))*100/2)^2*PI(),IF(AND(C$9="C",C$10="IB"),(($C$7*Coefficients!$D$16)/($A3131*SIN(C$5*PI()/180))*100/2)^2*PI(),IF(AND(C$9="L",C$10="D"),(($C$7*Coefficients!$E$16)/($A3131*SIN(C$5*PI()/180))*100/2)^2*PI(),IF(AND(C$9="C",C$10="D"),(($C$7* Coefficients!$F$16)/($A3131*SIN(C$5*PI()/180))*100/2)^2*PI(),FALSE))))</f>
        <v>16.480395701376288</v>
      </c>
      <c r="I3131" s="42">
        <f t="shared" si="345"/>
        <v>6.4134245071025012E-2</v>
      </c>
      <c r="L3131" s="44"/>
    </row>
    <row r="3132" spans="1:12" x14ac:dyDescent="0.25">
      <c r="A3132" s="51">
        <f t="shared" si="346"/>
        <v>12502.59030217512</v>
      </c>
      <c r="B3132" s="5">
        <f t="shared" si="340"/>
        <v>1.3814592308868157E-2</v>
      </c>
      <c r="C3132" s="49">
        <f t="shared" si="343"/>
        <v>-37.193238545925134</v>
      </c>
      <c r="D3132" s="5">
        <f t="shared" si="341"/>
        <v>120.26631289313191</v>
      </c>
      <c r="E3132" s="5">
        <f t="shared" si="342"/>
        <v>1643.3044426278336</v>
      </c>
      <c r="F3132" s="5">
        <f t="shared" si="344"/>
        <v>32.157180293541579</v>
      </c>
      <c r="G3132" s="16">
        <f>IF(AND(C$9="L",C$10="IB"),IF((($C$7*Coefficients!$C$16)/($A3132*($C$4/100)))&lt;=1,2*ASIN(($C$7*Coefficients!$C$16)/( $A3132*($C$4/100)))*180/PI(),180),IF(AND(C$9="C",C$10="IB"),IF((($C$7*Coefficients!$D$16)/($A3132*($C$4/100)))&lt;=1,2*ASIN(($C$7*Coefficients!$D$16)/( $A3132*($C$4/100)))*180/PI(),180),IF(AND(C$9="L",C$10="D"),IF((($C$7*Coefficients!$E$16)/($A3132*($C$4/100)))&lt;=1,2*ASIN(($C$7*Coefficients!$E$16)/( $A3132*($C$4/100)))*180/PI(),180),IF(AND(C$9="C",C$10="D"),IF((($C$7*Coefficients!$F$16)/($A3132*($C$4/100)))&lt;=1,2*ASIN(($C$7*Coefficients!$F$16)/( $A3132*($C$4/100)))*180/PI(),180),FALSE))))</f>
        <v>6.2553586484633596</v>
      </c>
      <c r="H3132" s="50">
        <f>IF(AND(C$9="L",C$10="IB"),(($C$7*Coefficients!$C$16)/($A3132*SIN(C$5*PI()/180))*100/2)^2*PI(),IF(AND(C$9="C",C$10="IB"),(($C$7*Coefficients!$D$16)/($A3132*SIN(C$5*PI()/180))*100/2)^2*PI(),IF(AND(C$9="L",C$10="D"),(($C$7*Coefficients!$E$16)/($A3132*SIN(C$5*PI()/180))*100/2)^2*PI(),IF(AND(C$9="C",C$10="D"),(($C$7* Coefficients!$F$16)/($A3132*SIN(C$5*PI()/180))*100/2)^2*PI(),FALSE))))</f>
        <v>16.404675161246779</v>
      </c>
      <c r="I3132" s="42">
        <f t="shared" si="345"/>
        <v>6.3986740400572936E-2</v>
      </c>
      <c r="L3132" s="44"/>
    </row>
    <row r="3133" spans="1:12" x14ac:dyDescent="0.25">
      <c r="A3133" s="51">
        <f t="shared" si="346"/>
        <v>12531.411749412073</v>
      </c>
      <c r="B3133" s="5">
        <f t="shared" si="340"/>
        <v>1.4455023542122029E-2</v>
      </c>
      <c r="C3133" s="49">
        <f t="shared" si="343"/>
        <v>-36.799623933612075</v>
      </c>
      <c r="D3133" s="5">
        <f t="shared" si="341"/>
        <v>120.54355537710175</v>
      </c>
      <c r="E3133" s="5">
        <f t="shared" si="342"/>
        <v>1650.8895912985588</v>
      </c>
      <c r="F3133" s="5">
        <f t="shared" si="344"/>
        <v>32.177180293541582</v>
      </c>
      <c r="G3133" s="16">
        <f>IF(AND(C$9="L",C$10="IB"),IF((($C$7*Coefficients!$C$16)/($A3133*($C$4/100)))&lt;=1,2*ASIN(($C$7*Coefficients!$C$16)/( $A3133*($C$4/100)))*180/PI(),180),IF(AND(C$9="C",C$10="IB"),IF((($C$7*Coefficients!$D$16)/($A3133*($C$4/100)))&lt;=1,2*ASIN(($C$7*Coefficients!$D$16)/( $A3133*($C$4/100)))*180/PI(),180),IF(AND(C$9="L",C$10="D"),IF((($C$7*Coefficients!$E$16)/($A3133*($C$4/100)))&lt;=1,2*ASIN(($C$7*Coefficients!$E$16)/( $A3133*($C$4/100)))*180/PI(),180),IF(AND(C$9="C",C$10="D"),IF((($C$7*Coefficients!$F$16)/($A3133*($C$4/100)))&lt;=1,2*ASIN(($C$7*Coefficients!$F$16)/( $A3133*($C$4/100)))*180/PI(),180),FALSE))))</f>
        <v>6.2409574647099619</v>
      </c>
      <c r="H3133" s="50">
        <f>IF(AND(C$9="L",C$10="IB"),(($C$7*Coefficients!$C$16)/($A3133*SIN(C$5*PI()/180))*100/2)^2*PI(),IF(AND(C$9="C",C$10="IB"),(($C$7*Coefficients!$D$16)/($A3133*SIN(C$5*PI()/180))*100/2)^2*PI(),IF(AND(C$9="L",C$10="D"),(($C$7*Coefficients!$E$16)/($A3133*SIN(C$5*PI()/180))*100/2)^2*PI(),IF(AND(C$9="C",C$10="D"),(($C$7* Coefficients!$F$16)/($A3133*SIN(C$5*PI()/180))*100/2)^2*PI(),FALSE))))</f>
        <v>16.329302525397072</v>
      </c>
      <c r="I3133" s="42">
        <f t="shared" si="345"/>
        <v>6.3839574981448766E-2</v>
      </c>
      <c r="L3133" s="44"/>
    </row>
    <row r="3134" spans="1:12" x14ac:dyDescent="0.25">
      <c r="A3134" s="51">
        <f t="shared" si="346"/>
        <v>12560.299636946656</v>
      </c>
      <c r="B3134" s="5">
        <f t="shared" si="340"/>
        <v>1.5069968600928943E-2</v>
      </c>
      <c r="C3134" s="49">
        <f t="shared" si="343"/>
        <v>-36.437753051195756</v>
      </c>
      <c r="D3134" s="5">
        <f t="shared" si="341"/>
        <v>120.82143697100244</v>
      </c>
      <c r="E3134" s="5">
        <f t="shared" si="342"/>
        <v>1658.5097514247777</v>
      </c>
      <c r="F3134" s="5">
        <f t="shared" si="344"/>
        <v>32.197180293541578</v>
      </c>
      <c r="G3134" s="16">
        <f>IF(AND(C$9="L",C$10="IB"),IF((($C$7*Coefficients!$C$16)/($A3134*($C$4/100)))&lt;=1,2*ASIN(($C$7*Coefficients!$C$16)/( $A3134*($C$4/100)))*180/PI(),180),IF(AND(C$9="C",C$10="IB"),IF((($C$7*Coefficients!$D$16)/($A3134*($C$4/100)))&lt;=1,2*ASIN(($C$7*Coefficients!$D$16)/( $A3134*($C$4/100)))*180/PI(),180),IF(AND(C$9="L",C$10="D"),IF((($C$7*Coefficients!$E$16)/($A3134*($C$4/100)))&lt;=1,2*ASIN(($C$7*Coefficients!$E$16)/( $A3134*($C$4/100)))*180/PI(),180),IF(AND(C$9="C",C$10="D"),IF((($C$7*Coefficients!$F$16)/($A3134*($C$4/100)))&lt;=1,2*ASIN(($C$7*Coefficients!$F$16)/( $A3134*($C$4/100)))*180/PI(),180),FALSE))))</f>
        <v>6.226589501086476</v>
      </c>
      <c r="H3134" s="50">
        <f>IF(AND(C$9="L",C$10="IB"),(($C$7*Coefficients!$C$16)/($A3134*SIN(C$5*PI()/180))*100/2)^2*PI(),IF(AND(C$9="C",C$10="IB"),(($C$7*Coefficients!$D$16)/($A3134*SIN(C$5*PI()/180))*100/2)^2*PI(),IF(AND(C$9="L",C$10="D"),(($C$7*Coefficients!$E$16)/($A3134*SIN(C$5*PI()/180))*100/2)^2*PI(),IF(AND(C$9="C",C$10="D"),(($C$7* Coefficients!$F$16)/($A3134*SIN(C$5*PI()/180))*100/2)^2*PI(),FALSE))))</f>
        <v>16.254276195352219</v>
      </c>
      <c r="I3134" s="42">
        <f t="shared" si="345"/>
        <v>6.3692748033396113E-2</v>
      </c>
      <c r="L3134" s="44"/>
    </row>
    <row r="3135" spans="1:12" x14ac:dyDescent="0.25">
      <c r="A3135" s="51">
        <f t="shared" si="346"/>
        <v>12589.254117939574</v>
      </c>
      <c r="B3135" s="5">
        <f t="shared" si="340"/>
        <v>1.5658477125388603E-2</v>
      </c>
      <c r="C3135" s="49">
        <f t="shared" si="343"/>
        <v>-36.105009555907074</v>
      </c>
      <c r="D3135" s="5">
        <f t="shared" si="341"/>
        <v>121.09995914813453</v>
      </c>
      <c r="E3135" s="5">
        <f t="shared" si="342"/>
        <v>1666.1650846120278</v>
      </c>
      <c r="F3135" s="5">
        <f t="shared" si="344"/>
        <v>32.217180293541574</v>
      </c>
      <c r="G3135" s="16">
        <f>IF(AND(C$9="L",C$10="IB"),IF((($C$7*Coefficients!$C$16)/($A3135*($C$4/100)))&lt;=1,2*ASIN(($C$7*Coefficients!$C$16)/( $A3135*($C$4/100)))*180/PI(),180),IF(AND(C$9="C",C$10="IB"),IF((($C$7*Coefficients!$D$16)/($A3135*($C$4/100)))&lt;=1,2*ASIN(($C$7*Coefficients!$D$16)/( $A3135*($C$4/100)))*180/PI(),180),IF(AND(C$9="L",C$10="D"),IF((($C$7*Coefficients!$E$16)/($A3135*($C$4/100)))&lt;=1,2*ASIN(($C$7*Coefficients!$E$16)/( $A3135*($C$4/100)))*180/PI(),180),IF(AND(C$9="C",C$10="D"),IF((($C$7*Coefficients!$F$16)/($A3135*($C$4/100)))&lt;=1,2*ASIN(($C$7*Coefficients!$F$16)/( $A3135*($C$4/100)))*180/PI(),180),FALSE))))</f>
        <v>6.2122546805098509</v>
      </c>
      <c r="H3135" s="50">
        <f>IF(AND(C$9="L",C$10="IB"),(($C$7*Coefficients!$C$16)/($A3135*SIN(C$5*PI()/180))*100/2)^2*PI(),IF(AND(C$9="C",C$10="IB"),(($C$7*Coefficients!$D$16)/($A3135*SIN(C$5*PI()/180))*100/2)^2*PI(),IF(AND(C$9="L",C$10="D"),(($C$7*Coefficients!$E$16)/($A3135*SIN(C$5*PI()/180))*100/2)^2*PI(),IF(AND(C$9="C",C$10="D"),(($C$7* Coefficients!$F$16)/($A3135*SIN(C$5*PI()/180))*100/2)^2*PI(),FALSE))))</f>
        <v>16.179594579981568</v>
      </c>
      <c r="I3135" s="42">
        <f t="shared" si="345"/>
        <v>6.3546258777953113E-2</v>
      </c>
      <c r="L3135" s="44"/>
    </row>
    <row r="3136" spans="1:12" x14ac:dyDescent="0.25">
      <c r="A3136" s="51">
        <f t="shared" si="346"/>
        <v>12618.275345904603</v>
      </c>
      <c r="B3136" s="5">
        <f t="shared" si="340"/>
        <v>1.6219635360213865E-2</v>
      </c>
      <c r="C3136" s="49">
        <f t="shared" si="343"/>
        <v>-35.799178271087975</v>
      </c>
      <c r="D3136" s="5">
        <f t="shared" si="341"/>
        <v>121.37912338519492</v>
      </c>
      <c r="E3136" s="5">
        <f t="shared" si="342"/>
        <v>1673.8557532117811</v>
      </c>
      <c r="F3136" s="5">
        <f t="shared" si="344"/>
        <v>32.23718029354157</v>
      </c>
      <c r="G3136" s="16">
        <f>IF(AND(C$9="L",C$10="IB"),IF((($C$7*Coefficients!$C$16)/($A3136*($C$4/100)))&lt;=1,2*ASIN(($C$7*Coefficients!$C$16)/( $A3136*($C$4/100)))*180/PI(),180),IF(AND(C$9="C",C$10="IB"),IF((($C$7*Coefficients!$D$16)/($A3136*($C$4/100)))&lt;=1,2*ASIN(($C$7*Coefficients!$D$16)/( $A3136*($C$4/100)))*180/PI(),180),IF(AND(C$9="L",C$10="D"),IF((($C$7*Coefficients!$E$16)/($A3136*($C$4/100)))&lt;=1,2*ASIN(($C$7*Coefficients!$E$16)/( $A3136*($C$4/100)))*180/PI(),180),IF(AND(C$9="C",C$10="D"),IF((($C$7*Coefficients!$F$16)/($A3136*($C$4/100)))&lt;=1,2*ASIN(($C$7*Coefficients!$F$16)/( $A3136*($C$4/100)))*180/PI(),180),FALSE))))</f>
        <v>6.1979529260790125</v>
      </c>
      <c r="H3136" s="50">
        <f>IF(AND(C$9="L",C$10="IB"),(($C$7*Coefficients!$C$16)/($A3136*SIN(C$5*PI()/180))*100/2)^2*PI(),IF(AND(C$9="C",C$10="IB"),(($C$7*Coefficients!$D$16)/($A3136*SIN(C$5*PI()/180))*100/2)^2*PI(),IF(AND(C$9="L",C$10="D"),(($C$7*Coefficients!$E$16)/($A3136*SIN(C$5*PI()/180))*100/2)^2*PI(),IF(AND(C$9="C",C$10="D"),(($C$7* Coefficients!$F$16)/($A3136*SIN(C$5*PI()/180))*100/2)^2*PI(),FALSE))))</f>
        <v>16.105256095465066</v>
      </c>
      <c r="I3136" s="42">
        <f t="shared" si="345"/>
        <v>6.3400106438448317E-2</v>
      </c>
      <c r="L3136" s="44"/>
    </row>
    <row r="3137" spans="1:12" x14ac:dyDescent="0.25">
      <c r="A3137" s="51">
        <f t="shared" si="346"/>
        <v>12647.363474709404</v>
      </c>
      <c r="B3137" s="5">
        <f t="shared" si="340"/>
        <v>1.6752567943700822E-2</v>
      </c>
      <c r="C3137" s="49">
        <f t="shared" si="343"/>
        <v>-35.518372240245654</v>
      </c>
      <c r="D3137" s="5">
        <f t="shared" si="341"/>
        <v>121.65893116228453</v>
      </c>
      <c r="E3137" s="5">
        <f t="shared" si="342"/>
        <v>1681.5819203248918</v>
      </c>
      <c r="F3137" s="5">
        <f t="shared" si="344"/>
        <v>32.257180293541573</v>
      </c>
      <c r="G3137" s="16">
        <f>IF(AND(C$9="L",C$10="IB"),IF((($C$7*Coefficients!$C$16)/($A3137*($C$4/100)))&lt;=1,2*ASIN(($C$7*Coefficients!$C$16)/( $A3137*($C$4/100)))*180/PI(),180),IF(AND(C$9="C",C$10="IB"),IF((($C$7*Coefficients!$D$16)/($A3137*($C$4/100)))&lt;=1,2*ASIN(($C$7*Coefficients!$D$16)/( $A3137*($C$4/100)))*180/PI(),180),IF(AND(C$9="L",C$10="D"),IF((($C$7*Coefficients!$E$16)/($A3137*($C$4/100)))&lt;=1,2*ASIN(($C$7*Coefficients!$E$16)/( $A3137*($C$4/100)))*180/PI(),180),IF(AND(C$9="C",C$10="D"),IF((($C$7*Coefficients!$F$16)/($A3137*($C$4/100)))&lt;=1,2*ASIN(($C$7*Coefficients!$F$16)/( $A3137*($C$4/100)))*180/PI(),180),FALSE))))</f>
        <v>6.1836841610744244</v>
      </c>
      <c r="H3137" s="50">
        <f>IF(AND(C$9="L",C$10="IB"),(($C$7*Coefficients!$C$16)/($A3137*SIN(C$5*PI()/180))*100/2)^2*PI(),IF(AND(C$9="C",C$10="IB"),(($C$7*Coefficients!$D$16)/($A3137*SIN(C$5*PI()/180))*100/2)^2*PI(),IF(AND(C$9="L",C$10="D"),(($C$7*Coefficients!$E$16)/($A3137*SIN(C$5*PI()/180))*100/2)^2*PI(),IF(AND(C$9="C",C$10="D"),(($C$7* Coefficients!$F$16)/($A3137*SIN(C$5*PI()/180))*100/2)^2*PI(),FALSE))))</f>
        <v>16.031259165259627</v>
      </c>
      <c r="I3137" s="42">
        <f t="shared" si="345"/>
        <v>6.3254290239996555E-2</v>
      </c>
      <c r="L3137" s="44"/>
    </row>
    <row r="3138" spans="1:12" x14ac:dyDescent="0.25">
      <c r="A3138" s="51">
        <f t="shared" si="346"/>
        <v>12676.51865857634</v>
      </c>
      <c r="B3138" s="5">
        <f t="shared" si="340"/>
        <v>1.7256439659089708E-2</v>
      </c>
      <c r="C3138" s="49">
        <f t="shared" si="343"/>
        <v>-35.260976056436427</v>
      </c>
      <c r="D3138" s="5">
        <f t="shared" si="341"/>
        <v>121.93938396291641</v>
      </c>
      <c r="E3138" s="5">
        <f t="shared" si="342"/>
        <v>1689.3437498050521</v>
      </c>
      <c r="F3138" s="5">
        <f t="shared" si="344"/>
        <v>32.277180293541569</v>
      </c>
      <c r="G3138" s="16">
        <f>IF(AND(C$9="L",C$10="IB"),IF((($C$7*Coefficients!$C$16)/($A3138*($C$4/100)))&lt;=1,2*ASIN(($C$7*Coefficients!$C$16)/( $A3138*($C$4/100)))*180/PI(),180),IF(AND(C$9="C",C$10="IB"),IF((($C$7*Coefficients!$D$16)/($A3138*($C$4/100)))&lt;=1,2*ASIN(($C$7*Coefficients!$D$16)/( $A3138*($C$4/100)))*180/PI(),180),IF(AND(C$9="L",C$10="D"),IF((($C$7*Coefficients!$E$16)/($A3138*($C$4/100)))&lt;=1,2*ASIN(($C$7*Coefficients!$E$16)/( $A3138*($C$4/100)))*180/PI(),180),IF(AND(C$9="C",C$10="D"),IF((($C$7*Coefficients!$F$16)/($A3138*($C$4/100)))&lt;=1,2*ASIN(($C$7*Coefficients!$F$16)/( $A3138*($C$4/100)))*180/PI(),180),FALSE))))</f>
        <v>6.1694483089576257</v>
      </c>
      <c r="H3138" s="50">
        <f>IF(AND(C$9="L",C$10="IB"),(($C$7*Coefficients!$C$16)/($A3138*SIN(C$5*PI()/180))*100/2)^2*PI(),IF(AND(C$9="C",C$10="IB"),(($C$7*Coefficients!$D$16)/($A3138*SIN(C$5*PI()/180))*100/2)^2*PI(),IF(AND(C$9="L",C$10="D"),(($C$7*Coefficients!$E$16)/($A3138*SIN(C$5*PI()/180))*100/2)^2*PI(),IF(AND(C$9="C",C$10="D"),(($C$7* Coefficients!$F$16)/($A3138*SIN(C$5*PI()/180))*100/2)^2*PI(),FALSE))))</f>
        <v>15.95760222006575</v>
      </c>
      <c r="I3138" s="42">
        <f t="shared" si="345"/>
        <v>6.3108809409494898E-2</v>
      </c>
      <c r="L3138" s="44"/>
    </row>
    <row r="3139" spans="1:12" x14ac:dyDescent="0.25">
      <c r="A3139" s="51">
        <f t="shared" si="346"/>
        <v>12705.741052083296</v>
      </c>
      <c r="B3139" s="5">
        <f t="shared" si="340"/>
        <v>1.7730457144632721E-2</v>
      </c>
      <c r="C3139" s="49">
        <f t="shared" si="343"/>
        <v>-35.02560133667653</v>
      </c>
      <c r="D3139" s="5">
        <f t="shared" si="341"/>
        <v>122.22048327402335</v>
      </c>
      <c r="E3139" s="5">
        <f t="shared" si="342"/>
        <v>1697.14140626227</v>
      </c>
      <c r="F3139" s="5">
        <f t="shared" si="344"/>
        <v>32.297180293541572</v>
      </c>
      <c r="G3139" s="16">
        <f>IF(AND(C$9="L",C$10="IB"),IF((($C$7*Coefficients!$C$16)/($A3139*($C$4/100)))&lt;=1,2*ASIN(($C$7*Coefficients!$C$16)/( $A3139*($C$4/100)))*180/PI(),180),IF(AND(C$9="C",C$10="IB"),IF((($C$7*Coefficients!$D$16)/($A3139*($C$4/100)))&lt;=1,2*ASIN(($C$7*Coefficients!$D$16)/( $A3139*($C$4/100)))*180/PI(),180),IF(AND(C$9="L",C$10="D"),IF((($C$7*Coefficients!$E$16)/($A3139*($C$4/100)))&lt;=1,2*ASIN(($C$7*Coefficients!$E$16)/( $A3139*($C$4/100)))*180/PI(),180),IF(AND(C$9="C",C$10="D"),IF((($C$7*Coefficients!$F$16)/($A3139*($C$4/100)))&lt;=1,2*ASIN(($C$7*Coefficients!$F$16)/( $A3139*($C$4/100)))*180/PI(),180),FALSE))))</f>
        <v>6.1552452933707942</v>
      </c>
      <c r="H3139" s="50">
        <f>IF(AND(C$9="L",C$10="IB"),(($C$7*Coefficients!$C$16)/($A3139*SIN(C$5*PI()/180))*100/2)^2*PI(),IF(AND(C$9="C",C$10="IB"),(($C$7*Coefficients!$D$16)/($A3139*SIN(C$5*PI()/180))*100/2)^2*PI(),IF(AND(C$9="L",C$10="D"),(($C$7*Coefficients!$E$16)/($A3139*SIN(C$5*PI()/180))*100/2)^2*PI(),IF(AND(C$9="C",C$10="D"),(($C$7* Coefficients!$F$16)/($A3139*SIN(C$5*PI()/180))*100/2)^2*PI(),FALSE))))</f>
        <v>15.884283697794201</v>
      </c>
      <c r="I3139" s="42">
        <f t="shared" si="345"/>
        <v>6.2963663175618398E-2</v>
      </c>
      <c r="L3139" s="44"/>
    </row>
    <row r="3140" spans="1:12" x14ac:dyDescent="0.25">
      <c r="A3140" s="51">
        <f t="shared" si="346"/>
        <v>12735.030810164491</v>
      </c>
      <c r="B3140" s="5">
        <f t="shared" si="340"/>
        <v>1.817387055867398E-2</v>
      </c>
      <c r="C3140" s="49">
        <f t="shared" si="343"/>
        <v>-34.811051389710748</v>
      </c>
      <c r="D3140" s="5">
        <f t="shared" si="341"/>
        <v>122.50223058596592</v>
      </c>
      <c r="E3140" s="5">
        <f t="shared" si="342"/>
        <v>1704.9750550663566</v>
      </c>
      <c r="F3140" s="5">
        <f t="shared" si="344"/>
        <v>32.317180293541568</v>
      </c>
      <c r="G3140" s="16">
        <f>IF(AND(C$9="L",C$10="IB"),IF((($C$7*Coefficients!$C$16)/($A3140*($C$4/100)))&lt;=1,2*ASIN(($C$7*Coefficients!$C$16)/( $A3140*($C$4/100)))*180/PI(),180),IF(AND(C$9="C",C$10="IB"),IF((($C$7*Coefficients!$D$16)/($A3140*($C$4/100)))&lt;=1,2*ASIN(($C$7*Coefficients!$D$16)/( $A3140*($C$4/100)))*180/PI(),180),IF(AND(C$9="L",C$10="D"),IF((($C$7*Coefficients!$E$16)/($A3140*($C$4/100)))&lt;=1,2*ASIN(($C$7*Coefficients!$E$16)/( $A3140*($C$4/100)))*180/PI(),180),IF(AND(C$9="C",C$10="D"),IF((($C$7*Coefficients!$F$16)/($A3140*($C$4/100)))&lt;=1,2*ASIN(($C$7*Coefficients!$F$16)/( $A3140*($C$4/100)))*180/PI(),180),FALSE))))</f>
        <v>6.1410750381362886</v>
      </c>
      <c r="H3140" s="50">
        <f>IF(AND(C$9="L",C$10="IB"),(($C$7*Coefficients!$C$16)/($A3140*SIN(C$5*PI()/180))*100/2)^2*PI(),IF(AND(C$9="C",C$10="IB"),(($C$7*Coefficients!$D$16)/($A3140*SIN(C$5*PI()/180))*100/2)^2*PI(),IF(AND(C$9="L",C$10="D"),(($C$7*Coefficients!$E$16)/($A3140*SIN(C$5*PI()/180))*100/2)^2*PI(),IF(AND(C$9="C",C$10="D"),(($C$7* Coefficients!$F$16)/($A3140*SIN(C$5*PI()/180))*100/2)^2*PI(),FALSE))))</f>
        <v>15.811302043532891</v>
      </c>
      <c r="I3140" s="42">
        <f t="shared" si="345"/>
        <v>6.2818850768816228E-2</v>
      </c>
      <c r="L3140" s="44"/>
    </row>
    <row r="3141" spans="1:12" x14ac:dyDescent="0.25">
      <c r="A3141" s="51">
        <f t="shared" si="346"/>
        <v>12764.388088111307</v>
      </c>
      <c r="B3141" s="5">
        <f t="shared" si="340"/>
        <v>1.8585975196045906E-2</v>
      </c>
      <c r="C3141" s="49">
        <f t="shared" si="343"/>
        <v>-34.616292935486356</v>
      </c>
      <c r="D3141" s="5">
        <f t="shared" si="341"/>
        <v>122.78462739254032</v>
      </c>
      <c r="E3141" s="5">
        <f t="shared" si="342"/>
        <v>1712.8448623504385</v>
      </c>
      <c r="F3141" s="5">
        <f t="shared" si="344"/>
        <v>32.337180293541572</v>
      </c>
      <c r="G3141" s="16">
        <f>IF(AND(C$9="L",C$10="IB"),IF((($C$7*Coefficients!$C$16)/($A3141*($C$4/100)))&lt;=1,2*ASIN(($C$7*Coefficients!$C$16)/( $A3141*($C$4/100)))*180/PI(),180),IF(AND(C$9="C",C$10="IB"),IF((($C$7*Coefficients!$D$16)/($A3141*($C$4/100)))&lt;=1,2*ASIN(($C$7*Coefficients!$D$16)/( $A3141*($C$4/100)))*180/PI(),180),IF(AND(C$9="L",C$10="D"),IF((($C$7*Coefficients!$E$16)/($A3141*($C$4/100)))&lt;=1,2*ASIN(($C$7*Coefficients!$E$16)/( $A3141*($C$4/100)))*180/PI(),180),IF(AND(C$9="C",C$10="D"),IF((($C$7*Coefficients!$F$16)/($A3141*($C$4/100)))&lt;=1,2*ASIN(($C$7*Coefficients!$F$16)/( $A3141*($C$4/100)))*180/PI(),180),FALSE))))</f>
        <v>6.1269374672562096</v>
      </c>
      <c r="H3141" s="50">
        <f>IF(AND(C$9="L",C$10="IB"),(($C$7*Coefficients!$C$16)/($A3141*SIN(C$5*PI()/180))*100/2)^2*PI(),IF(AND(C$9="C",C$10="IB"),(($C$7*Coefficients!$D$16)/($A3141*SIN(C$5*PI()/180))*100/2)^2*PI(),IF(AND(C$9="L",C$10="D"),(($C$7*Coefficients!$E$16)/($A3141*SIN(C$5*PI()/180))*100/2)^2*PI(),IF(AND(C$9="C",C$10="D"),(($C$7* Coefficients!$F$16)/($A3141*SIN(C$5*PI()/180))*100/2)^2*PI(),FALSE))))</f>
        <v>15.738655709513914</v>
      </c>
      <c r="I3141" s="42">
        <f t="shared" si="345"/>
        <v>6.2674371421307412E-2</v>
      </c>
      <c r="L3141" s="44"/>
    </row>
    <row r="3142" spans="1:12" x14ac:dyDescent="0.25">
      <c r="A3142" s="51">
        <f t="shared" si="346"/>
        <v>12793.81304157311</v>
      </c>
      <c r="B3142" s="5">
        <f t="shared" si="340"/>
        <v>1.8966113052085273E-2</v>
      </c>
      <c r="C3142" s="49">
        <f t="shared" si="343"/>
        <v>-34.440433301043839</v>
      </c>
      <c r="D3142" s="5">
        <f t="shared" si="341"/>
        <v>123.06767519098632</v>
      </c>
      <c r="E3142" s="5">
        <f t="shared" si="342"/>
        <v>1720.7509950144743</v>
      </c>
      <c r="F3142" s="5">
        <f t="shared" si="344"/>
        <v>32.357180293541575</v>
      </c>
      <c r="G3142" s="16">
        <f>IF(AND(C$9="L",C$10="IB"),IF((($C$7*Coefficients!$C$16)/($A3142*($C$4/100)))&lt;=1,2*ASIN(($C$7*Coefficients!$C$16)/( $A3142*($C$4/100)))*180/PI(),180),IF(AND(C$9="C",C$10="IB"),IF((($C$7*Coefficients!$D$16)/($A3142*($C$4/100)))&lt;=1,2*ASIN(($C$7*Coefficients!$D$16)/( $A3142*($C$4/100)))*180/PI(),180),IF(AND(C$9="L",C$10="D"),IF((($C$7*Coefficients!$E$16)/($A3142*($C$4/100)))&lt;=1,2*ASIN(($C$7*Coefficients!$E$16)/( $A3142*($C$4/100)))*180/PI(),180),IF(AND(C$9="C",C$10="D"),IF((($C$7*Coefficients!$F$16)/($A3142*($C$4/100)))&lt;=1,2*ASIN(($C$7*Coefficients!$F$16)/( $A3142*($C$4/100)))*180/PI(),180),FALSE))))</f>
        <v>6.1128325049119505</v>
      </c>
      <c r="H3142" s="50">
        <f>IF(AND(C$9="L",C$10="IB"),(($C$7*Coefficients!$C$16)/($A3142*SIN(C$5*PI()/180))*100/2)^2*PI(),IF(AND(C$9="C",C$10="IB"),(($C$7*Coefficients!$D$16)/($A3142*SIN(C$5*PI()/180))*100/2)^2*PI(),IF(AND(C$9="L",C$10="D"),(($C$7*Coefficients!$E$16)/($A3142*SIN(C$5*PI()/180))*100/2)^2*PI(),IF(AND(C$9="C",C$10="D"),(($C$7* Coefficients!$F$16)/($A3142*SIN(C$5*PI()/180))*100/2)^2*PI(),FALSE))))</f>
        <v>15.666343155080689</v>
      </c>
      <c r="I3142" s="42">
        <f t="shared" si="345"/>
        <v>6.2530224367076809E-2</v>
      </c>
      <c r="L3142" s="44"/>
    </row>
    <row r="3143" spans="1:12" x14ac:dyDescent="0.25">
      <c r="A3143" s="51">
        <f t="shared" si="346"/>
        <v>12823.305826558073</v>
      </c>
      <c r="B3143" s="5">
        <f t="shared" si="340"/>
        <v>1.9313674330586273E-2</v>
      </c>
      <c r="C3143" s="49">
        <f t="shared" si="343"/>
        <v>-34.282701919857232</v>
      </c>
      <c r="D3143" s="5">
        <f t="shared" si="341"/>
        <v>123.35137548199516</v>
      </c>
      <c r="E3143" s="5">
        <f t="shared" si="342"/>
        <v>1728.6936207288009</v>
      </c>
      <c r="F3143" s="5">
        <f t="shared" si="344"/>
        <v>32.377180293541571</v>
      </c>
      <c r="G3143" s="16">
        <f>IF(AND(C$9="L",C$10="IB"),IF((($C$7*Coefficients!$C$16)/($A3143*($C$4/100)))&lt;=1,2*ASIN(($C$7*Coefficients!$C$16)/( $A3143*($C$4/100)))*180/PI(),180),IF(AND(C$9="C",C$10="IB"),IF((($C$7*Coefficients!$D$16)/($A3143*($C$4/100)))&lt;=1,2*ASIN(($C$7*Coefficients!$D$16)/( $A3143*($C$4/100)))*180/PI(),180),IF(AND(C$9="L",C$10="D"),IF((($C$7*Coefficients!$E$16)/($A3143*($C$4/100)))&lt;=1,2*ASIN(($C$7*Coefficients!$E$16)/( $A3143*($C$4/100)))*180/PI(),180),IF(AND(C$9="C",C$10="D"),IF((($C$7*Coefficients!$F$16)/($A3143*($C$4/100)))&lt;=1,2*ASIN(($C$7*Coefficients!$F$16)/( $A3143*($C$4/100)))*180/PI(),180),FALSE))))</f>
        <v>6.0987600754637574</v>
      </c>
      <c r="H3143" s="50">
        <f>IF(AND(C$9="L",C$10="IB"),(($C$7*Coefficients!$C$16)/($A3143*SIN(C$5*PI()/180))*100/2)^2*PI(),IF(AND(C$9="C",C$10="IB"),(($C$7*Coefficients!$D$16)/($A3143*SIN(C$5*PI()/180))*100/2)^2*PI(),IF(AND(C$9="L",C$10="D"),(($C$7*Coefficients!$E$16)/($A3143*SIN(C$5*PI()/180))*100/2)^2*PI(),IF(AND(C$9="C",C$10="D"),(($C$7* Coefficients!$F$16)/($A3143*SIN(C$5*PI()/180))*100/2)^2*PI(),FALSE))))</f>
        <v>15.594362846655329</v>
      </c>
      <c r="I3143" s="42">
        <f t="shared" si="345"/>
        <v>6.2386408841871119E-2</v>
      </c>
      <c r="L3143" s="44"/>
    </row>
    <row r="3144" spans="1:12" x14ac:dyDescent="0.25">
      <c r="A3144" s="51">
        <f t="shared" si="346"/>
        <v>12852.866599434006</v>
      </c>
      <c r="B3144" s="5">
        <f t="shared" si="340"/>
        <v>1.9628098892021828E-2</v>
      </c>
      <c r="C3144" s="49">
        <f t="shared" si="343"/>
        <v>-34.142435251695694</v>
      </c>
      <c r="D3144" s="5">
        <f t="shared" si="341"/>
        <v>123.63572976971756</v>
      </c>
      <c r="E3144" s="5">
        <f t="shared" si="342"/>
        <v>1736.6729079376842</v>
      </c>
      <c r="F3144" s="5">
        <f t="shared" si="344"/>
        <v>32.397180293541574</v>
      </c>
      <c r="G3144" s="16">
        <f>IF(AND(C$9="L",C$10="IB"),IF((($C$7*Coefficients!$C$16)/($A3144*($C$4/100)))&lt;=1,2*ASIN(($C$7*Coefficients!$C$16)/( $A3144*($C$4/100)))*180/PI(),180),IF(AND(C$9="C",C$10="IB"),IF((($C$7*Coefficients!$D$16)/($A3144*($C$4/100)))&lt;=1,2*ASIN(($C$7*Coefficients!$D$16)/( $A3144*($C$4/100)))*180/PI(),180),IF(AND(C$9="L",C$10="D"),IF((($C$7*Coefficients!$E$16)/($A3144*($C$4/100)))&lt;=1,2*ASIN(($C$7*Coefficients!$E$16)/( $A3144*($C$4/100)))*180/PI(),180),IF(AND(C$9="C",C$10="D"),IF((($C$7*Coefficients!$F$16)/($A3144*($C$4/100)))&lt;=1,2*ASIN(($C$7*Coefficients!$F$16)/( $A3144*($C$4/100)))*180/PI(),180),FALSE))))</f>
        <v>6.0847201034502811</v>
      </c>
      <c r="H3144" s="50">
        <f>IF(AND(C$9="L",C$10="IB"),(($C$7*Coefficients!$C$16)/($A3144*SIN(C$5*PI()/180))*100/2)^2*PI(),IF(AND(C$9="C",C$10="IB"),(($C$7*Coefficients!$D$16)/($A3144*SIN(C$5*PI()/180))*100/2)^2*PI(),IF(AND(C$9="L",C$10="D"),(($C$7*Coefficients!$E$16)/($A3144*SIN(C$5*PI()/180))*100/2)^2*PI(),IF(AND(C$9="C",C$10="D"),(($C$7* Coefficients!$F$16)/($A3144*SIN(C$5*PI()/180))*100/2)^2*PI(),FALSE))))</f>
        <v>15.522713257706107</v>
      </c>
      <c r="I3144" s="42">
        <f t="shared" si="345"/>
        <v>6.2242924083194734E-2</v>
      </c>
      <c r="L3144" s="44"/>
    </row>
    <row r="3145" spans="1:12" x14ac:dyDescent="0.25">
      <c r="A3145" s="51">
        <f t="shared" si="346"/>
        <v>12882.495516929186</v>
      </c>
      <c r="B3145" s="5">
        <f t="shared" si="340"/>
        <v>1.9908877638392004E-2</v>
      </c>
      <c r="C3145" s="49">
        <f t="shared" si="343"/>
        <v>-34.019064452081004</v>
      </c>
      <c r="D3145" s="5">
        <f t="shared" si="341"/>
        <v>123.92073956177161</v>
      </c>
      <c r="E3145" s="5">
        <f t="shared" si="342"/>
        <v>1744.6890258628948</v>
      </c>
      <c r="F3145" s="5">
        <f t="shared" si="344"/>
        <v>32.41718029354157</v>
      </c>
      <c r="G3145" s="16">
        <f>IF(AND(C$9="L",C$10="IB"),IF((($C$7*Coefficients!$C$16)/($A3145*($C$4/100)))&lt;=1,2*ASIN(($C$7*Coefficients!$C$16)/( $A3145*($C$4/100)))*180/PI(),180),IF(AND(C$9="C",C$10="IB"),IF((($C$7*Coefficients!$D$16)/($A3145*($C$4/100)))&lt;=1,2*ASIN(($C$7*Coefficients!$D$16)/( $A3145*($C$4/100)))*180/PI(),180),IF(AND(C$9="L",C$10="D"),IF((($C$7*Coefficients!$E$16)/($A3145*($C$4/100)))&lt;=1,2*ASIN(($C$7*Coefficients!$E$16)/( $A3145*($C$4/100)))*180/PI(),180),IF(AND(C$9="C",C$10="D"),IF((($C$7*Coefficients!$F$16)/($A3145*($C$4/100)))&lt;=1,2*ASIN(($C$7*Coefficients!$F$16)/( $A3145*($C$4/100)))*180/PI(),180),FALSE))))</f>
        <v>6.0707125135881448</v>
      </c>
      <c r="H3145" s="50">
        <f>IF(AND(C$9="L",C$10="IB"),(($C$7*Coefficients!$C$16)/($A3145*SIN(C$5*PI()/180))*100/2)^2*PI(),IF(AND(C$9="C",C$10="IB"),(($C$7*Coefficients!$D$16)/($A3145*SIN(C$5*PI()/180))*100/2)^2*PI(),IF(AND(C$9="L",C$10="D"),(($C$7*Coefficients!$E$16)/($A3145*SIN(C$5*PI()/180))*100/2)^2*PI(),IF(AND(C$9="C",C$10="D"),(($C$7* Coefficients!$F$16)/($A3145*SIN(C$5*PI()/180))*100/2)^2*PI(),FALSE))))</f>
        <v>15.451392868715018</v>
      </c>
      <c r="I3145" s="42">
        <f t="shared" si="345"/>
        <v>6.2099769330305719E-2</v>
      </c>
      <c r="L3145" s="44"/>
    </row>
    <row r="3146" spans="1:12" x14ac:dyDescent="0.25">
      <c r="A3146" s="51">
        <f t="shared" si="346"/>
        <v>12912.192736133182</v>
      </c>
      <c r="B3146" s="5">
        <f t="shared" si="340"/>
        <v>2.0155553831089447E-2</v>
      </c>
      <c r="C3146" s="49">
        <f t="shared" si="343"/>
        <v>-33.91210527745109</v>
      </c>
      <c r="D3146" s="5">
        <f t="shared" si="341"/>
        <v>124.2064063692509</v>
      </c>
      <c r="E3146" s="5">
        <f t="shared" si="342"/>
        <v>1752.7421445072957</v>
      </c>
      <c r="F3146" s="5">
        <f t="shared" si="344"/>
        <v>32.437180293541573</v>
      </c>
      <c r="G3146" s="16">
        <f>IF(AND(C$9="L",C$10="IB"),IF((($C$7*Coefficients!$C$16)/($A3146*($C$4/100)))&lt;=1,2*ASIN(($C$7*Coefficients!$C$16)/( $A3146*($C$4/100)))*180/PI(),180),IF(AND(C$9="C",C$10="IB"),IF((($C$7*Coefficients!$D$16)/($A3146*($C$4/100)))&lt;=1,2*ASIN(($C$7*Coefficients!$D$16)/( $A3146*($C$4/100)))*180/PI(),180),IF(AND(C$9="L",C$10="D"),IF((($C$7*Coefficients!$E$16)/($A3146*($C$4/100)))&lt;=1,2*ASIN(($C$7*Coefficients!$E$16)/( $A3146*($C$4/100)))*180/PI(),180),IF(AND(C$9="C",C$10="D"),IF((($C$7*Coefficients!$F$16)/($A3146*($C$4/100)))&lt;=1,2*ASIN(($C$7*Coefficients!$F$16)/( $A3146*($C$4/100)))*180/PI(),180),FALSE))))</f>
        <v>6.0567372307714953</v>
      </c>
      <c r="H3146" s="50">
        <f>IF(AND(C$9="L",C$10="IB"),(($C$7*Coefficients!$C$16)/($A3146*SIN(C$5*PI()/180))*100/2)^2*PI(),IF(AND(C$9="C",C$10="IB"),(($C$7*Coefficients!$D$16)/($A3146*SIN(C$5*PI()/180))*100/2)^2*PI(),IF(AND(C$9="L",C$10="D"),(($C$7*Coefficients!$E$16)/($A3146*SIN(C$5*PI()/180))*100/2)^2*PI(),IF(AND(C$9="C",C$10="D"),(($C$7* Coefficients!$F$16)/($A3146*SIN(C$5*PI()/180))*100/2)^2*PI(),FALSE))))</f>
        <v>15.380400167145689</v>
      </c>
      <c r="I3146" s="42">
        <f t="shared" si="345"/>
        <v>6.1956943824211859E-2</v>
      </c>
      <c r="L3146" s="44"/>
    </row>
    <row r="3147" spans="1:12" x14ac:dyDescent="0.25">
      <c r="A3147" s="51">
        <f t="shared" si="346"/>
        <v>12941.958414497694</v>
      </c>
      <c r="B3147" s="5">
        <f t="shared" si="340"/>
        <v>2.0367724338213673E-2</v>
      </c>
      <c r="C3147" s="49">
        <f t="shared" si="343"/>
        <v>-33.821149829977699</v>
      </c>
      <c r="D3147" s="5">
        <f t="shared" si="341"/>
        <v>124.49273170673236</v>
      </c>
      <c r="E3147" s="5">
        <f t="shared" si="342"/>
        <v>1760.8324346584454</v>
      </c>
      <c r="F3147" s="5">
        <f t="shared" si="344"/>
        <v>32.457180293541569</v>
      </c>
      <c r="G3147" s="16">
        <f>IF(AND(C$9="L",C$10="IB"),IF((($C$7*Coefficients!$C$16)/($A3147*($C$4/100)))&lt;=1,2*ASIN(($C$7*Coefficients!$C$16)/( $A3147*($C$4/100)))*180/PI(),180),IF(AND(C$9="C",C$10="IB"),IF((($C$7*Coefficients!$D$16)/($A3147*($C$4/100)))&lt;=1,2*ASIN(($C$7*Coefficients!$D$16)/( $A3147*($C$4/100)))*180/PI(),180),IF(AND(C$9="L",C$10="D"),IF((($C$7*Coefficients!$E$16)/($A3147*($C$4/100)))&lt;=1,2*ASIN(($C$7*Coefficients!$E$16)/( $A3147*($C$4/100)))*180/PI(),180),IF(AND(C$9="C",C$10="D"),IF((($C$7*Coefficients!$F$16)/($A3147*($C$4/100)))&lt;=1,2*ASIN(($C$7*Coefficients!$F$16)/( $A3147*($C$4/100)))*180/PI(),180),FALSE))))</f>
        <v>6.0427941800715708</v>
      </c>
      <c r="H3147" s="50">
        <f>IF(AND(C$9="L",C$10="IB"),(($C$7*Coefficients!$C$16)/($A3147*SIN(C$5*PI()/180))*100/2)^2*PI(),IF(AND(C$9="C",C$10="IB"),(($C$7*Coefficients!$D$16)/($A3147*SIN(C$5*PI()/180))*100/2)^2*PI(),IF(AND(C$9="L",C$10="D"),(($C$7*Coefficients!$E$16)/($A3147*SIN(C$5*PI()/180))*100/2)^2*PI(),IF(AND(C$9="C",C$10="D"),(($C$7* Coefficients!$F$16)/($A3147*SIN(C$5*PI()/180))*100/2)^2*PI(),FALSE))))</f>
        <v>15.309733647411154</v>
      </c>
      <c r="I3147" s="42">
        <f t="shared" si="345"/>
        <v>6.181444680766654E-2</v>
      </c>
      <c r="L3147" s="44"/>
    </row>
    <row r="3148" spans="1:12" x14ac:dyDescent="0.25">
      <c r="A3148" s="51">
        <f t="shared" si="346"/>
        <v>12971.792709837388</v>
      </c>
      <c r="B3148" s="5">
        <f t="shared" si="340"/>
        <v>2.0545040807812949E-2</v>
      </c>
      <c r="C3148" s="49">
        <f t="shared" si="343"/>
        <v>-33.745859835581371</v>
      </c>
      <c r="D3148" s="5">
        <f t="shared" si="341"/>
        <v>124.77971709228447</v>
      </c>
      <c r="E3148" s="5">
        <f t="shared" si="342"/>
        <v>1768.9600678922243</v>
      </c>
      <c r="F3148" s="5">
        <f t="shared" si="344"/>
        <v>32.477180293541565</v>
      </c>
      <c r="G3148" s="16">
        <f>IF(AND(C$9="L",C$10="IB"),IF((($C$7*Coefficients!$C$16)/($A3148*($C$4/100)))&lt;=1,2*ASIN(($C$7*Coefficients!$C$16)/( $A3148*($C$4/100)))*180/PI(),180),IF(AND(C$9="C",C$10="IB"),IF((($C$7*Coefficients!$D$16)/($A3148*($C$4/100)))&lt;=1,2*ASIN(($C$7*Coefficients!$D$16)/( $A3148*($C$4/100)))*180/PI(),180),IF(AND(C$9="L",C$10="D"),IF((($C$7*Coefficients!$E$16)/($A3148*($C$4/100)))&lt;=1,2*ASIN(($C$7*Coefficients!$E$16)/( $A3148*($C$4/100)))*180/PI(),180),IF(AND(C$9="C",C$10="D"),IF((($C$7*Coefficients!$F$16)/($A3148*($C$4/100)))&lt;=1,2*ASIN(($C$7*Coefficients!$F$16)/( $A3148*($C$4/100)))*180/PI(),180),FALSE))))</f>
        <v>6.0288832867362565</v>
      </c>
      <c r="H3148" s="50">
        <f>IF(AND(C$9="L",C$10="IB"),(($C$7*Coefficients!$C$16)/($A3148*SIN(C$5*PI()/180))*100/2)^2*PI(),IF(AND(C$9="C",C$10="IB"),(($C$7*Coefficients!$D$16)/($A3148*SIN(C$5*PI()/180))*100/2)^2*PI(),IF(AND(C$9="L",C$10="D"),(($C$7*Coefficients!$E$16)/($A3148*SIN(C$5*PI()/180))*100/2)^2*PI(),IF(AND(C$9="C",C$10="D"),(($C$7* Coefficients!$F$16)/($A3148*SIN(C$5*PI()/180))*100/2)^2*PI(),FALSE))))</f>
        <v>15.239391810842017</v>
      </c>
      <c r="I3148" s="42">
        <f t="shared" si="345"/>
        <v>6.1672277525164729E-2</v>
      </c>
      <c r="L3148" s="44"/>
    </row>
    <row r="3149" spans="1:12" x14ac:dyDescent="0.25">
      <c r="A3149" s="51">
        <f t="shared" si="346"/>
        <v>13001.695780330725</v>
      </c>
      <c r="B3149" s="5">
        <f t="shared" si="340"/>
        <v>2.068721076359098E-2</v>
      </c>
      <c r="C3149" s="49">
        <f t="shared" si="343"/>
        <v>-33.685961217753515</v>
      </c>
      <c r="D3149" s="5">
        <f t="shared" si="341"/>
        <v>125.06736404747514</v>
      </c>
      <c r="E3149" s="5">
        <f t="shared" si="342"/>
        <v>1777.1252165764706</v>
      </c>
      <c r="F3149" s="5">
        <f t="shared" si="344"/>
        <v>32.497180293541568</v>
      </c>
      <c r="G3149" s="16">
        <f>IF(AND(C$9="L",C$10="IB"),IF((($C$7*Coefficients!$C$16)/($A3149*($C$4/100)))&lt;=1,2*ASIN(($C$7*Coefficients!$C$16)/( $A3149*($C$4/100)))*180/PI(),180),IF(AND(C$9="C",C$10="IB"),IF((($C$7*Coefficients!$D$16)/($A3149*($C$4/100)))&lt;=1,2*ASIN(($C$7*Coefficients!$D$16)/( $A3149*($C$4/100)))*180/PI(),180),IF(AND(C$9="L",C$10="D"),IF((($C$7*Coefficients!$E$16)/($A3149*($C$4/100)))&lt;=1,2*ASIN(($C$7*Coefficients!$E$16)/( $A3149*($C$4/100)))*180/PI(),180),IF(AND(C$9="C",C$10="D"),IF((($C$7*Coefficients!$F$16)/($A3149*($C$4/100)))&lt;=1,2*ASIN(($C$7*Coefficients!$F$16)/( $A3149*($C$4/100)))*180/PI(),180),FALSE))))</f>
        <v>6.0150044761896577</v>
      </c>
      <c r="H3149" s="50">
        <f>IF(AND(C$9="L",C$10="IB"),(($C$7*Coefficients!$C$16)/($A3149*SIN(C$5*PI()/180))*100/2)^2*PI(),IF(AND(C$9="C",C$10="IB"),(($C$7*Coefficients!$D$16)/($A3149*SIN(C$5*PI()/180))*100/2)^2*PI(),IF(AND(C$9="L",C$10="D"),(($C$7*Coefficients!$E$16)/($A3149*SIN(C$5*PI()/180))*100/2)^2*PI(),IF(AND(C$9="C",C$10="D"),(($C$7* Coefficients!$F$16)/($A3149*SIN(C$5*PI()/180))*100/2)^2*PI(),FALSE))))</f>
        <v>15.16937316565464</v>
      </c>
      <c r="I3149" s="42">
        <f t="shared" si="345"/>
        <v>6.1530435222939085E-2</v>
      </c>
      <c r="L3149" s="44"/>
    </row>
    <row r="3150" spans="1:12" x14ac:dyDescent="0.25">
      <c r="A3150" s="51">
        <f t="shared" si="346"/>
        <v>13031.667784520811</v>
      </c>
      <c r="B3150" s="5">
        <f t="shared" si="340"/>
        <v>2.079399861968002E-2</v>
      </c>
      <c r="C3150" s="49">
        <f t="shared" si="343"/>
        <v>-33.641239783854211</v>
      </c>
      <c r="D3150" s="5">
        <f t="shared" si="341"/>
        <v>125.35567409737992</v>
      </c>
      <c r="E3150" s="5">
        <f t="shared" si="342"/>
        <v>1785.3280538746349</v>
      </c>
      <c r="F3150" s="5">
        <f t="shared" si="344"/>
        <v>32.517180293541571</v>
      </c>
      <c r="G3150" s="16">
        <f>IF(AND(C$9="L",C$10="IB"),IF((($C$7*Coefficients!$C$16)/($A3150*($C$4/100)))&lt;=1,2*ASIN(($C$7*Coefficients!$C$16)/( $A3150*($C$4/100)))*180/PI(),180),IF(AND(C$9="C",C$10="IB"),IF((($C$7*Coefficients!$D$16)/($A3150*($C$4/100)))&lt;=1,2*ASIN(($C$7*Coefficients!$D$16)/( $A3150*($C$4/100)))*180/PI(),180),IF(AND(C$9="L",C$10="D"),IF((($C$7*Coefficients!$E$16)/($A3150*($C$4/100)))&lt;=1,2*ASIN(($C$7*Coefficients!$E$16)/( $A3150*($C$4/100)))*180/PI(),180),IF(AND(C$9="C",C$10="D"),IF((($C$7*Coefficients!$F$16)/($A3150*($C$4/100)))&lt;=1,2*ASIN(($C$7*Coefficients!$F$16)/( $A3150*($C$4/100)))*180/PI(),180),FALSE))))</f>
        <v>6.0011576740316555</v>
      </c>
      <c r="H3150" s="50">
        <f>IF(AND(C$9="L",C$10="IB"),(($C$7*Coefficients!$C$16)/($A3150*SIN(C$5*PI()/180))*100/2)^2*PI(),IF(AND(C$9="C",C$10="IB"),(($C$7*Coefficients!$D$16)/($A3150*SIN(C$5*PI()/180))*100/2)^2*PI(),IF(AND(C$9="L",C$10="D"),(($C$7*Coefficients!$E$16)/($A3150*SIN(C$5*PI()/180))*100/2)^2*PI(),IF(AND(C$9="C",C$10="D"),(($C$7* Coefficients!$F$16)/($A3150*SIN(C$5*PI()/180))*100/2)^2*PI(),FALSE))))</f>
        <v>15.099676226919518</v>
      </c>
      <c r="I3150" s="42">
        <f t="shared" si="345"/>
        <v>6.1388919148955799E-2</v>
      </c>
      <c r="L3150" s="44"/>
    </row>
    <row r="3151" spans="1:12" x14ac:dyDescent="0.25">
      <c r="A3151" s="51">
        <f t="shared" si="346"/>
        <v>13061.708881316226</v>
      </c>
      <c r="B3151" s="5">
        <f t="shared" si="340"/>
        <v>2.0865226611155488E-2</v>
      </c>
      <c r="C3151" s="49">
        <f t="shared" si="343"/>
        <v>-33.611537883612968</v>
      </c>
      <c r="D3151" s="5">
        <f t="shared" si="341"/>
        <v>125.64464877058998</v>
      </c>
      <c r="E3151" s="5">
        <f t="shared" si="342"/>
        <v>1793.5687537494553</v>
      </c>
      <c r="F3151" s="5">
        <f t="shared" si="344"/>
        <v>32.537180293541567</v>
      </c>
      <c r="G3151" s="16">
        <f>IF(AND(C$9="L",C$10="IB"),IF((($C$7*Coefficients!$C$16)/($A3151*($C$4/100)))&lt;=1,2*ASIN(($C$7*Coefficients!$C$16)/( $A3151*($C$4/100)))*180/PI(),180),IF(AND(C$9="C",C$10="IB"),IF((($C$7*Coefficients!$D$16)/($A3151*($C$4/100)))&lt;=1,2*ASIN(($C$7*Coefficients!$D$16)/( $A3151*($C$4/100)))*180/PI(),180),IF(AND(C$9="L",C$10="D"),IF((($C$7*Coefficients!$E$16)/($A3151*($C$4/100)))&lt;=1,2*ASIN(($C$7*Coefficients!$E$16)/( $A3151*($C$4/100)))*180/PI(),180),IF(AND(C$9="C",C$10="D"),IF((($C$7*Coefficients!$F$16)/($A3151*($C$4/100)))&lt;=1,2*ASIN(($C$7*Coefficients!$F$16)/( $A3151*($C$4/100)))*180/PI(),180),FALSE))))</f>
        <v>5.9873428060374785</v>
      </c>
      <c r="H3151" s="50">
        <f>IF(AND(C$9="L",C$10="IB"),(($C$7*Coefficients!$C$16)/($A3151*SIN(C$5*PI()/180))*100/2)^2*PI(),IF(AND(C$9="C",C$10="IB"),(($C$7*Coefficients!$D$16)/($A3151*SIN(C$5*PI()/180))*100/2)^2*PI(),IF(AND(C$9="L",C$10="D"),(($C$7*Coefficients!$E$16)/($A3151*SIN(C$5*PI()/180))*100/2)^2*PI(),IF(AND(C$9="C",C$10="D"),(($C$7* Coefficients!$F$16)/($A3151*SIN(C$5*PI()/180))*100/2)^2*PI(),FALSE))))</f>
        <v>15.030299516529748</v>
      </c>
      <c r="I3151" s="42">
        <f t="shared" si="345"/>
        <v>6.1247728552910767E-2</v>
      </c>
      <c r="L3151" s="44"/>
    </row>
    <row r="3152" spans="1:12" x14ac:dyDescent="0.25">
      <c r="A3152" s="51">
        <f t="shared" si="346"/>
        <v>13091.819229991876</v>
      </c>
      <c r="B3152" s="5">
        <f t="shared" si="340"/>
        <v>2.0900775637049861E-2</v>
      </c>
      <c r="C3152" s="49">
        <f t="shared" si="343"/>
        <v>-33.596751934582535</v>
      </c>
      <c r="D3152" s="5">
        <f t="shared" si="341"/>
        <v>125.93428959922025</v>
      </c>
      <c r="E3152" s="5">
        <f t="shared" si="342"/>
        <v>1801.847490966645</v>
      </c>
      <c r="F3152" s="5">
        <f t="shared" si="344"/>
        <v>32.55718029354157</v>
      </c>
      <c r="G3152" s="16">
        <f>IF(AND(C$9="L",C$10="IB"),IF((($C$7*Coefficients!$C$16)/($A3152*($C$4/100)))&lt;=1,2*ASIN(($C$7*Coefficients!$C$16)/( $A3152*($C$4/100)))*180/PI(),180),IF(AND(C$9="C",C$10="IB"),IF((($C$7*Coefficients!$D$16)/($A3152*($C$4/100)))&lt;=1,2*ASIN(($C$7*Coefficients!$D$16)/( $A3152*($C$4/100)))*180/PI(),180),IF(AND(C$9="L",C$10="D"),IF((($C$7*Coefficients!$E$16)/($A3152*($C$4/100)))&lt;=1,2*ASIN(($C$7*Coefficients!$E$16)/( $A3152*($C$4/100)))*180/PI(),180),IF(AND(C$9="C",C$10="D"),IF((($C$7*Coefficients!$F$16)/($A3152*($C$4/100)))&lt;=1,2*ASIN(($C$7*Coefficients!$F$16)/( $A3152*($C$4/100)))*180/PI(),180),FALSE))))</f>
        <v>5.9735597981572717</v>
      </c>
      <c r="H3152" s="50">
        <f>IF(AND(C$9="L",C$10="IB"),(($C$7*Coefficients!$C$16)/($A3152*SIN(C$5*PI()/180))*100/2)^2*PI(),IF(AND(C$9="C",C$10="IB"),(($C$7*Coefficients!$D$16)/($A3152*SIN(C$5*PI()/180))*100/2)^2*PI(),IF(AND(C$9="L",C$10="D"),(($C$7*Coefficients!$E$16)/($A3152*SIN(C$5*PI()/180))*100/2)^2*PI(),IF(AND(C$9="C",C$10="D"),(($C$7* Coefficients!$F$16)/($A3152*SIN(C$5*PI()/180))*100/2)^2*PI(),FALSE))))</f>
        <v>14.96124156316975</v>
      </c>
      <c r="I3152" s="42">
        <f t="shared" si="345"/>
        <v>6.1106862686225512E-2</v>
      </c>
      <c r="L3152" s="44"/>
    </row>
    <row r="3153" spans="1:12" x14ac:dyDescent="0.25">
      <c r="A3153" s="51">
        <f t="shared" si="346"/>
        <v>13121.998990189832</v>
      </c>
      <c r="B3153" s="5">
        <f t="shared" si="340"/>
        <v>2.0900586012714148E-2</v>
      </c>
      <c r="C3153" s="49">
        <f t="shared" si="343"/>
        <v>-33.596830738525171</v>
      </c>
      <c r="D3153" s="5">
        <f t="shared" si="341"/>
        <v>126.2245981189176</v>
      </c>
      <c r="E3153" s="5">
        <f t="shared" si="342"/>
        <v>1810.1644410985991</v>
      </c>
      <c r="F3153" s="5">
        <f t="shared" si="344"/>
        <v>32.577180293541566</v>
      </c>
      <c r="G3153" s="16">
        <f>IF(AND(C$9="L",C$10="IB"),IF((($C$7*Coefficients!$C$16)/($A3153*($C$4/100)))&lt;=1,2*ASIN(($C$7*Coefficients!$C$16)/( $A3153*($C$4/100)))*180/PI(),180),IF(AND(C$9="C",C$10="IB"),IF((($C$7*Coefficients!$D$16)/($A3153*($C$4/100)))&lt;=1,2*ASIN(($C$7*Coefficients!$D$16)/( $A3153*($C$4/100)))*180/PI(),180),IF(AND(C$9="L",C$10="D"),IF((($C$7*Coefficients!$E$16)/($A3153*($C$4/100)))&lt;=1,2*ASIN(($C$7*Coefficients!$E$16)/( $A3153*($C$4/100)))*180/PI(),180),IF(AND(C$9="C",C$10="D"),IF((($C$7*Coefficients!$F$16)/($A3153*($C$4/100)))&lt;=1,2*ASIN(($C$7*Coefficients!$F$16)/( $A3153*($C$4/100)))*180/PI(),180),FALSE))))</f>
        <v>5.9598085765156581</v>
      </c>
      <c r="H3153" s="50">
        <f>IF(AND(C$9="L",C$10="IB"),(($C$7*Coefficients!$C$16)/($A3153*SIN(C$5*PI()/180))*100/2)^2*PI(),IF(AND(C$9="C",C$10="IB"),(($C$7*Coefficients!$D$16)/($A3153*SIN(C$5*PI()/180))*100/2)^2*PI(),IF(AND(C$9="L",C$10="D"),(($C$7*Coefficients!$E$16)/($A3153*SIN(C$5*PI()/180))*100/2)^2*PI(),IF(AND(C$9="C",C$10="D"),(($C$7* Coefficients!$F$16)/($A3153*SIN(C$5*PI()/180))*100/2)^2*PI(),FALSE))))</f>
        <v>14.892500902284002</v>
      </c>
      <c r="I3153" s="42">
        <f t="shared" si="345"/>
        <v>6.0966320802043186E-2</v>
      </c>
      <c r="L3153" s="44"/>
    </row>
    <row r="3154" spans="1:12" x14ac:dyDescent="0.25">
      <c r="A3154" s="51">
        <f t="shared" si="346"/>
        <v>13152.248321920177</v>
      </c>
      <c r="B3154" s="5">
        <f t="shared" si="340"/>
        <v>2.0864658128475093E-2</v>
      </c>
      <c r="C3154" s="49">
        <f t="shared" si="343"/>
        <v>-33.611774537888635</v>
      </c>
      <c r="D3154" s="5">
        <f t="shared" si="341"/>
        <v>126.51557586886889</v>
      </c>
      <c r="E3154" s="5">
        <f t="shared" si="342"/>
        <v>1818.5197805281182</v>
      </c>
      <c r="F3154" s="5">
        <f t="shared" si="344"/>
        <v>32.597180293541562</v>
      </c>
      <c r="G3154" s="16">
        <f>IF(AND(C$9="L",C$10="IB"),IF((($C$7*Coefficients!$C$16)/($A3154*($C$4/100)))&lt;=1,2*ASIN(($C$7*Coefficients!$C$16)/( $A3154*($C$4/100)))*180/PI(),180),IF(AND(C$9="C",C$10="IB"),IF((($C$7*Coefficients!$D$16)/($A3154*($C$4/100)))&lt;=1,2*ASIN(($C$7*Coefficients!$D$16)/( $A3154*($C$4/100)))*180/PI(),180),IF(AND(C$9="L",C$10="D"),IF((($C$7*Coefficients!$E$16)/($A3154*($C$4/100)))&lt;=1,2*ASIN(($C$7*Coefficients!$E$16)/( $A3154*($C$4/100)))*180/PI(),180),IF(AND(C$9="C",C$10="D"),IF((($C$7*Coefficients!$F$16)/($A3154*($C$4/100)))&lt;=1,2*ASIN(($C$7*Coefficients!$F$16)/( $A3154*($C$4/100)))*180/PI(),180),FALSE))))</f>
        <v>5.9460890674113118</v>
      </c>
      <c r="H3154" s="50">
        <f>IF(AND(C$9="L",C$10="IB"),(($C$7*Coefficients!$C$16)/($A3154*SIN(C$5*PI()/180))*100/2)^2*PI(),IF(AND(C$9="C",C$10="IB"),(($C$7*Coefficients!$D$16)/($A3154*SIN(C$5*PI()/180))*100/2)^2*PI(),IF(AND(C$9="L",C$10="D"),(($C$7*Coefficients!$E$16)/($A3154*SIN(C$5*PI()/180))*100/2)^2*PI(),IF(AND(C$9="C",C$10="D"),(($C$7* Coefficients!$F$16)/($A3154*SIN(C$5*PI()/180))*100/2)^2*PI(),FALSE))))</f>
        <v>14.824076076046</v>
      </c>
      <c r="I3154" s="42">
        <f t="shared" si="345"/>
        <v>6.0826102155224757E-2</v>
      </c>
      <c r="L3154" s="44"/>
    </row>
    <row r="3155" spans="1:12" x14ac:dyDescent="0.25">
      <c r="A3155" s="51">
        <f t="shared" si="346"/>
        <v>13182.567385561859</v>
      </c>
      <c r="B3155" s="5">
        <f t="shared" si="340"/>
        <v>2.079305301164467E-2</v>
      </c>
      <c r="C3155" s="49">
        <f t="shared" si="343"/>
        <v>-33.64163478406293</v>
      </c>
      <c r="D3155" s="5">
        <f t="shared" si="341"/>
        <v>126.80722439180923</v>
      </c>
      <c r="E3155" s="5">
        <f t="shared" si="342"/>
        <v>1826.9136864521492</v>
      </c>
      <c r="F3155" s="5">
        <f t="shared" si="344"/>
        <v>32.617180293541566</v>
      </c>
      <c r="G3155" s="16">
        <f>IF(AND(C$9="L",C$10="IB"),IF((($C$7*Coefficients!$C$16)/($A3155*($C$4/100)))&lt;=1,2*ASIN(($C$7*Coefficients!$C$16)/( $A3155*($C$4/100)))*180/PI(),180),IF(AND(C$9="C",C$10="IB"),IF((($C$7*Coefficients!$D$16)/($A3155*($C$4/100)))&lt;=1,2*ASIN(($C$7*Coefficients!$D$16)/( $A3155*($C$4/100)))*180/PI(),180),IF(AND(C$9="L",C$10="D"),IF((($C$7*Coefficients!$E$16)/($A3155*($C$4/100)))&lt;=1,2*ASIN(($C$7*Coefficients!$E$16)/( $A3155*($C$4/100)))*180/PI(),180),IF(AND(C$9="C",C$10="D"),IF((($C$7*Coefficients!$F$16)/($A3155*($C$4/100)))&lt;=1,2*ASIN(($C$7*Coefficients!$F$16)/( $A3155*($C$4/100)))*180/PI(),180),FALSE))))</f>
        <v>5.9324011973165351</v>
      </c>
      <c r="H3155" s="50">
        <f>IF(AND(C$9="L",C$10="IB"),(($C$7*Coefficients!$C$16)/($A3155*SIN(C$5*PI()/180))*100/2)^2*PI(),IF(AND(C$9="C",C$10="IB"),(($C$7*Coefficients!$D$16)/($A3155*SIN(C$5*PI()/180))*100/2)^2*PI(),IF(AND(C$9="L",C$10="D"),(($C$7*Coefficients!$E$16)/($A3155*SIN(C$5*PI()/180))*100/2)^2*PI(),IF(AND(C$9="C",C$10="D"),(($C$7* Coefficients!$F$16)/($A3155*SIN(C$5*PI()/180))*100/2)^2*PI(),FALSE))))</f>
        <v>14.755965633327355</v>
      </c>
      <c r="I3155" s="42">
        <f t="shared" si="345"/>
        <v>6.0686206002344888E-2</v>
      </c>
      <c r="L3155" s="44"/>
    </row>
    <row r="3156" spans="1:12" x14ac:dyDescent="0.25">
      <c r="A3156" s="51">
        <f t="shared" si="346"/>
        <v>13212.956341863533</v>
      </c>
      <c r="B3156" s="5">
        <f t="shared" si="340"/>
        <v>2.0685892789055721E-2</v>
      </c>
      <c r="C3156" s="49">
        <f t="shared" si="343"/>
        <v>-33.686514610193527</v>
      </c>
      <c r="D3156" s="5">
        <f t="shared" si="341"/>
        <v>127.09954523402999</v>
      </c>
      <c r="E3156" s="5">
        <f t="shared" si="342"/>
        <v>1835.3463368855419</v>
      </c>
      <c r="F3156" s="5">
        <f t="shared" si="344"/>
        <v>32.637180293541562</v>
      </c>
      <c r="G3156" s="16">
        <f>IF(AND(C$9="L",C$10="IB"),IF((($C$7*Coefficients!$C$16)/($A3156*($C$4/100)))&lt;=1,2*ASIN(($C$7*Coefficients!$C$16)/( $A3156*($C$4/100)))*180/PI(),180),IF(AND(C$9="C",C$10="IB"),IF((($C$7*Coefficients!$D$16)/($A3156*($C$4/100)))&lt;=1,2*ASIN(($C$7*Coefficients!$D$16)/( $A3156*($C$4/100)))*180/PI(),180),IF(AND(C$9="L",C$10="D"),IF((($C$7*Coefficients!$E$16)/($A3156*($C$4/100)))&lt;=1,2*ASIN(($C$7*Coefficients!$E$16)/( $A3156*($C$4/100)))*180/PI(),180),IF(AND(C$9="C",C$10="D"),IF((($C$7*Coefficients!$F$16)/($A3156*($C$4/100)))&lt;=1,2*ASIN(($C$7*Coefficients!$F$16)/( $A3156*($C$4/100)))*180/PI(),180),FALSE))))</f>
        <v>5.9187448928768207</v>
      </c>
      <c r="H3156" s="50">
        <f>IF(AND(C$9="L",C$10="IB"),(($C$7*Coefficients!$C$16)/($A3156*SIN(C$5*PI()/180))*100/2)^2*PI(),IF(AND(C$9="C",C$10="IB"),(($C$7*Coefficients!$D$16)/($A3156*SIN(C$5*PI()/180))*100/2)^2*PI(),IF(AND(C$9="L",C$10="D"),(($C$7*Coefficients!$E$16)/($A3156*SIN(C$5*PI()/180))*100/2)^2*PI(),IF(AND(C$9="C",C$10="D"),(($C$7* Coefficients!$F$16)/($A3156*SIN(C$5*PI()/180))*100/2)^2*PI(),FALSE))))</f>
        <v>14.688168129667007</v>
      </c>
      <c r="I3156" s="42">
        <f t="shared" si="345"/>
        <v>6.054663160168812E-2</v>
      </c>
      <c r="L3156" s="44"/>
    </row>
    <row r="3157" spans="1:12" x14ac:dyDescent="0.25">
      <c r="A3157" s="51">
        <f t="shared" si="346"/>
        <v>13243.415351944423</v>
      </c>
      <c r="B3157" s="5">
        <f t="shared" si="340"/>
        <v>2.0543361047423832E-2</v>
      </c>
      <c r="C3157" s="49">
        <f t="shared" si="343"/>
        <v>-33.74657002204313</v>
      </c>
      <c r="D3157" s="5">
        <f t="shared" si="341"/>
        <v>127.39253994538718</v>
      </c>
      <c r="E3157" s="5">
        <f t="shared" si="342"/>
        <v>1843.8179106648258</v>
      </c>
      <c r="F3157" s="5">
        <f t="shared" si="344"/>
        <v>32.657180293541558</v>
      </c>
      <c r="G3157" s="16">
        <f>IF(AND(C$9="L",C$10="IB"),IF((($C$7*Coefficients!$C$16)/($A3157*($C$4/100)))&lt;=1,2*ASIN(($C$7*Coefficients!$C$16)/( $A3157*($C$4/100)))*180/PI(),180),IF(AND(C$9="C",C$10="IB"),IF((($C$7*Coefficients!$D$16)/($A3157*($C$4/100)))&lt;=1,2*ASIN(($C$7*Coefficients!$D$16)/( $A3157*($C$4/100)))*180/PI(),180),IF(AND(C$9="L",C$10="D"),IF((($C$7*Coefficients!$E$16)/($A3157*($C$4/100)))&lt;=1,2*ASIN(($C$7*Coefficients!$E$16)/( $A3157*($C$4/100)))*180/PI(),180),IF(AND(C$9="C",C$10="D"),IF((($C$7*Coefficients!$F$16)/($A3157*($C$4/100)))&lt;=1,2*ASIN(($C$7*Coefficients!$F$16)/( $A3157*($C$4/100)))*180/PI(),180),FALSE))))</f>
        <v>5.9051200809104296</v>
      </c>
      <c r="H3157" s="50">
        <f>IF(AND(C$9="L",C$10="IB"),(($C$7*Coefficients!$C$16)/($A3157*SIN(C$5*PI()/180))*100/2)^2*PI(),IF(AND(C$9="C",C$10="IB"),(($C$7*Coefficients!$D$16)/($A3157*SIN(C$5*PI()/180))*100/2)^2*PI(),IF(AND(C$9="L",C$10="D"),(($C$7*Coefficients!$E$16)/($A3157*SIN(C$5*PI()/180))*100/2)^2*PI(),IF(AND(C$9="C",C$10="D"),(($C$7* Coefficients!$F$16)/($A3157*SIN(C$5*PI()/180))*100/2)^2*PI(),FALSE))))</f>
        <v>14.620682127240588</v>
      </c>
      <c r="I3157" s="42">
        <f t="shared" si="345"/>
        <v>6.0407378213244864E-2</v>
      </c>
      <c r="L3157" s="44"/>
    </row>
    <row r="3158" spans="1:12" x14ac:dyDescent="0.25">
      <c r="A3158" s="51">
        <f t="shared" si="346"/>
        <v>13273.944577295166</v>
      </c>
      <c r="B3158" s="5">
        <f t="shared" si="340"/>
        <v>2.0365703088970968E-2</v>
      </c>
      <c r="C3158" s="49">
        <f t="shared" si="343"/>
        <v>-33.822011841793376</v>
      </c>
      <c r="D3158" s="5">
        <f t="shared" si="341"/>
        <v>127.68621007930966</v>
      </c>
      <c r="E3158" s="5">
        <f t="shared" si="342"/>
        <v>1852.3285874520036</v>
      </c>
      <c r="F3158" s="5">
        <f t="shared" si="344"/>
        <v>32.677180293541561</v>
      </c>
      <c r="G3158" s="16">
        <f>IF(AND(C$9="L",C$10="IB"),IF((($C$7*Coefficients!$C$16)/($A3158*($C$4/100)))&lt;=1,2*ASIN(($C$7*Coefficients!$C$16)/( $A3158*($C$4/100)))*180/PI(),180),IF(AND(C$9="C",C$10="IB"),IF((($C$7*Coefficients!$D$16)/($A3158*($C$4/100)))&lt;=1,2*ASIN(($C$7*Coefficients!$D$16)/( $A3158*($C$4/100)))*180/PI(),180),IF(AND(C$9="L",C$10="D"),IF((($C$7*Coefficients!$E$16)/($A3158*($C$4/100)))&lt;=1,2*ASIN(($C$7*Coefficients!$E$16)/( $A3158*($C$4/100)))*180/PI(),180),IF(AND(C$9="C",C$10="D"),IF((($C$7*Coefficients!$F$16)/($A3158*($C$4/100)))&lt;=1,2*ASIN(($C$7*Coefficients!$F$16)/( $A3158*($C$4/100)))*180/PI(),180),FALSE))))</f>
        <v>5.8915266884079669</v>
      </c>
      <c r="H3158" s="50">
        <f>IF(AND(C$9="L",C$10="IB"),(($C$7*Coefficients!$C$16)/($A3158*SIN(C$5*PI()/180))*100/2)^2*PI(),IF(AND(C$9="C",C$10="IB"),(($C$7*Coefficients!$D$16)/($A3158*SIN(C$5*PI()/180))*100/2)^2*PI(),IF(AND(C$9="L",C$10="D"),(($C$7*Coefficients!$E$16)/($A3158*SIN(C$5*PI()/180))*100/2)^2*PI(),IF(AND(C$9="C",C$10="D"),(($C$7* Coefficients!$F$16)/($A3158*SIN(C$5*PI()/180))*100/2)^2*PI(),FALSE))))</f>
        <v>14.553506194829925</v>
      </c>
      <c r="I3158" s="42">
        <f t="shared" si="345"/>
        <v>6.0268445098707518E-2</v>
      </c>
      <c r="L3158" s="44"/>
    </row>
    <row r="3159" spans="1:12" x14ac:dyDescent="0.25">
      <c r="A3159" s="51">
        <f t="shared" si="346"/>
        <v>13304.544179778675</v>
      </c>
      <c r="B3159" s="5">
        <f t="shared" si="340"/>
        <v>2.015322607988981E-2</v>
      </c>
      <c r="C3159" s="49">
        <f t="shared" si="343"/>
        <v>-33.913108462865878</v>
      </c>
      <c r="D3159" s="5">
        <f t="shared" si="341"/>
        <v>127.98055719280717</v>
      </c>
      <c r="E3159" s="5">
        <f t="shared" si="342"/>
        <v>1860.8785477383578</v>
      </c>
      <c r="F3159" s="5">
        <f t="shared" si="344"/>
        <v>32.697180293541564</v>
      </c>
      <c r="G3159" s="16">
        <f>IF(AND(C$9="L",C$10="IB"),IF((($C$7*Coefficients!$C$16)/($A3159*($C$4/100)))&lt;=1,2*ASIN(($C$7*Coefficients!$C$16)/( $A3159*($C$4/100)))*180/PI(),180),IF(AND(C$9="C",C$10="IB"),IF((($C$7*Coefficients!$D$16)/($A3159*($C$4/100)))&lt;=1,2*ASIN(($C$7*Coefficients!$D$16)/( $A3159*($C$4/100)))*180/PI(),180),IF(AND(C$9="L",C$10="D"),IF((($C$7*Coefficients!$E$16)/($A3159*($C$4/100)))&lt;=1,2*ASIN(($C$7*Coefficients!$E$16)/( $A3159*($C$4/100)))*180/PI(),180),IF(AND(C$9="C",C$10="D"),IF((($C$7*Coefficients!$F$16)/($A3159*($C$4/100)))&lt;=1,2*ASIN(($C$7*Coefficients!$F$16)/( $A3159*($C$4/100)))*180/PI(),180),FALSE))))</f>
        <v>5.8779646425319561</v>
      </c>
      <c r="H3159" s="50">
        <f>IF(AND(C$9="L",C$10="IB"),(($C$7*Coefficients!$C$16)/($A3159*SIN(C$5*PI()/180))*100/2)^2*PI(),IF(AND(C$9="C",C$10="IB"),(($C$7*Coefficients!$D$16)/($A3159*SIN(C$5*PI()/180))*100/2)^2*PI(),IF(AND(C$9="L",C$10="D"),(($C$7*Coefficients!$E$16)/($A3159*SIN(C$5*PI()/180))*100/2)^2*PI(),IF(AND(C$9="C",C$10="D"),(($C$7* Coefficients!$F$16)/($A3159*SIN(C$5*PI()/180))*100/2)^2*PI(),FALSE))))</f>
        <v>14.486638907792718</v>
      </c>
      <c r="I3159" s="42">
        <f t="shared" si="345"/>
        <v>6.0129831521466545E-2</v>
      </c>
      <c r="L3159" s="44"/>
    </row>
    <row r="3160" spans="1:12" x14ac:dyDescent="0.25">
      <c r="A3160" s="51">
        <f t="shared" si="346"/>
        <v>13335.214321631</v>
      </c>
      <c r="B3160" s="5">
        <f t="shared" si="340"/>
        <v>1.9906299089381446E-2</v>
      </c>
      <c r="C3160" s="49">
        <f t="shared" si="343"/>
        <v>-34.02018950006542</v>
      </c>
      <c r="D3160" s="5">
        <f t="shared" si="341"/>
        <v>128.27558284647884</v>
      </c>
      <c r="E3160" s="5">
        <f t="shared" si="342"/>
        <v>1869.4679728482827</v>
      </c>
      <c r="F3160" s="5">
        <f t="shared" si="344"/>
        <v>32.71718029354156</v>
      </c>
      <c r="G3160" s="16">
        <f>IF(AND(C$9="L",C$10="IB"),IF((($C$7*Coefficients!$C$16)/($A3160*($C$4/100)))&lt;=1,2*ASIN(($C$7*Coefficients!$C$16)/( $A3160*($C$4/100)))*180/PI(),180),IF(AND(C$9="C",C$10="IB"),IF((($C$7*Coefficients!$D$16)/($A3160*($C$4/100)))&lt;=1,2*ASIN(($C$7*Coefficients!$D$16)/( $A3160*($C$4/100)))*180/PI(),180),IF(AND(C$9="L",C$10="D"),IF((($C$7*Coefficients!$E$16)/($A3160*($C$4/100)))&lt;=1,2*ASIN(($C$7*Coefficients!$E$16)/( $A3160*($C$4/100)))*180/PI(),180),IF(AND(C$9="C",C$10="D"),IF((($C$7*Coefficients!$F$16)/($A3160*($C$4/100)))&lt;=1,2*ASIN(($C$7*Coefficients!$F$16)/( $A3160*($C$4/100)))*180/PI(),180),FALSE))))</f>
        <v>5.8644338706164172</v>
      </c>
      <c r="H3160" s="50">
        <f>IF(AND(C$9="L",C$10="IB"),(($C$7*Coefficients!$C$16)/($A3160*SIN(C$5*PI()/180))*100/2)^2*PI(),IF(AND(C$9="C",C$10="IB"),(($C$7*Coefficients!$D$16)/($A3160*SIN(C$5*PI()/180))*100/2)^2*PI(),IF(AND(C$9="L",C$10="D"),(($C$7*Coefficients!$E$16)/($A3160*SIN(C$5*PI()/180))*100/2)^2*PI(),IF(AND(C$9="C",C$10="D"),(($C$7* Coefficients!$F$16)/($A3160*SIN(C$5*PI()/180))*100/2)^2*PI(),FALSE))))</f>
        <v>14.420078848032277</v>
      </c>
      <c r="I3160" s="42">
        <f t="shared" si="345"/>
        <v>5.9991536746606546E-2</v>
      </c>
      <c r="L3160" s="44"/>
    </row>
    <row r="3161" spans="1:12" x14ac:dyDescent="0.25">
      <c r="A3161" s="51">
        <f t="shared" si="346"/>
        <v>13365.955165462176</v>
      </c>
      <c r="B3161" s="5">
        <f t="shared" si="340"/>
        <v>1.9625353017160153E-2</v>
      </c>
      <c r="C3161" s="49">
        <f t="shared" si="343"/>
        <v>-34.143650450099265</v>
      </c>
      <c r="D3161" s="5">
        <f t="shared" si="341"/>
        <v>128.57128860452133</v>
      </c>
      <c r="E3161" s="5">
        <f t="shared" si="342"/>
        <v>1878.0970449431268</v>
      </c>
      <c r="F3161" s="5">
        <f t="shared" si="344"/>
        <v>32.737180293541563</v>
      </c>
      <c r="G3161" s="16">
        <f>IF(AND(C$9="L",C$10="IB"),IF((($C$7*Coefficients!$C$16)/($A3161*($C$4/100)))&lt;=1,2*ASIN(($C$7*Coefficients!$C$16)/( $A3161*($C$4/100)))*180/PI(),180),IF(AND(C$9="C",C$10="IB"),IF((($C$7*Coefficients!$D$16)/($A3161*($C$4/100)))&lt;=1,2*ASIN(($C$7*Coefficients!$D$16)/( $A3161*($C$4/100)))*180/PI(),180),IF(AND(C$9="L",C$10="D"),IF((($C$7*Coefficients!$E$16)/($A3161*($C$4/100)))&lt;=1,2*ASIN(($C$7*Coefficients!$E$16)/( $A3161*($C$4/100)))*180/PI(),180),IF(AND(C$9="C",C$10="D"),IF((($C$7*Coefficients!$F$16)/($A3161*($C$4/100)))&lt;=1,2*ASIN(($C$7*Coefficients!$F$16)/( $A3161*($C$4/100)))*180/PI(),180),FALSE))))</f>
        <v>5.8509343001664407</v>
      </c>
      <c r="H3161" s="50">
        <f>IF(AND(C$9="L",C$10="IB"),(($C$7*Coefficients!$C$16)/($A3161*SIN(C$5*PI()/180))*100/2)^2*PI(),IF(AND(C$9="C",C$10="IB"),(($C$7*Coefficients!$D$16)/($A3161*SIN(C$5*PI()/180))*100/2)^2*PI(),IF(AND(C$9="L",C$10="D"),(($C$7*Coefficients!$E$16)/($A3161*SIN(C$5*PI()/180))*100/2)^2*PI(),IF(AND(C$9="C",C$10="D"),(($C$7* Coefficients!$F$16)/($A3161*SIN(C$5*PI()/180))*100/2)^2*PI(),FALSE))))</f>
        <v>14.353824603967498</v>
      </c>
      <c r="I3161" s="42">
        <f t="shared" si="345"/>
        <v>5.9853560040902413E-2</v>
      </c>
      <c r="L3161" s="44"/>
    </row>
    <row r="3162" spans="1:12" x14ac:dyDescent="0.25">
      <c r="A3162" s="51">
        <f t="shared" si="346"/>
        <v>13396.766874257099</v>
      </c>
      <c r="B3162" s="5">
        <f t="shared" si="340"/>
        <v>1.9310880407489989E-2</v>
      </c>
      <c r="C3162" s="49">
        <f t="shared" si="343"/>
        <v>-34.283958514677721</v>
      </c>
      <c r="D3162" s="5">
        <f t="shared" si="341"/>
        <v>128.86767603473709</v>
      </c>
      <c r="E3162" s="5">
        <f t="shared" si="342"/>
        <v>1886.7659470250576</v>
      </c>
      <c r="F3162" s="5">
        <f t="shared" si="344"/>
        <v>32.757180293541566</v>
      </c>
      <c r="G3162" s="16">
        <f>IF(AND(C$9="L",C$10="IB"),IF((($C$7*Coefficients!$C$16)/($A3162*($C$4/100)))&lt;=1,2*ASIN(($C$7*Coefficients!$C$16)/( $A3162*($C$4/100)))*180/PI(),180),IF(AND(C$9="C",C$10="IB"),IF((($C$7*Coefficients!$D$16)/($A3162*($C$4/100)))&lt;=1,2*ASIN(($C$7*Coefficients!$D$16)/( $A3162*($C$4/100)))*180/PI(),180),IF(AND(C$9="L",C$10="D"),IF((($C$7*Coefficients!$E$16)/($A3162*($C$4/100)))&lt;=1,2*ASIN(($C$7*Coefficients!$E$16)/( $A3162*($C$4/100)))*180/PI(),180),IF(AND(C$9="C",C$10="D"),IF((($C$7*Coefficients!$F$16)/($A3162*($C$4/100)))&lt;=1,2*ASIN(($C$7*Coefficients!$F$16)/( $A3162*($C$4/100)))*180/PI(),180),FALSE))))</f>
        <v>5.8374658588577688</v>
      </c>
      <c r="H3162" s="50">
        <f>IF(AND(C$9="L",C$10="IB"),(($C$7*Coefficients!$C$16)/($A3162*SIN(C$5*PI()/180))*100/2)^2*PI(),IF(AND(C$9="C",C$10="IB"),(($C$7*Coefficients!$D$16)/($A3162*SIN(C$5*PI()/180))*100/2)^2*PI(),IF(AND(C$9="L",C$10="D"),(($C$7*Coefficients!$E$16)/($A3162*SIN(C$5*PI()/180))*100/2)^2*PI(),IF(AND(C$9="C",C$10="D"),(($C$7* Coefficients!$F$16)/($A3162*SIN(C$5*PI()/180))*100/2)^2*PI(),FALSE))))</f>
        <v>14.287874770502887</v>
      </c>
      <c r="I3162" s="42">
        <f t="shared" si="345"/>
        <v>5.9715900672815361E-2</v>
      </c>
      <c r="L3162" s="44"/>
    </row>
    <row r="3163" spans="1:12" x14ac:dyDescent="0.25">
      <c r="A3163" s="51">
        <f t="shared" si="346"/>
        <v>13427.649611376381</v>
      </c>
      <c r="B3163" s="5">
        <f t="shared" si="340"/>
        <v>1.8963435147996366E-2</v>
      </c>
      <c r="C3163" s="49">
        <f t="shared" si="343"/>
        <v>-34.441659784380448</v>
      </c>
      <c r="D3163" s="5">
        <f t="shared" si="341"/>
        <v>129.16474670854279</v>
      </c>
      <c r="E3163" s="5">
        <f t="shared" si="342"/>
        <v>1895.4748629409423</v>
      </c>
      <c r="F3163" s="5">
        <f t="shared" si="344"/>
        <v>32.777180293541562</v>
      </c>
      <c r="G3163" s="16">
        <f>IF(AND(C$9="L",C$10="IB"),IF((($C$7*Coefficients!$C$16)/($A3163*($C$4/100)))&lt;=1,2*ASIN(($C$7*Coefficients!$C$16)/( $A3163*($C$4/100)))*180/PI(),180),IF(AND(C$9="C",C$10="IB"),IF((($C$7*Coefficients!$D$16)/($A3163*($C$4/100)))&lt;=1,2*ASIN(($C$7*Coefficients!$D$16)/( $A3163*($C$4/100)))*180/PI(),180),IF(AND(C$9="L",C$10="D"),IF((($C$7*Coefficients!$E$16)/($A3163*($C$4/100)))&lt;=1,2*ASIN(($C$7*Coefficients!$E$16)/( $A3163*($C$4/100)))*180/PI(),180),IF(AND(C$9="C",C$10="D"),IF((($C$7*Coefficients!$F$16)/($A3163*($C$4/100)))&lt;=1,2*ASIN(($C$7*Coefficients!$F$16)/( $A3163*($C$4/100)))*180/PI(),180),FALSE))))</f>
        <v>5.8240284745363819</v>
      </c>
      <c r="H3163" s="50">
        <f>IF(AND(C$9="L",C$10="IB"),(($C$7*Coefficients!$C$16)/($A3163*SIN(C$5*PI()/180))*100/2)^2*PI(),IF(AND(C$9="C",C$10="IB"),(($C$7*Coefficients!$D$16)/($A3163*SIN(C$5*PI()/180))*100/2)^2*PI(),IF(AND(C$9="L",C$10="D"),(($C$7*Coefficients!$E$16)/($A3163*SIN(C$5*PI()/180))*100/2)^2*PI(),IF(AND(C$9="C",C$10="D"),(($C$7* Coefficients!$F$16)/($A3163*SIN(C$5*PI()/180))*100/2)^2*PI(),FALSE))))</f>
        <v>14.222227948998777</v>
      </c>
      <c r="I3163" s="42">
        <f t="shared" si="345"/>
        <v>5.9578557912489151E-2</v>
      </c>
      <c r="L3163" s="44"/>
    </row>
    <row r="3164" spans="1:12" x14ac:dyDescent="0.25">
      <c r="A3164" s="51">
        <f t="shared" si="346"/>
        <v>13458.60354055722</v>
      </c>
      <c r="B3164" s="5">
        <f t="shared" si="340"/>
        <v>1.8583632051684607E-2</v>
      </c>
      <c r="C3164" s="49">
        <f t="shared" si="343"/>
        <v>-34.617388039516896</v>
      </c>
      <c r="D3164" s="5">
        <f t="shared" si="341"/>
        <v>129.46250220097758</v>
      </c>
      <c r="E3164" s="5">
        <f t="shared" si="342"/>
        <v>1904.2239773862475</v>
      </c>
      <c r="F3164" s="5">
        <f t="shared" si="344"/>
        <v>32.797180293541565</v>
      </c>
      <c r="G3164" s="16">
        <f>IF(AND(C$9="L",C$10="IB"),IF((($C$7*Coefficients!$C$16)/($A3164*($C$4/100)))&lt;=1,2*ASIN(($C$7*Coefficients!$C$16)/( $A3164*($C$4/100)))*180/PI(),180),IF(AND(C$9="C",C$10="IB"),IF((($C$7*Coefficients!$D$16)/($A3164*($C$4/100)))&lt;=1,2*ASIN(($C$7*Coefficients!$D$16)/( $A3164*($C$4/100)))*180/PI(),180),IF(AND(C$9="L",C$10="D"),IF((($C$7*Coefficients!$E$16)/($A3164*($C$4/100)))&lt;=1,2*ASIN(($C$7*Coefficients!$E$16)/( $A3164*($C$4/100)))*180/PI(),180),IF(AND(C$9="C",C$10="D"),IF((($C$7*Coefficients!$F$16)/($A3164*($C$4/100)))&lt;=1,2*ASIN(($C$7*Coefficients!$F$16)/( $A3164*($C$4/100)))*180/PI(),180),FALSE))))</f>
        <v>5.8106220752180704</v>
      </c>
      <c r="H3164" s="50">
        <f>IF(AND(C$9="L",C$10="IB"),(($C$7*Coefficients!$C$16)/($A3164*SIN(C$5*PI()/180))*100/2)^2*PI(),IF(AND(C$9="C",C$10="IB"),(($C$7*Coefficients!$D$16)/($A3164*SIN(C$5*PI()/180))*100/2)^2*PI(),IF(AND(C$9="L",C$10="D"),(($C$7*Coefficients!$E$16)/($A3164*SIN(C$5*PI()/180))*100/2)^2*PI(),IF(AND(C$9="C",C$10="D"),(($C$7* Coefficients!$F$16)/($A3164*SIN(C$5*PI()/180))*100/2)^2*PI(),FALSE))))</f>
        <v>14.156882747241678</v>
      </c>
      <c r="I3164" s="42">
        <f t="shared" si="345"/>
        <v>5.9441531031746105E-2</v>
      </c>
      <c r="L3164" s="44"/>
    </row>
    <row r="3165" spans="1:12" x14ac:dyDescent="0.25">
      <c r="A3165" s="51">
        <f t="shared" si="346"/>
        <v>13489.628825914268</v>
      </c>
      <c r="B3165" s="5">
        <f t="shared" si="340"/>
        <v>1.8172146320792015E-2</v>
      </c>
      <c r="C3165" s="49">
        <f t="shared" si="343"/>
        <v>-34.811875498719083</v>
      </c>
      <c r="D3165" s="5">
        <f t="shared" si="341"/>
        <v>129.76094409071143</v>
      </c>
      <c r="E3165" s="5">
        <f t="shared" si="342"/>
        <v>1913.0134759089538</v>
      </c>
      <c r="F3165" s="5">
        <f t="shared" si="344"/>
        <v>32.817180293541561</v>
      </c>
      <c r="G3165" s="16">
        <f>IF(AND(C$9="L",C$10="IB"),IF((($C$7*Coefficients!$C$16)/($A3165*($C$4/100)))&lt;=1,2*ASIN(($C$7*Coefficients!$C$16)/( $A3165*($C$4/100)))*180/PI(),180),IF(AND(C$9="C",C$10="IB"),IF((($C$7*Coefficients!$D$16)/($A3165*($C$4/100)))&lt;=1,2*ASIN(($C$7*Coefficients!$D$16)/( $A3165*($C$4/100)))*180/PI(),180),IF(AND(C$9="L",C$10="D"),IF((($C$7*Coefficients!$E$16)/($A3165*($C$4/100)))&lt;=1,2*ASIN(($C$7*Coefficients!$E$16)/( $A3165*($C$4/100)))*180/PI(),180),IF(AND(C$9="C",C$10="D"),IF((($C$7*Coefficients!$F$16)/($A3165*($C$4/100)))&lt;=1,2*ASIN(($C$7*Coefficients!$F$16)/( $A3165*($C$4/100)))*180/PI(),180),FALSE))))</f>
        <v>5.7972465890880187</v>
      </c>
      <c r="H3165" s="50">
        <f>IF(AND(C$9="L",C$10="IB"),(($C$7*Coefficients!$C$16)/($A3165*SIN(C$5*PI()/180))*100/2)^2*PI(),IF(AND(C$9="C",C$10="IB"),(($C$7*Coefficients!$D$16)/($A3165*SIN(C$5*PI()/180))*100/2)^2*PI(),IF(AND(C$9="L",C$10="D"),(($C$7*Coefficients!$E$16)/($A3165*SIN(C$5*PI()/180))*100/2)^2*PI(),IF(AND(C$9="C",C$10="D"),(($C$7* Coefficients!$F$16)/($A3165*SIN(C$5*PI()/180))*100/2)^2*PI(),FALSE))))</f>
        <v>14.091837779414737</v>
      </c>
      <c r="I3165" s="42">
        <f t="shared" si="345"/>
        <v>5.9304819304083378E-2</v>
      </c>
      <c r="L3165" s="44"/>
    </row>
    <row r="3166" spans="1:12" x14ac:dyDescent="0.25">
      <c r="A3166" s="51">
        <f t="shared" si="346"/>
        <v>13520.725631940497</v>
      </c>
      <c r="B3166" s="5">
        <f t="shared" si="340"/>
        <v>1.7729712891305972E-2</v>
      </c>
      <c r="C3166" s="49">
        <f t="shared" si="343"/>
        <v>-35.025965943064676</v>
      </c>
      <c r="D3166" s="5">
        <f t="shared" si="341"/>
        <v>130.06007396005356</v>
      </c>
      <c r="E3166" s="5">
        <f t="shared" si="342"/>
        <v>1921.8435449134931</v>
      </c>
      <c r="F3166" s="5">
        <f t="shared" si="344"/>
        <v>32.837180293541557</v>
      </c>
      <c r="G3166" s="16">
        <f>IF(AND(C$9="L",C$10="IB"),IF((($C$7*Coefficients!$C$16)/($A3166*($C$4/100)))&lt;=1,2*ASIN(($C$7*Coefficients!$C$16)/( $A3166*($C$4/100)))*180/PI(),180),IF(AND(C$9="C",C$10="IB"),IF((($C$7*Coefficients!$D$16)/($A3166*($C$4/100)))&lt;=1,2*ASIN(($C$7*Coefficients!$D$16)/( $A3166*($C$4/100)))*180/PI(),180),IF(AND(C$9="L",C$10="D"),IF((($C$7*Coefficients!$E$16)/($A3166*($C$4/100)))&lt;=1,2*ASIN(($C$7*Coefficients!$E$16)/( $A3166*($C$4/100)))*180/PI(),180),IF(AND(C$9="C",C$10="D"),IF((($C$7*Coefficients!$F$16)/($A3166*($C$4/100)))&lt;=1,2*ASIN(($C$7*Coefficients!$F$16)/( $A3166*($C$4/100)))*180/PI(),180),FALSE))))</f>
        <v>5.7839019445004025</v>
      </c>
      <c r="H3166" s="50">
        <f>IF(AND(C$9="L",C$10="IB"),(($C$7*Coefficients!$C$16)/($A3166*SIN(C$5*PI()/180))*100/2)^2*PI(),IF(AND(C$9="C",C$10="IB"),(($C$7*Coefficients!$D$16)/($A3166*SIN(C$5*PI()/180))*100/2)^2*PI(),IF(AND(C$9="L",C$10="D"),(($C$7*Coefficients!$E$16)/($A3166*SIN(C$5*PI()/180))*100/2)^2*PI(),IF(AND(C$9="C",C$10="D"),(($C$7* Coefficients!$F$16)/($A3166*SIN(C$5*PI()/180))*100/2)^2*PI(),FALSE))))</f>
        <v>14.027091666068344</v>
      </c>
      <c r="I3166" s="42">
        <f t="shared" si="345"/>
        <v>5.9168422004668979E-2</v>
      </c>
      <c r="L3166" s="44"/>
    </row>
    <row r="3167" spans="1:12" x14ac:dyDescent="0.25">
      <c r="A3167" s="51">
        <f t="shared" si="346"/>
        <v>13551.89412350808</v>
      </c>
      <c r="B3167" s="5">
        <f t="shared" si="340"/>
        <v>1.7257125657190571E-2</v>
      </c>
      <c r="C3167" s="49">
        <f t="shared" si="343"/>
        <v>-35.260630771691588</v>
      </c>
      <c r="D3167" s="5">
        <f t="shared" si="341"/>
        <v>130.35989339496072</v>
      </c>
      <c r="E3167" s="5">
        <f t="shared" si="342"/>
        <v>1930.7143716647013</v>
      </c>
      <c r="F3167" s="5">
        <f t="shared" si="344"/>
        <v>32.85718029354156</v>
      </c>
      <c r="G3167" s="16">
        <f>IF(AND(C$9="L",C$10="IB"),IF((($C$7*Coefficients!$C$16)/($A3167*($C$4/100)))&lt;=1,2*ASIN(($C$7*Coefficients!$C$16)/( $A3167*($C$4/100)))*180/PI(),180),IF(AND(C$9="C",C$10="IB"),IF((($C$7*Coefficients!$D$16)/($A3167*($C$4/100)))&lt;=1,2*ASIN(($C$7*Coefficients!$D$16)/( $A3167*($C$4/100)))*180/PI(),180),IF(AND(C$9="L",C$10="D"),IF((($C$7*Coefficients!$E$16)/($A3167*($C$4/100)))&lt;=1,2*ASIN(($C$7*Coefficients!$E$16)/( $A3167*($C$4/100)))*180/PI(),180),IF(AND(C$9="C",C$10="D"),IF((($C$7*Coefficients!$F$16)/($A3167*($C$4/100)))&lt;=1,2*ASIN(($C$7*Coefficients!$F$16)/( $A3167*($C$4/100)))*180/PI(),180),FALSE))))</f>
        <v>5.7705880699779497</v>
      </c>
      <c r="H3167" s="50">
        <f>IF(AND(C$9="L",C$10="IB"),(($C$7*Coefficients!$C$16)/($A3167*SIN(C$5*PI()/180))*100/2)^2*PI(),IF(AND(C$9="C",C$10="IB"),(($C$7*Coefficients!$D$16)/($A3167*SIN(C$5*PI()/180))*100/2)^2*PI(),IF(AND(C$9="L",C$10="D"),(($C$7*Coefficients!$E$16)/($A3167*SIN(C$5*PI()/180))*100/2)^2*PI(),IF(AND(C$9="C",C$10="D"),(($C$7* Coefficients!$F$16)/($A3167*SIN(C$5*PI()/180))*100/2)^2*PI(),FALSE))))</f>
        <v>13.962643034090883</v>
      </c>
      <c r="I3167" s="42">
        <f t="shared" si="345"/>
        <v>5.9032338410338017E-2</v>
      </c>
      <c r="L3167" s="44"/>
    </row>
    <row r="3168" spans="1:12" x14ac:dyDescent="0.25">
      <c r="A3168" s="51">
        <f t="shared" si="346"/>
        <v>13583.134465869254</v>
      </c>
      <c r="B3168" s="5">
        <f t="shared" si="340"/>
        <v>1.6755236573588256E-2</v>
      </c>
      <c r="C3168" s="49">
        <f t="shared" si="343"/>
        <v>-35.516988716313243</v>
      </c>
      <c r="D3168" s="5">
        <f t="shared" si="341"/>
        <v>130.66040398504572</v>
      </c>
      <c r="E3168" s="5">
        <f t="shared" si="342"/>
        <v>1939.6261442917883</v>
      </c>
      <c r="F3168" s="5">
        <f t="shared" si="344"/>
        <v>32.877180293541556</v>
      </c>
      <c r="G3168" s="16">
        <f>IF(AND(C$9="L",C$10="IB"),IF((($C$7*Coefficients!$C$16)/($A3168*($C$4/100)))&lt;=1,2*ASIN(($C$7*Coefficients!$C$16)/( $A3168*($C$4/100)))*180/PI(),180),IF(AND(C$9="C",C$10="IB"),IF((($C$7*Coefficients!$D$16)/($A3168*($C$4/100)))&lt;=1,2*ASIN(($C$7*Coefficients!$D$16)/( $A3168*($C$4/100)))*180/PI(),180),IF(AND(C$9="L",C$10="D"),IF((($C$7*Coefficients!$E$16)/($A3168*($C$4/100)))&lt;=1,2*ASIN(($C$7*Coefficients!$E$16)/( $A3168*($C$4/100)))*180/PI(),180),IF(AND(C$9="C",C$10="D"),IF((($C$7*Coefficients!$F$16)/($A3168*($C$4/100)))&lt;=1,2*ASIN(($C$7*Coefficients!$F$16)/( $A3168*($C$4/100)))*180/PI(),180),FALSE))))</f>
        <v>5.7573048942115514</v>
      </c>
      <c r="H3168" s="50">
        <f>IF(AND(C$9="L",C$10="IB"),(($C$7*Coefficients!$C$16)/($A3168*SIN(C$5*PI()/180))*100/2)^2*PI(),IF(AND(C$9="C",C$10="IB"),(($C$7*Coefficients!$D$16)/($A3168*SIN(C$5*PI()/180))*100/2)^2*PI(),IF(AND(C$9="L",C$10="D"),(($C$7*Coefficients!$E$16)/($A3168*SIN(C$5*PI()/180))*100/2)^2*PI(),IF(AND(C$9="C",C$10="D"),(($C$7* Coefficients!$F$16)/($A3168*SIN(C$5*PI()/180))*100/2)^2*PI(),FALSE))))</f>
        <v>13.898490516679631</v>
      </c>
      <c r="I3168" s="42">
        <f t="shared" si="345"/>
        <v>5.8896567799588809E-2</v>
      </c>
      <c r="L3168" s="44"/>
    </row>
    <row r="3169" spans="1:12" x14ac:dyDescent="0.25">
      <c r="A3169" s="51">
        <f t="shared" si="346"/>
        <v>13614.446824657207</v>
      </c>
      <c r="B3169" s="5">
        <f t="shared" si="340"/>
        <v>1.6224954638484744E-2</v>
      </c>
      <c r="C3169" s="49">
        <f t="shared" si="343"/>
        <v>-35.79633017441418</v>
      </c>
      <c r="D3169" s="5">
        <f t="shared" si="341"/>
        <v>130.96160732358578</v>
      </c>
      <c r="E3169" s="5">
        <f t="shared" si="342"/>
        <v>1948.579051792331</v>
      </c>
      <c r="F3169" s="5">
        <f t="shared" si="344"/>
        <v>32.89718029354156</v>
      </c>
      <c r="G3169" s="16">
        <f>IF(AND(C$9="L",C$10="IB"),IF((($C$7*Coefficients!$C$16)/($A3169*($C$4/100)))&lt;=1,2*ASIN(($C$7*Coefficients!$C$16)/( $A3169*($C$4/100)))*180/PI(),180),IF(AND(C$9="C",C$10="IB"),IF((($C$7*Coefficients!$D$16)/($A3169*($C$4/100)))&lt;=1,2*ASIN(($C$7*Coefficients!$D$16)/( $A3169*($C$4/100)))*180/PI(),180),IF(AND(C$9="L",C$10="D"),IF((($C$7*Coefficients!$E$16)/($A3169*($C$4/100)))&lt;=1,2*ASIN(($C$7*Coefficients!$E$16)/( $A3169*($C$4/100)))*180/PI(),180),IF(AND(C$9="C",C$10="D"),IF((($C$7*Coefficients!$F$16)/($A3169*($C$4/100)))&lt;=1,2*ASIN(($C$7*Coefficients!$F$16)/( $A3169*($C$4/100)))*180/PI(),180),FALSE))))</f>
        <v>5.7440523460598323</v>
      </c>
      <c r="H3169" s="50">
        <f>IF(AND(C$9="L",C$10="IB"),(($C$7*Coefficients!$C$16)/($A3169*SIN(C$5*PI()/180))*100/2)^2*PI(),IF(AND(C$9="C",C$10="IB"),(($C$7*Coefficients!$D$16)/($A3169*SIN(C$5*PI()/180))*100/2)^2*PI(),IF(AND(C$9="L",C$10="D"),(($C$7*Coefficients!$E$16)/($A3169*SIN(C$5*PI()/180))*100/2)^2*PI(),IF(AND(C$9="C",C$10="D"),(($C$7* Coefficients!$F$16)/($A3169*SIN(C$5*PI()/180))*100/2)^2*PI(),FALSE))))</f>
        <v>13.834632753311725</v>
      </c>
      <c r="I3169" s="42">
        <f t="shared" si="345"/>
        <v>5.8761109452579098E-2</v>
      </c>
      <c r="L3169" s="44"/>
    </row>
    <row r="3170" spans="1:12" x14ac:dyDescent="0.25">
      <c r="A3170" s="51">
        <f t="shared" si="346"/>
        <v>13645.831365886947</v>
      </c>
      <c r="B3170" s="5">
        <f t="shared" si="340"/>
        <v>1.5667244752567422E-2</v>
      </c>
      <c r="C3170" s="49">
        <f t="shared" si="343"/>
        <v>-36.100147440081102</v>
      </c>
      <c r="D3170" s="5">
        <f t="shared" si="341"/>
        <v>131.26350500753105</v>
      </c>
      <c r="E3170" s="5">
        <f t="shared" si="342"/>
        <v>1957.5732840362784</v>
      </c>
      <c r="F3170" s="5">
        <f t="shared" si="344"/>
        <v>32.917180293541563</v>
      </c>
      <c r="G3170" s="16">
        <f>IF(AND(C$9="L",C$10="IB"),IF((($C$7*Coefficients!$C$16)/($A3170*($C$4/100)))&lt;=1,2*ASIN(($C$7*Coefficients!$C$16)/( $A3170*($C$4/100)))*180/PI(),180),IF(AND(C$9="C",C$10="IB"),IF((($C$7*Coefficients!$D$16)/($A3170*($C$4/100)))&lt;=1,2*ASIN(($C$7*Coefficients!$D$16)/( $A3170*($C$4/100)))*180/PI(),180),IF(AND(C$9="L",C$10="D"),IF((($C$7*Coefficients!$E$16)/($A3170*($C$4/100)))&lt;=1,2*ASIN(($C$7*Coefficients!$E$16)/( $A3170*($C$4/100)))*180/PI(),180),IF(AND(C$9="C",C$10="D"),IF((($C$7*Coefficients!$F$16)/($A3170*($C$4/100)))&lt;=1,2*ASIN(($C$7*Coefficients!$F$16)/( $A3170*($C$4/100)))*180/PI(),180),FALSE))))</f>
        <v>5.7308303545487407</v>
      </c>
      <c r="H3170" s="50">
        <f>IF(AND(C$9="L",C$10="IB"),(($C$7*Coefficients!$C$16)/($A3170*SIN(C$5*PI()/180))*100/2)^2*PI(),IF(AND(C$9="C",C$10="IB"),(($C$7*Coefficients!$D$16)/($A3170*SIN(C$5*PI()/180))*100/2)^2*PI(),IF(AND(C$9="L",C$10="D"),(($C$7*Coefficients!$E$16)/($A3170*SIN(C$5*PI()/180))*100/2)^2*PI(),IF(AND(C$9="C",C$10="D"),(($C$7* Coefficients!$F$16)/($A3170*SIN(C$5*PI()/180))*100/2)^2*PI(),FALSE))))</f>
        <v>13.771068389715365</v>
      </c>
      <c r="I3170" s="42">
        <f t="shared" si="345"/>
        <v>5.8625962651122208E-2</v>
      </c>
      <c r="L3170" s="44"/>
    </row>
    <row r="3171" spans="1:12" x14ac:dyDescent="0.25">
      <c r="A3171" s="51">
        <f t="shared" si="346"/>
        <v>13677.288255956186</v>
      </c>
      <c r="B3171" s="5">
        <f t="shared" ref="B3171:B3234" si="347">IF(AND(C$9="L",C$10="IB"),SQRT((SIN(PI()*$A3171*($C$4/100)/$C$7*SIN($C$5*PI()/180))/(PI()*$A3171*($C$4/100)/$C$7*SIN($C$5*PI()/180)))^2),IF(AND(C$9="C",C$10="IB"),IMABS(2*BESSELJ((2*PI()*$A3171/$C$7)*(($C$4/100)/2)*SIN($C$5*PI()/180),1)/( (2*PI()*$A3171/$C$7)*(($C$4/100)/2)*SIN($C$5*PI()/180))),IF(AND(C$9="L",C$10="D"),SQRT((SIN(PI()*$A3171*($C$4/100)/$C$7*SIN($C$5*PI()/180))/(PI()*$A3171*($C$4/100)/$C$7*SIN($C$5*PI()/180)))^2)*COS(C$5*PI()/180),IF(AND(C$9="C",C$10="D"),IMABS(2*BESSELJ((2*PI()*$A3171/$C$7)*(($C$4/100)/2)*SIN($C$5*PI()/180),1)/( (2*PI()*$A3171/$C$7)*(($C$4/100)/2)*SIN($C$5*PI()/180)))* COS(C$5*PI()/180),FALSE))))</f>
        <v>1.508312645724337E-2</v>
      </c>
      <c r="C3171" s="49">
        <f t="shared" si="343"/>
        <v>-36.430172556068854</v>
      </c>
      <c r="D3171" s="5">
        <f t="shared" ref="D3171:D3234" si="348">IF(C$9="C",C$14/(C$7/A3171*100),"n/a")</f>
        <v>131.56609863751299</v>
      </c>
      <c r="E3171" s="5">
        <f t="shared" ref="E3171:E3234" si="349">IF($C$9="C",(((PI()*(C$4/100)/(C$7/A3171)))^2),IF($C$9="L",(2*(C$4/100)/(C$7/A3171)),FALSE))</f>
        <v>1966.6090317699791</v>
      </c>
      <c r="F3171" s="5">
        <f t="shared" si="344"/>
        <v>32.937180293541559</v>
      </c>
      <c r="G3171" s="16">
        <f>IF(AND(C$9="L",C$10="IB"),IF((($C$7*Coefficients!$C$16)/($A3171*($C$4/100)))&lt;=1,2*ASIN(($C$7*Coefficients!$C$16)/( $A3171*($C$4/100)))*180/PI(),180),IF(AND(C$9="C",C$10="IB"),IF((($C$7*Coefficients!$D$16)/($A3171*($C$4/100)))&lt;=1,2*ASIN(($C$7*Coefficients!$D$16)/( $A3171*($C$4/100)))*180/PI(),180),IF(AND(C$9="L",C$10="D"),IF((($C$7*Coefficients!$E$16)/($A3171*($C$4/100)))&lt;=1,2*ASIN(($C$7*Coefficients!$E$16)/( $A3171*($C$4/100)))*180/PI(),180),IF(AND(C$9="C",C$10="D"),IF((($C$7*Coefficients!$F$16)/($A3171*($C$4/100)))&lt;=1,2*ASIN(($C$7*Coefficients!$F$16)/( $A3171*($C$4/100)))*180/PI(),180),FALSE))))</f>
        <v>5.7176388488711511</v>
      </c>
      <c r="H3171" s="50">
        <f>IF(AND(C$9="L",C$10="IB"),(($C$7*Coefficients!$C$16)/($A3171*SIN(C$5*PI()/180))*100/2)^2*PI(),IF(AND(C$9="C",C$10="IB"),(($C$7*Coefficients!$D$16)/($A3171*SIN(C$5*PI()/180))*100/2)^2*PI(),IF(AND(C$9="L",C$10="D"),(($C$7*Coefficients!$E$16)/($A3171*SIN(C$5*PI()/180))*100/2)^2*PI(),IF(AND(C$9="C",C$10="D"),(($C$7* Coefficients!$F$16)/($A3171*SIN(C$5*PI()/180))*100/2)^2*PI(),FALSE))))</f>
        <v>13.707796077841049</v>
      </c>
      <c r="I3171" s="42">
        <f t="shared" si="345"/>
        <v>5.8491126678683253E-2</v>
      </c>
      <c r="L3171" s="44"/>
    </row>
    <row r="3172" spans="1:12" x14ac:dyDescent="0.25">
      <c r="A3172" s="51">
        <f t="shared" si="346"/>
        <v>13708.817661646226</v>
      </c>
      <c r="B3172" s="5">
        <f t="shared" si="347"/>
        <v>1.4473672551035665E-2</v>
      </c>
      <c r="C3172" s="49">
        <f t="shared" ref="C3172:C3235" si="350">20*LOG(B3172)</f>
        <v>-36.788425139501165</v>
      </c>
      <c r="D3172" s="5">
        <f t="shared" si="348"/>
        <v>131.86938981785289</v>
      </c>
      <c r="E3172" s="5">
        <f t="shared" si="349"/>
        <v>1975.686486620227</v>
      </c>
      <c r="F3172" s="5">
        <f t="shared" ref="F3172:F3235" si="351">IF(E3172&gt;=1,10*LOG(E3172),"neg.")</f>
        <v>32.957180293541562</v>
      </c>
      <c r="G3172" s="16">
        <f>IF(AND(C$9="L",C$10="IB"),IF((($C$7*Coefficients!$C$16)/($A3172*($C$4/100)))&lt;=1,2*ASIN(($C$7*Coefficients!$C$16)/( $A3172*($C$4/100)))*180/PI(),180),IF(AND(C$9="C",C$10="IB"),IF((($C$7*Coefficients!$D$16)/($A3172*($C$4/100)))&lt;=1,2*ASIN(($C$7*Coefficients!$D$16)/( $A3172*($C$4/100)))*180/PI(),180),IF(AND(C$9="L",C$10="D"),IF((($C$7*Coefficients!$E$16)/($A3172*($C$4/100)))&lt;=1,2*ASIN(($C$7*Coefficients!$E$16)/( $A3172*($C$4/100)))*180/PI(),180),IF(AND(C$9="C",C$10="D"),IF((($C$7*Coefficients!$F$16)/($A3172*($C$4/100)))&lt;=1,2*ASIN(($C$7*Coefficients!$F$16)/( $A3172*($C$4/100)))*180/PI(),180),FALSE))))</f>
        <v>5.7044777583864352</v>
      </c>
      <c r="H3172" s="50">
        <f>IF(AND(C$9="L",C$10="IB"),(($C$7*Coefficients!$C$16)/($A3172*SIN(C$5*PI()/180))*100/2)^2*PI(),IF(AND(C$9="C",C$10="IB"),(($C$7*Coefficients!$D$16)/($A3172*SIN(C$5*PI()/180))*100/2)^2*PI(),IF(AND(C$9="L",C$10="D"),(($C$7*Coefficients!$E$16)/($A3172*SIN(C$5*PI()/180))*100/2)^2*PI(),IF(AND(C$9="C",C$10="D"),(($C$7* Coefficients!$F$16)/($A3172*SIN(C$5*PI()/180))*100/2)^2*PI(),FALSE))))</f>
        <v>13.644814475832993</v>
      </c>
      <c r="I3172" s="42">
        <f t="shared" ref="I3172:I3235" si="352">(0.8/A3172)*1000</f>
        <v>5.8356600820375332E-2</v>
      </c>
      <c r="L3172" s="44"/>
    </row>
    <row r="3173" spans="1:12" x14ac:dyDescent="0.25">
      <c r="A3173" s="51">
        <f t="shared" ref="A3173:A3236" si="353">A3172*10^(1/1000)</f>
        <v>13740.419750122835</v>
      </c>
      <c r="B3173" s="5">
        <f t="shared" si="347"/>
        <v>1.3840007584829778E-2</v>
      </c>
      <c r="C3173" s="49">
        <f t="shared" si="350"/>
        <v>-37.177273437399066</v>
      </c>
      <c r="D3173" s="5">
        <f t="shared" si="348"/>
        <v>132.1733801565704</v>
      </c>
      <c r="E3173" s="5">
        <f t="shared" si="349"/>
        <v>1984.8058410983253</v>
      </c>
      <c r="F3173" s="5">
        <f t="shared" si="351"/>
        <v>32.977180293541558</v>
      </c>
      <c r="G3173" s="16">
        <f>IF(AND(C$9="L",C$10="IB"),IF((($C$7*Coefficients!$C$16)/($A3173*($C$4/100)))&lt;=1,2*ASIN(($C$7*Coefficients!$C$16)/( $A3173*($C$4/100)))*180/PI(),180),IF(AND(C$9="C",C$10="IB"),IF((($C$7*Coefficients!$D$16)/($A3173*($C$4/100)))&lt;=1,2*ASIN(($C$7*Coefficients!$D$16)/( $A3173*($C$4/100)))*180/PI(),180),IF(AND(C$9="L",C$10="D"),IF((($C$7*Coefficients!$E$16)/($A3173*($C$4/100)))&lt;=1,2*ASIN(($C$7*Coefficients!$E$16)/( $A3173*($C$4/100)))*180/PI(),180),IF(AND(C$9="C",C$10="D"),IF((($C$7*Coefficients!$F$16)/($A3173*($C$4/100)))&lt;=1,2*ASIN(($C$7*Coefficients!$F$16)/( $A3173*($C$4/100)))*180/PI(),180),FALSE))))</f>
        <v>5.6913470126200725</v>
      </c>
      <c r="H3173" s="50">
        <f>IF(AND(C$9="L",C$10="IB"),(($C$7*Coefficients!$C$16)/($A3173*SIN(C$5*PI()/180))*100/2)^2*PI(),IF(AND(C$9="C",C$10="IB"),(($C$7*Coefficients!$D$16)/($A3173*SIN(C$5*PI()/180))*100/2)^2*PI(),IF(AND(C$9="L",C$10="D"),(($C$7*Coefficients!$E$16)/($A3173*SIN(C$5*PI()/180))*100/2)^2*PI(),IF(AND(C$9="C",C$10="D"),(($C$7* Coefficients!$F$16)/($A3173*SIN(C$5*PI()/180))*100/2)^2*PI(),FALSE))))</f>
        <v>13.582122248000697</v>
      </c>
      <c r="I3173" s="42">
        <f t="shared" si="352"/>
        <v>5.8222384362955744E-2</v>
      </c>
      <c r="L3173" s="44"/>
    </row>
    <row r="3174" spans="1:12" x14ac:dyDescent="0.25">
      <c r="A3174" s="51">
        <f t="shared" si="353"/>
        <v>13772.094688937143</v>
      </c>
      <c r="B3174" s="5">
        <f t="shared" si="347"/>
        <v>1.318330623670258E-2</v>
      </c>
      <c r="C3174" s="49">
        <f t="shared" si="350"/>
        <v>-37.599513190456598</v>
      </c>
      <c r="D3174" s="5">
        <f t="shared" si="348"/>
        <v>132.478071265392</v>
      </c>
      <c r="E3174" s="5">
        <f t="shared" si="349"/>
        <v>1993.9672886041687</v>
      </c>
      <c r="F3174" s="5">
        <f t="shared" si="351"/>
        <v>32.997180293541561</v>
      </c>
      <c r="G3174" s="16">
        <f>IF(AND(C$9="L",C$10="IB"),IF((($C$7*Coefficients!$C$16)/($A3174*($C$4/100)))&lt;=1,2*ASIN(($C$7*Coefficients!$C$16)/( $A3174*($C$4/100)))*180/PI(),180),IF(AND(C$9="C",C$10="IB"),IF((($C$7*Coefficients!$D$16)/($A3174*($C$4/100)))&lt;=1,2*ASIN(($C$7*Coefficients!$D$16)/( $A3174*($C$4/100)))*180/PI(),180),IF(AND(C$9="L",C$10="D"),IF((($C$7*Coefficients!$E$16)/($A3174*($C$4/100)))&lt;=1,2*ASIN(($C$7*Coefficients!$E$16)/( $A3174*($C$4/100)))*180/PI(),180),IF(AND(C$9="C",C$10="D"),IF((($C$7*Coefficients!$F$16)/($A3174*($C$4/100)))&lt;=1,2*ASIN(($C$7*Coefficients!$F$16)/( $A3174*($C$4/100)))*180/PI(),180),FALSE))))</f>
        <v>5.6782465412632286</v>
      </c>
      <c r="H3174" s="50">
        <f>IF(AND(C$9="L",C$10="IB"),(($C$7*Coefficients!$C$16)/($A3174*SIN(C$5*PI()/180))*100/2)^2*PI(),IF(AND(C$9="C",C$10="IB"),(($C$7*Coefficients!$D$16)/($A3174*SIN(C$5*PI()/180))*100/2)^2*PI(),IF(AND(C$9="L",C$10="D"),(($C$7*Coefficients!$E$16)/($A3174*SIN(C$5*PI()/180))*100/2)^2*PI(),IF(AND(C$9="C",C$10="D"),(($C$7* Coefficients!$F$16)/($A3174*SIN(C$5*PI()/180))*100/2)^2*PI(),FALSE))))</f>
        <v>13.519718064790592</v>
      </c>
      <c r="I3174" s="42">
        <f t="shared" si="352"/>
        <v>5.8088476594822178E-2</v>
      </c>
      <c r="L3174" s="44"/>
    </row>
    <row r="3175" spans="1:12" x14ac:dyDescent="0.25">
      <c r="A3175" s="51">
        <f t="shared" si="353"/>
        <v>13803.84264602652</v>
      </c>
      <c r="B3175" s="5">
        <f t="shared" si="347"/>
        <v>1.2504791567335636E-2</v>
      </c>
      <c r="C3175" s="49">
        <f t="shared" si="350"/>
        <v>-38.058470855815337</v>
      </c>
      <c r="D3175" s="5">
        <f t="shared" si="348"/>
        <v>132.78346475975971</v>
      </c>
      <c r="E3175" s="5">
        <f t="shared" si="349"/>
        <v>2003.1710234303453</v>
      </c>
      <c r="F3175" s="5">
        <f t="shared" si="351"/>
        <v>33.017180293541557</v>
      </c>
      <c r="G3175" s="16">
        <f>IF(AND(C$9="L",C$10="IB"),IF((($C$7*Coefficients!$C$16)/($A3175*($C$4/100)))&lt;=1,2*ASIN(($C$7*Coefficients!$C$16)/( $A3175*($C$4/100)))*180/PI(),180),IF(AND(C$9="C",C$10="IB"),IF((($C$7*Coefficients!$D$16)/($A3175*($C$4/100)))&lt;=1,2*ASIN(($C$7*Coefficients!$D$16)/( $A3175*($C$4/100)))*180/PI(),180),IF(AND(C$9="L",C$10="D"),IF((($C$7*Coefficients!$E$16)/($A3175*($C$4/100)))&lt;=1,2*ASIN(($C$7*Coefficients!$E$16)/( $A3175*($C$4/100)))*180/PI(),180),IF(AND(C$9="C",C$10="D"),IF((($C$7*Coefficients!$F$16)/($A3175*($C$4/100)))&lt;=1,2*ASIN(($C$7*Coefficients!$F$16)/( $A3175*($C$4/100)))*180/PI(),180),FALSE))))</f>
        <v>5.6651762741723566</v>
      </c>
      <c r="H3175" s="50">
        <f>IF(AND(C$9="L",C$10="IB"),(($C$7*Coefficients!$C$16)/($A3175*SIN(C$5*PI()/180))*100/2)^2*PI(),IF(AND(C$9="C",C$10="IB"),(($C$7*Coefficients!$D$16)/($A3175*SIN(C$5*PI()/180))*100/2)^2*PI(),IF(AND(C$9="L",C$10="D"),(($C$7*Coefficients!$E$16)/($A3175*SIN(C$5*PI()/180))*100/2)^2*PI(),IF(AND(C$9="C",C$10="D"),(($C$7* Coefficients!$F$16)/($A3175*SIN(C$5*PI()/180))*100/2)^2*PI(),FALSE))))</f>
        <v>13.457600602757863</v>
      </c>
      <c r="I3175" s="42">
        <f t="shared" si="352"/>
        <v>5.7954876806008984E-2</v>
      </c>
      <c r="L3175" s="44"/>
    </row>
    <row r="3176" spans="1:12" x14ac:dyDescent="0.25">
      <c r="A3176" s="51">
        <f t="shared" si="353"/>
        <v>13835.663789715474</v>
      </c>
      <c r="B3176" s="5">
        <f t="shared" si="347"/>
        <v>1.1805733157281516E-2</v>
      </c>
      <c r="C3176" s="49">
        <f t="shared" si="350"/>
        <v>-38.558140745572551</v>
      </c>
      <c r="D3176" s="5">
        <f t="shared" si="348"/>
        <v>133.08956225883932</v>
      </c>
      <c r="E3176" s="5">
        <f t="shared" si="349"/>
        <v>2012.4172407662575</v>
      </c>
      <c r="F3176" s="5">
        <f t="shared" si="351"/>
        <v>33.037180293541553</v>
      </c>
      <c r="G3176" s="16">
        <f>IF(AND(C$9="L",C$10="IB"),IF((($C$7*Coefficients!$C$16)/($A3176*($C$4/100)))&lt;=1,2*ASIN(($C$7*Coefficients!$C$16)/( $A3176*($C$4/100)))*180/PI(),180),IF(AND(C$9="C",C$10="IB"),IF((($C$7*Coefficients!$D$16)/($A3176*($C$4/100)))&lt;=1,2*ASIN(($C$7*Coefficients!$D$16)/( $A3176*($C$4/100)))*180/PI(),180),IF(AND(C$9="L",C$10="D"),IF((($C$7*Coefficients!$E$16)/($A3176*($C$4/100)))&lt;=1,2*ASIN(($C$7*Coefficients!$E$16)/( $A3176*($C$4/100)))*180/PI(),180),IF(AND(C$9="C",C$10="D"),IF((($C$7*Coefficients!$F$16)/($A3176*($C$4/100)))&lt;=1,2*ASIN(($C$7*Coefficients!$F$16)/( $A3176*($C$4/100)))*180/PI(),180),FALSE))))</f>
        <v>5.6521361413687909</v>
      </c>
      <c r="H3176" s="50">
        <f>IF(AND(C$9="L",C$10="IB"),(($C$7*Coefficients!$C$16)/($A3176*SIN(C$5*PI()/180))*100/2)^2*PI(),IF(AND(C$9="C",C$10="IB"),(($C$7*Coefficients!$D$16)/($A3176*SIN(C$5*PI()/180))*100/2)^2*PI(),IF(AND(C$9="L",C$10="D"),(($C$7*Coefficients!$E$16)/($A3176*SIN(C$5*PI()/180))*100/2)^2*PI(),IF(AND(C$9="C",C$10="D"),(($C$7* Coefficients!$F$16)/($A3176*SIN(C$5*PI()/180))*100/2)^2*PI(),FALSE))))</f>
        <v>13.395768544538351</v>
      </c>
      <c r="I3176" s="42">
        <f t="shared" si="352"/>
        <v>5.7821584288183382E-2</v>
      </c>
      <c r="L3176" s="44"/>
    </row>
    <row r="3177" spans="1:12" x14ac:dyDescent="0.25">
      <c r="A3177" s="51">
        <f t="shared" si="353"/>
        <v>13867.558288716544</v>
      </c>
      <c r="B3177" s="5">
        <f t="shared" si="347"/>
        <v>1.1087445127632633E-2</v>
      </c>
      <c r="C3177" s="49">
        <f t="shared" si="350"/>
        <v>-39.103370330036952</v>
      </c>
      <c r="D3177" s="5">
        <f t="shared" si="348"/>
        <v>133.39636538552938</v>
      </c>
      <c r="E3177" s="5">
        <f t="shared" si="349"/>
        <v>2021.7061367022613</v>
      </c>
      <c r="F3177" s="5">
        <f t="shared" si="351"/>
        <v>33.057180293541556</v>
      </c>
      <c r="G3177" s="16">
        <f>IF(AND(C$9="L",C$10="IB"),IF((($C$7*Coefficients!$C$16)/($A3177*($C$4/100)))&lt;=1,2*ASIN(($C$7*Coefficients!$C$16)/( $A3177*($C$4/100)))*180/PI(),180),IF(AND(C$9="C",C$10="IB"),IF((($C$7*Coefficients!$D$16)/($A3177*($C$4/100)))&lt;=1,2*ASIN(($C$7*Coefficients!$D$16)/( $A3177*($C$4/100)))*180/PI(),180),IF(AND(C$9="L",C$10="D"),IF((($C$7*Coefficients!$E$16)/($A3177*($C$4/100)))&lt;=1,2*ASIN(($C$7*Coefficients!$E$16)/( $A3177*($C$4/100)))*180/PI(),180),IF(AND(C$9="C",C$10="D"),IF((($C$7*Coefficients!$F$16)/($A3177*($C$4/100)))&lt;=1,2*ASIN(($C$7*Coefficients!$F$16)/( $A3177*($C$4/100)))*180/PI(),180),FALSE))))</f>
        <v>5.6391260730383435</v>
      </c>
      <c r="H3177" s="50">
        <f>IF(AND(C$9="L",C$10="IB"),(($C$7*Coefficients!$C$16)/($A3177*SIN(C$5*PI()/180))*100/2)^2*PI(),IF(AND(C$9="C",C$10="IB"),(($C$7*Coefficients!$D$16)/($A3177*SIN(C$5*PI()/180))*100/2)^2*PI(),IF(AND(C$9="L",C$10="D"),(($C$7*Coefficients!$E$16)/($A3177*SIN(C$5*PI()/180))*100/2)^2*PI(),IF(AND(C$9="C",C$10="D"),(($C$7* Coefficients!$F$16)/($A3177*SIN(C$5*PI()/180))*100/2)^2*PI(),FALSE))))</f>
        <v>13.334220578820659</v>
      </c>
      <c r="I3177" s="42">
        <f t="shared" si="352"/>
        <v>5.7688598334641711E-2</v>
      </c>
      <c r="L3177" s="44"/>
    </row>
    <row r="3178" spans="1:12" x14ac:dyDescent="0.25">
      <c r="A3178" s="51">
        <f t="shared" si="353"/>
        <v>13899.526312131185</v>
      </c>
      <c r="B3178" s="5">
        <f t="shared" si="347"/>
        <v>1.0351284045918585E-2</v>
      </c>
      <c r="C3178" s="49">
        <f t="shared" si="350"/>
        <v>-39.700115478599514</v>
      </c>
      <c r="D3178" s="5">
        <f t="shared" si="348"/>
        <v>133.70387576646951</v>
      </c>
      <c r="E3178" s="5">
        <f t="shared" si="349"/>
        <v>2031.0379082338229</v>
      </c>
      <c r="F3178" s="5">
        <f t="shared" si="351"/>
        <v>33.077180293541552</v>
      </c>
      <c r="G3178" s="16">
        <f>IF(AND(C$9="L",C$10="IB"),IF((($C$7*Coefficients!$C$16)/($A3178*($C$4/100)))&lt;=1,2*ASIN(($C$7*Coefficients!$C$16)/( $A3178*($C$4/100)))*180/PI(),180),IF(AND(C$9="C",C$10="IB"),IF((($C$7*Coefficients!$D$16)/($A3178*($C$4/100)))&lt;=1,2*ASIN(($C$7*Coefficients!$D$16)/( $A3178*($C$4/100)))*180/PI(),180),IF(AND(C$9="L",C$10="D"),IF((($C$7*Coefficients!$E$16)/($A3178*($C$4/100)))&lt;=1,2*ASIN(($C$7*Coefficients!$E$16)/( $A3178*($C$4/100)))*180/PI(),180),IF(AND(C$9="C",C$10="D"),IF((($C$7*Coefficients!$F$16)/($A3178*($C$4/100)))&lt;=1,2*ASIN(($C$7*Coefficients!$F$16)/( $A3178*($C$4/100)))*180/PI(),180),FALSE))))</f>
        <v>5.6261459995308973</v>
      </c>
      <c r="H3178" s="50">
        <f>IF(AND(C$9="L",C$10="IB"),(($C$7*Coefficients!$C$16)/($A3178*SIN(C$5*PI()/180))*100/2)^2*PI(),IF(AND(C$9="C",C$10="IB"),(($C$7*Coefficients!$D$16)/($A3178*SIN(C$5*PI()/180))*100/2)^2*PI(),IF(AND(C$9="L",C$10="D"),(($C$7*Coefficients!$E$16)/($A3178*SIN(C$5*PI()/180))*100/2)^2*PI(),IF(AND(C$9="C",C$10="D"),(($C$7* Coefficients!$F$16)/($A3178*SIN(C$5*PI()/180))*100/2)^2*PI(),FALSE))))</f>
        <v>13.272955400318299</v>
      </c>
      <c r="I3178" s="42">
        <f t="shared" si="352"/>
        <v>5.7555918240305676E-2</v>
      </c>
      <c r="L3178" s="44"/>
    </row>
    <row r="3179" spans="1:12" x14ac:dyDescent="0.25">
      <c r="A3179" s="51">
        <f t="shared" si="353"/>
        <v>13931.568029450678</v>
      </c>
      <c r="B3179" s="5">
        <f t="shared" si="347"/>
        <v>9.5986467193452576E-3</v>
      </c>
      <c r="C3179" s="49">
        <f t="shared" si="350"/>
        <v>-40.35579984701981</v>
      </c>
      <c r="D3179" s="5">
        <f t="shared" si="348"/>
        <v>134.01209503204916</v>
      </c>
      <c r="E3179" s="5">
        <f t="shared" si="349"/>
        <v>2040.4127532657008</v>
      </c>
      <c r="F3179" s="5">
        <f t="shared" si="351"/>
        <v>33.097180293541555</v>
      </c>
      <c r="G3179" s="16">
        <f>IF(AND(C$9="L",C$10="IB"),IF((($C$7*Coefficients!$C$16)/($A3179*($C$4/100)))&lt;=1,2*ASIN(($C$7*Coefficients!$C$16)/( $A3179*($C$4/100)))*180/PI(),180),IF(AND(C$9="C",C$10="IB"),IF((($C$7*Coefficients!$D$16)/($A3179*($C$4/100)))&lt;=1,2*ASIN(($C$7*Coefficients!$D$16)/( $A3179*($C$4/100)))*180/PI(),180),IF(AND(C$9="L",C$10="D"),IF((($C$7*Coefficients!$E$16)/($A3179*($C$4/100)))&lt;=1,2*ASIN(($C$7*Coefficients!$E$16)/( $A3179*($C$4/100)))*180/PI(),180),IF(AND(C$9="C",C$10="D"),IF((($C$7*Coefficients!$F$16)/($A3179*($C$4/100)))&lt;=1,2*ASIN(($C$7*Coefficients!$F$16)/( $A3179*($C$4/100)))*180/PI(),180),FALSE))))</f>
        <v>5.6131958513600111</v>
      </c>
      <c r="H3179" s="50">
        <f>IF(AND(C$9="L",C$10="IB"),(($C$7*Coefficients!$C$16)/($A3179*SIN(C$5*PI()/180))*100/2)^2*PI(),IF(AND(C$9="C",C$10="IB"),(($C$7*Coefficients!$D$16)/($A3179*SIN(C$5*PI()/180))*100/2)^2*PI(),IF(AND(C$9="L",C$10="D"),(($C$7*Coefficients!$E$16)/($A3179*SIN(C$5*PI()/180))*100/2)^2*PI(),IF(AND(C$9="C",C$10="D"),(($C$7* Coefficients!$F$16)/($A3179*SIN(C$5*PI()/180))*100/2)^2*PI(),FALSE))))</f>
        <v>13.211971709742039</v>
      </c>
      <c r="I3179" s="42">
        <f t="shared" si="352"/>
        <v>5.7423543301718637E-2</v>
      </c>
      <c r="L3179" s="44"/>
    </row>
    <row r="3180" spans="1:12" x14ac:dyDescent="0.25">
      <c r="A3180" s="51">
        <f t="shared" si="353"/>
        <v>13963.683610557016</v>
      </c>
      <c r="B3180" s="5">
        <f t="shared" si="347"/>
        <v>8.8309678777739008E-3</v>
      </c>
      <c r="C3180" s="49">
        <f t="shared" si="350"/>
        <v>-41.07983389913813</v>
      </c>
      <c r="D3180" s="5">
        <f t="shared" si="348"/>
        <v>134.32102481641613</v>
      </c>
      <c r="E3180" s="5">
        <f t="shared" si="349"/>
        <v>2049.8308706161374</v>
      </c>
      <c r="F3180" s="5">
        <f t="shared" si="351"/>
        <v>33.117180293541551</v>
      </c>
      <c r="G3180" s="16">
        <f>IF(AND(C$9="L",C$10="IB"),IF((($C$7*Coefficients!$C$16)/($A3180*($C$4/100)))&lt;=1,2*ASIN(($C$7*Coefficients!$C$16)/( $A3180*($C$4/100)))*180/PI(),180),IF(AND(C$9="C",C$10="IB"),IF((($C$7*Coefficients!$D$16)/($A3180*($C$4/100)))&lt;=1,2*ASIN(($C$7*Coefficients!$D$16)/( $A3180*($C$4/100)))*180/PI(),180),IF(AND(C$9="L",C$10="D"),IF((($C$7*Coefficients!$E$16)/($A3180*($C$4/100)))&lt;=1,2*ASIN(($C$7*Coefficients!$E$16)/( $A3180*($C$4/100)))*180/PI(),180),IF(AND(C$9="C",C$10="D"),IF((($C$7*Coefficients!$F$16)/($A3180*($C$4/100)))&lt;=1,2*ASIN(($C$7*Coefficients!$F$16)/( $A3180*($C$4/100)))*180/PI(),180),FALSE))))</f>
        <v>5.6002755592025153</v>
      </c>
      <c r="H3180" s="50">
        <f>IF(AND(C$9="L",C$10="IB"),(($C$7*Coefficients!$C$16)/($A3180*SIN(C$5*PI()/180))*100/2)^2*PI(),IF(AND(C$9="C",C$10="IB"),(($C$7*Coefficients!$D$16)/($A3180*SIN(C$5*PI()/180))*100/2)^2*PI(),IF(AND(C$9="L",C$10="D"),(($C$7*Coefficients!$E$16)/($A3180*SIN(C$5*PI()/180))*100/2)^2*PI(),IF(AND(C$9="C",C$10="D"),(($C$7* Coefficients!$F$16)/($A3180*SIN(C$5*PI()/180))*100/2)^2*PI(),FALSE))))</f>
        <v>13.151268213772347</v>
      </c>
      <c r="I3180" s="42">
        <f t="shared" si="352"/>
        <v>5.7291472817041847E-2</v>
      </c>
      <c r="L3180" s="44"/>
    </row>
    <row r="3181" spans="1:12" x14ac:dyDescent="0.25">
      <c r="A3181" s="51">
        <f t="shared" si="353"/>
        <v>13995.873225723815</v>
      </c>
      <c r="B3181" s="5">
        <f t="shared" si="347"/>
        <v>8.0497177491280093E-3</v>
      </c>
      <c r="C3181" s="49">
        <f t="shared" si="350"/>
        <v>-41.884386944556255</v>
      </c>
      <c r="D3181" s="5">
        <f t="shared" si="348"/>
        <v>134.63066675748544</v>
      </c>
      <c r="E3181" s="5">
        <f t="shared" si="349"/>
        <v>2059.2924600210822</v>
      </c>
      <c r="F3181" s="5">
        <f t="shared" si="351"/>
        <v>33.137180293541554</v>
      </c>
      <c r="G3181" s="16">
        <f>IF(AND(C$9="L",C$10="IB"),IF((($C$7*Coefficients!$C$16)/($A3181*($C$4/100)))&lt;=1,2*ASIN(($C$7*Coefficients!$C$16)/( $A3181*($C$4/100)))*180/PI(),180),IF(AND(C$9="C",C$10="IB"),IF((($C$7*Coefficients!$D$16)/($A3181*($C$4/100)))&lt;=1,2*ASIN(($C$7*Coefficients!$D$16)/( $A3181*($C$4/100)))*180/PI(),180),IF(AND(C$9="L",C$10="D"),IF((($C$7*Coefficients!$E$16)/($A3181*($C$4/100)))&lt;=1,2*ASIN(($C$7*Coefficients!$E$16)/( $A3181*($C$4/100)))*180/PI(),180),IF(AND(C$9="C",C$10="D"),IF((($C$7*Coefficients!$F$16)/($A3181*($C$4/100)))&lt;=1,2*ASIN(($C$7*Coefficients!$F$16)/( $A3181*($C$4/100)))*180/PI(),180),FALSE))))</f>
        <v>5.5873850538981102</v>
      </c>
      <c r="H3181" s="50">
        <f>IF(AND(C$9="L",C$10="IB"),(($C$7*Coefficients!$C$16)/($A3181*SIN(C$5*PI()/180))*100/2)^2*PI(),IF(AND(C$9="C",C$10="IB"),(($C$7*Coefficients!$D$16)/($A3181*SIN(C$5*PI()/180))*100/2)^2*PI(),IF(AND(C$9="L",C$10="D"),(($C$7*Coefficients!$E$16)/($A3181*SIN(C$5*PI()/180))*100/2)^2*PI(),IF(AND(C$9="C",C$10="D"),(($C$7* Coefficients!$F$16)/($A3181*SIN(C$5*PI()/180))*100/2)^2*PI(),FALSE))))</f>
        <v>13.09084362503193</v>
      </c>
      <c r="I3181" s="42">
        <f t="shared" si="352"/>
        <v>5.7159706086050734E-2</v>
      </c>
      <c r="L3181" s="44"/>
    </row>
    <row r="3182" spans="1:12" x14ac:dyDescent="0.25">
      <c r="A3182" s="51">
        <f t="shared" si="353"/>
        <v>14028.13704561721</v>
      </c>
      <c r="B3182" s="5">
        <f t="shared" si="347"/>
        <v>7.2563995302094408E-3</v>
      </c>
      <c r="C3182" s="49">
        <f t="shared" si="350"/>
        <v>-42.78557626926662</v>
      </c>
      <c r="D3182" s="5">
        <f t="shared" si="348"/>
        <v>134.94102249694782</v>
      </c>
      <c r="E3182" s="5">
        <f t="shared" si="349"/>
        <v>2068.797722138419</v>
      </c>
      <c r="F3182" s="5">
        <f t="shared" si="351"/>
        <v>33.157180293541558</v>
      </c>
      <c r="G3182" s="16">
        <f>IF(AND(C$9="L",C$10="IB"),IF((($C$7*Coefficients!$C$16)/($A3182*($C$4/100)))&lt;=1,2*ASIN(($C$7*Coefficients!$C$16)/( $A3182*($C$4/100)))*180/PI(),180),IF(AND(C$9="C",C$10="IB"),IF((($C$7*Coefficients!$D$16)/($A3182*($C$4/100)))&lt;=1,2*ASIN(($C$7*Coefficients!$D$16)/( $A3182*($C$4/100)))*180/PI(),180),IF(AND(C$9="L",C$10="D"),IF((($C$7*Coefficients!$E$16)/($A3182*($C$4/100)))&lt;=1,2*ASIN(($C$7*Coefficients!$E$16)/( $A3182*($C$4/100)))*180/PI(),180),IF(AND(C$9="C",C$10="D"),IF((($C$7*Coefficients!$F$16)/($A3182*($C$4/100)))&lt;=1,2*ASIN(($C$7*Coefficients!$F$16)/( $A3182*($C$4/100)))*180/PI(),180),FALSE))))</f>
        <v>5.5745242664489734</v>
      </c>
      <c r="H3182" s="50">
        <f>IF(AND(C$9="L",C$10="IB"),(($C$7*Coefficients!$C$16)/($A3182*SIN(C$5*PI()/180))*100/2)^2*PI(),IF(AND(C$9="C",C$10="IB"),(($C$7*Coefficients!$D$16)/($A3182*SIN(C$5*PI()/180))*100/2)^2*PI(),IF(AND(C$9="L",C$10="D"),(($C$7*Coefficients!$E$16)/($A3182*SIN(C$5*PI()/180))*100/2)^2*PI(),IF(AND(C$9="C",C$10="D"),(($C$7* Coefficients!$F$16)/($A3182*SIN(C$5*PI()/180))*100/2)^2*PI(),FALSE))))</f>
        <v>13.030696662058487</v>
      </c>
      <c r="I3182" s="42">
        <f t="shared" si="352"/>
        <v>5.7028242410131207E-2</v>
      </c>
      <c r="L3182" s="44"/>
    </row>
    <row r="3183" spans="1:12" x14ac:dyDescent="0.25">
      <c r="A3183" s="51">
        <f t="shared" si="353"/>
        <v>14060.475241296761</v>
      </c>
      <c r="B3183" s="5">
        <f t="shared" si="347"/>
        <v>6.4525467561946E-3</v>
      </c>
      <c r="C3183" s="49">
        <f t="shared" si="350"/>
        <v>-43.805376796096468</v>
      </c>
      <c r="D3183" s="5">
        <f t="shared" si="348"/>
        <v>135.25209368027848</v>
      </c>
      <c r="E3183" s="5">
        <f t="shared" si="349"/>
        <v>2078.346858552231</v>
      </c>
      <c r="F3183" s="5">
        <f t="shared" si="351"/>
        <v>33.177180293541554</v>
      </c>
      <c r="G3183" s="16">
        <f>IF(AND(C$9="L",C$10="IB"),IF((($C$7*Coefficients!$C$16)/($A3183*($C$4/100)))&lt;=1,2*ASIN(($C$7*Coefficients!$C$16)/( $A3183*($C$4/100)))*180/PI(),180),IF(AND(C$9="C",C$10="IB"),IF((($C$7*Coefficients!$D$16)/($A3183*($C$4/100)))&lt;=1,2*ASIN(($C$7*Coefficients!$D$16)/( $A3183*($C$4/100)))*180/PI(),180),IF(AND(C$9="L",C$10="D"),IF((($C$7*Coefficients!$E$16)/($A3183*($C$4/100)))&lt;=1,2*ASIN(($C$7*Coefficients!$E$16)/( $A3183*($C$4/100)))*180/PI(),180),IF(AND(C$9="C",C$10="D"),IF((($C$7*Coefficients!$F$16)/($A3183*($C$4/100)))&lt;=1,2*ASIN(($C$7*Coefficients!$F$16)/( $A3183*($C$4/100)))*180/PI(),180),FALSE))))</f>
        <v>5.5616931280193596</v>
      </c>
      <c r="H3183" s="50">
        <f>IF(AND(C$9="L",C$10="IB"),(($C$7*Coefficients!$C$16)/($A3183*SIN(C$5*PI()/180))*100/2)^2*PI(),IF(AND(C$9="C",C$10="IB"),(($C$7*Coefficients!$D$16)/($A3183*SIN(C$5*PI()/180))*100/2)^2*PI(),IF(AND(C$9="L",C$10="D"),(($C$7*Coefficients!$E$16)/($A3183*SIN(C$5*PI()/180))*100/2)^2*PI(),IF(AND(C$9="C",C$10="D"),(($C$7* Coefficients!$F$16)/($A3183*SIN(C$5*PI()/180))*100/2)^2*PI(),FALSE))))</f>
        <v>12.970826049277479</v>
      </c>
      <c r="I3183" s="42">
        <f t="shared" si="352"/>
        <v>5.6897081092275946E-2</v>
      </c>
      <c r="L3183" s="44"/>
    </row>
    <row r="3184" spans="1:12" x14ac:dyDescent="0.25">
      <c r="A3184" s="51">
        <f t="shared" si="353"/>
        <v>14092.887984216362</v>
      </c>
      <c r="B3184" s="5">
        <f t="shared" si="347"/>
        <v>5.6397205723785543E-3</v>
      </c>
      <c r="C3184" s="49">
        <f t="shared" si="350"/>
        <v>-44.974848263880524</v>
      </c>
      <c r="D3184" s="5">
        <f t="shared" si="348"/>
        <v>135.56388195674592</v>
      </c>
      <c r="E3184" s="5">
        <f t="shared" si="349"/>
        <v>2087.9400717770695</v>
      </c>
      <c r="F3184" s="5">
        <f t="shared" si="351"/>
        <v>33.19718029354155</v>
      </c>
      <c r="G3184" s="16">
        <f>IF(AND(C$9="L",C$10="IB"),IF((($C$7*Coefficients!$C$16)/($A3184*($C$4/100)))&lt;=1,2*ASIN(($C$7*Coefficients!$C$16)/( $A3184*($C$4/100)))*180/PI(),180),IF(AND(C$9="C",C$10="IB"),IF((($C$7*Coefficients!$D$16)/($A3184*($C$4/100)))&lt;=1,2*ASIN(($C$7*Coefficients!$D$16)/( $A3184*($C$4/100)))*180/PI(),180),IF(AND(C$9="L",C$10="D"),IF((($C$7*Coefficients!$E$16)/($A3184*($C$4/100)))&lt;=1,2*ASIN(($C$7*Coefficients!$E$16)/( $A3184*($C$4/100)))*180/PI(),180),IF(AND(C$9="C",C$10="D"),IF((($C$7*Coefficients!$F$16)/($A3184*($C$4/100)))&lt;=1,2*ASIN(($C$7*Coefficients!$F$16)/( $A3184*($C$4/100)))*180/PI(),180),FALSE))))</f>
        <v>5.5488915699352015</v>
      </c>
      <c r="H3184" s="50">
        <f>IF(AND(C$9="L",C$10="IB"),(($C$7*Coefficients!$C$16)/($A3184*SIN(C$5*PI()/180))*100/2)^2*PI(),IF(AND(C$9="C",C$10="IB"),(($C$7*Coefficients!$D$16)/($A3184*SIN(C$5*PI()/180))*100/2)^2*PI(),IF(AND(C$9="L",C$10="D"),(($C$7*Coefficients!$E$16)/($A3184*SIN(C$5*PI()/180))*100/2)^2*PI(),IF(AND(C$9="C",C$10="D"),(($C$7* Coefficients!$F$16)/($A3184*SIN(C$5*PI()/180))*100/2)^2*PI(),FALSE))))</f>
        <v>12.911230516975106</v>
      </c>
      <c r="I3184" s="42">
        <f t="shared" si="352"/>
        <v>5.6766221437080711E-2</v>
      </c>
      <c r="L3184" s="44"/>
    </row>
    <row r="3185" spans="1:12" x14ac:dyDescent="0.25">
      <c r="A3185" s="51">
        <f t="shared" si="353"/>
        <v>14125.375446225153</v>
      </c>
      <c r="B3185" s="5">
        <f t="shared" si="347"/>
        <v>4.8195069120255353E-3</v>
      </c>
      <c r="C3185" s="49">
        <f t="shared" si="350"/>
        <v>-46.339947850744707</v>
      </c>
      <c r="D3185" s="5">
        <f t="shared" si="348"/>
        <v>135.87638897942048</v>
      </c>
      <c r="E3185" s="5">
        <f t="shared" si="349"/>
        <v>2097.5775652622497</v>
      </c>
      <c r="F3185" s="5">
        <f t="shared" si="351"/>
        <v>33.217180293541553</v>
      </c>
      <c r="G3185" s="16">
        <f>IF(AND(C$9="L",C$10="IB"),IF((($C$7*Coefficients!$C$16)/($A3185*($C$4/100)))&lt;=1,2*ASIN(($C$7*Coefficients!$C$16)/( $A3185*($C$4/100)))*180/PI(),180),IF(AND(C$9="C",C$10="IB"),IF((($C$7*Coefficients!$D$16)/($A3185*($C$4/100)))&lt;=1,2*ASIN(($C$7*Coefficients!$D$16)/( $A3185*($C$4/100)))*180/PI(),180),IF(AND(C$9="L",C$10="D"),IF((($C$7*Coefficients!$E$16)/($A3185*($C$4/100)))&lt;=1,2*ASIN(($C$7*Coefficients!$E$16)/( $A3185*($C$4/100)))*180/PI(),180),IF(AND(C$9="C",C$10="D"),IF((($C$7*Coefficients!$F$16)/($A3185*($C$4/100)))&lt;=1,2*ASIN(($C$7*Coefficients!$F$16)/( $A3185*($C$4/100)))*180/PI(),180),FALSE))))</f>
        <v>5.5361195236837144</v>
      </c>
      <c r="H3185" s="50">
        <f>IF(AND(C$9="L",C$10="IB"),(($C$7*Coefficients!$C$16)/($A3185*SIN(C$5*PI()/180))*100/2)^2*PI(),IF(AND(C$9="C",C$10="IB"),(($C$7*Coefficients!$D$16)/($A3185*SIN(C$5*PI()/180))*100/2)^2*PI(),IF(AND(C$9="L",C$10="D"),(($C$7*Coefficients!$E$16)/($A3185*SIN(C$5*PI()/180))*100/2)^2*PI(),IF(AND(C$9="C",C$10="D"),(($C$7* Coefficients!$F$16)/($A3185*SIN(C$5*PI()/180))*100/2)^2*PI(),FALSE))))</f>
        <v>12.851908801271378</v>
      </c>
      <c r="I3185" s="42">
        <f t="shared" si="352"/>
        <v>5.6635662750740619E-2</v>
      </c>
      <c r="L3185" s="44"/>
    </row>
    <row r="3186" spans="1:12" x14ac:dyDescent="0.25">
      <c r="A3186" s="51">
        <f t="shared" si="353"/>
        <v>14157.937799568419</v>
      </c>
      <c r="B3186" s="5">
        <f t="shared" si="347"/>
        <v>3.9935135844798375E-3</v>
      </c>
      <c r="C3186" s="49">
        <f t="shared" si="350"/>
        <v>-47.972896678344483</v>
      </c>
      <c r="D3186" s="5">
        <f t="shared" si="348"/>
        <v>136.18961640518333</v>
      </c>
      <c r="E3186" s="5">
        <f t="shared" si="349"/>
        <v>2107.2595433961669</v>
      </c>
      <c r="F3186" s="5">
        <f t="shared" si="351"/>
        <v>33.237180293541549</v>
      </c>
      <c r="G3186" s="16">
        <f>IF(AND(C$9="L",C$10="IB"),IF((($C$7*Coefficients!$C$16)/($A3186*($C$4/100)))&lt;=1,2*ASIN(($C$7*Coefficients!$C$16)/( $A3186*($C$4/100)))*180/PI(),180),IF(AND(C$9="C",C$10="IB"),IF((($C$7*Coefficients!$D$16)/($A3186*($C$4/100)))&lt;=1,2*ASIN(($C$7*Coefficients!$D$16)/( $A3186*($C$4/100)))*180/PI(),180),IF(AND(C$9="L",C$10="D"),IF((($C$7*Coefficients!$E$16)/($A3186*($C$4/100)))&lt;=1,2*ASIN(($C$7*Coefficients!$E$16)/( $A3186*($C$4/100)))*180/PI(),180),IF(AND(C$9="C",C$10="D"),IF((($C$7*Coefficients!$F$16)/($A3186*($C$4/100)))&lt;=1,2*ASIN(($C$7*Coefficients!$F$16)/( $A3186*($C$4/100)))*180/PI(),180),FALSE))))</f>
        <v>5.5233769209130132</v>
      </c>
      <c r="H3186" s="50">
        <f>IF(AND(C$9="L",C$10="IB"),(($C$7*Coefficients!$C$16)/($A3186*SIN(C$5*PI()/180))*100/2)^2*PI(),IF(AND(C$9="C",C$10="IB"),(($C$7*Coefficients!$D$16)/($A3186*SIN(C$5*PI()/180))*100/2)^2*PI(),IF(AND(C$9="L",C$10="D"),(($C$7*Coefficients!$E$16)/($A3186*SIN(C$5*PI()/180))*100/2)^2*PI(),IF(AND(C$9="C",C$10="D"),(($C$7* Coefficients!$F$16)/($A3186*SIN(C$5*PI()/180))*100/2)^2*PI(),FALSE))))</f>
        <v>12.7928596440933</v>
      </c>
      <c r="I3186" s="42">
        <f t="shared" si="352"/>
        <v>5.6505404341046526E-2</v>
      </c>
      <c r="L3186" s="44"/>
    </row>
    <row r="3187" spans="1:12" x14ac:dyDescent="0.25">
      <c r="A3187" s="51">
        <f t="shared" si="353"/>
        <v>14190.575216888519</v>
      </c>
      <c r="B3187" s="5">
        <f t="shared" si="347"/>
        <v>3.1633672779776845E-3</v>
      </c>
      <c r="C3187" s="49">
        <f t="shared" si="350"/>
        <v>-49.997007641046743</v>
      </c>
      <c r="D3187" s="5">
        <f t="shared" si="348"/>
        <v>136.50356589473512</v>
      </c>
      <c r="E3187" s="5">
        <f t="shared" si="349"/>
        <v>2116.9862115106303</v>
      </c>
      <c r="F3187" s="5">
        <f t="shared" si="351"/>
        <v>33.257180293541552</v>
      </c>
      <c r="G3187" s="16">
        <f>IF(AND(C$9="L",C$10="IB"),IF((($C$7*Coefficients!$C$16)/($A3187*($C$4/100)))&lt;=1,2*ASIN(($C$7*Coefficients!$C$16)/( $A3187*($C$4/100)))*180/PI(),180),IF(AND(C$9="C",C$10="IB"),IF((($C$7*Coefficients!$D$16)/($A3187*($C$4/100)))&lt;=1,2*ASIN(($C$7*Coefficients!$D$16)/( $A3187*($C$4/100)))*180/PI(),180),IF(AND(C$9="L",C$10="D"),IF((($C$7*Coefficients!$E$16)/($A3187*($C$4/100)))&lt;=1,2*ASIN(($C$7*Coefficients!$E$16)/( $A3187*($C$4/100)))*180/PI(),180),IF(AND(C$9="C",C$10="D"),IF((($C$7*Coefficients!$F$16)/($A3187*($C$4/100)))&lt;=1,2*ASIN(($C$7*Coefficients!$F$16)/( $A3187*($C$4/100)))*180/PI(),180),FALSE))))</f>
        <v>5.510663693431705</v>
      </c>
      <c r="H3187" s="50">
        <f>IF(AND(C$9="L",C$10="IB"),(($C$7*Coefficients!$C$16)/($A3187*SIN(C$5*PI()/180))*100/2)^2*PI(),IF(AND(C$9="C",C$10="IB"),(($C$7*Coefficients!$D$16)/($A3187*SIN(C$5*PI()/180))*100/2)^2*PI(),IF(AND(C$9="L",C$10="D"),(($C$7*Coefficients!$E$16)/($A3187*SIN(C$5*PI()/180))*100/2)^2*PI(),IF(AND(C$9="C",C$10="D"),(($C$7* Coefficients!$F$16)/($A3187*SIN(C$5*PI()/180))*100/2)^2*PI(),FALSE))))</f>
        <v>12.734081793148199</v>
      </c>
      <c r="I3187" s="42">
        <f t="shared" si="352"/>
        <v>5.6375445517381301E-2</v>
      </c>
      <c r="L3187" s="44"/>
    </row>
    <row r="3188" spans="1:12" x14ac:dyDescent="0.25">
      <c r="A3188" s="51">
        <f t="shared" si="353"/>
        <v>14223.28787122579</v>
      </c>
      <c r="B3188" s="5">
        <f t="shared" si="347"/>
        <v>2.3307104818965385E-3</v>
      </c>
      <c r="C3188" s="49">
        <f t="shared" si="350"/>
        <v>-52.650233413533698</v>
      </c>
      <c r="D3188" s="5">
        <f t="shared" si="348"/>
        <v>136.81823911260474</v>
      </c>
      <c r="E3188" s="5">
        <f t="shared" si="349"/>
        <v>2126.7577758852176</v>
      </c>
      <c r="F3188" s="5">
        <f t="shared" si="351"/>
        <v>33.277180293541548</v>
      </c>
      <c r="G3188" s="16">
        <f>IF(AND(C$9="L",C$10="IB"),IF((($C$7*Coefficients!$C$16)/($A3188*($C$4/100)))&lt;=1,2*ASIN(($C$7*Coefficients!$C$16)/( $A3188*($C$4/100)))*180/PI(),180),IF(AND(C$9="C",C$10="IB"),IF((($C$7*Coefficients!$D$16)/($A3188*($C$4/100)))&lt;=1,2*ASIN(($C$7*Coefficients!$D$16)/( $A3188*($C$4/100)))*180/PI(),180),IF(AND(C$9="L",C$10="D"),IF((($C$7*Coefficients!$E$16)/($A3188*($C$4/100)))&lt;=1,2*ASIN(($C$7*Coefficients!$E$16)/( $A3188*($C$4/100)))*180/PI(),180),IF(AND(C$9="C",C$10="D"),IF((($C$7*Coefficients!$F$16)/($A3188*($C$4/100)))&lt;=1,2*ASIN(($C$7*Coefficients!$F$16)/( $A3188*($C$4/100)))*180/PI(),180),FALSE))))</f>
        <v>5.4979797732085052</v>
      </c>
      <c r="H3188" s="50">
        <f>IF(AND(C$9="L",C$10="IB"),(($C$7*Coefficients!$C$16)/($A3188*SIN(C$5*PI()/180))*100/2)^2*PI(),IF(AND(C$9="C",C$10="IB"),(($C$7*Coefficients!$D$16)/($A3188*SIN(C$5*PI()/180))*100/2)^2*PI(),IF(AND(C$9="L",C$10="D"),(($C$7*Coefficients!$E$16)/($A3188*SIN(C$5*PI()/180))*100/2)^2*PI(),IF(AND(C$9="C",C$10="D"),(($C$7* Coefficients!$F$16)/($A3188*SIN(C$5*PI()/180))*100/2)^2*PI(),FALSE))))</f>
        <v>12.675574001897166</v>
      </c>
      <c r="I3188" s="42">
        <f t="shared" si="352"/>
        <v>5.6245785590716198E-2</v>
      </c>
      <c r="L3188" s="44"/>
    </row>
    <row r="3189" spans="1:12" x14ac:dyDescent="0.25">
      <c r="A3189" s="51">
        <f t="shared" si="353"/>
        <v>14256.075936019468</v>
      </c>
      <c r="B3189" s="5">
        <f t="shared" si="347"/>
        <v>1.4971983334570262E-3</v>
      </c>
      <c r="C3189" s="49">
        <f t="shared" si="350"/>
        <v>-56.494413299477458</v>
      </c>
      <c r="D3189" s="5">
        <f t="shared" si="348"/>
        <v>137.13363772715832</v>
      </c>
      <c r="E3189" s="5">
        <f t="shared" si="349"/>
        <v>2136.5744437516491</v>
      </c>
      <c r="F3189" s="5">
        <f t="shared" si="351"/>
        <v>33.297180293541551</v>
      </c>
      <c r="G3189" s="16">
        <f>IF(AND(C$9="L",C$10="IB"),IF((($C$7*Coefficients!$C$16)/($A3189*($C$4/100)))&lt;=1,2*ASIN(($C$7*Coefficients!$C$16)/( $A3189*($C$4/100)))*180/PI(),180),IF(AND(C$9="C",C$10="IB"),IF((($C$7*Coefficients!$D$16)/($A3189*($C$4/100)))&lt;=1,2*ASIN(($C$7*Coefficients!$D$16)/( $A3189*($C$4/100)))*180/PI(),180),IF(AND(C$9="L",C$10="D"),IF((($C$7*Coefficients!$E$16)/($A3189*($C$4/100)))&lt;=1,2*ASIN(($C$7*Coefficients!$E$16)/( $A3189*($C$4/100)))*180/PI(),180),IF(AND(C$9="C",C$10="D"),IF((($C$7*Coefficients!$F$16)/($A3189*($C$4/100)))&lt;=1,2*ASIN(($C$7*Coefficients!$F$16)/( $A3189*($C$4/100)))*180/PI(),180),FALSE))))</f>
        <v>5.4853250923718466</v>
      </c>
      <c r="H3189" s="50">
        <f>IF(AND(C$9="L",C$10="IB"),(($C$7*Coefficients!$C$16)/($A3189*SIN(C$5*PI()/180))*100/2)^2*PI(),IF(AND(C$9="C",C$10="IB"),(($C$7*Coefficients!$D$16)/($A3189*SIN(C$5*PI()/180))*100/2)^2*PI(),IF(AND(C$9="L",C$10="D"),(($C$7*Coefficients!$E$16)/($A3189*SIN(C$5*PI()/180))*100/2)^2*PI(),IF(AND(C$9="C",C$10="D"),(($C$7* Coefficients!$F$16)/($A3189*SIN(C$5*PI()/180))*100/2)^2*PI(),FALSE))))</f>
        <v>12.617335029528615</v>
      </c>
      <c r="I3189" s="42">
        <f t="shared" si="352"/>
        <v>5.6116423873607206E-2</v>
      </c>
      <c r="L3189" s="44"/>
    </row>
    <row r="3190" spans="1:12" x14ac:dyDescent="0.25">
      <c r="A3190" s="51">
        <f t="shared" si="353"/>
        <v>14288.939585108608</v>
      </c>
      <c r="B3190" s="5">
        <f t="shared" si="347"/>
        <v>6.6449539418245531E-4</v>
      </c>
      <c r="C3190" s="49">
        <f t="shared" si="350"/>
        <v>-63.55016049873128</v>
      </c>
      <c r="D3190" s="5">
        <f t="shared" si="348"/>
        <v>137.44976341060783</v>
      </c>
      <c r="E3190" s="5">
        <f t="shared" si="349"/>
        <v>2146.4364232981857</v>
      </c>
      <c r="F3190" s="5">
        <f t="shared" si="351"/>
        <v>33.317180293541554</v>
      </c>
      <c r="G3190" s="16">
        <f>IF(AND(C$9="L",C$10="IB"),IF((($C$7*Coefficients!$C$16)/($A3190*($C$4/100)))&lt;=1,2*ASIN(($C$7*Coefficients!$C$16)/( $A3190*($C$4/100)))*180/PI(),180),IF(AND(C$9="C",C$10="IB"),IF((($C$7*Coefficients!$D$16)/($A3190*($C$4/100)))&lt;=1,2*ASIN(($C$7*Coefficients!$D$16)/( $A3190*($C$4/100)))*180/PI(),180),IF(AND(C$9="L",C$10="D"),IF((($C$7*Coefficients!$E$16)/($A3190*($C$4/100)))&lt;=1,2*ASIN(($C$7*Coefficients!$E$16)/( $A3190*($C$4/100)))*180/PI(),180),IF(AND(C$9="C",C$10="D"),IF((($C$7*Coefficients!$F$16)/($A3190*($C$4/100)))&lt;=1,2*ASIN(($C$7*Coefficients!$F$16)/( $A3190*($C$4/100)))*180/PI(),180),FALSE))))</f>
        <v>5.472699583209482</v>
      </c>
      <c r="H3190" s="50">
        <f>IF(AND(C$9="L",C$10="IB"),(($C$7*Coefficients!$C$16)/($A3190*SIN(C$5*PI()/180))*100/2)^2*PI(),IF(AND(C$9="C",C$10="IB"),(($C$7*Coefficients!$D$16)/($A3190*SIN(C$5*PI()/180))*100/2)^2*PI(),IF(AND(C$9="L",C$10="D"),(($C$7*Coefficients!$E$16)/($A3190*SIN(C$5*PI()/180))*100/2)^2*PI(),IF(AND(C$9="C",C$10="D"),(($C$7* Coefficients!$F$16)/($A3190*SIN(C$5*PI()/180))*100/2)^2*PI(),FALSE))))</f>
        <v>12.559363640931974</v>
      </c>
      <c r="I3190" s="42">
        <f t="shared" si="352"/>
        <v>5.5987359680191362E-2</v>
      </c>
      <c r="L3190" s="44"/>
    </row>
    <row r="3191" spans="1:12" x14ac:dyDescent="0.25">
      <c r="A3191" s="51">
        <f t="shared" si="353"/>
        <v>14321.878992733007</v>
      </c>
      <c r="B3191" s="5">
        <f t="shared" si="347"/>
        <v>1.6572763830953067E-4</v>
      </c>
      <c r="C3191" s="49">
        <f t="shared" si="350"/>
        <v>-75.612101169648028</v>
      </c>
      <c r="D3191" s="5">
        <f t="shared" si="348"/>
        <v>137.76661783902028</v>
      </c>
      <c r="E3191" s="5">
        <f t="shared" si="349"/>
        <v>2156.3439236740383</v>
      </c>
      <c r="F3191" s="5">
        <f t="shared" si="351"/>
        <v>33.33718029354155</v>
      </c>
      <c r="G3191" s="16">
        <f>IF(AND(C$9="L",C$10="IB"),IF((($C$7*Coefficients!$C$16)/($A3191*($C$4/100)))&lt;=1,2*ASIN(($C$7*Coefficients!$C$16)/( $A3191*($C$4/100)))*180/PI(),180),IF(AND(C$9="C",C$10="IB"),IF((($C$7*Coefficients!$D$16)/($A3191*($C$4/100)))&lt;=1,2*ASIN(($C$7*Coefficients!$D$16)/( $A3191*($C$4/100)))*180/PI(),180),IF(AND(C$9="L",C$10="D"),IF((($C$7*Coefficients!$E$16)/($A3191*($C$4/100)))&lt;=1,2*ASIN(($C$7*Coefficients!$E$16)/( $A3191*($C$4/100)))*180/PI(),180),IF(AND(C$9="C",C$10="D"),IF((($C$7*Coefficients!$F$16)/($A3191*($C$4/100)))&lt;=1,2*ASIN(($C$7*Coefficients!$F$16)/( $A3191*($C$4/100)))*180/PI(),180),FALSE))))</f>
        <v>5.4601031781681071</v>
      </c>
      <c r="H3191" s="50">
        <f>IF(AND(C$9="L",C$10="IB"),(($C$7*Coefficients!$C$16)/($A3191*SIN(C$5*PI()/180))*100/2)^2*PI(),IF(AND(C$9="C",C$10="IB"),(($C$7*Coefficients!$D$16)/($A3191*SIN(C$5*PI()/180))*100/2)^2*PI(),IF(AND(C$9="L",C$10="D"),(($C$7*Coefficients!$E$16)/($A3191*SIN(C$5*PI()/180))*100/2)^2*PI(),IF(AND(C$9="C",C$10="D"),(($C$7* Coefficients!$F$16)/($A3191*SIN(C$5*PI()/180))*100/2)^2*PI(),FALSE))))</f>
        <v>12.501658606671484</v>
      </c>
      <c r="I3191" s="42">
        <f t="shared" si="352"/>
        <v>5.5858592326183176E-2</v>
      </c>
      <c r="L3191" s="44"/>
    </row>
    <row r="3192" spans="1:12" x14ac:dyDescent="0.25">
      <c r="A3192" s="51">
        <f t="shared" si="353"/>
        <v>14354.894333534126</v>
      </c>
      <c r="B3192" s="5">
        <f t="shared" si="347"/>
        <v>9.9179727732695458E-4</v>
      </c>
      <c r="C3192" s="49">
        <f t="shared" si="350"/>
        <v>-60.071541765292267</v>
      </c>
      <c r="D3192" s="5">
        <f t="shared" si="348"/>
        <v>138.08420269232624</v>
      </c>
      <c r="E3192" s="5">
        <f t="shared" si="349"/>
        <v>2166.2971549938093</v>
      </c>
      <c r="F3192" s="5">
        <f t="shared" si="351"/>
        <v>33.357180293541553</v>
      </c>
      <c r="G3192" s="16">
        <f>IF(AND(C$9="L",C$10="IB"),IF((($C$7*Coefficients!$C$16)/($A3192*($C$4/100)))&lt;=1,2*ASIN(($C$7*Coefficients!$C$16)/( $A3192*($C$4/100)))*180/PI(),180),IF(AND(C$9="C",C$10="IB"),IF((($C$7*Coefficients!$D$16)/($A3192*($C$4/100)))&lt;=1,2*ASIN(($C$7*Coefficients!$D$16)/( $A3192*($C$4/100)))*180/PI(),180),IF(AND(C$9="L",C$10="D"),IF((($C$7*Coefficients!$E$16)/($A3192*($C$4/100)))&lt;=1,2*ASIN(($C$7*Coefficients!$E$16)/( $A3192*($C$4/100)))*180/PI(),180),IF(AND(C$9="C",C$10="D"),IF((($C$7*Coefficients!$F$16)/($A3192*($C$4/100)))&lt;=1,2*ASIN(($C$7*Coefficients!$F$16)/( $A3192*($C$4/100)))*180/PI(),180),FALSE))))</f>
        <v>5.44753580985296</v>
      </c>
      <c r="H3192" s="50">
        <f>IF(AND(C$9="L",C$10="IB"),(($C$7*Coefficients!$C$16)/($A3192*SIN(C$5*PI()/180))*100/2)^2*PI(),IF(AND(C$9="C",C$10="IB"),(($C$7*Coefficients!$D$16)/($A3192*SIN(C$5*PI()/180))*100/2)^2*PI(),IF(AND(C$9="L",C$10="D"),(($C$7*Coefficients!$E$16)/($A3192*SIN(C$5*PI()/180))*100/2)^2*PI(),IF(AND(C$9="C",C$10="D"),(($C$7* Coefficients!$F$16)/($A3192*SIN(C$5*PI()/180))*100/2)^2*PI(),FALSE))))</f>
        <v>12.444218702960141</v>
      </c>
      <c r="I3192" s="42">
        <f t="shared" si="352"/>
        <v>5.5730121128870949E-2</v>
      </c>
      <c r="L3192" s="44"/>
    </row>
    <row r="3193" spans="1:12" x14ac:dyDescent="0.25">
      <c r="A3193" s="51">
        <f t="shared" si="353"/>
        <v>14387.985782556014</v>
      </c>
      <c r="B3193" s="5">
        <f t="shared" si="347"/>
        <v>1.8120406468204254E-3</v>
      </c>
      <c r="C3193" s="49">
        <f t="shared" si="350"/>
        <v>-54.836641293318465</v>
      </c>
      <c r="D3193" s="5">
        <f t="shared" si="348"/>
        <v>138.40251965432898</v>
      </c>
      <c r="E3193" s="5">
        <f t="shared" si="349"/>
        <v>2176.2963283419444</v>
      </c>
      <c r="F3193" s="5">
        <f t="shared" si="351"/>
        <v>33.377180293541549</v>
      </c>
      <c r="G3193" s="16">
        <f>IF(AND(C$9="L",C$10="IB"),IF((($C$7*Coefficients!$C$16)/($A3193*($C$4/100)))&lt;=1,2*ASIN(($C$7*Coefficients!$C$16)/( $A3193*($C$4/100)))*180/PI(),180),IF(AND(C$9="C",C$10="IB"),IF((($C$7*Coefficients!$D$16)/($A3193*($C$4/100)))&lt;=1,2*ASIN(($C$7*Coefficients!$D$16)/( $A3193*($C$4/100)))*180/PI(),180),IF(AND(C$9="L",C$10="D"),IF((($C$7*Coefficients!$E$16)/($A3193*($C$4/100)))&lt;=1,2*ASIN(($C$7*Coefficients!$E$16)/( $A3193*($C$4/100)))*180/PI(),180),IF(AND(C$9="C",C$10="D"),IF((($C$7*Coefficients!$F$16)/($A3193*($C$4/100)))&lt;=1,2*ASIN(($C$7*Coefficients!$F$16)/( $A3193*($C$4/100)))*180/PI(),180),FALSE))))</f>
        <v>5.4349974110274504</v>
      </c>
      <c r="H3193" s="50">
        <f>IF(AND(C$9="L",C$10="IB"),(($C$7*Coefficients!$C$16)/($A3193*SIN(C$5*PI()/180))*100/2)^2*PI(),IF(AND(C$9="C",C$10="IB"),(($C$7*Coefficients!$D$16)/($A3193*SIN(C$5*PI()/180))*100/2)^2*PI(),IF(AND(C$9="L",C$10="D"),(($C$7*Coefficients!$E$16)/($A3193*SIN(C$5*PI()/180))*100/2)^2*PI(),IF(AND(C$9="C",C$10="D"),(($C$7* Coefficients!$F$16)/($A3193*SIN(C$5*PI()/180))*100/2)^2*PI(),FALSE))))</f>
        <v>12.387042711633715</v>
      </c>
      <c r="I3193" s="42">
        <f t="shared" si="352"/>
        <v>5.5601945407113176E-2</v>
      </c>
      <c r="L3193" s="44"/>
    </row>
    <row r="3194" spans="1:12" x14ac:dyDescent="0.25">
      <c r="A3194" s="51">
        <f t="shared" si="353"/>
        <v>14421.15351524624</v>
      </c>
      <c r="B3194" s="5">
        <f t="shared" si="347"/>
        <v>2.6247889274195139E-3</v>
      </c>
      <c r="C3194" s="49">
        <f t="shared" si="350"/>
        <v>-51.61811229348519</v>
      </c>
      <c r="D3194" s="5">
        <f t="shared" si="348"/>
        <v>138.72157041271339</v>
      </c>
      <c r="E3194" s="5">
        <f t="shared" si="349"/>
        <v>2186.3416557772116</v>
      </c>
      <c r="F3194" s="5">
        <f t="shared" si="351"/>
        <v>33.397180293541545</v>
      </c>
      <c r="G3194" s="16">
        <f>IF(AND(C$9="L",C$10="IB"),IF((($C$7*Coefficients!$C$16)/($A3194*($C$4/100)))&lt;=1,2*ASIN(($C$7*Coefficients!$C$16)/( $A3194*($C$4/100)))*180/PI(),180),IF(AND(C$9="C",C$10="IB"),IF((($C$7*Coefficients!$D$16)/($A3194*($C$4/100)))&lt;=1,2*ASIN(($C$7*Coefficients!$D$16)/( $A3194*($C$4/100)))*180/PI(),180),IF(AND(C$9="L",C$10="D"),IF((($C$7*Coefficients!$E$16)/($A3194*($C$4/100)))&lt;=1,2*ASIN(($C$7*Coefficients!$E$16)/( $A3194*($C$4/100)))*180/PI(),180),IF(AND(C$9="C",C$10="D"),IF((($C$7*Coefficients!$F$16)/($A3194*($C$4/100)))&lt;=1,2*ASIN(($C$7*Coefficients!$F$16)/( $A3194*($C$4/100)))*180/PI(),180),FALSE))))</f>
        <v>5.4224879146127583</v>
      </c>
      <c r="H3194" s="50">
        <f>IF(AND(C$9="L",C$10="IB"),(($C$7*Coefficients!$C$16)/($A3194*SIN(C$5*PI()/180))*100/2)^2*PI(),IF(AND(C$9="C",C$10="IB"),(($C$7*Coefficients!$D$16)/($A3194*SIN(C$5*PI()/180))*100/2)^2*PI(),IF(AND(C$9="L",C$10="D"),(($C$7*Coefficients!$E$16)/($A3194*SIN(C$5*PI()/180))*100/2)^2*PI(),IF(AND(C$9="C",C$10="D"),(($C$7* Coefficients!$F$16)/($A3194*SIN(C$5*PI()/180))*100/2)^2*PI(),FALSE))))</f>
        <v>12.330129420124953</v>
      </c>
      <c r="I3194" s="42">
        <f t="shared" si="352"/>
        <v>5.5474064481334941E-2</v>
      </c>
      <c r="L3194" s="44"/>
    </row>
    <row r="3195" spans="1:12" x14ac:dyDescent="0.25">
      <c r="A3195" s="51">
        <f t="shared" si="353"/>
        <v>14454.397707456821</v>
      </c>
      <c r="B3195" s="5">
        <f t="shared" si="347"/>
        <v>3.4283808421575151E-3</v>
      </c>
      <c r="C3195" s="49">
        <f t="shared" si="350"/>
        <v>-49.298218808135857</v>
      </c>
      <c r="D3195" s="5">
        <f t="shared" si="348"/>
        <v>139.0413566590548</v>
      </c>
      <c r="E3195" s="5">
        <f t="shared" si="349"/>
        <v>2196.4333503371986</v>
      </c>
      <c r="F3195" s="5">
        <f t="shared" si="351"/>
        <v>33.417180293541549</v>
      </c>
      <c r="G3195" s="16">
        <f>IF(AND(C$9="L",C$10="IB"),IF((($C$7*Coefficients!$C$16)/($A3195*($C$4/100)))&lt;=1,2*ASIN(($C$7*Coefficients!$C$16)/( $A3195*($C$4/100)))*180/PI(),180),IF(AND(C$9="C",C$10="IB"),IF((($C$7*Coefficients!$D$16)/($A3195*($C$4/100)))&lt;=1,2*ASIN(($C$7*Coefficients!$D$16)/( $A3195*($C$4/100)))*180/PI(),180),IF(AND(C$9="L",C$10="D"),IF((($C$7*Coefficients!$E$16)/($A3195*($C$4/100)))&lt;=1,2*ASIN(($C$7*Coefficients!$E$16)/( $A3195*($C$4/100)))*180/PI(),180),IF(AND(C$9="C",C$10="D"),IF((($C$7*Coefficients!$F$16)/($A3195*($C$4/100)))&lt;=1,2*ASIN(($C$7*Coefficients!$F$16)/( $A3195*($C$4/100)))*180/PI(),180),FALSE))))</f>
        <v>5.4100072536874562</v>
      </c>
      <c r="H3195" s="50">
        <f>IF(AND(C$9="L",C$10="IB"),(($C$7*Coefficients!$C$16)/($A3195*SIN(C$5*PI()/180))*100/2)^2*PI(),IF(AND(C$9="C",C$10="IB"),(($C$7*Coefficients!$D$16)/($A3195*SIN(C$5*PI()/180))*100/2)^2*PI(),IF(AND(C$9="L",C$10="D"),(($C$7*Coefficients!$E$16)/($A3195*SIN(C$5*PI()/180))*100/2)^2*PI(),IF(AND(C$9="C",C$10="D"),(($C$7* Coefficients!$F$16)/($A3195*SIN(C$5*PI()/180))*100/2)^2*PI(),FALSE))))</f>
        <v>12.273477621437824</v>
      </c>
      <c r="I3195" s="42">
        <f t="shared" si="352"/>
        <v>5.5346477673524318E-2</v>
      </c>
      <c r="L3195" s="44"/>
    </row>
    <row r="3196" spans="1:12" x14ac:dyDescent="0.25">
      <c r="A3196" s="51">
        <f t="shared" si="353"/>
        <v>14487.718535445156</v>
      </c>
      <c r="B3196" s="5">
        <f t="shared" si="347"/>
        <v>4.2211661750180835E-3</v>
      </c>
      <c r="C3196" s="49">
        <f t="shared" si="350"/>
        <v>-47.491351012003875</v>
      </c>
      <c r="D3196" s="5">
        <f t="shared" si="348"/>
        <v>139.36188008882806</v>
      </c>
      <c r="E3196" s="5">
        <f t="shared" si="349"/>
        <v>2206.5716260428271</v>
      </c>
      <c r="F3196" s="5">
        <f t="shared" si="351"/>
        <v>33.437180293541545</v>
      </c>
      <c r="G3196" s="16">
        <f>IF(AND(C$9="L",C$10="IB"),IF((($C$7*Coefficients!$C$16)/($A3196*($C$4/100)))&lt;=1,2*ASIN(($C$7*Coefficients!$C$16)/( $A3196*($C$4/100)))*180/PI(),180),IF(AND(C$9="C",C$10="IB"),IF((($C$7*Coefficients!$D$16)/($A3196*($C$4/100)))&lt;=1,2*ASIN(($C$7*Coefficients!$D$16)/( $A3196*($C$4/100)))*180/PI(),180),IF(AND(C$9="L",C$10="D"),IF((($C$7*Coefficients!$E$16)/($A3196*($C$4/100)))&lt;=1,2*ASIN(($C$7*Coefficients!$E$16)/( $A3196*($C$4/100)))*180/PI(),180),IF(AND(C$9="C",C$10="D"),IF((($C$7*Coefficients!$F$16)/($A3196*($C$4/100)))&lt;=1,2*ASIN(($C$7*Coefficients!$F$16)/( $A3196*($C$4/100)))*180/PI(),180),FALSE))))</f>
        <v>5.3975553614871261</v>
      </c>
      <c r="H3196" s="50">
        <f>IF(AND(C$9="L",C$10="IB"),(($C$7*Coefficients!$C$16)/($A3196*SIN(C$5*PI()/180))*100/2)^2*PI(),IF(AND(C$9="C",C$10="IB"),(($C$7*Coefficients!$D$16)/($A3196*SIN(C$5*PI()/180))*100/2)^2*PI(),IF(AND(C$9="L",C$10="D"),(($C$7*Coefficients!$E$16)/($A3196*SIN(C$5*PI()/180))*100/2)^2*PI(),IF(AND(C$9="C",C$10="D"),(($C$7* Coefficients!$F$16)/($A3196*SIN(C$5*PI()/180))*100/2)^2*PI(),FALSE))))</f>
        <v>12.217086114121944</v>
      </c>
      <c r="I3196" s="42">
        <f t="shared" si="352"/>
        <v>5.5219184307228733E-2</v>
      </c>
      <c r="L3196" s="44"/>
    </row>
    <row r="3197" spans="1:12" x14ac:dyDescent="0.25">
      <c r="A3197" s="51">
        <f t="shared" si="353"/>
        <v>14521.116175874957</v>
      </c>
      <c r="B3197" s="5">
        <f t="shared" si="347"/>
        <v>5.0015093151937213E-3</v>
      </c>
      <c r="C3197" s="49">
        <f t="shared" si="350"/>
        <v>-46.017978359894414</v>
      </c>
      <c r="D3197" s="5">
        <f t="shared" si="348"/>
        <v>139.68314240141652</v>
      </c>
      <c r="E3197" s="5">
        <f t="shared" si="349"/>
        <v>2216.7566979028988</v>
      </c>
      <c r="F3197" s="5">
        <f t="shared" si="351"/>
        <v>33.457180293541548</v>
      </c>
      <c r="G3197" s="16">
        <f>IF(AND(C$9="L",C$10="IB"),IF((($C$7*Coefficients!$C$16)/($A3197*($C$4/100)))&lt;=1,2*ASIN(($C$7*Coefficients!$C$16)/( $A3197*($C$4/100)))*180/PI(),180),IF(AND(C$9="C",C$10="IB"),IF((($C$7*Coefficients!$D$16)/($A3197*($C$4/100)))&lt;=1,2*ASIN(($C$7*Coefficients!$D$16)/( $A3197*($C$4/100)))*180/PI(),180),IF(AND(C$9="L",C$10="D"),IF((($C$7*Coefficients!$E$16)/($A3197*($C$4/100)))&lt;=1,2*ASIN(($C$7*Coefficients!$E$16)/( $A3197*($C$4/100)))*180/PI(),180),IF(AND(C$9="C",C$10="D"),IF((($C$7*Coefficients!$F$16)/($A3197*($C$4/100)))&lt;=1,2*ASIN(($C$7*Coefficients!$F$16)/( $A3197*($C$4/100)))*180/PI(),180),FALSE))))</f>
        <v>5.3851321714039777</v>
      </c>
      <c r="H3197" s="50">
        <f>IF(AND(C$9="L",C$10="IB"),(($C$7*Coefficients!$C$16)/($A3197*SIN(C$5*PI()/180))*100/2)^2*PI(),IF(AND(C$9="C",C$10="IB"),(($C$7*Coefficients!$D$16)/($A3197*SIN(C$5*PI()/180))*100/2)^2*PI(),IF(AND(C$9="L",C$10="D"),(($C$7*Coefficients!$E$16)/($A3197*SIN(C$5*PI()/180))*100/2)^2*PI(),IF(AND(C$9="C",C$10="D"),(($C$7* Coefficients!$F$16)/($A3197*SIN(C$5*PI()/180))*100/2)^2*PI(),FALSE))))</f>
        <v>12.160953702247097</v>
      </c>
      <c r="I3197" s="42">
        <f t="shared" si="352"/>
        <v>5.5092183707551444E-2</v>
      </c>
      <c r="L3197" s="44"/>
    </row>
    <row r="3198" spans="1:12" x14ac:dyDescent="0.25">
      <c r="A3198" s="51">
        <f t="shared" si="353"/>
        <v>14554.590805817188</v>
      </c>
      <c r="B3198" s="5">
        <f t="shared" si="347"/>
        <v>5.7677928197356334E-3</v>
      </c>
      <c r="C3198" s="49">
        <f t="shared" si="350"/>
        <v>-44.779806959051172</v>
      </c>
      <c r="D3198" s="5">
        <f t="shared" si="348"/>
        <v>140.00514530012094</v>
      </c>
      <c r="E3198" s="5">
        <f t="shared" si="349"/>
        <v>2226.9887819186456</v>
      </c>
      <c r="F3198" s="5">
        <f t="shared" si="351"/>
        <v>33.477180293541544</v>
      </c>
      <c r="G3198" s="16">
        <f>IF(AND(C$9="L",C$10="IB"),IF((($C$7*Coefficients!$C$16)/($A3198*($C$4/100)))&lt;=1,2*ASIN(($C$7*Coefficients!$C$16)/( $A3198*($C$4/100)))*180/PI(),180),IF(AND(C$9="C",C$10="IB"),IF((($C$7*Coefficients!$D$16)/($A3198*($C$4/100)))&lt;=1,2*ASIN(($C$7*Coefficients!$D$16)/( $A3198*($C$4/100)))*180/PI(),180),IF(AND(C$9="L",C$10="D"),IF((($C$7*Coefficients!$E$16)/($A3198*($C$4/100)))&lt;=1,2*ASIN(($C$7*Coefficients!$E$16)/( $A3198*($C$4/100)))*180/PI(),180),IF(AND(C$9="C",C$10="D"),IF((($C$7*Coefficients!$F$16)/($A3198*($C$4/100)))&lt;=1,2*ASIN(($C$7*Coefficients!$F$16)/( $A3198*($C$4/100)))*180/PI(),180),FALSE))))</f>
        <v>5.3727376169864653</v>
      </c>
      <c r="H3198" s="50">
        <f>IF(AND(C$9="L",C$10="IB"),(($C$7*Coefficients!$C$16)/($A3198*SIN(C$5*PI()/180))*100/2)^2*PI(),IF(AND(C$9="C",C$10="IB"),(($C$7*Coefficients!$D$16)/($A3198*SIN(C$5*PI()/180))*100/2)^2*PI(),IF(AND(C$9="L",C$10="D"),(($C$7*Coefficients!$E$16)/($A3198*SIN(C$5*PI()/180))*100/2)^2*PI(),IF(AND(C$9="C",C$10="D"),(($C$7* Coefficients!$F$16)/($A3198*SIN(C$5*PI()/180))*100/2)^2*PI(),FALSE))))</f>
        <v>12.105079195377867</v>
      </c>
      <c r="I3198" s="42">
        <f t="shared" si="352"/>
        <v>5.4965475201147911E-2</v>
      </c>
      <c r="L3198" s="44"/>
    </row>
    <row r="3199" spans="1:12" x14ac:dyDescent="0.25">
      <c r="A3199" s="51">
        <f t="shared" si="353"/>
        <v>14588.142602751006</v>
      </c>
      <c r="B3199" s="5">
        <f t="shared" si="347"/>
        <v>6.5184209870528522E-3</v>
      </c>
      <c r="C3199" s="49">
        <f t="shared" si="350"/>
        <v>-43.717151888004054</v>
      </c>
      <c r="D3199" s="5">
        <f t="shared" si="348"/>
        <v>140.32789049216868</v>
      </c>
      <c r="E3199" s="5">
        <f t="shared" si="349"/>
        <v>2237.2680950883209</v>
      </c>
      <c r="F3199" s="5">
        <f t="shared" si="351"/>
        <v>33.497180293541547</v>
      </c>
      <c r="G3199" s="16">
        <f>IF(AND(C$9="L",C$10="IB"),IF((($C$7*Coefficients!$C$16)/($A3199*($C$4/100)))&lt;=1,2*ASIN(($C$7*Coefficients!$C$16)/( $A3199*($C$4/100)))*180/PI(),180),IF(AND(C$9="C",C$10="IB"),IF((($C$7*Coefficients!$D$16)/($A3199*($C$4/100)))&lt;=1,2*ASIN(($C$7*Coefficients!$D$16)/( $A3199*($C$4/100)))*180/PI(),180),IF(AND(C$9="L",C$10="D"),IF((($C$7*Coefficients!$E$16)/($A3199*($C$4/100)))&lt;=1,2*ASIN(($C$7*Coefficients!$E$16)/( $A3199*($C$4/100)))*180/PI(),180),IF(AND(C$9="C",C$10="D"),IF((($C$7*Coefficients!$F$16)/($A3199*($C$4/100)))&lt;=1,2*ASIN(($C$7*Coefficients!$F$16)/( $A3199*($C$4/100)))*180/PI(),180),FALSE))))</f>
        <v>5.360371631938901</v>
      </c>
      <c r="H3199" s="50">
        <f>IF(AND(C$9="L",C$10="IB"),(($C$7*Coefficients!$C$16)/($A3199*SIN(C$5*PI()/180))*100/2)^2*PI(),IF(AND(C$9="C",C$10="IB"),(($C$7*Coefficients!$D$16)/($A3199*SIN(C$5*PI()/180))*100/2)^2*PI(),IF(AND(C$9="L",C$10="D"),(($C$7*Coefficients!$E$16)/($A3199*SIN(C$5*PI()/180))*100/2)^2*PI(),IF(AND(C$9="C",C$10="D"),(($C$7* Coefficients!$F$16)/($A3199*SIN(C$5*PI()/180))*100/2)^2*PI(),FALSE))))</f>
        <v>12.049461408548396</v>
      </c>
      <c r="I3199" s="42">
        <f t="shared" si="352"/>
        <v>5.4839058116222243E-2</v>
      </c>
      <c r="L3199" s="44"/>
    </row>
    <row r="3200" spans="1:12" x14ac:dyDescent="0.25">
      <c r="A3200" s="51">
        <f t="shared" si="353"/>
        <v>14621.771744564698</v>
      </c>
      <c r="B3200" s="5">
        <f t="shared" si="347"/>
        <v>7.251823433525934E-3</v>
      </c>
      <c r="C3200" s="49">
        <f t="shared" si="350"/>
        <v>-42.791055571891548</v>
      </c>
      <c r="D3200" s="5">
        <f t="shared" si="348"/>
        <v>140.65137968872253</v>
      </c>
      <c r="E3200" s="5">
        <f t="shared" si="349"/>
        <v>2247.5948554117927</v>
      </c>
      <c r="F3200" s="5">
        <f t="shared" si="351"/>
        <v>33.517180293541543</v>
      </c>
      <c r="G3200" s="16">
        <f>IF(AND(C$9="L",C$10="IB"),IF((($C$7*Coefficients!$C$16)/($A3200*($C$4/100)))&lt;=1,2*ASIN(($C$7*Coefficients!$C$16)/( $A3200*($C$4/100)))*180/PI(),180),IF(AND(C$9="C",C$10="IB"),IF((($C$7*Coefficients!$D$16)/($A3200*($C$4/100)))&lt;=1,2*ASIN(($C$7*Coefficients!$D$16)/( $A3200*($C$4/100)))*180/PI(),180),IF(AND(C$9="L",C$10="D"),IF((($C$7*Coefficients!$E$16)/($A3200*($C$4/100)))&lt;=1,2*ASIN(($C$7*Coefficients!$E$16)/( $A3200*($C$4/100)))*180/PI(),180),IF(AND(C$9="C",C$10="D"),IF((($C$7*Coefficients!$F$16)/($A3200*($C$4/100)))&lt;=1,2*ASIN(($C$7*Coefficients!$F$16)/( $A3200*($C$4/100)))*180/PI(),180),FALSE))))</f>
        <v>5.3480341501210926</v>
      </c>
      <c r="H3200" s="50">
        <f>IF(AND(C$9="L",C$10="IB"),(($C$7*Coefficients!$C$16)/($A3200*SIN(C$5*PI()/180))*100/2)^2*PI(),IF(AND(C$9="C",C$10="IB"),(($C$7*Coefficients!$D$16)/($A3200*SIN(C$5*PI()/180))*100/2)^2*PI(),IF(AND(C$9="L",C$10="D"),(($C$7*Coefficients!$E$16)/($A3200*SIN(C$5*PI()/180))*100/2)^2*PI(),IF(AND(C$9="C",C$10="D"),(($C$7* Coefficients!$F$16)/($A3200*SIN(C$5*PI()/180))*100/2)^2*PI(),FALSE))))</f>
        <v>11.994099162237235</v>
      </c>
      <c r="I3200" s="42">
        <f t="shared" si="352"/>
        <v>5.4712931782523642E-2</v>
      </c>
      <c r="L3200" s="44"/>
    </row>
    <row r="3201" spans="1:12" x14ac:dyDescent="0.25">
      <c r="A3201" s="51">
        <f t="shared" si="353"/>
        <v>14655.478409556625</v>
      </c>
      <c r="B3201" s="5">
        <f t="shared" si="347"/>
        <v>7.966458665314884E-3</v>
      </c>
      <c r="C3201" s="49">
        <f t="shared" si="350"/>
        <v>-41.974693857903944</v>
      </c>
      <c r="D3201" s="5">
        <f t="shared" si="348"/>
        <v>140.9756146048901</v>
      </c>
      <c r="E3201" s="5">
        <f t="shared" si="349"/>
        <v>2257.9692818951739</v>
      </c>
      <c r="F3201" s="5">
        <f t="shared" si="351"/>
        <v>33.537180293541546</v>
      </c>
      <c r="G3201" s="16">
        <f>IF(AND(C$9="L",C$10="IB"),IF((($C$7*Coefficients!$C$16)/($A3201*($C$4/100)))&lt;=1,2*ASIN(($C$7*Coefficients!$C$16)/( $A3201*($C$4/100)))*180/PI(),180),IF(AND(C$9="C",C$10="IB"),IF((($C$7*Coefficients!$D$16)/($A3201*($C$4/100)))&lt;=1,2*ASIN(($C$7*Coefficients!$D$16)/( $A3201*($C$4/100)))*180/PI(),180),IF(AND(C$9="L",C$10="D"),IF((($C$7*Coefficients!$E$16)/($A3201*($C$4/100)))&lt;=1,2*ASIN(($C$7*Coefficients!$E$16)/( $A3201*($C$4/100)))*180/PI(),180),IF(AND(C$9="C",C$10="D"),IF((($C$7*Coefficients!$F$16)/($A3201*($C$4/100)))&lt;=1,2*ASIN(($C$7*Coefficients!$F$16)/( $A3201*($C$4/100)))*180/PI(),180),FALSE))))</f>
        <v>5.335725105547942</v>
      </c>
      <c r="H3201" s="50">
        <f>IF(AND(C$9="L",C$10="IB"),(($C$7*Coefficients!$C$16)/($A3201*SIN(C$5*PI()/180))*100/2)^2*PI(),IF(AND(C$9="C",C$10="IB"),(($C$7*Coefficients!$D$16)/($A3201*SIN(C$5*PI()/180))*100/2)^2*PI(),IF(AND(C$9="L",C$10="D"),(($C$7*Coefficients!$E$16)/($A3201*SIN(C$5*PI()/180))*100/2)^2*PI(),IF(AND(C$9="C",C$10="D"),(($C$7* Coefficients!$F$16)/($A3201*SIN(C$5*PI()/180))*100/2)^2*PI(),FALSE))))</f>
        <v>11.938991282342352</v>
      </c>
      <c r="I3201" s="42">
        <f t="shared" si="352"/>
        <v>5.4587095531342854E-2</v>
      </c>
      <c r="L3201" s="44"/>
    </row>
    <row r="3202" spans="1:12" x14ac:dyDescent="0.25">
      <c r="A3202" s="51">
        <f t="shared" si="353"/>
        <v>14689.26277643617</v>
      </c>
      <c r="B3202" s="5">
        <f t="shared" si="347"/>
        <v>8.6608176372646034E-3</v>
      </c>
      <c r="C3202" s="49">
        <f t="shared" si="350"/>
        <v>-41.24882211671995</v>
      </c>
      <c r="D3202" s="5">
        <f t="shared" si="348"/>
        <v>141.30059695973259</v>
      </c>
      <c r="E3202" s="5">
        <f t="shared" si="349"/>
        <v>2268.3915945554591</v>
      </c>
      <c r="F3202" s="5">
        <f t="shared" si="351"/>
        <v>33.557180293541549</v>
      </c>
      <c r="G3202" s="16">
        <f>IF(AND(C$9="L",C$10="IB"),IF((($C$7*Coefficients!$C$16)/($A3202*($C$4/100)))&lt;=1,2*ASIN(($C$7*Coefficients!$C$16)/( $A3202*($C$4/100)))*180/PI(),180),IF(AND(C$9="C",C$10="IB"),IF((($C$7*Coefficients!$D$16)/($A3202*($C$4/100)))&lt;=1,2*ASIN(($C$7*Coefficients!$D$16)/( $A3202*($C$4/100)))*180/PI(),180),IF(AND(C$9="L",C$10="D"),IF((($C$7*Coefficients!$E$16)/($A3202*($C$4/100)))&lt;=1,2*ASIN(($C$7*Coefficients!$E$16)/( $A3202*($C$4/100)))*180/PI(),180),IF(AND(C$9="C",C$10="D"),IF((($C$7*Coefficients!$F$16)/($A3202*($C$4/100)))&lt;=1,2*ASIN(($C$7*Coefficients!$F$16)/( $A3202*($C$4/100)))*180/PI(),180),FALSE))))</f>
        <v>5.3234444323890902</v>
      </c>
      <c r="H3202" s="50">
        <f>IF(AND(C$9="L",C$10="IB"),(($C$7*Coefficients!$C$16)/($A3202*SIN(C$5*PI()/180))*100/2)^2*PI(),IF(AND(C$9="C",C$10="IB"),(($C$7*Coefficients!$D$16)/($A3202*SIN(C$5*PI()/180))*100/2)^2*PI(),IF(AND(C$9="L",C$10="D"),(($C$7*Coefficients!$E$16)/($A3202*SIN(C$5*PI()/180))*100/2)^2*PI(),IF(AND(C$9="C",C$10="D"),(($C$7* Coefficients!$F$16)/($A3202*SIN(C$5*PI()/180))*100/2)^2*PI(),FALSE))))</f>
        <v>11.884136600156234</v>
      </c>
      <c r="I3202" s="42">
        <f t="shared" si="352"/>
        <v>5.4461548695508587E-2</v>
      </c>
      <c r="L3202" s="44"/>
    </row>
    <row r="3203" spans="1:12" x14ac:dyDescent="0.25">
      <c r="A3203" s="51">
        <f t="shared" si="353"/>
        <v>14723.125024324683</v>
      </c>
      <c r="B3203" s="5">
        <f t="shared" si="347"/>
        <v>9.3334272906620275E-3</v>
      </c>
      <c r="C3203" s="49">
        <f t="shared" si="350"/>
        <v>-40.599177028383153</v>
      </c>
      <c r="D3203" s="5">
        <f t="shared" si="348"/>
        <v>141.62632847627413</v>
      </c>
      <c r="E3203" s="5">
        <f t="shared" si="349"/>
        <v>2278.8620144252013</v>
      </c>
      <c r="F3203" s="5">
        <f t="shared" si="351"/>
        <v>33.577180293541545</v>
      </c>
      <c r="G3203" s="16">
        <f>IF(AND(C$9="L",C$10="IB"),IF((($C$7*Coefficients!$C$16)/($A3203*($C$4/100)))&lt;=1,2*ASIN(($C$7*Coefficients!$C$16)/( $A3203*($C$4/100)))*180/PI(),180),IF(AND(C$9="C",C$10="IB"),IF((($C$7*Coefficients!$D$16)/($A3203*($C$4/100)))&lt;=1,2*ASIN(($C$7*Coefficients!$D$16)/( $A3203*($C$4/100)))*180/PI(),180),IF(AND(C$9="L",C$10="D"),IF((($C$7*Coefficients!$E$16)/($A3203*($C$4/100)))&lt;=1,2*ASIN(($C$7*Coefficients!$E$16)/( $A3203*($C$4/100)))*180/PI(),180),IF(AND(C$9="C",C$10="D"),IF((($C$7*Coefficients!$F$16)/($A3203*($C$4/100)))&lt;=1,2*ASIN(($C$7*Coefficients!$F$16)/( $A3203*($C$4/100)))*180/PI(),180),FALSE))))</f>
        <v>5.3111920649685249</v>
      </c>
      <c r="H3203" s="50">
        <f>IF(AND(C$9="L",C$10="IB"),(($C$7*Coefficients!$C$16)/($A3203*SIN(C$5*PI()/180))*100/2)^2*PI(),IF(AND(C$9="C",C$10="IB"),(($C$7*Coefficients!$D$16)/($A3203*SIN(C$5*PI()/180))*100/2)^2*PI(),IF(AND(C$9="L",C$10="D"),(($C$7*Coefficients!$E$16)/($A3203*SIN(C$5*PI()/180))*100/2)^2*PI(),IF(AND(C$9="C",C$10="D"),(($C$7* Coefficients!$F$16)/($A3203*SIN(C$5*PI()/180))*100/2)^2*PI(),FALSE))))</f>
        <v>11.829533952341075</v>
      </c>
      <c r="I3203" s="42">
        <f t="shared" si="352"/>
        <v>5.4336290609384011E-2</v>
      </c>
      <c r="L3203" s="44"/>
    </row>
    <row r="3204" spans="1:12" x14ac:dyDescent="0.25">
      <c r="A3204" s="51">
        <f t="shared" si="353"/>
        <v>14757.065332756432</v>
      </c>
      <c r="B3204" s="5">
        <f t="shared" si="347"/>
        <v>9.9828540614513104E-3</v>
      </c>
      <c r="C3204" s="49">
        <f t="shared" si="350"/>
        <v>-40.014905555138903</v>
      </c>
      <c r="D3204" s="5">
        <f t="shared" si="348"/>
        <v>141.95281088151071</v>
      </c>
      <c r="E3204" s="5">
        <f t="shared" si="349"/>
        <v>2289.3807635571884</v>
      </c>
      <c r="F3204" s="5">
        <f t="shared" si="351"/>
        <v>33.597180293541541</v>
      </c>
      <c r="G3204" s="16">
        <f>IF(AND(C$9="L",C$10="IB"),IF((($C$7*Coefficients!$C$16)/($A3204*($C$4/100)))&lt;=1,2*ASIN(($C$7*Coefficients!$C$16)/( $A3204*($C$4/100)))*180/PI(),180),IF(AND(C$9="C",C$10="IB"),IF((($C$7*Coefficients!$D$16)/($A3204*($C$4/100)))&lt;=1,2*ASIN(($C$7*Coefficients!$D$16)/( $A3204*($C$4/100)))*180/PI(),180),IF(AND(C$9="L",C$10="D"),IF((($C$7*Coefficients!$E$16)/($A3204*($C$4/100)))&lt;=1,2*ASIN(($C$7*Coefficients!$E$16)/( $A3204*($C$4/100)))*180/PI(),180),IF(AND(C$9="C",C$10="D"),IF((($C$7*Coefficients!$F$16)/($A3204*($C$4/100)))&lt;=1,2*ASIN(($C$7*Coefficients!$F$16)/( $A3204*($C$4/100)))*180/PI(),180),FALSE))))</f>
        <v>5.2989679377642105</v>
      </c>
      <c r="H3204" s="50">
        <f>IF(AND(C$9="L",C$10="IB"),(($C$7*Coefficients!$C$16)/($A3204*SIN(C$5*PI()/180))*100/2)^2*PI(),IF(AND(C$9="C",C$10="IB"),(($C$7*Coefficients!$D$16)/($A3204*SIN(C$5*PI()/180))*100/2)^2*PI(),IF(AND(C$9="L",C$10="D"),(($C$7*Coefficients!$E$16)/($A3204*SIN(C$5*PI()/180))*100/2)^2*PI(),IF(AND(C$9="C",C$10="D"),(($C$7* Coefficients!$F$16)/($A3204*SIN(C$5*PI()/180))*100/2)^2*PI(),FALSE))))</f>
        <v>11.77518218090413</v>
      </c>
      <c r="I3204" s="42">
        <f t="shared" si="352"/>
        <v>5.4211320608863245E-2</v>
      </c>
      <c r="L3204" s="44"/>
    </row>
    <row r="3205" spans="1:12" x14ac:dyDescent="0.25">
      <c r="A3205" s="51">
        <f t="shared" si="353"/>
        <v>14791.083881679555</v>
      </c>
      <c r="B3205" s="5">
        <f t="shared" si="347"/>
        <v>1.060770735039529E-2</v>
      </c>
      <c r="C3205" s="49">
        <f t="shared" si="350"/>
        <v>-39.487569405221997</v>
      </c>
      <c r="D3205" s="5">
        <f t="shared" si="348"/>
        <v>142.28004590641967</v>
      </c>
      <c r="E3205" s="5">
        <f t="shared" si="349"/>
        <v>2299.9480650291612</v>
      </c>
      <c r="F3205" s="5">
        <f t="shared" si="351"/>
        <v>33.617180293541544</v>
      </c>
      <c r="G3205" s="16">
        <f>IF(AND(C$9="L",C$10="IB"),IF((($C$7*Coefficients!$C$16)/($A3205*($C$4/100)))&lt;=1,2*ASIN(($C$7*Coefficients!$C$16)/( $A3205*($C$4/100)))*180/PI(),180),IF(AND(C$9="C",C$10="IB"),IF((($C$7*Coefficients!$D$16)/($A3205*($C$4/100)))&lt;=1,2*ASIN(($C$7*Coefficients!$D$16)/( $A3205*($C$4/100)))*180/PI(),180),IF(AND(C$9="L",C$10="D"),IF((($C$7*Coefficients!$E$16)/($A3205*($C$4/100)))&lt;=1,2*ASIN(($C$7*Coefficients!$E$16)/( $A3205*($C$4/100)))*180/PI(),180),IF(AND(C$9="C",C$10="D"),IF((($C$7*Coefficients!$F$16)/($A3205*($C$4/100)))&lt;=1,2*ASIN(($C$7*Coefficients!$F$16)/( $A3205*($C$4/100)))*180/PI(),180),FALSE))))</f>
        <v>5.2867719854077162</v>
      </c>
      <c r="H3205" s="50">
        <f>IF(AND(C$9="L",C$10="IB"),(($C$7*Coefficients!$C$16)/($A3205*SIN(C$5*PI()/180))*100/2)^2*PI(),IF(AND(C$9="C",C$10="IB"),(($C$7*Coefficients!$D$16)/($A3205*SIN(C$5*PI()/180))*100/2)^2*PI(),IF(AND(C$9="L",C$10="D"),(($C$7*Coefficients!$E$16)/($A3205*SIN(C$5*PI()/180))*100/2)^2*PI(),IF(AND(C$9="C",C$10="D"),(($C$7* Coefficients!$F$16)/($A3205*SIN(C$5*PI()/180))*100/2)^2*PI(),FALSE))))</f>
        <v>11.721080133173141</v>
      </c>
      <c r="I3205" s="42">
        <f t="shared" si="352"/>
        <v>5.4086638031367762E-2</v>
      </c>
      <c r="L3205" s="44"/>
    </row>
    <row r="3206" spans="1:12" x14ac:dyDescent="0.25">
      <c r="A3206" s="51">
        <f t="shared" si="353"/>
        <v>14825.180851457009</v>
      </c>
      <c r="B3206" s="5">
        <f t="shared" si="347"/>
        <v>1.1206642946560598E-2</v>
      </c>
      <c r="C3206" s="49">
        <f t="shared" si="350"/>
        <v>-39.010489296956109</v>
      </c>
      <c r="D3206" s="5">
        <f t="shared" si="348"/>
        <v>142.60803528596847</v>
      </c>
      <c r="E3206" s="5">
        <f t="shared" si="349"/>
        <v>2310.5641429485358</v>
      </c>
      <c r="F3206" s="5">
        <f t="shared" si="351"/>
        <v>33.63718029354154</v>
      </c>
      <c r="G3206" s="16">
        <f>IF(AND(C$9="L",C$10="IB"),IF((($C$7*Coefficients!$C$16)/($A3206*($C$4/100)))&lt;=1,2*ASIN(($C$7*Coefficients!$C$16)/( $A3206*($C$4/100)))*180/PI(),180),IF(AND(C$9="C",C$10="IB"),IF((($C$7*Coefficients!$D$16)/($A3206*($C$4/100)))&lt;=1,2*ASIN(($C$7*Coefficients!$D$16)/( $A3206*($C$4/100)))*180/PI(),180),IF(AND(C$9="L",C$10="D"),IF((($C$7*Coefficients!$E$16)/($A3206*($C$4/100)))&lt;=1,2*ASIN(($C$7*Coefficients!$E$16)/( $A3206*($C$4/100)))*180/PI(),180),IF(AND(C$9="C",C$10="D"),IF((($C$7*Coefficients!$F$16)/($A3206*($C$4/100)))&lt;=1,2*ASIN(($C$7*Coefficients!$F$16)/( $A3206*($C$4/100)))*180/PI(),180),FALSE))))</f>
        <v>5.274604142683839</v>
      </c>
      <c r="H3206" s="50">
        <f>IF(AND(C$9="L",C$10="IB"),(($C$7*Coefficients!$C$16)/($A3206*SIN(C$5*PI()/180))*100/2)^2*PI(),IF(AND(C$9="C",C$10="IB"),(($C$7*Coefficients!$D$16)/($A3206*SIN(C$5*PI()/180))*100/2)^2*PI(),IF(AND(C$9="L",C$10="D"),(($C$7*Coefficients!$E$16)/($A3206*SIN(C$5*PI()/180))*100/2)^2*PI(),IF(AND(C$9="C",C$10="D"),(($C$7* Coefficients!$F$16)/($A3206*SIN(C$5*PI()/180))*100/2)^2*PI(),FALSE))))</f>
        <v>11.667226661771906</v>
      </c>
      <c r="I3206" s="42">
        <f t="shared" si="352"/>
        <v>5.3962242215842955E-2</v>
      </c>
      <c r="L3206" s="44"/>
    </row>
    <row r="3207" spans="1:12" x14ac:dyDescent="0.25">
      <c r="A3207" s="51">
        <f t="shared" si="353"/>
        <v>14859.356422867537</v>
      </c>
      <c r="B3207" s="5">
        <f t="shared" si="347"/>
        <v>1.1778366395418686E-2</v>
      </c>
      <c r="C3207" s="49">
        <f t="shared" si="350"/>
        <v>-38.578298799896473</v>
      </c>
      <c r="D3207" s="5">
        <f t="shared" si="348"/>
        <v>142.93678075912413</v>
      </c>
      <c r="E3207" s="5">
        <f t="shared" si="349"/>
        <v>2321.2292224571656</v>
      </c>
      <c r="F3207" s="5">
        <f t="shared" si="351"/>
        <v>33.657180293541543</v>
      </c>
      <c r="G3207" s="16">
        <f>IF(AND(C$9="L",C$10="IB"),IF((($C$7*Coefficients!$C$16)/($A3207*($C$4/100)))&lt;=1,2*ASIN(($C$7*Coefficients!$C$16)/( $A3207*($C$4/100)))*180/PI(),180),IF(AND(C$9="C",C$10="IB"),IF((($C$7*Coefficients!$D$16)/($A3207*($C$4/100)))&lt;=1,2*ASIN(($C$7*Coefficients!$D$16)/( $A3207*($C$4/100)))*180/PI(),180),IF(AND(C$9="L",C$10="D"),IF((($C$7*Coefficients!$E$16)/($A3207*($C$4/100)))&lt;=1,2*ASIN(($C$7*Coefficients!$E$16)/( $A3207*($C$4/100)))*180/PI(),180),IF(AND(C$9="C",C$10="D"),IF((($C$7*Coefficients!$F$16)/($A3207*($C$4/100)))&lt;=1,2*ASIN(($C$7*Coefficients!$F$16)/( $A3207*($C$4/100)))*180/PI(),180),FALSE))))</f>
        <v>5.2624643445302333</v>
      </c>
      <c r="H3207" s="50">
        <f>IF(AND(C$9="L",C$10="IB"),(($C$7*Coefficients!$C$16)/($A3207*SIN(C$5*PI()/180))*100/2)^2*PI(),IF(AND(C$9="C",C$10="IB"),(($C$7*Coefficients!$D$16)/($A3207*SIN(C$5*PI()/180))*100/2)^2*PI(),IF(AND(C$9="L",C$10="D"),(($C$7*Coefficients!$E$16)/($A3207*SIN(C$5*PI()/180))*100/2)^2*PI(),IF(AND(C$9="C",C$10="D"),(($C$7* Coefficients!$F$16)/($A3207*SIN(C$5*PI()/180))*100/2)^2*PI(),FALSE))))</f>
        <v>11.613620624595924</v>
      </c>
      <c r="I3207" s="42">
        <f t="shared" si="352"/>
        <v>5.3838132502754599E-2</v>
      </c>
      <c r="L3207" s="44"/>
    </row>
    <row r="3208" spans="1:12" x14ac:dyDescent="0.25">
      <c r="A3208" s="51">
        <f t="shared" si="353"/>
        <v>14893.610777106613</v>
      </c>
      <c r="B3208" s="5">
        <f t="shared" si="347"/>
        <v>1.2321636302785393E-2</v>
      </c>
      <c r="C3208" s="49">
        <f t="shared" si="350"/>
        <v>-38.186632288103425</v>
      </c>
      <c r="D3208" s="5">
        <f t="shared" si="348"/>
        <v>143.26628406886243</v>
      </c>
      <c r="E3208" s="5">
        <f t="shared" si="349"/>
        <v>2331.9435297361092</v>
      </c>
      <c r="F3208" s="5">
        <f t="shared" si="351"/>
        <v>33.677180293541539</v>
      </c>
      <c r="G3208" s="16">
        <f>IF(AND(C$9="L",C$10="IB"),IF((($C$7*Coefficients!$C$16)/($A3208*($C$4/100)))&lt;=1,2*ASIN(($C$7*Coefficients!$C$16)/( $A3208*($C$4/100)))*180/PI(),180),IF(AND(C$9="C",C$10="IB"),IF((($C$7*Coefficients!$D$16)/($A3208*($C$4/100)))&lt;=1,2*ASIN(($C$7*Coefficients!$D$16)/( $A3208*($C$4/100)))*180/PI(),180),IF(AND(C$9="L",C$10="D"),IF((($C$7*Coefficients!$E$16)/($A3208*($C$4/100)))&lt;=1,2*ASIN(($C$7*Coefficients!$E$16)/( $A3208*($C$4/100)))*180/PI(),180),IF(AND(C$9="C",C$10="D"),IF((($C$7*Coefficients!$F$16)/($A3208*($C$4/100)))&lt;=1,2*ASIN(($C$7*Coefficients!$F$16)/( $A3208*($C$4/100)))*180/PI(),180),FALSE))))</f>
        <v>5.2503525260370409</v>
      </c>
      <c r="H3208" s="50">
        <f>IF(AND(C$9="L",C$10="IB"),(($C$7*Coefficients!$C$16)/($A3208*SIN(C$5*PI()/180))*100/2)^2*PI(),IF(AND(C$9="C",C$10="IB"),(($C$7*Coefficients!$D$16)/($A3208*SIN(C$5*PI()/180))*100/2)^2*PI(),IF(AND(C$9="L",C$10="D"),(($C$7*Coefficients!$E$16)/($A3208*SIN(C$5*PI()/180))*100/2)^2*PI(),IF(AND(C$9="C",C$10="D"),(($C$7* Coefficients!$F$16)/($A3208*SIN(C$5*PI()/180))*100/2)^2*PI(),FALSE))))</f>
        <v>11.560260884788212</v>
      </c>
      <c r="I3208" s="42">
        <f t="shared" si="352"/>
        <v>5.3714308234085351E-2</v>
      </c>
      <c r="L3208" s="44"/>
    </row>
    <row r="3209" spans="1:12" x14ac:dyDescent="0.25">
      <c r="A3209" s="51">
        <f t="shared" si="353"/>
        <v>14927.944095787416</v>
      </c>
      <c r="B3209" s="5">
        <f t="shared" si="347"/>
        <v>1.2835267565771457E-2</v>
      </c>
      <c r="C3209" s="49">
        <f t="shared" si="350"/>
        <v>-37.831901470700934</v>
      </c>
      <c r="D3209" s="5">
        <f t="shared" si="348"/>
        <v>143.59654696217714</v>
      </c>
      <c r="E3209" s="5">
        <f t="shared" si="349"/>
        <v>2342.707292010432</v>
      </c>
      <c r="F3209" s="5">
        <f t="shared" si="351"/>
        <v>33.697180293541543</v>
      </c>
      <c r="G3209" s="16">
        <f>IF(AND(C$9="L",C$10="IB"),IF((($C$7*Coefficients!$C$16)/($A3209*($C$4/100)))&lt;=1,2*ASIN(($C$7*Coefficients!$C$16)/( $A3209*($C$4/100)))*180/PI(),180),IF(AND(C$9="C",C$10="IB"),IF((($C$7*Coefficients!$D$16)/($A3209*($C$4/100)))&lt;=1,2*ASIN(($C$7*Coefficients!$D$16)/( $A3209*($C$4/100)))*180/PI(),180),IF(AND(C$9="L",C$10="D"),IF((($C$7*Coefficients!$E$16)/($A3209*($C$4/100)))&lt;=1,2*ASIN(($C$7*Coefficients!$E$16)/( $A3209*($C$4/100)))*180/PI(),180),IF(AND(C$9="C",C$10="D"),IF((($C$7*Coefficients!$F$16)/($A3209*($C$4/100)))&lt;=1,2*ASIN(($C$7*Coefficients!$F$16)/( $A3209*($C$4/100)))*180/PI(),180),FALSE))))</f>
        <v>5.2382686224465127</v>
      </c>
      <c r="H3209" s="50">
        <f>IF(AND(C$9="L",C$10="IB"),(($C$7*Coefficients!$C$16)/($A3209*SIN(C$5*PI()/180))*100/2)^2*PI(),IF(AND(C$9="C",C$10="IB"),(($C$7*Coefficients!$D$16)/($A3209*SIN(C$5*PI()/180))*100/2)^2*PI(),IF(AND(C$9="L",C$10="D"),(($C$7*Coefficients!$E$16)/($A3209*SIN(C$5*PI()/180))*100/2)^2*PI(),IF(AND(C$9="C",C$10="D"),(($C$7* Coefficients!$F$16)/($A3209*SIN(C$5*PI()/180))*100/2)^2*PI(),FALSE))))</f>
        <v>11.507146310715141</v>
      </c>
      <c r="I3209" s="42">
        <f t="shared" si="352"/>
        <v>5.3590768753331255E-2</v>
      </c>
      <c r="L3209" s="44"/>
    </row>
    <row r="3210" spans="1:12" x14ac:dyDescent="0.25">
      <c r="A3210" s="51">
        <f t="shared" si="353"/>
        <v>14962.356560941782</v>
      </c>
      <c r="B3210" s="5">
        <f t="shared" si="347"/>
        <v>1.3318134521890181E-2</v>
      </c>
      <c r="C3210" s="49">
        <f t="shared" si="350"/>
        <v>-37.511132055246492</v>
      </c>
      <c r="D3210" s="5">
        <f t="shared" si="348"/>
        <v>143.92757119008928</v>
      </c>
      <c r="E3210" s="5">
        <f t="shared" si="349"/>
        <v>2353.5207375540194</v>
      </c>
      <c r="F3210" s="5">
        <f t="shared" si="351"/>
        <v>33.717180293541546</v>
      </c>
      <c r="G3210" s="16">
        <f>IF(AND(C$9="L",C$10="IB"),IF((($C$7*Coefficients!$C$16)/($A3210*($C$4/100)))&lt;=1,2*ASIN(($C$7*Coefficients!$C$16)/( $A3210*($C$4/100)))*180/PI(),180),IF(AND(C$9="C",C$10="IB"),IF((($C$7*Coefficients!$D$16)/($A3210*($C$4/100)))&lt;=1,2*ASIN(($C$7*Coefficients!$D$16)/( $A3210*($C$4/100)))*180/PI(),180),IF(AND(C$9="L",C$10="D"),IF((($C$7*Coefficients!$E$16)/($A3210*($C$4/100)))&lt;=1,2*ASIN(($C$7*Coefficients!$E$16)/( $A3210*($C$4/100)))*180/PI(),180),IF(AND(C$9="C",C$10="D"),IF((($C$7*Coefficients!$F$16)/($A3210*($C$4/100)))&lt;=1,2*ASIN(($C$7*Coefficients!$F$16)/( $A3210*($C$4/100)))*180/PI(),180),FALSE))))</f>
        <v>5.2262125691526515</v>
      </c>
      <c r="H3210" s="50">
        <f>IF(AND(C$9="L",C$10="IB"),(($C$7*Coefficients!$C$16)/($A3210*SIN(C$5*PI()/180))*100/2)^2*PI(),IF(AND(C$9="C",C$10="IB"),(($C$7*Coefficients!$D$16)/($A3210*SIN(C$5*PI()/180))*100/2)^2*PI(),IF(AND(C$9="L",C$10="D"),(($C$7*Coefficients!$E$16)/($A3210*SIN(C$5*PI()/180))*100/2)^2*PI(),IF(AND(C$9="C",C$10="D"),(($C$7* Coefficients!$F$16)/($A3210*SIN(C$5*PI()/180))*100/2)^2*PI(),FALSE))))</f>
        <v>11.454275775942492</v>
      </c>
      <c r="I3210" s="42">
        <f t="shared" si="352"/>
        <v>5.3467513405498289E-2</v>
      </c>
      <c r="L3210" s="44"/>
    </row>
    <row r="3211" spans="1:12" x14ac:dyDescent="0.25">
      <c r="A3211" s="51">
        <f t="shared" si="353"/>
        <v>14996.848355021177</v>
      </c>
      <c r="B3211" s="5">
        <f t="shared" si="347"/>
        <v>1.3769174007460904E-2</v>
      </c>
      <c r="C3211" s="49">
        <f t="shared" si="350"/>
        <v>-37.221842233004253</v>
      </c>
      <c r="D3211" s="5">
        <f t="shared" si="348"/>
        <v>144.25935850765626</v>
      </c>
      <c r="E3211" s="5">
        <f t="shared" si="349"/>
        <v>2364.3840956944218</v>
      </c>
      <c r="F3211" s="5">
        <f t="shared" si="351"/>
        <v>33.737180293541542</v>
      </c>
      <c r="G3211" s="16">
        <f>IF(AND(C$9="L",C$10="IB"),IF((($C$7*Coefficients!$C$16)/($A3211*($C$4/100)))&lt;=1,2*ASIN(($C$7*Coefficients!$C$16)/( $A3211*($C$4/100)))*180/PI(),180),IF(AND(C$9="C",C$10="IB"),IF((($C$7*Coefficients!$D$16)/($A3211*($C$4/100)))&lt;=1,2*ASIN(($C$7*Coefficients!$D$16)/( $A3211*($C$4/100)))*180/PI(),180),IF(AND(C$9="L",C$10="D"),IF((($C$7*Coefficients!$E$16)/($A3211*($C$4/100)))&lt;=1,2*ASIN(($C$7*Coefficients!$E$16)/( $A3211*($C$4/100)))*180/PI(),180),IF(AND(C$9="C",C$10="D"),IF((($C$7*Coefficients!$F$16)/($A3211*($C$4/100)))&lt;=1,2*ASIN(($C$7*Coefficients!$F$16)/( $A3211*($C$4/100)))*180/PI(),180),FALSE))))</f>
        <v>5.2141843017008318</v>
      </c>
      <c r="H3211" s="50">
        <f>IF(AND(C$9="L",C$10="IB"),(($C$7*Coefficients!$C$16)/($A3211*SIN(C$5*PI()/180))*100/2)^2*PI(),IF(AND(C$9="C",C$10="IB"),(($C$7*Coefficients!$D$16)/($A3211*SIN(C$5*PI()/180))*100/2)^2*PI(),IF(AND(C$9="L",C$10="D"),(($C$7*Coefficients!$E$16)/($A3211*SIN(C$5*PI()/180))*100/2)^2*PI(),IF(AND(C$9="C",C$10="D"),(($C$7* Coefficients!$F$16)/($A3211*SIN(C$5*PI()/180))*100/2)^2*PI(),FALSE))))</f>
        <v>11.401648159211518</v>
      </c>
      <c r="I3211" s="42">
        <f t="shared" si="352"/>
        <v>5.3344541537098875E-2</v>
      </c>
      <c r="L3211" s="44"/>
    </row>
    <row r="3212" spans="1:12" x14ac:dyDescent="0.25">
      <c r="A3212" s="51">
        <f t="shared" si="353"/>
        <v>15031.419660897658</v>
      </c>
      <c r="B3212" s="5">
        <f t="shared" si="347"/>
        <v>1.4187388316461935E-2</v>
      </c>
      <c r="C3212" s="49">
        <f t="shared" si="350"/>
        <v>-36.961950884565589</v>
      </c>
      <c r="D3212" s="5">
        <f t="shared" si="348"/>
        <v>144.59191067398149</v>
      </c>
      <c r="E3212" s="5">
        <f t="shared" si="349"/>
        <v>2375.2975968177202</v>
      </c>
      <c r="F3212" s="5">
        <f t="shared" si="351"/>
        <v>33.757180293541545</v>
      </c>
      <c r="G3212" s="16">
        <f>IF(AND(C$9="L",C$10="IB"),IF((($C$7*Coefficients!$C$16)/($A3212*($C$4/100)))&lt;=1,2*ASIN(($C$7*Coefficients!$C$16)/( $A3212*($C$4/100)))*180/PI(),180),IF(AND(C$9="C",C$10="IB"),IF((($C$7*Coefficients!$D$16)/($A3212*($C$4/100)))&lt;=1,2*ASIN(($C$7*Coefficients!$D$16)/( $A3212*($C$4/100)))*180/PI(),180),IF(AND(C$9="L",C$10="D"),IF((($C$7*Coefficients!$E$16)/($A3212*($C$4/100)))&lt;=1,2*ASIN(($C$7*Coefficients!$E$16)/( $A3212*($C$4/100)))*180/PI(),180),IF(AND(C$9="C",C$10="D"),IF((($C$7*Coefficients!$F$16)/($A3212*($C$4/100)))&lt;=1,2*ASIN(($C$7*Coefficients!$F$16)/( $A3212*($C$4/100)))*180/PI(),180),FALSE))))</f>
        <v>5.2021837557874413</v>
      </c>
      <c r="H3212" s="50">
        <f>IF(AND(C$9="L",C$10="IB"),(($C$7*Coefficients!$C$16)/($A3212*SIN(C$5*PI()/180))*100/2)^2*PI(),IF(AND(C$9="C",C$10="IB"),(($C$7*Coefficients!$D$16)/($A3212*SIN(C$5*PI()/180))*100/2)^2*PI(),IF(AND(C$9="L",C$10="D"),(($C$7*Coefficients!$E$16)/($A3212*SIN(C$5*PI()/180))*100/2)^2*PI(),IF(AND(C$9="C",C$10="D"),(($C$7* Coefficients!$F$16)/($A3212*SIN(C$5*PI()/180))*100/2)^2*PI(),FALSE))))</f>
        <v>11.349262344415212</v>
      </c>
      <c r="I3212" s="42">
        <f t="shared" si="352"/>
        <v>5.3221852496148393E-2</v>
      </c>
      <c r="L3212" s="44"/>
    </row>
    <row r="3213" spans="1:12" x14ac:dyDescent="0.25">
      <c r="A3213" s="51">
        <f t="shared" si="353"/>
        <v>15066.070661864849</v>
      </c>
      <c r="B3213" s="5">
        <f t="shared" si="347"/>
        <v>1.4571848051024936E-2</v>
      </c>
      <c r="C3213" s="49">
        <f t="shared" si="350"/>
        <v>-36.729707320858076</v>
      </c>
      <c r="D3213" s="5">
        <f t="shared" si="348"/>
        <v>144.92522945222345</v>
      </c>
      <c r="E3213" s="5">
        <f t="shared" si="349"/>
        <v>2386.2614723734073</v>
      </c>
      <c r="F3213" s="5">
        <f t="shared" si="351"/>
        <v>33.777180293541541</v>
      </c>
      <c r="G3213" s="16">
        <f>IF(AND(C$9="L",C$10="IB"),IF((($C$7*Coefficients!$C$16)/($A3213*($C$4/100)))&lt;=1,2*ASIN(($C$7*Coefficients!$C$16)/( $A3213*($C$4/100)))*180/PI(),180),IF(AND(C$9="C",C$10="IB"),IF((($C$7*Coefficients!$D$16)/($A3213*($C$4/100)))&lt;=1,2*ASIN(($C$7*Coefficients!$D$16)/( $A3213*($C$4/100)))*180/PI(),180),IF(AND(C$9="L",C$10="D"),IF((($C$7*Coefficients!$E$16)/($A3213*($C$4/100)))&lt;=1,2*ASIN(($C$7*Coefficients!$E$16)/( $A3213*($C$4/100)))*180/PI(),180),IF(AND(C$9="C",C$10="D"),IF((($C$7*Coefficients!$F$16)/($A3213*($C$4/100)))&lt;=1,2*ASIN(($C$7*Coefficients!$F$16)/( $A3213*($C$4/100)))*180/PI(),180),FALSE))))</f>
        <v>5.1902108672595109</v>
      </c>
      <c r="H3213" s="50">
        <f>IF(AND(C$9="L",C$10="IB"),(($C$7*Coefficients!$C$16)/($A3213*SIN(C$5*PI()/180))*100/2)^2*PI(),IF(AND(C$9="C",C$10="IB"),(($C$7*Coefficients!$D$16)/($A3213*SIN(C$5*PI()/180))*100/2)^2*PI(),IF(AND(C$9="L",C$10="D"),(($C$7*Coefficients!$E$16)/($A3213*SIN(C$5*PI()/180))*100/2)^2*PI(),IF(AND(C$9="C",C$10="D"),(($C$7* Coefficients!$F$16)/($A3213*SIN(C$5*PI()/180))*100/2)^2*PI(),FALSE))))</f>
        <v>11.297117220574595</v>
      </c>
      <c r="I3213" s="42">
        <f t="shared" si="352"/>
        <v>5.3099445632161769E-2</v>
      </c>
      <c r="L3213" s="44"/>
    </row>
    <row r="3214" spans="1:12" x14ac:dyDescent="0.25">
      <c r="A3214" s="51">
        <f t="shared" si="353"/>
        <v>15100.801541638906</v>
      </c>
      <c r="B3214" s="5">
        <f t="shared" si="347"/>
        <v>1.4921694854825857E-2</v>
      </c>
      <c r="C3214" s="49">
        <f t="shared" si="350"/>
        <v>-36.52363690952636</v>
      </c>
      <c r="D3214" s="5">
        <f t="shared" si="348"/>
        <v>145.25931660960504</v>
      </c>
      <c r="E3214" s="5">
        <f t="shared" si="349"/>
        <v>2397.2759548792974</v>
      </c>
      <c r="F3214" s="5">
        <f t="shared" si="351"/>
        <v>33.797180293541544</v>
      </c>
      <c r="G3214" s="16">
        <f>IF(AND(C$9="L",C$10="IB"),IF((($C$7*Coefficients!$C$16)/($A3214*($C$4/100)))&lt;=1,2*ASIN(($C$7*Coefficients!$C$16)/( $A3214*($C$4/100)))*180/PI(),180),IF(AND(C$9="C",C$10="IB"),IF((($C$7*Coefficients!$D$16)/($A3214*($C$4/100)))&lt;=1,2*ASIN(($C$7*Coefficients!$D$16)/( $A3214*($C$4/100)))*180/PI(),180),IF(AND(C$9="L",C$10="D"),IF((($C$7*Coefficients!$E$16)/($A3214*($C$4/100)))&lt;=1,2*ASIN(($C$7*Coefficients!$E$16)/( $A3214*($C$4/100)))*180/PI(),180),IF(AND(C$9="C",C$10="D"),IF((($C$7*Coefficients!$F$16)/($A3214*($C$4/100)))&lt;=1,2*ASIN(($C$7*Coefficients!$F$16)/( $A3214*($C$4/100)))*180/PI(),180),FALSE))))</f>
        <v>5.1782655721143449</v>
      </c>
      <c r="H3214" s="50">
        <f>IF(AND(C$9="L",C$10="IB"),(($C$7*Coefficients!$C$16)/($A3214*SIN(C$5*PI()/180))*100/2)^2*PI(),IF(AND(C$9="C",C$10="IB"),(($C$7*Coefficients!$D$16)/($A3214*SIN(C$5*PI()/180))*100/2)^2*PI(),IF(AND(C$9="L",C$10="D"),(($C$7*Coefficients!$E$16)/($A3214*SIN(C$5*PI()/180))*100/2)^2*PI(),IF(AND(C$9="C",C$10="D"),(($C$7* Coefficients!$F$16)/($A3214*SIN(C$5*PI()/180))*100/2)^2*PI(),FALSE))))</f>
        <v>11.245211681815174</v>
      </c>
      <c r="I3214" s="42">
        <f t="shared" si="352"/>
        <v>5.2977320296150002E-2</v>
      </c>
      <c r="L3214" s="44"/>
    </row>
    <row r="3215" spans="1:12" x14ac:dyDescent="0.25">
      <c r="A3215" s="51">
        <f t="shared" si="353"/>
        <v>15135.612484359497</v>
      </c>
      <c r="B3215" s="5">
        <f t="shared" si="347"/>
        <v>1.5236144020710813E-2</v>
      </c>
      <c r="C3215" s="49">
        <f t="shared" si="350"/>
        <v>-36.342498615857991</v>
      </c>
      <c r="D3215" s="5">
        <f t="shared" si="348"/>
        <v>145.59417391742318</v>
      </c>
      <c r="E3215" s="5">
        <f t="shared" si="349"/>
        <v>2408.341277926459</v>
      </c>
      <c r="F3215" s="5">
        <f t="shared" si="351"/>
        <v>33.81718029354154</v>
      </c>
      <c r="G3215" s="16">
        <f>IF(AND(C$9="L",C$10="IB"),IF((($C$7*Coefficients!$C$16)/($A3215*($C$4/100)))&lt;=1,2*ASIN(($C$7*Coefficients!$C$16)/( $A3215*($C$4/100)))*180/PI(),180),IF(AND(C$9="C",C$10="IB"),IF((($C$7*Coefficients!$D$16)/($A3215*($C$4/100)))&lt;=1,2*ASIN(($C$7*Coefficients!$D$16)/( $A3215*($C$4/100)))*180/PI(),180),IF(AND(C$9="L",C$10="D"),IF((($C$7*Coefficients!$E$16)/($A3215*($C$4/100)))&lt;=1,2*ASIN(($C$7*Coefficients!$E$16)/( $A3215*($C$4/100)))*180/PI(),180),IF(AND(C$9="C",C$10="D"),IF((($C$7*Coefficients!$F$16)/($A3215*($C$4/100)))&lt;=1,2*ASIN(($C$7*Coefficients!$F$16)/( $A3215*($C$4/100)))*180/PI(),180),FALSE))))</f>
        <v>5.166347806499167</v>
      </c>
      <c r="H3215" s="50">
        <f>IF(AND(C$9="L",C$10="IB"),(($C$7*Coefficients!$C$16)/($A3215*SIN(C$5*PI()/180))*100/2)^2*PI(),IF(AND(C$9="C",C$10="IB"),(($C$7*Coefficients!$D$16)/($A3215*SIN(C$5*PI()/180))*100/2)^2*PI(),IF(AND(C$9="L",C$10="D"),(($C$7*Coefficients!$E$16)/($A3215*SIN(C$5*PI()/180))*100/2)^2*PI(),IF(AND(C$9="C",C$10="D"),(($C$7* Coefficients!$F$16)/($A3215*SIN(C$5*PI()/180))*100/2)^2*PI(),FALSE))))</f>
        <v>11.193544627343504</v>
      </c>
      <c r="I3215" s="42">
        <f t="shared" si="352"/>
        <v>5.2855475840616707E-2</v>
      </c>
      <c r="L3215" s="44"/>
    </row>
    <row r="3216" spans="1:12" x14ac:dyDescent="0.25">
      <c r="A3216" s="51">
        <f t="shared" si="353"/>
        <v>15170.503674590775</v>
      </c>
      <c r="B3216" s="5">
        <f t="shared" si="347"/>
        <v>1.5514486964007522E-2</v>
      </c>
      <c r="C3216" s="49">
        <f t="shared" si="350"/>
        <v>-36.185251623490544</v>
      </c>
      <c r="D3216" s="5">
        <f t="shared" si="348"/>
        <v>145.92980315105797</v>
      </c>
      <c r="E3216" s="5">
        <f t="shared" si="349"/>
        <v>2419.457676184169</v>
      </c>
      <c r="F3216" s="5">
        <f t="shared" si="351"/>
        <v>33.837180293541536</v>
      </c>
      <c r="G3216" s="16">
        <f>IF(AND(C$9="L",C$10="IB"),IF((($C$7*Coefficients!$C$16)/($A3216*($C$4/100)))&lt;=1,2*ASIN(($C$7*Coefficients!$C$16)/( $A3216*($C$4/100)))*180/PI(),180),IF(AND(C$9="C",C$10="IB"),IF((($C$7*Coefficients!$D$16)/($A3216*($C$4/100)))&lt;=1,2*ASIN(($C$7*Coefficients!$D$16)/( $A3216*($C$4/100)))*180/PI(),180),IF(AND(C$9="L",C$10="D"),IF((($C$7*Coefficients!$E$16)/($A3216*($C$4/100)))&lt;=1,2*ASIN(($C$7*Coefficients!$E$16)/( $A3216*($C$4/100)))*180/PI(),180),IF(AND(C$9="C",C$10="D"),IF((($C$7*Coefficients!$F$16)/($A3216*($C$4/100)))&lt;=1,2*ASIN(($C$7*Coefficients!$F$16)/( $A3216*($C$4/100)))*180/PI(),180),FALSE))))</f>
        <v>5.1544575067107434</v>
      </c>
      <c r="H3216" s="50">
        <f>IF(AND(C$9="L",C$10="IB"),(($C$7*Coefficients!$C$16)/($A3216*SIN(C$5*PI()/180))*100/2)^2*PI(),IF(AND(C$9="C",C$10="IB"),(($C$7*Coefficients!$D$16)/($A3216*SIN(C$5*PI()/180))*100/2)^2*PI(),IF(AND(C$9="L",C$10="D"),(($C$7*Coefficients!$E$16)/($A3216*SIN(C$5*PI()/180))*100/2)^2*PI(),IF(AND(C$9="C",C$10="D"),(($C$7* Coefficients!$F$16)/($A3216*SIN(C$5*PI()/180))*100/2)^2*PI(),FALSE))))</f>
        <v>11.142114961423804</v>
      </c>
      <c r="I3216" s="42">
        <f t="shared" si="352"/>
        <v>5.2733911619554721E-2</v>
      </c>
      <c r="L3216" s="44"/>
    </row>
    <row r="3217" spans="1:12" x14ac:dyDescent="0.25">
      <c r="A3217" s="51">
        <f t="shared" si="353"/>
        <v>15205.475297322357</v>
      </c>
      <c r="B3217" s="5">
        <f t="shared" si="347"/>
        <v>1.5756093553106979E-2</v>
      </c>
      <c r="C3217" s="49">
        <f t="shared" si="350"/>
        <v>-36.051028983917597</v>
      </c>
      <c r="D3217" s="5">
        <f t="shared" si="348"/>
        <v>146.26620608998218</v>
      </c>
      <c r="E3217" s="5">
        <f t="shared" si="349"/>
        <v>2430.6253854048878</v>
      </c>
      <c r="F3217" s="5">
        <f t="shared" si="351"/>
        <v>33.857180293541532</v>
      </c>
      <c r="G3217" s="16">
        <f>IF(AND(C$9="L",C$10="IB"),IF((($C$7*Coefficients!$C$16)/($A3217*($C$4/100)))&lt;=1,2*ASIN(($C$7*Coefficients!$C$16)/( $A3217*($C$4/100)))*180/PI(),180),IF(AND(C$9="C",C$10="IB"),IF((($C$7*Coefficients!$D$16)/($A3217*($C$4/100)))&lt;=1,2*ASIN(($C$7*Coefficients!$D$16)/( $A3217*($C$4/100)))*180/PI(),180),IF(AND(C$9="L",C$10="D"),IF((($C$7*Coefficients!$E$16)/($A3217*($C$4/100)))&lt;=1,2*ASIN(($C$7*Coefficients!$E$16)/( $A3217*($C$4/100)))*180/PI(),180),IF(AND(C$9="C",C$10="D"),IF((($C$7*Coefficients!$F$16)/($A3217*($C$4/100)))&lt;=1,2*ASIN(($C$7*Coefficients!$F$16)/( $A3217*($C$4/100)))*180/PI(),180),FALSE))))</f>
        <v>5.1425946091950347</v>
      </c>
      <c r="H3217" s="50">
        <f>IF(AND(C$9="L",C$10="IB"),(($C$7*Coefficients!$C$16)/($A3217*SIN(C$5*PI()/180))*100/2)^2*PI(),IF(AND(C$9="C",C$10="IB"),(($C$7*Coefficients!$D$16)/($A3217*SIN(C$5*PI()/180))*100/2)^2*PI(),IF(AND(C$9="L",C$10="D"),(($C$7*Coefficients!$E$16)/($A3217*SIN(C$5*PI()/180))*100/2)^2*PI(),IF(AND(C$9="C",C$10="D"),(($C$7* Coefficients!$F$16)/($A3217*SIN(C$5*PI()/180))*100/2)^2*PI(),FALSE))))</f>
        <v>11.090921593354759</v>
      </c>
      <c r="I3217" s="42">
        <f t="shared" si="352"/>
        <v>5.2612626988442636E-2</v>
      </c>
      <c r="L3217" s="44"/>
    </row>
    <row r="3218" spans="1:12" x14ac:dyDescent="0.25">
      <c r="A3218" s="51">
        <f t="shared" si="353"/>
        <v>15240.527537970307</v>
      </c>
      <c r="B3218" s="5">
        <f t="shared" si="347"/>
        <v>1.5960414289061212E-2</v>
      </c>
      <c r="C3218" s="49">
        <f t="shared" si="350"/>
        <v>-35.939116794645621</v>
      </c>
      <c r="D3218" s="5">
        <f t="shared" si="348"/>
        <v>146.60338451777071</v>
      </c>
      <c r="E3218" s="5">
        <f t="shared" si="349"/>
        <v>2441.8446424292606</v>
      </c>
      <c r="F3218" s="5">
        <f t="shared" si="351"/>
        <v>33.877180293541535</v>
      </c>
      <c r="G3218" s="16">
        <f>IF(AND(C$9="L",C$10="IB"),IF((($C$7*Coefficients!$C$16)/($A3218*($C$4/100)))&lt;=1,2*ASIN(($C$7*Coefficients!$C$16)/( $A3218*($C$4/100)))*180/PI(),180),IF(AND(C$9="C",C$10="IB"),IF((($C$7*Coefficients!$D$16)/($A3218*($C$4/100)))&lt;=1,2*ASIN(($C$7*Coefficients!$D$16)/( $A3218*($C$4/100)))*180/PI(),180),IF(AND(C$9="L",C$10="D"),IF((($C$7*Coefficients!$E$16)/($A3218*($C$4/100)))&lt;=1,2*ASIN(($C$7*Coefficients!$E$16)/( $A3218*($C$4/100)))*180/PI(),180),IF(AND(C$9="C",C$10="D"),IF((($C$7*Coefficients!$F$16)/($A3218*($C$4/100)))&lt;=1,2*ASIN(($C$7*Coefficients!$F$16)/( $A3218*($C$4/100)))*180/PI(),180),FALSE))))</f>
        <v>5.1307590505468195</v>
      </c>
      <c r="H3218" s="50">
        <f>IF(AND(C$9="L",C$10="IB"),(($C$7*Coefficients!$C$16)/($A3218*SIN(C$5*PI()/180))*100/2)^2*PI(),IF(AND(C$9="C",C$10="IB"),(($C$7*Coefficients!$D$16)/($A3218*SIN(C$5*PI()/180))*100/2)^2*PI(),IF(AND(C$9="L",C$10="D"),(($C$7*Coefficients!$E$16)/($A3218*SIN(C$5*PI()/180))*100/2)^2*PI(),IF(AND(C$9="C",C$10="D"),(($C$7* Coefficients!$F$16)/($A3218*SIN(C$5*PI()/180))*100/2)^2*PI(),FALSE))))</f>
        <v>11.039963437446353</v>
      </c>
      <c r="I3218" s="42">
        <f t="shared" si="352"/>
        <v>5.2491621304241412E-2</v>
      </c>
      <c r="L3218" s="44"/>
    </row>
    <row r="3219" spans="1:12" x14ac:dyDescent="0.25">
      <c r="A3219" s="51">
        <f t="shared" si="353"/>
        <v>15275.660582378114</v>
      </c>
      <c r="B3219" s="5">
        <f t="shared" si="347"/>
        <v>1.6126982326129764E-2</v>
      </c>
      <c r="C3219" s="49">
        <f t="shared" si="350"/>
        <v>-35.848937800042229</v>
      </c>
      <c r="D3219" s="5">
        <f t="shared" si="348"/>
        <v>146.94134022211003</v>
      </c>
      <c r="E3219" s="5">
        <f t="shared" si="349"/>
        <v>2453.1156851911355</v>
      </c>
      <c r="F3219" s="5">
        <f t="shared" si="351"/>
        <v>33.897180293541538</v>
      </c>
      <c r="G3219" s="16">
        <f>IF(AND(C$9="L",C$10="IB"),IF((($C$7*Coefficients!$C$16)/($A3219*($C$4/100)))&lt;=1,2*ASIN(($C$7*Coefficients!$C$16)/( $A3219*($C$4/100)))*180/PI(),180),IF(AND(C$9="C",C$10="IB"),IF((($C$7*Coefficients!$D$16)/($A3219*($C$4/100)))&lt;=1,2*ASIN(($C$7*Coefficients!$D$16)/( $A3219*($C$4/100)))*180/PI(),180),IF(AND(C$9="L",C$10="D"),IF((($C$7*Coefficients!$E$16)/($A3219*($C$4/100)))&lt;=1,2*ASIN(($C$7*Coefficients!$E$16)/( $A3219*($C$4/100)))*180/PI(),180),IF(AND(C$9="C",C$10="D"),IF((($C$7*Coefficients!$F$16)/($A3219*($C$4/100)))&lt;=1,2*ASIN(($C$7*Coefficients!$F$16)/( $A3219*($C$4/100)))*180/PI(),180),FALSE))))</f>
        <v>5.1189507675093475</v>
      </c>
      <c r="H3219" s="50">
        <f>IF(AND(C$9="L",C$10="IB"),(($C$7*Coefficients!$C$16)/($A3219*SIN(C$5*PI()/180))*100/2)^2*PI(),IF(AND(C$9="C",C$10="IB"),(($C$7*Coefficients!$D$16)/($A3219*SIN(C$5*PI()/180))*100/2)^2*PI(),IF(AND(C$9="L",C$10="D"),(($C$7*Coefficients!$E$16)/($A3219*SIN(C$5*PI()/180))*100/2)^2*PI(),IF(AND(C$9="C",C$10="D"),(($C$7* Coefficients!$F$16)/($A3219*SIN(C$5*PI()/180))*100/2)^2*PI(),FALSE))))</f>
        <v>10.989239412996888</v>
      </c>
      <c r="I3219" s="42">
        <f t="shared" si="352"/>
        <v>5.237089392539096E-2</v>
      </c>
      <c r="L3219" s="44"/>
    </row>
    <row r="3220" spans="1:12" x14ac:dyDescent="0.25">
      <c r="A3220" s="51">
        <f t="shared" si="353"/>
        <v>15310.874616817682</v>
      </c>
      <c r="B3220" s="5">
        <f t="shared" si="347"/>
        <v>1.6255415325418937E-2</v>
      </c>
      <c r="C3220" s="49">
        <f t="shared" si="350"/>
        <v>-35.780038596278224</v>
      </c>
      <c r="D3220" s="5">
        <f t="shared" si="348"/>
        <v>147.28007499480765</v>
      </c>
      <c r="E3220" s="5">
        <f t="shared" si="349"/>
        <v>2464.4387527226199</v>
      </c>
      <c r="F3220" s="5">
        <f t="shared" si="351"/>
        <v>33.917180293541534</v>
      </c>
      <c r="G3220" s="16">
        <f>IF(AND(C$9="L",C$10="IB"),IF((($C$7*Coefficients!$C$16)/($A3220*($C$4/100)))&lt;=1,2*ASIN(($C$7*Coefficients!$C$16)/( $A3220*($C$4/100)))*180/PI(),180),IF(AND(C$9="C",C$10="IB"),IF((($C$7*Coefficients!$D$16)/($A3220*($C$4/100)))&lt;=1,2*ASIN(($C$7*Coefficients!$D$16)/( $A3220*($C$4/100)))*180/PI(),180),IF(AND(C$9="L",C$10="D"),IF((($C$7*Coefficients!$E$16)/($A3220*($C$4/100)))&lt;=1,2*ASIN(($C$7*Coefficients!$E$16)/( $A3220*($C$4/100)))*180/PI(),180),IF(AND(C$9="C",C$10="D"),IF((($C$7*Coefficients!$F$16)/($A3220*($C$4/100)))&lt;=1,2*ASIN(($C$7*Coefficients!$F$16)/( $A3220*($C$4/100)))*180/PI(),180),FALSE))))</f>
        <v>5.1071696969739699</v>
      </c>
      <c r="H3220" s="50">
        <f>IF(AND(C$9="L",C$10="IB"),(($C$7*Coefficients!$C$16)/($A3220*SIN(C$5*PI()/180))*100/2)^2*PI(),IF(AND(C$9="C",C$10="IB"),(($C$7*Coefficients!$D$16)/($A3220*SIN(C$5*PI()/180))*100/2)^2*PI(),IF(AND(C$9="L",C$10="D"),(($C$7*Coefficients!$E$16)/($A3220*SIN(C$5*PI()/180))*100/2)^2*PI(),IF(AND(C$9="C",C$10="D"),(($C$7* Coefficients!$F$16)/($A3220*SIN(C$5*PI()/180))*100/2)^2*PI(),FALSE))))</f>
        <v>10.938748444270018</v>
      </c>
      <c r="I3220" s="42">
        <f t="shared" si="352"/>
        <v>5.2250444211806732E-2</v>
      </c>
      <c r="L3220" s="44"/>
    </row>
    <row r="3221" spans="1:12" x14ac:dyDescent="0.25">
      <c r="A3221" s="51">
        <f t="shared" si="353"/>
        <v>15346.169827990318</v>
      </c>
      <c r="B3221" s="5">
        <f t="shared" si="347"/>
        <v>1.6345417133998556E-2</v>
      </c>
      <c r="C3221" s="49">
        <f t="shared" si="350"/>
        <v>-35.732079835496428</v>
      </c>
      <c r="D3221" s="5">
        <f t="shared" si="348"/>
        <v>147.6195906318016</v>
      </c>
      <c r="E3221" s="5">
        <f t="shared" si="349"/>
        <v>2475.814085159137</v>
      </c>
      <c r="F3221" s="5">
        <f t="shared" si="351"/>
        <v>33.937180293541537</v>
      </c>
      <c r="G3221" s="16">
        <f>IF(AND(C$9="L",C$10="IB"),IF((($C$7*Coefficients!$C$16)/($A3221*($C$4/100)))&lt;=1,2*ASIN(($C$7*Coefficients!$C$16)/( $A3221*($C$4/100)))*180/PI(),180),IF(AND(C$9="C",C$10="IB"),IF((($C$7*Coefficients!$D$16)/($A3221*($C$4/100)))&lt;=1,2*ASIN(($C$7*Coefficients!$D$16)/( $A3221*($C$4/100)))*180/PI(),180),IF(AND(C$9="L",C$10="D"),IF((($C$7*Coefficients!$E$16)/($A3221*($C$4/100)))&lt;=1,2*ASIN(($C$7*Coefficients!$E$16)/( $A3221*($C$4/100)))*180/PI(),180),IF(AND(C$9="C",C$10="D"),IF((($C$7*Coefficients!$F$16)/($A3221*($C$4/100)))&lt;=1,2*ASIN(($C$7*Coefficients!$F$16)/( $A3221*($C$4/100)))*180/PI(),180),FALSE))))</f>
        <v>5.0954157759797827</v>
      </c>
      <c r="H3221" s="50">
        <f>IF(AND(C$9="L",C$10="IB"),(($C$7*Coefficients!$C$16)/($A3221*SIN(C$5*PI()/180))*100/2)^2*PI(),IF(AND(C$9="C",C$10="IB"),(($C$7*Coefficients!$D$16)/($A3221*SIN(C$5*PI()/180))*100/2)^2*PI(),IF(AND(C$9="L",C$10="D"),(($C$7*Coefficients!$E$16)/($A3221*SIN(C$5*PI()/180))*100/2)^2*PI(),IF(AND(C$9="C",C$10="D"),(($C$7* Coefficients!$F$16)/($A3221*SIN(C$5*PI()/180))*100/2)^2*PI(),FALSE))))</f>
        <v>10.888489460471968</v>
      </c>
      <c r="I3221" s="42">
        <f t="shared" si="352"/>
        <v>5.2130271524876336E-2</v>
      </c>
      <c r="L3221" s="44"/>
    </row>
    <row r="3222" spans="1:12" x14ac:dyDescent="0.25">
      <c r="A3222" s="51">
        <f t="shared" si="353"/>
        <v>15381.546403027714</v>
      </c>
      <c r="B3222" s="5">
        <f t="shared" si="347"/>
        <v>1.6396779282144967E-2</v>
      </c>
      <c r="C3222" s="49">
        <f t="shared" si="350"/>
        <v>-35.704828987041324</v>
      </c>
      <c r="D3222" s="5">
        <f t="shared" si="348"/>
        <v>147.95988893316999</v>
      </c>
      <c r="E3222" s="5">
        <f t="shared" si="349"/>
        <v>2487.2419237445279</v>
      </c>
      <c r="F3222" s="5">
        <f t="shared" si="351"/>
        <v>33.957180293541541</v>
      </c>
      <c r="G3222" s="16">
        <f>IF(AND(C$9="L",C$10="IB"),IF((($C$7*Coefficients!$C$16)/($A3222*($C$4/100)))&lt;=1,2*ASIN(($C$7*Coefficients!$C$16)/( $A3222*($C$4/100)))*180/PI(),180),IF(AND(C$9="C",C$10="IB"),IF((($C$7*Coefficients!$D$16)/($A3222*($C$4/100)))&lt;=1,2*ASIN(($C$7*Coefficients!$D$16)/( $A3222*($C$4/100)))*180/PI(),180),IF(AND(C$9="L",C$10="D"),IF((($C$7*Coefficients!$E$16)/($A3222*($C$4/100)))&lt;=1,2*ASIN(($C$7*Coefficients!$E$16)/( $A3222*($C$4/100)))*180/PI(),180),IF(AND(C$9="C",C$10="D"),IF((($C$7*Coefficients!$F$16)/($A3222*($C$4/100)))&lt;=1,2*ASIN(($C$7*Coefficients!$F$16)/( $A3222*($C$4/100)))*180/PI(),180),FALSE))))</f>
        <v>5.0836889417132722</v>
      </c>
      <c r="H3222" s="50">
        <f>IF(AND(C$9="L",C$10="IB"),(($C$7*Coefficients!$C$16)/($A3222*SIN(C$5*PI()/180))*100/2)^2*PI(),IF(AND(C$9="C",C$10="IB"),(($C$7*Coefficients!$D$16)/($A3222*SIN(C$5*PI()/180))*100/2)^2*PI(),IF(AND(C$9="L",C$10="D"),(($C$7*Coefficients!$E$16)/($A3222*SIN(C$5*PI()/180))*100/2)^2*PI(),IF(AND(C$9="C",C$10="D"),(($C$7* Coefficients!$F$16)/($A3222*SIN(C$5*PI()/180))*100/2)^2*PI(),FALSE))))</f>
        <v>10.838461395728798</v>
      </c>
      <c r="I3222" s="42">
        <f t="shared" si="352"/>
        <v>5.2010375227456163E-2</v>
      </c>
      <c r="L3222" s="44"/>
    </row>
    <row r="3223" spans="1:12" x14ac:dyDescent="0.25">
      <c r="A3223" s="51">
        <f t="shared" si="353"/>
        <v>15417.004529492953</v>
      </c>
      <c r="B3223" s="5">
        <f t="shared" si="347"/>
        <v>1.6409382291652511E-2</v>
      </c>
      <c r="C3223" s="49">
        <f t="shared" si="350"/>
        <v>-35.698155341005112</v>
      </c>
      <c r="D3223" s="5">
        <f t="shared" si="348"/>
        <v>148.30097170314053</v>
      </c>
      <c r="E3223" s="5">
        <f t="shared" si="349"/>
        <v>2498.7225108361649</v>
      </c>
      <c r="F3223" s="5">
        <f t="shared" si="351"/>
        <v>33.977180293541537</v>
      </c>
      <c r="G3223" s="16">
        <f>IF(AND(C$9="L",C$10="IB"),IF((($C$7*Coefficients!$C$16)/($A3223*($C$4/100)))&lt;=1,2*ASIN(($C$7*Coefficients!$C$16)/( $A3223*($C$4/100)))*180/PI(),180),IF(AND(C$9="C",C$10="IB"),IF((($C$7*Coefficients!$D$16)/($A3223*($C$4/100)))&lt;=1,2*ASIN(($C$7*Coefficients!$D$16)/( $A3223*($C$4/100)))*180/PI(),180),IF(AND(C$9="L",C$10="D"),IF((($C$7*Coefficients!$E$16)/($A3223*($C$4/100)))&lt;=1,2*ASIN(($C$7*Coefficients!$E$16)/( $A3223*($C$4/100)))*180/PI(),180),IF(AND(C$9="C",C$10="D"),IF((($C$7*Coefficients!$F$16)/($A3223*($C$4/100)))&lt;=1,2*ASIN(($C$7*Coefficients!$F$16)/( $A3223*($C$4/100)))*180/PI(),180),FALSE))))</f>
        <v>5.0719891315079586</v>
      </c>
      <c r="H3223" s="50">
        <f>IF(AND(C$9="L",C$10="IB"),(($C$7*Coefficients!$C$16)/($A3223*SIN(C$5*PI()/180))*100/2)^2*PI(),IF(AND(C$9="C",C$10="IB"),(($C$7*Coefficients!$D$16)/($A3223*SIN(C$5*PI()/180))*100/2)^2*PI(),IF(AND(C$9="L",C$10="D"),(($C$7*Coefficients!$E$16)/($A3223*SIN(C$5*PI()/180))*100/2)^2*PI(),IF(AND(C$9="C",C$10="D"),(($C$7* Coefficients!$F$16)/($A3223*SIN(C$5*PI()/180))*100/2)^2*PI(),FALSE))))</f>
        <v>10.78866318906384</v>
      </c>
      <c r="I3223" s="42">
        <f t="shared" si="352"/>
        <v>5.189075468386796E-2</v>
      </c>
      <c r="L3223" s="44"/>
    </row>
    <row r="3224" spans="1:12" x14ac:dyDescent="0.25">
      <c r="A3224" s="51">
        <f t="shared" si="353"/>
        <v>15452.544395381492</v>
      </c>
      <c r="B3224" s="5">
        <f t="shared" si="347"/>
        <v>1.6383196788473588E-2</v>
      </c>
      <c r="C3224" s="49">
        <f t="shared" si="350"/>
        <v>-35.712027042801765</v>
      </c>
      <c r="D3224" s="5">
        <f t="shared" si="348"/>
        <v>148.64284075010013</v>
      </c>
      <c r="E3224" s="5">
        <f t="shared" si="349"/>
        <v>2510.256089910089</v>
      </c>
      <c r="F3224" s="5">
        <f t="shared" si="351"/>
        <v>33.997180293541533</v>
      </c>
      <c r="G3224" s="16">
        <f>IF(AND(C$9="L",C$10="IB"),IF((($C$7*Coefficients!$C$16)/($A3224*($C$4/100)))&lt;=1,2*ASIN(($C$7*Coefficients!$C$16)/( $A3224*($C$4/100)))*180/PI(),180),IF(AND(C$9="C",C$10="IB"),IF((($C$7*Coefficients!$D$16)/($A3224*($C$4/100)))&lt;=1,2*ASIN(($C$7*Coefficients!$D$16)/( $A3224*($C$4/100)))*180/PI(),180),IF(AND(C$9="L",C$10="D"),IF((($C$7*Coefficients!$E$16)/($A3224*($C$4/100)))&lt;=1,2*ASIN(($C$7*Coefficients!$E$16)/( $A3224*($C$4/100)))*180/PI(),180),IF(AND(C$9="C",C$10="D"),IF((($C$7*Coefficients!$F$16)/($A3224*($C$4/100)))&lt;=1,2*ASIN(($C$7*Coefficients!$F$16)/( $A3224*($C$4/100)))*180/PI(),180),FALSE))))</f>
        <v>5.0603162828440311</v>
      </c>
      <c r="H3224" s="50">
        <f>IF(AND(C$9="L",C$10="IB"),(($C$7*Coefficients!$C$16)/($A3224*SIN(C$5*PI()/180))*100/2)^2*PI(),IF(AND(C$9="C",C$10="IB"),(($C$7*Coefficients!$D$16)/($A3224*SIN(C$5*PI()/180))*100/2)^2*PI(),IF(AND(C$9="L",C$10="D"),(($C$7*Coefficients!$E$16)/($A3224*SIN(C$5*PI()/180))*100/2)^2*PI(),IF(AND(C$9="C",C$10="D"),(($C$7* Coefficients!$F$16)/($A3224*SIN(C$5*PI()/180))*100/2)^2*PI(),FALSE))))</f>
        <v>10.739093784375152</v>
      </c>
      <c r="I3224" s="42">
        <f t="shared" si="352"/>
        <v>5.1771409259895519E-2</v>
      </c>
      <c r="L3224" s="44"/>
    </row>
    <row r="3225" spans="1:12" x14ac:dyDescent="0.25">
      <c r="A3225" s="51">
        <f t="shared" si="353"/>
        <v>15488.166189122159</v>
      </c>
      <c r="B3225" s="5">
        <f t="shared" si="347"/>
        <v>1.6318284413293877E-2</v>
      </c>
      <c r="C3225" s="49">
        <f t="shared" si="350"/>
        <v>-35.74651003542251</v>
      </c>
      <c r="D3225" s="5">
        <f t="shared" si="348"/>
        <v>148.98549788660438</v>
      </c>
      <c r="E3225" s="5">
        <f t="shared" si="349"/>
        <v>2521.8429055661773</v>
      </c>
      <c r="F3225" s="5">
        <f t="shared" si="351"/>
        <v>34.017180293541536</v>
      </c>
      <c r="G3225" s="16">
        <f>IF(AND(C$9="L",C$10="IB"),IF((($C$7*Coefficients!$C$16)/($A3225*($C$4/100)))&lt;=1,2*ASIN(($C$7*Coefficients!$C$16)/( $A3225*($C$4/100)))*180/PI(),180),IF(AND(C$9="C",C$10="IB"),IF((($C$7*Coefficients!$D$16)/($A3225*($C$4/100)))&lt;=1,2*ASIN(($C$7*Coefficients!$D$16)/( $A3225*($C$4/100)))*180/PI(),180),IF(AND(C$9="L",C$10="D"),IF((($C$7*Coefficients!$E$16)/($A3225*($C$4/100)))&lt;=1,2*ASIN(($C$7*Coefficients!$E$16)/( $A3225*($C$4/100)))*180/PI(),180),IF(AND(C$9="C",C$10="D"),IF((($C$7*Coefficients!$F$16)/($A3225*($C$4/100)))&lt;=1,2*ASIN(($C$7*Coefficients!$F$16)/( $A3225*($C$4/100)))*180/PI(),180),FALSE))))</f>
        <v>5.0486703333480074</v>
      </c>
      <c r="H3225" s="50">
        <f>IF(AND(C$9="L",C$10="IB"),(($C$7*Coefficients!$C$16)/($A3225*SIN(C$5*PI()/180))*100/2)^2*PI(),IF(AND(C$9="C",C$10="IB"),(($C$7*Coefficients!$D$16)/($A3225*SIN(C$5*PI()/180))*100/2)^2*PI(),IF(AND(C$9="L",C$10="D"),(($C$7*Coefficients!$E$16)/($A3225*SIN(C$5*PI()/180))*100/2)^2*PI(),IF(AND(C$9="C",C$10="D"),(($C$7* Coefficients!$F$16)/($A3225*SIN(C$5*PI()/180))*100/2)^2*PI(),FALSE))))</f>
        <v>10.689752130413137</v>
      </c>
      <c r="I3225" s="42">
        <f t="shared" si="352"/>
        <v>5.1652338322781294E-2</v>
      </c>
      <c r="L3225" s="44"/>
    </row>
    <row r="3226" spans="1:12" x14ac:dyDescent="0.25">
      <c r="A3226" s="51">
        <f t="shared" si="353"/>
        <v>15523.870099578162</v>
      </c>
      <c r="B3226" s="5">
        <f t="shared" si="347"/>
        <v>1.621479852402086E-2</v>
      </c>
      <c r="C3226" s="49">
        <f t="shared" si="350"/>
        <v>-35.801768865135728</v>
      </c>
      <c r="D3226" s="5">
        <f t="shared" si="348"/>
        <v>149.32894492938746</v>
      </c>
      <c r="E3226" s="5">
        <f t="shared" si="349"/>
        <v>2533.4832035333297</v>
      </c>
      <c r="F3226" s="5">
        <f t="shared" si="351"/>
        <v>34.037180293541532</v>
      </c>
      <c r="G3226" s="16">
        <f>IF(AND(C$9="L",C$10="IB"),IF((($C$7*Coefficients!$C$16)/($A3226*($C$4/100)))&lt;=1,2*ASIN(($C$7*Coefficients!$C$16)/( $A3226*($C$4/100)))*180/PI(),180),IF(AND(C$9="C",C$10="IB"),IF((($C$7*Coefficients!$D$16)/($A3226*($C$4/100)))&lt;=1,2*ASIN(($C$7*Coefficients!$D$16)/( $A3226*($C$4/100)))*180/PI(),180),IF(AND(C$9="L",C$10="D"),IF((($C$7*Coefficients!$E$16)/($A3226*($C$4/100)))&lt;=1,2*ASIN(($C$7*Coefficients!$E$16)/( $A3226*($C$4/100)))*180/PI(),180),IF(AND(C$9="C",C$10="D"),IF((($C$7*Coefficients!$F$16)/($A3226*($C$4/100)))&lt;=1,2*ASIN(($C$7*Coefficients!$F$16)/( $A3226*($C$4/100)))*180/PI(),180),FALSE))))</f>
        <v>5.0370512207923674</v>
      </c>
      <c r="H3226" s="50">
        <f>IF(AND(C$9="L",C$10="IB"),(($C$7*Coefficients!$C$16)/($A3226*SIN(C$5*PI()/180))*100/2)^2*PI(),IF(AND(C$9="C",C$10="IB"),(($C$7*Coefficients!$D$16)/($A3226*SIN(C$5*PI()/180))*100/2)^2*PI(),IF(AND(C$9="L",C$10="D"),(($C$7*Coefficients!$E$16)/($A3226*SIN(C$5*PI()/180))*100/2)^2*PI(),IF(AND(C$9="C",C$10="D"),(($C$7* Coefficients!$F$16)/($A3226*SIN(C$5*PI()/180))*100/2)^2*PI(),FALSE))))</f>
        <v>10.640637180758265</v>
      </c>
      <c r="I3226" s="42">
        <f t="shared" si="352"/>
        <v>5.1533541241223009E-2</v>
      </c>
      <c r="L3226" s="44"/>
    </row>
    <row r="3227" spans="1:12" x14ac:dyDescent="0.25">
      <c r="A3227" s="51">
        <f t="shared" si="353"/>
        <v>15559.656316048076</v>
      </c>
      <c r="B3227" s="5">
        <f t="shared" si="347"/>
        <v>1.6072984684562735E-2</v>
      </c>
      <c r="C3227" s="49">
        <f t="shared" si="350"/>
        <v>-35.87806938237344</v>
      </c>
      <c r="D3227" s="5">
        <f t="shared" si="348"/>
        <v>149.67318369937124</v>
      </c>
      <c r="E3227" s="5">
        <f t="shared" si="349"/>
        <v>2545.1772306746761</v>
      </c>
      <c r="F3227" s="5">
        <f t="shared" si="351"/>
        <v>34.057180293541535</v>
      </c>
      <c r="G3227" s="16">
        <f>IF(AND(C$9="L",C$10="IB"),IF((($C$7*Coefficients!$C$16)/($A3227*($C$4/100)))&lt;=1,2*ASIN(($C$7*Coefficients!$C$16)/( $A3227*($C$4/100)))*180/PI(),180),IF(AND(C$9="C",C$10="IB"),IF((($C$7*Coefficients!$D$16)/($A3227*($C$4/100)))&lt;=1,2*ASIN(($C$7*Coefficients!$D$16)/( $A3227*($C$4/100)))*180/PI(),180),IF(AND(C$9="L",C$10="D"),IF((($C$7*Coefficients!$E$16)/($A3227*($C$4/100)))&lt;=1,2*ASIN(($C$7*Coefficients!$E$16)/( $A3227*($C$4/100)))*180/PI(),180),IF(AND(C$9="C",C$10="D"),IF((($C$7*Coefficients!$F$16)/($A3227*($C$4/100)))&lt;=1,2*ASIN(($C$7*Coefficients!$F$16)/( $A3227*($C$4/100)))*180/PI(),180),FALSE))))</f>
        <v>5.0254588830952027</v>
      </c>
      <c r="H3227" s="50">
        <f>IF(AND(C$9="L",C$10="IB"),(($C$7*Coefficients!$C$16)/($A3227*SIN(C$5*PI()/180))*100/2)^2*PI(),IF(AND(C$9="C",C$10="IB"),(($C$7*Coefficients!$D$16)/($A3227*SIN(C$5*PI()/180))*100/2)^2*PI(),IF(AND(C$9="L",C$10="D"),(($C$7*Coefficients!$E$16)/($A3227*SIN(C$5*PI()/180))*100/2)^2*PI(),IF(AND(C$9="C",C$10="D"),(($C$7* Coefficients!$F$16)/($A3227*SIN(C$5*PI()/180))*100/2)^2*PI(),FALSE))))</f>
        <v>10.591747893798857</v>
      </c>
      <c r="I3227" s="42">
        <f t="shared" si="352"/>
        <v>5.1415017385370389E-2</v>
      </c>
      <c r="L3227" s="44"/>
    </row>
    <row r="3228" spans="1:12" x14ac:dyDescent="0.25">
      <c r="A3228" s="51">
        <f t="shared" si="353"/>
        <v>15595.525028266862</v>
      </c>
      <c r="B3228" s="5">
        <f t="shared" si="347"/>
        <v>1.5893180934698981E-2</v>
      </c>
      <c r="C3228" s="49">
        <f t="shared" si="350"/>
        <v>-35.975783447757124</v>
      </c>
      <c r="D3228" s="5">
        <f t="shared" si="348"/>
        <v>150.0182160216755</v>
      </c>
      <c r="E3228" s="5">
        <f t="shared" si="349"/>
        <v>2556.9252349928165</v>
      </c>
      <c r="F3228" s="5">
        <f t="shared" si="351"/>
        <v>34.077180293541531</v>
      </c>
      <c r="G3228" s="16">
        <f>IF(AND(C$9="L",C$10="IB"),IF((($C$7*Coefficients!$C$16)/($A3228*($C$4/100)))&lt;=1,2*ASIN(($C$7*Coefficients!$C$16)/( $A3228*($C$4/100)))*180/PI(),180),IF(AND(C$9="C",C$10="IB"),IF((($C$7*Coefficients!$D$16)/($A3228*($C$4/100)))&lt;=1,2*ASIN(($C$7*Coefficients!$D$16)/( $A3228*($C$4/100)))*180/PI(),180),IF(AND(C$9="L",C$10="D"),IF((($C$7*Coefficients!$E$16)/($A3228*($C$4/100)))&lt;=1,2*ASIN(($C$7*Coefficients!$E$16)/( $A3228*($C$4/100)))*180/PI(),180),IF(AND(C$9="C",C$10="D"),IF((($C$7*Coefficients!$F$16)/($A3228*($C$4/100)))&lt;=1,2*ASIN(($C$7*Coefficients!$F$16)/( $A3228*($C$4/100)))*180/PI(),180),FALSE))))</f>
        <v>5.013893258319869</v>
      </c>
      <c r="H3228" s="50">
        <f>IF(AND(C$9="L",C$10="IB"),(($C$7*Coefficients!$C$16)/($A3228*SIN(C$5*PI()/180))*100/2)^2*PI(),IF(AND(C$9="C",C$10="IB"),(($C$7*Coefficients!$D$16)/($A3228*SIN(C$5*PI()/180))*100/2)^2*PI(),IF(AND(C$9="L",C$10="D"),(($C$7*Coefficients!$E$16)/($A3228*SIN(C$5*PI()/180))*100/2)^2*PI(),IF(AND(C$9="C",C$10="D"),(($C$7* Coefficients!$F$16)/($A3228*SIN(C$5*PI()/180))*100/2)^2*PI(),FALSE))))</f>
        <v>10.543083232709007</v>
      </c>
      <c r="I3228" s="42">
        <f t="shared" si="352"/>
        <v>5.1296766126821727E-2</v>
      </c>
      <c r="L3228" s="44"/>
    </row>
    <row r="3229" spans="1:12" x14ac:dyDescent="0.25">
      <c r="A3229" s="51">
        <f t="shared" si="353"/>
        <v>15631.47642640686</v>
      </c>
      <c r="B3229" s="5">
        <f t="shared" si="347"/>
        <v>1.5675817836294782E-2</v>
      </c>
      <c r="C3229" s="49">
        <f t="shared" si="350"/>
        <v>-36.09539583925973</v>
      </c>
      <c r="D3229" s="5">
        <f t="shared" si="348"/>
        <v>150.36404372562725</v>
      </c>
      <c r="E3229" s="5">
        <f t="shared" si="349"/>
        <v>2568.7274656350792</v>
      </c>
      <c r="F3229" s="5">
        <f t="shared" si="351"/>
        <v>34.097180293541534</v>
      </c>
      <c r="G3229" s="16">
        <f>IF(AND(C$9="L",C$10="IB"),IF((($C$7*Coefficients!$C$16)/($A3229*($C$4/100)))&lt;=1,2*ASIN(($C$7*Coefficients!$C$16)/( $A3229*($C$4/100)))*180/PI(),180),IF(AND(C$9="C",C$10="IB"),IF((($C$7*Coefficients!$D$16)/($A3229*($C$4/100)))&lt;=1,2*ASIN(($C$7*Coefficients!$D$16)/( $A3229*($C$4/100)))*180/PI(),180),IF(AND(C$9="L",C$10="D"),IF((($C$7*Coefficients!$E$16)/($A3229*($C$4/100)))&lt;=1,2*ASIN(($C$7*Coefficients!$E$16)/( $A3229*($C$4/100)))*180/PI(),180),IF(AND(C$9="C",C$10="D"),IF((($C$7*Coefficients!$F$16)/($A3229*($C$4/100)))&lt;=1,2*ASIN(($C$7*Coefficients!$F$16)/( $A3229*($C$4/100)))*180/PI(),180),FALSE))))</f>
        <v>5.0023542846746363</v>
      </c>
      <c r="H3229" s="50">
        <f>IF(AND(C$9="L",C$10="IB"),(($C$7*Coefficients!$C$16)/($A3229*SIN(C$5*PI()/180))*100/2)^2*PI(),IF(AND(C$9="C",C$10="IB"),(($C$7*Coefficients!$D$16)/($A3229*SIN(C$5*PI()/180))*100/2)^2*PI(),IF(AND(C$9="L",C$10="D"),(($C$7*Coefficients!$E$16)/($A3229*SIN(C$5*PI()/180))*100/2)^2*PI(),IF(AND(C$9="C",C$10="D"),(($C$7* Coefficients!$F$16)/($A3229*SIN(C$5*PI()/180))*100/2)^2*PI(),FALSE))))</f>
        <v>10.494642165426594</v>
      </c>
      <c r="I3229" s="42">
        <f t="shared" si="352"/>
        <v>5.1178786838620628E-2</v>
      </c>
      <c r="L3229" s="44"/>
    </row>
    <row r="3230" spans="1:12" x14ac:dyDescent="0.25">
      <c r="A3230" s="51">
        <f t="shared" si="353"/>
        <v>15667.510701078803</v>
      </c>
      <c r="B3230" s="5">
        <f t="shared" si="347"/>
        <v>1.5421418291586291E-2</v>
      </c>
      <c r="C3230" s="49">
        <f t="shared" si="350"/>
        <v>-36.23751365684992</v>
      </c>
      <c r="D3230" s="5">
        <f t="shared" si="348"/>
        <v>150.71066864477052</v>
      </c>
      <c r="E3230" s="5">
        <f t="shared" si="349"/>
        <v>2580.5841728988044</v>
      </c>
      <c r="F3230" s="5">
        <f t="shared" si="351"/>
        <v>34.117180293541537</v>
      </c>
      <c r="G3230" s="16">
        <f>IF(AND(C$9="L",C$10="IB"),IF((($C$7*Coefficients!$C$16)/($A3230*($C$4/100)))&lt;=1,2*ASIN(($C$7*Coefficients!$C$16)/( $A3230*($C$4/100)))*180/PI(),180),IF(AND(C$9="C",C$10="IB"),IF((($C$7*Coefficients!$D$16)/($A3230*($C$4/100)))&lt;=1,2*ASIN(($C$7*Coefficients!$D$16)/( $A3230*($C$4/100)))*180/PI(),180),IF(AND(C$9="L",C$10="D"),IF((($C$7*Coefficients!$E$16)/($A3230*($C$4/100)))&lt;=1,2*ASIN(($C$7*Coefficients!$E$16)/( $A3230*($C$4/100)))*180/PI(),180),IF(AND(C$9="C",C$10="D"),IF((($C$7*Coefficients!$F$16)/($A3230*($C$4/100)))&lt;=1,2*ASIN(($C$7*Coefficients!$F$16)/( $A3230*($C$4/100)))*180/PI(),180),FALSE))))</f>
        <v>4.9908419005123221</v>
      </c>
      <c r="H3230" s="50">
        <f>IF(AND(C$9="L",C$10="IB"),(($C$7*Coefficients!$C$16)/($A3230*SIN(C$5*PI()/180))*100/2)^2*PI(),IF(AND(C$9="C",C$10="IB"),(($C$7*Coefficients!$D$16)/($A3230*SIN(C$5*PI()/180))*100/2)^2*PI(),IF(AND(C$9="L",C$10="D"),(($C$7*Coefficients!$E$16)/($A3230*SIN(C$5*PI()/180))*100/2)^2*PI(),IF(AND(C$9="C",C$10="D"),(($C$7* Coefficients!$F$16)/($A3230*SIN(C$5*PI()/180))*100/2)^2*PI(),FALSE))))</f>
        <v>10.446423664631393</v>
      </c>
      <c r="I3230" s="42">
        <f t="shared" si="352"/>
        <v>5.1061078895252653E-2</v>
      </c>
      <c r="L3230" s="44"/>
    </row>
    <row r="3231" spans="1:12" x14ac:dyDescent="0.25">
      <c r="A3231" s="51">
        <f t="shared" si="353"/>
        <v>15703.62804333283</v>
      </c>
      <c r="B3231" s="5">
        <f t="shared" si="347"/>
        <v>1.5130597129764689E-2</v>
      </c>
      <c r="C3231" s="49">
        <f t="shared" si="350"/>
        <v>-36.402878643707474</v>
      </c>
      <c r="D3231" s="5">
        <f t="shared" si="348"/>
        <v>151.05809261687617</v>
      </c>
      <c r="E3231" s="5">
        <f t="shared" si="349"/>
        <v>2592.4956082366512</v>
      </c>
      <c r="F3231" s="5">
        <f t="shared" si="351"/>
        <v>34.137180293541533</v>
      </c>
      <c r="G3231" s="16">
        <f>IF(AND(C$9="L",C$10="IB"),IF((($C$7*Coefficients!$C$16)/($A3231*($C$4/100)))&lt;=1,2*ASIN(($C$7*Coefficients!$C$16)/( $A3231*($C$4/100)))*180/PI(),180),IF(AND(C$9="C",C$10="IB"),IF((($C$7*Coefficients!$D$16)/($A3231*($C$4/100)))&lt;=1,2*ASIN(($C$7*Coefficients!$D$16)/( $A3231*($C$4/100)))*180/PI(),180),IF(AND(C$9="L",C$10="D"),IF((($C$7*Coefficients!$E$16)/($A3231*($C$4/100)))&lt;=1,2*ASIN(($C$7*Coefficients!$E$16)/( $A3231*($C$4/100)))*180/PI(),180),IF(AND(C$9="C",C$10="D"),IF((($C$7*Coefficients!$F$16)/($A3231*($C$4/100)))&lt;=1,2*ASIN(($C$7*Coefficients!$F$16)/( $A3231*($C$4/100)))*180/PI(),180),FALSE))))</f>
        <v>4.9793560443299691</v>
      </c>
      <c r="H3231" s="50">
        <f>IF(AND(C$9="L",C$10="IB"),(($C$7*Coefficients!$C$16)/($A3231*SIN(C$5*PI()/180))*100/2)^2*PI(),IF(AND(C$9="C",C$10="IB"),(($C$7*Coefficients!$D$16)/($A3231*SIN(C$5*PI()/180))*100/2)^2*PI(),IF(AND(C$9="L",C$10="D"),(($C$7*Coefficients!$E$16)/($A3231*SIN(C$5*PI()/180))*100/2)^2*PI(),IF(AND(C$9="C",C$10="D"),(($C$7* Coefficients!$F$16)/($A3231*SIN(C$5*PI()/180))*100/2)^2*PI(),FALSE))))</f>
        <v>10.398426707723281</v>
      </c>
      <c r="I3231" s="42">
        <f t="shared" si="352"/>
        <v>5.0943641672642009E-2</v>
      </c>
      <c r="L3231" s="44"/>
    </row>
    <row r="3232" spans="1:12" x14ac:dyDescent="0.25">
      <c r="A3232" s="51">
        <f t="shared" si="353"/>
        <v>15739.828644659494</v>
      </c>
      <c r="B3232" s="5">
        <f t="shared" si="347"/>
        <v>1.4804060458610973E-2</v>
      </c>
      <c r="C3232" s="49">
        <f t="shared" si="350"/>
        <v>-36.592382998980405</v>
      </c>
      <c r="D3232" s="5">
        <f t="shared" si="348"/>
        <v>151.40631748395145</v>
      </c>
      <c r="E3232" s="5">
        <f t="shared" si="349"/>
        <v>2604.4620242619312</v>
      </c>
      <c r="F3232" s="5">
        <f t="shared" si="351"/>
        <v>34.157180293541536</v>
      </c>
      <c r="G3232" s="16">
        <f>IF(AND(C$9="L",C$10="IB"),IF((($C$7*Coefficients!$C$16)/($A3232*($C$4/100)))&lt;=1,2*ASIN(($C$7*Coefficients!$C$16)/( $A3232*($C$4/100)))*180/PI(),180),IF(AND(C$9="C",C$10="IB"),IF((($C$7*Coefficients!$D$16)/($A3232*($C$4/100)))&lt;=1,2*ASIN(($C$7*Coefficients!$D$16)/( $A3232*($C$4/100)))*180/PI(),180),IF(AND(C$9="L",C$10="D"),IF((($C$7*Coefficients!$E$16)/($A3232*($C$4/100)))&lt;=1,2*ASIN(($C$7*Coefficients!$E$16)/( $A3232*($C$4/100)))*180/PI(),180),IF(AND(C$9="C",C$10="D"),IF((($C$7*Coefficients!$F$16)/($A3232*($C$4/100)))&lt;=1,2*ASIN(($C$7*Coefficients!$F$16)/( $A3232*($C$4/100)))*180/PI(),180),FALSE))))</f>
        <v>4.9678966547684711</v>
      </c>
      <c r="H3232" s="50">
        <f>IF(AND(C$9="L",C$10="IB"),(($C$7*Coefficients!$C$16)/($A3232*SIN(C$5*PI()/180))*100/2)^2*PI(),IF(AND(C$9="C",C$10="IB"),(($C$7*Coefficients!$D$16)/($A3232*SIN(C$5*PI()/180))*100/2)^2*PI(),IF(AND(C$9="L",C$10="D"),(($C$7*Coefficients!$E$16)/($A3232*SIN(C$5*PI()/180))*100/2)^2*PI(),IF(AND(C$9="C",C$10="D"),(($C$7* Coefficients!$F$16)/($A3232*SIN(C$5*PI()/180))*100/2)^2*PI(),FALSE))))</f>
        <v>10.350650276800556</v>
      </c>
      <c r="I3232" s="42">
        <f t="shared" si="352"/>
        <v>5.0826474548148218E-2</v>
      </c>
      <c r="L3232" s="44"/>
    </row>
    <row r="3233" spans="1:12" x14ac:dyDescent="0.25">
      <c r="A3233" s="51">
        <f t="shared" si="353"/>
        <v>15776.112696990778</v>
      </c>
      <c r="B3233" s="5">
        <f t="shared" si="347"/>
        <v>1.4442604778480903E-2</v>
      </c>
      <c r="C3233" s="49">
        <f t="shared" si="350"/>
        <v>-36.807089460946834</v>
      </c>
      <c r="D3233" s="5">
        <f t="shared" si="348"/>
        <v>151.75534509225002</v>
      </c>
      <c r="E3233" s="5">
        <f t="shared" si="349"/>
        <v>2616.483674753968</v>
      </c>
      <c r="F3233" s="5">
        <f t="shared" si="351"/>
        <v>34.177180293541532</v>
      </c>
      <c r="G3233" s="16">
        <f>IF(AND(C$9="L",C$10="IB"),IF((($C$7*Coefficients!$C$16)/($A3233*($C$4/100)))&lt;=1,2*ASIN(($C$7*Coefficients!$C$16)/( $A3233*($C$4/100)))*180/PI(),180),IF(AND(C$9="C",C$10="IB"),IF((($C$7*Coefficients!$D$16)/($A3233*($C$4/100)))&lt;=1,2*ASIN(($C$7*Coefficients!$D$16)/( $A3233*($C$4/100)))*180/PI(),180),IF(AND(C$9="L",C$10="D"),IF((($C$7*Coefficients!$E$16)/($A3233*($C$4/100)))&lt;=1,2*ASIN(($C$7*Coefficients!$E$16)/( $A3233*($C$4/100)))*180/PI(),180),IF(AND(C$9="C",C$10="D"),IF((($C$7*Coefficients!$F$16)/($A3233*($C$4/100)))&lt;=1,2*ASIN(($C$7*Coefficients!$F$16)/( $A3233*($C$4/100)))*180/PI(),180),FALSE))))</f>
        <v>4.9564636706122398</v>
      </c>
      <c r="H3233" s="50">
        <f>IF(AND(C$9="L",C$10="IB"),(($C$7*Coefficients!$C$16)/($A3233*SIN(C$5*PI()/180))*100/2)^2*PI(),IF(AND(C$9="C",C$10="IB"),(($C$7*Coefficients!$D$16)/($A3233*SIN(C$5*PI()/180))*100/2)^2*PI(),IF(AND(C$9="L",C$10="D"),(($C$7*Coefficients!$E$16)/($A3233*SIN(C$5*PI()/180))*100/2)^2*PI(),IF(AND(C$9="C",C$10="D"),(($C$7* Coefficients!$F$16)/($A3233*SIN(C$5*PI()/180))*100/2)^2*PI(),FALSE))))</f>
        <v>10.303093358638359</v>
      </c>
      <c r="I3233" s="42">
        <f t="shared" si="352"/>
        <v>5.070957690056286E-2</v>
      </c>
      <c r="L3233" s="44"/>
    </row>
    <row r="3234" spans="1:12" x14ac:dyDescent="0.25">
      <c r="A3234" s="51">
        <f t="shared" si="353"/>
        <v>15812.480392701116</v>
      </c>
      <c r="B3234" s="5">
        <f t="shared" si="347"/>
        <v>1.4047115856510714E-2</v>
      </c>
      <c r="C3234" s="49">
        <f t="shared" si="350"/>
        <v>-37.048256712589762</v>
      </c>
      <c r="D3234" s="5">
        <f t="shared" si="348"/>
        <v>152.10517729228147</v>
      </c>
      <c r="E3234" s="5">
        <f t="shared" si="349"/>
        <v>2628.5608146634768</v>
      </c>
      <c r="F3234" s="5">
        <f t="shared" si="351"/>
        <v>34.197180293541528</v>
      </c>
      <c r="G3234" s="16">
        <f>IF(AND(C$9="L",C$10="IB"),IF((($C$7*Coefficients!$C$16)/($A3234*($C$4/100)))&lt;=1,2*ASIN(($C$7*Coefficients!$C$16)/( $A3234*($C$4/100)))*180/PI(),180),IF(AND(C$9="C",C$10="IB"),IF((($C$7*Coefficients!$D$16)/($A3234*($C$4/100)))&lt;=1,2*ASIN(($C$7*Coefficients!$D$16)/( $A3234*($C$4/100)))*180/PI(),180),IF(AND(C$9="L",C$10="D"),IF((($C$7*Coefficients!$E$16)/($A3234*($C$4/100)))&lt;=1,2*ASIN(($C$7*Coefficients!$E$16)/( $A3234*($C$4/100)))*180/PI(),180),IF(AND(C$9="C",C$10="D"),IF((($C$7*Coefficients!$F$16)/($A3234*($C$4/100)))&lt;=1,2*ASIN(($C$7*Coefficients!$F$16)/( $A3234*($C$4/100)))*180/PI(),180),FALSE))))</f>
        <v>4.9450570307888571</v>
      </c>
      <c r="H3234" s="50">
        <f>IF(AND(C$9="L",C$10="IB"),(($C$7*Coefficients!$C$16)/($A3234*SIN(C$5*PI()/180))*100/2)^2*PI(),IF(AND(C$9="C",C$10="IB"),(($C$7*Coefficients!$D$16)/($A3234*SIN(C$5*PI()/180))*100/2)^2*PI(),IF(AND(C$9="L",C$10="D"),(($C$7*Coefficients!$E$16)/($A3234*SIN(C$5*PI()/180))*100/2)^2*PI(),IF(AND(C$9="C",C$10="D"),(($C$7* Coefficients!$F$16)/($A3234*SIN(C$5*PI()/180))*100/2)^2*PI(),FALSE))))</f>
        <v>10.255754944667165</v>
      </c>
      <c r="I3234" s="42">
        <f t="shared" si="352"/>
        <v>5.0592948110106249E-2</v>
      </c>
      <c r="L3234" s="44"/>
    </row>
    <row r="3235" spans="1:12" x14ac:dyDescent="0.25">
      <c r="A3235" s="51">
        <f t="shared" si="353"/>
        <v>15848.931924608412</v>
      </c>
      <c r="B3235" s="5">
        <f t="shared" ref="B3235:B3298" si="354">IF(AND(C$9="L",C$10="IB"),SQRT((SIN(PI()*$A3235*($C$4/100)/$C$7*SIN($C$5*PI()/180))/(PI()*$A3235*($C$4/100)/$C$7*SIN($C$5*PI()/180)))^2),IF(AND(C$9="C",C$10="IB"),IMABS(2*BESSELJ((2*PI()*$A3235/$C$7)*(($C$4/100)/2)*SIN($C$5*PI()/180),1)/( (2*PI()*$A3235/$C$7)*(($C$4/100)/2)*SIN($C$5*PI()/180))),IF(AND(C$9="L",C$10="D"),SQRT((SIN(PI()*$A3235*($C$4/100)/$C$7*SIN($C$5*PI()/180))/(PI()*$A3235*($C$4/100)/$C$7*SIN($C$5*PI()/180)))^2)*COS(C$5*PI()/180),IF(AND(C$9="C",C$10="D"),IMABS(2*BESSELJ((2*PI()*$A3235/$C$7)*(($C$4/100)/2)*SIN($C$5*PI()/180),1)/( (2*PI()*$A3235/$C$7)*(($C$4/100)/2)*SIN($C$5*PI()/180)))* COS(C$5*PI()/180),FALSE))))</f>
        <v>1.3618567359503689E-2</v>
      </c>
      <c r="C3235" s="49">
        <f t="shared" si="350"/>
        <v>-37.317371535083296</v>
      </c>
      <c r="D3235" s="5">
        <f t="shared" ref="D3235:D3298" si="355">IF(C$9="C",C$14/(C$7/A3235*100),"n/a")</f>
        <v>152.4558159388213</v>
      </c>
      <c r="E3235" s="5">
        <f t="shared" ref="E3235:E3298" si="356">IF($C$9="C",(((PI()*(C$4/100)/(C$7/A3235)))^2),IF($C$9="L",(2*(C$4/100)/(C$7/A3235)),FALSE))</f>
        <v>2640.6937001179708</v>
      </c>
      <c r="F3235" s="5">
        <f t="shared" si="351"/>
        <v>34.217180293541531</v>
      </c>
      <c r="G3235" s="16">
        <f>IF(AND(C$9="L",C$10="IB"),IF((($C$7*Coefficients!$C$16)/($A3235*($C$4/100)))&lt;=1,2*ASIN(($C$7*Coefficients!$C$16)/( $A3235*($C$4/100)))*180/PI(),180),IF(AND(C$9="C",C$10="IB"),IF((($C$7*Coefficients!$D$16)/($A3235*($C$4/100)))&lt;=1,2*ASIN(($C$7*Coefficients!$D$16)/( $A3235*($C$4/100)))*180/PI(),180),IF(AND(C$9="L",C$10="D"),IF((($C$7*Coefficients!$E$16)/($A3235*($C$4/100)))&lt;=1,2*ASIN(($C$7*Coefficients!$E$16)/( $A3235*($C$4/100)))*180/PI(),180),IF(AND(C$9="C",C$10="D"),IF((($C$7*Coefficients!$F$16)/($A3235*($C$4/100)))&lt;=1,2*ASIN(($C$7*Coefficients!$F$16)/( $A3235*($C$4/100)))*180/PI(),180),FALSE))))</f>
        <v>4.9336766743687219</v>
      </c>
      <c r="H3235" s="50">
        <f>IF(AND(C$9="L",C$10="IB"),(($C$7*Coefficients!$C$16)/($A3235*SIN(C$5*PI()/180))*100/2)^2*PI(),IF(AND(C$9="C",C$10="IB"),(($C$7*Coefficients!$D$16)/($A3235*SIN(C$5*PI()/180))*100/2)^2*PI(),IF(AND(C$9="L",C$10="D"),(($C$7*Coefficients!$E$16)/($A3235*SIN(C$5*PI()/180))*100/2)^2*PI(),IF(AND(C$9="C",C$10="D"),(($C$7* Coefficients!$F$16)/($A3235*SIN(C$5*PI()/180))*100/2)^2*PI(),FALSE))))</f>
        <v>10.208634030951403</v>
      </c>
      <c r="I3235" s="42">
        <f t="shared" si="352"/>
        <v>5.047658755842413E-2</v>
      </c>
      <c r="L3235" s="44"/>
    </row>
    <row r="3236" spans="1:12" x14ac:dyDescent="0.25">
      <c r="A3236" s="51">
        <f t="shared" si="353"/>
        <v>15885.467485975059</v>
      </c>
      <c r="B3236" s="5">
        <f t="shared" si="354"/>
        <v>1.315801924457328E-2</v>
      </c>
      <c r="C3236" s="49">
        <f t="shared" ref="C3236:C3299" si="357">20*LOG(B3236)</f>
        <v>-37.616189655013379</v>
      </c>
      <c r="D3236" s="5">
        <f t="shared" si="355"/>
        <v>152.80726289092078</v>
      </c>
      <c r="E3236" s="5">
        <f t="shared" si="356"/>
        <v>2652.8825884271955</v>
      </c>
      <c r="F3236" s="5">
        <f t="shared" ref="F3236:F3299" si="358">IF(E3236&gt;=1,10*LOG(E3236),"neg.")</f>
        <v>34.237180293541535</v>
      </c>
      <c r="G3236" s="16">
        <f>IF(AND(C$9="L",C$10="IB"),IF((($C$7*Coefficients!$C$16)/($A3236*($C$4/100)))&lt;=1,2*ASIN(($C$7*Coefficients!$C$16)/( $A3236*($C$4/100)))*180/PI(),180),IF(AND(C$9="C",C$10="IB"),IF((($C$7*Coefficients!$D$16)/($A3236*($C$4/100)))&lt;=1,2*ASIN(($C$7*Coefficients!$D$16)/( $A3236*($C$4/100)))*180/PI(),180),IF(AND(C$9="L",C$10="D"),IF((($C$7*Coefficients!$E$16)/($A3236*($C$4/100)))&lt;=1,2*ASIN(($C$7*Coefficients!$E$16)/( $A3236*($C$4/100)))*180/PI(),180),IF(AND(C$9="C",C$10="D"),IF((($C$7*Coefficients!$F$16)/($A3236*($C$4/100)))&lt;=1,2*ASIN(($C$7*Coefficients!$F$16)/( $A3236*($C$4/100)))*180/PI(),180),FALSE))))</f>
        <v>4.9223225405647151</v>
      </c>
      <c r="H3236" s="50">
        <f>IF(AND(C$9="L",C$10="IB"),(($C$7*Coefficients!$C$16)/($A3236*SIN(C$5*PI()/180))*100/2)^2*PI(),IF(AND(C$9="C",C$10="IB"),(($C$7*Coefficients!$D$16)/($A3236*SIN(C$5*PI()/180))*100/2)^2*PI(),IF(AND(C$9="L",C$10="D"),(($C$7*Coefficients!$E$16)/($A3236*SIN(C$5*PI()/180))*100/2)^2*PI(),IF(AND(C$9="C",C$10="D"),(($C$7* Coefficients!$F$16)/($A3236*SIN(C$5*PI()/180))*100/2)^2*PI(),FALSE))))</f>
        <v>10.161729618168181</v>
      </c>
      <c r="I3236" s="42">
        <f t="shared" ref="I3236:I3299" si="359">(0.8/A3236)*1000</f>
        <v>5.0360494628584461E-2</v>
      </c>
      <c r="L3236" s="44"/>
    </row>
    <row r="3237" spans="1:12" x14ac:dyDescent="0.25">
      <c r="A3237" s="51">
        <f t="shared" ref="A3237:A3300" si="360">A3236*10^(1/1000)</f>
        <v>15922.087270508966</v>
      </c>
      <c r="B3237" s="5">
        <f t="shared" si="354"/>
        <v>1.266661590724665E-2</v>
      </c>
      <c r="C3237" s="49">
        <f t="shared" si="357"/>
        <v>-37.94678796928892</v>
      </c>
      <c r="D3237" s="5">
        <f t="shared" si="355"/>
        <v>153.15952001191653</v>
      </c>
      <c r="E3237" s="5">
        <f t="shared" si="356"/>
        <v>2665.1277380885804</v>
      </c>
      <c r="F3237" s="5">
        <f t="shared" si="358"/>
        <v>34.257180293541531</v>
      </c>
      <c r="G3237" s="16">
        <f>IF(AND(C$9="L",C$10="IB"),IF((($C$7*Coefficients!$C$16)/($A3237*($C$4/100)))&lt;=1,2*ASIN(($C$7*Coefficients!$C$16)/( $A3237*($C$4/100)))*180/PI(),180),IF(AND(C$9="C",C$10="IB"),IF((($C$7*Coefficients!$D$16)/($A3237*($C$4/100)))&lt;=1,2*ASIN(($C$7*Coefficients!$D$16)/( $A3237*($C$4/100)))*180/PI(),180),IF(AND(C$9="L",C$10="D"),IF((($C$7*Coefficients!$E$16)/($A3237*($C$4/100)))&lt;=1,2*ASIN(($C$7*Coefficients!$E$16)/( $A3237*($C$4/100)))*180/PI(),180),IF(AND(C$9="C",C$10="D"),IF((($C$7*Coefficients!$F$16)/($A3237*($C$4/100)))&lt;=1,2*ASIN(($C$7*Coefficients!$F$16)/( $A3237*($C$4/100)))*180/PI(),180),FALSE))))</f>
        <v>4.9109945687318479</v>
      </c>
      <c r="H3237" s="50">
        <f>IF(AND(C$9="L",C$10="IB"),(($C$7*Coefficients!$C$16)/($A3237*SIN(C$5*PI()/180))*100/2)^2*PI(),IF(AND(C$9="C",C$10="IB"),(($C$7*Coefficients!$D$16)/($A3237*SIN(C$5*PI()/180))*100/2)^2*PI(),IF(AND(C$9="L",C$10="D"),(($C$7*Coefficients!$E$16)/($A3237*SIN(C$5*PI()/180))*100/2)^2*PI(),IF(AND(C$9="C",C$10="D"),(($C$7* Coefficients!$F$16)/($A3237*SIN(C$5*PI()/180))*100/2)^2*PI(),FALSE))))</f>
        <v>10.115040711586074</v>
      </c>
      <c r="I3237" s="42">
        <f t="shared" si="359"/>
        <v>5.0244668705074068E-2</v>
      </c>
      <c r="L3237" s="44"/>
    </row>
    <row r="3238" spans="1:12" x14ac:dyDescent="0.25">
      <c r="A3238" s="51">
        <f t="shared" si="360"/>
        <v>15958.791472364584</v>
      </c>
      <c r="B3238" s="5">
        <f t="shared" si="354"/>
        <v>1.2145584087384913E-2</v>
      </c>
      <c r="C3238" s="49">
        <f t="shared" si="357"/>
        <v>-38.311631898233159</v>
      </c>
      <c r="D3238" s="5">
        <f t="shared" si="355"/>
        <v>153.51258916944082</v>
      </c>
      <c r="E3238" s="5">
        <f t="shared" si="356"/>
        <v>2677.429408792731</v>
      </c>
      <c r="F3238" s="5">
        <f t="shared" si="358"/>
        <v>34.277180293541527</v>
      </c>
      <c r="G3238" s="16">
        <f>IF(AND(C$9="L",C$10="IB"),IF((($C$7*Coefficients!$C$16)/($A3238*($C$4/100)))&lt;=1,2*ASIN(($C$7*Coefficients!$C$16)/( $A3238*($C$4/100)))*180/PI(),180),IF(AND(C$9="C",C$10="IB"),IF((($C$7*Coefficients!$D$16)/($A3238*($C$4/100)))&lt;=1,2*ASIN(($C$7*Coefficients!$D$16)/( $A3238*($C$4/100)))*180/PI(),180),IF(AND(C$9="L",C$10="D"),IF((($C$7*Coefficients!$E$16)/($A3238*($C$4/100)))&lt;=1,2*ASIN(($C$7*Coefficients!$E$16)/( $A3238*($C$4/100)))*180/PI(),180),IF(AND(C$9="C",C$10="D"),IF((($C$7*Coefficients!$F$16)/($A3238*($C$4/100)))&lt;=1,2*ASIN(($C$7*Coefficients!$F$16)/( $A3238*($C$4/100)))*180/PI(),180),FALSE))))</f>
        <v>4.8996926983669242</v>
      </c>
      <c r="H3238" s="50">
        <f>IF(AND(C$9="L",C$10="IB"),(($C$7*Coefficients!$C$16)/($A3238*SIN(C$5*PI()/180))*100/2)^2*PI(),IF(AND(C$9="C",C$10="IB"),(($C$7*Coefficients!$D$16)/($A3238*SIN(C$5*PI()/180))*100/2)^2*PI(),IF(AND(C$9="L",C$10="D"),(($C$7*Coefficients!$E$16)/($A3238*SIN(C$5*PI()/180))*100/2)^2*PI(),IF(AND(C$9="C",C$10="D"),(($C$7* Coefficients!$F$16)/($A3238*SIN(C$5*PI()/180))*100/2)^2*PI(),FALSE))))</f>
        <v>10.068566321044024</v>
      </c>
      <c r="I3238" s="42">
        <f t="shared" si="359"/>
        <v>5.0129109173795448E-2</v>
      </c>
      <c r="L3238" s="44"/>
    </row>
    <row r="3239" spans="1:12" x14ac:dyDescent="0.25">
      <c r="A3239" s="51">
        <f t="shared" si="360"/>
        <v>15995.580286143939</v>
      </c>
      <c r="B3239" s="5">
        <f t="shared" si="354"/>
        <v>1.1596230533941591E-2</v>
      </c>
      <c r="C3239" s="49">
        <f t="shared" si="357"/>
        <v>-38.71366318848029</v>
      </c>
      <c r="D3239" s="5">
        <f t="shared" si="355"/>
        <v>153.86647223543119</v>
      </c>
      <c r="E3239" s="5">
        <f t="shared" si="356"/>
        <v>2689.7878614289248</v>
      </c>
      <c r="F3239" s="5">
        <f t="shared" si="358"/>
        <v>34.29718029354153</v>
      </c>
      <c r="G3239" s="16">
        <f>IF(AND(C$9="L",C$10="IB"),IF((($C$7*Coefficients!$C$16)/($A3239*($C$4/100)))&lt;=1,2*ASIN(($C$7*Coefficients!$C$16)/( $A3239*($C$4/100)))*180/PI(),180),IF(AND(C$9="C",C$10="IB"),IF((($C$7*Coefficients!$D$16)/($A3239*($C$4/100)))&lt;=1,2*ASIN(($C$7*Coefficients!$D$16)/( $A3239*($C$4/100)))*180/PI(),180),IF(AND(C$9="L",C$10="D"),IF((($C$7*Coefficients!$E$16)/($A3239*($C$4/100)))&lt;=1,2*ASIN(($C$7*Coefficients!$E$16)/( $A3239*($C$4/100)))*180/PI(),180),IF(AND(C$9="C",C$10="D"),IF((($C$7*Coefficients!$F$16)/($A3239*($C$4/100)))&lt;=1,2*ASIN(($C$7*Coefficients!$F$16)/( $A3239*($C$4/100)))*180/PI(),180),FALSE))))</f>
        <v>4.8884168691081937</v>
      </c>
      <c r="H3239" s="50">
        <f>IF(AND(C$9="L",C$10="IB"),(($C$7*Coefficients!$C$16)/($A3239*SIN(C$5*PI()/180))*100/2)^2*PI(),IF(AND(C$9="C",C$10="IB"),(($C$7*Coefficients!$D$16)/($A3239*SIN(C$5*PI()/180))*100/2)^2*PI(),IF(AND(C$9="L",C$10="D"),(($C$7*Coefficients!$E$16)/($A3239*SIN(C$5*PI()/180))*100/2)^2*PI(),IF(AND(C$9="C",C$10="D"),(($C$7* Coefficients!$F$16)/($A3239*SIN(C$5*PI()/180))*100/2)^2*PI(),FALSE))))</f>
        <v>10.022305460930355</v>
      </c>
      <c r="I3239" s="42">
        <f t="shared" si="359"/>
        <v>5.0013815422063464E-2</v>
      </c>
      <c r="L3239" s="44"/>
    </row>
    <row r="3240" spans="1:12" x14ac:dyDescent="0.25">
      <c r="A3240" s="51">
        <f t="shared" si="360"/>
        <v>16032.453906897659</v>
      </c>
      <c r="B3240" s="5">
        <f t="shared" si="354"/>
        <v>1.101993943026414E-2</v>
      </c>
      <c r="C3240" s="49">
        <f t="shared" si="357"/>
        <v>-39.15641585047296</v>
      </c>
      <c r="D3240" s="5">
        <f t="shared" si="355"/>
        <v>154.2211710861404</v>
      </c>
      <c r="E3240" s="5">
        <f t="shared" si="356"/>
        <v>2702.2033580906545</v>
      </c>
      <c r="F3240" s="5">
        <f t="shared" si="358"/>
        <v>34.317180293541526</v>
      </c>
      <c r="G3240" s="16">
        <f>IF(AND(C$9="L",C$10="IB"),IF((($C$7*Coefficients!$C$16)/($A3240*($C$4/100)))&lt;=1,2*ASIN(($C$7*Coefficients!$C$16)/( $A3240*($C$4/100)))*180/PI(),180),IF(AND(C$9="C",C$10="IB"),IF((($C$7*Coefficients!$D$16)/($A3240*($C$4/100)))&lt;=1,2*ASIN(($C$7*Coefficients!$D$16)/( $A3240*($C$4/100)))*180/PI(),180),IF(AND(C$9="L",C$10="D"),IF((($C$7*Coefficients!$E$16)/($A3240*($C$4/100)))&lt;=1,2*ASIN(($C$7*Coefficients!$E$16)/( $A3240*($C$4/100)))*180/PI(),180),IF(AND(C$9="C",C$10="D"),IF((($C$7*Coefficients!$F$16)/($A3240*($C$4/100)))&lt;=1,2*ASIN(($C$7*Coefficients!$F$16)/( $A3240*($C$4/100)))*180/PI(),180),FALSE))))</f>
        <v>4.8771670207350164</v>
      </c>
      <c r="H3240" s="50">
        <f>IF(AND(C$9="L",C$10="IB"),(($C$7*Coefficients!$C$16)/($A3240*SIN(C$5*PI()/180))*100/2)^2*PI(),IF(AND(C$9="C",C$10="IB"),(($C$7*Coefficients!$D$16)/($A3240*SIN(C$5*PI()/180))*100/2)^2*PI(),IF(AND(C$9="L",C$10="D"),(($C$7*Coefficients!$E$16)/($A3240*SIN(C$5*PI()/180))*100/2)^2*PI(),IF(AND(C$9="C",C$10="D"),(($C$7* Coefficients!$F$16)/($A3240*SIN(C$5*PI()/180))*100/2)^2*PI(),FALSE))))</f>
        <v>9.9762571501618691</v>
      </c>
      <c r="I3240" s="42">
        <f t="shared" si="359"/>
        <v>4.9898786838602126E-2</v>
      </c>
      <c r="L3240" s="44"/>
    </row>
    <row r="3241" spans="1:12" x14ac:dyDescent="0.25">
      <c r="A3241" s="51">
        <f t="shared" si="360"/>
        <v>16069.41253012601</v>
      </c>
      <c r="B3241" s="5">
        <f t="shared" si="354"/>
        <v>1.0418169582338073E-2</v>
      </c>
      <c r="C3241" s="49">
        <f t="shared" si="357"/>
        <v>-39.644171551861326</v>
      </c>
      <c r="D3241" s="5">
        <f t="shared" si="355"/>
        <v>154.57668760214645</v>
      </c>
      <c r="E3241" s="5">
        <f t="shared" si="356"/>
        <v>2714.6761620811758</v>
      </c>
      <c r="F3241" s="5">
        <f t="shared" si="358"/>
        <v>34.337180293541529</v>
      </c>
      <c r="G3241" s="16">
        <f>IF(AND(C$9="L",C$10="IB"),IF((($C$7*Coefficients!$C$16)/($A3241*($C$4/100)))&lt;=1,2*ASIN(($C$7*Coefficients!$C$16)/( $A3241*($C$4/100)))*180/PI(),180),IF(AND(C$9="C",C$10="IB"),IF((($C$7*Coefficients!$D$16)/($A3241*($C$4/100)))&lt;=1,2*ASIN(($C$7*Coefficients!$D$16)/( $A3241*($C$4/100)))*180/PI(),180),IF(AND(C$9="L",C$10="D"),IF((($C$7*Coefficients!$E$16)/($A3241*($C$4/100)))&lt;=1,2*ASIN(($C$7*Coefficients!$E$16)/( $A3241*($C$4/100)))*180/PI(),180),IF(AND(C$9="C",C$10="D"),IF((($C$7*Coefficients!$F$16)/($A3241*($C$4/100)))&lt;=1,2*ASIN(($C$7*Coefficients!$F$16)/( $A3241*($C$4/100)))*180/PI(),180),FALSE))))</f>
        <v>4.8659430931675152</v>
      </c>
      <c r="H3241" s="50">
        <f>IF(AND(C$9="L",C$10="IB"),(($C$7*Coefficients!$C$16)/($A3241*SIN(C$5*PI()/180))*100/2)^2*PI(),IF(AND(C$9="C",C$10="IB"),(($C$7*Coefficients!$D$16)/($A3241*SIN(C$5*PI()/180))*100/2)^2*PI(),IF(AND(C$9="L",C$10="D"),(($C$7*Coefficients!$E$16)/($A3241*SIN(C$5*PI()/180))*100/2)^2*PI(),IF(AND(C$9="C",C$10="D"),(($C$7* Coefficients!$F$16)/($A3241*SIN(C$5*PI()/180))*100/2)^2*PI(),FALSE))))</f>
        <v>9.9304204121630271</v>
      </c>
      <c r="I3241" s="42">
        <f t="shared" si="359"/>
        <v>4.9784022813541322E-2</v>
      </c>
      <c r="L3241" s="44"/>
    </row>
    <row r="3242" spans="1:12" x14ac:dyDescent="0.25">
      <c r="A3242" s="51">
        <f t="shared" si="360"/>
        <v>16106.456351779934</v>
      </c>
      <c r="B3242" s="5">
        <f t="shared" si="354"/>
        <v>9.7924513730826297E-3</v>
      </c>
      <c r="C3242" s="49">
        <f t="shared" si="357"/>
        <v>-40.182171527497403</v>
      </c>
      <c r="D3242" s="5">
        <f t="shared" si="355"/>
        <v>154.93302366836252</v>
      </c>
      <c r="E3242" s="5">
        <f t="shared" si="356"/>
        <v>2727.2065379191004</v>
      </c>
      <c r="F3242" s="5">
        <f t="shared" si="358"/>
        <v>34.357180293541532</v>
      </c>
      <c r="G3242" s="16">
        <f>IF(AND(C$9="L",C$10="IB"),IF((($C$7*Coefficients!$C$16)/($A3242*($C$4/100)))&lt;=1,2*ASIN(($C$7*Coefficients!$C$16)/( $A3242*($C$4/100)))*180/PI(),180),IF(AND(C$9="C",C$10="IB"),IF((($C$7*Coefficients!$D$16)/($A3242*($C$4/100)))&lt;=1,2*ASIN(($C$7*Coefficients!$D$16)/( $A3242*($C$4/100)))*180/PI(),180),IF(AND(C$9="L",C$10="D"),IF((($C$7*Coefficients!$E$16)/($A3242*($C$4/100)))&lt;=1,2*ASIN(($C$7*Coefficients!$E$16)/( $A3242*($C$4/100)))*180/PI(),180),IF(AND(C$9="C",C$10="D"),IF((($C$7*Coefficients!$F$16)/($A3242*($C$4/100)))&lt;=1,2*ASIN(($C$7*Coefficients!$F$16)/( $A3242*($C$4/100)))*180/PI(),180),FALSE))))</f>
        <v>4.8547450264662402</v>
      </c>
      <c r="H3242" s="50">
        <f>IF(AND(C$9="L",C$10="IB"),(($C$7*Coefficients!$C$16)/($A3242*SIN(C$5*PI()/180))*100/2)^2*PI(),IF(AND(C$9="C",C$10="IB"),(($C$7*Coefficients!$D$16)/($A3242*SIN(C$5*PI()/180))*100/2)^2*PI(),IF(AND(C$9="L",C$10="D"),(($C$7*Coefficients!$E$16)/($A3242*SIN(C$5*PI()/180))*100/2)^2*PI(),IF(AND(C$9="C",C$10="D"),(($C$7* Coefficients!$F$16)/($A3242*SIN(C$5*PI()/180))*100/2)^2*PI(),FALSE))))</f>
        <v>9.8847942748452624</v>
      </c>
      <c r="I3242" s="42">
        <f t="shared" si="359"/>
        <v>4.9669522738413623E-2</v>
      </c>
      <c r="L3242" s="44"/>
    </row>
    <row r="3243" spans="1:12" x14ac:dyDescent="0.25">
      <c r="A3243" s="51">
        <f t="shared" si="360"/>
        <v>16143.585568262086</v>
      </c>
      <c r="B3243" s="5">
        <f t="shared" si="354"/>
        <v>9.144383486525855E-3</v>
      </c>
      <c r="C3243" s="49">
        <f t="shared" si="357"/>
        <v>-40.776911385873589</v>
      </c>
      <c r="D3243" s="5">
        <f t="shared" si="355"/>
        <v>155.29018117404695</v>
      </c>
      <c r="E3243" s="5">
        <f t="shared" si="356"/>
        <v>2739.7947513440031</v>
      </c>
      <c r="F3243" s="5">
        <f t="shared" si="358"/>
        <v>34.377180293541528</v>
      </c>
      <c r="G3243" s="16">
        <f>IF(AND(C$9="L",C$10="IB"),IF((($C$7*Coefficients!$C$16)/($A3243*($C$4/100)))&lt;=1,2*ASIN(($C$7*Coefficients!$C$16)/( $A3243*($C$4/100)))*180/PI(),180),IF(AND(C$9="C",C$10="IB"),IF((($C$7*Coefficients!$D$16)/($A3243*($C$4/100)))&lt;=1,2*ASIN(($C$7*Coefficients!$D$16)/( $A3243*($C$4/100)))*180/PI(),180),IF(AND(C$9="L",C$10="D"),IF((($C$7*Coefficients!$E$16)/($A3243*($C$4/100)))&lt;=1,2*ASIN(($C$7*Coefficients!$E$16)/( $A3243*($C$4/100)))*180/PI(),180),IF(AND(C$9="C",C$10="D"),IF((($C$7*Coefficients!$F$16)/($A3243*($C$4/100)))&lt;=1,2*ASIN(($C$7*Coefficients!$F$16)/( $A3243*($C$4/100)))*180/PI(),180),FALSE))))</f>
        <v>4.8435727608318366</v>
      </c>
      <c r="H3243" s="50">
        <f>IF(AND(C$9="L",C$10="IB"),(($C$7*Coefficients!$C$16)/($A3243*SIN(C$5*PI()/180))*100/2)^2*PI(),IF(AND(C$9="C",C$10="IB"),(($C$7*Coefficients!$D$16)/($A3243*SIN(C$5*PI()/180))*100/2)^2*PI(),IF(AND(C$9="L",C$10="D"),(($C$7*Coefficients!$E$16)/($A3243*SIN(C$5*PI()/180))*100/2)^2*PI(),IF(AND(C$9="C",C$10="D"),(($C$7* Coefficients!$F$16)/($A3243*SIN(C$5*PI()/180))*100/2)^2*PI(),FALSE))))</f>
        <v>9.8393777705863332</v>
      </c>
      <c r="I3243" s="42">
        <f t="shared" si="359"/>
        <v>4.9555286006151042E-2</v>
      </c>
      <c r="L3243" s="44"/>
    </row>
    <row r="3244" spans="1:12" x14ac:dyDescent="0.25">
      <c r="A3244" s="51">
        <f t="shared" si="360"/>
        <v>16180.800376427875</v>
      </c>
      <c r="B3244" s="5">
        <f t="shared" si="354"/>
        <v>8.4756294064129815E-3</v>
      </c>
      <c r="C3244" s="49">
        <f t="shared" si="357"/>
        <v>-41.436560818055639</v>
      </c>
      <c r="D3244" s="5">
        <f t="shared" si="355"/>
        <v>155.64816201281326</v>
      </c>
      <c r="E3244" s="5">
        <f t="shared" si="356"/>
        <v>2752.4410693220543</v>
      </c>
      <c r="F3244" s="5">
        <f t="shared" si="358"/>
        <v>34.397180293541531</v>
      </c>
      <c r="G3244" s="16">
        <f>IF(AND(C$9="L",C$10="IB"),IF((($C$7*Coefficients!$C$16)/($A3244*($C$4/100)))&lt;=1,2*ASIN(($C$7*Coefficients!$C$16)/( $A3244*($C$4/100)))*180/PI(),180),IF(AND(C$9="C",C$10="IB"),IF((($C$7*Coefficients!$D$16)/($A3244*($C$4/100)))&lt;=1,2*ASIN(($C$7*Coefficients!$D$16)/( $A3244*($C$4/100)))*180/PI(),180),IF(AND(C$9="L",C$10="D"),IF((($C$7*Coefficients!$E$16)/($A3244*($C$4/100)))&lt;=1,2*ASIN(($C$7*Coefficients!$E$16)/( $A3244*($C$4/100)))*180/PI(),180),IF(AND(C$9="C",C$10="D"),IF((($C$7*Coefficients!$F$16)/($A3244*($C$4/100)))&lt;=1,2*ASIN(($C$7*Coefficients!$F$16)/( $A3244*($C$4/100)))*180/PI(),180),FALSE))))</f>
        <v>4.8324262366046931</v>
      </c>
      <c r="H3244" s="50">
        <f>IF(AND(C$9="L",C$10="IB"),(($C$7*Coefficients!$C$16)/($A3244*SIN(C$5*PI()/180))*100/2)^2*PI(),IF(AND(C$9="C",C$10="IB"),(($C$7*Coefficients!$D$16)/($A3244*SIN(C$5*PI()/180))*100/2)^2*PI(),IF(AND(C$9="L",C$10="D"),(($C$7*Coefficients!$E$16)/($A3244*SIN(C$5*PI()/180))*100/2)^2*PI(),IF(AND(C$9="C",C$10="D"),(($C$7* Coefficients!$F$16)/($A3244*SIN(C$5*PI()/180))*100/2)^2*PI(),FALSE))))</f>
        <v>9.794169936209828</v>
      </c>
      <c r="I3244" s="42">
        <f t="shared" si="359"/>
        <v>4.9441312011081776E-2</v>
      </c>
      <c r="L3244" s="44"/>
    </row>
    <row r="3245" spans="1:12" x14ac:dyDescent="0.25">
      <c r="A3245" s="51">
        <f t="shared" si="360"/>
        <v>16218.100973586508</v>
      </c>
      <c r="B3245" s="5">
        <f t="shared" si="354"/>
        <v>7.787913694539756E-3</v>
      </c>
      <c r="C3245" s="49">
        <f t="shared" si="357"/>
        <v>-42.171577399313435</v>
      </c>
      <c r="D3245" s="5">
        <f t="shared" si="355"/>
        <v>156.00696808264033</v>
      </c>
      <c r="E3245" s="5">
        <f t="shared" si="356"/>
        <v>2765.1457600516865</v>
      </c>
      <c r="F3245" s="5">
        <f t="shared" si="358"/>
        <v>34.417180293541527</v>
      </c>
      <c r="G3245" s="16">
        <f>IF(AND(C$9="L",C$10="IB"),IF((($C$7*Coefficients!$C$16)/($A3245*($C$4/100)))&lt;=1,2*ASIN(($C$7*Coefficients!$C$16)/( $A3245*($C$4/100)))*180/PI(),180),IF(AND(C$9="C",C$10="IB"),IF((($C$7*Coefficients!$D$16)/($A3245*($C$4/100)))&lt;=1,2*ASIN(($C$7*Coefficients!$D$16)/( $A3245*($C$4/100)))*180/PI(),180),IF(AND(C$9="L",C$10="D"),IF((($C$7*Coefficients!$E$16)/($A3245*($C$4/100)))&lt;=1,2*ASIN(($C$7*Coefficients!$E$16)/( $A3245*($C$4/100)))*180/PI(),180),IF(AND(C$9="C",C$10="D"),IF((($C$7*Coefficients!$F$16)/($A3245*($C$4/100)))&lt;=1,2*ASIN(($C$7*Coefficients!$F$16)/( $A3245*($C$4/100)))*180/PI(),180),FALSE))))</f>
        <v>4.821305394264618</v>
      </c>
      <c r="H3245" s="50">
        <f>IF(AND(C$9="L",C$10="IB"),(($C$7*Coefficients!$C$16)/($A3245*SIN(C$5*PI()/180))*100/2)^2*PI(),IF(AND(C$9="C",C$10="IB"),(($C$7*Coefficients!$D$16)/($A3245*SIN(C$5*PI()/180))*100/2)^2*PI(),IF(AND(C$9="L",C$10="D"),(($C$7*Coefficients!$E$16)/($A3245*SIN(C$5*PI()/180))*100/2)^2*PI(),IF(AND(C$9="C",C$10="D"),(($C$7* Coefficients!$F$16)/($A3245*SIN(C$5*PI()/180))*100/2)^2*PI(),FALSE))))</f>
        <v>9.7491698129647233</v>
      </c>
      <c r="I3245" s="42">
        <f t="shared" si="359"/>
        <v>4.9327600148927064E-2</v>
      </c>
      <c r="L3245" s="44"/>
    </row>
    <row r="3246" spans="1:12" x14ac:dyDescent="0.25">
      <c r="A3246" s="51">
        <f t="shared" si="360"/>
        <v>16255.487557502041</v>
      </c>
      <c r="B3246" s="5">
        <f t="shared" si="354"/>
        <v>7.083018054837297E-3</v>
      </c>
      <c r="C3246" s="49">
        <f t="shared" si="357"/>
        <v>-42.99563302339628</v>
      </c>
      <c r="D3246" s="5">
        <f t="shared" si="355"/>
        <v>156.3666012858821</v>
      </c>
      <c r="E3246" s="5">
        <f t="shared" si="356"/>
        <v>2777.9090929692788</v>
      </c>
      <c r="F3246" s="5">
        <f t="shared" si="358"/>
        <v>34.43718029354153</v>
      </c>
      <c r="G3246" s="16">
        <f>IF(AND(C$9="L",C$10="IB"),IF((($C$7*Coefficients!$C$16)/($A3246*($C$4/100)))&lt;=1,2*ASIN(($C$7*Coefficients!$C$16)/( $A3246*($C$4/100)))*180/PI(),180),IF(AND(C$9="C",C$10="IB"),IF((($C$7*Coefficients!$D$16)/($A3246*($C$4/100)))&lt;=1,2*ASIN(($C$7*Coefficients!$D$16)/( $A3246*($C$4/100)))*180/PI(),180),IF(AND(C$9="L",C$10="D"),IF((($C$7*Coefficients!$E$16)/($A3246*($C$4/100)))&lt;=1,2*ASIN(($C$7*Coefficients!$E$16)/( $A3246*($C$4/100)))*180/PI(),180),IF(AND(C$9="C",C$10="D"),IF((($C$7*Coefficients!$F$16)/($A3246*($C$4/100)))&lt;=1,2*ASIN(($C$7*Coefficients!$F$16)/( $A3246*($C$4/100)))*180/PI(),180),FALSE))))</f>
        <v>4.8102101744304937</v>
      </c>
      <c r="H3246" s="50">
        <f>IF(AND(C$9="L",C$10="IB"),(($C$7*Coefficients!$C$16)/($A3246*SIN(C$5*PI()/180))*100/2)^2*PI(),IF(AND(C$9="C",C$10="IB"),(($C$7*Coefficients!$D$16)/($A3246*SIN(C$5*PI()/180))*100/2)^2*PI(),IF(AND(C$9="L",C$10="D"),(($C$7*Coefficients!$E$16)/($A3246*SIN(C$5*PI()/180))*100/2)^2*PI(),IF(AND(C$9="C",C$10="D"),(($C$7* Coefficients!$F$16)/($A3246*SIN(C$5*PI()/180))*100/2)^2*PI(),FALSE))))</f>
        <v>9.7043764465050604</v>
      </c>
      <c r="I3246" s="42">
        <f t="shared" si="359"/>
        <v>4.9214149816797927E-2</v>
      </c>
      <c r="L3246" s="44"/>
    </row>
    <row r="3247" spans="1:12" x14ac:dyDescent="0.25">
      <c r="A3247" s="51">
        <f t="shared" si="360"/>
        <v>16292.960326394419</v>
      </c>
      <c r="B3247" s="5">
        <f t="shared" si="354"/>
        <v>6.3627771899820718E-3</v>
      </c>
      <c r="C3247" s="49">
        <f t="shared" si="357"/>
        <v>-43.927065690094082</v>
      </c>
      <c r="D3247" s="5">
        <f t="shared" si="355"/>
        <v>156.72706352927804</v>
      </c>
      <c r="E3247" s="5">
        <f t="shared" si="356"/>
        <v>2790.7313387548716</v>
      </c>
      <c r="F3247" s="5">
        <f t="shared" si="358"/>
        <v>34.457180293541526</v>
      </c>
      <c r="G3247" s="16">
        <f>IF(AND(C$9="L",C$10="IB"),IF((($C$7*Coefficients!$C$16)/($A3247*($C$4/100)))&lt;=1,2*ASIN(($C$7*Coefficients!$C$16)/( $A3247*($C$4/100)))*180/PI(),180),IF(AND(C$9="C",C$10="IB"),IF((($C$7*Coefficients!$D$16)/($A3247*($C$4/100)))&lt;=1,2*ASIN(($C$7*Coefficients!$D$16)/( $A3247*($C$4/100)))*180/PI(),180),IF(AND(C$9="L",C$10="D"),IF((($C$7*Coefficients!$E$16)/($A3247*($C$4/100)))&lt;=1,2*ASIN(($C$7*Coefficients!$E$16)/( $A3247*($C$4/100)))*180/PI(),180),IF(AND(C$9="C",C$10="D"),IF((($C$7*Coefficients!$F$16)/($A3247*($C$4/100)))&lt;=1,2*ASIN(($C$7*Coefficients!$F$16)/( $A3247*($C$4/100)))*180/PI(),180),FALSE))))</f>
        <v>4.7991405178599527</v>
      </c>
      <c r="H3247" s="50">
        <f>IF(AND(C$9="L",C$10="IB"),(($C$7*Coefficients!$C$16)/($A3247*SIN(C$5*PI()/180))*100/2)^2*PI(),IF(AND(C$9="C",C$10="IB"),(($C$7*Coefficients!$D$16)/($A3247*SIN(C$5*PI()/180))*100/2)^2*PI(),IF(AND(C$9="L",C$10="D"),(($C$7*Coefficients!$E$16)/($A3247*SIN(C$5*PI()/180))*100/2)^2*PI(),IF(AND(C$9="C",C$10="D"),(($C$7* Coefficients!$F$16)/($A3247*SIN(C$5*PI()/180))*100/2)^2*PI(),FALSE))))</f>
        <v>9.6597888868696984</v>
      </c>
      <c r="I3247" s="42">
        <f t="shared" si="359"/>
        <v>4.9100960413191987E-2</v>
      </c>
      <c r="L3247" s="44"/>
    </row>
    <row r="3248" spans="1:12" x14ac:dyDescent="0.25">
      <c r="A3248" s="51">
        <f t="shared" si="360"/>
        <v>16330.51947894053</v>
      </c>
      <c r="B3248" s="5">
        <f t="shared" si="354"/>
        <v>5.629074458043175E-3</v>
      </c>
      <c r="C3248" s="49">
        <f t="shared" si="357"/>
        <v>-44.99126013426293</v>
      </c>
      <c r="D3248" s="5">
        <f t="shared" si="355"/>
        <v>157.08835672396316</v>
      </c>
      <c r="E3248" s="5">
        <f t="shared" si="356"/>
        <v>2803.612769337909</v>
      </c>
      <c r="F3248" s="5">
        <f t="shared" si="358"/>
        <v>34.477180293541522</v>
      </c>
      <c r="G3248" s="16">
        <f>IF(AND(C$9="L",C$10="IB"),IF((($C$7*Coefficients!$C$16)/($A3248*($C$4/100)))&lt;=1,2*ASIN(($C$7*Coefficients!$C$16)/( $A3248*($C$4/100)))*180/PI(),180),IF(AND(C$9="C",C$10="IB"),IF((($C$7*Coefficients!$D$16)/($A3248*($C$4/100)))&lt;=1,2*ASIN(($C$7*Coefficients!$D$16)/( $A3248*($C$4/100)))*180/PI(),180),IF(AND(C$9="L",C$10="D"),IF((($C$7*Coefficients!$E$16)/($A3248*($C$4/100)))&lt;=1,2*ASIN(($C$7*Coefficients!$E$16)/( $A3248*($C$4/100)))*180/PI(),180),IF(AND(C$9="C",C$10="D"),IF((($C$7*Coefficients!$F$16)/($A3248*($C$4/100)))&lt;=1,2*ASIN(($C$7*Coefficients!$F$16)/( $A3248*($C$4/100)))*180/PI(),180),FALSE))))</f>
        <v>4.7880963654490296</v>
      </c>
      <c r="H3248" s="50">
        <f>IF(AND(C$9="L",C$10="IB"),(($C$7*Coefficients!$C$16)/($A3248*SIN(C$5*PI()/180))*100/2)^2*PI(),IF(AND(C$9="C",C$10="IB"),(($C$7*Coefficients!$D$16)/($A3248*SIN(C$5*PI()/180))*100/2)^2*PI(),IF(AND(C$9="L",C$10="D"),(($C$7*Coefficients!$E$16)/($A3248*SIN(C$5*PI()/180))*100/2)^2*PI(),IF(AND(C$9="C",C$10="D"),(($C$7* Coefficients!$F$16)/($A3248*SIN(C$5*PI()/180))*100/2)^2*PI(),FALSE))))</f>
        <v>9.6154061884621758</v>
      </c>
      <c r="I3248" s="42">
        <f t="shared" si="359"/>
        <v>4.8988031337990318E-2</v>
      </c>
      <c r="L3248" s="44"/>
    </row>
    <row r="3249" spans="1:12" x14ac:dyDescent="0.25">
      <c r="A3249" s="51">
        <f t="shared" si="360"/>
        <v>16368.165214275266</v>
      </c>
      <c r="B3249" s="5">
        <f t="shared" si="354"/>
        <v>4.8838373374217548E-3</v>
      </c>
      <c r="C3249" s="49">
        <f t="shared" si="357"/>
        <v>-46.224776184619138</v>
      </c>
      <c r="D3249" s="5">
        <f t="shared" si="355"/>
        <v>157.4504827854779</v>
      </c>
      <c r="E3249" s="5">
        <f t="shared" si="356"/>
        <v>2816.5536579030022</v>
      </c>
      <c r="F3249" s="5">
        <f t="shared" si="358"/>
        <v>34.497180293541525</v>
      </c>
      <c r="G3249" s="16">
        <f>IF(AND(C$9="L",C$10="IB"),IF((($C$7*Coefficients!$C$16)/($A3249*($C$4/100)))&lt;=1,2*ASIN(($C$7*Coefficients!$C$16)/( $A3249*($C$4/100)))*180/PI(),180),IF(AND(C$9="C",C$10="IB"),IF((($C$7*Coefficients!$D$16)/($A3249*($C$4/100)))&lt;=1,2*ASIN(($C$7*Coefficients!$D$16)/( $A3249*($C$4/100)))*180/PI(),180),IF(AND(C$9="L",C$10="D"),IF((($C$7*Coefficients!$E$16)/($A3249*($C$4/100)))&lt;=1,2*ASIN(($C$7*Coefficients!$E$16)/( $A3249*($C$4/100)))*180/PI(),180),IF(AND(C$9="C",C$10="D"),IF((($C$7*Coefficients!$F$16)/($A3249*($C$4/100)))&lt;=1,2*ASIN(($C$7*Coefficients!$F$16)/( $A3249*($C$4/100)))*180/PI(),180),FALSE))))</f>
        <v>4.7770776582318408</v>
      </c>
      <c r="H3249" s="50">
        <f>IF(AND(C$9="L",C$10="IB"),(($C$7*Coefficients!$C$16)/($A3249*SIN(C$5*PI()/180))*100/2)^2*PI(),IF(AND(C$9="C",C$10="IB"),(($C$7*Coefficients!$D$16)/($A3249*SIN(C$5*PI()/180))*100/2)^2*PI(),IF(AND(C$9="L",C$10="D"),(($C$7*Coefficients!$E$16)/($A3249*SIN(C$5*PI()/180))*100/2)^2*PI(),IF(AND(C$9="C",C$10="D"),(($C$7* Coefficients!$F$16)/($A3249*SIN(C$5*PI()/180))*100/2)^2*PI(),FALSE))))</f>
        <v>9.571227410030648</v>
      </c>
      <c r="I3249" s="42">
        <f t="shared" si="359"/>
        <v>4.887536199245418E-2</v>
      </c>
      <c r="L3249" s="44"/>
    </row>
    <row r="3250" spans="1:12" x14ac:dyDescent="0.25">
      <c r="A3250" s="51">
        <f t="shared" si="360"/>
        <v>16405.897731992565</v>
      </c>
      <c r="B3250" s="5">
        <f t="shared" si="354"/>
        <v>4.1290327090767708E-3</v>
      </c>
      <c r="C3250" s="49">
        <f t="shared" si="357"/>
        <v>-47.683033534972488</v>
      </c>
      <c r="D3250" s="5">
        <f t="shared" si="355"/>
        <v>157.81344363377863</v>
      </c>
      <c r="E3250" s="5">
        <f t="shared" si="356"/>
        <v>2829.5542788957291</v>
      </c>
      <c r="F3250" s="5">
        <f t="shared" si="358"/>
        <v>34.517180293541529</v>
      </c>
      <c r="G3250" s="16">
        <f>IF(AND(C$9="L",C$10="IB"),IF((($C$7*Coefficients!$C$16)/($A3250*($C$4/100)))&lt;=1,2*ASIN(($C$7*Coefficients!$C$16)/( $A3250*($C$4/100)))*180/PI(),180),IF(AND(C$9="C",C$10="IB"),IF((($C$7*Coefficients!$D$16)/($A3250*($C$4/100)))&lt;=1,2*ASIN(($C$7*Coefficients!$D$16)/( $A3250*($C$4/100)))*180/PI(),180),IF(AND(C$9="L",C$10="D"),IF((($C$7*Coefficients!$E$16)/($A3250*($C$4/100)))&lt;=1,2*ASIN(($C$7*Coefficients!$E$16)/( $A3250*($C$4/100)))*180/PI(),180),IF(AND(C$9="C",C$10="D"),IF((($C$7*Coefficients!$F$16)/($A3250*($C$4/100)))&lt;=1,2*ASIN(($C$7*Coefficients!$F$16)/( $A3250*($C$4/100)))*180/PI(),180),FALSE))))</f>
        <v>4.7660843373802422</v>
      </c>
      <c r="H3250" s="50">
        <f>IF(AND(C$9="L",C$10="IB"),(($C$7*Coefficients!$C$16)/($A3250*SIN(C$5*PI()/180))*100/2)^2*PI(),IF(AND(C$9="C",C$10="IB"),(($C$7*Coefficients!$D$16)/($A3250*SIN(C$5*PI()/180))*100/2)^2*PI(),IF(AND(C$9="L",C$10="D"),(($C$7*Coefficients!$E$16)/($A3250*SIN(C$5*PI()/180))*100/2)^2*PI(),IF(AND(C$9="C",C$10="D"),(($C$7* Coefficients!$F$16)/($A3250*SIN(C$5*PI()/180))*100/2)^2*PI(),FALSE))))</f>
        <v>9.5272516146479322</v>
      </c>
      <c r="I3250" s="42">
        <f t="shared" si="359"/>
        <v>4.8762951779221943E-2</v>
      </c>
      <c r="L3250" s="44"/>
    </row>
    <row r="3251" spans="1:12" x14ac:dyDescent="0.25">
      <c r="A3251" s="51">
        <f t="shared" si="360"/>
        <v>16443.717232146482</v>
      </c>
      <c r="B3251" s="5">
        <f t="shared" si="354"/>
        <v>3.366661965756754E-3</v>
      </c>
      <c r="C3251" s="49">
        <f t="shared" si="357"/>
        <v>-49.456009746942335</v>
      </c>
      <c r="D3251" s="5">
        <f t="shared" si="355"/>
        <v>158.17724119324774</v>
      </c>
      <c r="E3251" s="5">
        <f t="shared" si="356"/>
        <v>2842.6149080284481</v>
      </c>
      <c r="F3251" s="5">
        <f t="shared" si="358"/>
        <v>34.537180293541525</v>
      </c>
      <c r="G3251" s="16">
        <f>IF(AND(C$9="L",C$10="IB"),IF((($C$7*Coefficients!$C$16)/($A3251*($C$4/100)))&lt;=1,2*ASIN(($C$7*Coefficients!$C$16)/( $A3251*($C$4/100)))*180/PI(),180),IF(AND(C$9="C",C$10="IB"),IF((($C$7*Coefficients!$D$16)/($A3251*($C$4/100)))&lt;=1,2*ASIN(($C$7*Coefficients!$D$16)/( $A3251*($C$4/100)))*180/PI(),180),IF(AND(C$9="L",C$10="D"),IF((($C$7*Coefficients!$E$16)/($A3251*($C$4/100)))&lt;=1,2*ASIN(($C$7*Coefficients!$E$16)/( $A3251*($C$4/100)))*180/PI(),180),IF(AND(C$9="C",C$10="D"),IF((($C$7*Coefficients!$F$16)/($A3251*($C$4/100)))&lt;=1,2*ASIN(($C$7*Coefficients!$F$16)/( $A3251*($C$4/100)))*180/PI(),180),FALSE))))</f>
        <v>4.7551163442035049</v>
      </c>
      <c r="H3251" s="50">
        <f>IF(AND(C$9="L",C$10="IB"),(($C$7*Coefficients!$C$16)/($A3251*SIN(C$5*PI()/180))*100/2)^2*PI(),IF(AND(C$9="C",C$10="IB"),(($C$7*Coefficients!$D$16)/($A3251*SIN(C$5*PI()/180))*100/2)^2*PI(),IF(AND(C$9="L",C$10="D"),(($C$7*Coefficients!$E$16)/($A3251*SIN(C$5*PI()/180))*100/2)^2*PI(),IF(AND(C$9="C",C$10="D"),(($C$7* Coefficients!$F$16)/($A3251*SIN(C$5*PI()/180))*100/2)^2*PI(),FALSE))))</f>
        <v>9.4834778696916331</v>
      </c>
      <c r="I3251" s="42">
        <f t="shared" si="359"/>
        <v>4.8650800102305818E-2</v>
      </c>
      <c r="L3251" s="44"/>
    </row>
    <row r="3252" spans="1:12" x14ac:dyDescent="0.25">
      <c r="A3252" s="51">
        <f t="shared" si="360"/>
        <v>16481.623915252239</v>
      </c>
      <c r="B3252" s="5">
        <f t="shared" si="354"/>
        <v>2.5987559586855748E-3</v>
      </c>
      <c r="C3252" s="49">
        <f t="shared" si="357"/>
        <v>-51.704690037316865</v>
      </c>
      <c r="D3252" s="5">
        <f t="shared" si="355"/>
        <v>158.5418773927035</v>
      </c>
      <c r="E3252" s="5">
        <f t="shared" si="356"/>
        <v>2855.7358222861458</v>
      </c>
      <c r="F3252" s="5">
        <f t="shared" si="358"/>
        <v>34.557180293541528</v>
      </c>
      <c r="G3252" s="16">
        <f>IF(AND(C$9="L",C$10="IB"),IF((($C$7*Coefficients!$C$16)/($A3252*($C$4/100)))&lt;=1,2*ASIN(($C$7*Coefficients!$C$16)/( $A3252*($C$4/100)))*180/PI(),180),IF(AND(C$9="C",C$10="IB"),IF((($C$7*Coefficients!$D$16)/($A3252*($C$4/100)))&lt;=1,2*ASIN(($C$7*Coefficients!$D$16)/( $A3252*($C$4/100)))*180/PI(),180),IF(AND(C$9="L",C$10="D"),IF((($C$7*Coefficients!$E$16)/($A3252*($C$4/100)))&lt;=1,2*ASIN(($C$7*Coefficients!$E$16)/( $A3252*($C$4/100)))*180/PI(),180),IF(AND(C$9="C",C$10="D"),IF((($C$7*Coefficients!$F$16)/($A3252*($C$4/100)))&lt;=1,2*ASIN(($C$7*Coefficients!$F$16)/( $A3252*($C$4/100)))*180/PI(),180),FALSE))))</f>
        <v>4.7441736201479818</v>
      </c>
      <c r="H3252" s="50">
        <f>IF(AND(C$9="L",C$10="IB"),(($C$7*Coefficients!$C$16)/($A3252*SIN(C$5*PI()/180))*100/2)^2*PI(),IF(AND(C$9="C",C$10="IB"),(($C$7*Coefficients!$D$16)/($A3252*SIN(C$5*PI()/180))*100/2)^2*PI(),IF(AND(C$9="L",C$10="D"),(($C$7*Coefficients!$E$16)/($A3252*SIN(C$5*PI()/180))*100/2)^2*PI(),IF(AND(C$9="C",C$10="D"),(($C$7* Coefficients!$F$16)/($A3252*SIN(C$5*PI()/180))*100/2)^2*PI(),FALSE))))</f>
        <v>9.439905246824372</v>
      </c>
      <c r="I3252" s="42">
        <f t="shared" si="359"/>
        <v>4.8538906367088804E-2</v>
      </c>
      <c r="L3252" s="44"/>
    </row>
    <row r="3253" spans="1:12" x14ac:dyDescent="0.25">
      <c r="A3253" s="51">
        <f t="shared" si="360"/>
        <v>16519.617982287298</v>
      </c>
      <c r="B3253" s="5">
        <f t="shared" si="354"/>
        <v>1.8273697928548219E-3</v>
      </c>
      <c r="C3253" s="49">
        <f t="shared" si="357"/>
        <v>-54.763471168488202</v>
      </c>
      <c r="D3253" s="5">
        <f t="shared" si="355"/>
        <v>158.90735416541082</v>
      </c>
      <c r="E3253" s="5">
        <f t="shared" si="356"/>
        <v>2868.9172999323177</v>
      </c>
      <c r="F3253" s="5">
        <f t="shared" si="358"/>
        <v>34.577180293541524</v>
      </c>
      <c r="G3253" s="16">
        <f>IF(AND(C$9="L",C$10="IB"),IF((($C$7*Coefficients!$C$16)/($A3253*($C$4/100)))&lt;=1,2*ASIN(($C$7*Coefficients!$C$16)/( $A3253*($C$4/100)))*180/PI(),180),IF(AND(C$9="C",C$10="IB"),IF((($C$7*Coefficients!$D$16)/($A3253*($C$4/100)))&lt;=1,2*ASIN(($C$7*Coefficients!$D$16)/( $A3253*($C$4/100)))*180/PI(),180),IF(AND(C$9="L",C$10="D"),IF((($C$7*Coefficients!$E$16)/($A3253*($C$4/100)))&lt;=1,2*ASIN(($C$7*Coefficients!$E$16)/( $A3253*($C$4/100)))*180/PI(),180),IF(AND(C$9="C",C$10="D"),IF((($C$7*Coefficients!$F$16)/($A3253*($C$4/100)))&lt;=1,2*ASIN(($C$7*Coefficients!$F$16)/( $A3253*($C$4/100)))*180/PI(),180),FALSE))))</f>
        <v>4.7332561067967749</v>
      </c>
      <c r="H3253" s="50">
        <f>IF(AND(C$9="L",C$10="IB"),(($C$7*Coefficients!$C$16)/($A3253*SIN(C$5*PI()/180))*100/2)^2*PI(),IF(AND(C$9="C",C$10="IB"),(($C$7*Coefficients!$D$16)/($A3253*SIN(C$5*PI()/180))*100/2)^2*PI(),IF(AND(C$9="L",C$10="D"),(($C$7*Coefficients!$E$16)/($A3253*SIN(C$5*PI()/180))*100/2)^2*PI(),IF(AND(C$9="C",C$10="D"),(($C$7* Coefficients!$F$16)/($A3253*SIN(C$5*PI()/180))*100/2)^2*PI(),FALSE))))</f>
        <v>9.3965328219740858</v>
      </c>
      <c r="I3253" s="42">
        <f t="shared" si="359"/>
        <v>4.8427269980321444E-2</v>
      </c>
      <c r="L3253" s="44"/>
    </row>
    <row r="3254" spans="1:12" x14ac:dyDescent="0.25">
      <c r="A3254" s="51">
        <f t="shared" si="360"/>
        <v>16557.699634692421</v>
      </c>
      <c r="B3254" s="5">
        <f t="shared" si="354"/>
        <v>1.0545774827773913E-3</v>
      </c>
      <c r="C3254" s="49">
        <f t="shared" si="357"/>
        <v>-59.538430118272913</v>
      </c>
      <c r="D3254" s="5">
        <f t="shared" si="355"/>
        <v>159.27367344909121</v>
      </c>
      <c r="E3254" s="5">
        <f t="shared" si="356"/>
        <v>2882.1596205148644</v>
      </c>
      <c r="F3254" s="5">
        <f t="shared" si="358"/>
        <v>34.59718029354152</v>
      </c>
      <c r="G3254" s="16">
        <f>IF(AND(C$9="L",C$10="IB"),IF((($C$7*Coefficients!$C$16)/($A3254*($C$4/100)))&lt;=1,2*ASIN(($C$7*Coefficients!$C$16)/( $A3254*($C$4/100)))*180/PI(),180),IF(AND(C$9="C",C$10="IB"),IF((($C$7*Coefficients!$D$16)/($A3254*($C$4/100)))&lt;=1,2*ASIN(($C$7*Coefficients!$D$16)/( $A3254*($C$4/100)))*180/PI(),180),IF(AND(C$9="L",C$10="D"),IF((($C$7*Coefficients!$E$16)/($A3254*($C$4/100)))&lt;=1,2*ASIN(($C$7*Coefficients!$E$16)/( $A3254*($C$4/100)))*180/PI(),180),IF(AND(C$9="C",C$10="D"),IF((($C$7*Coefficients!$F$16)/($A3254*($C$4/100)))&lt;=1,2*ASIN(($C$7*Coefficients!$F$16)/( $A3254*($C$4/100)))*180/PI(),180),FALSE))))</f>
        <v>4.7223637458694139</v>
      </c>
      <c r="H3254" s="50">
        <f>IF(AND(C$9="L",C$10="IB"),(($C$7*Coefficients!$C$16)/($A3254*SIN(C$5*PI()/180))*100/2)^2*PI(),IF(AND(C$9="C",C$10="IB"),(($C$7*Coefficients!$D$16)/($A3254*SIN(C$5*PI()/180))*100/2)^2*PI(),IF(AND(C$9="L",C$10="D"),(($C$7*Coefficients!$E$16)/($A3254*SIN(C$5*PI()/180))*100/2)^2*PI(),IF(AND(C$9="C",C$10="D"),(($C$7* Coefficients!$F$16)/($A3254*SIN(C$5*PI()/180))*100/2)^2*PI(),FALSE))))</f>
        <v>9.3533596753144383</v>
      </c>
      <c r="I3254" s="42">
        <f t="shared" si="359"/>
        <v>4.8315890350118733E-2</v>
      </c>
      <c r="L3254" s="44"/>
    </row>
    <row r="3255" spans="1:12" x14ac:dyDescent="0.25">
      <c r="A3255" s="51">
        <f t="shared" si="360"/>
        <v>16595.869074372738</v>
      </c>
      <c r="B3255" s="5">
        <f t="shared" si="354"/>
        <v>2.8246648123294378E-4</v>
      </c>
      <c r="C3255" s="49">
        <f t="shared" si="357"/>
        <v>-70.980661603208702</v>
      </c>
      <c r="D3255" s="5">
        <f t="shared" si="355"/>
        <v>159.64083718593301</v>
      </c>
      <c r="E3255" s="5">
        <f t="shared" si="356"/>
        <v>2895.4630648720204</v>
      </c>
      <c r="F3255" s="5">
        <f t="shared" si="358"/>
        <v>34.617180293541523</v>
      </c>
      <c r="G3255" s="16">
        <f>IF(AND(C$9="L",C$10="IB"),IF((($C$7*Coefficients!$C$16)/($A3255*($C$4/100)))&lt;=1,2*ASIN(($C$7*Coefficients!$C$16)/( $A3255*($C$4/100)))*180/PI(),180),IF(AND(C$9="C",C$10="IB"),IF((($C$7*Coefficients!$D$16)/($A3255*($C$4/100)))&lt;=1,2*ASIN(($C$7*Coefficients!$D$16)/( $A3255*($C$4/100)))*180/PI(),180),IF(AND(C$9="L",C$10="D"),IF((($C$7*Coefficients!$E$16)/($A3255*($C$4/100)))&lt;=1,2*ASIN(($C$7*Coefficients!$E$16)/( $A3255*($C$4/100)))*180/PI(),180),IF(AND(C$9="C",C$10="D"),IF((($C$7*Coefficients!$F$16)/($A3255*($C$4/100)))&lt;=1,2*ASIN(($C$7*Coefficients!$F$16)/( $A3255*($C$4/100)))*180/PI(),180),FALSE))))</f>
        <v>4.7114964792215179</v>
      </c>
      <c r="H3255" s="50">
        <f>IF(AND(C$9="L",C$10="IB"),(($C$7*Coefficients!$C$16)/($A3255*SIN(C$5*PI()/180))*100/2)^2*PI(),IF(AND(C$9="C",C$10="IB"),(($C$7*Coefficients!$D$16)/($A3255*SIN(C$5*PI()/180))*100/2)^2*PI(),IF(AND(C$9="L",C$10="D"),(($C$7*Coefficients!$E$16)/($A3255*SIN(C$5*PI()/180))*100/2)^2*PI(),IF(AND(C$9="C",C$10="D"),(($C$7* Coefficients!$F$16)/($A3255*SIN(C$5*PI()/180))*100/2)^2*PI(),FALSE))))</f>
        <v>9.3103848912453131</v>
      </c>
      <c r="I3255" s="42">
        <f t="shared" si="359"/>
        <v>4.8204766885956957E-2</v>
      </c>
      <c r="L3255" s="44"/>
    </row>
    <row r="3256" spans="1:12" x14ac:dyDescent="0.25">
      <c r="A3256" s="51">
        <f t="shared" si="360"/>
        <v>16634.126503698819</v>
      </c>
      <c r="B3256" s="5">
        <f t="shared" si="354"/>
        <v>4.8686790580092216E-4</v>
      </c>
      <c r="C3256" s="49">
        <f t="shared" si="357"/>
        <v>-66.251777061678382</v>
      </c>
      <c r="D3256" s="5">
        <f t="shared" si="355"/>
        <v>160.00884732260178</v>
      </c>
      <c r="E3256" s="5">
        <f t="shared" si="356"/>
        <v>2908.8279151383076</v>
      </c>
      <c r="F3256" s="5">
        <f t="shared" si="358"/>
        <v>34.637180293541519</v>
      </c>
      <c r="G3256" s="16">
        <f>IF(AND(C$9="L",C$10="IB"),IF((($C$7*Coefficients!$C$16)/($A3256*($C$4/100)))&lt;=1,2*ASIN(($C$7*Coefficients!$C$16)/( $A3256*($C$4/100)))*180/PI(),180),IF(AND(C$9="C",C$10="IB"),IF((($C$7*Coefficients!$D$16)/($A3256*($C$4/100)))&lt;=1,2*ASIN(($C$7*Coefficients!$D$16)/( $A3256*($C$4/100)))*180/PI(),180),IF(AND(C$9="L",C$10="D"),IF((($C$7*Coefficients!$E$16)/($A3256*($C$4/100)))&lt;=1,2*ASIN(($C$7*Coefficients!$E$16)/( $A3256*($C$4/100)))*180/PI(),180),IF(AND(C$9="C",C$10="D"),IF((($C$7*Coefficients!$F$16)/($A3256*($C$4/100)))&lt;=1,2*ASIN(($C$7*Coefficients!$F$16)/( $A3256*($C$4/100)))*180/PI(),180),FALSE))))</f>
        <v>4.7006542488444758</v>
      </c>
      <c r="H3256" s="50">
        <f>IF(AND(C$9="L",C$10="IB"),(($C$7*Coefficients!$C$16)/($A3256*SIN(C$5*PI()/180))*100/2)^2*PI(),IF(AND(C$9="C",C$10="IB"),(($C$7*Coefficients!$D$16)/($A3256*SIN(C$5*PI()/180))*100/2)^2*PI(),IF(AND(C$9="L",C$10="D"),(($C$7*Coefficients!$E$16)/($A3256*SIN(C$5*PI()/180))*100/2)^2*PI(),IF(AND(C$9="C",C$10="D"),(($C$7* Coefficients!$F$16)/($A3256*SIN(C$5*PI()/180))*100/2)^2*PI(),FALSE))))</f>
        <v>9.2676075583733919</v>
      </c>
      <c r="I3256" s="42">
        <f t="shared" si="359"/>
        <v>4.8093898998670559E-2</v>
      </c>
      <c r="L3256" s="44"/>
    </row>
    <row r="3257" spans="1:12" x14ac:dyDescent="0.25">
      <c r="A3257" s="51">
        <f t="shared" si="360"/>
        <v>16672.472125507746</v>
      </c>
      <c r="B3257" s="5">
        <f t="shared" si="354"/>
        <v>1.251328204198623E-3</v>
      </c>
      <c r="C3257" s="49">
        <f t="shared" si="357"/>
        <v>-58.052575331661664</v>
      </c>
      <c r="D3257" s="5">
        <f t="shared" si="355"/>
        <v>160.37770581025066</v>
      </c>
      <c r="E3257" s="5">
        <f t="shared" si="356"/>
        <v>2922.2544547505277</v>
      </c>
      <c r="F3257" s="5">
        <f t="shared" si="358"/>
        <v>34.657180293541522</v>
      </c>
      <c r="G3257" s="16">
        <f>IF(AND(C$9="L",C$10="IB"),IF((($C$7*Coefficients!$C$16)/($A3257*($C$4/100)))&lt;=1,2*ASIN(($C$7*Coefficients!$C$16)/( $A3257*($C$4/100)))*180/PI(),180),IF(AND(C$9="C",C$10="IB"),IF((($C$7*Coefficients!$D$16)/($A3257*($C$4/100)))&lt;=1,2*ASIN(($C$7*Coefficients!$D$16)/( $A3257*($C$4/100)))*180/PI(),180),IF(AND(C$9="L",C$10="D"),IF((($C$7*Coefficients!$E$16)/($A3257*($C$4/100)))&lt;=1,2*ASIN(($C$7*Coefficients!$E$16)/( $A3257*($C$4/100)))*180/PI(),180),IF(AND(C$9="C",C$10="D"),IF((($C$7*Coefficients!$F$16)/($A3257*($C$4/100)))&lt;=1,2*ASIN(($C$7*Coefficients!$F$16)/( $A3257*($C$4/100)))*180/PI(),180),FALSE))))</f>
        <v>4.6898369968651208</v>
      </c>
      <c r="H3257" s="50">
        <f>IF(AND(C$9="L",C$10="IB"),(($C$7*Coefficients!$C$16)/($A3257*SIN(C$5*PI()/180))*100/2)^2*PI(),IF(AND(C$9="C",C$10="IB"),(($C$7*Coefficients!$D$16)/($A3257*SIN(C$5*PI()/180))*100/2)^2*PI(),IF(AND(C$9="L",C$10="D"),(($C$7*Coefficients!$E$16)/($A3257*SIN(C$5*PI()/180))*100/2)^2*PI(),IF(AND(C$9="C",C$10="D"),(($C$7* Coefficients!$F$16)/($A3257*SIN(C$5*PI()/180))*100/2)^2*PI(),FALSE))))</f>
        <v>9.2250267694928301</v>
      </c>
      <c r="I3257" s="42">
        <f t="shared" si="359"/>
        <v>4.7983286100449045E-2</v>
      </c>
      <c r="L3257" s="44"/>
    </row>
    <row r="3258" spans="1:12" x14ac:dyDescent="0.25">
      <c r="A3258" s="51">
        <f t="shared" si="360"/>
        <v>16710.906143104185</v>
      </c>
      <c r="B3258" s="5">
        <f t="shared" si="354"/>
        <v>2.0088205422716531E-3</v>
      </c>
      <c r="C3258" s="49">
        <f t="shared" si="357"/>
        <v>-53.941177183226365</v>
      </c>
      <c r="D3258" s="5">
        <f t="shared" si="355"/>
        <v>160.74741460453063</v>
      </c>
      <c r="E3258" s="5">
        <f t="shared" si="356"/>
        <v>2935.7429684537606</v>
      </c>
      <c r="F3258" s="5">
        <f t="shared" si="358"/>
        <v>34.677180293541518</v>
      </c>
      <c r="G3258" s="16">
        <f>IF(AND(C$9="L",C$10="IB"),IF((($C$7*Coefficients!$C$16)/($A3258*($C$4/100)))&lt;=1,2*ASIN(($C$7*Coefficients!$C$16)/( $A3258*($C$4/100)))*180/PI(),180),IF(AND(C$9="C",C$10="IB"),IF((($C$7*Coefficients!$D$16)/($A3258*($C$4/100)))&lt;=1,2*ASIN(($C$7*Coefficients!$D$16)/( $A3258*($C$4/100)))*180/PI(),180),IF(AND(C$9="L",C$10="D"),IF((($C$7*Coefficients!$E$16)/($A3258*($C$4/100)))&lt;=1,2*ASIN(($C$7*Coefficients!$E$16)/( $A3258*($C$4/100)))*180/PI(),180),IF(AND(C$9="C",C$10="D"),IF((($C$7*Coefficients!$F$16)/($A3258*($C$4/100)))&lt;=1,2*ASIN(($C$7*Coefficients!$F$16)/( $A3258*($C$4/100)))*180/PI(),180),FALSE))))</f>
        <v>4.6790446655453968</v>
      </c>
      <c r="H3258" s="50">
        <f>IF(AND(C$9="L",C$10="IB"),(($C$7*Coefficients!$C$16)/($A3258*SIN(C$5*PI()/180))*100/2)^2*PI(),IF(AND(C$9="C",C$10="IB"),(($C$7*Coefficients!$D$16)/($A3258*SIN(C$5*PI()/180))*100/2)^2*PI(),IF(AND(C$9="L",C$10="D"),(($C$7*Coefficients!$E$16)/($A3258*SIN(C$5*PI()/180))*100/2)^2*PI(),IF(AND(C$9="C",C$10="D"),(($C$7* Coefficients!$F$16)/($A3258*SIN(C$5*PI()/180))*100/2)^2*PI(),FALSE))))</f>
        <v>9.1826416215660238</v>
      </c>
      <c r="I3258" s="42">
        <f t="shared" si="359"/>
        <v>4.7872927604833859E-2</v>
      </c>
      <c r="L3258" s="44"/>
    </row>
    <row r="3259" spans="1:12" x14ac:dyDescent="0.25">
      <c r="A3259" s="51">
        <f t="shared" si="360"/>
        <v>16749.428760261475</v>
      </c>
      <c r="B3259" s="5">
        <f t="shared" si="354"/>
        <v>2.7572604918535246E-3</v>
      </c>
      <c r="C3259" s="49">
        <f t="shared" si="357"/>
        <v>-51.190444040739671</v>
      </c>
      <c r="D3259" s="5">
        <f t="shared" si="355"/>
        <v>161.11797566560091</v>
      </c>
      <c r="E3259" s="5">
        <f t="shared" si="356"/>
        <v>2949.2937423074168</v>
      </c>
      <c r="F3259" s="5">
        <f t="shared" si="358"/>
        <v>34.697180293541521</v>
      </c>
      <c r="G3259" s="16">
        <f>IF(AND(C$9="L",C$10="IB"),IF((($C$7*Coefficients!$C$16)/($A3259*($C$4/100)))&lt;=1,2*ASIN(($C$7*Coefficients!$C$16)/( $A3259*($C$4/100)))*180/PI(),180),IF(AND(C$9="C",C$10="IB"),IF((($C$7*Coefficients!$D$16)/($A3259*($C$4/100)))&lt;=1,2*ASIN(($C$7*Coefficients!$D$16)/( $A3259*($C$4/100)))*180/PI(),180),IF(AND(C$9="L",C$10="D"),IF((($C$7*Coefficients!$E$16)/($A3259*($C$4/100)))&lt;=1,2*ASIN(($C$7*Coefficients!$E$16)/( $A3259*($C$4/100)))*180/PI(),180),IF(AND(C$9="C",C$10="D"),IF((($C$7*Coefficients!$F$16)/($A3259*($C$4/100)))&lt;=1,2*ASIN(($C$7*Coefficients!$F$16)/( $A3259*($C$4/100)))*180/PI(),180),FALSE))))</f>
        <v>4.6682771972820438</v>
      </c>
      <c r="H3259" s="50">
        <f>IF(AND(C$9="L",C$10="IB"),(($C$7*Coefficients!$C$16)/($A3259*SIN(C$5*PI()/180))*100/2)^2*PI(),IF(AND(C$9="C",C$10="IB"),(($C$7*Coefficients!$D$16)/($A3259*SIN(C$5*PI()/180))*100/2)^2*PI(),IF(AND(C$9="L",C$10="D"),(($C$7*Coefficients!$E$16)/($A3259*SIN(C$5*PI()/180))*100/2)^2*PI(),IF(AND(C$9="C",C$10="D"),(($C$7* Coefficients!$F$16)/($A3259*SIN(C$5*PI()/180))*100/2)^2*PI(),FALSE))))</f>
        <v>9.1404512157044326</v>
      </c>
      <c r="I3259" s="42">
        <f t="shared" si="359"/>
        <v>4.7762822926715215E-2</v>
      </c>
      <c r="L3259" s="44"/>
    </row>
    <row r="3260" spans="1:12" x14ac:dyDescent="0.25">
      <c r="A3260" s="51">
        <f t="shared" si="360"/>
        <v>16788.040181222696</v>
      </c>
      <c r="B3260" s="5">
        <f t="shared" si="354"/>
        <v>3.494578964294E-3</v>
      </c>
      <c r="C3260" s="49">
        <f t="shared" si="357"/>
        <v>-49.132102833265463</v>
      </c>
      <c r="D3260" s="5">
        <f t="shared" si="355"/>
        <v>161.48939095813932</v>
      </c>
      <c r="E3260" s="5">
        <f t="shared" si="356"/>
        <v>2962.9070636912897</v>
      </c>
      <c r="F3260" s="5">
        <f t="shared" si="358"/>
        <v>34.717180293541517</v>
      </c>
      <c r="G3260" s="16">
        <f>IF(AND(C$9="L",C$10="IB"),IF((($C$7*Coefficients!$C$16)/($A3260*($C$4/100)))&lt;=1,2*ASIN(($C$7*Coefficients!$C$16)/( $A3260*($C$4/100)))*180/PI(),180),IF(AND(C$9="C",C$10="IB"),IF((($C$7*Coefficients!$D$16)/($A3260*($C$4/100)))&lt;=1,2*ASIN(($C$7*Coefficients!$D$16)/( $A3260*($C$4/100)))*180/PI(),180),IF(AND(C$9="L",C$10="D"),IF((($C$7*Coefficients!$E$16)/($A3260*($C$4/100)))&lt;=1,2*ASIN(($C$7*Coefficients!$E$16)/( $A3260*($C$4/100)))*180/PI(),180),IF(AND(C$9="C",C$10="D"),IF((($C$7*Coefficients!$F$16)/($A3260*($C$4/100)))&lt;=1,2*ASIN(($C$7*Coefficients!$F$16)/( $A3260*($C$4/100)))*180/PI(),180),FALSE))))</f>
        <v>4.6575345346062642</v>
      </c>
      <c r="H3260" s="50">
        <f>IF(AND(C$9="L",C$10="IB"),(($C$7*Coefficients!$C$16)/($A3260*SIN(C$5*PI()/180))*100/2)^2*PI(),IF(AND(C$9="C",C$10="IB"),(($C$7*Coefficients!$D$16)/($A3260*SIN(C$5*PI()/180))*100/2)^2*PI(),IF(AND(C$9="L",C$10="D"),(($C$7*Coefficients!$E$16)/($A3260*SIN(C$5*PI()/180))*100/2)^2*PI(),IF(AND(C$9="C",C$10="D"),(($C$7* Coefficients!$F$16)/($A3260*SIN(C$5*PI()/180))*100/2)^2*PI(),FALSE))))</f>
        <v>9.0984546571495475</v>
      </c>
      <c r="I3260" s="42">
        <f t="shared" si="359"/>
        <v>4.7652971482329096E-2</v>
      </c>
      <c r="L3260" s="44"/>
    </row>
    <row r="3261" spans="1:12" x14ac:dyDescent="0.25">
      <c r="A3261" s="51">
        <f t="shared" si="360"/>
        <v>16826.74061070176</v>
      </c>
      <c r="B3261" s="5">
        <f t="shared" si="354"/>
        <v>4.2187281452459105E-3</v>
      </c>
      <c r="C3261" s="49">
        <f t="shared" si="357"/>
        <v>-47.496369192876962</v>
      </c>
      <c r="D3261" s="5">
        <f t="shared" si="355"/>
        <v>161.86166245135288</v>
      </c>
      <c r="E3261" s="5">
        <f t="shared" si="356"/>
        <v>2976.5832213116646</v>
      </c>
      <c r="F3261" s="5">
        <f t="shared" si="358"/>
        <v>34.73718029354152</v>
      </c>
      <c r="G3261" s="16">
        <f>IF(AND(C$9="L",C$10="IB"),IF((($C$7*Coefficients!$C$16)/($A3261*($C$4/100)))&lt;=1,2*ASIN(($C$7*Coefficients!$C$16)/( $A3261*($C$4/100)))*180/PI(),180),IF(AND(C$9="C",C$10="IB"),IF((($C$7*Coefficients!$D$16)/($A3261*($C$4/100)))&lt;=1,2*ASIN(($C$7*Coefficients!$D$16)/( $A3261*($C$4/100)))*180/PI(),180),IF(AND(C$9="L",C$10="D"),IF((($C$7*Coefficients!$E$16)/($A3261*($C$4/100)))&lt;=1,2*ASIN(($C$7*Coefficients!$E$16)/( $A3261*($C$4/100)))*180/PI(),180),IF(AND(C$9="C",C$10="D"),IF((($C$7*Coefficients!$F$16)/($A3261*($C$4/100)))&lt;=1,2*ASIN(($C$7*Coefficients!$F$16)/( $A3261*($C$4/100)))*180/PI(),180),FALSE))))</f>
        <v>4.6468166201834098</v>
      </c>
      <c r="H3261" s="50">
        <f>IF(AND(C$9="L",C$10="IB"),(($C$7*Coefficients!$C$16)/($A3261*SIN(C$5*PI()/180))*100/2)^2*PI(),IF(AND(C$9="C",C$10="IB"),(($C$7*Coefficients!$D$16)/($A3261*SIN(C$5*PI()/180))*100/2)^2*PI(),IF(AND(C$9="L",C$10="D"),(($C$7*Coefficients!$E$16)/($A3261*SIN(C$5*PI()/180))*100/2)^2*PI(),IF(AND(C$9="C",C$10="D"),(($C$7* Coefficients!$F$16)/($A3261*SIN(C$5*PI()/180))*100/2)^2*PI(),FALSE))))</f>
        <v>9.0566510552538855</v>
      </c>
      <c r="I3261" s="42">
        <f t="shared" si="359"/>
        <v>4.7543372689254043E-2</v>
      </c>
      <c r="L3261" s="44"/>
    </row>
    <row r="3262" spans="1:12" x14ac:dyDescent="0.25">
      <c r="A3262" s="51">
        <f t="shared" si="360"/>
        <v>16865.530253884488</v>
      </c>
      <c r="B3262" s="5">
        <f t="shared" si="354"/>
        <v>4.9276874516406086E-3</v>
      </c>
      <c r="C3262" s="49">
        <f t="shared" si="357"/>
        <v>-46.147136919195866</v>
      </c>
      <c r="D3262" s="5">
        <f t="shared" si="355"/>
        <v>162.23479211898785</v>
      </c>
      <c r="E3262" s="5">
        <f t="shared" si="356"/>
        <v>2990.3225052074285</v>
      </c>
      <c r="F3262" s="5">
        <f t="shared" si="358"/>
        <v>34.757180293541516</v>
      </c>
      <c r="G3262" s="16">
        <f>IF(AND(C$9="L",C$10="IB"),IF((($C$7*Coefficients!$C$16)/($A3262*($C$4/100)))&lt;=1,2*ASIN(($C$7*Coefficients!$C$16)/( $A3262*($C$4/100)))*180/PI(),180),IF(AND(C$9="C",C$10="IB"),IF((($C$7*Coefficients!$D$16)/($A3262*($C$4/100)))&lt;=1,2*ASIN(($C$7*Coefficients!$D$16)/( $A3262*($C$4/100)))*180/PI(),180),IF(AND(C$9="L",C$10="D"),IF((($C$7*Coefficients!$E$16)/($A3262*($C$4/100)))&lt;=1,2*ASIN(($C$7*Coefficients!$E$16)/( $A3262*($C$4/100)))*180/PI(),180),IF(AND(C$9="C",C$10="D"),IF((($C$7*Coefficients!$F$16)/($A3262*($C$4/100)))&lt;=1,2*ASIN(($C$7*Coefficients!$F$16)/( $A3262*($C$4/100)))*180/PI(),180),FALSE))))</f>
        <v>4.6361233968126516</v>
      </c>
      <c r="H3262" s="50">
        <f>IF(AND(C$9="L",C$10="IB"),(($C$7*Coefficients!$C$16)/($A3262*SIN(C$5*PI()/180))*100/2)^2*PI(),IF(AND(C$9="C",C$10="IB"),(($C$7*Coefficients!$D$16)/($A3262*SIN(C$5*PI()/180))*100/2)^2*PI(),IF(AND(C$9="L",C$10="D"),(($C$7*Coefficients!$E$16)/($A3262*SIN(C$5*PI()/180))*100/2)^2*PI(),IF(AND(C$9="C",C$10="D"),(($C$7* Coefficients!$F$16)/($A3262*SIN(C$5*PI()/180))*100/2)^2*PI(),FALSE))))</f>
        <v>9.0150395234621445</v>
      </c>
      <c r="I3262" s="42">
        <f t="shared" si="359"/>
        <v>4.7434025966408208E-2</v>
      </c>
      <c r="L3262" s="44"/>
    </row>
    <row r="3263" spans="1:12" x14ac:dyDescent="0.25">
      <c r="A3263" s="51">
        <f t="shared" si="360"/>
        <v>16904.409316429712</v>
      </c>
      <c r="B3263" s="5">
        <f t="shared" si="354"/>
        <v>5.6194694937966227E-3</v>
      </c>
      <c r="C3263" s="49">
        <f t="shared" si="357"/>
        <v>-45.006093641614029</v>
      </c>
      <c r="D3263" s="5">
        <f t="shared" si="355"/>
        <v>162.6087819393407</v>
      </c>
      <c r="E3263" s="5">
        <f t="shared" si="356"/>
        <v>3004.1252067562314</v>
      </c>
      <c r="F3263" s="5">
        <f t="shared" si="358"/>
        <v>34.77718029354152</v>
      </c>
      <c r="G3263" s="16">
        <f>IF(AND(C$9="L",C$10="IB"),IF((($C$7*Coefficients!$C$16)/($A3263*($C$4/100)))&lt;=1,2*ASIN(($C$7*Coefficients!$C$16)/( $A3263*($C$4/100)))*180/PI(),180),IF(AND(C$9="C",C$10="IB"),IF((($C$7*Coefficients!$D$16)/($A3263*($C$4/100)))&lt;=1,2*ASIN(($C$7*Coefficients!$D$16)/( $A3263*($C$4/100)))*180/PI(),180),IF(AND(C$9="L",C$10="D"),IF((($C$7*Coefficients!$E$16)/($A3263*($C$4/100)))&lt;=1,2*ASIN(($C$7*Coefficients!$E$16)/( $A3263*($C$4/100)))*180/PI(),180),IF(AND(C$9="C",C$10="D"),IF((($C$7*Coefficients!$F$16)/($A3263*($C$4/100)))&lt;=1,2*ASIN(($C$7*Coefficients!$F$16)/( $A3263*($C$4/100)))*180/PI(),180),FALSE))))</f>
        <v>4.6254548074266602</v>
      </c>
      <c r="H3263" s="50">
        <f>IF(AND(C$9="L",C$10="IB"),(($C$7*Coefficients!$C$16)/($A3263*SIN(C$5*PI()/180))*100/2)^2*PI(),IF(AND(C$9="C",C$10="IB"),(($C$7*Coefficients!$D$16)/($A3263*SIN(C$5*PI()/180))*100/2)^2*PI(),IF(AND(C$9="L",C$10="D"),(($C$7*Coefficients!$E$16)/($A3263*SIN(C$5*PI()/180))*100/2)^2*PI(),IF(AND(C$9="C",C$10="D"),(($C$7* Coefficients!$F$16)/($A3263*SIN(C$5*PI()/180))*100/2)^2*PI(),FALSE))))</f>
        <v>8.9736191792923474</v>
      </c>
      <c r="I3263" s="42">
        <f t="shared" si="359"/>
        <v>4.7324930734046117E-2</v>
      </c>
      <c r="L3263" s="44"/>
    </row>
    <row r="3264" spans="1:12" x14ac:dyDescent="0.25">
      <c r="A3264" s="51">
        <f t="shared" si="360"/>
        <v>16943.378004470345</v>
      </c>
      <c r="B3264" s="5">
        <f t="shared" si="354"/>
        <v>6.292126025197041E-3</v>
      </c>
      <c r="C3264" s="49">
        <f t="shared" si="357"/>
        <v>-44.024051749266377</v>
      </c>
      <c r="D3264" s="5">
        <f t="shared" si="355"/>
        <v>162.98363389526813</v>
      </c>
      <c r="E3264" s="5">
        <f t="shared" si="356"/>
        <v>3017.9916186806577</v>
      </c>
      <c r="F3264" s="5">
        <f t="shared" si="358"/>
        <v>34.797180293541516</v>
      </c>
      <c r="G3264" s="16">
        <f>IF(AND(C$9="L",C$10="IB"),IF((($C$7*Coefficients!$C$16)/($A3264*($C$4/100)))&lt;=1,2*ASIN(($C$7*Coefficients!$C$16)/( $A3264*($C$4/100)))*180/PI(),180),IF(AND(C$9="C",C$10="IB"),IF((($C$7*Coefficients!$D$16)/($A3264*($C$4/100)))&lt;=1,2*ASIN(($C$7*Coefficients!$D$16)/( $A3264*($C$4/100)))*180/PI(),180),IF(AND(C$9="L",C$10="D"),IF((($C$7*Coefficients!$E$16)/($A3264*($C$4/100)))&lt;=1,2*ASIN(($C$7*Coefficients!$E$16)/( $A3264*($C$4/100)))*180/PI(),180),IF(AND(C$9="C",C$10="D"),IF((($C$7*Coefficients!$F$16)/($A3264*($C$4/100)))&lt;=1,2*ASIN(($C$7*Coefficients!$F$16)/( $A3264*($C$4/100)))*180/PI(),180),FALSE))))</f>
        <v>4.61481079509129</v>
      </c>
      <c r="H3264" s="50">
        <f>IF(AND(C$9="L",C$10="IB"),(($C$7*Coefficients!$C$16)/($A3264*SIN(C$5*PI()/180))*100/2)^2*PI(),IF(AND(C$9="C",C$10="IB"),(($C$7*Coefficients!$D$16)/($A3264*SIN(C$5*PI()/180))*100/2)^2*PI(),IF(AND(C$9="L",C$10="D"),(($C$7*Coefficients!$E$16)/($A3264*SIN(C$5*PI()/180))*100/2)^2*PI(),IF(AND(C$9="C",C$10="D"),(($C$7* Coefficients!$F$16)/($A3264*SIN(C$5*PI()/180))*100/2)^2*PI(),FALSE))))</f>
        <v>8.9323891443171686</v>
      </c>
      <c r="I3264" s="42">
        <f t="shared" si="359"/>
        <v>4.7216086413755735E-2</v>
      </c>
      <c r="L3264" s="44"/>
    </row>
    <row r="3265" spans="1:12" x14ac:dyDescent="0.25">
      <c r="A3265" s="51">
        <f t="shared" si="360"/>
        <v>16982.436524614499</v>
      </c>
      <c r="B3265" s="5">
        <f t="shared" si="354"/>
        <v>6.9437538621042304E-3</v>
      </c>
      <c r="C3265" s="49">
        <f t="shared" si="357"/>
        <v>-43.168113643222583</v>
      </c>
      <c r="D3265" s="5">
        <f t="shared" si="355"/>
        <v>163.35934997419798</v>
      </c>
      <c r="E3265" s="5">
        <f t="shared" si="356"/>
        <v>3031.9220350544429</v>
      </c>
      <c r="F3265" s="5">
        <f t="shared" si="358"/>
        <v>34.817180293541519</v>
      </c>
      <c r="G3265" s="16">
        <f>IF(AND(C$9="L",C$10="IB"),IF((($C$7*Coefficients!$C$16)/($A3265*($C$4/100)))&lt;=1,2*ASIN(($C$7*Coefficients!$C$16)/( $A3265*($C$4/100)))*180/PI(),180),IF(AND(C$9="C",C$10="IB"),IF((($C$7*Coefficients!$D$16)/($A3265*($C$4/100)))&lt;=1,2*ASIN(($C$7*Coefficients!$D$16)/( $A3265*($C$4/100)))*180/PI(),180),IF(AND(C$9="L",C$10="D"),IF((($C$7*Coefficients!$E$16)/($A3265*($C$4/100)))&lt;=1,2*ASIN(($C$7*Coefficients!$E$16)/( $A3265*($C$4/100)))*180/PI(),180),IF(AND(C$9="C",C$10="D"),IF((($C$7*Coefficients!$F$16)/($A3265*($C$4/100)))&lt;=1,2*ASIN(($C$7*Coefficients!$F$16)/( $A3265*($C$4/100)))*180/PI(),180),FALSE))))</f>
        <v>4.6041913030052521</v>
      </c>
      <c r="H3265" s="50">
        <f>IF(AND(C$9="L",C$10="IB"),(($C$7*Coefficients!$C$16)/($A3265*SIN(C$5*PI()/180))*100/2)^2*PI(),IF(AND(C$9="C",C$10="IB"),(($C$7*Coefficients!$D$16)/($A3265*SIN(C$5*PI()/180))*100/2)^2*PI(),IF(AND(C$9="L",C$10="D"),(($C$7*Coefficients!$E$16)/($A3265*SIN(C$5*PI()/180))*100/2)^2*PI(),IF(AND(C$9="C",C$10="D"),(($C$7* Coefficients!$F$16)/($A3265*SIN(C$5*PI()/180))*100/2)^2*PI(),FALSE))))</f>
        <v>8.8913485441452789</v>
      </c>
      <c r="I3265" s="42">
        <f t="shared" si="359"/>
        <v>4.7107492428455286E-2</v>
      </c>
      <c r="L3265" s="44"/>
    </row>
    <row r="3266" spans="1:12" x14ac:dyDescent="0.25">
      <c r="A3266" s="51">
        <f t="shared" si="360"/>
        <v>17021.585083946553</v>
      </c>
      <c r="B3266" s="5">
        <f t="shared" si="354"/>
        <v>7.5725007548613603E-3</v>
      </c>
      <c r="C3266" s="49">
        <f t="shared" si="357"/>
        <v>-42.415213494053049</v>
      </c>
      <c r="D3266" s="5">
        <f t="shared" si="355"/>
        <v>163.73593216813939</v>
      </c>
      <c r="E3266" s="5">
        <f t="shared" si="356"/>
        <v>3045.9167513086977</v>
      </c>
      <c r="F3266" s="5">
        <f t="shared" si="358"/>
        <v>34.837180293541515</v>
      </c>
      <c r="G3266" s="16">
        <f>IF(AND(C$9="L",C$10="IB"),IF((($C$7*Coefficients!$C$16)/($A3266*($C$4/100)))&lt;=1,2*ASIN(($C$7*Coefficients!$C$16)/( $A3266*($C$4/100)))*180/PI(),180),IF(AND(C$9="C",C$10="IB"),IF((($C$7*Coefficients!$D$16)/($A3266*($C$4/100)))&lt;=1,2*ASIN(($C$7*Coefficients!$D$16)/( $A3266*($C$4/100)))*180/PI(),180),IF(AND(C$9="L",C$10="D"),IF((($C$7*Coefficients!$E$16)/($A3266*($C$4/100)))&lt;=1,2*ASIN(($C$7*Coefficients!$E$16)/( $A3266*($C$4/100)))*180/PI(),180),IF(AND(C$9="C",C$10="D"),IF((($C$7*Coefficients!$F$16)/($A3266*($C$4/100)))&lt;=1,2*ASIN(($C$7*Coefficients!$F$16)/( $A3266*($C$4/100)))*180/PI(),180),FALSE))))</f>
        <v>4.5935962744998067</v>
      </c>
      <c r="H3266" s="50">
        <f>IF(AND(C$9="L",C$10="IB"),(($C$7*Coefficients!$C$16)/($A3266*SIN(C$5*PI()/180))*100/2)^2*PI(),IF(AND(C$9="C",C$10="IB"),(($C$7*Coefficients!$D$16)/($A3266*SIN(C$5*PI()/180))*100/2)^2*PI(),IF(AND(C$9="L",C$10="D"),(($C$7*Coefficients!$E$16)/($A3266*SIN(C$5*PI()/180))*100/2)^2*PI(),IF(AND(C$9="C",C$10="D"),(($C$7* Coefficients!$F$16)/($A3266*SIN(C$5*PI()/180))*100/2)^2*PI(),FALSE))))</f>
        <v>8.8504965084028235</v>
      </c>
      <c r="I3266" s="42">
        <f t="shared" si="359"/>
        <v>4.699914820239029E-2</v>
      </c>
      <c r="L3266" s="44"/>
    </row>
    <row r="3267" spans="1:12" x14ac:dyDescent="0.25">
      <c r="A3267" s="51">
        <f t="shared" si="360"/>
        <v>17060.823890028274</v>
      </c>
      <c r="B3267" s="5">
        <f t="shared" si="354"/>
        <v>8.1765711924591186E-3</v>
      </c>
      <c r="C3267" s="49">
        <f t="shared" si="357"/>
        <v>-41.748575550967317</v>
      </c>
      <c r="D3267" s="5">
        <f t="shared" si="355"/>
        <v>164.1133824736938</v>
      </c>
      <c r="E3267" s="5">
        <f t="shared" si="356"/>
        <v>3059.9760642381889</v>
      </c>
      <c r="F3267" s="5">
        <f t="shared" si="358"/>
        <v>34.857180293541518</v>
      </c>
      <c r="G3267" s="16">
        <f>IF(AND(C$9="L",C$10="IB"),IF((($C$7*Coefficients!$C$16)/($A3267*($C$4/100)))&lt;=1,2*ASIN(($C$7*Coefficients!$C$16)/( $A3267*($C$4/100)))*180/PI(),180),IF(AND(C$9="C",C$10="IB"),IF((($C$7*Coefficients!$D$16)/($A3267*($C$4/100)))&lt;=1,2*ASIN(($C$7*Coefficients!$D$16)/( $A3267*($C$4/100)))*180/PI(),180),IF(AND(C$9="L",C$10="D"),IF((($C$7*Coefficients!$E$16)/($A3267*($C$4/100)))&lt;=1,2*ASIN(($C$7*Coefficients!$E$16)/( $A3267*($C$4/100)))*180/PI(),180),IF(AND(C$9="C",C$10="D"),IF((($C$7*Coefficients!$F$16)/($A3267*($C$4/100)))&lt;=1,2*ASIN(($C$7*Coefficients!$F$16)/( $A3267*($C$4/100)))*180/PI(),180),FALSE))))</f>
        <v>4.5830256530384297</v>
      </c>
      <c r="H3267" s="50">
        <f>IF(AND(C$9="L",C$10="IB"),(($C$7*Coefficients!$C$16)/($A3267*SIN(C$5*PI()/180))*100/2)^2*PI(),IF(AND(C$9="C",C$10="IB"),(($C$7*Coefficients!$D$16)/($A3267*SIN(C$5*PI()/180))*100/2)^2*PI(),IF(AND(C$9="L",C$10="D"),(($C$7*Coefficients!$E$16)/($A3267*SIN(C$5*PI()/180))*100/2)^2*PI(),IF(AND(C$9="C",C$10="D"),(($C$7* Coefficients!$F$16)/($A3267*SIN(C$5*PI()/180))*100/2)^2*PI(),FALSE))))</f>
        <v>8.8098321707149463</v>
      </c>
      <c r="I3267" s="42">
        <f t="shared" si="359"/>
        <v>4.6891053161130444E-2</v>
      </c>
      <c r="L3267" s="44"/>
    </row>
    <row r="3268" spans="1:12" x14ac:dyDescent="0.25">
      <c r="A3268" s="51">
        <f t="shared" si="360"/>
        <v>17100.153150899907</v>
      </c>
      <c r="B3268" s="5">
        <f t="shared" si="354"/>
        <v>8.754232121725096E-3</v>
      </c>
      <c r="C3268" s="49">
        <f t="shared" si="357"/>
        <v>-41.155638841805981</v>
      </c>
      <c r="D3268" s="5">
        <f t="shared" si="355"/>
        <v>164.49170289206506</v>
      </c>
      <c r="E3268" s="5">
        <f t="shared" si="356"/>
        <v>3074.1002720076208</v>
      </c>
      <c r="F3268" s="5">
        <f t="shared" si="358"/>
        <v>34.877180293541514</v>
      </c>
      <c r="G3268" s="16">
        <f>IF(AND(C$9="L",C$10="IB"),IF((($C$7*Coefficients!$C$16)/($A3268*($C$4/100)))&lt;=1,2*ASIN(($C$7*Coefficients!$C$16)/( $A3268*($C$4/100)))*180/PI(),180),IF(AND(C$9="C",C$10="IB"),IF((($C$7*Coefficients!$D$16)/($A3268*($C$4/100)))&lt;=1,2*ASIN(($C$7*Coefficients!$D$16)/( $A3268*($C$4/100)))*180/PI(),180),IF(AND(C$9="L",C$10="D"),IF((($C$7*Coefficients!$E$16)/($A3268*($C$4/100)))&lt;=1,2*ASIN(($C$7*Coefficients!$E$16)/( $A3268*($C$4/100)))*180/PI(),180),IF(AND(C$9="C",C$10="D"),IF((($C$7*Coefficients!$F$16)/($A3268*($C$4/100)))&lt;=1,2*ASIN(($C$7*Coefficients!$F$16)/( $A3268*($C$4/100)))*180/PI(),180),FALSE))))</f>
        <v>4.572479382216506</v>
      </c>
      <c r="H3268" s="50">
        <f>IF(AND(C$9="L",C$10="IB"),(($C$7*Coefficients!$C$16)/($A3268*SIN(C$5*PI()/180))*100/2)^2*PI(),IF(AND(C$9="C",C$10="IB"),(($C$7*Coefficients!$D$16)/($A3268*SIN(C$5*PI()/180))*100/2)^2*PI(),IF(AND(C$9="L",C$10="D"),(($C$7*Coefficients!$E$16)/($A3268*SIN(C$5*PI()/180))*100/2)^2*PI(),IF(AND(C$9="C",C$10="D"),(($C$7* Coefficients!$F$16)/($A3268*SIN(C$5*PI()/180))*100/2)^2*PI(),FALSE))))</f>
        <v>8.7693546686874182</v>
      </c>
      <c r="I3268" s="42">
        <f t="shared" si="359"/>
        <v>4.6783206731566579E-2</v>
      </c>
      <c r="L3268" s="44"/>
    </row>
    <row r="3269" spans="1:12" x14ac:dyDescent="0.25">
      <c r="A3269" s="51">
        <f t="shared" si="360"/>
        <v>17139.573075081276</v>
      </c>
      <c r="B3269" s="5">
        <f t="shared" si="354"/>
        <v>9.3038185623261598E-3</v>
      </c>
      <c r="C3269" s="49">
        <f t="shared" si="357"/>
        <v>-40.626775351122866</v>
      </c>
      <c r="D3269" s="5">
        <f t="shared" si="355"/>
        <v>164.8708954290704</v>
      </c>
      <c r="E3269" s="5">
        <f t="shared" si="356"/>
        <v>3088.2896741579648</v>
      </c>
      <c r="F3269" s="5">
        <f t="shared" si="358"/>
        <v>34.897180293541517</v>
      </c>
      <c r="G3269" s="16">
        <f>IF(AND(C$9="L",C$10="IB"),IF((($C$7*Coefficients!$C$16)/($A3269*($C$4/100)))&lt;=1,2*ASIN(($C$7*Coefficients!$C$16)/( $A3269*($C$4/100)))*180/PI(),180),IF(AND(C$9="C",C$10="IB"),IF((($C$7*Coefficients!$D$16)/($A3269*($C$4/100)))&lt;=1,2*ASIN(($C$7*Coefficients!$D$16)/( $A3269*($C$4/100)))*180/PI(),180),IF(AND(C$9="L",C$10="D"),IF((($C$7*Coefficients!$E$16)/($A3269*($C$4/100)))&lt;=1,2*ASIN(($C$7*Coefficients!$E$16)/( $A3269*($C$4/100)))*180/PI(),180),IF(AND(C$9="C",C$10="D"),IF((($C$7*Coefficients!$F$16)/($A3269*($C$4/100)))&lt;=1,2*ASIN(($C$7*Coefficients!$F$16)/( $A3269*($C$4/100)))*180/PI(),180),FALSE))))</f>
        <v>4.5619574057610146</v>
      </c>
      <c r="H3269" s="50">
        <f>IF(AND(C$9="L",C$10="IB"),(($C$7*Coefficients!$C$16)/($A3269*SIN(C$5*PI()/180))*100/2)^2*PI(),IF(AND(C$9="C",C$10="IB"),(($C$7*Coefficients!$D$16)/($A3269*SIN(C$5*PI()/180))*100/2)^2*PI(),IF(AND(C$9="L",C$10="D"),(($C$7*Coefficients!$E$16)/($A3269*SIN(C$5*PI()/180))*100/2)^2*PI(),IF(AND(C$9="C",C$10="D"),(($C$7* Coefficients!$F$16)/($A3269*SIN(C$5*PI()/180))*100/2)^2*PI(),FALSE))))</f>
        <v>8.7290631438883661</v>
      </c>
      <c r="I3269" s="42">
        <f t="shared" si="359"/>
        <v>4.667560834190769E-2</v>
      </c>
      <c r="L3269" s="44"/>
    </row>
    <row r="3270" spans="1:12" x14ac:dyDescent="0.25">
      <c r="A3270" s="51">
        <f t="shared" si="360"/>
        <v>17179.083871572897</v>
      </c>
      <c r="B3270" s="5">
        <f t="shared" si="354"/>
        <v>9.8237390986661323E-3</v>
      </c>
      <c r="C3270" s="49">
        <f t="shared" si="357"/>
        <v>-40.154463603036646</v>
      </c>
      <c r="D3270" s="5">
        <f t="shared" si="355"/>
        <v>165.2509620951509</v>
      </c>
      <c r="E3270" s="5">
        <f t="shared" si="356"/>
        <v>3102.5445716128115</v>
      </c>
      <c r="F3270" s="5">
        <f t="shared" si="358"/>
        <v>34.917180293541513</v>
      </c>
      <c r="G3270" s="16">
        <f>IF(AND(C$9="L",C$10="IB"),IF((($C$7*Coefficients!$C$16)/($A3270*($C$4/100)))&lt;=1,2*ASIN(($C$7*Coefficients!$C$16)/( $A3270*($C$4/100)))*180/PI(),180),IF(AND(C$9="C",C$10="IB"),IF((($C$7*Coefficients!$D$16)/($A3270*($C$4/100)))&lt;=1,2*ASIN(($C$7*Coefficients!$D$16)/( $A3270*($C$4/100)))*180/PI(),180),IF(AND(C$9="L",C$10="D"),IF((($C$7*Coefficients!$E$16)/($A3270*($C$4/100)))&lt;=1,2*ASIN(($C$7*Coefficients!$E$16)/( $A3270*($C$4/100)))*180/PI(),180),IF(AND(C$9="C",C$10="D"),IF((($C$7*Coefficients!$F$16)/($A3270*($C$4/100)))&lt;=1,2*ASIN(($C$7*Coefficients!$F$16)/( $A3270*($C$4/100)))*180/PI(),180),FALSE))))</f>
        <v>4.5514596675302084</v>
      </c>
      <c r="H3270" s="50">
        <f>IF(AND(C$9="L",C$10="IB"),(($C$7*Coefficients!$C$16)/($A3270*SIN(C$5*PI()/180))*100/2)^2*PI(),IF(AND(C$9="C",C$10="IB"),(($C$7*Coefficients!$D$16)/($A3270*SIN(C$5*PI()/180))*100/2)^2*PI(),IF(AND(C$9="L",C$10="D"),(($C$7*Coefficients!$E$16)/($A3270*SIN(C$5*PI()/180))*100/2)^2*PI(),IF(AND(C$9="C",C$10="D"),(($C$7* Coefficients!$F$16)/($A3270*SIN(C$5*PI()/180))*100/2)^2*PI(),FALSE))))</f>
        <v>8.6889567418300295</v>
      </c>
      <c r="I3270" s="42">
        <f t="shared" si="359"/>
        <v>4.6568257421677806E-2</v>
      </c>
      <c r="L3270" s="44"/>
    </row>
    <row r="3271" spans="1:12" x14ac:dyDescent="0.25">
      <c r="A3271" s="51">
        <f t="shared" si="360"/>
        <v>17218.685749857079</v>
      </c>
      <c r="B3271" s="5">
        <f t="shared" si="354"/>
        <v>1.0312481229703853E-2</v>
      </c>
      <c r="C3271" s="49">
        <f t="shared" si="357"/>
        <v>-39.732736578476171</v>
      </c>
      <c r="D3271" s="5">
        <f t="shared" si="355"/>
        <v>165.63190490538219</v>
      </c>
      <c r="E3271" s="5">
        <f t="shared" si="356"/>
        <v>3116.8652666847493</v>
      </c>
      <c r="F3271" s="5">
        <f t="shared" si="358"/>
        <v>34.937180293541516</v>
      </c>
      <c r="G3271" s="16">
        <f>IF(AND(C$9="L",C$10="IB"),IF((($C$7*Coefficients!$C$16)/($A3271*($C$4/100)))&lt;=1,2*ASIN(($C$7*Coefficients!$C$16)/( $A3271*($C$4/100)))*180/PI(),180),IF(AND(C$9="C",C$10="IB"),IF((($C$7*Coefficients!$D$16)/($A3271*($C$4/100)))&lt;=1,2*ASIN(($C$7*Coefficients!$D$16)/( $A3271*($C$4/100)))*180/PI(),180),IF(AND(C$9="L",C$10="D"),IF((($C$7*Coefficients!$E$16)/($A3271*($C$4/100)))&lt;=1,2*ASIN(($C$7*Coefficients!$E$16)/( $A3271*($C$4/100)))*180/PI(),180),IF(AND(C$9="C",C$10="D"),IF((($C$7*Coefficients!$F$16)/($A3271*($C$4/100)))&lt;=1,2*ASIN(($C$7*Coefficients!$F$16)/( $A3271*($C$4/100)))*180/PI(),180),FALSE))))</f>
        <v>4.5409861115132939</v>
      </c>
      <c r="H3271" s="50">
        <f>IF(AND(C$9="L",C$10="IB"),(($C$7*Coefficients!$C$16)/($A3271*SIN(C$5*PI()/180))*100/2)^2*PI(),IF(AND(C$9="C",C$10="IB"),(($C$7*Coefficients!$D$16)/($A3271*SIN(C$5*PI()/180))*100/2)^2*PI(),IF(AND(C$9="L",C$10="D"),(($C$7*Coefficients!$E$16)/($A3271*SIN(C$5*PI()/180))*100/2)^2*PI(),IF(AND(C$9="C",C$10="D"),(($C$7* Coefficients!$F$16)/($A3271*SIN(C$5*PI()/180))*100/2)^2*PI(),FALSE))))</f>
        <v>8.6490346119506825</v>
      </c>
      <c r="I3271" s="42">
        <f t="shared" si="359"/>
        <v>4.6461153401713036E-2</v>
      </c>
      <c r="L3271" s="44"/>
    </row>
    <row r="3272" spans="1:12" x14ac:dyDescent="0.25">
      <c r="A3272" s="51">
        <f t="shared" si="360"/>
        <v>17258.378919899038</v>
      </c>
      <c r="B3272" s="5">
        <f t="shared" si="354"/>
        <v>1.076861655772646E-2</v>
      </c>
      <c r="C3272" s="49">
        <f t="shared" si="357"/>
        <v>-39.356801737081192</v>
      </c>
      <c r="D3272" s="5">
        <f t="shared" si="355"/>
        <v>166.01372587948512</v>
      </c>
      <c r="E3272" s="5">
        <f t="shared" si="356"/>
        <v>3131.2520630817803</v>
      </c>
      <c r="F3272" s="5">
        <f t="shared" si="358"/>
        <v>34.957180293541512</v>
      </c>
      <c r="G3272" s="16">
        <f>IF(AND(C$9="L",C$10="IB"),IF((($C$7*Coefficients!$C$16)/($A3272*($C$4/100)))&lt;=1,2*ASIN(($C$7*Coefficients!$C$16)/( $A3272*($C$4/100)))*180/PI(),180),IF(AND(C$9="C",C$10="IB"),IF((($C$7*Coefficients!$D$16)/($A3272*($C$4/100)))&lt;=1,2*ASIN(($C$7*Coefficients!$D$16)/( $A3272*($C$4/100)))*180/PI(),180),IF(AND(C$9="L",C$10="D"),IF((($C$7*Coefficients!$E$16)/($A3272*($C$4/100)))&lt;=1,2*ASIN(($C$7*Coefficients!$E$16)/( $A3272*($C$4/100)))*180/PI(),180),IF(AND(C$9="C",C$10="D"),IF((($C$7*Coefficients!$F$16)/($A3272*($C$4/100)))&lt;=1,2*ASIN(($C$7*Coefficients!$F$16)/( $A3272*($C$4/100)))*180/PI(),180),FALSE))))</f>
        <v>4.5305366818301334</v>
      </c>
      <c r="H3272" s="50">
        <f>IF(AND(C$9="L",C$10="IB"),(($C$7*Coefficients!$C$16)/($A3272*SIN(C$5*PI()/180))*100/2)^2*PI(),IF(AND(C$9="C",C$10="IB"),(($C$7*Coefficients!$D$16)/($A3272*SIN(C$5*PI()/180))*100/2)^2*PI(),IF(AND(C$9="L",C$10="D"),(($C$7*Coefficients!$E$16)/($A3272*SIN(C$5*PI()/180))*100/2)^2*PI(),IF(AND(C$9="C",C$10="D"),(($C$7* Coefficients!$F$16)/($A3272*SIN(C$5*PI()/180))*100/2)^2*PI(),FALSE))))</f>
        <v>8.6092959075965751</v>
      </c>
      <c r="I3272" s="42">
        <f t="shared" si="359"/>
        <v>4.6354295714158542E-2</v>
      </c>
      <c r="L3272" s="44"/>
    </row>
    <row r="3273" spans="1:12" x14ac:dyDescent="0.25">
      <c r="A3273" s="51">
        <f t="shared" si="360"/>
        <v>17298.163592148008</v>
      </c>
      <c r="B3273" s="5">
        <f t="shared" si="354"/>
        <v>1.1190805797181014E-2</v>
      </c>
      <c r="C3273" s="49">
        <f t="shared" si="357"/>
        <v>-39.022772816940233</v>
      </c>
      <c r="D3273" s="5">
        <f t="shared" si="355"/>
        <v>166.39642704183649</v>
      </c>
      <c r="E3273" s="5">
        <f t="shared" si="356"/>
        <v>3145.7052659137571</v>
      </c>
      <c r="F3273" s="5">
        <f t="shared" si="358"/>
        <v>34.977180293541515</v>
      </c>
      <c r="G3273" s="16">
        <f>IF(AND(C$9="L",C$10="IB"),IF((($C$7*Coefficients!$C$16)/($A3273*($C$4/100)))&lt;=1,2*ASIN(($C$7*Coefficients!$C$16)/( $A3273*($C$4/100)))*180/PI(),180),IF(AND(C$9="C",C$10="IB"),IF((($C$7*Coefficients!$D$16)/($A3273*($C$4/100)))&lt;=1,2*ASIN(($C$7*Coefficients!$D$16)/( $A3273*($C$4/100)))*180/PI(),180),IF(AND(C$9="L",C$10="D"),IF((($C$7*Coefficients!$E$16)/($A3273*($C$4/100)))&lt;=1,2*ASIN(($C$7*Coefficients!$E$16)/( $A3273*($C$4/100)))*180/PI(),180),IF(AND(C$9="C",C$10="D"),IF((($C$7*Coefficients!$F$16)/($A3273*($C$4/100)))&lt;=1,2*ASIN(($C$7*Coefficients!$F$16)/( $A3273*($C$4/100)))*180/PI(),180),FALSE))))</f>
        <v>4.5201113227309175</v>
      </c>
      <c r="H3273" s="50">
        <f>IF(AND(C$9="L",C$10="IB"),(($C$7*Coefficients!$C$16)/($A3273*SIN(C$5*PI()/180))*100/2)^2*PI(),IF(AND(C$9="C",C$10="IB"),(($C$7*Coefficients!$D$16)/($A3273*SIN(C$5*PI()/180))*100/2)^2*PI(),IF(AND(C$9="L",C$10="D"),(($C$7*Coefficients!$E$16)/($A3273*SIN(C$5*PI()/180))*100/2)^2*PI(),IF(AND(C$9="C",C$10="D"),(($C$7* Coefficients!$F$16)/($A3273*SIN(C$5*PI()/180))*100/2)^2*PI(),FALSE))))</f>
        <v>8.5697397860039608</v>
      </c>
      <c r="I3273" s="42">
        <f t="shared" si="359"/>
        <v>4.6247683792465487E-2</v>
      </c>
      <c r="L3273" s="44"/>
    </row>
    <row r="3274" spans="1:12" x14ac:dyDescent="0.25">
      <c r="A3274" s="51">
        <f t="shared" si="360"/>
        <v>17338.039977538363</v>
      </c>
      <c r="B3274" s="5">
        <f t="shared" si="354"/>
        <v>1.1577803584797776E-2</v>
      </c>
      <c r="C3274" s="49">
        <f t="shared" si="357"/>
        <v>-38.727476448574926</v>
      </c>
      <c r="D3274" s="5">
        <f t="shared" si="355"/>
        <v>166.7800104214798</v>
      </c>
      <c r="E3274" s="5">
        <f t="shared" si="356"/>
        <v>3160.2251816988578</v>
      </c>
      <c r="F3274" s="5">
        <f t="shared" si="358"/>
        <v>34.997180293541511</v>
      </c>
      <c r="G3274" s="16">
        <f>IF(AND(C$9="L",C$10="IB"),IF((($C$7*Coefficients!$C$16)/($A3274*($C$4/100)))&lt;=1,2*ASIN(($C$7*Coefficients!$C$16)/( $A3274*($C$4/100)))*180/PI(),180),IF(AND(C$9="C",C$10="IB"),IF((($C$7*Coefficients!$D$16)/($A3274*($C$4/100)))&lt;=1,2*ASIN(($C$7*Coefficients!$D$16)/( $A3274*($C$4/100)))*180/PI(),180),IF(AND(C$9="L",C$10="D"),IF((($C$7*Coefficients!$E$16)/($A3274*($C$4/100)))&lt;=1,2*ASIN(($C$7*Coefficients!$E$16)/( $A3274*($C$4/100)))*180/PI(),180),IF(AND(C$9="C",C$10="D"),IF((($C$7*Coefficients!$F$16)/($A3274*($C$4/100)))&lt;=1,2*ASIN(($C$7*Coefficients!$F$16)/( $A3274*($C$4/100)))*180/PI(),180),FALSE))))</f>
        <v>4.5097099785958568</v>
      </c>
      <c r="H3274" s="50">
        <f>IF(AND(C$9="L",C$10="IB"),(($C$7*Coefficients!$C$16)/($A3274*SIN(C$5*PI()/180))*100/2)^2*PI(),IF(AND(C$9="C",C$10="IB"),(($C$7*Coefficients!$D$16)/($A3274*SIN(C$5*PI()/180))*100/2)^2*PI(),IF(AND(C$9="L",C$10="D"),(($C$7*Coefficients!$E$16)/($A3274*SIN(C$5*PI()/180))*100/2)^2*PI(),IF(AND(C$9="C",C$10="D"),(($C$7* Coefficients!$F$16)/($A3274*SIN(C$5*PI()/180))*100/2)^2*PI(),FALSE))))</f>
        <v>8.5303654082812628</v>
      </c>
      <c r="I3274" s="42">
        <f t="shared" si="359"/>
        <v>4.6141317071388091E-2</v>
      </c>
      <c r="L3274" s="44"/>
    </row>
    <row r="3275" spans="1:12" x14ac:dyDescent="0.25">
      <c r="A3275" s="51">
        <f t="shared" si="360"/>
        <v>17378.008287490731</v>
      </c>
      <c r="B3275" s="5">
        <f t="shared" si="354"/>
        <v>1.1928463072438467E-2</v>
      </c>
      <c r="C3275" s="49">
        <f t="shared" si="357"/>
        <v>-38.468310191401244</v>
      </c>
      <c r="D3275" s="5">
        <f t="shared" si="355"/>
        <v>167.16447805213585</v>
      </c>
      <c r="E3275" s="5">
        <f t="shared" si="356"/>
        <v>3174.8121183700819</v>
      </c>
      <c r="F3275" s="5">
        <f t="shared" si="358"/>
        <v>35.017180293541507</v>
      </c>
      <c r="G3275" s="16">
        <f>IF(AND(C$9="L",C$10="IB"),IF((($C$7*Coefficients!$C$16)/($A3275*($C$4/100)))&lt;=1,2*ASIN(($C$7*Coefficients!$C$16)/( $A3275*($C$4/100)))*180/PI(),180),IF(AND(C$9="C",C$10="IB"),IF((($C$7*Coefficients!$D$16)/($A3275*($C$4/100)))&lt;=1,2*ASIN(($C$7*Coefficients!$D$16)/( $A3275*($C$4/100)))*180/PI(),180),IF(AND(C$9="L",C$10="D"),IF((($C$7*Coefficients!$E$16)/($A3275*($C$4/100)))&lt;=1,2*ASIN(($C$7*Coefficients!$E$16)/( $A3275*($C$4/100)))*180/PI(),180),IF(AND(C$9="C",C$10="D"),IF((($C$7*Coefficients!$F$16)/($A3275*($C$4/100)))&lt;=1,2*ASIN(($C$7*Coefficients!$F$16)/( $A3275*($C$4/100)))*180/PI(),180),FALSE))))</f>
        <v>4.4993325939348701</v>
      </c>
      <c r="H3275" s="50">
        <f>IF(AND(C$9="L",C$10="IB"),(($C$7*Coefficients!$C$16)/($A3275*SIN(C$5*PI()/180))*100/2)^2*PI(),IF(AND(C$9="C",C$10="IB"),(($C$7*Coefficients!$D$16)/($A3275*SIN(C$5*PI()/180))*100/2)^2*PI(),IF(AND(C$9="L",C$10="D"),(($C$7*Coefficients!$E$16)/($A3275*SIN(C$5*PI()/180))*100/2)^2*PI(),IF(AND(C$9="C",C$10="D"),(($C$7* Coefficients!$F$16)/($A3275*SIN(C$5*PI()/180))*100/2)^2*PI(),FALSE))))</f>
        <v>8.4911719393912399</v>
      </c>
      <c r="I3275" s="42">
        <f t="shared" si="359"/>
        <v>4.6035194986980561E-2</v>
      </c>
      <c r="L3275" s="44"/>
    </row>
    <row r="3276" spans="1:12" x14ac:dyDescent="0.25">
      <c r="A3276" s="51">
        <f t="shared" si="360"/>
        <v>17418.068733913111</v>
      </c>
      <c r="B3276" s="5">
        <f t="shared" si="354"/>
        <v>1.2241740284364156E-2</v>
      </c>
      <c r="C3276" s="49">
        <f t="shared" si="357"/>
        <v>-38.243136770979376</v>
      </c>
      <c r="D3276" s="5">
        <f t="shared" si="355"/>
        <v>167.54983197221387</v>
      </c>
      <c r="E3276" s="5">
        <f t="shared" si="356"/>
        <v>3189.4663852817862</v>
      </c>
      <c r="F3276" s="5">
        <f t="shared" si="358"/>
        <v>35.03718029354151</v>
      </c>
      <c r="G3276" s="16">
        <f>IF(AND(C$9="L",C$10="IB"),IF((($C$7*Coefficients!$C$16)/($A3276*($C$4/100)))&lt;=1,2*ASIN(($C$7*Coefficients!$C$16)/( $A3276*($C$4/100)))*180/PI(),180),IF(AND(C$9="C",C$10="IB"),IF((($C$7*Coefficients!$D$16)/($A3276*($C$4/100)))&lt;=1,2*ASIN(($C$7*Coefficients!$D$16)/( $A3276*($C$4/100)))*180/PI(),180),IF(AND(C$9="L",C$10="D"),IF((($C$7*Coefficients!$E$16)/($A3276*($C$4/100)))&lt;=1,2*ASIN(($C$7*Coefficients!$E$16)/( $A3276*($C$4/100)))*180/PI(),180),IF(AND(C$9="C",C$10="D"),IF((($C$7*Coefficients!$F$16)/($A3276*($C$4/100)))&lt;=1,2*ASIN(($C$7*Coefficients!$F$16)/( $A3276*($C$4/100)))*180/PI(),180),FALSE))))</f>
        <v>4.4889791133872841</v>
      </c>
      <c r="H3276" s="50">
        <f>IF(AND(C$9="L",C$10="IB"),(($C$7*Coefficients!$C$16)/($A3276*SIN(C$5*PI()/180))*100/2)^2*PI(),IF(AND(C$9="C",C$10="IB"),(($C$7*Coefficients!$D$16)/($A3276*SIN(C$5*PI()/180))*100/2)^2*PI(),IF(AND(C$9="L",C$10="D"),(($C$7*Coefficients!$E$16)/($A3276*SIN(C$5*PI()/180))*100/2)^2*PI(),IF(AND(C$9="C",C$10="D"),(($C$7* Coefficients!$F$16)/($A3276*SIN(C$5*PI()/180))*100/2)^2*PI(),FALSE))))</f>
        <v>8.4521585481333101</v>
      </c>
      <c r="I3276" s="42">
        <f t="shared" si="359"/>
        <v>4.5929316976594199E-2</v>
      </c>
      <c r="L3276" s="44"/>
    </row>
    <row r="3277" spans="1:12" x14ac:dyDescent="0.25">
      <c r="A3277" s="51">
        <f t="shared" si="360"/>
        <v>17458.221529202001</v>
      </c>
      <c r="B3277" s="5">
        <f t="shared" si="354"/>
        <v>1.2516698220950312E-2</v>
      </c>
      <c r="C3277" s="49">
        <f t="shared" si="357"/>
        <v>-38.050204370651031</v>
      </c>
      <c r="D3277" s="5">
        <f t="shared" si="355"/>
        <v>167.93607422482194</v>
      </c>
      <c r="E3277" s="5">
        <f t="shared" si="356"/>
        <v>3204.1882932162384</v>
      </c>
      <c r="F3277" s="5">
        <f t="shared" si="358"/>
        <v>35.057180293541506</v>
      </c>
      <c r="G3277" s="16">
        <f>IF(AND(C$9="L",C$10="IB"),IF((($C$7*Coefficients!$C$16)/($A3277*($C$4/100)))&lt;=1,2*ASIN(($C$7*Coefficients!$C$16)/( $A3277*($C$4/100)))*180/PI(),180),IF(AND(C$9="C",C$10="IB"),IF((($C$7*Coefficients!$D$16)/($A3277*($C$4/100)))&lt;=1,2*ASIN(($C$7*Coefficients!$D$16)/( $A3277*($C$4/100)))*180/PI(),180),IF(AND(C$9="L",C$10="D"),IF((($C$7*Coefficients!$E$16)/($A3277*($C$4/100)))&lt;=1,2*ASIN(($C$7*Coefficients!$E$16)/( $A3277*($C$4/100)))*180/PI(),180),IF(AND(C$9="C",C$10="D"),IF((($C$7*Coefficients!$F$16)/($A3277*($C$4/100)))&lt;=1,2*ASIN(($C$7*Coefficients!$F$16)/( $A3277*($C$4/100)))*180/PI(),180),FALSE))))</f>
        <v>4.4786494817214999</v>
      </c>
      <c r="H3277" s="50">
        <f>IF(AND(C$9="L",C$10="IB"),(($C$7*Coefficients!$C$16)/($A3277*SIN(C$5*PI()/180))*100/2)^2*PI(),IF(AND(C$9="C",C$10="IB"),(($C$7*Coefficients!$D$16)/($A3277*SIN(C$5*PI()/180))*100/2)^2*PI(),IF(AND(C$9="L",C$10="D"),(($C$7*Coefficients!$E$16)/($A3277*SIN(C$5*PI()/180))*100/2)^2*PI(),IF(AND(C$9="C",C$10="D"),(($C$7* Coefficients!$F$16)/($A3277*SIN(C$5*PI()/180))*100/2)^2*PI(),FALSE))))</f>
        <v>8.4133244071259146</v>
      </c>
      <c r="I3277" s="42">
        <f t="shared" si="359"/>
        <v>4.5823682478874313E-2</v>
      </c>
      <c r="L3277" s="44"/>
    </row>
    <row r="3278" spans="1:12" x14ac:dyDescent="0.25">
      <c r="A3278" s="51">
        <f t="shared" si="360"/>
        <v>17498.466886243525</v>
      </c>
      <c r="B3278" s="5">
        <f t="shared" si="354"/>
        <v>1.2752510691276185E-2</v>
      </c>
      <c r="C3278" s="49">
        <f t="shared" si="357"/>
        <v>-37.888086073974627</v>
      </c>
      <c r="D3278" s="5">
        <f t="shared" si="355"/>
        <v>168.32320685777796</v>
      </c>
      <c r="E3278" s="5">
        <f t="shared" si="356"/>
        <v>3218.9781543902127</v>
      </c>
      <c r="F3278" s="5">
        <f t="shared" si="358"/>
        <v>35.07718029354151</v>
      </c>
      <c r="G3278" s="16">
        <f>IF(AND(C$9="L",C$10="IB"),IF((($C$7*Coefficients!$C$16)/($A3278*($C$4/100)))&lt;=1,2*ASIN(($C$7*Coefficients!$C$16)/( $A3278*($C$4/100)))*180/PI(),180),IF(AND(C$9="C",C$10="IB"),IF((($C$7*Coefficients!$D$16)/($A3278*($C$4/100)))&lt;=1,2*ASIN(($C$7*Coefficients!$D$16)/( $A3278*($C$4/100)))*180/PI(),180),IF(AND(C$9="L",C$10="D"),IF((($C$7*Coefficients!$E$16)/($A3278*($C$4/100)))&lt;=1,2*ASIN(($C$7*Coefficients!$E$16)/( $A3278*($C$4/100)))*180/PI(),180),IF(AND(C$9="C",C$10="D"),IF((($C$7*Coefficients!$F$16)/($A3278*($C$4/100)))&lt;=1,2*ASIN(($C$7*Coefficients!$F$16)/( $A3278*($C$4/100)))*180/PI(),180),FALSE))))</f>
        <v>4.4683436438347108</v>
      </c>
      <c r="H3278" s="50">
        <f>IF(AND(C$9="L",C$10="IB"),(($C$7*Coefficients!$C$16)/($A3278*SIN(C$5*PI()/180))*100/2)^2*PI(),IF(AND(C$9="C",C$10="IB"),(($C$7*Coefficients!$D$16)/($A3278*SIN(C$5*PI()/180))*100/2)^2*PI(),IF(AND(C$9="L",C$10="D"),(($C$7*Coefficients!$E$16)/($A3278*SIN(C$5*PI()/180))*100/2)^2*PI(),IF(AND(C$9="C",C$10="D"),(($C$7* Coefficients!$F$16)/($A3278*SIN(C$5*PI()/180))*100/2)^2*PI(),FALSE))))</f>
        <v>8.3746686927889584</v>
      </c>
      <c r="I3278" s="42">
        <f t="shared" si="359"/>
        <v>4.5718290933757323E-2</v>
      </c>
      <c r="L3278" s="44"/>
    </row>
    <row r="3279" spans="1:12" x14ac:dyDescent="0.25">
      <c r="A3279" s="51">
        <f t="shared" si="360"/>
        <v>17538.805018414558</v>
      </c>
      <c r="B3279" s="5">
        <f t="shared" si="354"/>
        <v>1.2948465857485573E-2</v>
      </c>
      <c r="C3279" s="49">
        <f t="shared" si="357"/>
        <v>-37.755633680452945</v>
      </c>
      <c r="D3279" s="5">
        <f t="shared" si="355"/>
        <v>168.71123192362069</v>
      </c>
      <c r="E3279" s="5">
        <f t="shared" si="356"/>
        <v>3233.8362824616129</v>
      </c>
      <c r="F3279" s="5">
        <f t="shared" si="358"/>
        <v>35.097180293541513</v>
      </c>
      <c r="G3279" s="16">
        <f>IF(AND(C$9="L",C$10="IB"),IF((($C$7*Coefficients!$C$16)/($A3279*($C$4/100)))&lt;=1,2*ASIN(($C$7*Coefficients!$C$16)/( $A3279*($C$4/100)))*180/PI(),180),IF(AND(C$9="C",C$10="IB"),IF((($C$7*Coefficients!$D$16)/($A3279*($C$4/100)))&lt;=1,2*ASIN(($C$7*Coefficients!$D$16)/( $A3279*($C$4/100)))*180/PI(),180),IF(AND(C$9="L",C$10="D"),IF((($C$7*Coefficients!$E$16)/($A3279*($C$4/100)))&lt;=1,2*ASIN(($C$7*Coefficients!$E$16)/( $A3279*($C$4/100)))*180/PI(),180),IF(AND(C$9="C",C$10="D"),IF((($C$7*Coefficients!$F$16)/($A3279*($C$4/100)))&lt;=1,2*ASIN(($C$7*Coefficients!$F$16)/( $A3279*($C$4/100)))*180/PI(),180),FALSE))))</f>
        <v>4.458061544752578</v>
      </c>
      <c r="H3279" s="50">
        <f>IF(AND(C$9="L",C$10="IB"),(($C$7*Coefficients!$C$16)/($A3279*SIN(C$5*PI()/180))*100/2)^2*PI(),IF(AND(C$9="C",C$10="IB"),(($C$7*Coefficients!$D$16)/($A3279*SIN(C$5*PI()/180))*100/2)^2*PI(),IF(AND(C$9="L",C$10="D"),(($C$7*Coefficients!$E$16)/($A3279*SIN(C$5*PI()/180))*100/2)^2*PI(),IF(AND(C$9="C",C$10="D"),(($C$7* Coefficients!$F$16)/($A3279*SIN(C$5*PI()/180))*100/2)^2*PI(),FALSE))))</f>
        <v>8.3361905853263636</v>
      </c>
      <c r="I3279" s="42">
        <f t="shared" si="359"/>
        <v>4.5613141782467746E-2</v>
      </c>
      <c r="L3279" s="44"/>
    </row>
    <row r="3280" spans="1:12" x14ac:dyDescent="0.25">
      <c r="A3280" s="51">
        <f t="shared" si="360"/>
        <v>17579.236139583863</v>
      </c>
      <c r="B3280" s="5">
        <f t="shared" si="354"/>
        <v>1.3103969474355551E-2</v>
      </c>
      <c r="C3280" s="49">
        <f t="shared" si="357"/>
        <v>-37.651942545394718</v>
      </c>
      <c r="D3280" s="5">
        <f t="shared" si="355"/>
        <v>169.10015147962037</v>
      </c>
      <c r="E3280" s="5">
        <f t="shared" si="356"/>
        <v>3248.7629925361202</v>
      </c>
      <c r="F3280" s="5">
        <f t="shared" si="358"/>
        <v>35.117180293541509</v>
      </c>
      <c r="G3280" s="16">
        <f>IF(AND(C$9="L",C$10="IB"),IF((($C$7*Coefficients!$C$16)/($A3280*($C$4/100)))&lt;=1,2*ASIN(($C$7*Coefficients!$C$16)/( $A3280*($C$4/100)))*180/PI(),180),IF(AND(C$9="C",C$10="IB"),IF((($C$7*Coefficients!$D$16)/($A3280*($C$4/100)))&lt;=1,2*ASIN(($C$7*Coefficients!$D$16)/( $A3280*($C$4/100)))*180/PI(),180),IF(AND(C$9="L",C$10="D"),IF((($C$7*Coefficients!$E$16)/($A3280*($C$4/100)))&lt;=1,2*ASIN(($C$7*Coefficients!$E$16)/( $A3280*($C$4/100)))*180/PI(),180),IF(AND(C$9="C",C$10="D"),IF((($C$7*Coefficients!$F$16)/($A3280*($C$4/100)))&lt;=1,2*ASIN(($C$7*Coefficients!$F$16)/( $A3280*($C$4/100)))*180/PI(),180),FALSE))))</f>
        <v>4.4478031296289222</v>
      </c>
      <c r="H3280" s="50">
        <f>IF(AND(C$9="L",C$10="IB"),(($C$7*Coefficients!$C$16)/($A3280*SIN(C$5*PI()/180))*100/2)^2*PI(),IF(AND(C$9="C",C$10="IB"),(($C$7*Coefficients!$D$16)/($A3280*SIN(C$5*PI()/180))*100/2)^2*PI(),IF(AND(C$9="L",C$10="D"),(($C$7*Coefficients!$E$16)/($A3280*SIN(C$5*PI()/180))*100/2)^2*PI(),IF(AND(C$9="C",C$10="D"),(($C$7* Coefficients!$F$16)/($A3280*SIN(C$5*PI()/180))*100/2)^2*PI(),FALSE))))</f>
        <v>8.2978892687086585</v>
      </c>
      <c r="I3280" s="42">
        <f t="shared" si="359"/>
        <v>4.5508234467515243E-2</v>
      </c>
      <c r="L3280" s="44"/>
    </row>
    <row r="3281" spans="1:12" x14ac:dyDescent="0.25">
      <c r="A3281" s="51">
        <f t="shared" si="360"/>
        <v>17619.76046411322</v>
      </c>
      <c r="B3281" s="5">
        <f t="shared" si="354"/>
        <v>1.3218547808120927E-2</v>
      </c>
      <c r="C3281" s="49">
        <f t="shared" si="357"/>
        <v>-37.576325077887638</v>
      </c>
      <c r="D3281" s="5">
        <f t="shared" si="355"/>
        <v>169.48996758778978</v>
      </c>
      <c r="E3281" s="5">
        <f t="shared" si="356"/>
        <v>3263.7586011738777</v>
      </c>
      <c r="F3281" s="5">
        <f t="shared" si="358"/>
        <v>35.137180293541512</v>
      </c>
      <c r="G3281" s="16">
        <f>IF(AND(C$9="L",C$10="IB"),IF((($C$7*Coefficients!$C$16)/($A3281*($C$4/100)))&lt;=1,2*ASIN(($C$7*Coefficients!$C$16)/( $A3281*($C$4/100)))*180/PI(),180),IF(AND(C$9="C",C$10="IB"),IF((($C$7*Coefficients!$D$16)/($A3281*($C$4/100)))&lt;=1,2*ASIN(($C$7*Coefficients!$D$16)/( $A3281*($C$4/100)))*180/PI(),180),IF(AND(C$9="L",C$10="D"),IF((($C$7*Coefficients!$E$16)/($A3281*($C$4/100)))&lt;=1,2*ASIN(($C$7*Coefficients!$E$16)/( $A3281*($C$4/100)))*180/PI(),180),IF(AND(C$9="C",C$10="D"),IF((($C$7*Coefficients!$F$16)/($A3281*($C$4/100)))&lt;=1,2*ASIN(($C$7*Coefficients!$F$16)/( $A3281*($C$4/100)))*180/PI(),180),FALSE))))</f>
        <v>4.4375683437454265</v>
      </c>
      <c r="H3281" s="50">
        <f>IF(AND(C$9="L",C$10="IB"),(($C$7*Coefficients!$C$16)/($A3281*SIN(C$5*PI()/180))*100/2)^2*PI(),IF(AND(C$9="C",C$10="IB"),(($C$7*Coefficients!$D$16)/($A3281*SIN(C$5*PI()/180))*100/2)^2*PI(),IF(AND(C$9="L",C$10="D"),(($C$7*Coefficients!$E$16)/($A3281*SIN(C$5*PI()/180))*100/2)^2*PI(),IF(AND(C$9="C",C$10="D"),(($C$7* Coefficients!$F$16)/($A3281*SIN(C$5*PI()/180))*100/2)^2*PI(),FALSE))))</f>
        <v>8.2597639306557014</v>
      </c>
      <c r="I3281" s="42">
        <f t="shared" si="359"/>
        <v>4.5403568432691686E-2</v>
      </c>
      <c r="L3281" s="44"/>
    </row>
    <row r="3282" spans="1:12" x14ac:dyDescent="0.25">
      <c r="A3282" s="51">
        <f t="shared" si="360"/>
        <v>17660.378206858564</v>
      </c>
      <c r="B3282" s="5">
        <f t="shared" si="354"/>
        <v>1.3291850219282366E-2</v>
      </c>
      <c r="C3282" s="49">
        <f t="shared" si="357"/>
        <v>-37.528291225244907</v>
      </c>
      <c r="D3282" s="5">
        <f t="shared" si="355"/>
        <v>169.8806823148951</v>
      </c>
      <c r="E3282" s="5">
        <f t="shared" si="356"/>
        <v>3278.8234263962036</v>
      </c>
      <c r="F3282" s="5">
        <f t="shared" si="358"/>
        <v>35.157180293541508</v>
      </c>
      <c r="G3282" s="16">
        <f>IF(AND(C$9="L",C$10="IB"),IF((($C$7*Coefficients!$C$16)/($A3282*($C$4/100)))&lt;=1,2*ASIN(($C$7*Coefficients!$C$16)/( $A3282*($C$4/100)))*180/PI(),180),IF(AND(C$9="C",C$10="IB"),IF((($C$7*Coefficients!$D$16)/($A3282*($C$4/100)))&lt;=1,2*ASIN(($C$7*Coefficients!$D$16)/( $A3282*($C$4/100)))*180/PI(),180),IF(AND(C$9="L",C$10="D"),IF((($C$7*Coefficients!$E$16)/($A3282*($C$4/100)))&lt;=1,2*ASIN(($C$7*Coefficients!$E$16)/( $A3282*($C$4/100)))*180/PI(),180),IF(AND(C$9="C",C$10="D"),IF((($C$7*Coefficients!$F$16)/($A3282*($C$4/100)))&lt;=1,2*ASIN(($C$7*Coefficients!$F$16)/( $A3282*($C$4/100)))*180/PI(),180),FALSE))))</f>
        <v>4.4273571325113208</v>
      </c>
      <c r="H3282" s="50">
        <f>IF(AND(C$9="L",C$10="IB"),(($C$7*Coefficients!$C$16)/($A3282*SIN(C$5*PI()/180))*100/2)^2*PI(),IF(AND(C$9="C",C$10="IB"),(($C$7*Coefficients!$D$16)/($A3282*SIN(C$5*PI()/180))*100/2)^2*PI(),IF(AND(C$9="L",C$10="D"),(($C$7*Coefficients!$E$16)/($A3282*SIN(C$5*PI()/180))*100/2)^2*PI(),IF(AND(C$9="C",C$10="D"),(($C$7* Coefficients!$F$16)/($A3282*SIN(C$5*PI()/180))*100/2)^2*PI(),FALSE))))</f>
        <v>8.2218137626194281</v>
      </c>
      <c r="I3282" s="42">
        <f t="shared" si="359"/>
        <v>4.5299143123068167E-2</v>
      </c>
      <c r="L3282" s="44"/>
    </row>
    <row r="3283" spans="1:12" x14ac:dyDescent="0.25">
      <c r="A3283" s="51">
        <f t="shared" si="360"/>
        <v>17701.089583171124</v>
      </c>
      <c r="B3283" s="5">
        <f t="shared" si="354"/>
        <v>1.3323651394878396E-2</v>
      </c>
      <c r="C3283" s="49">
        <f t="shared" si="357"/>
        <v>-37.507534777589697</v>
      </c>
      <c r="D3283" s="5">
        <f t="shared" si="355"/>
        <v>170.27229773246697</v>
      </c>
      <c r="E3283" s="5">
        <f t="shared" si="356"/>
        <v>3293.9577876923381</v>
      </c>
      <c r="F3283" s="5">
        <f t="shared" si="358"/>
        <v>35.177180293541511</v>
      </c>
      <c r="G3283" s="16">
        <f>IF(AND(C$9="L",C$10="IB"),IF((($C$7*Coefficients!$C$16)/($A3283*($C$4/100)))&lt;=1,2*ASIN(($C$7*Coefficients!$C$16)/( $A3283*($C$4/100)))*180/PI(),180),IF(AND(C$9="C",C$10="IB"),IF((($C$7*Coefficients!$D$16)/($A3283*($C$4/100)))&lt;=1,2*ASIN(($C$7*Coefficients!$D$16)/( $A3283*($C$4/100)))*180/PI(),180),IF(AND(C$9="L",C$10="D"),IF((($C$7*Coefficients!$E$16)/($A3283*($C$4/100)))&lt;=1,2*ASIN(($C$7*Coefficients!$E$16)/( $A3283*($C$4/100)))*180/PI(),180),IF(AND(C$9="C",C$10="D"),IF((($C$7*Coefficients!$F$16)/($A3283*($C$4/100)))&lt;=1,2*ASIN(($C$7*Coefficients!$F$16)/( $A3283*($C$4/100)))*180/PI(),180),FALSE))))</f>
        <v>4.417169441463086</v>
      </c>
      <c r="H3283" s="50">
        <f>IF(AND(C$9="L",C$10="IB"),(($C$7*Coefficients!$C$16)/($A3283*SIN(C$5*PI()/180))*100/2)^2*PI(),IF(AND(C$9="C",C$10="IB"),(($C$7*Coefficients!$D$16)/($A3283*SIN(C$5*PI()/180))*100/2)^2*PI(),IF(AND(C$9="L",C$10="D"),(($C$7*Coefficients!$E$16)/($A3283*SIN(C$5*PI()/180))*100/2)^2*PI(),IF(AND(C$9="C",C$10="D"),(($C$7* Coefficients!$F$16)/($A3283*SIN(C$5*PI()/180))*100/2)^2*PI(),FALSE))))</f>
        <v>8.1840379597667212</v>
      </c>
      <c r="I3283" s="42">
        <f t="shared" si="359"/>
        <v>4.5194957984992089E-2</v>
      </c>
      <c r="L3283" s="44"/>
    </row>
    <row r="3284" spans="1:12" x14ac:dyDescent="0.25">
      <c r="A3284" s="51">
        <f t="shared" si="360"/>
        <v>17741.894808898563</v>
      </c>
      <c r="B3284" s="5">
        <f t="shared" si="354"/>
        <v>1.3313853216522639E-2</v>
      </c>
      <c r="C3284" s="49">
        <f t="shared" si="357"/>
        <v>-37.513924707947822</v>
      </c>
      <c r="D3284" s="5">
        <f t="shared" si="355"/>
        <v>170.66481591681134</v>
      </c>
      <c r="E3284" s="5">
        <f t="shared" si="356"/>
        <v>3309.1620060262121</v>
      </c>
      <c r="F3284" s="5">
        <f t="shared" si="358"/>
        <v>35.197180293541507</v>
      </c>
      <c r="G3284" s="16">
        <f>IF(AND(C$9="L",C$10="IB"),IF((($C$7*Coefficients!$C$16)/($A3284*($C$4/100)))&lt;=1,2*ASIN(($C$7*Coefficients!$C$16)/( $A3284*($C$4/100)))*180/PI(),180),IF(AND(C$9="C",C$10="IB"),IF((($C$7*Coefficients!$D$16)/($A3284*($C$4/100)))&lt;=1,2*ASIN(($C$7*Coefficients!$D$16)/( $A3284*($C$4/100)))*180/PI(),180),IF(AND(C$9="L",C$10="D"),IF((($C$7*Coefficients!$E$16)/($A3284*($C$4/100)))&lt;=1,2*ASIN(($C$7*Coefficients!$E$16)/( $A3284*($C$4/100)))*180/PI(),180),IF(AND(C$9="C",C$10="D"),IF((($C$7*Coefficients!$F$16)/($A3284*($C$4/100)))&lt;=1,2*ASIN(($C$7*Coefficients!$F$16)/( $A3284*($C$4/100)))*180/PI(),180),FALSE))))</f>
        <v>4.4070052162641433</v>
      </c>
      <c r="H3284" s="50">
        <f>IF(AND(C$9="L",C$10="IB"),(($C$7*Coefficients!$C$16)/($A3284*SIN(C$5*PI()/180))*100/2)^2*PI(),IF(AND(C$9="C",C$10="IB"),(($C$7*Coefficients!$D$16)/($A3284*SIN(C$5*PI()/180))*100/2)^2*PI(),IF(AND(C$9="L",C$10="D"),(($C$7*Coefficients!$E$16)/($A3284*SIN(C$5*PI()/180))*100/2)^2*PI(),IF(AND(C$9="C",C$10="D"),(($C$7* Coefficients!$F$16)/($A3284*SIN(C$5*PI()/180))*100/2)^2*PI(),FALSE))))</f>
        <v>8.1464357209623319</v>
      </c>
      <c r="I3284" s="42">
        <f t="shared" si="359"/>
        <v>4.509101246608422E-2</v>
      </c>
      <c r="L3284" s="44"/>
    </row>
    <row r="3285" spans="1:12" x14ac:dyDescent="0.25">
      <c r="A3285" s="51">
        <f t="shared" si="360"/>
        <v>17782.794100386127</v>
      </c>
      <c r="B3285" s="5">
        <f t="shared" si="354"/>
        <v>1.3262486251399046E-2</v>
      </c>
      <c r="C3285" s="49">
        <f t="shared" si="357"/>
        <v>-37.547501066064079</v>
      </c>
      <c r="D3285" s="5">
        <f t="shared" si="355"/>
        <v>171.05823894902051</v>
      </c>
      <c r="E3285" s="5">
        <f t="shared" si="356"/>
        <v>3324.4364038432623</v>
      </c>
      <c r="F3285" s="5">
        <f t="shared" si="358"/>
        <v>35.217180293541503</v>
      </c>
      <c r="G3285" s="16">
        <f>IF(AND(C$9="L",C$10="IB"),IF((($C$7*Coefficients!$C$16)/($A3285*($C$4/100)))&lt;=1,2*ASIN(($C$7*Coefficients!$C$16)/( $A3285*($C$4/100)))*180/PI(),180),IF(AND(C$9="C",C$10="IB"),IF((($C$7*Coefficients!$D$16)/($A3285*($C$4/100)))&lt;=1,2*ASIN(($C$7*Coefficients!$D$16)/( $A3285*($C$4/100)))*180/PI(),180),IF(AND(C$9="L",C$10="D"),IF((($C$7*Coefficients!$E$16)/($A3285*($C$4/100)))&lt;=1,2*ASIN(($C$7*Coefficients!$E$16)/( $A3285*($C$4/100)))*180/PI(),180),IF(AND(C$9="C",C$10="D"),IF((($C$7*Coefficients!$F$16)/($A3285*($C$4/100)))&lt;=1,2*ASIN(($C$7*Coefficients!$F$16)/( $A3285*($C$4/100)))*180/PI(),180),FALSE))))</f>
        <v>4.3968644027045523</v>
      </c>
      <c r="H3285" s="50">
        <f>IF(AND(C$9="L",C$10="IB"),(($C$7*Coefficients!$C$16)/($A3285*SIN(C$5*PI()/180))*100/2)^2*PI(),IF(AND(C$9="C",C$10="IB"),(($C$7*Coefficients!$D$16)/($A3285*SIN(C$5*PI()/180))*100/2)^2*PI(),IF(AND(C$9="L",C$10="D"),(($C$7*Coefficients!$E$16)/($A3285*SIN(C$5*PI()/180))*100/2)^2*PI(),IF(AND(C$9="C",C$10="D"),(($C$7* Coefficients!$F$16)/($A3285*SIN(C$5*PI()/180))*100/2)^2*PI(),FALSE))))</f>
        <v>8.1090062487518981</v>
      </c>
      <c r="I3285" s="42">
        <f t="shared" si="359"/>
        <v>4.4987306015235776E-2</v>
      </c>
      <c r="L3285" s="44"/>
    </row>
    <row r="3286" spans="1:12" x14ac:dyDescent="0.25">
      <c r="A3286" s="51">
        <f t="shared" si="360"/>
        <v>17823.787674477786</v>
      </c>
      <c r="B3286" s="5">
        <f t="shared" si="354"/>
        <v>1.3169710854367529E-2</v>
      </c>
      <c r="C3286" s="49">
        <f t="shared" si="357"/>
        <v>-37.608475200431982</v>
      </c>
      <c r="D3286" s="5">
        <f t="shared" si="355"/>
        <v>171.45256891498423</v>
      </c>
      <c r="E3286" s="5">
        <f t="shared" si="356"/>
        <v>3339.7813050772647</v>
      </c>
      <c r="F3286" s="5">
        <f t="shared" si="358"/>
        <v>35.237180293541506</v>
      </c>
      <c r="G3286" s="16">
        <f>IF(AND(C$9="L",C$10="IB"),IF((($C$7*Coefficients!$C$16)/($A3286*($C$4/100)))&lt;=1,2*ASIN(($C$7*Coefficients!$C$16)/( $A3286*($C$4/100)))*180/PI(),180),IF(AND(C$9="C",C$10="IB"),IF((($C$7*Coefficients!$D$16)/($A3286*($C$4/100)))&lt;=1,2*ASIN(($C$7*Coefficients!$D$16)/( $A3286*($C$4/100)))*180/PI(),180),IF(AND(C$9="L",C$10="D"),IF((($C$7*Coefficients!$E$16)/($A3286*($C$4/100)))&lt;=1,2*ASIN(($C$7*Coefficients!$E$16)/( $A3286*($C$4/100)))*180/PI(),180),IF(AND(C$9="C",C$10="D"),IF((($C$7*Coefficients!$F$16)/($A3286*($C$4/100)))&lt;=1,2*ASIN(($C$7*Coefficients!$F$16)/( $A3286*($C$4/100)))*180/PI(),180),FALSE))))</f>
        <v>4.386746946700705</v>
      </c>
      <c r="H3286" s="50">
        <f>IF(AND(C$9="L",C$10="IB"),(($C$7*Coefficients!$C$16)/($A3286*SIN(C$5*PI()/180))*100/2)^2*PI(),IF(AND(C$9="C",C$10="IB"),(($C$7*Coefficients!$D$16)/($A3286*SIN(C$5*PI()/180))*100/2)^2*PI(),IF(AND(C$9="L",C$10="D"),(($C$7*Coefficients!$E$16)/($A3286*SIN(C$5*PI()/180))*100/2)^2*PI(),IF(AND(C$9="C",C$10="D"),(($C$7* Coefficients!$F$16)/($A3286*SIN(C$5*PI()/180))*100/2)^2*PI(),FALSE))))</f>
        <v>8.0717487493450228</v>
      </c>
      <c r="I3286" s="42">
        <f t="shared" si="359"/>
        <v>4.4883838082605466E-2</v>
      </c>
      <c r="L3286" s="44"/>
    </row>
    <row r="3287" spans="1:12" x14ac:dyDescent="0.25">
      <c r="A3287" s="51">
        <f t="shared" si="360"/>
        <v>17864.875748517388</v>
      </c>
      <c r="B3287" s="5">
        <f t="shared" si="354"/>
        <v>1.3035817870358993E-2</v>
      </c>
      <c r="C3287" s="49">
        <f t="shared" si="357"/>
        <v>-37.697234318005059</v>
      </c>
      <c r="D3287" s="5">
        <f t="shared" si="355"/>
        <v>171.84780790540077</v>
      </c>
      <c r="E3287" s="5">
        <f t="shared" si="356"/>
        <v>3355.1970351572054</v>
      </c>
      <c r="F3287" s="5">
        <f t="shared" si="358"/>
        <v>35.257180293541509</v>
      </c>
      <c r="G3287" s="16">
        <f>IF(AND(C$9="L",C$10="IB"),IF((($C$7*Coefficients!$C$16)/($A3287*($C$4/100)))&lt;=1,2*ASIN(($C$7*Coefficients!$C$16)/( $A3287*($C$4/100)))*180/PI(),180),IF(AND(C$9="C",C$10="IB"),IF((($C$7*Coefficients!$D$16)/($A3287*($C$4/100)))&lt;=1,2*ASIN(($C$7*Coefficients!$D$16)/( $A3287*($C$4/100)))*180/PI(),180),IF(AND(C$9="L",C$10="D"),IF((($C$7*Coefficients!$E$16)/($A3287*($C$4/100)))&lt;=1,2*ASIN(($C$7*Coefficients!$E$16)/( $A3287*($C$4/100)))*180/PI(),180),IF(AND(C$9="C",C$10="D"),IF((($C$7*Coefficients!$F$16)/($A3287*($C$4/100)))&lt;=1,2*ASIN(($C$7*Coefficients!$F$16)/( $A3287*($C$4/100)))*180/PI(),180),FALSE))))</f>
        <v>4.3766527942950315</v>
      </c>
      <c r="H3287" s="50">
        <f>IF(AND(C$9="L",C$10="IB"),(($C$7*Coefficients!$C$16)/($A3287*SIN(C$5*PI()/180))*100/2)^2*PI(),IF(AND(C$9="C",C$10="IB"),(($C$7*Coefficients!$D$16)/($A3287*SIN(C$5*PI()/180))*100/2)^2*PI(),IF(AND(C$9="L",C$10="D"),(($C$7*Coefficients!$E$16)/($A3287*SIN(C$5*PI()/180))*100/2)^2*PI(),IF(AND(C$9="C",C$10="D"),(($C$7* Coefficients!$F$16)/($A3287*SIN(C$5*PI()/180))*100/2)^2*PI(),FALSE))))</f>
        <v>8.0346624325984539</v>
      </c>
      <c r="I3287" s="42">
        <f t="shared" si="359"/>
        <v>4.4780608119616636E-2</v>
      </c>
      <c r="L3287" s="44"/>
    </row>
    <row r="3288" spans="1:12" x14ac:dyDescent="0.25">
      <c r="A3288" s="51">
        <f t="shared" si="360"/>
        <v>17906.058540349815</v>
      </c>
      <c r="B3288" s="5">
        <f t="shared" si="354"/>
        <v>1.2861228927331795E-2</v>
      </c>
      <c r="C3288" s="49">
        <f t="shared" si="357"/>
        <v>-37.814350626900037</v>
      </c>
      <c r="D3288" s="5">
        <f t="shared" si="355"/>
        <v>172.24395801578785</v>
      </c>
      <c r="E3288" s="5">
        <f t="shared" si="356"/>
        <v>3370.6839210141843</v>
      </c>
      <c r="F3288" s="5">
        <f t="shared" si="358"/>
        <v>35.277180293541505</v>
      </c>
      <c r="G3288" s="16">
        <f>IF(AND(C$9="L",C$10="IB"),IF((($C$7*Coefficients!$C$16)/($A3288*($C$4/100)))&lt;=1,2*ASIN(($C$7*Coefficients!$C$16)/( $A3288*($C$4/100)))*180/PI(),180),IF(AND(C$9="C",C$10="IB"),IF((($C$7*Coefficients!$D$16)/($A3288*($C$4/100)))&lt;=1,2*ASIN(($C$7*Coefficients!$D$16)/( $A3288*($C$4/100)))*180/PI(),180),IF(AND(C$9="L",C$10="D"),IF((($C$7*Coefficients!$E$16)/($A3288*($C$4/100)))&lt;=1,2*ASIN(($C$7*Coefficients!$E$16)/( $A3288*($C$4/100)))*180/PI(),180),IF(AND(C$9="C",C$10="D"),IF((($C$7*Coefficients!$F$16)/($A3288*($C$4/100)))&lt;=1,2*ASIN(($C$7*Coefficients!$F$16)/( $A3288*($C$4/100)))*180/PI(),180),FALSE))))</f>
        <v>4.3665818916556907</v>
      </c>
      <c r="H3288" s="50">
        <f>IF(AND(C$9="L",C$10="IB"),(($C$7*Coefficients!$C$16)/($A3288*SIN(C$5*PI()/180))*100/2)^2*PI(),IF(AND(C$9="C",C$10="IB"),(($C$7*Coefficients!$D$16)/($A3288*SIN(C$5*PI()/180))*100/2)^2*PI(),IF(AND(C$9="L",C$10="D"),(($C$7*Coefficients!$E$16)/($A3288*SIN(C$5*PI()/180))*100/2)^2*PI(),IF(AND(C$9="C",C$10="D"),(($C$7* Coefficients!$F$16)/($A3288*SIN(C$5*PI()/180))*100/2)^2*PI(),FALSE))))</f>
        <v>7.9977465119992974</v>
      </c>
      <c r="I3288" s="42">
        <f t="shared" si="359"/>
        <v>4.467761557895427E-2</v>
      </c>
      <c r="L3288" s="44"/>
    </row>
    <row r="3289" spans="1:12" x14ac:dyDescent="0.25">
      <c r="A3289" s="51">
        <f t="shared" si="360"/>
        <v>17947.336268322128</v>
      </c>
      <c r="B3289" s="5">
        <f t="shared" si="354"/>
        <v>1.2646496311218312E-2</v>
      </c>
      <c r="C3289" s="49">
        <f t="shared" si="357"/>
        <v>-37.960595566391746</v>
      </c>
      <c r="D3289" s="5">
        <f t="shared" si="355"/>
        <v>172.64102134649397</v>
      </c>
      <c r="E3289" s="5">
        <f t="shared" si="356"/>
        <v>3386.2422910883424</v>
      </c>
      <c r="F3289" s="5">
        <f t="shared" si="358"/>
        <v>35.297180293541508</v>
      </c>
      <c r="G3289" s="16">
        <f>IF(AND(C$9="L",C$10="IB"),IF((($C$7*Coefficients!$C$16)/($A3289*($C$4/100)))&lt;=1,2*ASIN(($C$7*Coefficients!$C$16)/( $A3289*($C$4/100)))*180/PI(),180),IF(AND(C$9="C",C$10="IB"),IF((($C$7*Coefficients!$D$16)/($A3289*($C$4/100)))&lt;=1,2*ASIN(($C$7*Coefficients!$D$16)/( $A3289*($C$4/100)))*180/PI(),180),IF(AND(C$9="L",C$10="D"),IF((($C$7*Coefficients!$E$16)/($A3289*($C$4/100)))&lt;=1,2*ASIN(($C$7*Coefficients!$E$16)/( $A3289*($C$4/100)))*180/PI(),180),IF(AND(C$9="C",C$10="D"),IF((($C$7*Coefficients!$F$16)/($A3289*($C$4/100)))&lt;=1,2*ASIN(($C$7*Coefficients!$F$16)/( $A3289*($C$4/100)))*180/PI(),180),FALSE))))</f>
        <v>4.356534185076276</v>
      </c>
      <c r="H3289" s="50">
        <f>IF(AND(C$9="L",C$10="IB"),(($C$7*Coefficients!$C$16)/($A3289*SIN(C$5*PI()/180))*100/2)^2*PI(),IF(AND(C$9="C",C$10="IB"),(($C$7*Coefficients!$D$16)/($A3289*SIN(C$5*PI()/180))*100/2)^2*PI(),IF(AND(C$9="L",C$10="D"),(($C$7*Coefficients!$E$16)/($A3289*SIN(C$5*PI()/180))*100/2)^2*PI(),IF(AND(C$9="C",C$10="D"),(($C$7* Coefficients!$F$16)/($A3289*SIN(C$5*PI()/180))*100/2)^2*PI(),FALSE))))</f>
        <v>7.961000204648383</v>
      </c>
      <c r="I3289" s="42">
        <f t="shared" si="359"/>
        <v>4.4574859914562184E-2</v>
      </c>
      <c r="L3289" s="44"/>
    </row>
    <row r="3290" spans="1:12" x14ac:dyDescent="0.25">
      <c r="A3290" s="51">
        <f t="shared" si="360"/>
        <v>17988.709151284733</v>
      </c>
      <c r="B3290" s="5">
        <f t="shared" si="354"/>
        <v>1.2392302415507869E-2</v>
      </c>
      <c r="C3290" s="49">
        <f t="shared" si="357"/>
        <v>-38.136959936313758</v>
      </c>
      <c r="D3290" s="5">
        <f t="shared" si="355"/>
        <v>173.0390000027094</v>
      </c>
      <c r="E3290" s="5">
        <f t="shared" si="356"/>
        <v>3401.8724753358388</v>
      </c>
      <c r="F3290" s="5">
        <f t="shared" si="358"/>
        <v>35.317180293541504</v>
      </c>
      <c r="G3290" s="16">
        <f>IF(AND(C$9="L",C$10="IB"),IF((($C$7*Coefficients!$C$16)/($A3290*($C$4/100)))&lt;=1,2*ASIN(($C$7*Coefficients!$C$16)/( $A3290*($C$4/100)))*180/PI(),180),IF(AND(C$9="C",C$10="IB"),IF((($C$7*Coefficients!$D$16)/($A3290*($C$4/100)))&lt;=1,2*ASIN(($C$7*Coefficients!$D$16)/( $A3290*($C$4/100)))*180/PI(),180),IF(AND(C$9="L",C$10="D"),IF((($C$7*Coefficients!$E$16)/($A3290*($C$4/100)))&lt;=1,2*ASIN(($C$7*Coefficients!$E$16)/( $A3290*($C$4/100)))*180/PI(),180),IF(AND(C$9="C",C$10="D"),IF((($C$7*Coefficients!$F$16)/($A3290*($C$4/100)))&lt;=1,2*ASIN(($C$7*Coefficients!$F$16)/( $A3290*($C$4/100)))*180/PI(),180),FALSE))))</f>
        <v>4.3465096209755112</v>
      </c>
      <c r="H3290" s="50">
        <f>IF(AND(C$9="L",C$10="IB"),(($C$7*Coefficients!$C$16)/($A3290*SIN(C$5*PI()/180))*100/2)^2*PI(),IF(AND(C$9="C",C$10="IB"),(($C$7*Coefficients!$D$16)/($A3290*SIN(C$5*PI()/180))*100/2)^2*PI(),IF(AND(C$9="L",C$10="D"),(($C$7*Coefficients!$E$16)/($A3290*SIN(C$5*PI()/180))*100/2)^2*PI(),IF(AND(C$9="C",C$10="D"),(($C$7* Coefficients!$F$16)/($A3290*SIN(C$5*PI()/180))*100/2)^2*PI(),FALSE))))</f>
        <v>7.9244227312436166</v>
      </c>
      <c r="I3290" s="42">
        <f t="shared" si="359"/>
        <v>4.4472340581640062E-2</v>
      </c>
      <c r="L3290" s="44"/>
    </row>
    <row r="3291" spans="1:12" x14ac:dyDescent="0.25">
      <c r="A3291" s="51">
        <f t="shared" si="360"/>
        <v>18030.177408592535</v>
      </c>
      <c r="B3291" s="5">
        <f t="shared" si="354"/>
        <v>1.2099458759391534E-2</v>
      </c>
      <c r="C3291" s="49">
        <f t="shared" si="357"/>
        <v>-38.344681127665936</v>
      </c>
      <c r="D3291" s="5">
        <f t="shared" si="355"/>
        <v>173.43789609447731</v>
      </c>
      <c r="E3291" s="5">
        <f t="shared" si="356"/>
        <v>3417.5748052358322</v>
      </c>
      <c r="F3291" s="5">
        <f t="shared" si="358"/>
        <v>35.3371802935415</v>
      </c>
      <c r="G3291" s="16">
        <f>IF(AND(C$9="L",C$10="IB"),IF((($C$7*Coefficients!$C$16)/($A3291*($C$4/100)))&lt;=1,2*ASIN(($C$7*Coefficients!$C$16)/( $A3291*($C$4/100)))*180/PI(),180),IF(AND(C$9="C",C$10="IB"),IF((($C$7*Coefficients!$D$16)/($A3291*($C$4/100)))&lt;=1,2*ASIN(($C$7*Coefficients!$D$16)/( $A3291*($C$4/100)))*180/PI(),180),IF(AND(C$9="L",C$10="D"),IF((($C$7*Coefficients!$E$16)/($A3291*($C$4/100)))&lt;=1,2*ASIN(($C$7*Coefficients!$E$16)/( $A3291*($C$4/100)))*180/PI(),180),IF(AND(C$9="C",C$10="D"),IF((($C$7*Coefficients!$F$16)/($A3291*($C$4/100)))&lt;=1,2*ASIN(($C$7*Coefficients!$F$16)/( $A3291*($C$4/100)))*180/PI(),180),FALSE))))</f>
        <v>4.3365081458969508</v>
      </c>
      <c r="H3291" s="50">
        <f>IF(AND(C$9="L",C$10="IB"),(($C$7*Coefficients!$C$16)/($A3291*SIN(C$5*PI()/180))*100/2)^2*PI(),IF(AND(C$9="C",C$10="IB"),(($C$7*Coefficients!$D$16)/($A3291*SIN(C$5*PI()/180))*100/2)^2*PI(),IF(AND(C$9="L",C$10="D"),(($C$7*Coefficients!$E$16)/($A3291*SIN(C$5*PI()/180))*100/2)^2*PI(),IF(AND(C$9="C",C$10="D"),(($C$7* Coefficients!$F$16)/($A3291*SIN(C$5*PI()/180))*100/2)^2*PI(),FALSE))))</f>
        <v>7.8880133160634776</v>
      </c>
      <c r="I3291" s="42">
        <f t="shared" si="359"/>
        <v>4.4370057036640626E-2</v>
      </c>
      <c r="L3291" s="44"/>
    </row>
    <row r="3292" spans="1:12" x14ac:dyDescent="0.25">
      <c r="A3292" s="51">
        <f t="shared" si="360"/>
        <v>18071.741260106108</v>
      </c>
      <c r="B3292" s="5">
        <f t="shared" si="354"/>
        <v>1.1768904569727149E-2</v>
      </c>
      <c r="C3292" s="49">
        <f t="shared" si="357"/>
        <v>-38.585279173823977</v>
      </c>
      <c r="D3292" s="5">
        <f t="shared" si="355"/>
        <v>173.8377117367051</v>
      </c>
      <c r="E3292" s="5">
        <f t="shared" si="356"/>
        <v>3433.349613797528</v>
      </c>
      <c r="F3292" s="5">
        <f t="shared" si="358"/>
        <v>35.357180293541504</v>
      </c>
      <c r="G3292" s="16">
        <f>IF(AND(C$9="L",C$10="IB"),IF((($C$7*Coefficients!$C$16)/($A3292*($C$4/100)))&lt;=1,2*ASIN(($C$7*Coefficients!$C$16)/( $A3292*($C$4/100)))*180/PI(),180),IF(AND(C$9="C",C$10="IB"),IF((($C$7*Coefficients!$D$16)/($A3292*($C$4/100)))&lt;=1,2*ASIN(($C$7*Coefficients!$D$16)/( $A3292*($C$4/100)))*180/PI(),180),IF(AND(C$9="L",C$10="D"),IF((($C$7*Coefficients!$E$16)/($A3292*($C$4/100)))&lt;=1,2*ASIN(($C$7*Coefficients!$E$16)/( $A3292*($C$4/100)))*180/PI(),180),IF(AND(C$9="C",C$10="D"),IF((($C$7*Coefficients!$F$16)/($A3292*($C$4/100)))&lt;=1,2*ASIN(($C$7*Coefficients!$F$16)/( $A3292*($C$4/100)))*180/PI(),180),FALSE))))</f>
        <v>4.3265297065086896</v>
      </c>
      <c r="H3292" s="50">
        <f>IF(AND(C$9="L",C$10="IB"),(($C$7*Coefficients!$C$16)/($A3292*SIN(C$5*PI()/180))*100/2)^2*PI(),IF(AND(C$9="C",C$10="IB"),(($C$7*Coefficients!$D$16)/($A3292*SIN(C$5*PI()/180))*100/2)^2*PI(),IF(AND(C$9="L",C$10="D"),(($C$7*Coefficients!$E$16)/($A3292*SIN(C$5*PI()/180))*100/2)^2*PI(),IF(AND(C$9="C",C$10="D"),(($C$7* Coefficients!$F$16)/($A3292*SIN(C$5*PI()/180))*100/2)^2*PI(),FALSE))))</f>
        <v>7.8517711869505682</v>
      </c>
      <c r="I3292" s="42">
        <f t="shared" si="359"/>
        <v>4.4268008737266683E-2</v>
      </c>
      <c r="L3292" s="44"/>
    </row>
    <row r="3293" spans="1:12" x14ac:dyDescent="0.25">
      <c r="A3293" s="51">
        <f t="shared" si="360"/>
        <v>18113.400926192855</v>
      </c>
      <c r="B3293" s="5">
        <f t="shared" si="354"/>
        <v>1.1401704923471893E-2</v>
      </c>
      <c r="C3293" s="49">
        <f t="shared" si="357"/>
        <v>-38.860604054861113</v>
      </c>
      <c r="D3293" s="5">
        <f t="shared" si="355"/>
        <v>174.23844904917547</v>
      </c>
      <c r="E3293" s="5">
        <f t="shared" si="356"/>
        <v>3449.1972355672265</v>
      </c>
      <c r="F3293" s="5">
        <f t="shared" si="358"/>
        <v>35.3771802935415</v>
      </c>
      <c r="G3293" s="16">
        <f>IF(AND(C$9="L",C$10="IB"),IF((($C$7*Coefficients!$C$16)/($A3293*($C$4/100)))&lt;=1,2*ASIN(($C$7*Coefficients!$C$16)/( $A3293*($C$4/100)))*180/PI(),180),IF(AND(C$9="C",C$10="IB"),IF((($C$7*Coefficients!$D$16)/($A3293*($C$4/100)))&lt;=1,2*ASIN(($C$7*Coefficients!$D$16)/( $A3293*($C$4/100)))*180/PI(),180),IF(AND(C$9="L",C$10="D"),IF((($C$7*Coefficients!$E$16)/($A3293*($C$4/100)))&lt;=1,2*ASIN(($C$7*Coefficients!$E$16)/( $A3293*($C$4/100)))*180/PI(),180),IF(AND(C$9="C",C$10="D"),IF((($C$7*Coefficients!$F$16)/($A3293*($C$4/100)))&lt;=1,2*ASIN(($C$7*Coefficients!$F$16)/( $A3293*($C$4/100)))*180/PI(),180),FALSE))))</f>
        <v>4.3165742496030584</v>
      </c>
      <c r="H3293" s="50">
        <f>IF(AND(C$9="L",C$10="IB"),(($C$7*Coefficients!$C$16)/($A3293*SIN(C$5*PI()/180))*100/2)^2*PI(),IF(AND(C$9="C",C$10="IB"),(($C$7*Coefficients!$D$16)/($A3293*SIN(C$5*PI()/180))*100/2)^2*PI(),IF(AND(C$9="L",C$10="D"),(($C$7*Coefficients!$E$16)/($A3293*SIN(C$5*PI()/180))*100/2)^2*PI(),IF(AND(C$9="C",C$10="D"),(($C$7* Coefficients!$F$16)/($A3293*SIN(C$5*PI()/180))*100/2)^2*PI(),FALSE))))</f>
        <v>7.8156955752952273</v>
      </c>
      <c r="I3293" s="42">
        <f t="shared" si="359"/>
        <v>4.416619514246832E-2</v>
      </c>
      <c r="L3293" s="44"/>
    </row>
    <row r="3294" spans="1:12" x14ac:dyDescent="0.25">
      <c r="A3294" s="51">
        <f t="shared" si="360"/>
        <v>18155.156627728178</v>
      </c>
      <c r="B3294" s="5">
        <f t="shared" si="354"/>
        <v>1.0999048448667875E-2</v>
      </c>
      <c r="C3294" s="49">
        <f t="shared" si="357"/>
        <v>-39.172897699322768</v>
      </c>
      <c r="D3294" s="5">
        <f t="shared" si="355"/>
        <v>174.64011015655785</v>
      </c>
      <c r="E3294" s="5">
        <f t="shared" si="356"/>
        <v>3465.1180066354259</v>
      </c>
      <c r="F3294" s="5">
        <f t="shared" si="358"/>
        <v>35.397180293541503</v>
      </c>
      <c r="G3294" s="16">
        <f>IF(AND(C$9="L",C$10="IB"),IF((($C$7*Coefficients!$C$16)/($A3294*($C$4/100)))&lt;=1,2*ASIN(($C$7*Coefficients!$C$16)/( $A3294*($C$4/100)))*180/PI(),180),IF(AND(C$9="C",C$10="IB"),IF((($C$7*Coefficients!$D$16)/($A3294*($C$4/100)))&lt;=1,2*ASIN(($C$7*Coefficients!$D$16)/( $A3294*($C$4/100)))*180/PI(),180),IF(AND(C$9="L",C$10="D"),IF((($C$7*Coefficients!$E$16)/($A3294*($C$4/100)))&lt;=1,2*ASIN(($C$7*Coefficients!$E$16)/( $A3294*($C$4/100)))*180/PI(),180),IF(AND(C$9="C",C$10="D"),IF((($C$7*Coefficients!$F$16)/($A3294*($C$4/100)))&lt;=1,2*ASIN(($C$7*Coefficients!$F$16)/( $A3294*($C$4/100)))*180/PI(),180),FALSE))))</f>
        <v>4.3066417220963258</v>
      </c>
      <c r="H3294" s="50">
        <f>IF(AND(C$9="L",C$10="IB"),(($C$7*Coefficients!$C$16)/($A3294*SIN(C$5*PI()/180))*100/2)^2*PI(),IF(AND(C$9="C",C$10="IB"),(($C$7*Coefficients!$D$16)/($A3294*SIN(C$5*PI()/180))*100/2)^2*PI(),IF(AND(C$9="L",C$10="D"),(($C$7*Coefficients!$E$16)/($A3294*SIN(C$5*PI()/180))*100/2)^2*PI(),IF(AND(C$9="C",C$10="D"),(($C$7* Coefficients!$F$16)/($A3294*SIN(C$5*PI()/180))*100/2)^2*PI(),FALSE))))</f>
        <v>7.779785716019231</v>
      </c>
      <c r="I3294" s="42">
        <f t="shared" si="359"/>
        <v>4.406461571243999E-2</v>
      </c>
      <c r="L3294" s="44"/>
    </row>
    <row r="3295" spans="1:12" x14ac:dyDescent="0.25">
      <c r="A3295" s="51">
        <f t="shared" si="360"/>
        <v>18197.00858609665</v>
      </c>
      <c r="B3295" s="5">
        <f t="shared" si="354"/>
        <v>1.0562244583549945E-2</v>
      </c>
      <c r="C3295" s="49">
        <f t="shared" si="357"/>
        <v>-39.524875600695523</v>
      </c>
      <c r="D3295" s="5">
        <f t="shared" si="355"/>
        <v>175.04269718841931</v>
      </c>
      <c r="E3295" s="5">
        <f t="shared" si="356"/>
        <v>3481.1122646439444</v>
      </c>
      <c r="F3295" s="5">
        <f t="shared" si="358"/>
        <v>35.417180293541499</v>
      </c>
      <c r="G3295" s="16">
        <f>IF(AND(C$9="L",C$10="IB"),IF((($C$7*Coefficients!$C$16)/($A3295*($C$4/100)))&lt;=1,2*ASIN(($C$7*Coefficients!$C$16)/( $A3295*($C$4/100)))*180/PI(),180),IF(AND(C$9="C",C$10="IB"),IF((($C$7*Coefficients!$D$16)/($A3295*($C$4/100)))&lt;=1,2*ASIN(($C$7*Coefficients!$D$16)/( $A3295*($C$4/100)))*180/PI(),180),IF(AND(C$9="L",C$10="D"),IF((($C$7*Coefficients!$E$16)/($A3295*($C$4/100)))&lt;=1,2*ASIN(($C$7*Coefficients!$E$16)/( $A3295*($C$4/100)))*180/PI(),180),IF(AND(C$9="C",C$10="D"),IF((($C$7*Coefficients!$F$16)/($A3295*($C$4/100)))&lt;=1,2*ASIN(($C$7*Coefficients!$F$16)/( $A3295*($C$4/100)))*180/PI(),180),FALSE))))</f>
        <v>4.296732071028412</v>
      </c>
      <c r="H3295" s="50">
        <f>IF(AND(C$9="L",C$10="IB"),(($C$7*Coefficients!$C$16)/($A3295*SIN(C$5*PI()/180))*100/2)^2*PI(),IF(AND(C$9="C",C$10="IB"),(($C$7*Coefficients!$D$16)/($A3295*SIN(C$5*PI()/180))*100/2)^2*PI(),IF(AND(C$9="L",C$10="D"),(($C$7*Coefficients!$E$16)/($A3295*SIN(C$5*PI()/180))*100/2)^2*PI(),IF(AND(C$9="C",C$10="D"),(($C$7* Coefficients!$F$16)/($A3295*SIN(C$5*PI()/180))*100/2)^2*PI(),FALSE))))</f>
        <v>7.7440408475595648</v>
      </c>
      <c r="I3295" s="42">
        <f t="shared" si="359"/>
        <v>4.396326990861766E-2</v>
      </c>
      <c r="L3295" s="44"/>
    </row>
    <row r="3296" spans="1:12" x14ac:dyDescent="0.25">
      <c r="A3296" s="51">
        <f t="shared" si="360"/>
        <v>18238.957023193187</v>
      </c>
      <c r="B3296" s="5">
        <f t="shared" si="354"/>
        <v>1.009272039487343E-2</v>
      </c>
      <c r="C3296" s="49">
        <f t="shared" si="357"/>
        <v>-39.919835162391038</v>
      </c>
      <c r="D3296" s="5">
        <f t="shared" si="355"/>
        <v>175.44621227923631</v>
      </c>
      <c r="E3296" s="5">
        <f t="shared" si="356"/>
        <v>3497.1803487930902</v>
      </c>
      <c r="F3296" s="5">
        <f t="shared" si="358"/>
        <v>35.437180293541502</v>
      </c>
      <c r="G3296" s="16">
        <f>IF(AND(C$9="L",C$10="IB"),IF((($C$7*Coefficients!$C$16)/($A3296*($C$4/100)))&lt;=1,2*ASIN(($C$7*Coefficients!$C$16)/( $A3296*($C$4/100)))*180/PI(),180),IF(AND(C$9="C",C$10="IB"),IF((($C$7*Coefficients!$D$16)/($A3296*($C$4/100)))&lt;=1,2*ASIN(($C$7*Coefficients!$D$16)/( $A3296*($C$4/100)))*180/PI(),180),IF(AND(C$9="L",C$10="D"),IF((($C$7*Coefficients!$E$16)/($A3296*($C$4/100)))&lt;=1,2*ASIN(($C$7*Coefficients!$E$16)/( $A3296*($C$4/100)))*180/PI(),180),IF(AND(C$9="C",C$10="D"),IF((($C$7*Coefficients!$F$16)/($A3296*($C$4/100)))&lt;=1,2*ASIN(($C$7*Coefficients!$F$16)/( $A3296*($C$4/100)))*180/PI(),180),FALSE))))</f>
        <v>4.2868452435625768</v>
      </c>
      <c r="H3296" s="50">
        <f>IF(AND(C$9="L",C$10="IB"),(($C$7*Coefficients!$C$16)/($A3296*SIN(C$5*PI()/180))*100/2)^2*PI(),IF(AND(C$9="C",C$10="IB"),(($C$7*Coefficients!$D$16)/($A3296*SIN(C$5*PI()/180))*100/2)^2*PI(),IF(AND(C$9="L",C$10="D"),(($C$7*Coefficients!$E$16)/($A3296*SIN(C$5*PI()/180))*100/2)^2*PI(),IF(AND(C$9="C",C$10="D"),(($C$7* Coefficients!$F$16)/($A3296*SIN(C$5*PI()/180))*100/2)^2*PI(),FALSE))))</f>
        <v>7.7084602118523069</v>
      </c>
      <c r="I3296" s="42">
        <f t="shared" si="359"/>
        <v>4.3862157193675977E-2</v>
      </c>
      <c r="L3296" s="44"/>
    </row>
    <row r="3297" spans="1:12" x14ac:dyDescent="0.25">
      <c r="A3297" s="51">
        <f t="shared" si="360"/>
        <v>18281.002161424225</v>
      </c>
      <c r="B3297" s="5">
        <f t="shared" si="354"/>
        <v>9.5920169581239587E-3</v>
      </c>
      <c r="C3297" s="49">
        <f t="shared" si="357"/>
        <v>-40.36180124202663</v>
      </c>
      <c r="D3297" s="5">
        <f t="shared" si="355"/>
        <v>175.85065756840567</v>
      </c>
      <c r="E3297" s="5">
        <f t="shared" si="356"/>
        <v>3513.3225998488433</v>
      </c>
      <c r="F3297" s="5">
        <f t="shared" si="358"/>
        <v>35.457180293541498</v>
      </c>
      <c r="G3297" s="16">
        <f>IF(AND(C$9="L",C$10="IB"),IF((($C$7*Coefficients!$C$16)/($A3297*($C$4/100)))&lt;=1,2*ASIN(($C$7*Coefficients!$C$16)/( $A3297*($C$4/100)))*180/PI(),180),IF(AND(C$9="C",C$10="IB"),IF((($C$7*Coefficients!$D$16)/($A3297*($C$4/100)))&lt;=1,2*ASIN(($C$7*Coefficients!$D$16)/( $A3297*($C$4/100)))*180/PI(),180),IF(AND(C$9="L",C$10="D"),IF((($C$7*Coefficients!$E$16)/($A3297*($C$4/100)))&lt;=1,2*ASIN(($C$7*Coefficients!$E$16)/( $A3297*($C$4/100)))*180/PI(),180),IF(AND(C$9="C",C$10="D"),IF((($C$7*Coefficients!$F$16)/($A3297*($C$4/100)))&lt;=1,2*ASIN(($C$7*Coefficients!$F$16)/( $A3297*($C$4/100)))*180/PI(),180),FALSE))))</f>
        <v>4.2769811869851475</v>
      </c>
      <c r="H3297" s="50">
        <f>IF(AND(C$9="L",C$10="IB"),(($C$7*Coefficients!$C$16)/($A3297*SIN(C$5*PI()/180))*100/2)^2*PI(),IF(AND(C$9="C",C$10="IB"),(($C$7*Coefficients!$D$16)/($A3297*SIN(C$5*PI()/180))*100/2)^2*PI(),IF(AND(C$9="L",C$10="D"),(($C$7*Coefficients!$E$16)/($A3297*SIN(C$5*PI()/180))*100/2)^2*PI(),IF(AND(C$9="C",C$10="D"),(($C$7* Coefficients!$F$16)/($A3297*SIN(C$5*PI()/180))*100/2)^2*PI(),FALSE))))</f>
        <v>7.6730430543164827</v>
      </c>
      <c r="I3297" s="42">
        <f t="shared" si="359"/>
        <v>4.3761277031525395E-2</v>
      </c>
      <c r="L3297" s="44"/>
    </row>
    <row r="3298" spans="1:12" x14ac:dyDescent="0.25">
      <c r="A3298" s="51">
        <f t="shared" si="360"/>
        <v>18323.144223708907</v>
      </c>
      <c r="B3298" s="5">
        <f t="shared" si="354"/>
        <v>9.0617853038703067E-3</v>
      </c>
      <c r="C3298" s="49">
        <f t="shared" si="357"/>
        <v>-40.855724630929558</v>
      </c>
      <c r="D3298" s="5">
        <f t="shared" si="355"/>
        <v>176.25603520025606</v>
      </c>
      <c r="E3298" s="5">
        <f t="shared" si="356"/>
        <v>3529.5393601500914</v>
      </c>
      <c r="F3298" s="5">
        <f t="shared" si="358"/>
        <v>35.477180293541501</v>
      </c>
      <c r="G3298" s="16">
        <f>IF(AND(C$9="L",C$10="IB"),IF((($C$7*Coefficients!$C$16)/($A3298*($C$4/100)))&lt;=1,2*ASIN(($C$7*Coefficients!$C$16)/( $A3298*($C$4/100)))*180/PI(),180),IF(AND(C$9="C",C$10="IB"),IF((($C$7*Coefficients!$D$16)/($A3298*($C$4/100)))&lt;=1,2*ASIN(($C$7*Coefficients!$D$16)/( $A3298*($C$4/100)))*180/PI(),180),IF(AND(C$9="L",C$10="D"),IF((($C$7*Coefficients!$E$16)/($A3298*($C$4/100)))&lt;=1,2*ASIN(($C$7*Coefficients!$E$16)/( $A3298*($C$4/100)))*180/PI(),180),IF(AND(C$9="C",C$10="D"),IF((($C$7*Coefficients!$F$16)/($A3298*($C$4/100)))&lt;=1,2*ASIN(($C$7*Coefficients!$F$16)/( $A3298*($C$4/100)))*180/PI(),180),FALSE))))</f>
        <v>4.2671398487052032</v>
      </c>
      <c r="H3298" s="50">
        <f>IF(AND(C$9="L",C$10="IB"),(($C$7*Coefficients!$C$16)/($A3298*SIN(C$5*PI()/180))*100/2)^2*PI(),IF(AND(C$9="C",C$10="IB"),(($C$7*Coefficients!$D$16)/($A3298*SIN(C$5*PI()/180))*100/2)^2*PI(),IF(AND(C$9="L",C$10="D"),(($C$7*Coefficients!$E$16)/($A3298*SIN(C$5*PI()/180))*100/2)^2*PI(),IF(AND(C$9="C",C$10="D"),(($C$7* Coefficients!$F$16)/($A3298*SIN(C$5*PI()/180))*100/2)^2*PI(),FALSE))))</f>
        <v>7.6377886238381354</v>
      </c>
      <c r="I3298" s="42">
        <f t="shared" si="359"/>
        <v>4.3660628887309323E-2</v>
      </c>
      <c r="L3298" s="44"/>
    </row>
    <row r="3299" spans="1:12" x14ac:dyDescent="0.25">
      <c r="A3299" s="51">
        <f t="shared" si="360"/>
        <v>18365.383433480249</v>
      </c>
      <c r="B3299" s="5">
        <f t="shared" ref="B3299:B3362" si="361">IF(AND(C$9="L",C$10="IB"),SQRT((SIN(PI()*$A3299*($C$4/100)/$C$7*SIN($C$5*PI()/180))/(PI()*$A3299*($C$4/100)/$C$7*SIN($C$5*PI()/180)))^2),IF(AND(C$9="C",C$10="IB"),IMABS(2*BESSELJ((2*PI()*$A3299/$C$7)*(($C$4/100)/2)*SIN($C$5*PI()/180),1)/( (2*PI()*$A3299/$C$7)*(($C$4/100)/2)*SIN($C$5*PI()/180))),IF(AND(C$9="L",C$10="D"),SQRT((SIN(PI()*$A3299*($C$4/100)/$C$7*SIN($C$5*PI()/180))/(PI()*$A3299*($C$4/100)/$C$7*SIN($C$5*PI()/180)))^2)*COS(C$5*PI()/180),IF(AND(C$9="C",C$10="D"),IMABS(2*BESSELJ((2*PI()*$A3299/$C$7)*(($C$4/100)/2)*SIN($C$5*PI()/180),1)/( (2*PI()*$A3299/$C$7)*(($C$4/100)/2)*SIN($C$5*PI()/180)))* COS(C$5*PI()/180),FALSE))))</f>
        <v>8.5037819361505947E-3</v>
      </c>
      <c r="C3299" s="49">
        <f t="shared" si="357"/>
        <v>-41.407757700505968</v>
      </c>
      <c r="D3299" s="5">
        <f t="shared" ref="D3299:D3362" si="362">IF(C$9="C",C$14/(C$7/A3299*100),"n/a")</f>
        <v>176.66234732405934</v>
      </c>
      <c r="E3299" s="5">
        <f t="shared" ref="E3299:E3362" si="363">IF($C$9="C",(((PI()*(C$4/100)/(C$7/A3299)))^2),IF($C$9="L",(2*(C$4/100)/(C$7/A3299)),FALSE))</f>
        <v>3545.8309736158867</v>
      </c>
      <c r="F3299" s="5">
        <f t="shared" si="358"/>
        <v>35.497180293541504</v>
      </c>
      <c r="G3299" s="16">
        <f>IF(AND(C$9="L",C$10="IB"),IF((($C$7*Coefficients!$C$16)/($A3299*($C$4/100)))&lt;=1,2*ASIN(($C$7*Coefficients!$C$16)/( $A3299*($C$4/100)))*180/PI(),180),IF(AND(C$9="C",C$10="IB"),IF((($C$7*Coefficients!$D$16)/($A3299*($C$4/100)))&lt;=1,2*ASIN(($C$7*Coefficients!$D$16)/( $A3299*($C$4/100)))*180/PI(),180),IF(AND(C$9="L",C$10="D"),IF((($C$7*Coefficients!$E$16)/($A3299*($C$4/100)))&lt;=1,2*ASIN(($C$7*Coefficients!$E$16)/( $A3299*($C$4/100)))*180/PI(),180),IF(AND(C$9="C",C$10="D"),IF((($C$7*Coefficients!$F$16)/($A3299*($C$4/100)))&lt;=1,2*ASIN(($C$7*Coefficients!$F$16)/( $A3299*($C$4/100)))*180/PI(),180),FALSE))))</f>
        <v>4.2573211762543002</v>
      </c>
      <c r="H3299" s="50">
        <f>IF(AND(C$9="L",C$10="IB"),(($C$7*Coefficients!$C$16)/($A3299*SIN(C$5*PI()/180))*100/2)^2*PI(),IF(AND(C$9="C",C$10="IB"),(($C$7*Coefficients!$D$16)/($A3299*SIN(C$5*PI()/180))*100/2)^2*PI(),IF(AND(C$9="L",C$10="D"),(($C$7*Coefficients!$E$16)/($A3299*SIN(C$5*PI()/180))*100/2)^2*PI(),IF(AND(C$9="C",C$10="D"),(($C$7* Coefficients!$F$16)/($A3299*SIN(C$5*PI()/180))*100/2)^2*PI(),FALSE))))</f>
        <v>7.6026961727543441</v>
      </c>
      <c r="I3299" s="42">
        <f t="shared" si="359"/>
        <v>4.3560212227401328E-2</v>
      </c>
      <c r="L3299" s="44"/>
    </row>
    <row r="3300" spans="1:12" x14ac:dyDescent="0.25">
      <c r="A3300" s="51">
        <f t="shared" si="360"/>
        <v>18407.720014686332</v>
      </c>
      <c r="B3300" s="5">
        <f t="shared" si="361"/>
        <v>7.9198639304299597E-3</v>
      </c>
      <c r="C3300" s="49">
        <f t="shared" ref="C3300:C3363" si="364">20*LOG(B3300)</f>
        <v>-42.025645597429985</v>
      </c>
      <c r="D3300" s="5">
        <f t="shared" si="362"/>
        <v>177.06959609404186</v>
      </c>
      <c r="E3300" s="5">
        <f t="shared" si="363"/>
        <v>3562.1977857527336</v>
      </c>
      <c r="F3300" s="5">
        <f t="shared" ref="F3300:F3363" si="365">IF(E3300&gt;=1,10*LOG(E3300),"neg.")</f>
        <v>35.5171802935415</v>
      </c>
      <c r="G3300" s="16">
        <f>IF(AND(C$9="L",C$10="IB"),IF((($C$7*Coefficients!$C$16)/($A3300*($C$4/100)))&lt;=1,2*ASIN(($C$7*Coefficients!$C$16)/( $A3300*($C$4/100)))*180/PI(),180),IF(AND(C$9="C",C$10="IB"),IF((($C$7*Coefficients!$D$16)/($A3300*($C$4/100)))&lt;=1,2*ASIN(($C$7*Coefficients!$D$16)/( $A3300*($C$4/100)))*180/PI(),180),IF(AND(C$9="L",C$10="D"),IF((($C$7*Coefficients!$E$16)/($A3300*($C$4/100)))&lt;=1,2*ASIN(($C$7*Coefficients!$E$16)/( $A3300*($C$4/100)))*180/PI(),180),IF(AND(C$9="C",C$10="D"),IF((($C$7*Coefficients!$F$16)/($A3300*($C$4/100)))&lt;=1,2*ASIN(($C$7*Coefficients!$F$16)/( $A3300*($C$4/100)))*180/PI(),180),FALSE))))</f>
        <v>4.247525117286167</v>
      </c>
      <c r="H3300" s="50">
        <f>IF(AND(C$9="L",C$10="IB"),(($C$7*Coefficients!$C$16)/($A3300*SIN(C$5*PI()/180))*100/2)^2*PI(),IF(AND(C$9="C",C$10="IB"),(($C$7*Coefficients!$D$16)/($A3300*SIN(C$5*PI()/180))*100/2)^2*PI(),IF(AND(C$9="L",C$10="D"),(($C$7*Coefficients!$E$16)/($A3300*SIN(C$5*PI()/180))*100/2)^2*PI(),IF(AND(C$9="C",C$10="D"),(($C$7* Coefficients!$F$16)/($A3300*SIN(C$5*PI()/180))*100/2)^2*PI(),FALSE))))</f>
        <v>7.5677649568373946</v>
      </c>
      <c r="I3300" s="42">
        <f t="shared" ref="I3300:I3363" si="366">(0.8/A3300)*1000</f>
        <v>4.3460026519402277E-2</v>
      </c>
      <c r="L3300" s="44"/>
    </row>
    <row r="3301" spans="1:12" x14ac:dyDescent="0.25">
      <c r="A3301" s="51">
        <f t="shared" ref="A3301:A3364" si="367">A3300*10^(1/1000)</f>
        <v>18450.154191791502</v>
      </c>
      <c r="B3301" s="5">
        <f t="shared" si="361"/>
        <v>7.3119836203412048E-3</v>
      </c>
      <c r="C3301" s="49">
        <f t="shared" si="364"/>
        <v>-42.719295802824213</v>
      </c>
      <c r="D3301" s="5">
        <f t="shared" si="362"/>
        <v>177.47778366939616</v>
      </c>
      <c r="E3301" s="5">
        <f t="shared" si="363"/>
        <v>3578.6401436619312</v>
      </c>
      <c r="F3301" s="5">
        <f t="shared" si="365"/>
        <v>35.537180293541503</v>
      </c>
      <c r="G3301" s="16">
        <f>IF(AND(C$9="L",C$10="IB"),IF((($C$7*Coefficients!$C$16)/($A3301*($C$4/100)))&lt;=1,2*ASIN(($C$7*Coefficients!$C$16)/( $A3301*($C$4/100)))*180/PI(),180),IF(AND(C$9="C",C$10="IB"),IF((($C$7*Coefficients!$D$16)/($A3301*($C$4/100)))&lt;=1,2*ASIN(($C$7*Coefficients!$D$16)/( $A3301*($C$4/100)))*180/PI(),180),IF(AND(C$9="L",C$10="D"),IF((($C$7*Coefficients!$E$16)/($A3301*($C$4/100)))&lt;=1,2*ASIN(($C$7*Coefficients!$E$16)/( $A3301*($C$4/100)))*180/PI(),180),IF(AND(C$9="C",C$10="D"),IF((($C$7*Coefficients!$F$16)/($A3301*($C$4/100)))&lt;=1,2*ASIN(($C$7*Coefficients!$F$16)/( $A3301*($C$4/100)))*180/PI(),180),FALSE))))</f>
        <v>4.2377516195764171</v>
      </c>
      <c r="H3301" s="50">
        <f>IF(AND(C$9="L",C$10="IB"),(($C$7*Coefficients!$C$16)/($A3301*SIN(C$5*PI()/180))*100/2)^2*PI(),IF(AND(C$9="C",C$10="IB"),(($C$7*Coefficients!$D$16)/($A3301*SIN(C$5*PI()/180))*100/2)^2*PI(),IF(AND(C$9="L",C$10="D"),(($C$7*Coefficients!$E$16)/($A3301*SIN(C$5*PI()/180))*100/2)^2*PI(),IF(AND(C$9="C",C$10="D"),(($C$7* Coefficients!$F$16)/($A3301*SIN(C$5*PI()/180))*100/2)^2*PI(),FALSE))))</f>
        <v>7.5329942352789887</v>
      </c>
      <c r="I3301" s="42">
        <f t="shared" si="366"/>
        <v>4.3360071232137511E-2</v>
      </c>
      <c r="L3301" s="44"/>
    </row>
    <row r="3302" spans="1:12" x14ac:dyDescent="0.25">
      <c r="A3302" s="51">
        <f t="shared" si="367"/>
        <v>18492.686189777538</v>
      </c>
      <c r="B3302" s="5">
        <f t="shared" si="361"/>
        <v>6.6821828840971627E-3</v>
      </c>
      <c r="C3302" s="49">
        <f t="shared" si="364"/>
        <v>-43.501632847327045</v>
      </c>
      <c r="D3302" s="5">
        <f t="shared" si="362"/>
        <v>177.88691221429204</v>
      </c>
      <c r="E3302" s="5">
        <f t="shared" si="363"/>
        <v>3595.1583960469193</v>
      </c>
      <c r="F3302" s="5">
        <f t="shared" si="365"/>
        <v>35.557180293541499</v>
      </c>
      <c r="G3302" s="16">
        <f>IF(AND(C$9="L",C$10="IB"),IF((($C$7*Coefficients!$C$16)/($A3302*($C$4/100)))&lt;=1,2*ASIN(($C$7*Coefficients!$C$16)/( $A3302*($C$4/100)))*180/PI(),180),IF(AND(C$9="C",C$10="IB"),IF((($C$7*Coefficients!$D$16)/($A3302*($C$4/100)))&lt;=1,2*ASIN(($C$7*Coefficients!$D$16)/( $A3302*($C$4/100)))*180/PI(),180),IF(AND(C$9="L",C$10="D"),IF((($C$7*Coefficients!$E$16)/($A3302*($C$4/100)))&lt;=1,2*ASIN(($C$7*Coefficients!$E$16)/( $A3302*($C$4/100)))*180/PI(),180),IF(AND(C$9="C",C$10="D"),IF((($C$7*Coefficients!$F$16)/($A3302*($C$4/100)))&lt;=1,2*ASIN(($C$7*Coefficients!$F$16)/( $A3302*($C$4/100)))*180/PI(),180),FALSE))))</f>
        <v>4.2280006310222609</v>
      </c>
      <c r="H3302" s="50">
        <f>IF(AND(C$9="L",C$10="IB"),(($C$7*Coefficients!$C$16)/($A3302*SIN(C$5*PI()/180))*100/2)^2*PI(),IF(AND(C$9="C",C$10="IB"),(($C$7*Coefficients!$D$16)/($A3302*SIN(C$5*PI()/180))*100/2)^2*PI(),IF(AND(C$9="L",C$10="D"),(($C$7*Coefficients!$E$16)/($A3302*SIN(C$5*PI()/180))*100/2)^2*PI(),IF(AND(C$9="C",C$10="D"),(($C$7* Coefficients!$F$16)/($A3302*SIN(C$5*PI()/180))*100/2)^2*PI(),FALSE))))</f>
        <v>7.4983832706745321</v>
      </c>
      <c r="I3302" s="42">
        <f t="shared" si="366"/>
        <v>4.3260345835654065E-2</v>
      </c>
      <c r="L3302" s="44"/>
    </row>
    <row r="3303" spans="1:12" x14ac:dyDescent="0.25">
      <c r="A3303" s="51">
        <f t="shared" si="367"/>
        <v>18535.316234144862</v>
      </c>
      <c r="B3303" s="5">
        <f t="shared" si="361"/>
        <v>6.0325870431547279E-3</v>
      </c>
      <c r="C3303" s="49">
        <f t="shared" si="364"/>
        <v>-44.389928060280546</v>
      </c>
      <c r="D3303" s="5">
        <f t="shared" si="362"/>
        <v>178.29698389788842</v>
      </c>
      <c r="E3303" s="5">
        <f t="shared" si="363"/>
        <v>3611.7528932206833</v>
      </c>
      <c r="F3303" s="5">
        <f t="shared" si="365"/>
        <v>35.577180293541495</v>
      </c>
      <c r="G3303" s="16">
        <f>IF(AND(C$9="L",C$10="IB"),IF((($C$7*Coefficients!$C$16)/($A3303*($C$4/100)))&lt;=1,2*ASIN(($C$7*Coefficients!$C$16)/( $A3303*($C$4/100)))*180/PI(),180),IF(AND(C$9="C",C$10="IB"),IF((($C$7*Coefficients!$D$16)/($A3303*($C$4/100)))&lt;=1,2*ASIN(($C$7*Coefficients!$D$16)/( $A3303*($C$4/100)))*180/PI(),180),IF(AND(C$9="L",C$10="D"),IF((($C$7*Coefficients!$E$16)/($A3303*($C$4/100)))&lt;=1,2*ASIN(($C$7*Coefficients!$E$16)/( $A3303*($C$4/100)))*180/PI(),180),IF(AND(C$9="C",C$10="D"),IF((($C$7*Coefficients!$F$16)/($A3303*($C$4/100)))&lt;=1,2*ASIN(($C$7*Coefficients!$F$16)/( $A3303*($C$4/100)))*180/PI(),180),FALSE))))</f>
        <v>4.2182720996422152</v>
      </c>
      <c r="H3303" s="50">
        <f>IF(AND(C$9="L",C$10="IB"),(($C$7*Coefficients!$C$16)/($A3303*SIN(C$5*PI()/180))*100/2)^2*PI(),IF(AND(C$9="C",C$10="IB"),(($C$7*Coefficients!$D$16)/($A3303*SIN(C$5*PI()/180))*100/2)^2*PI(),IF(AND(C$9="L",C$10="D"),(($C$7*Coefficients!$E$16)/($A3303*SIN(C$5*PI()/180))*100/2)^2*PI(),IF(AND(C$9="C",C$10="D"),(($C$7* Coefficients!$F$16)/($A3303*SIN(C$5*PI()/180))*100/2)^2*PI(),FALSE))))</f>
        <v>7.4639313290074893</v>
      </c>
      <c r="I3303" s="42">
        <f t="shared" si="366"/>
        <v>4.3160849801217788E-2</v>
      </c>
      <c r="L3303" s="44"/>
    </row>
    <row r="3304" spans="1:12" x14ac:dyDescent="0.25">
      <c r="A3304" s="51">
        <f t="shared" si="367"/>
        <v>18578.044550913724</v>
      </c>
      <c r="B3304" s="5">
        <f t="shared" si="361"/>
        <v>5.3653983873954486E-3</v>
      </c>
      <c r="C3304" s="49">
        <f t="shared" si="364"/>
        <v>-45.407960512081885</v>
      </c>
      <c r="D3304" s="5">
        <f t="shared" si="362"/>
        <v>178.70800089434448</v>
      </c>
      <c r="E3304" s="5">
        <f t="shared" si="363"/>
        <v>3628.4239871131767</v>
      </c>
      <c r="F3304" s="5">
        <f t="shared" si="365"/>
        <v>35.597180293541498</v>
      </c>
      <c r="G3304" s="16">
        <f>IF(AND(C$9="L",C$10="IB"),IF((($C$7*Coefficients!$C$16)/($A3304*($C$4/100)))&lt;=1,2*ASIN(($C$7*Coefficients!$C$16)/( $A3304*($C$4/100)))*180/PI(),180),IF(AND(C$9="C",C$10="IB"),IF((($C$7*Coefficients!$D$16)/($A3304*($C$4/100)))&lt;=1,2*ASIN(($C$7*Coefficients!$D$16)/( $A3304*($C$4/100)))*180/PI(),180),IF(AND(C$9="L",C$10="D"),IF((($C$7*Coefficients!$E$16)/($A3304*($C$4/100)))&lt;=1,2*ASIN(($C$7*Coefficients!$E$16)/( $A3304*($C$4/100)))*180/PI(),180),IF(AND(C$9="C",C$10="D"),IF((($C$7*Coefficients!$F$16)/($A3304*($C$4/100)))&lt;=1,2*ASIN(($C$7*Coefficients!$F$16)/( $A3304*($C$4/100)))*180/PI(),180),FALSE))))</f>
        <v>4.2085659735758085</v>
      </c>
      <c r="H3304" s="50">
        <f>IF(AND(C$9="L",C$10="IB"),(($C$7*Coefficients!$C$16)/($A3304*SIN(C$5*PI()/180))*100/2)^2*PI(),IF(AND(C$9="C",C$10="IB"),(($C$7*Coefficients!$D$16)/($A3304*SIN(C$5*PI()/180))*100/2)^2*PI(),IF(AND(C$9="L",C$10="D"),(($C$7*Coefficients!$E$16)/($A3304*SIN(C$5*PI()/180))*100/2)^2*PI(),IF(AND(C$9="C",C$10="D"),(($C$7* Coefficients!$F$16)/($A3304*SIN(C$5*PI()/180))*100/2)^2*PI(),FALSE))))</f>
        <v>7.4296376796338377</v>
      </c>
      <c r="I3304" s="42">
        <f t="shared" si="366"/>
        <v>4.306158260131062E-2</v>
      </c>
      <c r="L3304" s="44"/>
    </row>
    <row r="3305" spans="1:12" x14ac:dyDescent="0.25">
      <c r="A3305" s="51">
        <f t="shared" si="367"/>
        <v>18620.871366625408</v>
      </c>
      <c r="B3305" s="5">
        <f t="shared" si="361"/>
        <v>4.6828893427707293E-3</v>
      </c>
      <c r="C3305" s="49">
        <f t="shared" si="364"/>
        <v>-46.589722090533314</v>
      </c>
      <c r="D3305" s="5">
        <f t="shared" si="362"/>
        <v>179.11996538283145</v>
      </c>
      <c r="E3305" s="5">
        <f t="shared" si="363"/>
        <v>3645.1720312787888</v>
      </c>
      <c r="F3305" s="5">
        <f t="shared" si="365"/>
        <v>35.617180293541495</v>
      </c>
      <c r="G3305" s="16">
        <f>IF(AND(C$9="L",C$10="IB"),IF((($C$7*Coefficients!$C$16)/($A3305*($C$4/100)))&lt;=1,2*ASIN(($C$7*Coefficients!$C$16)/( $A3305*($C$4/100)))*180/PI(),180),IF(AND(C$9="C",C$10="IB"),IF((($C$7*Coefficients!$D$16)/($A3305*($C$4/100)))&lt;=1,2*ASIN(($C$7*Coefficients!$D$16)/( $A3305*($C$4/100)))*180/PI(),180),IF(AND(C$9="L",C$10="D"),IF((($C$7*Coefficients!$E$16)/($A3305*($C$4/100)))&lt;=1,2*ASIN(($C$7*Coefficients!$E$16)/( $A3305*($C$4/100)))*180/PI(),180),IF(AND(C$9="C",C$10="D"),IF((($C$7*Coefficients!$F$16)/($A3305*($C$4/100)))&lt;=1,2*ASIN(($C$7*Coefficients!$F$16)/( $A3305*($C$4/100)))*180/PI(),180),FALSE))))</f>
        <v>4.1988822010833005</v>
      </c>
      <c r="H3305" s="50">
        <f>IF(AND(C$9="L",C$10="IB"),(($C$7*Coefficients!$C$16)/($A3305*SIN(C$5*PI()/180))*100/2)^2*PI(),IF(AND(C$9="C",C$10="IB"),(($C$7*Coefficients!$D$16)/($A3305*SIN(C$5*PI()/180))*100/2)^2*PI(),IF(AND(C$9="L",C$10="D"),(($C$7*Coefficients!$E$16)/($A3305*SIN(C$5*PI()/180))*100/2)^2*PI(),IF(AND(C$9="C",C$10="D"),(($C$7* Coefficients!$F$16)/($A3305*SIN(C$5*PI()/180))*100/2)^2*PI(),FALSE))))</f>
        <v>7.3955015952665502</v>
      </c>
      <c r="I3305" s="42">
        <f t="shared" si="366"/>
        <v>4.2962543709627758E-2</v>
      </c>
      <c r="L3305" s="44"/>
    </row>
    <row r="3306" spans="1:12" x14ac:dyDescent="0.25">
      <c r="A3306" s="51">
        <f t="shared" si="367"/>
        <v>18663.796908343422</v>
      </c>
      <c r="B3306" s="5">
        <f t="shared" si="361"/>
        <v>3.9873952990261766E-3</v>
      </c>
      <c r="C3306" s="49">
        <f t="shared" si="364"/>
        <v>-47.986214149677899</v>
      </c>
      <c r="D3306" s="5">
        <f t="shared" si="362"/>
        <v>179.53287954754404</v>
      </c>
      <c r="E3306" s="5">
        <f t="shared" si="363"/>
        <v>3661.9973809038434</v>
      </c>
      <c r="F3306" s="5">
        <f t="shared" si="365"/>
        <v>35.637180293541498</v>
      </c>
      <c r="G3306" s="16">
        <f>IF(AND(C$9="L",C$10="IB"),IF((($C$7*Coefficients!$C$16)/($A3306*($C$4/100)))&lt;=1,2*ASIN(($C$7*Coefficients!$C$16)/( $A3306*($C$4/100)))*180/PI(),180),IF(AND(C$9="C",C$10="IB"),IF((($C$7*Coefficients!$D$16)/($A3306*($C$4/100)))&lt;=1,2*ASIN(($C$7*Coefficients!$D$16)/( $A3306*($C$4/100)))*180/PI(),180),IF(AND(C$9="L",C$10="D"),IF((($C$7*Coefficients!$E$16)/($A3306*($C$4/100)))&lt;=1,2*ASIN(($C$7*Coefficients!$E$16)/( $A3306*($C$4/100)))*180/PI(),180),IF(AND(C$9="C",C$10="D"),IF((($C$7*Coefficients!$F$16)/($A3306*($C$4/100)))&lt;=1,2*ASIN(($C$7*Coefficients!$F$16)/( $A3306*($C$4/100)))*180/PI(),180),FALSE))))</f>
        <v>4.1892207305453892</v>
      </c>
      <c r="H3306" s="50">
        <f>IF(AND(C$9="L",C$10="IB"),(($C$7*Coefficients!$C$16)/($A3306*SIN(C$5*PI()/180))*100/2)^2*PI(),IF(AND(C$9="C",C$10="IB"),(($C$7*Coefficients!$D$16)/($A3306*SIN(C$5*PI()/180))*100/2)^2*PI(),IF(AND(C$9="L",C$10="D"),(($C$7*Coefficients!$E$16)/($A3306*SIN(C$5*PI()/180))*100/2)^2*PI(),IF(AND(C$9="C",C$10="D"),(($C$7* Coefficients!$F$16)/($A3306*SIN(C$5*PI()/180))*100/2)^2*PI(),FALSE))))</f>
        <v>7.3615223519601862</v>
      </c>
      <c r="I3306" s="42">
        <f t="shared" si="366"/>
        <v>4.2863732601074858E-2</v>
      </c>
      <c r="L3306" s="44"/>
    </row>
    <row r="3307" spans="1:12" x14ac:dyDescent="0.25">
      <c r="A3307" s="51">
        <f t="shared" si="367"/>
        <v>18706.821403654722</v>
      </c>
      <c r="B3307" s="5">
        <f t="shared" si="361"/>
        <v>3.2813071167698297E-3</v>
      </c>
      <c r="C3307" s="49">
        <f t="shared" si="364"/>
        <v>-49.679062390899126</v>
      </c>
      <c r="D3307" s="5">
        <f t="shared" si="362"/>
        <v>179.94674557771202</v>
      </c>
      <c r="E3307" s="5">
        <f t="shared" si="363"/>
        <v>3678.9003928141278</v>
      </c>
      <c r="F3307" s="5">
        <f t="shared" si="365"/>
        <v>35.657180293541501</v>
      </c>
      <c r="G3307" s="16">
        <f>IF(AND(C$9="L",C$10="IB"),IF((($C$7*Coefficients!$C$16)/($A3307*($C$4/100)))&lt;=1,2*ASIN(($C$7*Coefficients!$C$16)/( $A3307*($C$4/100)))*180/PI(),180),IF(AND(C$9="C",C$10="IB"),IF((($C$7*Coefficients!$D$16)/($A3307*($C$4/100)))&lt;=1,2*ASIN(($C$7*Coefficients!$D$16)/( $A3307*($C$4/100)))*180/PI(),180),IF(AND(C$9="L",C$10="D"),IF((($C$7*Coefficients!$E$16)/($A3307*($C$4/100)))&lt;=1,2*ASIN(($C$7*Coefficients!$E$16)/( $A3307*($C$4/100)))*180/PI(),180),IF(AND(C$9="C",C$10="D"),IF((($C$7*Coefficients!$F$16)/($A3307*($C$4/100)))&lt;=1,2*ASIN(($C$7*Coefficients!$F$16)/( $A3307*($C$4/100)))*180/PI(),180),FALSE))))</f>
        <v>4.1795815104629259</v>
      </c>
      <c r="H3307" s="50">
        <f>IF(AND(C$9="L",C$10="IB"),(($C$7*Coefficients!$C$16)/($A3307*SIN(C$5*PI()/180))*100/2)^2*PI(),IF(AND(C$9="C",C$10="IB"),(($C$7*Coefficients!$D$16)/($A3307*SIN(C$5*PI()/180))*100/2)^2*PI(),IF(AND(C$9="L",C$10="D"),(($C$7*Coefficients!$E$16)/($A3307*SIN(C$5*PI()/180))*100/2)^2*PI(),IF(AND(C$9="C",C$10="D"),(($C$7* Coefficients!$F$16)/($A3307*SIN(C$5*PI()/180))*100/2)^2*PI(),FALSE))))</f>
        <v>7.3276992290955221</v>
      </c>
      <c r="I3307" s="42">
        <f t="shared" si="366"/>
        <v>4.2765148751765243E-2</v>
      </c>
      <c r="L3307" s="44"/>
    </row>
    <row r="3308" spans="1:12" x14ac:dyDescent="0.25">
      <c r="A3308" s="51">
        <f t="shared" si="367"/>
        <v>18749.945080670896</v>
      </c>
      <c r="B3308" s="5">
        <f t="shared" si="361"/>
        <v>2.5670633347675592E-3</v>
      </c>
      <c r="C3308" s="49">
        <f t="shared" si="364"/>
        <v>-51.811268325046029</v>
      </c>
      <c r="D3308" s="5">
        <f t="shared" si="362"/>
        <v>180.36156566761187</v>
      </c>
      <c r="E3308" s="5">
        <f t="shared" si="363"/>
        <v>3695.8814254824638</v>
      </c>
      <c r="F3308" s="5">
        <f t="shared" si="365"/>
        <v>35.677180293541497</v>
      </c>
      <c r="G3308" s="16">
        <f>IF(AND(C$9="L",C$10="IB"),IF((($C$7*Coefficients!$C$16)/($A3308*($C$4/100)))&lt;=1,2*ASIN(($C$7*Coefficients!$C$16)/( $A3308*($C$4/100)))*180/PI(),180),IF(AND(C$9="C",C$10="IB"),IF((($C$7*Coefficients!$D$16)/($A3308*($C$4/100)))&lt;=1,2*ASIN(($C$7*Coefficients!$D$16)/( $A3308*($C$4/100)))*180/PI(),180),IF(AND(C$9="L",C$10="D"),IF((($C$7*Coefficients!$E$16)/($A3308*($C$4/100)))&lt;=1,2*ASIN(($C$7*Coefficients!$E$16)/( $A3308*($C$4/100)))*180/PI(),180),IF(AND(C$9="C",C$10="D"),IF((($C$7*Coefficients!$F$16)/($A3308*($C$4/100)))&lt;=1,2*ASIN(($C$7*Coefficients!$F$16)/( $A3308*($C$4/100)))*180/PI(),180),FALSE))))</f>
        <v>4.1699644894566266</v>
      </c>
      <c r="H3308" s="50">
        <f>IF(AND(C$9="L",C$10="IB"),(($C$7*Coefficients!$C$16)/($A3308*SIN(C$5*PI()/180))*100/2)^2*PI(),IF(AND(C$9="C",C$10="IB"),(($C$7*Coefficients!$D$16)/($A3308*SIN(C$5*PI()/180))*100/2)^2*PI(),IF(AND(C$9="L",C$10="D"),(($C$7*Coefficients!$E$16)/($A3308*SIN(C$5*PI()/180))*100/2)^2*PI(),IF(AND(C$9="C",C$10="D"),(($C$7* Coefficients!$F$16)/($A3308*SIN(C$5*PI()/180))*100/2)^2*PI(),FALSE))))</f>
        <v>7.2940315093642898</v>
      </c>
      <c r="I3308" s="42">
        <f t="shared" si="366"/>
        <v>4.2666791639017168E-2</v>
      </c>
      <c r="L3308" s="44"/>
    </row>
    <row r="3309" spans="1:12" x14ac:dyDescent="0.25">
      <c r="A3309" s="51">
        <f t="shared" si="367"/>
        <v>18793.168168029384</v>
      </c>
      <c r="B3309" s="5">
        <f t="shared" si="361"/>
        <v>1.8471420999381649E-3</v>
      </c>
      <c r="C3309" s="49">
        <f t="shared" si="364"/>
        <v>-54.669993863310218</v>
      </c>
      <c r="D3309" s="5">
        <f t="shared" si="362"/>
        <v>180.77734201657847</v>
      </c>
      <c r="E3309" s="5">
        <f t="shared" si="363"/>
        <v>3712.9408390363064</v>
      </c>
      <c r="F3309" s="5">
        <f t="shared" si="365"/>
        <v>35.6971802935415</v>
      </c>
      <c r="G3309" s="16">
        <f>IF(AND(C$9="L",C$10="IB"),IF((($C$7*Coefficients!$C$16)/($A3309*($C$4/100)))&lt;=1,2*ASIN(($C$7*Coefficients!$C$16)/( $A3309*($C$4/100)))*180/PI(),180),IF(AND(C$9="C",C$10="IB"),IF((($C$7*Coefficients!$D$16)/($A3309*($C$4/100)))&lt;=1,2*ASIN(($C$7*Coefficients!$D$16)/( $A3309*($C$4/100)))*180/PI(),180),IF(AND(C$9="L",C$10="D"),IF((($C$7*Coefficients!$E$16)/($A3309*($C$4/100)))&lt;=1,2*ASIN(($C$7*Coefficients!$E$16)/( $A3309*($C$4/100)))*180/PI(),180),IF(AND(C$9="C",C$10="D"),IF((($C$7*Coefficients!$F$16)/($A3309*($C$4/100)))&lt;=1,2*ASIN(($C$7*Coefficients!$F$16)/( $A3309*($C$4/100)))*180/PI(),180),FALSE))))</f>
        <v>4.1603696162667925</v>
      </c>
      <c r="H3309" s="50">
        <f>IF(AND(C$9="L",C$10="IB"),(($C$7*Coefficients!$C$16)/($A3309*SIN(C$5*PI()/180))*100/2)^2*PI(),IF(AND(C$9="C",C$10="IB"),(($C$7*Coefficients!$D$16)/($A3309*SIN(C$5*PI()/180))*100/2)^2*PI(),IF(AND(C$9="L",C$10="D"),(($C$7*Coefficients!$E$16)/($A3309*SIN(C$5*PI()/180))*100/2)^2*PI(),IF(AND(C$9="C",C$10="D"),(($C$7* Coefficients!$F$16)/($A3309*SIN(C$5*PI()/180))*100/2)^2*PI(),FALSE))))</f>
        <v>7.2605184787539532</v>
      </c>
      <c r="I3309" s="42">
        <f t="shared" si="366"/>
        <v>4.2568660741351017E-2</v>
      </c>
      <c r="L3309" s="44"/>
    </row>
    <row r="3310" spans="1:12" x14ac:dyDescent="0.25">
      <c r="A3310" s="51">
        <f t="shared" si="367"/>
        <v>18836.490894894698</v>
      </c>
      <c r="B3310" s="5">
        <f t="shared" si="361"/>
        <v>1.1240528440632574E-3</v>
      </c>
      <c r="C3310" s="49">
        <f t="shared" si="364"/>
        <v>-58.984265423993875</v>
      </c>
      <c r="D3310" s="5">
        <f t="shared" si="362"/>
        <v>181.19407682901655</v>
      </c>
      <c r="E3310" s="5">
        <f t="shared" si="363"/>
        <v>3730.0789952653859</v>
      </c>
      <c r="F3310" s="5">
        <f t="shared" si="365"/>
        <v>35.717180293541496</v>
      </c>
      <c r="G3310" s="16">
        <f>IF(AND(C$9="L",C$10="IB"),IF((($C$7*Coefficients!$C$16)/($A3310*($C$4/100)))&lt;=1,2*ASIN(($C$7*Coefficients!$C$16)/( $A3310*($C$4/100)))*180/PI(),180),IF(AND(C$9="C",C$10="IB"),IF((($C$7*Coefficients!$D$16)/($A3310*($C$4/100)))&lt;=1,2*ASIN(($C$7*Coefficients!$D$16)/( $A3310*($C$4/100)))*180/PI(),180),IF(AND(C$9="L",C$10="D"),IF((($C$7*Coefficients!$E$16)/($A3310*($C$4/100)))&lt;=1,2*ASIN(($C$7*Coefficients!$E$16)/( $A3310*($C$4/100)))*180/PI(),180),IF(AND(C$9="C",C$10="D"),IF((($C$7*Coefficients!$F$16)/($A3310*($C$4/100)))&lt;=1,2*ASIN(($C$7*Coefficients!$F$16)/( $A3310*($C$4/100)))*180/PI(),180),FALSE))))</f>
        <v>4.1507968397530144</v>
      </c>
      <c r="H3310" s="50">
        <f>IF(AND(C$9="L",C$10="IB"),(($C$7*Coefficients!$C$16)/($A3310*SIN(C$5*PI()/180))*100/2)^2*PI(),IF(AND(C$9="C",C$10="IB"),(($C$7*Coefficients!$D$16)/($A3310*SIN(C$5*PI()/180))*100/2)^2*PI(),IF(AND(C$9="L",C$10="D"),(($C$7*Coefficients!$E$16)/($A3310*SIN(C$5*PI()/180))*100/2)^2*PI(),IF(AND(C$9="C",C$10="D"),(($C$7* Coefficients!$F$16)/($A3310*SIN(C$5*PI()/180))*100/2)^2*PI(),FALSE))))</f>
        <v>7.2271594265325509</v>
      </c>
      <c r="I3310" s="42">
        <f t="shared" si="366"/>
        <v>4.2470755538486532E-2</v>
      </c>
      <c r="L3310" s="44"/>
    </row>
    <row r="3311" spans="1:12" x14ac:dyDescent="0.25">
      <c r="A3311" s="51">
        <f t="shared" si="367"/>
        <v>18879.913490959618</v>
      </c>
      <c r="B3311" s="5">
        <f t="shared" si="361"/>
        <v>4.0032773272718965E-4</v>
      </c>
      <c r="C3311" s="49">
        <f t="shared" si="364"/>
        <v>-67.951686461540334</v>
      </c>
      <c r="D3311" s="5">
        <f t="shared" si="362"/>
        <v>181.61177231441266</v>
      </c>
      <c r="E3311" s="5">
        <f t="shared" si="363"/>
        <v>3747.2962576293767</v>
      </c>
      <c r="F3311" s="5">
        <f t="shared" si="365"/>
        <v>35.737180293541499</v>
      </c>
      <c r="G3311" s="16">
        <f>IF(AND(C$9="L",C$10="IB"),IF((($C$7*Coefficients!$C$16)/($A3311*($C$4/100)))&lt;=1,2*ASIN(($C$7*Coefficients!$C$16)/( $A3311*($C$4/100)))*180/PI(),180),IF(AND(C$9="C",C$10="IB"),IF((($C$7*Coefficients!$D$16)/($A3311*($C$4/100)))&lt;=1,2*ASIN(($C$7*Coefficients!$D$16)/( $A3311*($C$4/100)))*180/PI(),180),IF(AND(C$9="L",C$10="D"),IF((($C$7*Coefficients!$E$16)/($A3311*($C$4/100)))&lt;=1,2*ASIN(($C$7*Coefficients!$E$16)/( $A3311*($C$4/100)))*180/PI(),180),IF(AND(C$9="C",C$10="D"),IF((($C$7*Coefficients!$F$16)/($A3311*($C$4/100)))&lt;=1,2*ASIN(($C$7*Coefficients!$F$16)/( $A3311*($C$4/100)))*180/PI(),180),FALSE))))</f>
        <v>4.1412461088939025</v>
      </c>
      <c r="H3311" s="50">
        <f>IF(AND(C$9="L",C$10="IB"),(($C$7*Coefficients!$C$16)/($A3311*SIN(C$5*PI()/180))*100/2)^2*PI(),IF(AND(C$9="C",C$10="IB"),(($C$7*Coefficients!$D$16)/($A3311*SIN(C$5*PI()/180))*100/2)^2*PI(),IF(AND(C$9="L",C$10="D"),(($C$7*Coefficients!$E$16)/($A3311*SIN(C$5*PI()/180))*100/2)^2*PI(),IF(AND(C$9="C",C$10="D"),(($C$7* Coefficients!$F$16)/($A3311*SIN(C$5*PI()/180))*100/2)^2*PI(),FALSE))))</f>
        <v>7.1939536452336581</v>
      </c>
      <c r="I3311" s="42">
        <f t="shared" si="366"/>
        <v>4.2373075511340078E-2</v>
      </c>
      <c r="L3311" s="44"/>
    </row>
    <row r="3312" spans="1:12" x14ac:dyDescent="0.25">
      <c r="A3312" s="51">
        <f t="shared" si="367"/>
        <v>18923.43618644643</v>
      </c>
      <c r="B3312" s="5">
        <f t="shared" si="361"/>
        <v>3.2148708656138514E-4</v>
      </c>
      <c r="C3312" s="49">
        <f t="shared" si="364"/>
        <v>-69.856729341125913</v>
      </c>
      <c r="D3312" s="5">
        <f t="shared" si="362"/>
        <v>182.03043068734669</v>
      </c>
      <c r="E3312" s="5">
        <f t="shared" si="363"/>
        <v>3764.5929912656093</v>
      </c>
      <c r="F3312" s="5">
        <f t="shared" si="365"/>
        <v>35.757180293541495</v>
      </c>
      <c r="G3312" s="16">
        <f>IF(AND(C$9="L",C$10="IB"),IF((($C$7*Coefficients!$C$16)/($A3312*($C$4/100)))&lt;=1,2*ASIN(($C$7*Coefficients!$C$16)/( $A3312*($C$4/100)))*180/PI(),180),IF(AND(C$9="C",C$10="IB"),IF((($C$7*Coefficients!$D$16)/($A3312*($C$4/100)))&lt;=1,2*ASIN(($C$7*Coefficients!$D$16)/( $A3312*($C$4/100)))*180/PI(),180),IF(AND(C$9="L",C$10="D"),IF((($C$7*Coefficients!$E$16)/($A3312*($C$4/100)))&lt;=1,2*ASIN(($C$7*Coefficients!$E$16)/( $A3312*($C$4/100)))*180/PI(),180),IF(AND(C$9="C",C$10="D"),IF((($C$7*Coefficients!$F$16)/($A3312*($C$4/100)))&lt;=1,2*ASIN(($C$7*Coefficients!$F$16)/( $A3312*($C$4/100)))*180/PI(),180),FALSE))))</f>
        <v>4.1317173727867891</v>
      </c>
      <c r="H3312" s="50">
        <f>IF(AND(C$9="L",C$10="IB"),(($C$7*Coefficients!$C$16)/($A3312*SIN(C$5*PI()/180))*100/2)^2*PI(),IF(AND(C$9="C",C$10="IB"),(($C$7*Coefficients!$D$16)/($A3312*SIN(C$5*PI()/180))*100/2)^2*PI(),IF(AND(C$9="L",C$10="D"),(($C$7*Coefficients!$E$16)/($A3312*SIN(C$5*PI()/180))*100/2)^2*PI(),IF(AND(C$9="C",C$10="D"),(($C$7* Coefficients!$F$16)/($A3312*SIN(C$5*PI()/180))*100/2)^2*PI(),FALSE))))</f>
        <v>7.1609004306413473</v>
      </c>
      <c r="I3312" s="42">
        <f t="shared" si="366"/>
        <v>4.2275620142021859E-2</v>
      </c>
      <c r="L3312" s="44"/>
    </row>
    <row r="3313" spans="1:12" x14ac:dyDescent="0.25">
      <c r="A3313" s="51">
        <f t="shared" si="367"/>
        <v>18967.059212108128</v>
      </c>
      <c r="B3313" s="5">
        <f t="shared" si="361"/>
        <v>1.0388404087373474E-3</v>
      </c>
      <c r="C3313" s="49">
        <f t="shared" si="364"/>
        <v>-59.669023311191026</v>
      </c>
      <c r="D3313" s="5">
        <f t="shared" si="362"/>
        <v>182.45005416750362</v>
      </c>
      <c r="E3313" s="5">
        <f t="shared" si="363"/>
        <v>3781.9695629968064</v>
      </c>
      <c r="F3313" s="5">
        <f t="shared" si="365"/>
        <v>35.777180293541491</v>
      </c>
      <c r="G3313" s="16">
        <f>IF(AND(C$9="L",C$10="IB"),IF((($C$7*Coefficients!$C$16)/($A3313*($C$4/100)))&lt;=1,2*ASIN(($C$7*Coefficients!$C$16)/( $A3313*($C$4/100)))*180/PI(),180),IF(AND(C$9="C",C$10="IB"),IF((($C$7*Coefficients!$D$16)/($A3313*($C$4/100)))&lt;=1,2*ASIN(($C$7*Coefficients!$D$16)/( $A3313*($C$4/100)))*180/PI(),180),IF(AND(C$9="L",C$10="D"),IF((($C$7*Coefficients!$E$16)/($A3313*($C$4/100)))&lt;=1,2*ASIN(($C$7*Coefficients!$E$16)/( $A3313*($C$4/100)))*180/PI(),180),IF(AND(C$9="C",C$10="D"),IF((($C$7*Coefficients!$F$16)/($A3313*($C$4/100)))&lt;=1,2*ASIN(($C$7*Coefficients!$F$16)/( $A3313*($C$4/100)))*180/PI(),180),FALSE))))</f>
        <v>4.1222105806474598</v>
      </c>
      <c r="H3313" s="50">
        <f>IF(AND(C$9="L",C$10="IB"),(($C$7*Coefficients!$C$16)/($A3313*SIN(C$5*PI()/180))*100/2)^2*PI(),IF(AND(C$9="C",C$10="IB"),(($C$7*Coefficients!$D$16)/($A3313*SIN(C$5*PI()/180))*100/2)^2*PI(),IF(AND(C$9="L",C$10="D"),(($C$7*Coefficients!$E$16)/($A3313*SIN(C$5*PI()/180))*100/2)^2*PI(),IF(AND(C$9="C",C$10="D"),(($C$7* Coefficients!$F$16)/($A3313*SIN(C$5*PI()/180))*100/2)^2*PI(),FALSE))))</f>
        <v>7.1279990817752816</v>
      </c>
      <c r="I3313" s="42">
        <f t="shared" si="366"/>
        <v>4.2178388913833235E-2</v>
      </c>
      <c r="L3313" s="44"/>
    </row>
    <row r="3314" spans="1:12" x14ac:dyDescent="0.25">
      <c r="A3314" s="51">
        <f t="shared" si="367"/>
        <v>19010.782799229655</v>
      </c>
      <c r="B3314" s="5">
        <f t="shared" si="361"/>
        <v>1.7491850384016632E-3</v>
      </c>
      <c r="C3314" s="49">
        <f t="shared" si="364"/>
        <v>-55.143284920705369</v>
      </c>
      <c r="D3314" s="5">
        <f t="shared" si="362"/>
        <v>182.87064497968538</v>
      </c>
      <c r="E3314" s="5">
        <f t="shared" si="363"/>
        <v>3799.426341338873</v>
      </c>
      <c r="F3314" s="5">
        <f t="shared" si="365"/>
        <v>35.797180293541494</v>
      </c>
      <c r="G3314" s="16">
        <f>IF(AND(C$9="L",C$10="IB"),IF((($C$7*Coefficients!$C$16)/($A3314*($C$4/100)))&lt;=1,2*ASIN(($C$7*Coefficients!$C$16)/( $A3314*($C$4/100)))*180/PI(),180),IF(AND(C$9="C",C$10="IB"),IF((($C$7*Coefficients!$D$16)/($A3314*($C$4/100)))&lt;=1,2*ASIN(($C$7*Coefficients!$D$16)/( $A3314*($C$4/100)))*180/PI(),180),IF(AND(C$9="L",C$10="D"),IF((($C$7*Coefficients!$E$16)/($A3314*($C$4/100)))&lt;=1,2*ASIN(($C$7*Coefficients!$E$16)/( $A3314*($C$4/100)))*180/PI(),180),IF(AND(C$9="C",C$10="D"),IF((($C$7*Coefficients!$F$16)/($A3314*($C$4/100)))&lt;=1,2*ASIN(($C$7*Coefficients!$F$16)/( $A3314*($C$4/100)))*180/PI(),180),FALSE))))</f>
        <v>4.1127256818098576</v>
      </c>
      <c r="H3314" s="50">
        <f>IF(AND(C$9="L",C$10="IB"),(($C$7*Coefficients!$C$16)/($A3314*SIN(C$5*PI()/180))*100/2)^2*PI(),IF(AND(C$9="C",C$10="IB"),(($C$7*Coefficients!$D$16)/($A3314*SIN(C$5*PI()/180))*100/2)^2*PI(),IF(AND(C$9="L",C$10="D"),(($C$7*Coefficients!$E$16)/($A3314*SIN(C$5*PI()/180))*100/2)^2*PI(),IF(AND(C$9="C",C$10="D"),(($C$7* Coefficients!$F$16)/($A3314*SIN(C$5*PI()/180))*100/2)^2*PI(),FALSE))))</f>
        <v>7.0952489008758253</v>
      </c>
      <c r="I3314" s="42">
        <f t="shared" si="366"/>
        <v>4.2081381311263905E-2</v>
      </c>
      <c r="L3314" s="44"/>
    </row>
    <row r="3315" spans="1:12" x14ac:dyDescent="0.25">
      <c r="A3315" s="51">
        <f t="shared" si="367"/>
        <v>19054.607179629118</v>
      </c>
      <c r="B3315" s="5">
        <f t="shared" si="361"/>
        <v>2.4499869690397672E-3</v>
      </c>
      <c r="C3315" s="49">
        <f t="shared" si="364"/>
        <v>-52.216724510988321</v>
      </c>
      <c r="D3315" s="5">
        <f t="shared" si="362"/>
        <v>183.2922053538226</v>
      </c>
      <c r="E3315" s="5">
        <f t="shared" si="363"/>
        <v>3816.9636965087025</v>
      </c>
      <c r="F3315" s="5">
        <f t="shared" si="365"/>
        <v>35.81718029354149</v>
      </c>
      <c r="G3315" s="16">
        <f>IF(AND(C$9="L",C$10="IB"),IF((($C$7*Coefficients!$C$16)/($A3315*($C$4/100)))&lt;=1,2*ASIN(($C$7*Coefficients!$C$16)/( $A3315*($C$4/100)))*180/PI(),180),IF(AND(C$9="C",C$10="IB"),IF((($C$7*Coefficients!$D$16)/($A3315*($C$4/100)))&lt;=1,2*ASIN(($C$7*Coefficients!$D$16)/( $A3315*($C$4/100)))*180/PI(),180),IF(AND(C$9="L",C$10="D"),IF((($C$7*Coefficients!$E$16)/($A3315*($C$4/100)))&lt;=1,2*ASIN(($C$7*Coefficients!$E$16)/( $A3315*($C$4/100)))*180/PI(),180),IF(AND(C$9="C",C$10="D"),IF((($C$7*Coefficients!$F$16)/($A3315*($C$4/100)))&lt;=1,2*ASIN(($C$7*Coefficients!$F$16)/( $A3315*($C$4/100)))*180/PI(),180),FALSE))))</f>
        <v>4.1032626257258142</v>
      </c>
      <c r="H3315" s="50">
        <f>IF(AND(C$9="L",C$10="IB"),(($C$7*Coefficients!$C$16)/($A3315*SIN(C$5*PI()/180))*100/2)^2*PI(),IF(AND(C$9="C",C$10="IB"),(($C$7*Coefficients!$D$16)/($A3315*SIN(C$5*PI()/180))*100/2)^2*PI(),IF(AND(C$9="L",C$10="D"),(($C$7*Coefficients!$E$16)/($A3315*SIN(C$5*PI()/180))*100/2)^2*PI(),IF(AND(C$9="C",C$10="D"),(($C$7* Coefficients!$F$16)/($A3315*SIN(C$5*PI()/180))*100/2)^2*PI(),FALSE))))</f>
        <v>7.0626491933892659</v>
      </c>
      <c r="I3315" s="42">
        <f t="shared" si="366"/>
        <v>4.1984596819989201E-2</v>
      </c>
      <c r="L3315" s="44"/>
    </row>
    <row r="3316" spans="1:12" x14ac:dyDescent="0.25">
      <c r="A3316" s="51">
        <f t="shared" si="367"/>
        <v>19098.532585659017</v>
      </c>
      <c r="B3316" s="5">
        <f t="shared" si="361"/>
        <v>3.1387346422373187E-3</v>
      </c>
      <c r="C3316" s="49">
        <f t="shared" si="364"/>
        <v>-50.064907985352022</v>
      </c>
      <c r="D3316" s="5">
        <f t="shared" si="362"/>
        <v>183.71473752498642</v>
      </c>
      <c r="E3316" s="5">
        <f t="shared" si="363"/>
        <v>3834.5820004320335</v>
      </c>
      <c r="F3316" s="5">
        <f t="shared" si="365"/>
        <v>35.837180293541493</v>
      </c>
      <c r="G3316" s="16">
        <f>IF(AND(C$9="L",C$10="IB"),IF((($C$7*Coefficients!$C$16)/($A3316*($C$4/100)))&lt;=1,2*ASIN(($C$7*Coefficients!$C$16)/( $A3316*($C$4/100)))*180/PI(),180),IF(AND(C$9="C",C$10="IB"),IF((($C$7*Coefficients!$D$16)/($A3316*($C$4/100)))&lt;=1,2*ASIN(($C$7*Coefficients!$D$16)/( $A3316*($C$4/100)))*180/PI(),180),IF(AND(C$9="L",C$10="D"),IF((($C$7*Coefficients!$E$16)/($A3316*($C$4/100)))&lt;=1,2*ASIN(($C$7*Coefficients!$E$16)/( $A3316*($C$4/100)))*180/PI(),180),IF(AND(C$9="C",C$10="D"),IF((($C$7*Coefficients!$F$16)/($A3316*($C$4/100)))&lt;=1,2*ASIN(($C$7*Coefficients!$F$16)/( $A3316*($C$4/100)))*180/PI(),180),FALSE))))</f>
        <v>4.0938213619647597</v>
      </c>
      <c r="H3316" s="50">
        <f>IF(AND(C$9="L",C$10="IB"),(($C$7*Coefficients!$C$16)/($A3316*SIN(C$5*PI()/180))*100/2)^2*PI(),IF(AND(C$9="C",C$10="IB"),(($C$7*Coefficients!$D$16)/($A3316*SIN(C$5*PI()/180))*100/2)^2*PI(),IF(AND(C$9="L",C$10="D"),(($C$7*Coefficients!$E$16)/($A3316*SIN(C$5*PI()/180))*100/2)^2*PI(),IF(AND(C$9="C",C$10="D"),(($C$7* Coefficients!$F$16)/($A3316*SIN(C$5*PI()/180))*100/2)^2*PI(),FALSE))))</f>
        <v>7.0301992679530692</v>
      </c>
      <c r="I3316" s="42">
        <f t="shared" si="366"/>
        <v>4.18880349268674E-2</v>
      </c>
      <c r="L3316" s="44"/>
    </row>
    <row r="3317" spans="1:12" x14ac:dyDescent="0.25">
      <c r="A3317" s="51">
        <f t="shared" si="367"/>
        <v>19142.559250207483</v>
      </c>
      <c r="B3317" s="5">
        <f t="shared" si="361"/>
        <v>3.8129482538490317E-3</v>
      </c>
      <c r="C3317" s="49">
        <f t="shared" si="364"/>
        <v>-48.374781771370635</v>
      </c>
      <c r="D3317" s="5">
        <f t="shared" si="362"/>
        <v>184.13824373340037</v>
      </c>
      <c r="E3317" s="5">
        <f t="shared" si="363"/>
        <v>3852.2816267513372</v>
      </c>
      <c r="F3317" s="5">
        <f t="shared" si="365"/>
        <v>35.857180293541489</v>
      </c>
      <c r="G3317" s="16">
        <f>IF(AND(C$9="L",C$10="IB"),IF((($C$7*Coefficients!$C$16)/($A3317*($C$4/100)))&lt;=1,2*ASIN(($C$7*Coefficients!$C$16)/( $A3317*($C$4/100)))*180/PI(),180),IF(AND(C$9="C",C$10="IB"),IF((($C$7*Coefficients!$D$16)/($A3317*($C$4/100)))&lt;=1,2*ASIN(($C$7*Coefficients!$D$16)/( $A3317*($C$4/100)))*180/PI(),180),IF(AND(C$9="L",C$10="D"),IF((($C$7*Coefficients!$E$16)/($A3317*($C$4/100)))&lt;=1,2*ASIN(($C$7*Coefficients!$E$16)/( $A3317*($C$4/100)))*180/PI(),180),IF(AND(C$9="C",C$10="D"),IF((($C$7*Coefficients!$F$16)/($A3317*($C$4/100)))&lt;=1,2*ASIN(($C$7*Coefficients!$F$16)/( $A3317*($C$4/100)))*180/PI(),180),FALSE))))</f>
        <v>4.0844018402134497</v>
      </c>
      <c r="H3317" s="50">
        <f>IF(AND(C$9="L",C$10="IB"),(($C$7*Coefficients!$C$16)/($A3317*SIN(C$5*PI()/180))*100/2)^2*PI(),IF(AND(C$9="C",C$10="IB"),(($C$7*Coefficients!$D$16)/($A3317*SIN(C$5*PI()/180))*100/2)^2*PI(),IF(AND(C$9="L",C$10="D"),(($C$7*Coefficients!$E$16)/($A3317*SIN(C$5*PI()/180))*100/2)^2*PI(),IF(AND(C$9="C",C$10="D"),(($C$7* Coefficients!$F$16)/($A3317*SIN(C$5*PI()/180))*100/2)^2*PI(),FALSE))))</f>
        <v>6.9978984363812273</v>
      </c>
      <c r="I3317" s="42">
        <f t="shared" si="366"/>
        <v>4.1791695119936953E-2</v>
      </c>
      <c r="L3317" s="44"/>
    </row>
    <row r="3318" spans="1:12" x14ac:dyDescent="0.25">
      <c r="A3318" s="51">
        <f t="shared" si="367"/>
        <v>19186.687406699511</v>
      </c>
      <c r="B3318" s="5">
        <f t="shared" si="361"/>
        <v>4.4701890731313294E-3</v>
      </c>
      <c r="C3318" s="49">
        <f t="shared" si="364"/>
        <v>-46.993482147289527</v>
      </c>
      <c r="D3318" s="5">
        <f t="shared" si="362"/>
        <v>184.56272622445215</v>
      </c>
      <c r="E3318" s="5">
        <f t="shared" si="363"/>
        <v>3870.0629508337342</v>
      </c>
      <c r="F3318" s="5">
        <f t="shared" si="365"/>
        <v>35.877180293541493</v>
      </c>
      <c r="G3318" s="16">
        <f>IF(AND(C$9="L",C$10="IB"),IF((($C$7*Coefficients!$C$16)/($A3318*($C$4/100)))&lt;=1,2*ASIN(($C$7*Coefficients!$C$16)/( $A3318*($C$4/100)))*180/PI(),180),IF(AND(C$9="C",C$10="IB"),IF((($C$7*Coefficients!$D$16)/($A3318*($C$4/100)))&lt;=1,2*ASIN(($C$7*Coefficients!$D$16)/( $A3318*($C$4/100)))*180/PI(),180),IF(AND(C$9="L",C$10="D"),IF((($C$7*Coefficients!$E$16)/($A3318*($C$4/100)))&lt;=1,2*ASIN(($C$7*Coefficients!$E$16)/( $A3318*($C$4/100)))*180/PI(),180),IF(AND(C$9="C",C$10="D"),IF((($C$7*Coefficients!$F$16)/($A3318*($C$4/100)))&lt;=1,2*ASIN(($C$7*Coefficients!$F$16)/( $A3318*($C$4/100)))*180/PI(),180),FALSE))))</f>
        <v>4.0750040102756824</v>
      </c>
      <c r="H3318" s="50">
        <f>IF(AND(C$9="L",C$10="IB"),(($C$7*Coefficients!$C$16)/($A3318*SIN(C$5*PI()/180))*100/2)^2*PI(),IF(AND(C$9="C",C$10="IB"),(($C$7*Coefficients!$D$16)/($A3318*SIN(C$5*PI()/180))*100/2)^2*PI(),IF(AND(C$9="L",C$10="D"),(($C$7*Coefficients!$E$16)/($A3318*SIN(C$5*PI()/180))*100/2)^2*PI(),IF(AND(C$9="C",C$10="D"),(($C$7* Coefficients!$F$16)/($A3318*SIN(C$5*PI()/180))*100/2)^2*PI(),FALSE))))</f>
        <v>6.9657460136496523</v>
      </c>
      <c r="I3318" s="42">
        <f t="shared" si="366"/>
        <v>4.1695576888413785E-2</v>
      </c>
      <c r="L3318" s="44"/>
    </row>
    <row r="3319" spans="1:12" x14ac:dyDescent="0.25">
      <c r="A3319" s="51">
        <f t="shared" si="367"/>
        <v>19230.917289098194</v>
      </c>
      <c r="B3319" s="5">
        <f t="shared" si="361"/>
        <v>5.1080687400146393E-3</v>
      </c>
      <c r="C3319" s="49">
        <f t="shared" si="364"/>
        <v>-45.834865340121659</v>
      </c>
      <c r="D3319" s="5">
        <f t="shared" si="362"/>
        <v>184.98818724870571</v>
      </c>
      <c r="E3319" s="5">
        <f t="shared" si="363"/>
        <v>3887.9263497789698</v>
      </c>
      <c r="F3319" s="5">
        <f t="shared" si="365"/>
        <v>35.897180293541489</v>
      </c>
      <c r="G3319" s="16">
        <f>IF(AND(C$9="L",C$10="IB"),IF((($C$7*Coefficients!$C$16)/($A3319*($C$4/100)))&lt;=1,2*ASIN(($C$7*Coefficients!$C$16)/( $A3319*($C$4/100)))*180/PI(),180),IF(AND(C$9="C",C$10="IB"),IF((($C$7*Coefficients!$D$16)/($A3319*($C$4/100)))&lt;=1,2*ASIN(($C$7*Coefficients!$D$16)/( $A3319*($C$4/100)))*180/PI(),180),IF(AND(C$9="L",C$10="D"),IF((($C$7*Coefficients!$E$16)/($A3319*($C$4/100)))&lt;=1,2*ASIN(($C$7*Coefficients!$E$16)/( $A3319*($C$4/100)))*180/PI(),180),IF(AND(C$9="C",C$10="D"),IF((($C$7*Coefficients!$F$16)/($A3319*($C$4/100)))&lt;=1,2*ASIN(($C$7*Coefficients!$F$16)/( $A3319*($C$4/100)))*180/PI(),180),FALSE))))</f>
        <v>4.0656278220720212</v>
      </c>
      <c r="H3319" s="50">
        <f>IF(AND(C$9="L",C$10="IB"),(($C$7*Coefficients!$C$16)/($A3319*SIN(C$5*PI()/180))*100/2)^2*PI(),IF(AND(C$9="C",C$10="IB"),(($C$7*Coefficients!$D$16)/($A3319*SIN(C$5*PI()/180))*100/2)^2*PI(),IF(AND(C$9="L",C$10="D"),(($C$7*Coefficients!$E$16)/($A3319*SIN(C$5*PI()/180))*100/2)^2*PI(),IF(AND(C$9="C",C$10="D"),(($C$7* Coefficients!$F$16)/($A3319*SIN(C$5*PI()/180))*100/2)^2*PI(),FALSE))))</f>
        <v>6.933741317881668</v>
      </c>
      <c r="I3319" s="42">
        <f t="shared" si="366"/>
        <v>4.1599679722688618E-2</v>
      </c>
      <c r="L3319" s="44"/>
    </row>
    <row r="3320" spans="1:12" x14ac:dyDescent="0.25">
      <c r="A3320" s="51">
        <f t="shared" si="367"/>
        <v>19275.249131905959</v>
      </c>
      <c r="B3320" s="5">
        <f t="shared" si="361"/>
        <v>5.724258504967464E-3</v>
      </c>
      <c r="C3320" s="49">
        <f t="shared" si="364"/>
        <v>-44.845615238476164</v>
      </c>
      <c r="D3320" s="5">
        <f t="shared" si="362"/>
        <v>185.41462906191305</v>
      </c>
      <c r="E3320" s="5">
        <f t="shared" si="363"/>
        <v>3905.8722024273948</v>
      </c>
      <c r="F3320" s="5">
        <f t="shared" si="365"/>
        <v>35.917180293541492</v>
      </c>
      <c r="G3320" s="16">
        <f>IF(AND(C$9="L",C$10="IB"),IF((($C$7*Coefficients!$C$16)/($A3320*($C$4/100)))&lt;=1,2*ASIN(($C$7*Coefficients!$C$16)/( $A3320*($C$4/100)))*180/PI(),180),IF(AND(C$9="C",C$10="IB"),IF((($C$7*Coefficients!$D$16)/($A3320*($C$4/100)))&lt;=1,2*ASIN(($C$7*Coefficients!$D$16)/( $A3320*($C$4/100)))*180/PI(),180),IF(AND(C$9="L",C$10="D"),IF((($C$7*Coefficients!$E$16)/($A3320*($C$4/100)))&lt;=1,2*ASIN(($C$7*Coefficients!$E$16)/( $A3320*($C$4/100)))*180/PI(),180),IF(AND(C$9="C",C$10="D"),IF((($C$7*Coefficients!$F$16)/($A3320*($C$4/100)))&lt;=1,2*ASIN(($C$7*Coefficients!$F$16)/( $A3320*($C$4/100)))*180/PI(),180),FALSE))))</f>
        <v>4.0562732256395204</v>
      </c>
      <c r="H3320" s="50">
        <f>IF(AND(C$9="L",C$10="IB"),(($C$7*Coefficients!$C$16)/($A3320*SIN(C$5*PI()/180))*100/2)^2*PI(),IF(AND(C$9="C",C$10="IB"),(($C$7*Coefficients!$D$16)/($A3320*SIN(C$5*PI()/180))*100/2)^2*PI(),IF(AND(C$9="L",C$10="D"),(($C$7*Coefficients!$E$16)/($A3320*SIN(C$5*PI()/180))*100/2)^2*PI(),IF(AND(C$9="C",C$10="D"),(($C$7* Coefficients!$F$16)/($A3320*SIN(C$5*PI()/180))*100/2)^2*PI(),FALSE))))</f>
        <v>6.9018836703335289</v>
      </c>
      <c r="I3320" s="42">
        <f t="shared" si="366"/>
        <v>4.1504003114324214E-2</v>
      </c>
      <c r="L3320" s="44"/>
    </row>
    <row r="3321" spans="1:12" x14ac:dyDescent="0.25">
      <c r="A3321" s="51">
        <f t="shared" si="367"/>
        <v>19319.68317016583</v>
      </c>
      <c r="B3321" s="5">
        <f t="shared" si="361"/>
        <v>6.3164983753066931E-3</v>
      </c>
      <c r="C3321" s="49">
        <f t="shared" si="364"/>
        <v>-43.99047222461526</v>
      </c>
      <c r="D3321" s="5">
        <f t="shared" si="362"/>
        <v>185.84205392502622</v>
      </c>
      <c r="E3321" s="5">
        <f t="shared" si="363"/>
        <v>3923.9008893680134</v>
      </c>
      <c r="F3321" s="5">
        <f t="shared" si="365"/>
        <v>35.937180293541488</v>
      </c>
      <c r="G3321" s="16">
        <f>IF(AND(C$9="L",C$10="IB"),IF((($C$7*Coefficients!$C$16)/($A3321*($C$4/100)))&lt;=1,2*ASIN(($C$7*Coefficients!$C$16)/( $A3321*($C$4/100)))*180/PI(),180),IF(AND(C$9="C",C$10="IB"),IF((($C$7*Coefficients!$D$16)/($A3321*($C$4/100)))&lt;=1,2*ASIN(($C$7*Coefficients!$D$16)/( $A3321*($C$4/100)))*180/PI(),180),IF(AND(C$9="L",C$10="D"),IF((($C$7*Coefficients!$E$16)/($A3321*($C$4/100)))&lt;=1,2*ASIN(($C$7*Coefficients!$E$16)/( $A3321*($C$4/100)))*180/PI(),180),IF(AND(C$9="C",C$10="D"),IF((($C$7*Coefficients!$F$16)/($A3321*($C$4/100)))&lt;=1,2*ASIN(($C$7*Coefficients!$F$16)/( $A3321*($C$4/100)))*180/PI(),180),FALSE))))</f>
        <v>4.0469401711314408</v>
      </c>
      <c r="H3321" s="50">
        <f>IF(AND(C$9="L",C$10="IB"),(($C$7*Coefficients!$C$16)/($A3321*SIN(C$5*PI()/180))*100/2)^2*PI(),IF(AND(C$9="C",C$10="IB"),(($C$7*Coefficients!$D$16)/($A3321*SIN(C$5*PI()/180))*100/2)^2*PI(),IF(AND(C$9="L",C$10="D"),(($C$7*Coefficients!$E$16)/($A3321*SIN(C$5*PI()/180))*100/2)^2*PI(),IF(AND(C$9="C",C$10="D"),(($C$7* Coefficients!$F$16)/($A3321*SIN(C$5*PI()/180))*100/2)^2*PI(),FALSE))))</f>
        <v>6.8701723953800355</v>
      </c>
      <c r="I3321" s="42">
        <f t="shared" si="366"/>
        <v>4.1408546556052722E-2</v>
      </c>
      <c r="L3321" s="44"/>
    </row>
    <row r="3322" spans="1:12" x14ac:dyDescent="0.25">
      <c r="A3322" s="51">
        <f t="shared" si="367"/>
        <v>19364.219639462652</v>
      </c>
      <c r="B3322" s="5">
        <f t="shared" si="361"/>
        <v>6.8826061313338001E-3</v>
      </c>
      <c r="C3322" s="49">
        <f t="shared" si="364"/>
        <v>-43.244941659289083</v>
      </c>
      <c r="D3322" s="5">
        <f t="shared" si="362"/>
        <v>186.27046410420922</v>
      </c>
      <c r="E3322" s="5">
        <f t="shared" si="363"/>
        <v>3942.0127929465425</v>
      </c>
      <c r="F3322" s="5">
        <f t="shared" si="365"/>
        <v>35.957180293541484</v>
      </c>
      <c r="G3322" s="16">
        <f>IF(AND(C$9="L",C$10="IB"),IF((($C$7*Coefficients!$C$16)/($A3322*($C$4/100)))&lt;=1,2*ASIN(($C$7*Coefficients!$C$16)/( $A3322*($C$4/100)))*180/PI(),180),IF(AND(C$9="C",C$10="IB"),IF((($C$7*Coefficients!$D$16)/($A3322*($C$4/100)))&lt;=1,2*ASIN(($C$7*Coefficients!$D$16)/( $A3322*($C$4/100)))*180/PI(),180),IF(AND(C$9="L",C$10="D"),IF((($C$7*Coefficients!$E$16)/($A3322*($C$4/100)))&lt;=1,2*ASIN(($C$7*Coefficients!$E$16)/( $A3322*($C$4/100)))*180/PI(),180),IF(AND(C$9="C",C$10="D"),IF((($C$7*Coefficients!$F$16)/($A3322*($C$4/100)))&lt;=1,2*ASIN(($C$7*Coefficients!$F$16)/( $A3322*($C$4/100)))*180/PI(),180),FALSE))))</f>
        <v>4.0376286088169779</v>
      </c>
      <c r="H3322" s="50">
        <f>IF(AND(C$9="L",C$10="IB"),(($C$7*Coefficients!$C$16)/($A3322*SIN(C$5*PI()/180))*100/2)^2*PI(),IF(AND(C$9="C",C$10="IB"),(($C$7*Coefficients!$D$16)/($A3322*SIN(C$5*PI()/180))*100/2)^2*PI(),IF(AND(C$9="L",C$10="D"),(($C$7*Coefficients!$E$16)/($A3322*SIN(C$5*PI()/180))*100/2)^2*PI(),IF(AND(C$9="C",C$10="D"),(($C$7* Coefficients!$F$16)/($A3322*SIN(C$5*PI()/180))*100/2)^2*PI(),FALSE))))</f>
        <v>6.8386068205002086</v>
      </c>
      <c r="I3322" s="42">
        <f t="shared" si="366"/>
        <v>4.1313309541772973E-2</v>
      </c>
      <c r="L3322" s="44"/>
    </row>
    <row r="3323" spans="1:12" x14ac:dyDescent="0.25">
      <c r="A3323" s="51">
        <f t="shared" si="367"/>
        <v>19408.858775924353</v>
      </c>
      <c r="B3323" s="5">
        <f t="shared" si="361"/>
        <v>7.4204861753421891E-3</v>
      </c>
      <c r="C3323" s="49">
        <f t="shared" si="364"/>
        <v>-42.591352793741947</v>
      </c>
      <c r="D3323" s="5">
        <f t="shared" si="362"/>
        <v>186.69986187085027</v>
      </c>
      <c r="E3323" s="5">
        <f t="shared" si="363"/>
        <v>3960.2082972735348</v>
      </c>
      <c r="F3323" s="5">
        <f t="shared" si="365"/>
        <v>35.977180293541487</v>
      </c>
      <c r="G3323" s="16">
        <f>IF(AND(C$9="L",C$10="IB"),IF((($C$7*Coefficients!$C$16)/($A3323*($C$4/100)))&lt;=1,2*ASIN(($C$7*Coefficients!$C$16)/( $A3323*($C$4/100)))*180/PI(),180),IF(AND(C$9="C",C$10="IB"),IF((($C$7*Coefficients!$D$16)/($A3323*($C$4/100)))&lt;=1,2*ASIN(($C$7*Coefficients!$D$16)/( $A3323*($C$4/100)))*180/PI(),180),IF(AND(C$9="L",C$10="D"),IF((($C$7*Coefficients!$E$16)/($A3323*($C$4/100)))&lt;=1,2*ASIN(($C$7*Coefficients!$E$16)/( $A3323*($C$4/100)))*180/PI(),180),IF(AND(C$9="C",C$10="D"),IF((($C$7*Coefficients!$F$16)/($A3323*($C$4/100)))&lt;=1,2*ASIN(($C$7*Coefficients!$F$16)/( $A3323*($C$4/100)))*180/PI(),180),FALSE))))</f>
        <v>4.0283384890809915</v>
      </c>
      <c r="H3323" s="50">
        <f>IF(AND(C$9="L",C$10="IB"),(($C$7*Coefficients!$C$16)/($A3323*SIN(C$5*PI()/180))*100/2)^2*PI(),IF(AND(C$9="C",C$10="IB"),(($C$7*Coefficients!$D$16)/($A3323*SIN(C$5*PI()/180))*100/2)^2*PI(),IF(AND(C$9="L",C$10="D"),(($C$7*Coefficients!$E$16)/($A3323*SIN(C$5*PI()/180))*100/2)^2*PI(),IF(AND(C$9="C",C$10="D"),(($C$7* Coefficients!$F$16)/($A3323*SIN(C$5*PI()/180))*100/2)^2*PI(),FALSE))))</f>
        <v>6.8071862762630078</v>
      </c>
      <c r="I3323" s="42">
        <f t="shared" si="366"/>
        <v>4.1218291566547799E-2</v>
      </c>
      <c r="L3323" s="44"/>
    </row>
    <row r="3324" spans="1:12" x14ac:dyDescent="0.25">
      <c r="A3324" s="51">
        <f t="shared" si="367"/>
        <v>19453.600816223188</v>
      </c>
      <c r="B3324" s="5">
        <f t="shared" si="361"/>
        <v>7.9281381763375725E-3</v>
      </c>
      <c r="C3324" s="49">
        <f t="shared" si="364"/>
        <v>-42.016575786252808</v>
      </c>
      <c r="D3324" s="5">
        <f t="shared" si="362"/>
        <v>187.13024950157356</v>
      </c>
      <c r="E3324" s="5">
        <f t="shared" si="363"/>
        <v>3978.487788232509</v>
      </c>
      <c r="F3324" s="5">
        <f t="shared" si="365"/>
        <v>35.99718029354149</v>
      </c>
      <c r="G3324" s="16">
        <f>IF(AND(C$9="L",C$10="IB"),IF((($C$7*Coefficients!$C$16)/($A3324*($C$4/100)))&lt;=1,2*ASIN(($C$7*Coefficients!$C$16)/( $A3324*($C$4/100)))*180/PI(),180),IF(AND(C$9="C",C$10="IB"),IF((($C$7*Coefficients!$D$16)/($A3324*($C$4/100)))&lt;=1,2*ASIN(($C$7*Coefficients!$D$16)/( $A3324*($C$4/100)))*180/PI(),180),IF(AND(C$9="L",C$10="D"),IF((($C$7*Coefficients!$E$16)/($A3324*($C$4/100)))&lt;=1,2*ASIN(($C$7*Coefficients!$E$16)/( $A3324*($C$4/100)))*180/PI(),180),IF(AND(C$9="C",C$10="D"),IF((($C$7*Coefficients!$F$16)/($A3324*($C$4/100)))&lt;=1,2*ASIN(($C$7*Coefficients!$F$16)/( $A3324*($C$4/100)))*180/PI(),180),FALSE))))</f>
        <v>4.0190697624237206</v>
      </c>
      <c r="H3324" s="50">
        <f>IF(AND(C$9="L",C$10="IB"),(($C$7*Coefficients!$C$16)/($A3324*SIN(C$5*PI()/180))*100/2)^2*PI(),IF(AND(C$9="C",C$10="IB"),(($C$7*Coefficients!$D$16)/($A3324*SIN(C$5*PI()/180))*100/2)^2*PI(),IF(AND(C$9="L",C$10="D"),(($C$7*Coefficients!$E$16)/($A3324*SIN(C$5*PI()/180))*100/2)^2*PI(),IF(AND(C$9="C",C$10="D"),(($C$7* Coefficients!$F$16)/($A3324*SIN(C$5*PI()/180))*100/2)^2*PI(),FALSE))))</f>
        <v>6.7759100963131651</v>
      </c>
      <c r="I3324" s="42">
        <f t="shared" si="366"/>
        <v>4.1123492126601359E-2</v>
      </c>
      <c r="L3324" s="44"/>
    </row>
    <row r="3325" spans="1:12" x14ac:dyDescent="0.25">
      <c r="A3325" s="51">
        <f t="shared" si="367"/>
        <v>19498.445997577004</v>
      </c>
      <c r="B3325" s="5">
        <f t="shared" si="361"/>
        <v>8.4036654732660768E-3</v>
      </c>
      <c r="C3325" s="49">
        <f t="shared" si="364"/>
        <v>-41.510624879739154</v>
      </c>
      <c r="D3325" s="5">
        <f t="shared" si="362"/>
        <v>187.56162927825144</v>
      </c>
      <c r="E3325" s="5">
        <f t="shared" si="363"/>
        <v>3996.8516534881446</v>
      </c>
      <c r="F3325" s="5">
        <f t="shared" si="365"/>
        <v>36.017180293541486</v>
      </c>
      <c r="G3325" s="16">
        <f>IF(AND(C$9="L",C$10="IB"),IF((($C$7*Coefficients!$C$16)/($A3325*($C$4/100)))&lt;=1,2*ASIN(($C$7*Coefficients!$C$16)/( $A3325*($C$4/100)))*180/PI(),180),IF(AND(C$9="C",C$10="IB"),IF((($C$7*Coefficients!$D$16)/($A3325*($C$4/100)))&lt;=1,2*ASIN(($C$7*Coefficients!$D$16)/( $A3325*($C$4/100)))*180/PI(),180),IF(AND(C$9="L",C$10="D"),IF((($C$7*Coefficients!$E$16)/($A3325*($C$4/100)))&lt;=1,2*ASIN(($C$7*Coefficients!$E$16)/( $A3325*($C$4/100)))*180/PI(),180),IF(AND(C$9="C",C$10="D"),IF((($C$7*Coefficients!$F$16)/($A3325*($C$4/100)))&lt;=1,2*ASIN(($C$7*Coefficients!$F$16)/( $A3325*($C$4/100)))*180/PI(),180),FALSE))))</f>
        <v>4.0098223794605135</v>
      </c>
      <c r="H3325" s="50">
        <f>IF(AND(C$9="L",C$10="IB"),(($C$7*Coefficients!$C$16)/($A3325*SIN(C$5*PI()/180))*100/2)^2*PI(),IF(AND(C$9="C",C$10="IB"),(($C$7*Coefficients!$D$16)/($A3325*SIN(C$5*PI()/180))*100/2)^2*PI(),IF(AND(C$9="L",C$10="D"),(($C$7*Coefficients!$E$16)/($A3325*SIN(C$5*PI()/180))*100/2)^2*PI(),IF(AND(C$9="C",C$10="D"),(($C$7* Coefficients!$F$16)/($A3325*SIN(C$5*PI()/180))*100/2)^2*PI(),FALSE))))</f>
        <v>6.7447776173570375</v>
      </c>
      <c r="I3325" s="42">
        <f t="shared" si="366"/>
        <v>4.1028910719316448E-2</v>
      </c>
      <c r="L3325" s="44"/>
    </row>
    <row r="3326" spans="1:12" x14ac:dyDescent="0.25">
      <c r="A3326" s="51">
        <f t="shared" si="367"/>
        <v>19543.394557750489</v>
      </c>
      <c r="B3326" s="5">
        <f t="shared" si="361"/>
        <v>8.8452831996346116E-3</v>
      </c>
      <c r="C3326" s="49">
        <f t="shared" si="364"/>
        <v>-41.065765154305858</v>
      </c>
      <c r="D3326" s="5">
        <f t="shared" si="362"/>
        <v>187.99400348801657</v>
      </c>
      <c r="E3326" s="5">
        <f t="shared" si="363"/>
        <v>4015.3002824945038</v>
      </c>
      <c r="F3326" s="5">
        <f t="shared" si="365"/>
        <v>36.037180293541489</v>
      </c>
      <c r="G3326" s="16">
        <f>IF(AND(C$9="L",C$10="IB"),IF((($C$7*Coefficients!$C$16)/($A3326*($C$4/100)))&lt;=1,2*ASIN(($C$7*Coefficients!$C$16)/( $A3326*($C$4/100)))*180/PI(),180),IF(AND(C$9="C",C$10="IB"),IF((($C$7*Coefficients!$D$16)/($A3326*($C$4/100)))&lt;=1,2*ASIN(($C$7*Coefficients!$D$16)/( $A3326*($C$4/100)))*180/PI(),180),IF(AND(C$9="L",C$10="D"),IF((($C$7*Coefficients!$E$16)/($A3326*($C$4/100)))&lt;=1,2*ASIN(($C$7*Coefficients!$E$16)/( $A3326*($C$4/100)))*180/PI(),180),IF(AND(C$9="C",C$10="D"),IF((($C$7*Coefficients!$F$16)/($A3326*($C$4/100)))&lt;=1,2*ASIN(($C$7*Coefficients!$F$16)/( $A3326*($C$4/100)))*180/PI(),180),FALSE))))</f>
        <v>4.0005962909215613</v>
      </c>
      <c r="H3326" s="50">
        <f>IF(AND(C$9="L",C$10="IB"),(($C$7*Coefficients!$C$16)/($A3326*SIN(C$5*PI()/180))*100/2)^2*PI(),IF(AND(C$9="C",C$10="IB"),(($C$7*Coefficients!$D$16)/($A3326*SIN(C$5*PI()/180))*100/2)^2*PI(),IF(AND(C$9="L",C$10="D"),(($C$7*Coefficients!$E$16)/($A3326*SIN(C$5*PI()/180))*100/2)^2*PI(),IF(AND(C$9="C",C$10="D"),(($C$7* Coefficients!$F$16)/($A3326*SIN(C$5*PI()/180))*100/2)^2*PI(),FALSE))))</f>
        <v>6.7137881791485166</v>
      </c>
      <c r="I3326" s="42">
        <f t="shared" si="366"/>
        <v>4.0934546843231862E-2</v>
      </c>
      <c r="L3326" s="44"/>
    </row>
    <row r="3327" spans="1:12" x14ac:dyDescent="0.25">
      <c r="A3327" s="51">
        <f t="shared" si="367"/>
        <v>19588.44673505643</v>
      </c>
      <c r="B3327" s="5">
        <f t="shared" si="361"/>
        <v>9.2513260926640802E-3</v>
      </c>
      <c r="C3327" s="49">
        <f t="shared" si="364"/>
        <v>-40.675920213438836</v>
      </c>
      <c r="D3327" s="5">
        <f t="shared" si="362"/>
        <v>188.4273744232739</v>
      </c>
      <c r="E3327" s="5">
        <f t="shared" si="363"/>
        <v>4033.8340665032774</v>
      </c>
      <c r="F3327" s="5">
        <f t="shared" si="365"/>
        <v>36.057180293541485</v>
      </c>
      <c r="G3327" s="16">
        <f>IF(AND(C$9="L",C$10="IB"),IF((($C$7*Coefficients!$C$16)/($A3327*($C$4/100)))&lt;=1,2*ASIN(($C$7*Coefficients!$C$16)/( $A3327*($C$4/100)))*180/PI(),180),IF(AND(C$9="C",C$10="IB"),IF((($C$7*Coefficients!$D$16)/($A3327*($C$4/100)))&lt;=1,2*ASIN(($C$7*Coefficients!$D$16)/( $A3327*($C$4/100)))*180/PI(),180),IF(AND(C$9="L",C$10="D"),IF((($C$7*Coefficients!$E$16)/($A3327*($C$4/100)))&lt;=1,2*ASIN(($C$7*Coefficients!$E$16)/( $A3327*($C$4/100)))*180/PI(),180),IF(AND(C$9="C",C$10="D"),IF((($C$7*Coefficients!$F$16)/($A3327*($C$4/100)))&lt;=1,2*ASIN(($C$7*Coefficients!$F$16)/( $A3327*($C$4/100)))*180/PI(),180),FALSE))))</f>
        <v>3.9913914476516101</v>
      </c>
      <c r="H3327" s="50">
        <f>IF(AND(C$9="L",C$10="IB"),(($C$7*Coefficients!$C$16)/($A3327*SIN(C$5*PI()/180))*100/2)^2*PI(),IF(AND(C$9="C",C$10="IB"),(($C$7*Coefficients!$D$16)/($A3327*SIN(C$5*PI()/180))*100/2)^2*PI(),IF(AND(C$9="L",C$10="D"),(($C$7*Coefficients!$E$16)/($A3327*SIN(C$5*PI()/180))*100/2)^2*PI(),IF(AND(C$9="C",C$10="D"),(($C$7* Coefficients!$F$16)/($A3327*SIN(C$5*PI()/180))*100/2)^2*PI(),FALSE))))</f>
        <v>6.6829411244750805</v>
      </c>
      <c r="I3327" s="42">
        <f t="shared" si="366"/>
        <v>4.0840399998039734E-2</v>
      </c>
      <c r="L3327" s="44"/>
    </row>
    <row r="3328" spans="1:12" x14ac:dyDescent="0.25">
      <c r="A3328" s="51">
        <f t="shared" si="367"/>
        <v>19633.602768356992</v>
      </c>
      <c r="B3328" s="5">
        <f t="shared" si="361"/>
        <v>9.6202559505224067E-3</v>
      </c>
      <c r="C3328" s="49">
        <f t="shared" si="364"/>
        <v>-40.33626746481378</v>
      </c>
      <c r="D3328" s="5">
        <f t="shared" si="362"/>
        <v>188.86174438171312</v>
      </c>
      <c r="E3328" s="5">
        <f t="shared" si="363"/>
        <v>4052.4533985721027</v>
      </c>
      <c r="F3328" s="5">
        <f t="shared" si="365"/>
        <v>36.077180293541488</v>
      </c>
      <c r="G3328" s="16">
        <f>IF(AND(C$9="L",C$10="IB"),IF((($C$7*Coefficients!$C$16)/($A3328*($C$4/100)))&lt;=1,2*ASIN(($C$7*Coefficients!$C$16)/( $A3328*($C$4/100)))*180/PI(),180),IF(AND(C$9="C",C$10="IB"),IF((($C$7*Coefficients!$D$16)/($A3328*($C$4/100)))&lt;=1,2*ASIN(($C$7*Coefficients!$D$16)/( $A3328*($C$4/100)))*180/PI(),180),IF(AND(C$9="L",C$10="D"),IF((($C$7*Coefficients!$E$16)/($A3328*($C$4/100)))&lt;=1,2*ASIN(($C$7*Coefficients!$E$16)/( $A3328*($C$4/100)))*180/PI(),180),IF(AND(C$9="C",C$10="D"),IF((($C$7*Coefficients!$F$16)/($A3328*($C$4/100)))&lt;=1,2*ASIN(($C$7*Coefficients!$F$16)/( $A3328*($C$4/100)))*180/PI(),180),FALSE))))</f>
        <v>3.9822078006097059</v>
      </c>
      <c r="H3328" s="50">
        <f>IF(AND(C$9="L",C$10="IB"),(($C$7*Coefficients!$C$16)/($A3328*SIN(C$5*PI()/180))*100/2)^2*PI(),IF(AND(C$9="C",C$10="IB"),(($C$7*Coefficients!$D$16)/($A3328*SIN(C$5*PI()/180))*100/2)^2*PI(),IF(AND(C$9="L",C$10="D"),(($C$7*Coefficients!$E$16)/($A3328*SIN(C$5*PI()/180))*100/2)^2*PI(),IF(AND(C$9="C",C$10="D"),(($C$7* Coefficients!$F$16)/($A3328*SIN(C$5*PI()/180))*100/2)^2*PI(),FALSE))))</f>
        <v>6.6522357991437975</v>
      </c>
      <c r="I3328" s="42">
        <f t="shared" si="366"/>
        <v>4.0746469684582842E-2</v>
      </c>
      <c r="L3328" s="44"/>
    </row>
    <row r="3329" spans="1:12" x14ac:dyDescent="0.25">
      <c r="A3329" s="51">
        <f t="shared" si="367"/>
        <v>19678.862897064962</v>
      </c>
      <c r="B3329" s="5">
        <f t="shared" si="361"/>
        <v>9.9506687017535417E-3</v>
      </c>
      <c r="C3329" s="49">
        <f t="shared" si="364"/>
        <v>-40.042954659008615</v>
      </c>
      <c r="D3329" s="5">
        <f t="shared" si="362"/>
        <v>189.29711566632037</v>
      </c>
      <c r="E3329" s="5">
        <f t="shared" si="363"/>
        <v>4071.1586735728802</v>
      </c>
      <c r="F3329" s="5">
        <f t="shared" si="365"/>
        <v>36.097180293541484</v>
      </c>
      <c r="G3329" s="16">
        <f>IF(AND(C$9="L",C$10="IB"),IF((($C$7*Coefficients!$C$16)/($A3329*($C$4/100)))&lt;=1,2*ASIN(($C$7*Coefficients!$C$16)/( $A3329*($C$4/100)))*180/PI(),180),IF(AND(C$9="C",C$10="IB"),IF((($C$7*Coefficients!$D$16)/($A3329*($C$4/100)))&lt;=1,2*ASIN(($C$7*Coefficients!$D$16)/( $A3329*($C$4/100)))*180/PI(),180),IF(AND(C$9="L",C$10="D"),IF((($C$7*Coefficients!$E$16)/($A3329*($C$4/100)))&lt;=1,2*ASIN(($C$7*Coefficients!$E$16)/( $A3329*($C$4/100)))*180/PI(),180),IF(AND(C$9="C",C$10="D"),IF((($C$7*Coefficients!$F$16)/($A3329*($C$4/100)))&lt;=1,2*ASIN(($C$7*Coefficients!$F$16)/( $A3329*($C$4/100)))*180/PI(),180),FALSE))))</f>
        <v>3.9730453008689115</v>
      </c>
      <c r="H3329" s="50">
        <f>IF(AND(C$9="L",C$10="IB"),(($C$7*Coefficients!$C$16)/($A3329*SIN(C$5*PI()/180))*100/2)^2*PI(),IF(AND(C$9="C",C$10="IB"),(($C$7*Coefficients!$D$16)/($A3329*SIN(C$5*PI()/180))*100/2)^2*PI(),IF(AND(C$9="L",C$10="D"),(($C$7*Coefficients!$E$16)/($A3329*SIN(C$5*PI()/180))*100/2)^2*PI(),IF(AND(C$9="C",C$10="D"),(($C$7* Coefficients!$F$16)/($A3329*SIN(C$5*PI()/180))*100/2)^2*PI(),FALSE))))</f>
        <v>6.6216715519675047</v>
      </c>
      <c r="I3329" s="42">
        <f t="shared" si="366"/>
        <v>4.0652755404852046E-2</v>
      </c>
      <c r="L3329" s="44"/>
    </row>
    <row r="3330" spans="1:12" x14ac:dyDescent="0.25">
      <c r="A3330" s="51">
        <f t="shared" si="367"/>
        <v>19724.227361145044</v>
      </c>
      <c r="B3330" s="5">
        <f t="shared" si="361"/>
        <v>1.024130105175642E-2</v>
      </c>
      <c r="C3330" s="49">
        <f t="shared" si="364"/>
        <v>-39.792897344341</v>
      </c>
      <c r="D3330" s="5">
        <f t="shared" si="362"/>
        <v>189.73349058539097</v>
      </c>
      <c r="E3330" s="5">
        <f t="shared" si="363"/>
        <v>4089.9502882001625</v>
      </c>
      <c r="F3330" s="5">
        <f t="shared" si="365"/>
        <v>36.117180293541487</v>
      </c>
      <c r="G3330" s="16">
        <f>IF(AND(C$9="L",C$10="IB"),IF((($C$7*Coefficients!$C$16)/($A3330*($C$4/100)))&lt;=1,2*ASIN(($C$7*Coefficients!$C$16)/( $A3330*($C$4/100)))*180/PI(),180),IF(AND(C$9="C",C$10="IB"),IF((($C$7*Coefficients!$D$16)/($A3330*($C$4/100)))&lt;=1,2*ASIN(($C$7*Coefficients!$D$16)/( $A3330*($C$4/100)))*180/PI(),180),IF(AND(C$9="L",C$10="D"),IF((($C$7*Coefficients!$E$16)/($A3330*($C$4/100)))&lt;=1,2*ASIN(($C$7*Coefficients!$E$16)/( $A3330*($C$4/100)))*180/PI(),180),IF(AND(C$9="C",C$10="D"),IF((($C$7*Coefficients!$F$16)/($A3330*($C$4/100)))&lt;=1,2*ASIN(($C$7*Coefficients!$F$16)/( $A3330*($C$4/100)))*180/PI(),180),FALSE))))</f>
        <v>3.9639038996160343</v>
      </c>
      <c r="H3330" s="50">
        <f>IF(AND(C$9="L",C$10="IB"),(($C$7*Coefficients!$C$16)/($A3330*SIN(C$5*PI()/180))*100/2)^2*PI(),IF(AND(C$9="C",C$10="IB"),(($C$7*Coefficients!$D$16)/($A3330*SIN(C$5*PI()/180))*100/2)^2*PI(),IF(AND(C$9="L",C$10="D"),(($C$7*Coefficients!$E$16)/($A3330*SIN(C$5*PI()/180))*100/2)^2*PI(),IF(AND(C$9="C",C$10="D"),(($C$7* Coefficients!$F$16)/($A3330*SIN(C$5*PI()/180))*100/2)^2*PI(),FALSE))))</f>
        <v>6.5912477347509464</v>
      </c>
      <c r="I3330" s="42">
        <f t="shared" si="366"/>
        <v>4.0559256661983532E-2</v>
      </c>
      <c r="L3330" s="44"/>
    </row>
    <row r="3331" spans="1:12" x14ac:dyDescent="0.25">
      <c r="A3331" s="51">
        <f t="shared" si="367"/>
        <v>19769.696401115103</v>
      </c>
      <c r="B3331" s="5">
        <f t="shared" si="361"/>
        <v>1.0491036672065523E-2</v>
      </c>
      <c r="C3331" s="49">
        <f t="shared" si="364"/>
        <v>-39.58363189730602</v>
      </c>
      <c r="D3331" s="5">
        <f t="shared" si="362"/>
        <v>190.17087145254121</v>
      </c>
      <c r="E3331" s="5">
        <f t="shared" si="363"/>
        <v>4108.8286409795546</v>
      </c>
      <c r="F3331" s="5">
        <f t="shared" si="365"/>
        <v>36.137180293541483</v>
      </c>
      <c r="G3331" s="16">
        <f>IF(AND(C$9="L",C$10="IB"),IF((($C$7*Coefficients!$C$16)/($A3331*($C$4/100)))&lt;=1,2*ASIN(($C$7*Coefficients!$C$16)/( $A3331*($C$4/100)))*180/PI(),180),IF(AND(C$9="C",C$10="IB"),IF((($C$7*Coefficients!$D$16)/($A3331*($C$4/100)))&lt;=1,2*ASIN(($C$7*Coefficients!$D$16)/( $A3331*($C$4/100)))*180/PI(),180),IF(AND(C$9="L",C$10="D"),IF((($C$7*Coefficients!$E$16)/($A3331*($C$4/100)))&lt;=1,2*ASIN(($C$7*Coefficients!$E$16)/( $A3331*($C$4/100)))*180/PI(),180),IF(AND(C$9="C",C$10="D"),IF((($C$7*Coefficients!$F$16)/($A3331*($C$4/100)))&lt;=1,2*ASIN(($C$7*Coefficients!$F$16)/( $A3331*($C$4/100)))*180/PI(),180),FALSE))))</f>
        <v>3.9547835481513696</v>
      </c>
      <c r="H3331" s="50">
        <f>IF(AND(C$9="L",C$10="IB"),(($C$7*Coefficients!$C$16)/($A3331*SIN(C$5*PI()/180))*100/2)^2*PI(),IF(AND(C$9="C",C$10="IB"),(($C$7*Coefficients!$D$16)/($A3331*SIN(C$5*PI()/180))*100/2)^2*PI(),IF(AND(C$9="L",C$10="D"),(($C$7*Coefficients!$E$16)/($A3331*SIN(C$5*PI()/180))*100/2)^2*PI(),IF(AND(C$9="C",C$10="D"),(($C$7* Coefficients!$F$16)/($A3331*SIN(C$5*PI()/180))*100/2)^2*PI(),FALSE))))</f>
        <v>6.5609637022770748</v>
      </c>
      <c r="I3331" s="42">
        <f t="shared" si="366"/>
        <v>4.0465972960256301E-2</v>
      </c>
      <c r="L3331" s="44"/>
    </row>
    <row r="3332" spans="1:12" x14ac:dyDescent="0.25">
      <c r="A3332" s="51">
        <f t="shared" si="367"/>
        <v>19815.270258047469</v>
      </c>
      <c r="B3332" s="5">
        <f t="shared" si="361"/>
        <v>1.069891189925536E-2</v>
      </c>
      <c r="C3332" s="49">
        <f t="shared" si="364"/>
        <v>-39.413207773731862</v>
      </c>
      <c r="D3332" s="5">
        <f t="shared" si="362"/>
        <v>190.60926058672092</v>
      </c>
      <c r="E3332" s="5">
        <f t="shared" si="363"/>
        <v>4127.794132276179</v>
      </c>
      <c r="F3332" s="5">
        <f t="shared" si="365"/>
        <v>36.157180293541479</v>
      </c>
      <c r="G3332" s="16">
        <f>IF(AND(C$9="L",C$10="IB"),IF((($C$7*Coefficients!$C$16)/($A3332*($C$4/100)))&lt;=1,2*ASIN(($C$7*Coefficients!$C$16)/( $A3332*($C$4/100)))*180/PI(),180),IF(AND(C$9="C",C$10="IB"),IF((($C$7*Coefficients!$D$16)/($A3332*($C$4/100)))&lt;=1,2*ASIN(($C$7*Coefficients!$D$16)/( $A3332*($C$4/100)))*180/PI(),180),IF(AND(C$9="L",C$10="D"),IF((($C$7*Coefficients!$E$16)/($A3332*($C$4/100)))&lt;=1,2*ASIN(($C$7*Coefficients!$E$16)/( $A3332*($C$4/100)))*180/PI(),180),IF(AND(C$9="C",C$10="D"),IF((($C$7*Coefficients!$F$16)/($A3332*($C$4/100)))&lt;=1,2*ASIN(($C$7*Coefficients!$F$16)/( $A3332*($C$4/100)))*180/PI(),180),FALSE))))</f>
        <v>3.945684197888419</v>
      </c>
      <c r="H3332" s="50">
        <f>IF(AND(C$9="L",C$10="IB"),(($C$7*Coefficients!$C$16)/($A3332*SIN(C$5*PI()/180))*100/2)^2*PI(),IF(AND(C$9="C",C$10="IB"),(($C$7*Coefficients!$D$16)/($A3332*SIN(C$5*PI()/180))*100/2)^2*PI(),IF(AND(C$9="L",C$10="D"),(($C$7*Coefficients!$E$16)/($A3332*SIN(C$5*PI()/180))*100/2)^2*PI(),IF(AND(C$9="C",C$10="D"),(($C$7* Coefficients!$F$16)/($A3332*SIN(C$5*PI()/180))*100/2)^2*PI(),FALSE))))</f>
        <v>6.5308188122933322</v>
      </c>
      <c r="I3332" s="42">
        <f t="shared" si="366"/>
        <v>4.0372903805089427E-2</v>
      </c>
      <c r="L3332" s="44"/>
    </row>
    <row r="3333" spans="1:12" x14ac:dyDescent="0.25">
      <c r="A3333" s="51">
        <f t="shared" si="367"/>
        <v>19860.949173570192</v>
      </c>
      <c r="B3333" s="5">
        <f t="shared" si="361"/>
        <v>1.0864120911527083E-2</v>
      </c>
      <c r="C3333" s="49">
        <f t="shared" si="364"/>
        <v>-39.280108191689735</v>
      </c>
      <c r="D3333" s="5">
        <f t="shared" si="362"/>
        <v>191.04866031222576</v>
      </c>
      <c r="E3333" s="5">
        <f t="shared" si="363"/>
        <v>4146.8471643031562</v>
      </c>
      <c r="F3333" s="5">
        <f t="shared" si="365"/>
        <v>36.177180293541483</v>
      </c>
      <c r="G3333" s="16">
        <f>IF(AND(C$9="L",C$10="IB"),IF((($C$7*Coefficients!$C$16)/($A3333*($C$4/100)))&lt;=1,2*ASIN(($C$7*Coefficients!$C$16)/( $A3333*($C$4/100)))*180/PI(),180),IF(AND(C$9="C",C$10="IB"),IF((($C$7*Coefficients!$D$16)/($A3333*($C$4/100)))&lt;=1,2*ASIN(($C$7*Coefficients!$D$16)/( $A3333*($C$4/100)))*180/PI(),180),IF(AND(C$9="L",C$10="D"),IF((($C$7*Coefficients!$E$16)/($A3333*($C$4/100)))&lt;=1,2*ASIN(($C$7*Coefficients!$E$16)/( $A3333*($C$4/100)))*180/PI(),180),IF(AND(C$9="C",C$10="D"),IF((($C$7*Coefficients!$F$16)/($A3333*($C$4/100)))&lt;=1,2*ASIN(($C$7*Coefficients!$F$16)/( $A3333*($C$4/100)))*180/PI(),180),FALSE))))</f>
        <v>3.936605800353624</v>
      </c>
      <c r="H3333" s="50">
        <f>IF(AND(C$9="L",C$10="IB"),(($C$7*Coefficients!$C$16)/($A3333*SIN(C$5*PI()/180))*100/2)^2*PI(),IF(AND(C$9="C",C$10="IB"),(($C$7*Coefficients!$D$16)/($A3333*SIN(C$5*PI()/180))*100/2)^2*PI(),IF(AND(C$9="L",C$10="D"),(($C$7*Coefficients!$E$16)/($A3333*SIN(C$5*PI()/180))*100/2)^2*PI(),IF(AND(C$9="C",C$10="D"),(($C$7* Coefficients!$F$16)/($A3333*SIN(C$5*PI()/180))*100/2)^2*PI(),FALSE))))</f>
        <v>6.5008124254980464</v>
      </c>
      <c r="I3333" s="42">
        <f t="shared" si="366"/>
        <v>4.0280048703039528E-2</v>
      </c>
      <c r="L3333" s="44"/>
    </row>
    <row r="3334" spans="1:12" x14ac:dyDescent="0.25">
      <c r="A3334" s="51">
        <f t="shared" si="367"/>
        <v>19906.733389868336</v>
      </c>
      <c r="B3334" s="5">
        <f t="shared" si="361"/>
        <v>1.098602035244315E-2</v>
      </c>
      <c r="C3334" s="49">
        <f t="shared" si="364"/>
        <v>-39.183192015003257</v>
      </c>
      <c r="D3334" s="5">
        <f t="shared" si="362"/>
        <v>191.48907295870919</v>
      </c>
      <c r="E3334" s="5">
        <f t="shared" si="363"/>
        <v>4165.9881411301367</v>
      </c>
      <c r="F3334" s="5">
        <f t="shared" si="365"/>
        <v>36.197180293541479</v>
      </c>
      <c r="G3334" s="16">
        <f>IF(AND(C$9="L",C$10="IB"),IF((($C$7*Coefficients!$C$16)/($A3334*($C$4/100)))&lt;=1,2*ASIN(($C$7*Coefficients!$C$16)/( $A3334*($C$4/100)))*180/PI(),180),IF(AND(C$9="C",C$10="IB"),IF((($C$7*Coefficients!$D$16)/($A3334*($C$4/100)))&lt;=1,2*ASIN(($C$7*Coefficients!$D$16)/( $A3334*($C$4/100)))*180/PI(),180),IF(AND(C$9="L",C$10="D"),IF((($C$7*Coefficients!$E$16)/($A3334*($C$4/100)))&lt;=1,2*ASIN(($C$7*Coefficients!$E$16)/( $A3334*($C$4/100)))*180/PI(),180),IF(AND(C$9="C",C$10="D"),IF((($C$7*Coefficients!$F$16)/($A3334*($C$4/100)))&lt;=1,2*ASIN(($C$7*Coefficients!$F$16)/( $A3334*($C$4/100)))*180/PI(),180),FALSE))))</f>
        <v>3.9275483071861017</v>
      </c>
      <c r="H3334" s="50">
        <f>IF(AND(C$9="L",C$10="IB"),(($C$7*Coefficients!$C$16)/($A3334*SIN(C$5*PI()/180))*100/2)^2*PI(),IF(AND(C$9="C",C$10="IB"),(($C$7*Coefficients!$D$16)/($A3334*SIN(C$5*PI()/180))*100/2)^2*PI(),IF(AND(C$9="L",C$10="D"),(($C$7*Coefficients!$E$16)/($A3334*SIN(C$5*PI()/180))*100/2)^2*PI(),IF(AND(C$9="C",C$10="D"),(($C$7* Coefficients!$F$16)/($A3334*SIN(C$5*PI()/180))*100/2)^2*PI(),FALSE))))</f>
        <v>6.4709439055268758</v>
      </c>
      <c r="I3334" s="42">
        <f t="shared" si="366"/>
        <v>4.0187407161798097E-2</v>
      </c>
      <c r="L3334" s="44"/>
    </row>
    <row r="3335" spans="1:12" x14ac:dyDescent="0.25">
      <c r="A3335" s="51">
        <f t="shared" si="367"/>
        <v>19952.623149685256</v>
      </c>
      <c r="B3335" s="5">
        <f t="shared" si="361"/>
        <v>1.1064133372847708E-2</v>
      </c>
      <c r="C3335" s="49">
        <f t="shared" si="364"/>
        <v>-39.121651953089383</v>
      </c>
      <c r="D3335" s="5">
        <f t="shared" si="362"/>
        <v>191.93050086119533</v>
      </c>
      <c r="E3335" s="5">
        <f t="shared" si="363"/>
        <v>4185.2174686918752</v>
      </c>
      <c r="F3335" s="5">
        <f t="shared" si="365"/>
        <v>36.217180293541482</v>
      </c>
      <c r="G3335" s="16">
        <f>IF(AND(C$9="L",C$10="IB"),IF((($C$7*Coefficients!$C$16)/($A3335*($C$4/100)))&lt;=1,2*ASIN(($C$7*Coefficients!$C$16)/( $A3335*($C$4/100)))*180/PI(),180),IF(AND(C$9="C",C$10="IB"),IF((($C$7*Coefficients!$D$16)/($A3335*($C$4/100)))&lt;=1,2*ASIN(($C$7*Coefficients!$D$16)/( $A3335*($C$4/100)))*180/PI(),180),IF(AND(C$9="L",C$10="D"),IF((($C$7*Coefficients!$E$16)/($A3335*($C$4/100)))&lt;=1,2*ASIN(($C$7*Coefficients!$E$16)/( $A3335*($C$4/100)))*180/PI(),180),IF(AND(C$9="C",C$10="D"),IF((($C$7*Coefficients!$F$16)/($A3335*($C$4/100)))&lt;=1,2*ASIN(($C$7*Coefficients!$F$16)/( $A3335*($C$4/100)))*180/PI(),180),FALSE))))</f>
        <v>3.9185116701373754</v>
      </c>
      <c r="H3335" s="50">
        <f>IF(AND(C$9="L",C$10="IB"),(($C$7*Coefficients!$C$16)/($A3335*SIN(C$5*PI()/180))*100/2)^2*PI(),IF(AND(C$9="C",C$10="IB"),(($C$7*Coefficients!$D$16)/($A3335*SIN(C$5*PI()/180))*100/2)^2*PI(),IF(AND(C$9="L",C$10="D"),(($C$7*Coefficients!$E$16)/($A3335*SIN(C$5*PI()/180))*100/2)^2*PI(),IF(AND(C$9="C",C$10="D"),(($C$7* Coefficients!$F$16)/($A3335*SIN(C$5*PI()/180))*100/2)^2*PI(),FALSE))))</f>
        <v>6.4412126189393044</v>
      </c>
      <c r="I3335" s="42">
        <f t="shared" si="366"/>
        <v>4.0094978690188902E-2</v>
      </c>
      <c r="L3335" s="44"/>
    </row>
    <row r="3336" spans="1:12" x14ac:dyDescent="0.25">
      <c r="A3336" s="51">
        <f t="shared" si="367"/>
        <v>19998.618696323891</v>
      </c>
      <c r="B3336" s="5">
        <f t="shared" si="361"/>
        <v>1.1098153063752501E-2</v>
      </c>
      <c r="C3336" s="49">
        <f t="shared" si="364"/>
        <v>-39.094985795366441</v>
      </c>
      <c r="D3336" s="5">
        <f t="shared" si="362"/>
        <v>192.37294636009088</v>
      </c>
      <c r="E3336" s="5">
        <f t="shared" si="363"/>
        <v>4204.5355547968302</v>
      </c>
      <c r="F3336" s="5">
        <f t="shared" si="365"/>
        <v>36.237180293541478</v>
      </c>
      <c r="G3336" s="16">
        <f>IF(AND(C$9="L",C$10="IB"),IF((($C$7*Coefficients!$C$16)/($A3336*($C$4/100)))&lt;=1,2*ASIN(($C$7*Coefficients!$C$16)/( $A3336*($C$4/100)))*180/PI(),180),IF(AND(C$9="C",C$10="IB"),IF((($C$7*Coefficients!$D$16)/($A3336*($C$4/100)))&lt;=1,2*ASIN(($C$7*Coefficients!$D$16)/( $A3336*($C$4/100)))*180/PI(),180),IF(AND(C$9="L",C$10="D"),IF((($C$7*Coefficients!$E$16)/($A3336*($C$4/100)))&lt;=1,2*ASIN(($C$7*Coefficients!$E$16)/( $A3336*($C$4/100)))*180/PI(),180),IF(AND(C$9="C",C$10="D"),IF((($C$7*Coefficients!$F$16)/($A3336*($C$4/100)))&lt;=1,2*ASIN(($C$7*Coefficients!$F$16)/( $A3336*($C$4/100)))*180/PI(),180),FALSE))))</f>
        <v>3.9094958410711049</v>
      </c>
      <c r="H3336" s="50">
        <f>IF(AND(C$9="L",C$10="IB"),(($C$7*Coefficients!$C$16)/($A3336*SIN(C$5*PI()/180))*100/2)^2*PI(),IF(AND(C$9="C",C$10="IB"),(($C$7*Coefficients!$D$16)/($A3336*SIN(C$5*PI()/180))*100/2)^2*PI(),IF(AND(C$9="L",C$10="D"),(($C$7*Coefficients!$E$16)/($A3336*SIN(C$5*PI()/180))*100/2)^2*PI(),IF(AND(C$9="C",C$10="D"),(($C$7* Coefficients!$F$16)/($A3336*SIN(C$5*PI()/180))*100/2)^2*PI(),FALSE))))</f>
        <v>6.4116179352051983</v>
      </c>
      <c r="I3336" s="42">
        <f t="shared" si="366"/>
        <v>4.0002762798165385E-2</v>
      </c>
      <c r="L3336" s="44"/>
    </row>
    <row r="3337" spans="1:12" x14ac:dyDescent="0.25">
      <c r="A3337" s="51">
        <f t="shared" si="367"/>
        <v>20044.72027364805</v>
      </c>
      <c r="B3337" s="5">
        <f t="shared" si="361"/>
        <v>1.1087945254871856E-2</v>
      </c>
      <c r="C3337" s="49">
        <f t="shared" si="364"/>
        <v>-39.102978539864992</v>
      </c>
      <c r="D3337" s="5">
        <f t="shared" si="362"/>
        <v>192.81641180119789</v>
      </c>
      <c r="E3337" s="5">
        <f t="shared" si="363"/>
        <v>4223.9428091358277</v>
      </c>
      <c r="F3337" s="5">
        <f t="shared" si="365"/>
        <v>36.257180293541481</v>
      </c>
      <c r="G3337" s="16">
        <f>IF(AND(C$9="L",C$10="IB"),IF((($C$7*Coefficients!$C$16)/($A3337*($C$4/100)))&lt;=1,2*ASIN(($C$7*Coefficients!$C$16)/( $A3337*($C$4/100)))*180/PI(),180),IF(AND(C$9="C",C$10="IB"),IF((($C$7*Coefficients!$D$16)/($A3337*($C$4/100)))&lt;=1,2*ASIN(($C$7*Coefficients!$D$16)/( $A3337*($C$4/100)))*180/PI(),180),IF(AND(C$9="L",C$10="D"),IF((($C$7*Coefficients!$E$16)/($A3337*($C$4/100)))&lt;=1,2*ASIN(($C$7*Coefficients!$E$16)/( $A3337*($C$4/100)))*180/PI(),180),IF(AND(C$9="C",C$10="D"),IF((($C$7*Coefficients!$F$16)/($A3337*($C$4/100)))&lt;=1,2*ASIN(($C$7*Coefficients!$F$16)/( $A3337*($C$4/100)))*180/PI(),180),FALSE))))</f>
        <v>3.9005007719628275</v>
      </c>
      <c r="H3337" s="50">
        <f>IF(AND(C$9="L",C$10="IB"),(($C$7*Coefficients!$C$16)/($A3337*SIN(C$5*PI()/180))*100/2)^2*PI(),IF(AND(C$9="C",C$10="IB"),(($C$7*Coefficients!$D$16)/($A3337*SIN(C$5*PI()/180))*100/2)^2*PI(),IF(AND(C$9="L",C$10="D"),(($C$7*Coefficients!$E$16)/($A3337*SIN(C$5*PI()/180))*100/2)^2*PI(),IF(AND(C$9="C",C$10="D"),(($C$7* Coefficients!$F$16)/($A3337*SIN(C$5*PI()/180))*100/2)^2*PI(),FALSE))))</f>
        <v>6.382159226691468</v>
      </c>
      <c r="I3337" s="42">
        <f t="shared" si="366"/>
        <v>3.9910758996808064E-2</v>
      </c>
      <c r="L3337" s="44"/>
    </row>
    <row r="3338" spans="1:12" x14ac:dyDescent="0.25">
      <c r="A3338" s="51">
        <f t="shared" si="367"/>
        <v>20090.928126083709</v>
      </c>
      <c r="B3338" s="5">
        <f t="shared" si="361"/>
        <v>1.1033550655555882E-2</v>
      </c>
      <c r="C3338" s="49">
        <f t="shared" si="364"/>
        <v>-39.145694135653713</v>
      </c>
      <c r="D3338" s="5">
        <f t="shared" si="362"/>
        <v>193.26089953572597</v>
      </c>
      <c r="E3338" s="5">
        <f t="shared" si="363"/>
        <v>4243.4396432907333</v>
      </c>
      <c r="F3338" s="5">
        <f t="shared" si="365"/>
        <v>36.277180293541477</v>
      </c>
      <c r="G3338" s="16">
        <f>IF(AND(C$9="L",C$10="IB"),IF((($C$7*Coefficients!$C$16)/($A3338*($C$4/100)))&lt;=1,2*ASIN(($C$7*Coefficients!$C$16)/( $A3338*($C$4/100)))*180/PI(),180),IF(AND(C$9="C",C$10="IB"),IF((($C$7*Coefficients!$D$16)/($A3338*($C$4/100)))&lt;=1,2*ASIN(($C$7*Coefficients!$D$16)/( $A3338*($C$4/100)))*180/PI(),180),IF(AND(C$9="L",C$10="D"),IF((($C$7*Coefficients!$E$16)/($A3338*($C$4/100)))&lt;=1,2*ASIN(($C$7*Coefficients!$E$16)/( $A3338*($C$4/100)))*180/PI(),180),IF(AND(C$9="C",C$10="D"),IF((($C$7*Coefficients!$F$16)/($A3338*($C$4/100)))&lt;=1,2*ASIN(($C$7*Coefficients!$F$16)/( $A3338*($C$4/100)))*180/PI(),180),FALSE))))</f>
        <v>3.8915264148996846</v>
      </c>
      <c r="H3338" s="50">
        <f>IF(AND(C$9="L",C$10="IB"),(($C$7*Coefficients!$C$16)/($A3338*SIN(C$5*PI()/180))*100/2)^2*PI(),IF(AND(C$9="C",C$10="IB"),(($C$7*Coefficients!$D$16)/($A3338*SIN(C$5*PI()/180))*100/2)^2*PI(),IF(AND(C$9="L",C$10="D"),(($C$7*Coefficients!$E$16)/($A3338*SIN(C$5*PI()/180))*100/2)^2*PI(),IF(AND(C$9="C",C$10="D"),(($C$7* Coefficients!$F$16)/($A3338*SIN(C$5*PI()/180))*100/2)^2*PI(),FALSE))))</f>
        <v>6.3528358686487207</v>
      </c>
      <c r="I3338" s="42">
        <f t="shared" si="366"/>
        <v>3.9818966798321961E-2</v>
      </c>
      <c r="L3338" s="44"/>
    </row>
    <row r="3339" spans="1:12" x14ac:dyDescent="0.25">
      <c r="A3339" s="51">
        <f t="shared" si="367"/>
        <v>20137.2424986203</v>
      </c>
      <c r="B3339" s="5">
        <f t="shared" si="361"/>
        <v>1.0935186317094225E-2</v>
      </c>
      <c r="C3339" s="49">
        <f t="shared" si="364"/>
        <v>-39.223476258385936</v>
      </c>
      <c r="D3339" s="5">
        <f t="shared" si="362"/>
        <v>193.70641192030484</v>
      </c>
      <c r="E3339" s="5">
        <f t="shared" si="363"/>
        <v>4263.0264707431907</v>
      </c>
      <c r="F3339" s="5">
        <f t="shared" si="365"/>
        <v>36.29718029354148</v>
      </c>
      <c r="G3339" s="16">
        <f>IF(AND(C$9="L",C$10="IB"),IF((($C$7*Coefficients!$C$16)/($A3339*($C$4/100)))&lt;=1,2*ASIN(($C$7*Coefficients!$C$16)/( $A3339*($C$4/100)))*180/PI(),180),IF(AND(C$9="C",C$10="IB"),IF((($C$7*Coefficients!$D$16)/($A3339*($C$4/100)))&lt;=1,2*ASIN(($C$7*Coefficients!$D$16)/( $A3339*($C$4/100)))*180/PI(),180),IF(AND(C$9="L",C$10="D"),IF((($C$7*Coefficients!$E$16)/($A3339*($C$4/100)))&lt;=1,2*ASIN(($C$7*Coefficients!$E$16)/( $A3339*($C$4/100)))*180/PI(),180),IF(AND(C$9="C",C$10="D"),IF((($C$7*Coefficients!$F$16)/($A3339*($C$4/100)))&lt;=1,2*ASIN(($C$7*Coefficients!$F$16)/( $A3339*($C$4/100)))*180/PI(),180),FALSE))))</f>
        <v>3.8825727220801656</v>
      </c>
      <c r="H3339" s="50">
        <f>IF(AND(C$9="L",C$10="IB"),(($C$7*Coefficients!$C$16)/($A3339*SIN(C$5*PI()/180))*100/2)^2*PI(),IF(AND(C$9="C",C$10="IB"),(($C$7*Coefficients!$D$16)/($A3339*SIN(C$5*PI()/180))*100/2)^2*PI(),IF(AND(C$9="L",C$10="D"),(($C$7*Coefficients!$E$16)/($A3339*SIN(C$5*PI()/180))*100/2)^2*PI(),IF(AND(C$9="C",C$10="D"),(($C$7* Coefficients!$F$16)/($A3339*SIN(C$5*PI()/180))*100/2)^2*PI(),FALSE))))</f>
        <v>6.3236472391980332</v>
      </c>
      <c r="I3339" s="42">
        <f t="shared" si="366"/>
        <v>3.9727385716033958E-2</v>
      </c>
      <c r="L3339" s="44"/>
    </row>
    <row r="3340" spans="1:12" x14ac:dyDescent="0.25">
      <c r="A3340" s="51">
        <f t="shared" si="367"/>
        <v>20183.66363681202</v>
      </c>
      <c r="B3340" s="5">
        <f t="shared" si="361"/>
        <v>1.0793246397737382E-2</v>
      </c>
      <c r="C3340" s="49">
        <f t="shared" si="364"/>
        <v>-39.336958167383372</v>
      </c>
      <c r="D3340" s="5">
        <f t="shared" si="362"/>
        <v>194.15295131699685</v>
      </c>
      <c r="E3340" s="5">
        <f t="shared" si="363"/>
        <v>4282.7037068833888</v>
      </c>
      <c r="F3340" s="5">
        <f t="shared" si="365"/>
        <v>36.317180293541476</v>
      </c>
      <c r="G3340" s="16">
        <f>IF(AND(C$9="L",C$10="IB"),IF((($C$7*Coefficients!$C$16)/($A3340*($C$4/100)))&lt;=1,2*ASIN(($C$7*Coefficients!$C$16)/( $A3340*($C$4/100)))*180/PI(),180),IF(AND(C$9="C",C$10="IB"),IF((($C$7*Coefficients!$D$16)/($A3340*($C$4/100)))&lt;=1,2*ASIN(($C$7*Coefficients!$D$16)/( $A3340*($C$4/100)))*180/PI(),180),IF(AND(C$9="L",C$10="D"),IF((($C$7*Coefficients!$E$16)/($A3340*($C$4/100)))&lt;=1,2*ASIN(($C$7*Coefficients!$E$16)/( $A3340*($C$4/100)))*180/PI(),180),IF(AND(C$9="C",C$10="D"),IF((($C$7*Coefficients!$F$16)/($A3340*($C$4/100)))&lt;=1,2*ASIN(($C$7*Coefficients!$F$16)/( $A3340*($C$4/100)))*180/PI(),180),FALSE))))</f>
        <v>3.8736396458138311</v>
      </c>
      <c r="H3340" s="50">
        <f>IF(AND(C$9="L",C$10="IB"),(($C$7*Coefficients!$C$16)/($A3340*SIN(C$5*PI()/180))*100/2)^2*PI(),IF(AND(C$9="C",C$10="IB"),(($C$7*Coefficients!$D$16)/($A3340*SIN(C$5*PI()/180))*100/2)^2*PI(),IF(AND(C$9="L",C$10="D"),(($C$7*Coefficients!$E$16)/($A3340*SIN(C$5*PI()/180))*100/2)^2*PI(),IF(AND(C$9="C",C$10="D"),(($C$7* Coefficients!$F$16)/($A3340*SIN(C$5*PI()/180))*100/2)^2*PI(),FALSE))))</f>
        <v>6.2945927193177482</v>
      </c>
      <c r="I3340" s="42">
        <f t="shared" si="366"/>
        <v>3.963601526439027E-2</v>
      </c>
      <c r="L3340" s="44"/>
    </row>
    <row r="3341" spans="1:12" x14ac:dyDescent="0.25">
      <c r="A3341" s="51">
        <f t="shared" si="367"/>
        <v>20230.191786779116</v>
      </c>
      <c r="B3341" s="5">
        <f t="shared" si="361"/>
        <v>1.0608302214304473E-2</v>
      </c>
      <c r="C3341" s="49">
        <f t="shared" si="364"/>
        <v>-39.487082327550723</v>
      </c>
      <c r="D3341" s="5">
        <f t="shared" si="362"/>
        <v>194.60052009330937</v>
      </c>
      <c r="E3341" s="5">
        <f t="shared" si="363"/>
        <v>4302.4717690188663</v>
      </c>
      <c r="F3341" s="5">
        <f t="shared" si="365"/>
        <v>36.337180293541479</v>
      </c>
      <c r="G3341" s="16">
        <f>IF(AND(C$9="L",C$10="IB"),IF((($C$7*Coefficients!$C$16)/($A3341*($C$4/100)))&lt;=1,2*ASIN(($C$7*Coefficients!$C$16)/( $A3341*($C$4/100)))*180/PI(),180),IF(AND(C$9="C",C$10="IB"),IF((($C$7*Coefficients!$D$16)/($A3341*($C$4/100)))&lt;=1,2*ASIN(($C$7*Coefficients!$D$16)/( $A3341*($C$4/100)))*180/PI(),180),IF(AND(C$9="L",C$10="D"),IF((($C$7*Coefficients!$E$16)/($A3341*($C$4/100)))&lt;=1,2*ASIN(($C$7*Coefficients!$E$16)/( $A3341*($C$4/100)))*180/PI(),180),IF(AND(C$9="C",C$10="D"),IF((($C$7*Coefficients!$F$16)/($A3341*($C$4/100)))&lt;=1,2*ASIN(($C$7*Coefficients!$F$16)/( $A3341*($C$4/100)))*180/PI(),180),FALSE))))</f>
        <v>3.8647271385210691</v>
      </c>
      <c r="H3341" s="50">
        <f>IF(AND(C$9="L",C$10="IB"),(($C$7*Coefficients!$C$16)/($A3341*SIN(C$5*PI()/180))*100/2)^2*PI(),IF(AND(C$9="C",C$10="IB"),(($C$7*Coefficients!$D$16)/($A3341*SIN(C$5*PI()/180))*100/2)^2*PI(),IF(AND(C$9="L",C$10="D"),(($C$7*Coefficients!$E$16)/($A3341*SIN(C$5*PI()/180))*100/2)^2*PI(),IF(AND(C$9="C",C$10="D"),(($C$7* Coefficients!$F$16)/($A3341*SIN(C$5*PI()/180))*100/2)^2*PI(),FALSE))))</f>
        <v>6.2656716928303675</v>
      </c>
      <c r="I3341" s="42">
        <f t="shared" si="366"/>
        <v>3.9544854958953872E-2</v>
      </c>
      <c r="L3341" s="44"/>
    </row>
    <row r="3342" spans="1:12" x14ac:dyDescent="0.25">
      <c r="A3342" s="51">
        <f t="shared" si="367"/>
        <v>20276.827195209211</v>
      </c>
      <c r="B3342" s="5">
        <f t="shared" si="361"/>
        <v>1.0381101566907988E-2</v>
      </c>
      <c r="C3342" s="49">
        <f t="shared" si="364"/>
        <v>-39.67513119748476</v>
      </c>
      <c r="D3342" s="5">
        <f t="shared" si="362"/>
        <v>195.04912062220754</v>
      </c>
      <c r="E3342" s="5">
        <f t="shared" si="363"/>
        <v>4322.3310763833715</v>
      </c>
      <c r="F3342" s="5">
        <f t="shared" si="365"/>
        <v>36.357180293541475</v>
      </c>
      <c r="G3342" s="16">
        <f>IF(AND(C$9="L",C$10="IB"),IF((($C$7*Coefficients!$C$16)/($A3342*($C$4/100)))&lt;=1,2*ASIN(($C$7*Coefficients!$C$16)/( $A3342*($C$4/100)))*180/PI(),180),IF(AND(C$9="C",C$10="IB"),IF((($C$7*Coefficients!$D$16)/($A3342*($C$4/100)))&lt;=1,2*ASIN(($C$7*Coefficients!$D$16)/( $A3342*($C$4/100)))*180/PI(),180),IF(AND(C$9="L",C$10="D"),IF((($C$7*Coefficients!$E$16)/($A3342*($C$4/100)))&lt;=1,2*ASIN(($C$7*Coefficients!$E$16)/( $A3342*($C$4/100)))*180/PI(),180),IF(AND(C$9="C",C$10="D"),IF((($C$7*Coefficients!$F$16)/($A3342*($C$4/100)))&lt;=1,2*ASIN(($C$7*Coefficients!$F$16)/( $A3342*($C$4/100)))*180/PI(),180),FALSE))))</f>
        <v>3.8558351527328103</v>
      </c>
      <c r="H3342" s="50">
        <f>IF(AND(C$9="L",C$10="IB"),(($C$7*Coefficients!$C$16)/($A3342*SIN(C$5*PI()/180))*100/2)^2*PI(),IF(AND(C$9="C",C$10="IB"),(($C$7*Coefficients!$D$16)/($A3342*SIN(C$5*PI()/180))*100/2)^2*PI(),IF(AND(C$9="L",C$10="D"),(($C$7*Coefficients!$E$16)/($A3342*SIN(C$5*PI()/180))*100/2)^2*PI(),IF(AND(C$9="C",C$10="D"),(($C$7* Coefficients!$F$16)/($A3342*SIN(C$5*PI()/180))*100/2)^2*PI(),FALSE))))</f>
        <v>6.2368835463894605</v>
      </c>
      <c r="I3342" s="42">
        <f t="shared" si="366"/>
        <v>3.9453904316401896E-2</v>
      </c>
      <c r="L3342" s="44"/>
    </row>
    <row r="3343" spans="1:12" x14ac:dyDescent="0.25">
      <c r="A3343" s="51">
        <f t="shared" si="367"/>
        <v>20323.570109358599</v>
      </c>
      <c r="B3343" s="5">
        <f t="shared" si="361"/>
        <v>1.0112567326120448E-2</v>
      </c>
      <c r="C3343" s="49">
        <f t="shared" si="364"/>
        <v>-39.902771479627511</v>
      </c>
      <c r="D3343" s="5">
        <f t="shared" si="362"/>
        <v>195.49875528212669</v>
      </c>
      <c r="E3343" s="5">
        <f t="shared" si="363"/>
        <v>4342.2820501457472</v>
      </c>
      <c r="F3343" s="5">
        <f t="shared" si="365"/>
        <v>36.377180293541478</v>
      </c>
      <c r="G3343" s="16">
        <f>IF(AND(C$9="L",C$10="IB"),IF((($C$7*Coefficients!$C$16)/($A3343*($C$4/100)))&lt;=1,2*ASIN(($C$7*Coefficients!$C$16)/( $A3343*($C$4/100)))*180/PI(),180),IF(AND(C$9="C",C$10="IB"),IF((($C$7*Coefficients!$D$16)/($A3343*($C$4/100)))&lt;=1,2*ASIN(($C$7*Coefficients!$D$16)/( $A3343*($C$4/100)))*180/PI(),180),IF(AND(C$9="L",C$10="D"),IF((($C$7*Coefficients!$E$16)/($A3343*($C$4/100)))&lt;=1,2*ASIN(($C$7*Coefficients!$E$16)/( $A3343*($C$4/100)))*180/PI(),180),IF(AND(C$9="C",C$10="D"),IF((($C$7*Coefficients!$F$16)/($A3343*($C$4/100)))&lt;=1,2*ASIN(($C$7*Coefficients!$F$16)/( $A3343*($C$4/100)))*180/PI(),180),FALSE))))</f>
        <v>3.8469636410902837</v>
      </c>
      <c r="H3343" s="50">
        <f>IF(AND(C$9="L",C$10="IB"),(($C$7*Coefficients!$C$16)/($A3343*SIN(C$5*PI()/180))*100/2)^2*PI(),IF(AND(C$9="C",C$10="IB"),(($C$7*Coefficients!$D$16)/($A3343*SIN(C$5*PI()/180))*100/2)^2*PI(),IF(AND(C$9="L",C$10="D"),(($C$7*Coefficients!$E$16)/($A3343*SIN(C$5*PI()/180))*100/2)^2*PI(),IF(AND(C$9="C",C$10="D"),(($C$7* Coefficients!$F$16)/($A3343*SIN(C$5*PI()/180))*100/2)^2*PI(),FALSE))))</f>
        <v>6.2082276694666731</v>
      </c>
      <c r="I3343" s="42">
        <f t="shared" si="366"/>
        <v>3.9363162854523084E-2</v>
      </c>
      <c r="L3343" s="44"/>
    </row>
    <row r="3344" spans="1:12" x14ac:dyDescent="0.25">
      <c r="A3344" s="51">
        <f t="shared" si="367"/>
        <v>20370.420777053554</v>
      </c>
      <c r="B3344" s="5">
        <f t="shared" si="361"/>
        <v>9.8037952748259126E-3</v>
      </c>
      <c r="C3344" s="49">
        <f t="shared" si="364"/>
        <v>-40.172115327309299</v>
      </c>
      <c r="D3344" s="5">
        <f t="shared" si="362"/>
        <v>195.94942645698504</v>
      </c>
      <c r="E3344" s="5">
        <f t="shared" si="363"/>
        <v>4362.3251134188613</v>
      </c>
      <c r="F3344" s="5">
        <f t="shared" si="365"/>
        <v>36.397180293541481</v>
      </c>
      <c r="G3344" s="16">
        <f>IF(AND(C$9="L",C$10="IB"),IF((($C$7*Coefficients!$C$16)/($A3344*($C$4/100)))&lt;=1,2*ASIN(($C$7*Coefficients!$C$16)/( $A3344*($C$4/100)))*180/PI(),180),IF(AND(C$9="C",C$10="IB"),IF((($C$7*Coefficients!$D$16)/($A3344*($C$4/100)))&lt;=1,2*ASIN(($C$7*Coefficients!$D$16)/( $A3344*($C$4/100)))*180/PI(),180),IF(AND(C$9="L",C$10="D"),IF((($C$7*Coefficients!$E$16)/($A3344*($C$4/100)))&lt;=1,2*ASIN(($C$7*Coefficients!$E$16)/( $A3344*($C$4/100)))*180/PI(),180),IF(AND(C$9="C",C$10="D"),IF((($C$7*Coefficients!$F$16)/($A3344*($C$4/100)))&lt;=1,2*ASIN(($C$7*Coefficients!$F$16)/( $A3344*($C$4/100)))*180/PI(),180),FALSE))))</f>
        <v>3.838112556344746</v>
      </c>
      <c r="H3344" s="50">
        <f>IF(AND(C$9="L",C$10="IB"),(($C$7*Coefficients!$C$16)/($A3344*SIN(C$5*PI()/180))*100/2)^2*PI(),IF(AND(C$9="C",C$10="IB"),(($C$7*Coefficients!$D$16)/($A3344*SIN(C$5*PI()/180))*100/2)^2*PI(),IF(AND(C$9="L",C$10="D"),(($C$7*Coefficients!$E$16)/($A3344*SIN(C$5*PI()/180))*100/2)^2*PI(),IF(AND(C$9="C",C$10="D"),(($C$7* Coefficients!$F$16)/($A3344*SIN(C$5*PI()/180))*100/2)^2*PI(),FALSE))))</f>
        <v>6.1797034543387719</v>
      </c>
      <c r="I3344" s="42">
        <f t="shared" si="366"/>
        <v>3.9272630092215245E-2</v>
      </c>
      <c r="L3344" s="44"/>
    </row>
    <row r="3345" spans="1:12" x14ac:dyDescent="0.25">
      <c r="A3345" s="51">
        <f t="shared" si="367"/>
        <v>20417.379446691655</v>
      </c>
      <c r="B3345" s="5">
        <f t="shared" si="361"/>
        <v>9.4560512000337292E-3</v>
      </c>
      <c r="C3345" s="49">
        <f t="shared" si="364"/>
        <v>-40.485803699155042</v>
      </c>
      <c r="D3345" s="5">
        <f t="shared" si="362"/>
        <v>196.40113653619628</v>
      </c>
      <c r="E3345" s="5">
        <f t="shared" si="363"/>
        <v>4382.4606912685767</v>
      </c>
      <c r="F3345" s="5">
        <f t="shared" si="365"/>
        <v>36.417180293541477</v>
      </c>
      <c r="G3345" s="16">
        <f>IF(AND(C$9="L",C$10="IB"),IF((($C$7*Coefficients!$C$16)/($A3345*($C$4/100)))&lt;=1,2*ASIN(($C$7*Coefficients!$C$16)/( $A3345*($C$4/100)))*180/PI(),180),IF(AND(C$9="C",C$10="IB"),IF((($C$7*Coefficients!$D$16)/($A3345*($C$4/100)))&lt;=1,2*ASIN(($C$7*Coefficients!$D$16)/( $A3345*($C$4/100)))*180/PI(),180),IF(AND(C$9="L",C$10="D"),IF((($C$7*Coefficients!$E$16)/($A3345*($C$4/100)))&lt;=1,2*ASIN(($C$7*Coefficients!$E$16)/( $A3345*($C$4/100)))*180/PI(),180),IF(AND(C$9="C",C$10="D"),IF((($C$7*Coefficients!$F$16)/($A3345*($C$4/100)))&lt;=1,2*ASIN(($C$7*Coefficients!$F$16)/( $A3345*($C$4/100)))*180/PI(),180),FALSE))))</f>
        <v>3.8292818513572211</v>
      </c>
      <c r="H3345" s="50">
        <f>IF(AND(C$9="L",C$10="IB"),(($C$7*Coefficients!$C$16)/($A3345*SIN(C$5*PI()/180))*100/2)^2*PI(),IF(AND(C$9="C",C$10="IB"),(($C$7*Coefficients!$D$16)/($A3345*SIN(C$5*PI()/180))*100/2)^2*PI(),IF(AND(C$9="L",C$10="D"),(($C$7*Coefficients!$E$16)/($A3345*SIN(C$5*PI()/180))*100/2)^2*PI(),IF(AND(C$9="C",C$10="D"),(($C$7* Coefficients!$F$16)/($A3345*SIN(C$5*PI()/180))*100/2)^2*PI(),FALSE))))</f>
        <v>6.151310296074759</v>
      </c>
      <c r="I3345" s="42">
        <f t="shared" si="366"/>
        <v>3.9182305549482682E-2</v>
      </c>
      <c r="L3345" s="44"/>
    </row>
    <row r="3346" spans="1:12" x14ac:dyDescent="0.25">
      <c r="A3346" s="51">
        <f t="shared" si="367"/>
        <v>20464.446367243094</v>
      </c>
      <c r="B3346" s="5">
        <f t="shared" si="361"/>
        <v>9.0707672330693091E-3</v>
      </c>
      <c r="C3346" s="49">
        <f t="shared" si="364"/>
        <v>-40.847119548773428</v>
      </c>
      <c r="D3346" s="5">
        <f t="shared" si="362"/>
        <v>196.8538879146823</v>
      </c>
      <c r="E3346" s="5">
        <f t="shared" si="363"/>
        <v>4402.6892107227823</v>
      </c>
      <c r="F3346" s="5">
        <f t="shared" si="365"/>
        <v>36.437180293541473</v>
      </c>
      <c r="G3346" s="16">
        <f>IF(AND(C$9="L",C$10="IB"),IF((($C$7*Coefficients!$C$16)/($A3346*($C$4/100)))&lt;=1,2*ASIN(($C$7*Coefficients!$C$16)/( $A3346*($C$4/100)))*180/PI(),180),IF(AND(C$9="C",C$10="IB"),IF((($C$7*Coefficients!$D$16)/($A3346*($C$4/100)))&lt;=1,2*ASIN(($C$7*Coefficients!$D$16)/( $A3346*($C$4/100)))*180/PI(),180),IF(AND(C$9="L",C$10="D"),IF((($C$7*Coefficients!$E$16)/($A3346*($C$4/100)))&lt;=1,2*ASIN(($C$7*Coefficients!$E$16)/( $A3346*($C$4/100)))*180/PI(),180),IF(AND(C$9="C",C$10="D"),IF((($C$7*Coefficients!$F$16)/($A3346*($C$4/100)))&lt;=1,2*ASIN(($C$7*Coefficients!$F$16)/( $A3346*($C$4/100)))*180/PI(),180),FALSE))))</f>
        <v>3.8204714790982459</v>
      </c>
      <c r="H3346" s="50">
        <f>IF(AND(C$9="L",C$10="IB"),(($C$7*Coefficients!$C$16)/($A3346*SIN(C$5*PI()/180))*100/2)^2*PI(),IF(AND(C$9="C",C$10="IB"),(($C$7*Coefficients!$D$16)/($A3346*SIN(C$5*PI()/180))*100/2)^2*PI(),IF(AND(C$9="L",C$10="D"),(($C$7*Coefficients!$E$16)/($A3346*SIN(C$5*PI()/180))*100/2)^2*PI(),IF(AND(C$9="C",C$10="D"),(($C$7* Coefficients!$F$16)/($A3346*SIN(C$5*PI()/180))*100/2)^2*PI(),FALSE))))</f>
        <v>6.1230475925230401</v>
      </c>
      <c r="I3346" s="42">
        <f t="shared" si="366"/>
        <v>3.9092188747433657E-2</v>
      </c>
      <c r="L3346" s="44"/>
    </row>
    <row r="3347" spans="1:12" x14ac:dyDescent="0.25">
      <c r="A3347" s="51">
        <f t="shared" si="367"/>
        <v>20511.621788251996</v>
      </c>
      <c r="B3347" s="5">
        <f t="shared" si="361"/>
        <v>8.6495374397890581E-3</v>
      </c>
      <c r="C3347" s="49">
        <f t="shared" si="364"/>
        <v>-41.260142342538614</v>
      </c>
      <c r="D3347" s="5">
        <f t="shared" si="362"/>
        <v>197.30768299288579</v>
      </c>
      <c r="E3347" s="5">
        <f t="shared" si="363"/>
        <v>4423.0111007804317</v>
      </c>
      <c r="F3347" s="5">
        <f t="shared" si="365"/>
        <v>36.457180293541477</v>
      </c>
      <c r="G3347" s="16">
        <f>IF(AND(C$9="L",C$10="IB"),IF((($C$7*Coefficients!$C$16)/($A3347*($C$4/100)))&lt;=1,2*ASIN(($C$7*Coefficients!$C$16)/( $A3347*($C$4/100)))*180/PI(),180),IF(AND(C$9="C",C$10="IB"),IF((($C$7*Coefficients!$D$16)/($A3347*($C$4/100)))&lt;=1,2*ASIN(($C$7*Coefficients!$D$16)/( $A3347*($C$4/100)))*180/PI(),180),IF(AND(C$9="L",C$10="D"),IF((($C$7*Coefficients!$E$16)/($A3347*($C$4/100)))&lt;=1,2*ASIN(($C$7*Coefficients!$E$16)/( $A3347*($C$4/100)))*180/PI(),180),IF(AND(C$9="C",C$10="D"),IF((($C$7*Coefficients!$F$16)/($A3347*($C$4/100)))&lt;=1,2*ASIN(($C$7*Coefficients!$F$16)/( $A3347*($C$4/100)))*180/PI(),180),FALSE))))</f>
        <v>3.8116813926476052</v>
      </c>
      <c r="H3347" s="50">
        <f>IF(AND(C$9="L",C$10="IB"),(($C$7*Coefficients!$C$16)/($A3347*SIN(C$5*PI()/180))*100/2)^2*PI(),IF(AND(C$9="C",C$10="IB"),(($C$7*Coefficients!$D$16)/($A3347*SIN(C$5*PI()/180))*100/2)^2*PI(),IF(AND(C$9="L",C$10="D"),(($C$7*Coefficients!$E$16)/($A3347*SIN(C$5*PI()/180))*100/2)^2*PI(),IF(AND(C$9="C",C$10="D"),(($C$7* Coefficients!$F$16)/($A3347*SIN(C$5*PI()/180))*100/2)^2*PI(),FALSE))))</f>
        <v>6.0949147442986638</v>
      </c>
      <c r="I3347" s="42">
        <f t="shared" si="366"/>
        <v>3.9002279208277868E-2</v>
      </c>
      <c r="L3347" s="44"/>
    </row>
    <row r="3348" spans="1:12" x14ac:dyDescent="0.25">
      <c r="A3348" s="51">
        <f t="shared" si="367"/>
        <v>20558.90595983775</v>
      </c>
      <c r="B3348" s="5">
        <f t="shared" si="361"/>
        <v>8.194112665781907E-3</v>
      </c>
      <c r="C3348" s="49">
        <f t="shared" si="364"/>
        <v>-41.729961379317295</v>
      </c>
      <c r="D3348" s="5">
        <f t="shared" si="362"/>
        <v>197.7625241767831</v>
      </c>
      <c r="E3348" s="5">
        <f t="shared" si="363"/>
        <v>4443.4267924206451</v>
      </c>
      <c r="F3348" s="5">
        <f t="shared" si="365"/>
        <v>36.477180293541473</v>
      </c>
      <c r="G3348" s="16">
        <f>IF(AND(C$9="L",C$10="IB"),IF((($C$7*Coefficients!$C$16)/($A3348*($C$4/100)))&lt;=1,2*ASIN(($C$7*Coefficients!$C$16)/( $A3348*($C$4/100)))*180/PI(),180),IF(AND(C$9="C",C$10="IB"),IF((($C$7*Coefficients!$D$16)/($A3348*($C$4/100)))&lt;=1,2*ASIN(($C$7*Coefficients!$D$16)/( $A3348*($C$4/100)))*180/PI(),180),IF(AND(C$9="L",C$10="D"),IF((($C$7*Coefficients!$E$16)/($A3348*($C$4/100)))&lt;=1,2*ASIN(($C$7*Coefficients!$E$16)/( $A3348*($C$4/100)))*180/PI(),180),IF(AND(C$9="C",C$10="D"),IF((($C$7*Coefficients!$F$16)/($A3348*($C$4/100)))&lt;=1,2*ASIN(($C$7*Coefficients!$F$16)/( $A3348*($C$4/100)))*180/PI(),180),FALSE))))</f>
        <v>3.8029115451940743</v>
      </c>
      <c r="H3348" s="50">
        <f>IF(AND(C$9="L",C$10="IB"),(($C$7*Coefficients!$C$16)/($A3348*SIN(C$5*PI()/180))*100/2)^2*PI(),IF(AND(C$9="C",C$10="IB"),(($C$7*Coefficients!$D$16)/($A3348*SIN(C$5*PI()/180))*100/2)^2*PI(),IF(AND(C$9="L",C$10="D"),(($C$7*Coefficients!$E$16)/($A3348*SIN(C$5*PI()/180))*100/2)^2*PI(),IF(AND(C$9="C",C$10="D"),(($C$7* Coefficients!$F$16)/($A3348*SIN(C$5*PI()/180))*100/2)^2*PI(),FALSE))))</f>
        <v>6.0669111547705858</v>
      </c>
      <c r="I3348" s="42">
        <f t="shared" si="366"/>
        <v>3.8912576455323873E-2</v>
      </c>
      <c r="L3348" s="44"/>
    </row>
    <row r="3349" spans="1:12" x14ac:dyDescent="0.25">
      <c r="A3349" s="51">
        <f t="shared" si="367"/>
        <v>20606.299132696324</v>
      </c>
      <c r="B3349" s="5">
        <f t="shared" si="361"/>
        <v>7.7063946449022584E-3</v>
      </c>
      <c r="C3349" s="49">
        <f t="shared" si="364"/>
        <v>-42.262975090174905</v>
      </c>
      <c r="D3349" s="5">
        <f t="shared" si="362"/>
        <v>198.21841387789695</v>
      </c>
      <c r="E3349" s="5">
        <f t="shared" si="363"/>
        <v>4463.9367186118598</v>
      </c>
      <c r="F3349" s="5">
        <f t="shared" si="365"/>
        <v>36.497180293541469</v>
      </c>
      <c r="G3349" s="16">
        <f>IF(AND(C$9="L",C$10="IB"),IF((($C$7*Coefficients!$C$16)/($A3349*($C$4/100)))&lt;=1,2*ASIN(($C$7*Coefficients!$C$16)/( $A3349*($C$4/100)))*180/PI(),180),IF(AND(C$9="C",C$10="IB"),IF((($C$7*Coefficients!$D$16)/($A3349*($C$4/100)))&lt;=1,2*ASIN(($C$7*Coefficients!$D$16)/( $A3349*($C$4/100)))*180/PI(),180),IF(AND(C$9="L",C$10="D"),IF((($C$7*Coefficients!$E$16)/($A3349*($C$4/100)))&lt;=1,2*ASIN(($C$7*Coefficients!$E$16)/( $A3349*($C$4/100)))*180/PI(),180),IF(AND(C$9="C",C$10="D"),IF((($C$7*Coefficients!$F$16)/($A3349*($C$4/100)))&lt;=1,2*ASIN(($C$7*Coefficients!$F$16)/( $A3349*($C$4/100)))*180/PI(),180),FALSE))))</f>
        <v>3.7941618900351606</v>
      </c>
      <c r="H3349" s="50">
        <f>IF(AND(C$9="L",C$10="IB"),(($C$7*Coefficients!$C$16)/($A3349*SIN(C$5*PI()/180))*100/2)^2*PI(),IF(AND(C$9="C",C$10="IB"),(($C$7*Coefficients!$D$16)/($A3349*SIN(C$5*PI()/180))*100/2)^2*PI(),IF(AND(C$9="L",C$10="D"),(($C$7*Coefficients!$E$16)/($A3349*SIN(C$5*PI()/180))*100/2)^2*PI(),IF(AND(C$9="C",C$10="D"),(($C$7* Coefficients!$F$16)/($A3349*SIN(C$5*PI()/180))*100/2)^2*PI(),FALSE))))</f>
        <v>6.0390362300490512</v>
      </c>
      <c r="I3349" s="42">
        <f t="shared" si="366"/>
        <v>3.8823080012976616E-2</v>
      </c>
      <c r="L3349" s="44"/>
    </row>
    <row r="3350" spans="1:12" x14ac:dyDescent="0.25">
      <c r="A3350" s="51">
        <f t="shared" si="367"/>
        <v>20653.801558101604</v>
      </c>
      <c r="B3350" s="5">
        <f t="shared" si="361"/>
        <v>7.1884293829203305E-3</v>
      </c>
      <c r="C3350" s="49">
        <f t="shared" si="364"/>
        <v>-42.867319785787174</v>
      </c>
      <c r="D3350" s="5">
        <f t="shared" si="362"/>
        <v>198.67535451330914</v>
      </c>
      <c r="E3350" s="5">
        <f t="shared" si="363"/>
        <v>4484.5413143209998</v>
      </c>
      <c r="F3350" s="5">
        <f t="shared" si="365"/>
        <v>36.517180293541472</v>
      </c>
      <c r="G3350" s="16">
        <f>IF(AND(C$9="L",C$10="IB"),IF((($C$7*Coefficients!$C$16)/($A3350*($C$4/100)))&lt;=1,2*ASIN(($C$7*Coefficients!$C$16)/( $A3350*($C$4/100)))*180/PI(),180),IF(AND(C$9="C",C$10="IB"),IF((($C$7*Coefficients!$D$16)/($A3350*($C$4/100)))&lt;=1,2*ASIN(($C$7*Coefficients!$D$16)/( $A3350*($C$4/100)))*180/PI(),180),IF(AND(C$9="L",C$10="D"),IF((($C$7*Coefficients!$E$16)/($A3350*($C$4/100)))&lt;=1,2*ASIN(($C$7*Coefficients!$E$16)/( $A3350*($C$4/100)))*180/PI(),180),IF(AND(C$9="C",C$10="D"),IF((($C$7*Coefficients!$F$16)/($A3350*($C$4/100)))&lt;=1,2*ASIN(($C$7*Coefficients!$F$16)/( $A3350*($C$4/100)))*180/PI(),180),FALSE))))</f>
        <v>3.7854323805768497</v>
      </c>
      <c r="H3350" s="50">
        <f>IF(AND(C$9="L",C$10="IB"),(($C$7*Coefficients!$C$16)/($A3350*SIN(C$5*PI()/180))*100/2)^2*PI(),IF(AND(C$9="C",C$10="IB"),(($C$7*Coefficients!$D$16)/($A3350*SIN(C$5*PI()/180))*100/2)^2*PI(),IF(AND(C$9="L",C$10="D"),(($C$7*Coefficients!$E$16)/($A3350*SIN(C$5*PI()/180))*100/2)^2*PI(),IF(AND(C$9="C",C$10="D"),(($C$7* Coefficients!$F$16)/($A3350*SIN(C$5*PI()/180))*100/2)^2*PI(),FALSE))))</f>
        <v>6.0112893789729682</v>
      </c>
      <c r="I3350" s="42">
        <f t="shared" si="366"/>
        <v>3.8733789406734866E-2</v>
      </c>
      <c r="L3350" s="44"/>
    </row>
    <row r="3351" spans="1:12" x14ac:dyDescent="0.25">
      <c r="A3351" s="51">
        <f t="shared" si="367"/>
        <v>20701.413487906724</v>
      </c>
      <c r="B3351" s="5">
        <f t="shared" si="361"/>
        <v>6.6423998315559996E-3</v>
      </c>
      <c r="C3351" s="49">
        <f t="shared" si="364"/>
        <v>-43.553499721960776</v>
      </c>
      <c r="D3351" s="5">
        <f t="shared" si="362"/>
        <v>199.13334850567347</v>
      </c>
      <c r="E3351" s="5">
        <f t="shared" si="363"/>
        <v>4505.2410165227047</v>
      </c>
      <c r="F3351" s="5">
        <f t="shared" si="365"/>
        <v>36.537180293541468</v>
      </c>
      <c r="G3351" s="16">
        <f>IF(AND(C$9="L",C$10="IB"),IF((($C$7*Coefficients!$C$16)/($A3351*($C$4/100)))&lt;=1,2*ASIN(($C$7*Coefficients!$C$16)/( $A3351*($C$4/100)))*180/PI(),180),IF(AND(C$9="C",C$10="IB"),IF((($C$7*Coefficients!$D$16)/($A3351*($C$4/100)))&lt;=1,2*ASIN(($C$7*Coefficients!$D$16)/( $A3351*($C$4/100)))*180/PI(),180),IF(AND(C$9="L",C$10="D"),IF((($C$7*Coefficients!$E$16)/($A3351*($C$4/100)))&lt;=1,2*ASIN(($C$7*Coefficients!$E$16)/( $A3351*($C$4/100)))*180/PI(),180),IF(AND(C$9="C",C$10="D"),IF((($C$7*Coefficients!$F$16)/($A3351*($C$4/100)))&lt;=1,2*ASIN(($C$7*Coefficients!$F$16)/( $A3351*($C$4/100)))*180/PI(),180),FALSE))))</f>
        <v>3.7767229703333438</v>
      </c>
      <c r="H3351" s="50">
        <f>IF(AND(C$9="L",C$10="IB"),(($C$7*Coefficients!$C$16)/($A3351*SIN(C$5*PI()/180))*100/2)^2*PI(),IF(AND(C$9="C",C$10="IB"),(($C$7*Coefficients!$D$16)/($A3351*SIN(C$5*PI()/180))*100/2)^2*PI(),IF(AND(C$9="L",C$10="D"),(($C$7*Coefficients!$E$16)/($A3351*SIN(C$5*PI()/180))*100/2)^2*PI(),IF(AND(C$9="C",C$10="D"),(($C$7* Coefficients!$F$16)/($A3351*SIN(C$5*PI()/180))*100/2)^2*PI(),FALSE))))</f>
        <v>5.983670013097389</v>
      </c>
      <c r="I3351" s="42">
        <f t="shared" si="366"/>
        <v>3.8644704163188714E-2</v>
      </c>
      <c r="L3351" s="44"/>
    </row>
    <row r="3352" spans="1:12" x14ac:dyDescent="0.25">
      <c r="A3352" s="51">
        <f t="shared" si="367"/>
        <v>20749.13517454539</v>
      </c>
      <c r="B3352" s="5">
        <f t="shared" si="361"/>
        <v>6.0706178716729165E-3</v>
      </c>
      <c r="C3352" s="49">
        <f t="shared" si="364"/>
        <v>-44.33534207766526</v>
      </c>
      <c r="D3352" s="5">
        <f t="shared" si="362"/>
        <v>199.59239828322839</v>
      </c>
      <c r="E3352" s="5">
        <f t="shared" si="363"/>
        <v>4526.0362642085975</v>
      </c>
      <c r="F3352" s="5">
        <f t="shared" si="365"/>
        <v>36.557180293541471</v>
      </c>
      <c r="G3352" s="16">
        <f>IF(AND(C$9="L",C$10="IB"),IF((($C$7*Coefficients!$C$16)/($A3352*($C$4/100)))&lt;=1,2*ASIN(($C$7*Coefficients!$C$16)/( $A3352*($C$4/100)))*180/PI(),180),IF(AND(C$9="C",C$10="IB"),IF((($C$7*Coefficients!$D$16)/($A3352*($C$4/100)))&lt;=1,2*ASIN(($C$7*Coefficients!$D$16)/( $A3352*($C$4/100)))*180/PI(),180),IF(AND(C$9="L",C$10="D"),IF((($C$7*Coefficients!$E$16)/($A3352*($C$4/100)))&lt;=1,2*ASIN(($C$7*Coefficients!$E$16)/( $A3352*($C$4/100)))*180/PI(),180),IF(AND(C$9="C",C$10="D"),IF((($C$7*Coefficients!$F$16)/($A3352*($C$4/100)))&lt;=1,2*ASIN(($C$7*Coefficients!$F$16)/( $A3352*($C$4/100)))*180/PI(),180),FALSE))))</f>
        <v>3.7680336129268097</v>
      </c>
      <c r="H3352" s="50">
        <f>IF(AND(C$9="L",C$10="IB"),(($C$7*Coefficients!$C$16)/($A3352*SIN(C$5*PI()/180))*100/2)^2*PI(),IF(AND(C$9="C",C$10="IB"),(($C$7*Coefficients!$D$16)/($A3352*SIN(C$5*PI()/180))*100/2)^2*PI(),IF(AND(C$9="L",C$10="D"),(($C$7*Coefficients!$E$16)/($A3352*SIN(C$5*PI()/180))*100/2)^2*PI(),IF(AND(C$9="C",C$10="D"),(($C$7* Coefficients!$F$16)/($A3352*SIN(C$5*PI()/180))*100/2)^2*PI(),FALSE))))</f>
        <v>5.9561775466810225</v>
      </c>
      <c r="I3352" s="42">
        <f t="shared" si="366"/>
        <v>3.8555823810017077E-2</v>
      </c>
      <c r="L3352" s="44"/>
    </row>
    <row r="3353" spans="1:12" x14ac:dyDescent="0.25">
      <c r="A3353" s="51">
        <f t="shared" si="367"/>
        <v>20796.966871033237</v>
      </c>
      <c r="B3353" s="5">
        <f t="shared" si="361"/>
        <v>5.4755156279271897E-3</v>
      </c>
      <c r="C3353" s="49">
        <f t="shared" si="364"/>
        <v>-45.231499543202574</v>
      </c>
      <c r="D3353" s="5">
        <f t="shared" si="362"/>
        <v>200.05250627981013</v>
      </c>
      <c r="E3353" s="5">
        <f t="shared" si="363"/>
        <v>4546.9274983965915</v>
      </c>
      <c r="F3353" s="5">
        <f t="shared" si="365"/>
        <v>36.577180293541467</v>
      </c>
      <c r="G3353" s="16">
        <f>IF(AND(C$9="L",C$10="IB"),IF((($C$7*Coefficients!$C$16)/($A3353*($C$4/100)))&lt;=1,2*ASIN(($C$7*Coefficients!$C$16)/( $A3353*($C$4/100)))*180/PI(),180),IF(AND(C$9="C",C$10="IB"),IF((($C$7*Coefficients!$D$16)/($A3353*($C$4/100)))&lt;=1,2*ASIN(($C$7*Coefficients!$D$16)/( $A3353*($C$4/100)))*180/PI(),180),IF(AND(C$9="L",C$10="D"),IF((($C$7*Coefficients!$E$16)/($A3353*($C$4/100)))&lt;=1,2*ASIN(($C$7*Coefficients!$E$16)/( $A3353*($C$4/100)))*180/PI(),180),IF(AND(C$9="C",C$10="D"),IF((($C$7*Coefficients!$F$16)/($A3353*($C$4/100)))&lt;=1,2*ASIN(($C$7*Coefficients!$F$16)/( $A3353*($C$4/100)))*180/PI(),180),FALSE))))</f>
        <v>3.7593642620871175</v>
      </c>
      <c r="H3353" s="50">
        <f>IF(AND(C$9="L",C$10="IB"),(($C$7*Coefficients!$C$16)/($A3353*SIN(C$5*PI()/180))*100/2)^2*PI(),IF(AND(C$9="C",C$10="IB"),(($C$7*Coefficients!$D$16)/($A3353*SIN(C$5*PI()/180))*100/2)^2*PI(),IF(AND(C$9="L",C$10="D"),(($C$7*Coefficients!$E$16)/($A3353*SIN(C$5*PI()/180))*100/2)^2*PI(),IF(AND(C$9="C",C$10="D"),(($C$7* Coefficients!$F$16)/($A3353*SIN(C$5*PI()/180))*100/2)^2*PI(),FALSE))))</f>
        <v>5.9288113966738205</v>
      </c>
      <c r="I3353" s="42">
        <f t="shared" si="366"/>
        <v>3.8467147875985166E-2</v>
      </c>
      <c r="L3353" s="44"/>
    </row>
    <row r="3354" spans="1:12" x14ac:dyDescent="0.25">
      <c r="A3354" s="51">
        <f t="shared" si="367"/>
        <v>20844.908830969161</v>
      </c>
      <c r="B3354" s="5">
        <f t="shared" si="361"/>
        <v>4.8596361406822754E-3</v>
      </c>
      <c r="C3354" s="49">
        <f t="shared" si="364"/>
        <v>-46.267924935781231</v>
      </c>
      <c r="D3354" s="5">
        <f t="shared" si="362"/>
        <v>200.51367493486566</v>
      </c>
      <c r="E3354" s="5">
        <f t="shared" si="363"/>
        <v>4567.9151621402607</v>
      </c>
      <c r="F3354" s="5">
        <f t="shared" si="365"/>
        <v>36.59718029354147</v>
      </c>
      <c r="G3354" s="16">
        <f>IF(AND(C$9="L",C$10="IB"),IF((($C$7*Coefficients!$C$16)/($A3354*($C$4/100)))&lt;=1,2*ASIN(($C$7*Coefficients!$C$16)/( $A3354*($C$4/100)))*180/PI(),180),IF(AND(C$9="C",C$10="IB"),IF((($C$7*Coefficients!$D$16)/($A3354*($C$4/100)))&lt;=1,2*ASIN(($C$7*Coefficients!$D$16)/( $A3354*($C$4/100)))*180/PI(),180),IF(AND(C$9="L",C$10="D"),IF((($C$7*Coefficients!$E$16)/($A3354*($C$4/100)))&lt;=1,2*ASIN(($C$7*Coefficients!$E$16)/( $A3354*($C$4/100)))*180/PI(),180),IF(AND(C$9="C",C$10="D"),IF((($C$7*Coefficients!$F$16)/($A3354*($C$4/100)))&lt;=1,2*ASIN(($C$7*Coefficients!$F$16)/( $A3354*($C$4/100)))*180/PI(),180),FALSE))))</f>
        <v>3.7507148716515912</v>
      </c>
      <c r="H3354" s="50">
        <f>IF(AND(C$9="L",C$10="IB"),(($C$7*Coefficients!$C$16)/($A3354*SIN(C$5*PI()/180))*100/2)^2*PI(),IF(AND(C$9="C",C$10="IB"),(($C$7*Coefficients!$D$16)/($A3354*SIN(C$5*PI()/180))*100/2)^2*PI(),IF(AND(C$9="L",C$10="D"),(($C$7*Coefficients!$E$16)/($A3354*SIN(C$5*PI()/180))*100/2)^2*PI(),IF(AND(C$9="C",C$10="D"),(($C$7* Coefficients!$F$16)/($A3354*SIN(C$5*PI()/180))*100/2)^2*PI(),FALSE))))</f>
        <v>5.9015709827045928</v>
      </c>
      <c r="I3354" s="42">
        <f t="shared" si="366"/>
        <v>3.8378675890941995E-2</v>
      </c>
      <c r="L3354" s="44"/>
    </row>
    <row r="3355" spans="1:12" x14ac:dyDescent="0.25">
      <c r="A3355" s="51">
        <f t="shared" si="367"/>
        <v>20892.961308536658</v>
      </c>
      <c r="B3355" s="5">
        <f t="shared" si="361"/>
        <v>4.2256234244934781E-3</v>
      </c>
      <c r="C3355" s="49">
        <f t="shared" si="364"/>
        <v>-47.482184172894186</v>
      </c>
      <c r="D3355" s="5">
        <f t="shared" si="362"/>
        <v>200.97590669346511</v>
      </c>
      <c r="E3355" s="5">
        <f t="shared" si="363"/>
        <v>4588.9997005382011</v>
      </c>
      <c r="F3355" s="5">
        <f t="shared" si="365"/>
        <v>36.617180293541473</v>
      </c>
      <c r="G3355" s="16">
        <f>IF(AND(C$9="L",C$10="IB"),IF((($C$7*Coefficients!$C$16)/($A3355*($C$4/100)))&lt;=1,2*ASIN(($C$7*Coefficients!$C$16)/( $A3355*($C$4/100)))*180/PI(),180),IF(AND(C$9="C",C$10="IB"),IF((($C$7*Coefficients!$D$16)/($A3355*($C$4/100)))&lt;=1,2*ASIN(($C$7*Coefficients!$D$16)/( $A3355*($C$4/100)))*180/PI(),180),IF(AND(C$9="L",C$10="D"),IF((($C$7*Coefficients!$E$16)/($A3355*($C$4/100)))&lt;=1,2*ASIN(($C$7*Coefficients!$E$16)/( $A3355*($C$4/100)))*180/PI(),180),IF(AND(C$9="C",C$10="D"),IF((($C$7*Coefficients!$F$16)/($A3355*($C$4/100)))&lt;=1,2*ASIN(($C$7*Coefficients!$F$16)/( $A3355*($C$4/100)))*180/PI(),180),FALSE))))</f>
        <v>3.7420853955647537</v>
      </c>
      <c r="H3355" s="50">
        <f>IF(AND(C$9="L",C$10="IB"),(($C$7*Coefficients!$C$16)/($A3355*SIN(C$5*PI()/180))*100/2)^2*PI(),IF(AND(C$9="C",C$10="IB"),(($C$7*Coefficients!$D$16)/($A3355*SIN(C$5*PI()/180))*100/2)^2*PI(),IF(AND(C$9="L",C$10="D"),(($C$7*Coefficients!$E$16)/($A3355*SIN(C$5*PI()/180))*100/2)^2*PI(),IF(AND(C$9="C",C$10="D"),(($C$7* Coefficients!$F$16)/($A3355*SIN(C$5*PI()/180))*100/2)^2*PI(),FALSE))))</f>
        <v>5.8744557270687272</v>
      </c>
      <c r="I3355" s="42">
        <f t="shared" si="366"/>
        <v>3.8290407385817918E-2</v>
      </c>
      <c r="L3355" s="44"/>
    </row>
    <row r="3356" spans="1:12" x14ac:dyDescent="0.25">
      <c r="A3356" s="51">
        <f t="shared" si="367"/>
        <v>20941.12455850518</v>
      </c>
      <c r="B3356" s="5">
        <f t="shared" si="361"/>
        <v>3.576211945921946E-3</v>
      </c>
      <c r="C3356" s="49">
        <f t="shared" si="364"/>
        <v>-48.931535008838367</v>
      </c>
      <c r="D3356" s="5">
        <f t="shared" si="362"/>
        <v>201.43920400631529</v>
      </c>
      <c r="E3356" s="5">
        <f t="shared" si="363"/>
        <v>4610.1815607435028</v>
      </c>
      <c r="F3356" s="5">
        <f t="shared" si="365"/>
        <v>36.637180293541469</v>
      </c>
      <c r="G3356" s="16">
        <f>IF(AND(C$9="L",C$10="IB"),IF((($C$7*Coefficients!$C$16)/($A3356*($C$4/100)))&lt;=1,2*ASIN(($C$7*Coefficients!$C$16)/( $A3356*($C$4/100)))*180/PI(),180),IF(AND(C$9="C",C$10="IB"),IF((($C$7*Coefficients!$D$16)/($A3356*($C$4/100)))&lt;=1,2*ASIN(($C$7*Coefficients!$D$16)/( $A3356*($C$4/100)))*180/PI(),180),IF(AND(C$9="L",C$10="D"),IF((($C$7*Coefficients!$E$16)/($A3356*($C$4/100)))&lt;=1,2*ASIN(($C$7*Coefficients!$E$16)/( $A3356*($C$4/100)))*180/PI(),180),IF(AND(C$9="C",C$10="D"),IF((($C$7*Coefficients!$F$16)/($A3356*($C$4/100)))&lt;=1,2*ASIN(($C$7*Coefficients!$F$16)/( $A3356*($C$4/100)))*180/PI(),180),FALSE))))</f>
        <v>3.7334757878780702</v>
      </c>
      <c r="H3356" s="50">
        <f>IF(AND(C$9="L",C$10="IB"),(($C$7*Coefficients!$C$16)/($A3356*SIN(C$5*PI()/180))*100/2)^2*PI(),IF(AND(C$9="C",C$10="IB"),(($C$7*Coefficients!$D$16)/($A3356*SIN(C$5*PI()/180))*100/2)^2*PI(),IF(AND(C$9="L",C$10="D"),(($C$7*Coefficients!$E$16)/($A3356*SIN(C$5*PI()/180))*100/2)^2*PI(),IF(AND(C$9="C",C$10="D"),(($C$7* Coefficients!$F$16)/($A3356*SIN(C$5*PI()/180))*100/2)^2*PI(),FALSE))))</f>
        <v>5.8474650547159159</v>
      </c>
      <c r="I3356" s="42">
        <f t="shared" si="366"/>
        <v>3.8202341892622109E-2</v>
      </c>
      <c r="L3356" s="44"/>
    </row>
    <row r="3357" spans="1:12" x14ac:dyDescent="0.25">
      <c r="A3357" s="51">
        <f t="shared" si="367"/>
        <v>20989.398836231485</v>
      </c>
      <c r="B3357" s="5">
        <f t="shared" si="361"/>
        <v>2.9142155568328263E-3</v>
      </c>
      <c r="C3357" s="49">
        <f t="shared" si="364"/>
        <v>-50.709566555227816</v>
      </c>
      <c r="D3357" s="5">
        <f t="shared" si="362"/>
        <v>201.90356932977241</v>
      </c>
      <c r="E3357" s="5">
        <f t="shared" si="363"/>
        <v>4631.461191973217</v>
      </c>
      <c r="F3357" s="5">
        <f t="shared" si="365"/>
        <v>36.657180293541465</v>
      </c>
      <c r="G3357" s="16">
        <f>IF(AND(C$9="L",C$10="IB"),IF((($C$7*Coefficients!$C$16)/($A3357*($C$4/100)))&lt;=1,2*ASIN(($C$7*Coefficients!$C$16)/( $A3357*($C$4/100)))*180/PI(),180),IF(AND(C$9="C",C$10="IB"),IF((($C$7*Coefficients!$D$16)/($A3357*($C$4/100)))&lt;=1,2*ASIN(($C$7*Coefficients!$D$16)/( $A3357*($C$4/100)))*180/PI(),180),IF(AND(C$9="L",C$10="D"),IF((($C$7*Coefficients!$E$16)/($A3357*($C$4/100)))&lt;=1,2*ASIN(($C$7*Coefficients!$E$16)/( $A3357*($C$4/100)))*180/PI(),180),IF(AND(C$9="C",C$10="D"),IF((($C$7*Coefficients!$F$16)/($A3357*($C$4/100)))&lt;=1,2*ASIN(($C$7*Coefficients!$F$16)/( $A3357*($C$4/100)))*180/PI(),180),FALSE))))</f>
        <v>3.7248860027496971</v>
      </c>
      <c r="H3357" s="50">
        <f>IF(AND(C$9="L",C$10="IB"),(($C$7*Coefficients!$C$16)/($A3357*SIN(C$5*PI()/180))*100/2)^2*PI(),IF(AND(C$9="C",C$10="IB"),(($C$7*Coefficients!$D$16)/($A3357*SIN(C$5*PI()/180))*100/2)^2*PI(),IF(AND(C$9="L",C$10="D"),(($C$7*Coefficients!$E$16)/($A3357*SIN(C$5*PI()/180))*100/2)^2*PI(),IF(AND(C$9="C",C$10="D"),(($C$7* Coefficients!$F$16)/($A3357*SIN(C$5*PI()/180))*100/2)^2*PI(),FALSE))))</f>
        <v>5.8205983932379661</v>
      </c>
      <c r="I3357" s="42">
        <f t="shared" si="366"/>
        <v>3.8114478944440075E-2</v>
      </c>
      <c r="L3357" s="44"/>
    </row>
    <row r="3358" spans="1:12" x14ac:dyDescent="0.25">
      <c r="A3358" s="51">
        <f t="shared" si="367"/>
        <v>21037.784397660987</v>
      </c>
      <c r="B3358" s="5">
        <f t="shared" si="361"/>
        <v>2.2425159226614993E-3</v>
      </c>
      <c r="C3358" s="49">
        <f t="shared" si="364"/>
        <v>-52.985289292549417</v>
      </c>
      <c r="D3358" s="5">
        <f t="shared" si="362"/>
        <v>202.36900512585524</v>
      </c>
      <c r="E3358" s="5">
        <f t="shared" si="363"/>
        <v>4652.8390455178915</v>
      </c>
      <c r="F3358" s="5">
        <f t="shared" si="365"/>
        <v>36.677180293541468</v>
      </c>
      <c r="G3358" s="16">
        <f>IF(AND(C$9="L",C$10="IB"),IF((($C$7*Coefficients!$C$16)/($A3358*($C$4/100)))&lt;=1,2*ASIN(($C$7*Coefficients!$C$16)/( $A3358*($C$4/100)))*180/PI(),180),IF(AND(C$9="C",C$10="IB"),IF((($C$7*Coefficients!$D$16)/($A3358*($C$4/100)))&lt;=1,2*ASIN(($C$7*Coefficients!$D$16)/( $A3358*($C$4/100)))*180/PI(),180),IF(AND(C$9="L",C$10="D"),IF((($C$7*Coefficients!$E$16)/($A3358*($C$4/100)))&lt;=1,2*ASIN(($C$7*Coefficients!$E$16)/( $A3358*($C$4/100)))*180/PI(),180),IF(AND(C$9="C",C$10="D"),IF((($C$7*Coefficients!$F$16)/($A3358*($C$4/100)))&lt;=1,2*ASIN(($C$7*Coefficients!$F$16)/( $A3358*($C$4/100)))*180/PI(),180),FALSE))))</f>
        <v>3.7163159944442321</v>
      </c>
      <c r="H3358" s="50">
        <f>IF(AND(C$9="L",C$10="IB"),(($C$7*Coefficients!$C$16)/($A3358*SIN(C$5*PI()/180))*100/2)^2*PI(),IF(AND(C$9="C",C$10="IB"),(($C$7*Coefficients!$D$16)/($A3358*SIN(C$5*PI()/180))*100/2)^2*PI(),IF(AND(C$9="L",C$10="D"),(($C$7*Coefficients!$E$16)/($A3358*SIN(C$5*PI()/180))*100/2)^2*PI(),IF(AND(C$9="C",C$10="D"),(($C$7* Coefficients!$F$16)/($A3358*SIN(C$5*PI()/180))*100/2)^2*PI(),FALSE))))</f>
        <v>5.7938551728566647</v>
      </c>
      <c r="I3358" s="42">
        <f t="shared" si="366"/>
        <v>3.8026818075431235E-2</v>
      </c>
      <c r="L3358" s="44"/>
    </row>
    <row r="3359" spans="1:12" x14ac:dyDescent="0.25">
      <c r="A3359" s="51">
        <f t="shared" si="367"/>
        <v>21086.281499329118</v>
      </c>
      <c r="B3359" s="5">
        <f t="shared" si="361"/>
        <v>1.564050488354043E-3</v>
      </c>
      <c r="C3359" s="49">
        <f t="shared" si="364"/>
        <v>-56.114984636013787</v>
      </c>
      <c r="D3359" s="5">
        <f t="shared" si="362"/>
        <v>202.83551386225804</v>
      </c>
      <c r="E3359" s="5">
        <f t="shared" si="363"/>
        <v>4674.3155747511291</v>
      </c>
      <c r="F3359" s="5">
        <f t="shared" si="365"/>
        <v>36.697180293541464</v>
      </c>
      <c r="G3359" s="16">
        <f>IF(AND(C$9="L",C$10="IB"),IF((($C$7*Coefficients!$C$16)/($A3359*($C$4/100)))&lt;=1,2*ASIN(($C$7*Coefficients!$C$16)/( $A3359*($C$4/100)))*180/PI(),180),IF(AND(C$9="C",C$10="IB"),IF((($C$7*Coefficients!$D$16)/($A3359*($C$4/100)))&lt;=1,2*ASIN(($C$7*Coefficients!$D$16)/( $A3359*($C$4/100)))*180/PI(),180),IF(AND(C$9="L",C$10="D"),IF((($C$7*Coefficients!$E$16)/($A3359*($C$4/100)))&lt;=1,2*ASIN(($C$7*Coefficients!$E$16)/( $A3359*($C$4/100)))*180/PI(),180),IF(AND(C$9="C",C$10="D"),IF((($C$7*Coefficients!$F$16)/($A3359*($C$4/100)))&lt;=1,2*ASIN(($C$7*Coefficients!$F$16)/( $A3359*($C$4/100)))*180/PI(),180),FALSE))))</f>
        <v>3.7077657173324545</v>
      </c>
      <c r="H3359" s="50">
        <f>IF(AND(C$9="L",C$10="IB"),(($C$7*Coefficients!$C$16)/($A3359*SIN(C$5*PI()/180))*100/2)^2*PI(),IF(AND(C$9="C",C$10="IB"),(($C$7*Coefficients!$D$16)/($A3359*SIN(C$5*PI()/180))*100/2)^2*PI(),IF(AND(C$9="L",C$10="D"),(($C$7*Coefficients!$E$16)/($A3359*SIN(C$5*PI()/180))*100/2)^2*PI(),IF(AND(C$9="C",C$10="D"),(($C$7* Coefficients!$F$16)/($A3359*SIN(C$5*PI()/180))*100/2)^2*PI(),FALSE))))</f>
        <v>5.7672348264116922</v>
      </c>
      <c r="I3359" s="42">
        <f t="shared" si="366"/>
        <v>3.7939358820826365E-2</v>
      </c>
      <c r="L3359" s="44"/>
    </row>
    <row r="3360" spans="1:12" x14ac:dyDescent="0.25">
      <c r="A3360" s="51">
        <f t="shared" si="367"/>
        <v>21134.890398362681</v>
      </c>
      <c r="B3360" s="5">
        <f t="shared" si="361"/>
        <v>8.8180002781551104E-4</v>
      </c>
      <c r="C3360" s="49">
        <f t="shared" si="364"/>
        <v>-61.09259783620611</v>
      </c>
      <c r="D3360" s="5">
        <f t="shared" si="362"/>
        <v>203.30309801236365</v>
      </c>
      <c r="E3360" s="5">
        <f t="shared" si="363"/>
        <v>4695.8912351392164</v>
      </c>
      <c r="F3360" s="5">
        <f t="shared" si="365"/>
        <v>36.717180293541468</v>
      </c>
      <c r="G3360" s="16">
        <f>IF(AND(C$9="L",C$10="IB"),IF((($C$7*Coefficients!$C$16)/($A3360*($C$4/100)))&lt;=1,2*ASIN(($C$7*Coefficients!$C$16)/( $A3360*($C$4/100)))*180/PI(),180),IF(AND(C$9="C",C$10="IB"),IF((($C$7*Coefficients!$D$16)/($A3360*($C$4/100)))&lt;=1,2*ASIN(($C$7*Coefficients!$D$16)/( $A3360*($C$4/100)))*180/PI(),180),IF(AND(C$9="L",C$10="D"),IF((($C$7*Coefficients!$E$16)/($A3360*($C$4/100)))&lt;=1,2*ASIN(($C$7*Coefficients!$E$16)/( $A3360*($C$4/100)))*180/PI(),180),IF(AND(C$9="C",C$10="D"),IF((($C$7*Coefficients!$F$16)/($A3360*($C$4/100)))&lt;=1,2*ASIN(($C$7*Coefficients!$F$16)/( $A3360*($C$4/100)))*180/PI(),180),FALSE))))</f>
        <v>3.6992351258910872</v>
      </c>
      <c r="H3360" s="50">
        <f>IF(AND(C$9="L",C$10="IB"),(($C$7*Coefficients!$C$16)/($A3360*SIN(C$5*PI()/180))*100/2)^2*PI(),IF(AND(C$9="C",C$10="IB"),(($C$7*Coefficients!$D$16)/($A3360*SIN(C$5*PI()/180))*100/2)^2*PI(),IF(AND(C$9="L",C$10="D"),(($C$7*Coefficients!$E$16)/($A3360*SIN(C$5*PI()/180))*100/2)^2*PI(),IF(AND(C$9="C",C$10="D"),(($C$7* Coefficients!$F$16)/($A3360*SIN(C$5*PI()/180))*100/2)^2*PI(),FALSE))))</f>
        <v>5.7407367893485945</v>
      </c>
      <c r="I3360" s="42">
        <f t="shared" si="366"/>
        <v>3.785210071692522E-2</v>
      </c>
      <c r="L3360" s="44"/>
    </row>
    <row r="3361" spans="1:12" x14ac:dyDescent="0.25">
      <c r="A3361" s="51">
        <f t="shared" si="367"/>
        <v>21183.611352481221</v>
      </c>
      <c r="B3361" s="5">
        <f t="shared" si="361"/>
        <v>1.9877582568015778E-4</v>
      </c>
      <c r="C3361" s="49">
        <f t="shared" si="364"/>
        <v>-74.032728677656877</v>
      </c>
      <c r="D3361" s="5">
        <f t="shared" si="362"/>
        <v>203.77176005525669</v>
      </c>
      <c r="E3361" s="5">
        <f t="shared" si="363"/>
        <v>4717.5664842507704</v>
      </c>
      <c r="F3361" s="5">
        <f t="shared" si="365"/>
        <v>36.737180293541464</v>
      </c>
      <c r="G3361" s="16">
        <f>IF(AND(C$9="L",C$10="IB"),IF((($C$7*Coefficients!$C$16)/($A3361*($C$4/100)))&lt;=1,2*ASIN(($C$7*Coefficients!$C$16)/( $A3361*($C$4/100)))*180/PI(),180),IF(AND(C$9="C",C$10="IB"),IF((($C$7*Coefficients!$D$16)/($A3361*($C$4/100)))&lt;=1,2*ASIN(($C$7*Coefficients!$D$16)/( $A3361*($C$4/100)))*180/PI(),180),IF(AND(C$9="L",C$10="D"),IF((($C$7*Coefficients!$E$16)/($A3361*($C$4/100)))&lt;=1,2*ASIN(($C$7*Coefficients!$E$16)/( $A3361*($C$4/100)))*180/PI(),180),IF(AND(C$9="C",C$10="D"),IF((($C$7*Coefficients!$F$16)/($A3361*($C$4/100)))&lt;=1,2*ASIN(($C$7*Coefficients!$F$16)/( $A3361*($C$4/100)))*180/PI(),180),FALSE))))</f>
        <v>3.6907241747025306</v>
      </c>
      <c r="H3361" s="50">
        <f>IF(AND(C$9="L",C$10="IB"),(($C$7*Coefficients!$C$16)/($A3361*SIN(C$5*PI()/180))*100/2)^2*PI(),IF(AND(C$9="C",C$10="IB"),(($C$7*Coefficients!$D$16)/($A3361*SIN(C$5*PI()/180))*100/2)^2*PI(),IF(AND(C$9="L",C$10="D"),(($C$7*Coefficients!$E$16)/($A3361*SIN(C$5*PI()/180))*100/2)^2*PI(),IF(AND(C$9="C",C$10="D"),(($C$7* Coefficients!$F$16)/($A3361*SIN(C$5*PI()/180))*100/2)^2*PI(),FALSE))))</f>
        <v>5.7143604997068014</v>
      </c>
      <c r="I3361" s="42">
        <f t="shared" si="366"/>
        <v>3.7765043301094016E-2</v>
      </c>
      <c r="L3361" s="44"/>
    </row>
    <row r="3362" spans="1:12" x14ac:dyDescent="0.25">
      <c r="A3362" s="51">
        <f t="shared" si="367"/>
        <v>21232.444619998387</v>
      </c>
      <c r="B3362" s="5">
        <f t="shared" si="361"/>
        <v>4.8199345693624584E-4</v>
      </c>
      <c r="C3362" s="49">
        <f t="shared" si="364"/>
        <v>-66.339177145420962</v>
      </c>
      <c r="D3362" s="5">
        <f t="shared" si="362"/>
        <v>204.2415024757367</v>
      </c>
      <c r="E3362" s="5">
        <f t="shared" si="363"/>
        <v>4739.3417817664576</v>
      </c>
      <c r="F3362" s="5">
        <f t="shared" si="365"/>
        <v>36.757180293541467</v>
      </c>
      <c r="G3362" s="16">
        <f>IF(AND(C$9="L",C$10="IB"),IF((($C$7*Coefficients!$C$16)/($A3362*($C$4/100)))&lt;=1,2*ASIN(($C$7*Coefficients!$C$16)/( $A3362*($C$4/100)))*180/PI(),180),IF(AND(C$9="C",C$10="IB"),IF((($C$7*Coefficients!$D$16)/($A3362*($C$4/100)))&lt;=1,2*ASIN(($C$7*Coefficients!$D$16)/( $A3362*($C$4/100)))*180/PI(),180),IF(AND(C$9="L",C$10="D"),IF((($C$7*Coefficients!$E$16)/($A3362*($C$4/100)))&lt;=1,2*ASIN(($C$7*Coefficients!$E$16)/( $A3362*($C$4/100)))*180/PI(),180),IF(AND(C$9="C",C$10="D"),IF((($C$7*Coefficients!$F$16)/($A3362*($C$4/100)))&lt;=1,2*ASIN(($C$7*Coefficients!$F$16)/( $A3362*($C$4/100)))*180/PI(),180),FALSE))))</f>
        <v>3.6822328184546236</v>
      </c>
      <c r="H3362" s="50">
        <f>IF(AND(C$9="L",C$10="IB"),(($C$7*Coefficients!$C$16)/($A3362*SIN(C$5*PI()/180))*100/2)^2*PI(),IF(AND(C$9="C",C$10="IB"),(($C$7*Coefficients!$D$16)/($A3362*SIN(C$5*PI()/180))*100/2)^2*PI(),IF(AND(C$9="L",C$10="D"),(($C$7*Coefficients!$E$16)/($A3362*SIN(C$5*PI()/180))*100/2)^2*PI(),IF(AND(C$9="C",C$10="D"),(($C$7* Coefficients!$F$16)/($A3362*SIN(C$5*PI()/180))*100/2)^2*PI(),FALSE))))</f>
        <v>5.688105398107731</v>
      </c>
      <c r="I3362" s="42">
        <f t="shared" si="366"/>
        <v>3.767818611176299E-2</v>
      </c>
      <c r="L3362" s="44"/>
    </row>
    <row r="3363" spans="1:12" x14ac:dyDescent="0.25">
      <c r="A3363" s="51">
        <f t="shared" si="367"/>
        <v>21281.390459823302</v>
      </c>
      <c r="B3363" s="5">
        <f t="shared" ref="B3363:B3426" si="368">IF(AND(C$9="L",C$10="IB"),SQRT((SIN(PI()*$A3363*($C$4/100)/$C$7*SIN($C$5*PI()/180))/(PI()*$A3363*($C$4/100)/$C$7*SIN($C$5*PI()/180)))^2),IF(AND(C$9="C",C$10="IB"),IMABS(2*BESSELJ((2*PI()*$A3363/$C$7)*(($C$4/100)/2)*SIN($C$5*PI()/180),1)/( (2*PI()*$A3363/$C$7)*(($C$4/100)/2)*SIN($C$5*PI()/180))),IF(AND(C$9="L",C$10="D"),SQRT((SIN(PI()*$A3363*($C$4/100)/$C$7*SIN($C$5*PI()/180))/(PI()*$A3363*($C$4/100)/$C$7*SIN($C$5*PI()/180)))^2)*COS(C$5*PI()/180),IF(AND(C$9="C",C$10="D"),IMABS(2*BESSELJ((2*PI()*$A3363/$C$7)*(($C$4/100)/2)*SIN($C$5*PI()/180),1)/( (2*PI()*$A3363/$C$7)*(($C$4/100)/2)*SIN($C$5*PI()/180)))* COS(C$5*PI()/180),FALSE))))</f>
        <v>1.1574751783758051E-3</v>
      </c>
      <c r="C3363" s="49">
        <f t="shared" si="364"/>
        <v>-58.729766269871966</v>
      </c>
      <c r="D3363" s="5">
        <f t="shared" ref="D3363:D3426" si="369">IF(C$9="C",C$14/(C$7/A3363*100),"n/a")</f>
        <v>204.71232776433118</v>
      </c>
      <c r="E3363" s="5">
        <f t="shared" ref="E3363:E3426" si="370">IF($C$9="C",(((PI()*(C$4/100)/(C$7/A3363)))^2),IF($C$9="L",(2*(C$4/100)/(C$7/A3363)),FALSE))</f>
        <v>4761.2175894887278</v>
      </c>
      <c r="F3363" s="5">
        <f t="shared" si="365"/>
        <v>36.777180293541463</v>
      </c>
      <c r="G3363" s="16">
        <f>IF(AND(C$9="L",C$10="IB"),IF((($C$7*Coefficients!$C$16)/($A3363*($C$4/100)))&lt;=1,2*ASIN(($C$7*Coefficients!$C$16)/( $A3363*($C$4/100)))*180/PI(),180),IF(AND(C$9="C",C$10="IB"),IF((($C$7*Coefficients!$D$16)/($A3363*($C$4/100)))&lt;=1,2*ASIN(($C$7*Coefficients!$D$16)/( $A3363*($C$4/100)))*180/PI(),180),IF(AND(C$9="L",C$10="D"),IF((($C$7*Coefficients!$E$16)/($A3363*($C$4/100)))&lt;=1,2*ASIN(($C$7*Coefficients!$E$16)/( $A3363*($C$4/100)))*180/PI(),180),IF(AND(C$9="C",C$10="D"),IF((($C$7*Coefficients!$F$16)/($A3363*($C$4/100)))&lt;=1,2*ASIN(($C$7*Coefficients!$F$16)/( $A3363*($C$4/100)))*180/PI(),180),FALSE))))</f>
        <v>3.6737610119403938</v>
      </c>
      <c r="H3363" s="50">
        <f>IF(AND(C$9="L",C$10="IB"),(($C$7*Coefficients!$C$16)/($A3363*SIN(C$5*PI()/180))*100/2)^2*PI(),IF(AND(C$9="C",C$10="IB"),(($C$7*Coefficients!$D$16)/($A3363*SIN(C$5*PI()/180))*100/2)^2*PI(),IF(AND(C$9="L",C$10="D"),(($C$7*Coefficients!$E$16)/($A3363*SIN(C$5*PI()/180))*100/2)^2*PI(),IF(AND(C$9="C",C$10="D"),(($C$7* Coefficients!$F$16)/($A3363*SIN(C$5*PI()/180))*100/2)^2*PI(),FALSE))))</f>
        <v>5.6619709277429005</v>
      </c>
      <c r="I3363" s="42">
        <f t="shared" si="366"/>
        <v>3.7591528688423977E-2</v>
      </c>
      <c r="L3363" s="44"/>
    </row>
    <row r="3364" spans="1:12" x14ac:dyDescent="0.25">
      <c r="A3364" s="51">
        <f t="shared" si="367"/>
        <v>21330.449131461937</v>
      </c>
      <c r="B3364" s="5">
        <f t="shared" si="368"/>
        <v>1.8246463172538938E-3</v>
      </c>
      <c r="C3364" s="49">
        <f t="shared" ref="C3364:C3427" si="371">20*LOG(B3364)</f>
        <v>-54.776426101968056</v>
      </c>
      <c r="D3364" s="5">
        <f t="shared" si="369"/>
        <v>205.18423841730899</v>
      </c>
      <c r="E3364" s="5">
        <f t="shared" si="370"/>
        <v>4783.194371351613</v>
      </c>
      <c r="F3364" s="5">
        <f t="shared" ref="F3364:F3427" si="372">IF(E3364&gt;=1,10*LOG(E3364),"neg.")</f>
        <v>36.797180293541466</v>
      </c>
      <c r="G3364" s="16">
        <f>IF(AND(C$9="L",C$10="IB"),IF((($C$7*Coefficients!$C$16)/($A3364*($C$4/100)))&lt;=1,2*ASIN(($C$7*Coefficients!$C$16)/( $A3364*($C$4/100)))*180/PI(),180),IF(AND(C$9="C",C$10="IB"),IF((($C$7*Coefficients!$D$16)/($A3364*($C$4/100)))&lt;=1,2*ASIN(($C$7*Coefficients!$D$16)/( $A3364*($C$4/100)))*180/PI(),180),IF(AND(C$9="L",C$10="D"),IF((($C$7*Coefficients!$E$16)/($A3364*($C$4/100)))&lt;=1,2*ASIN(($C$7*Coefficients!$E$16)/( $A3364*($C$4/100)))*180/PI(),180),IF(AND(C$9="C",C$10="D"),IF((($C$7*Coefficients!$F$16)/($A3364*($C$4/100)))&lt;=1,2*ASIN(($C$7*Coefficients!$F$16)/( $A3364*($C$4/100)))*180/PI(),180),FALSE))))</f>
        <v>3.6653087100578028</v>
      </c>
      <c r="H3364" s="50">
        <f>IF(AND(C$9="L",C$10="IB"),(($C$7*Coefficients!$C$16)/($A3364*SIN(C$5*PI()/180))*100/2)^2*PI(),IF(AND(C$9="C",C$10="IB"),(($C$7*Coefficients!$D$16)/($A3364*SIN(C$5*PI()/180))*100/2)^2*PI(),IF(AND(C$9="L",C$10="D"),(($C$7*Coefficients!$E$16)/($A3364*SIN(C$5*PI()/180))*100/2)^2*PI(),IF(AND(C$9="C",C$10="D"),(($C$7* Coefficients!$F$16)/($A3364*SIN(C$5*PI()/180))*100/2)^2*PI(),FALSE))))</f>
        <v>5.6359565343621325</v>
      </c>
      <c r="I3364" s="42">
        <f t="shared" ref="I3364:I3427" si="373">(0.8/A3364)*1000</f>
        <v>3.7505070571627948E-2</v>
      </c>
      <c r="L3364" s="44"/>
    </row>
    <row r="3365" spans="1:12" x14ac:dyDescent="0.25">
      <c r="A3365" s="51">
        <f t="shared" ref="A3365:A3428" si="374">A3364*10^(1/1000)</f>
        <v>21379.620895018485</v>
      </c>
      <c r="B3365" s="5">
        <f t="shared" si="368"/>
        <v>2.4805072190560869E-3</v>
      </c>
      <c r="C3365" s="49">
        <f t="shared" si="371"/>
        <v>-52.10919009384871</v>
      </c>
      <c r="D3365" s="5">
        <f t="shared" si="369"/>
        <v>205.65723693669338</v>
      </c>
      <c r="E3365" s="5">
        <f t="shared" si="370"/>
        <v>4805.2725934305727</v>
      </c>
      <c r="F3365" s="5">
        <f t="shared" si="372"/>
        <v>36.817180293541462</v>
      </c>
      <c r="G3365" s="16">
        <f>IF(AND(C$9="L",C$10="IB"),IF((($C$7*Coefficients!$C$16)/($A3365*($C$4/100)))&lt;=1,2*ASIN(($C$7*Coefficients!$C$16)/( $A3365*($C$4/100)))*180/PI(),180),IF(AND(C$9="C",C$10="IB"),IF((($C$7*Coefficients!$D$16)/($A3365*($C$4/100)))&lt;=1,2*ASIN(($C$7*Coefficients!$D$16)/( $A3365*($C$4/100)))*180/PI(),180),IF(AND(C$9="L",C$10="D"),IF((($C$7*Coefficients!$E$16)/($A3365*($C$4/100)))&lt;=1,2*ASIN(($C$7*Coefficients!$E$16)/( $A3365*($C$4/100)))*180/PI(),180),IF(AND(C$9="C",C$10="D"),IF((($C$7*Coefficients!$F$16)/($A3365*($C$4/100)))&lt;=1,2*ASIN(($C$7*Coefficients!$F$16)/( $A3365*($C$4/100)))*180/PI(),180),FALSE))))</f>
        <v>3.6568758678095041</v>
      </c>
      <c r="H3365" s="50">
        <f>IF(AND(C$9="L",C$10="IB"),(($C$7*Coefficients!$C$16)/($A3365*SIN(C$5*PI()/180))*100/2)^2*PI(),IF(AND(C$9="C",C$10="IB"),(($C$7*Coefficients!$D$16)/($A3365*SIN(C$5*PI()/180))*100/2)^2*PI(),IF(AND(C$9="L",C$10="D"),(($C$7*Coefficients!$E$16)/($A3365*SIN(C$5*PI()/180))*100/2)^2*PI(),IF(AND(C$9="C",C$10="D"),(($C$7* Coefficients!$F$16)/($A3365*SIN(C$5*PI()/180))*100/2)^2*PI(),FALSE))))</f>
        <v>5.6100616662618066</v>
      </c>
      <c r="I3365" s="42">
        <f t="shared" si="373"/>
        <v>3.7418811302982573E-2</v>
      </c>
      <c r="L3365" s="44"/>
    </row>
    <row r="3366" spans="1:12" x14ac:dyDescent="0.25">
      <c r="A3366" s="51">
        <f t="shared" si="374"/>
        <v>21428.906011196741</v>
      </c>
      <c r="B3366" s="5">
        <f t="shared" si="368"/>
        <v>3.1220954273637582E-3</v>
      </c>
      <c r="C3366" s="49">
        <f t="shared" si="371"/>
        <v>-50.111076535759466</v>
      </c>
      <c r="D3366" s="5">
        <f t="shared" si="369"/>
        <v>206.13132583027556</v>
      </c>
      <c r="E3366" s="5">
        <f t="shared" si="370"/>
        <v>4827.4527239523677</v>
      </c>
      <c r="F3366" s="5">
        <f t="shared" si="372"/>
        <v>36.837180293541465</v>
      </c>
      <c r="G3366" s="16">
        <f>IF(AND(C$9="L",C$10="IB"),IF((($C$7*Coefficients!$C$16)/($A3366*($C$4/100)))&lt;=1,2*ASIN(($C$7*Coefficients!$C$16)/( $A3366*($C$4/100)))*180/PI(),180),IF(AND(C$9="C",C$10="IB"),IF((($C$7*Coefficients!$D$16)/($A3366*($C$4/100)))&lt;=1,2*ASIN(($C$7*Coefficients!$D$16)/( $A3366*($C$4/100)))*180/PI(),180),IF(AND(C$9="L",C$10="D"),IF((($C$7*Coefficients!$E$16)/($A3366*($C$4/100)))&lt;=1,2*ASIN(($C$7*Coefficients!$E$16)/( $A3366*($C$4/100)))*180/PI(),180),IF(AND(C$9="C",C$10="D"),IF((($C$7*Coefficients!$F$16)/($A3366*($C$4/100)))&lt;=1,2*ASIN(($C$7*Coefficients!$F$16)/( $A3366*($C$4/100)))*180/PI(),180),FALSE))))</f>
        <v>3.6484624403025911</v>
      </c>
      <c r="H3366" s="50">
        <f>IF(AND(C$9="L",C$10="IB"),(($C$7*Coefficients!$C$16)/($A3366*SIN(C$5*PI()/180))*100/2)^2*PI(),IF(AND(C$9="C",C$10="IB"),(($C$7*Coefficients!$D$16)/($A3366*SIN(C$5*PI()/180))*100/2)^2*PI(),IF(AND(C$9="L",C$10="D"),(($C$7*Coefficients!$E$16)/($A3366*SIN(C$5*PI()/180))*100/2)^2*PI(),IF(AND(C$9="C",C$10="D"),(($C$7* Coefficients!$F$16)/($A3366*SIN(C$5*PI()/180))*100/2)^2*PI(),FALSE))))</f>
        <v>5.5842857742731331</v>
      </c>
      <c r="I3366" s="42">
        <f t="shared" si="373"/>
        <v>3.7332750425149788E-2</v>
      </c>
      <c r="L3366" s="44"/>
    </row>
    <row r="3367" spans="1:12" x14ac:dyDescent="0.25">
      <c r="A3367" s="51">
        <f t="shared" si="374"/>
        <v>21478.304741301483</v>
      </c>
      <c r="B3367" s="5">
        <f t="shared" si="368"/>
        <v>3.7464995367341037E-3</v>
      </c>
      <c r="C3367" s="49">
        <f t="shared" si="371"/>
        <v>-48.527486335353828</v>
      </c>
      <c r="D3367" s="5">
        <f t="shared" si="369"/>
        <v>206.60650761162739</v>
      </c>
      <c r="E3367" s="5">
        <f t="shared" si="370"/>
        <v>4849.7352333049985</v>
      </c>
      <c r="F3367" s="5">
        <f t="shared" si="372"/>
        <v>36.857180293541461</v>
      </c>
      <c r="G3367" s="16">
        <f>IF(AND(C$9="L",C$10="IB"),IF((($C$7*Coefficients!$C$16)/($A3367*($C$4/100)))&lt;=1,2*ASIN(($C$7*Coefficients!$C$16)/( $A3367*($C$4/100)))*180/PI(),180),IF(AND(C$9="C",C$10="IB"),IF((($C$7*Coefficients!$D$16)/($A3367*($C$4/100)))&lt;=1,2*ASIN(($C$7*Coefficients!$D$16)/( $A3367*($C$4/100)))*180/PI(),180),IF(AND(C$9="L",C$10="D"),IF((($C$7*Coefficients!$E$16)/($A3367*($C$4/100)))&lt;=1,2*ASIN(($C$7*Coefficients!$E$16)/( $A3367*($C$4/100)))*180/PI(),180),IF(AND(C$9="C",C$10="D"),IF((($C$7*Coefficients!$F$16)/($A3367*($C$4/100)))&lt;=1,2*ASIN(($C$7*Coefficients!$F$16)/( $A3367*($C$4/100)))*180/PI(),180),FALSE))))</f>
        <v>3.6400683827483569</v>
      </c>
      <c r="H3367" s="50">
        <f>IF(AND(C$9="L",C$10="IB"),(($C$7*Coefficients!$C$16)/($A3367*SIN(C$5*PI()/180))*100/2)^2*PI(),IF(AND(C$9="C",C$10="IB"),(($C$7*Coefficients!$D$16)/($A3367*SIN(C$5*PI()/180))*100/2)^2*PI(),IF(AND(C$9="L",C$10="D"),(($C$7*Coefficients!$E$16)/($A3367*SIN(C$5*PI()/180))*100/2)^2*PI(),IF(AND(C$9="C",C$10="D"),(($C$7* Coefficients!$F$16)/($A3367*SIN(C$5*PI()/180))*100/2)^2*PI(),FALSE))))</f>
        <v>5.5586283117505451</v>
      </c>
      <c r="I3367" s="42">
        <f t="shared" si="373"/>
        <v>3.7246887481843405E-2</v>
      </c>
      <c r="L3367" s="44"/>
    </row>
    <row r="3368" spans="1:12" x14ac:dyDescent="0.25">
      <c r="A3368" s="51">
        <f t="shared" si="374"/>
        <v>21527.817347239863</v>
      </c>
      <c r="B3368" s="5">
        <f t="shared" si="368"/>
        <v>4.3508730027031189E-3</v>
      </c>
      <c r="C3368" s="49">
        <f t="shared" si="371"/>
        <v>-47.228471862209048</v>
      </c>
      <c r="D3368" s="5">
        <f t="shared" si="369"/>
        <v>207.0827848001156</v>
      </c>
      <c r="E3368" s="5">
        <f t="shared" si="370"/>
        <v>4872.1205940476775</v>
      </c>
      <c r="F3368" s="5">
        <f t="shared" si="372"/>
        <v>36.877180293541457</v>
      </c>
      <c r="G3368" s="16">
        <f>IF(AND(C$9="L",C$10="IB"),IF((($C$7*Coefficients!$C$16)/($A3368*($C$4/100)))&lt;=1,2*ASIN(($C$7*Coefficients!$C$16)/( $A3368*($C$4/100)))*180/PI(),180),IF(AND(C$9="C",C$10="IB"),IF((($C$7*Coefficients!$D$16)/($A3368*($C$4/100)))&lt;=1,2*ASIN(($C$7*Coefficients!$D$16)/( $A3368*($C$4/100)))*180/PI(),180),IF(AND(C$9="L",C$10="D"),IF((($C$7*Coefficients!$E$16)/($A3368*($C$4/100)))&lt;=1,2*ASIN(($C$7*Coefficients!$E$16)/( $A3368*($C$4/100)))*180/PI(),180),IF(AND(C$9="C",C$10="D"),IF((($C$7*Coefficients!$F$16)/($A3368*($C$4/100)))&lt;=1,2*ASIN(($C$7*Coefficients!$F$16)/( $A3368*($C$4/100)))*180/PI(),180),FALSE))))</f>
        <v>3.6316936504620387</v>
      </c>
      <c r="H3368" s="50">
        <f>IF(AND(C$9="L",C$10="IB"),(($C$7*Coefficients!$C$16)/($A3368*SIN(C$5*PI()/180))*100/2)^2*PI(),IF(AND(C$9="C",C$10="IB"),(($C$7*Coefficients!$D$16)/($A3368*SIN(C$5*PI()/180))*100/2)^2*PI(),IF(AND(C$9="L",C$10="D"),(($C$7*Coefficients!$E$16)/($A3368*SIN(C$5*PI()/180))*100/2)^2*PI(),IF(AND(C$9="C",C$10="D"),(($C$7* Coefficients!$F$16)/($A3368*SIN(C$5*PI()/180))*100/2)^2*PI(),FALSE))))</f>
        <v>5.5330887345600663</v>
      </c>
      <c r="I3368" s="42">
        <f t="shared" si="373"/>
        <v>3.716122201782663E-2</v>
      </c>
      <c r="L3368" s="44"/>
    </row>
    <row r="3369" spans="1:12" x14ac:dyDescent="0.25">
      <c r="A3369" s="51">
        <f t="shared" si="374"/>
        <v>21577.44409152279</v>
      </c>
      <c r="B3369" s="5">
        <f t="shared" si="368"/>
        <v>4.9324478430830898E-3</v>
      </c>
      <c r="C3369" s="49">
        <f t="shared" si="371"/>
        <v>-46.138749967763644</v>
      </c>
      <c r="D3369" s="5">
        <f t="shared" si="369"/>
        <v>207.56015992091432</v>
      </c>
      <c r="E3369" s="5">
        <f t="shared" si="370"/>
        <v>4894.6092809208521</v>
      </c>
      <c r="F3369" s="5">
        <f t="shared" si="372"/>
        <v>36.89718029354146</v>
      </c>
      <c r="G3369" s="16">
        <f>IF(AND(C$9="L",C$10="IB"),IF((($C$7*Coefficients!$C$16)/($A3369*($C$4/100)))&lt;=1,2*ASIN(($C$7*Coefficients!$C$16)/( $A3369*($C$4/100)))*180/PI(),180),IF(AND(C$9="C",C$10="IB"),IF((($C$7*Coefficients!$D$16)/($A3369*($C$4/100)))&lt;=1,2*ASIN(($C$7*Coefficients!$D$16)/( $A3369*($C$4/100)))*180/PI(),180),IF(AND(C$9="L",C$10="D"),IF((($C$7*Coefficients!$E$16)/($A3369*($C$4/100)))&lt;=1,2*ASIN(($C$7*Coefficients!$E$16)/( $A3369*($C$4/100)))*180/PI(),180),IF(AND(C$9="C",C$10="D"),IF((($C$7*Coefficients!$F$16)/($A3369*($C$4/100)))&lt;=1,2*ASIN(($C$7*Coefficients!$F$16)/( $A3369*($C$4/100)))*180/PI(),180),FALSE))))</f>
        <v>3.6233381988625806</v>
      </c>
      <c r="H3369" s="50">
        <f>IF(AND(C$9="L",C$10="IB"),(($C$7*Coefficients!$C$16)/($A3369*SIN(C$5*PI()/180))*100/2)^2*PI(),IF(AND(C$9="C",C$10="IB"),(($C$7*Coefficients!$D$16)/($A3369*SIN(C$5*PI()/180))*100/2)^2*PI(),IF(AND(C$9="L",C$10="D"),(($C$7*Coefficients!$E$16)/($A3369*SIN(C$5*PI()/180))*100/2)^2*PI(),IF(AND(C$9="C",C$10="D"),(($C$7* Coefficients!$F$16)/($A3369*SIN(C$5*PI()/180))*100/2)^2*PI(),FALSE))))</f>
        <v>5.5076665010677948</v>
      </c>
      <c r="I3369" s="42">
        <f t="shared" si="373"/>
        <v>3.7075753578909701E-2</v>
      </c>
      <c r="L3369" s="44"/>
    </row>
    <row r="3370" spans="1:12" x14ac:dyDescent="0.25">
      <c r="A3370" s="51">
        <f t="shared" si="374"/>
        <v>21627.18523726632</v>
      </c>
      <c r="B3370" s="5">
        <f t="shared" si="368"/>
        <v>5.4885481637320932E-3</v>
      </c>
      <c r="C3370" s="49">
        <f t="shared" si="371"/>
        <v>-45.210850407413133</v>
      </c>
      <c r="D3370" s="5">
        <f t="shared" si="369"/>
        <v>208.03863550501896</v>
      </c>
      <c r="E3370" s="5">
        <f t="shared" si="370"/>
        <v>4917.2017708562698</v>
      </c>
      <c r="F3370" s="5">
        <f t="shared" si="372"/>
        <v>36.917180293541463</v>
      </c>
      <c r="G3370" s="16">
        <f>IF(AND(C$9="L",C$10="IB"),IF((($C$7*Coefficients!$C$16)/($A3370*($C$4/100)))&lt;=1,2*ASIN(($C$7*Coefficients!$C$16)/( $A3370*($C$4/100)))*180/PI(),180),IF(AND(C$9="C",C$10="IB"),IF((($C$7*Coefficients!$D$16)/($A3370*($C$4/100)))&lt;=1,2*ASIN(($C$7*Coefficients!$D$16)/( $A3370*($C$4/100)))*180/PI(),180),IF(AND(C$9="L",C$10="D"),IF((($C$7*Coefficients!$E$16)/($A3370*($C$4/100)))&lt;=1,2*ASIN(($C$7*Coefficients!$E$16)/( $A3370*($C$4/100)))*180/PI(),180),IF(AND(C$9="C",C$10="D"),IF((($C$7*Coefficients!$F$16)/($A3370*($C$4/100)))&lt;=1,2*ASIN(($C$7*Coefficients!$F$16)/( $A3370*($C$4/100)))*180/PI(),180),FALSE))))</f>
        <v>3.6150019834723843</v>
      </c>
      <c r="H3370" s="50">
        <f>IF(AND(C$9="L",C$10="IB"),(($C$7*Coefficients!$C$16)/($A3370*SIN(C$5*PI()/180))*100/2)^2*PI(),IF(AND(C$9="C",C$10="IB"),(($C$7*Coefficients!$D$16)/($A3370*SIN(C$5*PI()/180))*100/2)^2*PI(),IF(AND(C$9="L",C$10="D"),(($C$7*Coefficients!$E$16)/($A3370*SIN(C$5*PI()/180))*100/2)^2*PI(),IF(AND(C$9="C",C$10="D"),(($C$7* Coefficients!$F$16)/($A3370*SIN(C$5*PI()/180))*100/2)^2*PI(),FALSE))))</f>
        <v>5.4823610721284108</v>
      </c>
      <c r="I3370" s="42">
        <f t="shared" si="373"/>
        <v>3.6990481711947465E-2</v>
      </c>
      <c r="L3370" s="44"/>
    </row>
    <row r="3371" spans="1:12" x14ac:dyDescent="0.25">
      <c r="A3371" s="51">
        <f t="shared" si="374"/>
        <v>21677.041048193056</v>
      </c>
      <c r="B3371" s="5">
        <f t="shared" si="368"/>
        <v>6.016603441267131E-3</v>
      </c>
      <c r="C3371" s="49">
        <f t="shared" si="371"/>
        <v>-44.412972244639178</v>
      </c>
      <c r="D3371" s="5">
        <f t="shared" si="369"/>
        <v>208.5182140892594</v>
      </c>
      <c r="E3371" s="5">
        <f t="shared" si="370"/>
        <v>4939.8985429870954</v>
      </c>
      <c r="F3371" s="5">
        <f t="shared" si="372"/>
        <v>36.937180293541459</v>
      </c>
      <c r="G3371" s="16">
        <f>IF(AND(C$9="L",C$10="IB"),IF((($C$7*Coefficients!$C$16)/($A3371*($C$4/100)))&lt;=1,2*ASIN(($C$7*Coefficients!$C$16)/( $A3371*($C$4/100)))*180/PI(),180),IF(AND(C$9="C",C$10="IB"),IF((($C$7*Coefficients!$D$16)/($A3371*($C$4/100)))&lt;=1,2*ASIN(($C$7*Coefficients!$D$16)/( $A3371*($C$4/100)))*180/PI(),180),IF(AND(C$9="L",C$10="D"),IF((($C$7*Coefficients!$E$16)/($A3371*($C$4/100)))&lt;=1,2*ASIN(($C$7*Coefficients!$E$16)/( $A3371*($C$4/100)))*180/PI(),180),IF(AND(C$9="C",C$10="D"),IF((($C$7*Coefficients!$F$16)/($A3371*($C$4/100)))&lt;=1,2*ASIN(($C$7*Coefficients!$F$16)/( $A3371*($C$4/100)))*180/PI(),180),FALSE))))</f>
        <v>3.6066849599170672</v>
      </c>
      <c r="H3371" s="50">
        <f>IF(AND(C$9="L",C$10="IB"),(($C$7*Coefficients!$C$16)/($A3371*SIN(C$5*PI()/180))*100/2)^2*PI(),IF(AND(C$9="C",C$10="IB"),(($C$7*Coefficients!$D$16)/($A3371*SIN(C$5*PI()/180))*100/2)^2*PI(),IF(AND(C$9="L",C$10="D"),(($C$7*Coefficients!$E$16)/($A3371*SIN(C$5*PI()/180))*100/2)^2*PI(),IF(AND(C$9="C",C$10="D"),(($C$7* Coefficients!$F$16)/($A3371*SIN(C$5*PI()/180))*100/2)^2*PI(),FALSE))))</f>
        <v>5.457171911073746</v>
      </c>
      <c r="I3371" s="42">
        <f t="shared" si="373"/>
        <v>3.6905405964836976E-2</v>
      </c>
      <c r="L3371" s="44"/>
    </row>
    <row r="3372" spans="1:12" x14ac:dyDescent="0.25">
      <c r="A3372" s="51">
        <f t="shared" si="374"/>
        <v>21727.011788633543</v>
      </c>
      <c r="B3372" s="5">
        <f t="shared" si="368"/>
        <v>6.5141614948126076E-3</v>
      </c>
      <c r="C3372" s="49">
        <f t="shared" si="371"/>
        <v>-43.72282957788353</v>
      </c>
      <c r="D3372" s="5">
        <f t="shared" si="369"/>
        <v>208.99889821631356</v>
      </c>
      <c r="E3372" s="5">
        <f t="shared" si="370"/>
        <v>4962.7000786580729</v>
      </c>
      <c r="F3372" s="5">
        <f t="shared" si="372"/>
        <v>36.957180293541462</v>
      </c>
      <c r="G3372" s="16">
        <f>IF(AND(C$9="L",C$10="IB"),IF((($C$7*Coefficients!$C$16)/($A3372*($C$4/100)))&lt;=1,2*ASIN(($C$7*Coefficients!$C$16)/( $A3372*($C$4/100)))*180/PI(),180),IF(AND(C$9="C",C$10="IB"),IF((($C$7*Coefficients!$D$16)/($A3372*($C$4/100)))&lt;=1,2*ASIN(($C$7*Coefficients!$D$16)/( $A3372*($C$4/100)))*180/PI(),180),IF(AND(C$9="L",C$10="D"),IF((($C$7*Coefficients!$E$16)/($A3372*($C$4/100)))&lt;=1,2*ASIN(($C$7*Coefficients!$E$16)/( $A3372*($C$4/100)))*180/PI(),180),IF(AND(C$9="C",C$10="D"),IF((($C$7*Coefficients!$F$16)/($A3372*($C$4/100)))&lt;=1,2*ASIN(($C$7*Coefficients!$F$16)/( $A3372*($C$4/100)))*180/PI(),180),FALSE))))</f>
        <v>3.5983870839252163</v>
      </c>
      <c r="H3372" s="50">
        <f>IF(AND(C$9="L",C$10="IB"),(($C$7*Coefficients!$C$16)/($A3372*SIN(C$5*PI()/180))*100/2)^2*PI(),IF(AND(C$9="C",C$10="IB"),(($C$7*Coefficients!$D$16)/($A3372*SIN(C$5*PI()/180))*100/2)^2*PI(),IF(AND(C$9="L",C$10="D"),(($C$7*Coefficients!$E$16)/($A3372*SIN(C$5*PI()/180))*100/2)^2*PI(),IF(AND(C$9="C",C$10="D"),(($C$7* Coefficients!$F$16)/($A3372*SIN(C$5*PI()/180))*100/2)^2*PI(),FALSE))))</f>
        <v>5.4320984837013944</v>
      </c>
      <c r="I3372" s="42">
        <f t="shared" si="373"/>
        <v>3.6820525886515097E-2</v>
      </c>
      <c r="L3372" s="44"/>
    </row>
    <row r="3373" spans="1:12" x14ac:dyDescent="0.25">
      <c r="A3373" s="51">
        <f t="shared" si="374"/>
        <v>21777.097723527673</v>
      </c>
      <c r="B3373" s="5">
        <f t="shared" si="368"/>
        <v>6.9789010788156641E-3</v>
      </c>
      <c r="C3373" s="49">
        <f t="shared" si="371"/>
        <v>-43.124259149197385</v>
      </c>
      <c r="D3373" s="5">
        <f t="shared" si="369"/>
        <v>209.48069043472088</v>
      </c>
      <c r="E3373" s="5">
        <f t="shared" si="370"/>
        <v>4985.6068614357318</v>
      </c>
      <c r="F3373" s="5">
        <f t="shared" si="372"/>
        <v>36.977180293541466</v>
      </c>
      <c r="G3373" s="16">
        <f>IF(AND(C$9="L",C$10="IB"),IF((($C$7*Coefficients!$C$16)/($A3373*($C$4/100)))&lt;=1,2*ASIN(($C$7*Coefficients!$C$16)/( $A3373*($C$4/100)))*180/PI(),180),IF(AND(C$9="C",C$10="IB"),IF((($C$7*Coefficients!$D$16)/($A3373*($C$4/100)))&lt;=1,2*ASIN(($C$7*Coefficients!$D$16)/( $A3373*($C$4/100)))*180/PI(),180),IF(AND(C$9="L",C$10="D"),IF((($C$7*Coefficients!$E$16)/($A3373*($C$4/100)))&lt;=1,2*ASIN(($C$7*Coefficients!$E$16)/( $A3373*($C$4/100)))*180/PI(),180),IF(AND(C$9="C",C$10="D"),IF((($C$7*Coefficients!$F$16)/($A3373*($C$4/100)))&lt;=1,2*ASIN(($C$7*Coefficients!$F$16)/( $A3373*($C$4/100)))*180/PI(),180),FALSE))))</f>
        <v>3.5901083113281467</v>
      </c>
      <c r="H3373" s="50">
        <f>IF(AND(C$9="L",C$10="IB"),(($C$7*Coefficients!$C$16)/($A3373*SIN(C$5*PI()/180))*100/2)^2*PI(),IF(AND(C$9="C",C$10="IB"),(($C$7*Coefficients!$D$16)/($A3373*SIN(C$5*PI()/180))*100/2)^2*PI(),IF(AND(C$9="L",C$10="D"),(($C$7*Coefficients!$E$16)/($A3373*SIN(C$5*PI()/180))*100/2)^2*PI(),IF(AND(C$9="C",C$10="D"),(($C$7* Coefficients!$F$16)/($A3373*SIN(C$5*PI()/180))*100/2)^2*PI(),FALSE))))</f>
        <v>5.4071402582633823</v>
      </c>
      <c r="I3373" s="42">
        <f t="shared" si="373"/>
        <v>3.6735841026956095E-2</v>
      </c>
      <c r="L3373" s="44"/>
    </row>
    <row r="3374" spans="1:12" x14ac:dyDescent="0.25">
      <c r="A3374" s="51">
        <f t="shared" si="374"/>
        <v>21827.29911842609</v>
      </c>
      <c r="B3374" s="5">
        <f t="shared" si="368"/>
        <v>7.4086440292450611E-3</v>
      </c>
      <c r="C3374" s="49">
        <f t="shared" si="371"/>
        <v>-42.605225434216948</v>
      </c>
      <c r="D3374" s="5">
        <f t="shared" si="369"/>
        <v>209.96359329889572</v>
      </c>
      <c r="E3374" s="5">
        <f t="shared" si="370"/>
        <v>5008.6193771186463</v>
      </c>
      <c r="F3374" s="5">
        <f t="shared" si="372"/>
        <v>36.997180293541462</v>
      </c>
      <c r="G3374" s="16">
        <f>IF(AND(C$9="L",C$10="IB"),IF((($C$7*Coefficients!$C$16)/($A3374*($C$4/100)))&lt;=1,2*ASIN(($C$7*Coefficients!$C$16)/( $A3374*($C$4/100)))*180/PI(),180),IF(AND(C$9="C",C$10="IB"),IF((($C$7*Coefficients!$D$16)/($A3374*($C$4/100)))&lt;=1,2*ASIN(($C$7*Coefficients!$D$16)/( $A3374*($C$4/100)))*180/PI(),180),IF(AND(C$9="L",C$10="D"),IF((($C$7*Coefficients!$E$16)/($A3374*($C$4/100)))&lt;=1,2*ASIN(($C$7*Coefficients!$E$16)/( $A3374*($C$4/100)))*180/PI(),180),IF(AND(C$9="C",C$10="D"),IF((($C$7*Coefficients!$F$16)/($A3374*($C$4/100)))&lt;=1,2*ASIN(($C$7*Coefficients!$F$16)/( $A3374*($C$4/100)))*180/PI(),180),FALSE))))</f>
        <v>3.5818485980596564</v>
      </c>
      <c r="H3374" s="50">
        <f>IF(AND(C$9="L",C$10="IB"),(($C$7*Coefficients!$C$16)/($A3374*SIN(C$5*PI()/180))*100/2)^2*PI(),IF(AND(C$9="C",C$10="IB"),(($C$7*Coefficients!$D$16)/($A3374*SIN(C$5*PI()/180))*100/2)^2*PI(),IF(AND(C$9="L",C$10="D"),(($C$7*Coefficients!$E$16)/($A3374*SIN(C$5*PI()/180))*100/2)^2*PI(),IF(AND(C$9="C",C$10="D"),(($C$7* Coefficients!$F$16)/($A3374*SIN(C$5*PI()/180))*100/2)^2*PI(),FALSE))))</f>
        <v>5.3822967054549071</v>
      </c>
      <c r="I3374" s="42">
        <f t="shared" si="373"/>
        <v>3.6651350937169272E-2</v>
      </c>
      <c r="L3374" s="44"/>
    </row>
    <row r="3375" spans="1:12" x14ac:dyDescent="0.25">
      <c r="A3375" s="51">
        <f t="shared" si="374"/>
        <v>21877.616239491592</v>
      </c>
      <c r="B3375" s="5">
        <f t="shared" si="368"/>
        <v>7.8013668961176494E-3</v>
      </c>
      <c r="C3375" s="49">
        <f t="shared" si="371"/>
        <v>-42.156585937390261</v>
      </c>
      <c r="D3375" s="5">
        <f t="shared" si="369"/>
        <v>210.44760936914096</v>
      </c>
      <c r="E3375" s="5">
        <f t="shared" si="370"/>
        <v>5031.7381137477332</v>
      </c>
      <c r="F3375" s="5">
        <f t="shared" si="372"/>
        <v>37.017180293541465</v>
      </c>
      <c r="G3375" s="16">
        <f>IF(AND(C$9="L",C$10="IB"),IF((($C$7*Coefficients!$C$16)/($A3375*($C$4/100)))&lt;=1,2*ASIN(($C$7*Coefficients!$C$16)/( $A3375*($C$4/100)))*180/PI(),180),IF(AND(C$9="C",C$10="IB"),IF((($C$7*Coefficients!$D$16)/($A3375*($C$4/100)))&lt;=1,2*ASIN(($C$7*Coefficients!$D$16)/( $A3375*($C$4/100)))*180/PI(),180),IF(AND(C$9="L",C$10="D"),IF((($C$7*Coefficients!$E$16)/($A3375*($C$4/100)))&lt;=1,2*ASIN(($C$7*Coefficients!$E$16)/( $A3375*($C$4/100)))*180/PI(),180),IF(AND(C$9="C",C$10="D"),IF((($C$7*Coefficients!$F$16)/($A3375*($C$4/100)))&lt;=1,2*ASIN(($C$7*Coefficients!$F$16)/( $A3375*($C$4/100)))*180/PI(),180),FALSE))))</f>
        <v>3.5736079001557908</v>
      </c>
      <c r="H3375" s="50">
        <f>IF(AND(C$9="L",C$10="IB"),(($C$7*Coefficients!$C$16)/($A3375*SIN(C$5*PI()/180))*100/2)^2*PI(),IF(AND(C$9="C",C$10="IB"),(($C$7*Coefficients!$D$16)/($A3375*SIN(C$5*PI()/180))*100/2)^2*PI(),IF(AND(C$9="L",C$10="D"),(($C$7*Coefficients!$E$16)/($A3375*SIN(C$5*PI()/180))*100/2)^2*PI(),IF(AND(C$9="C",C$10="D"),(($C$7* Coefficients!$F$16)/($A3375*SIN(C$5*PI()/180))*100/2)^2*PI(),FALSE))))</f>
        <v>5.3575672984030902</v>
      </c>
      <c r="I3375" s="42">
        <f t="shared" si="373"/>
        <v>3.6567055169196581E-2</v>
      </c>
      <c r="L3375" s="44"/>
    </row>
    <row r="3376" spans="1:12" x14ac:dyDescent="0.25">
      <c r="A3376" s="51">
        <f t="shared" si="374"/>
        <v>21928.049353500544</v>
      </c>
      <c r="B3376" s="5">
        <f t="shared" si="368"/>
        <v>8.1552119962822831E-3</v>
      </c>
      <c r="C3376" s="49">
        <f t="shared" si="371"/>
        <v>-41.771294898191101</v>
      </c>
      <c r="D3376" s="5">
        <f t="shared" si="369"/>
        <v>210.93274121166166</v>
      </c>
      <c r="E3376" s="5">
        <f t="shared" si="370"/>
        <v>5054.9635616165997</v>
      </c>
      <c r="F3376" s="5">
        <f t="shared" si="372"/>
        <v>37.037180293541461</v>
      </c>
      <c r="G3376" s="16">
        <f>IF(AND(C$9="L",C$10="IB"),IF((($C$7*Coefficients!$C$16)/($A3376*($C$4/100)))&lt;=1,2*ASIN(($C$7*Coefficients!$C$16)/( $A3376*($C$4/100)))*180/PI(),180),IF(AND(C$9="C",C$10="IB"),IF((($C$7*Coefficients!$D$16)/($A3376*($C$4/100)))&lt;=1,2*ASIN(($C$7*Coefficients!$D$16)/( $A3376*($C$4/100)))*180/PI(),180),IF(AND(C$9="L",C$10="D"),IF((($C$7*Coefficients!$E$16)/($A3376*($C$4/100)))&lt;=1,2*ASIN(($C$7*Coefficients!$E$16)/( $A3376*($C$4/100)))*180/PI(),180),IF(AND(C$9="C",C$10="D"),IF((($C$7*Coefficients!$F$16)/($A3376*($C$4/100)))&lt;=1,2*ASIN(($C$7*Coefficients!$F$16)/( $A3376*($C$4/100)))*180/PI(),180),FALSE))))</f>
        <v>3.5653861737545935</v>
      </c>
      <c r="H3376" s="50">
        <f>IF(AND(C$9="L",C$10="IB"),(($C$7*Coefficients!$C$16)/($A3376*SIN(C$5*PI()/180))*100/2)^2*PI(),IF(AND(C$9="C",C$10="IB"),(($C$7*Coefficients!$D$16)/($A3376*SIN(C$5*PI()/180))*100/2)^2*PI(),IF(AND(C$9="L",C$10="D"),(($C$7*Coefficients!$E$16)/($A3376*SIN(C$5*PI()/180))*100/2)^2*PI(),IF(AND(C$9="C",C$10="D"),(($C$7* Coefficients!$F$16)/($A3376*SIN(C$5*PI()/180))*100/2)^2*PI(),FALSE))))</f>
        <v>5.3329515126558213</v>
      </c>
      <c r="I3376" s="42">
        <f t="shared" si="373"/>
        <v>3.6482953276110258E-2</v>
      </c>
      <c r="L3376" s="44"/>
    </row>
    <row r="3377" spans="1:12" x14ac:dyDescent="0.25">
      <c r="A3377" s="51">
        <f t="shared" si="374"/>
        <v>21978.598727844295</v>
      </c>
      <c r="B3377" s="5">
        <f t="shared" si="368"/>
        <v>8.4684978217398413E-3</v>
      </c>
      <c r="C3377" s="49">
        <f t="shared" si="371"/>
        <v>-41.443872396898165</v>
      </c>
      <c r="D3377" s="5">
        <f t="shared" si="369"/>
        <v>211.41899139857853</v>
      </c>
      <c r="E3377" s="5">
        <f t="shared" si="370"/>
        <v>5078.2962132819493</v>
      </c>
      <c r="F3377" s="5">
        <f t="shared" si="372"/>
        <v>37.057180293541457</v>
      </c>
      <c r="G3377" s="16">
        <f>IF(AND(C$9="L",C$10="IB"),IF((($C$7*Coefficients!$C$16)/($A3377*($C$4/100)))&lt;=1,2*ASIN(($C$7*Coefficients!$C$16)/( $A3377*($C$4/100)))*180/PI(),180),IF(AND(C$9="C",C$10="IB"),IF((($C$7*Coefficients!$D$16)/($A3377*($C$4/100)))&lt;=1,2*ASIN(($C$7*Coefficients!$D$16)/( $A3377*($C$4/100)))*180/PI(),180),IF(AND(C$9="L",C$10="D"),IF((($C$7*Coefficients!$E$16)/($A3377*($C$4/100)))&lt;=1,2*ASIN(($C$7*Coefficients!$E$16)/( $A3377*($C$4/100)))*180/PI(),180),IF(AND(C$9="C",C$10="D"),IF((($C$7*Coefficients!$F$16)/($A3377*($C$4/100)))&lt;=1,2*ASIN(($C$7*Coefficients!$F$16)/( $A3377*($C$4/100)))*180/PI(),180),FALSE))))</f>
        <v>3.5571833750958706</v>
      </c>
      <c r="H3377" s="50">
        <f>IF(AND(C$9="L",C$10="IB"),(($C$7*Coefficients!$C$16)/($A3377*SIN(C$5*PI()/180))*100/2)^2*PI(),IF(AND(C$9="C",C$10="IB"),(($C$7*Coefficients!$D$16)/($A3377*SIN(C$5*PI()/180))*100/2)^2*PI(),IF(AND(C$9="L",C$10="D"),(($C$7*Coefficients!$E$16)/($A3377*SIN(C$5*PI()/180))*100/2)^2*PI(),IF(AND(C$9="C",C$10="D"),(($C$7* Coefficients!$F$16)/($A3377*SIN(C$5*PI()/180))*100/2)^2*PI(),FALSE))))</f>
        <v>5.3084488261706264</v>
      </c>
      <c r="I3377" s="42">
        <f t="shared" si="373"/>
        <v>3.6399044812010437E-2</v>
      </c>
      <c r="L3377" s="44"/>
    </row>
    <row r="3378" spans="1:12" x14ac:dyDescent="0.25">
      <c r="A3378" s="51">
        <f t="shared" si="374"/>
        <v>22029.264630530597</v>
      </c>
      <c r="B3378" s="5">
        <f t="shared" si="368"/>
        <v>8.7397287404898868E-3</v>
      </c>
      <c r="C3378" s="49">
        <f t="shared" si="371"/>
        <v>-41.170040931606209</v>
      </c>
      <c r="D3378" s="5">
        <f t="shared" si="369"/>
        <v>211.90636250794165</v>
      </c>
      <c r="E3378" s="5">
        <f t="shared" si="370"/>
        <v>5101.7365635740271</v>
      </c>
      <c r="F3378" s="5">
        <f t="shared" si="372"/>
        <v>37.07718029354146</v>
      </c>
      <c r="G3378" s="16">
        <f>IF(AND(C$9="L",C$10="IB"),IF((($C$7*Coefficients!$C$16)/($A3378*($C$4/100)))&lt;=1,2*ASIN(($C$7*Coefficients!$C$16)/( $A3378*($C$4/100)))*180/PI(),180),IF(AND(C$9="C",C$10="IB"),IF((($C$7*Coefficients!$D$16)/($A3378*($C$4/100)))&lt;=1,2*ASIN(($C$7*Coefficients!$D$16)/( $A3378*($C$4/100)))*180/PI(),180),IF(AND(C$9="L",C$10="D"),IF((($C$7*Coefficients!$E$16)/($A3378*($C$4/100)))&lt;=1,2*ASIN(($C$7*Coefficients!$E$16)/( $A3378*($C$4/100)))*180/PI(),180),IF(AND(C$9="C",C$10="D"),IF((($C$7*Coefficients!$F$16)/($A3378*($C$4/100)))&lt;=1,2*ASIN(($C$7*Coefficients!$F$16)/( $A3378*($C$4/100)))*180/PI(),180),FALSE))))</f>
        <v>3.5489994605209496</v>
      </c>
      <c r="H3378" s="50">
        <f>IF(AND(C$9="L",C$10="IB"),(($C$7*Coefficients!$C$16)/($A3378*SIN(C$5*PI()/180))*100/2)^2*PI(),IF(AND(C$9="C",C$10="IB"),(($C$7*Coefficients!$D$16)/($A3378*SIN(C$5*PI()/180))*100/2)^2*PI(),IF(AND(C$9="L",C$10="D"),(($C$7*Coefficients!$E$16)/($A3378*SIN(C$5*PI()/180))*100/2)^2*PI(),IF(AND(C$9="C",C$10="D"),(($C$7* Coefficients!$F$16)/($A3378*SIN(C$5*PI()/180))*100/2)^2*PI(),FALSE))))</f>
        <v>5.2840587193035953</v>
      </c>
      <c r="I3378" s="42">
        <f t="shared" si="373"/>
        <v>3.6315329332022792E-2</v>
      </c>
      <c r="L3378" s="44"/>
    </row>
    <row r="3379" spans="1:12" x14ac:dyDescent="0.25">
      <c r="A3379" s="51">
        <f t="shared" si="374"/>
        <v>22080.047330185025</v>
      </c>
      <c r="B3379" s="5">
        <f t="shared" si="368"/>
        <v>8.9676039289813807E-3</v>
      </c>
      <c r="C3379" s="49">
        <f t="shared" si="371"/>
        <v>-40.946471628369551</v>
      </c>
      <c r="D3379" s="5">
        <f t="shared" si="369"/>
        <v>212.39485712374417</v>
      </c>
      <c r="E3379" s="5">
        <f t="shared" si="370"/>
        <v>5125.2851096071054</v>
      </c>
      <c r="F3379" s="5">
        <f t="shared" si="372"/>
        <v>37.097180293541456</v>
      </c>
      <c r="G3379" s="16">
        <f>IF(AND(C$9="L",C$10="IB"),IF((($C$7*Coefficients!$C$16)/($A3379*($C$4/100)))&lt;=1,2*ASIN(($C$7*Coefficients!$C$16)/( $A3379*($C$4/100)))*180/PI(),180),IF(AND(C$9="C",C$10="IB"),IF((($C$7*Coefficients!$D$16)/($A3379*($C$4/100)))&lt;=1,2*ASIN(($C$7*Coefficients!$D$16)/( $A3379*($C$4/100)))*180/PI(),180),IF(AND(C$9="L",C$10="D"),IF((($C$7*Coefficients!$E$16)/($A3379*($C$4/100)))&lt;=1,2*ASIN(($C$7*Coefficients!$E$16)/( $A3379*($C$4/100)))*180/PI(),180),IF(AND(C$9="C",C$10="D"),IF((($C$7*Coefficients!$F$16)/($A3379*($C$4/100)))&lt;=1,2*ASIN(($C$7*Coefficients!$F$16)/( $A3379*($C$4/100)))*180/PI(),180),FALSE))))</f>
        <v>3.5408343864724374</v>
      </c>
      <c r="H3379" s="50">
        <f>IF(AND(C$9="L",C$10="IB"),(($C$7*Coefficients!$C$16)/($A3379*SIN(C$5*PI()/180))*100/2)^2*PI(),IF(AND(C$9="C",C$10="IB"),(($C$7*Coefficients!$D$16)/($A3379*SIN(C$5*PI()/180))*100/2)^2*PI(),IF(AND(C$9="L",C$10="D"),(($C$7*Coefficients!$E$16)/($A3379*SIN(C$5*PI()/180))*100/2)^2*PI(),IF(AND(C$9="C",C$10="D"),(($C$7* Coefficients!$F$16)/($A3379*SIN(C$5*PI()/180))*100/2)^2*PI(),FALSE))))</f>
        <v>5.2597806747983711</v>
      </c>
      <c r="I3379" s="42">
        <f t="shared" si="373"/>
        <v>3.6231806392296187E-2</v>
      </c>
      <c r="L3379" s="44"/>
    </row>
    <row r="3380" spans="1:12" x14ac:dyDescent="0.25">
      <c r="A3380" s="51">
        <f t="shared" si="374"/>
        <v>22130.947096052394</v>
      </c>
      <c r="B3380" s="5">
        <f t="shared" si="368"/>
        <v>9.1510254776963947E-3</v>
      </c>
      <c r="C3380" s="49">
        <f t="shared" si="371"/>
        <v>-40.770604710255498</v>
      </c>
      <c r="D3380" s="5">
        <f t="shared" si="369"/>
        <v>212.88447783593588</v>
      </c>
      <c r="E3380" s="5">
        <f t="shared" si="370"/>
        <v>5148.9423507900319</v>
      </c>
      <c r="F3380" s="5">
        <f t="shared" si="372"/>
        <v>37.117180293541459</v>
      </c>
      <c r="G3380" s="16">
        <f>IF(AND(C$9="L",C$10="IB"),IF((($C$7*Coefficients!$C$16)/($A3380*($C$4/100)))&lt;=1,2*ASIN(($C$7*Coefficients!$C$16)/( $A3380*($C$4/100)))*180/PI(),180),IF(AND(C$9="C",C$10="IB"),IF((($C$7*Coefficients!$D$16)/($A3380*($C$4/100)))&lt;=1,2*ASIN(($C$7*Coefficients!$D$16)/( $A3380*($C$4/100)))*180/PI(),180),IF(AND(C$9="L",C$10="D"),IF((($C$7*Coefficients!$E$16)/($A3380*($C$4/100)))&lt;=1,2*ASIN(($C$7*Coefficients!$E$16)/( $A3380*($C$4/100)))*180/PI(),180),IF(AND(C$9="C",C$10="D"),IF((($C$7*Coefficients!$F$16)/($A3380*($C$4/100)))&lt;=1,2*ASIN(($C$7*Coefficients!$F$16)/( $A3380*($C$4/100)))*180/PI(),180),FALSE))))</f>
        <v>3.5326881094939866</v>
      </c>
      <c r="H3380" s="50">
        <f>IF(AND(C$9="L",C$10="IB"),(($C$7*Coefficients!$C$16)/($A3380*SIN(C$5*PI()/180))*100/2)^2*PI(),IF(AND(C$9="C",C$10="IB"),(($C$7*Coefficients!$D$16)/($A3380*SIN(C$5*PI()/180))*100/2)^2*PI(),IF(AND(C$9="L",C$10="D"),(($C$7*Coefficients!$E$16)/($A3380*SIN(C$5*PI()/180))*100/2)^2*PI(),IF(AND(C$9="C",C$10="D"),(($C$7* Coefficients!$F$16)/($A3380*SIN(C$5*PI()/180))*100/2)^2*PI(),FALSE))))</f>
        <v>5.2356141777751679</v>
      </c>
      <c r="I3380" s="42">
        <f t="shared" si="373"/>
        <v>3.6148475550000302E-2</v>
      </c>
      <c r="L3380" s="44"/>
    </row>
    <row r="3381" spans="1:12" x14ac:dyDescent="0.25">
      <c r="A3381" s="51">
        <f t="shared" si="374"/>
        <v>22181.964197998197</v>
      </c>
      <c r="B3381" s="5">
        <f t="shared" si="368"/>
        <v>9.2891056142219049E-3</v>
      </c>
      <c r="C3381" s="49">
        <f t="shared" si="371"/>
        <v>-40.640521986019579</v>
      </c>
      <c r="D3381" s="5">
        <f t="shared" si="369"/>
        <v>213.37522724043706</v>
      </c>
      <c r="E3381" s="5">
        <f t="shared" si="370"/>
        <v>5172.708788836826</v>
      </c>
      <c r="F3381" s="5">
        <f t="shared" si="372"/>
        <v>37.137180293541462</v>
      </c>
      <c r="G3381" s="16">
        <f>IF(AND(C$9="L",C$10="IB"),IF((($C$7*Coefficients!$C$16)/($A3381*($C$4/100)))&lt;=1,2*ASIN(($C$7*Coefficients!$C$16)/( $A3381*($C$4/100)))*180/PI(),180),IF(AND(C$9="C",C$10="IB"),IF((($C$7*Coefficients!$D$16)/($A3381*($C$4/100)))&lt;=1,2*ASIN(($C$7*Coefficients!$D$16)/( $A3381*($C$4/100)))*180/PI(),180),IF(AND(C$9="L",C$10="D"),IF((($C$7*Coefficients!$E$16)/($A3381*($C$4/100)))&lt;=1,2*ASIN(($C$7*Coefficients!$E$16)/( $A3381*($C$4/100)))*180/PI(),180),IF(AND(C$9="C",C$10="D"),IF((($C$7*Coefficients!$F$16)/($A3381*($C$4/100)))&lt;=1,2*ASIN(($C$7*Coefficients!$F$16)/( $A3381*($C$4/100)))*180/PI(),180),FALSE))))</f>
        <v>3.5245605862300513</v>
      </c>
      <c r="H3381" s="50">
        <f>IF(AND(C$9="L",C$10="IB"),(($C$7*Coefficients!$C$16)/($A3381*SIN(C$5*PI()/180))*100/2)^2*PI(),IF(AND(C$9="C",C$10="IB"),(($C$7*Coefficients!$D$16)/($A3381*SIN(C$5*PI()/180))*100/2)^2*PI(),IF(AND(C$9="L",C$10="D"),(($C$7*Coefficients!$E$16)/($A3381*SIN(C$5*PI()/180))*100/2)^2*PI(),IF(AND(C$9="C",C$10="D"),(($C$7* Coefficients!$F$16)/($A3381*SIN(C$5*PI()/180))*100/2)^2*PI(),FALSE))))</f>
        <v>5.211558715719864</v>
      </c>
      <c r="I3381" s="42">
        <f t="shared" si="373"/>
        <v>3.6065336363323305E-2</v>
      </c>
      <c r="L3381" s="44"/>
    </row>
    <row r="3382" spans="1:12" x14ac:dyDescent="0.25">
      <c r="A3382" s="51">
        <f t="shared" si="374"/>
        <v>22233.098906510029</v>
      </c>
      <c r="B3382" s="5">
        <f t="shared" si="368"/>
        <v>9.3811729913538828E-3</v>
      </c>
      <c r="C3382" s="49">
        <f t="shared" si="371"/>
        <v>-40.554857109129486</v>
      </c>
      <c r="D3382" s="5">
        <f t="shared" si="369"/>
        <v>213.86710793915219</v>
      </c>
      <c r="E3382" s="5">
        <f t="shared" si="370"/>
        <v>5196.5849277773086</v>
      </c>
      <c r="F3382" s="5">
        <f t="shared" si="372"/>
        <v>37.157180293541458</v>
      </c>
      <c r="G3382" s="16">
        <f>IF(AND(C$9="L",C$10="IB"),IF((($C$7*Coefficients!$C$16)/($A3382*($C$4/100)))&lt;=1,2*ASIN(($C$7*Coefficients!$C$16)/( $A3382*($C$4/100)))*180/PI(),180),IF(AND(C$9="C",C$10="IB"),IF((($C$7*Coefficients!$D$16)/($A3382*($C$4/100)))&lt;=1,2*ASIN(($C$7*Coefficients!$D$16)/( $A3382*($C$4/100)))*180/PI(),180),IF(AND(C$9="L",C$10="D"),IF((($C$7*Coefficients!$E$16)/($A3382*($C$4/100)))&lt;=1,2*ASIN(($C$7*Coefficients!$E$16)/( $A3382*($C$4/100)))*180/PI(),180),IF(AND(C$9="C",C$10="D"),IF((($C$7*Coefficients!$F$16)/($A3382*($C$4/100)))&lt;=1,2*ASIN(($C$7*Coefficients!$F$16)/( $A3382*($C$4/100)))*180/PI(),180),FALSE))))</f>
        <v>3.5164517734256524</v>
      </c>
      <c r="H3382" s="50">
        <f>IF(AND(C$9="L",C$10="IB"),(($C$7*Coefficients!$C$16)/($A3382*SIN(C$5*PI()/180))*100/2)^2*PI(),IF(AND(C$9="C",C$10="IB"),(($C$7*Coefficients!$D$16)/($A3382*SIN(C$5*PI()/180))*100/2)^2*PI(),IF(AND(C$9="L",C$10="D"),(($C$7*Coefficients!$E$16)/($A3382*SIN(C$5*PI()/180))*100/2)^2*PI(),IF(AND(C$9="C",C$10="D"),(($C$7* Coefficients!$F$16)/($A3382*SIN(C$5*PI()/180))*100/2)^2*PI(),FALSE))))</f>
        <v>5.1876137784731196</v>
      </c>
      <c r="I3382" s="42">
        <f t="shared" si="373"/>
        <v>3.5982388391469514E-2</v>
      </c>
      <c r="L3382" s="44"/>
    </row>
    <row r="3383" spans="1:12" x14ac:dyDescent="0.25">
      <c r="A3383" s="51">
        <f t="shared" si="374"/>
        <v>22284.351492699025</v>
      </c>
      <c r="B3383" s="5">
        <f t="shared" si="368"/>
        <v>9.4267779913301455E-3</v>
      </c>
      <c r="C3383" s="49">
        <f t="shared" si="371"/>
        <v>-40.51273441607939</v>
      </c>
      <c r="D3383" s="5">
        <f t="shared" si="369"/>
        <v>214.36012253998382</v>
      </c>
      <c r="E3383" s="5">
        <f t="shared" si="370"/>
        <v>5220.5712739677965</v>
      </c>
      <c r="F3383" s="5">
        <f t="shared" si="372"/>
        <v>37.177180293541461</v>
      </c>
      <c r="G3383" s="16">
        <f>IF(AND(C$9="L",C$10="IB"),IF((($C$7*Coefficients!$C$16)/($A3383*($C$4/100)))&lt;=1,2*ASIN(($C$7*Coefficients!$C$16)/( $A3383*($C$4/100)))*180/PI(),180),IF(AND(C$9="C",C$10="IB"),IF((($C$7*Coefficients!$D$16)/($A3383*($C$4/100)))&lt;=1,2*ASIN(($C$7*Coefficients!$D$16)/( $A3383*($C$4/100)))*180/PI(),180),IF(AND(C$9="L",C$10="D"),IF((($C$7*Coefficients!$E$16)/($A3383*($C$4/100)))&lt;=1,2*ASIN(($C$7*Coefficients!$E$16)/( $A3383*($C$4/100)))*180/PI(),180),IF(AND(C$9="C",C$10="D"),IF((($C$7*Coefficients!$F$16)/($A3383*($C$4/100)))&lt;=1,2*ASIN(($C$7*Coefficients!$F$16)/( $A3383*($C$4/100)))*180/PI(),180),FALSE))))</f>
        <v>3.5083616279261411</v>
      </c>
      <c r="H3383" s="50">
        <f>IF(AND(C$9="L",C$10="IB"),(($C$7*Coefficients!$C$16)/($A3383*SIN(C$5*PI()/180))*100/2)^2*PI(),IF(AND(C$9="C",C$10="IB"),(($C$7*Coefficients!$D$16)/($A3383*SIN(C$5*PI()/180))*100/2)^2*PI(),IF(AND(C$9="L",C$10="D"),(($C$7*Coefficients!$E$16)/($A3383*SIN(C$5*PI()/180))*100/2)^2*PI(),IF(AND(C$9="C",C$10="D"),(($C$7* Coefficients!$F$16)/($A3383*SIN(C$5*PI()/180))*100/2)^2*PI(),FALSE))))</f>
        <v>5.1637788582195672</v>
      </c>
      <c r="I3383" s="42">
        <f t="shared" si="373"/>
        <v>3.5899631194657035E-2</v>
      </c>
      <c r="L3383" s="44"/>
    </row>
    <row r="3384" spans="1:12" x14ac:dyDescent="0.25">
      <c r="A3384" s="51">
        <f t="shared" si="374"/>
        <v>22335.722228301292</v>
      </c>
      <c r="B3384" s="5">
        <f t="shared" si="368"/>
        <v>9.4256970011938335E-3</v>
      </c>
      <c r="C3384" s="49">
        <f t="shared" si="371"/>
        <v>-40.513730503971068</v>
      </c>
      <c r="D3384" s="5">
        <f t="shared" si="369"/>
        <v>214.8542736568462</v>
      </c>
      <c r="E3384" s="5">
        <f t="shared" si="370"/>
        <v>5244.6683361018459</v>
      </c>
      <c r="F3384" s="5">
        <f t="shared" si="372"/>
        <v>37.197180293541457</v>
      </c>
      <c r="G3384" s="16">
        <f>IF(AND(C$9="L",C$10="IB"),IF((($C$7*Coefficients!$C$16)/($A3384*($C$4/100)))&lt;=1,2*ASIN(($C$7*Coefficients!$C$16)/( $A3384*($C$4/100)))*180/PI(),180),IF(AND(C$9="C",C$10="IB"),IF((($C$7*Coefficients!$D$16)/($A3384*($C$4/100)))&lt;=1,2*ASIN(($C$7*Coefficients!$D$16)/( $A3384*($C$4/100)))*180/PI(),180),IF(AND(C$9="L",C$10="D"),IF((($C$7*Coefficients!$E$16)/($A3384*($C$4/100)))&lt;=1,2*ASIN(($C$7*Coefficients!$E$16)/( $A3384*($C$4/100)))*180/PI(),180),IF(AND(C$9="C",C$10="D"),IF((($C$7*Coefficients!$F$16)/($A3384*($C$4/100)))&lt;=1,2*ASIN(($C$7*Coefficients!$F$16)/( $A3384*($C$4/100)))*180/PI(),180),FALSE))))</f>
        <v>3.5002901066769616</v>
      </c>
      <c r="H3384" s="50">
        <f>IF(AND(C$9="L",C$10="IB"),(($C$7*Coefficients!$C$16)/($A3384*SIN(C$5*PI()/180))*100/2)^2*PI(),IF(AND(C$9="C",C$10="IB"),(($C$7*Coefficients!$D$16)/($A3384*SIN(C$5*PI()/180))*100/2)^2*PI(),IF(AND(C$9="L",C$10="D"),(($C$7*Coefficients!$E$16)/($A3384*SIN(C$5*PI()/180))*100/2)^2*PI(),IF(AND(C$9="C",C$10="D"),(($C$7* Coefficients!$F$16)/($A3384*SIN(C$5*PI()/180))*100/2)^2*PI(),FALSE))))</f>
        <v>5.1400534494770405</v>
      </c>
      <c r="I3384" s="42">
        <f t="shared" si="373"/>
        <v>3.5817064334115453E-2</v>
      </c>
      <c r="L3384" s="44"/>
    </row>
    <row r="3385" spans="1:12" x14ac:dyDescent="0.25">
      <c r="A3385" s="51">
        <f t="shared" si="374"/>
        <v>22387.211385679362</v>
      </c>
      <c r="B3385" s="5">
        <f t="shared" si="368"/>
        <v>9.3779356185394441E-3</v>
      </c>
      <c r="C3385" s="49">
        <f t="shared" si="371"/>
        <v>-40.557855062160996</v>
      </c>
      <c r="D3385" s="5">
        <f t="shared" si="369"/>
        <v>215.34956390967943</v>
      </c>
      <c r="E3385" s="5">
        <f t="shared" si="370"/>
        <v>5268.8766252210298</v>
      </c>
      <c r="F3385" s="5">
        <f t="shared" si="372"/>
        <v>37.21718029354146</v>
      </c>
      <c r="G3385" s="16">
        <f>IF(AND(C$9="L",C$10="IB"),IF((($C$7*Coefficients!$C$16)/($A3385*($C$4/100)))&lt;=1,2*ASIN(($C$7*Coefficients!$C$16)/( $A3385*($C$4/100)))*180/PI(),180),IF(AND(C$9="C",C$10="IB"),IF((($C$7*Coefficients!$D$16)/($A3385*($C$4/100)))&lt;=1,2*ASIN(($C$7*Coefficients!$D$16)/( $A3385*($C$4/100)))*180/PI(),180),IF(AND(C$9="L",C$10="D"),IF((($C$7*Coefficients!$E$16)/($A3385*($C$4/100)))&lt;=1,2*ASIN(($C$7*Coefficients!$E$16)/( $A3385*($C$4/100)))*180/PI(),180),IF(AND(C$9="C",C$10="D"),IF((($C$7*Coefficients!$F$16)/($A3385*($C$4/100)))&lt;=1,2*ASIN(($C$7*Coefficients!$F$16)/( $A3385*($C$4/100)))*180/PI(),180),FALSE))))</f>
        <v>3.4922371667234109</v>
      </c>
      <c r="H3385" s="50">
        <f>IF(AND(C$9="L",C$10="IB"),(($C$7*Coefficients!$C$16)/($A3385*SIN(C$5*PI()/180))*100/2)^2*PI(),IF(AND(C$9="C",C$10="IB"),(($C$7*Coefficients!$D$16)/($A3385*SIN(C$5*PI()/180))*100/2)^2*PI(),IF(AND(C$9="L",C$10="D"),(($C$7*Coefficients!$E$16)/($A3385*SIN(C$5*PI()/180))*100/2)^2*PI(),IF(AND(C$9="C",C$10="D"),(($C$7* Coefficients!$F$16)/($A3385*SIN(C$5*PI()/180))*100/2)^2*PI(),FALSE))))</f>
        <v>5.1164370490858504</v>
      </c>
      <c r="I3385" s="42">
        <f t="shared" si="373"/>
        <v>3.573468737208349E-2</v>
      </c>
      <c r="L3385" s="44"/>
    </row>
    <row r="3386" spans="1:12" x14ac:dyDescent="0.25">
      <c r="A3386" s="51">
        <f t="shared" si="374"/>
        <v>22438.819237823616</v>
      </c>
      <c r="B3386" s="5">
        <f t="shared" si="368"/>
        <v>9.2837307514757883E-3</v>
      </c>
      <c r="C3386" s="49">
        <f t="shared" si="371"/>
        <v>-40.645549270492083</v>
      </c>
      <c r="D3386" s="5">
        <f t="shared" si="369"/>
        <v>215.84599592446307</v>
      </c>
      <c r="E3386" s="5">
        <f t="shared" si="370"/>
        <v>5293.196654725788</v>
      </c>
      <c r="F3386" s="5">
        <f t="shared" si="372"/>
        <v>37.237180293541456</v>
      </c>
      <c r="G3386" s="16">
        <f>IF(AND(C$9="L",C$10="IB"),IF((($C$7*Coefficients!$C$16)/($A3386*($C$4/100)))&lt;=1,2*ASIN(($C$7*Coefficients!$C$16)/( $A3386*($C$4/100)))*180/PI(),180),IF(AND(C$9="C",C$10="IB"),IF((($C$7*Coefficients!$D$16)/($A3386*($C$4/100)))&lt;=1,2*ASIN(($C$7*Coefficients!$D$16)/( $A3386*($C$4/100)))*180/PI(),180),IF(AND(C$9="L",C$10="D"),IF((($C$7*Coefficients!$E$16)/($A3386*($C$4/100)))&lt;=1,2*ASIN(($C$7*Coefficients!$E$16)/( $A3386*($C$4/100)))*180/PI(),180),IF(AND(C$9="C",C$10="D"),IF((($C$7*Coefficients!$F$16)/($A3386*($C$4/100)))&lt;=1,2*ASIN(($C$7*Coefficients!$F$16)/( $A3386*($C$4/100)))*180/PI(),180),FALSE))))</f>
        <v>3.4842027652104131</v>
      </c>
      <c r="H3386" s="50">
        <f>IF(AND(C$9="L",C$10="IB"),(($C$7*Coefficients!$C$16)/($A3386*SIN(C$5*PI()/180))*100/2)^2*PI(),IF(AND(C$9="C",C$10="IB"),(($C$7*Coefficients!$D$16)/($A3386*SIN(C$5*PI()/180))*100/2)^2*PI(),IF(AND(C$9="L",C$10="D"),(($C$7*Coefficients!$E$16)/($A3386*SIN(C$5*PI()/180))*100/2)^2*PI(),IF(AND(C$9="C",C$10="D"),(($C$7* Coefficients!$F$16)/($A3386*SIN(C$5*PI()/180))*100/2)^2*PI(),FALSE))))</f>
        <v>5.0929291561981174</v>
      </c>
      <c r="I3386" s="42">
        <f t="shared" si="373"/>
        <v>3.5652499871806693E-2</v>
      </c>
      <c r="L3386" s="44"/>
    </row>
    <row r="3387" spans="1:12" x14ac:dyDescent="0.25">
      <c r="A3387" s="51">
        <f t="shared" si="374"/>
        <v>22490.546058353753</v>
      </c>
      <c r="B3387" s="5">
        <f t="shared" si="368"/>
        <v>9.1435515815414259E-3</v>
      </c>
      <c r="C3387" s="49">
        <f t="shared" si="371"/>
        <v>-40.777701615591944</v>
      </c>
      <c r="D3387" s="5">
        <f t="shared" si="369"/>
        <v>216.34357233323033</v>
      </c>
      <c r="E3387" s="5">
        <f t="shared" si="370"/>
        <v>5317.6289403863029</v>
      </c>
      <c r="F3387" s="5">
        <f t="shared" si="372"/>
        <v>37.257180293541452</v>
      </c>
      <c r="G3387" s="16">
        <f>IF(AND(C$9="L",C$10="IB"),IF((($C$7*Coefficients!$C$16)/($A3387*($C$4/100)))&lt;=1,2*ASIN(($C$7*Coefficients!$C$16)/( $A3387*($C$4/100)))*180/PI(),180),IF(AND(C$9="C",C$10="IB"),IF((($C$7*Coefficients!$D$16)/($A3387*($C$4/100)))&lt;=1,2*ASIN(($C$7*Coefficients!$D$16)/( $A3387*($C$4/100)))*180/PI(),180),IF(AND(C$9="L",C$10="D"),IF((($C$7*Coefficients!$E$16)/($A3387*($C$4/100)))&lt;=1,2*ASIN(($C$7*Coefficients!$E$16)/( $A3387*($C$4/100)))*180/PI(),180),IF(AND(C$9="C",C$10="D"),IF((($C$7*Coefficients!$F$16)/($A3387*($C$4/100)))&lt;=1,2*ASIN(($C$7*Coefficients!$F$16)/( $A3387*($C$4/100)))*180/PI(),180),FALSE))))</f>
        <v>3.4761868593822745</v>
      </c>
      <c r="H3387" s="50">
        <f>IF(AND(C$9="L",C$10="IB"),(($C$7*Coefficients!$C$16)/($A3387*SIN(C$5*PI()/180))*100/2)^2*PI(),IF(AND(C$9="C",C$10="IB"),(($C$7*Coefficients!$D$16)/($A3387*SIN(C$5*PI()/180))*100/2)^2*PI(),IF(AND(C$9="L",C$10="D"),(($C$7*Coefficients!$E$16)/($A3387*SIN(C$5*PI()/180))*100/2)^2*PI(),IF(AND(C$9="C",C$10="D"),(($C$7* Coefficients!$F$16)/($A3387*SIN(C$5*PI()/180))*100/2)^2*PI(),FALSE))))</f>
        <v>5.0695292722671486</v>
      </c>
      <c r="I3387" s="42">
        <f t="shared" si="373"/>
        <v>3.557050139753512E-2</v>
      </c>
      <c r="L3387" s="44"/>
    </row>
    <row r="3388" spans="1:12" x14ac:dyDescent="0.25">
      <c r="A3388" s="51">
        <f t="shared" si="374"/>
        <v>22542.392121520224</v>
      </c>
      <c r="B3388" s="5">
        <f t="shared" si="368"/>
        <v>8.9580993635109199E-3</v>
      </c>
      <c r="C3388" s="49">
        <f t="shared" si="371"/>
        <v>-40.955682493139932</v>
      </c>
      <c r="D3388" s="5">
        <f t="shared" si="369"/>
        <v>216.84229577408172</v>
      </c>
      <c r="E3388" s="5">
        <f t="shared" si="370"/>
        <v>5342.1740003534505</v>
      </c>
      <c r="F3388" s="5">
        <f t="shared" si="372"/>
        <v>37.277180293541456</v>
      </c>
      <c r="G3388" s="16">
        <f>IF(AND(C$9="L",C$10="IB"),IF((($C$7*Coefficients!$C$16)/($A3388*($C$4/100)))&lt;=1,2*ASIN(($C$7*Coefficients!$C$16)/( $A3388*($C$4/100)))*180/PI(),180),IF(AND(C$9="C",C$10="IB"),IF((($C$7*Coefficients!$D$16)/($A3388*($C$4/100)))&lt;=1,2*ASIN(($C$7*Coefficients!$D$16)/( $A3388*($C$4/100)))*180/PI(),180),IF(AND(C$9="L",C$10="D"),IF((($C$7*Coefficients!$E$16)/($A3388*($C$4/100)))&lt;=1,2*ASIN(($C$7*Coefficients!$E$16)/( $A3388*($C$4/100)))*180/PI(),180),IF(AND(C$9="C",C$10="D"),IF((($C$7*Coefficients!$F$16)/($A3388*($C$4/100)))&lt;=1,2*ASIN(($C$7*Coefficients!$F$16)/( $A3388*($C$4/100)))*180/PI(),180),FALSE))))</f>
        <v>3.4681894065824532</v>
      </c>
      <c r="H3388" s="50">
        <f>IF(AND(C$9="L",C$10="IB"),(($C$7*Coefficients!$C$16)/($A3388*SIN(C$5*PI()/180))*100/2)^2*PI(),IF(AND(C$9="C",C$10="IB"),(($C$7*Coefficients!$D$16)/($A3388*SIN(C$5*PI()/180))*100/2)^2*PI(),IF(AND(C$9="L",C$10="D"),(($C$7*Coefficients!$E$16)/($A3388*SIN(C$5*PI()/180))*100/2)^2*PI(),IF(AND(C$9="C",C$10="D"),(($C$7* Coefficients!$F$16)/($A3388*SIN(C$5*PI()/180))*100/2)^2*PI(),FALSE))))</f>
        <v>5.0462369010368624</v>
      </c>
      <c r="I3388" s="42">
        <f t="shared" si="373"/>
        <v>3.5488691514521012E-2</v>
      </c>
      <c r="L3388" s="44"/>
    </row>
    <row r="3389" spans="1:12" x14ac:dyDescent="0.25">
      <c r="A3389" s="51">
        <f t="shared" si="374"/>
        <v>22594.357702205696</v>
      </c>
      <c r="B3389" s="5">
        <f t="shared" si="368"/>
        <v>8.7283060415169096E-3</v>
      </c>
      <c r="C3389" s="49">
        <f t="shared" si="371"/>
        <v>-41.181400688788784</v>
      </c>
      <c r="D3389" s="5">
        <f t="shared" si="369"/>
        <v>217.34216889119929</v>
      </c>
      <c r="E3389" s="5">
        <f t="shared" si="370"/>
        <v>5366.8323551697767</v>
      </c>
      <c r="F3389" s="5">
        <f t="shared" si="372"/>
        <v>37.297180293541452</v>
      </c>
      <c r="G3389" s="16">
        <f>IF(AND(C$9="L",C$10="IB"),IF((($C$7*Coefficients!$C$16)/($A3389*($C$4/100)))&lt;=1,2*ASIN(($C$7*Coefficients!$C$16)/( $A3389*($C$4/100)))*180/PI(),180),IF(AND(C$9="C",C$10="IB"),IF((($C$7*Coefficients!$D$16)/($A3389*($C$4/100)))&lt;=1,2*ASIN(($C$7*Coefficients!$D$16)/( $A3389*($C$4/100)))*180/PI(),180),IF(AND(C$9="L",C$10="D"),IF((($C$7*Coefficients!$E$16)/($A3389*($C$4/100)))&lt;=1,2*ASIN(($C$7*Coefficients!$E$16)/( $A3389*($C$4/100)))*180/PI(),180),IF(AND(C$9="C",C$10="D"),IF((($C$7*Coefficients!$F$16)/($A3389*($C$4/100)))&lt;=1,2*ASIN(($C$7*Coefficients!$F$16)/( $A3389*($C$4/100)))*180/PI(),180),FALSE))))</f>
        <v>3.4602103642533297</v>
      </c>
      <c r="H3389" s="50">
        <f>IF(AND(C$9="L",C$10="IB"),(($C$7*Coefficients!$C$16)/($A3389*SIN(C$5*PI()/180))*100/2)^2*PI(),IF(AND(C$9="C",C$10="IB"),(($C$7*Coefficients!$D$16)/($A3389*SIN(C$5*PI()/180))*100/2)^2*PI(),IF(AND(C$9="L",C$10="D"),(($C$7*Coefficients!$E$16)/($A3389*SIN(C$5*PI()/180))*100/2)^2*PI(),IF(AND(C$9="C",C$10="D"),(($C$7* Coefficients!$F$16)/($A3389*SIN(C$5*PI()/180))*100/2)^2*PI(),FALSE))))</f>
        <v>5.023051548531277</v>
      </c>
      <c r="I3389" s="42">
        <f t="shared" si="373"/>
        <v>3.5407069789016518E-2</v>
      </c>
      <c r="L3389" s="44"/>
    </row>
    <row r="3390" spans="1:12" x14ac:dyDescent="0.25">
      <c r="A3390" s="51">
        <f t="shared" si="374"/>
        <v>22646.443075926505</v>
      </c>
      <c r="B3390" s="5">
        <f t="shared" si="368"/>
        <v>8.4553316666619617E-3</v>
      </c>
      <c r="C3390" s="49">
        <f t="shared" si="371"/>
        <v>-41.457387044172748</v>
      </c>
      <c r="D3390" s="5">
        <f t="shared" si="369"/>
        <v>217.84319433486056</v>
      </c>
      <c r="E3390" s="5">
        <f t="shared" si="370"/>
        <v>5391.6045277805461</v>
      </c>
      <c r="F3390" s="5">
        <f t="shared" si="372"/>
        <v>37.317180293541455</v>
      </c>
      <c r="G3390" s="16">
        <f>IF(AND(C$9="L",C$10="IB"),IF((($C$7*Coefficients!$C$16)/($A3390*($C$4/100)))&lt;=1,2*ASIN(($C$7*Coefficients!$C$16)/( $A3390*($C$4/100)))*180/PI(),180),IF(AND(C$9="C",C$10="IB"),IF((($C$7*Coefficients!$D$16)/($A3390*($C$4/100)))&lt;=1,2*ASIN(($C$7*Coefficients!$D$16)/( $A3390*($C$4/100)))*180/PI(),180),IF(AND(C$9="L",C$10="D"),IF((($C$7*Coefficients!$E$16)/($A3390*($C$4/100)))&lt;=1,2*ASIN(($C$7*Coefficients!$E$16)/( $A3390*($C$4/100)))*180/PI(),180),IF(AND(C$9="C",C$10="D"),IF((($C$7*Coefficients!$F$16)/($A3390*($C$4/100)))&lt;=1,2*ASIN(($C$7*Coefficients!$F$16)/( $A3390*($C$4/100)))*180/PI(),180),FALSE))))</f>
        <v>3.4522496899359654</v>
      </c>
      <c r="H3390" s="50">
        <f>IF(AND(C$9="L",C$10="IB"),(($C$7*Coefficients!$C$16)/($A3390*SIN(C$5*PI()/180))*100/2)^2*PI(),IF(AND(C$9="C",C$10="IB"),(($C$7*Coefficients!$D$16)/($A3390*SIN(C$5*PI()/180))*100/2)^2*PI(),IF(AND(C$9="L",C$10="D"),(($C$7*Coefficients!$E$16)/($A3390*SIN(C$5*PI()/180))*100/2)^2*PI(),IF(AND(C$9="C",C$10="D"),(($C$7* Coefficients!$F$16)/($A3390*SIN(C$5*PI()/180))*100/2)^2*PI(),FALSE))))</f>
        <v>4.999972723044011</v>
      </c>
      <c r="I3390" s="42">
        <f t="shared" si="373"/>
        <v>3.5325635788271387E-2</v>
      </c>
      <c r="L3390" s="44"/>
    </row>
    <row r="3391" spans="1:12" x14ac:dyDescent="0.25">
      <c r="A3391" s="51">
        <f t="shared" si="374"/>
        <v>22698.648518834118</v>
      </c>
      <c r="B3391" s="5">
        <f t="shared" si="368"/>
        <v>8.1405606072821619E-3</v>
      </c>
      <c r="C3391" s="49">
        <f t="shared" si="371"/>
        <v>-41.786913719745165</v>
      </c>
      <c r="D3391" s="5">
        <f t="shared" si="369"/>
        <v>218.34537476145258</v>
      </c>
      <c r="E3391" s="5">
        <f t="shared" si="370"/>
        <v>5416.4910435448255</v>
      </c>
      <c r="F3391" s="5">
        <f t="shared" si="372"/>
        <v>37.337180293541451</v>
      </c>
      <c r="G3391" s="16">
        <f>IF(AND(C$9="L",C$10="IB"),IF((($C$7*Coefficients!$C$16)/($A3391*($C$4/100)))&lt;=1,2*ASIN(($C$7*Coefficients!$C$16)/( $A3391*($C$4/100)))*180/PI(),180),IF(AND(C$9="C",C$10="IB"),IF((($C$7*Coefficients!$D$16)/($A3391*($C$4/100)))&lt;=1,2*ASIN(($C$7*Coefficients!$D$16)/( $A3391*($C$4/100)))*180/PI(),180),IF(AND(C$9="L",C$10="D"),IF((($C$7*Coefficients!$E$16)/($A3391*($C$4/100)))&lt;=1,2*ASIN(($C$7*Coefficients!$E$16)/( $A3391*($C$4/100)))*180/PI(),180),IF(AND(C$9="C",C$10="D"),IF((($C$7*Coefficients!$F$16)/($A3391*($C$4/100)))&lt;=1,2*ASIN(($C$7*Coefficients!$F$16)/( $A3391*($C$4/100)))*180/PI(),180),FALSE))))</f>
        <v>3.4443073412698761</v>
      </c>
      <c r="H3391" s="50">
        <f>IF(AND(C$9="L",C$10="IB"),(($C$7*Coefficients!$C$16)/($A3391*SIN(C$5*PI()/180))*100/2)^2*PI(),IF(AND(C$9="C",C$10="IB"),(($C$7*Coefficients!$D$16)/($A3391*SIN(C$5*PI()/180))*100/2)^2*PI(),IF(AND(C$9="L",C$10="D"),(($C$7*Coefficients!$E$16)/($A3391*SIN(C$5*PI()/180))*100/2)^2*PI(),IF(AND(C$9="C",C$10="D"),(($C$7* Coefficients!$F$16)/($A3391*SIN(C$5*PI()/180))*100/2)^2*PI(),FALSE))))</f>
        <v>4.9769999351278722</v>
      </c>
      <c r="I3391" s="42">
        <f t="shared" si="373"/>
        <v>3.5244389080530632E-2</v>
      </c>
      <c r="L3391" s="44"/>
    </row>
    <row r="3392" spans="1:12" x14ac:dyDescent="0.25">
      <c r="A3392" s="51">
        <f t="shared" si="374"/>
        <v>22750.974307716595</v>
      </c>
      <c r="B3392" s="5">
        <f t="shared" si="368"/>
        <v>7.7855965492264236E-3</v>
      </c>
      <c r="C3392" s="49">
        <f t="shared" si="371"/>
        <v>-42.174162104790931</v>
      </c>
      <c r="D3392" s="5">
        <f t="shared" si="369"/>
        <v>218.84871283348593</v>
      </c>
      <c r="E3392" s="5">
        <f t="shared" si="370"/>
        <v>5441.4924302466343</v>
      </c>
      <c r="F3392" s="5">
        <f t="shared" si="372"/>
        <v>37.357180293541454</v>
      </c>
      <c r="G3392" s="16">
        <f>IF(AND(C$9="L",C$10="IB"),IF((($C$7*Coefficients!$C$16)/($A3392*($C$4/100)))&lt;=1,2*ASIN(($C$7*Coefficients!$C$16)/( $A3392*($C$4/100)))*180/PI(),180),IF(AND(C$9="C",C$10="IB"),IF((($C$7*Coefficients!$D$16)/($A3392*($C$4/100)))&lt;=1,2*ASIN(($C$7*Coefficients!$D$16)/( $A3392*($C$4/100)))*180/PI(),180),IF(AND(C$9="L",C$10="D"),IF((($C$7*Coefficients!$E$16)/($A3392*($C$4/100)))&lt;=1,2*ASIN(($C$7*Coefficients!$E$16)/( $A3392*($C$4/100)))*180/PI(),180),IF(AND(C$9="C",C$10="D"),IF((($C$7*Coefficients!$F$16)/($A3392*($C$4/100)))&lt;=1,2*ASIN(($C$7*Coefficients!$F$16)/( $A3392*($C$4/100)))*180/PI(),180),FALSE))))</f>
        <v>3.4363832759927999</v>
      </c>
      <c r="H3392" s="50">
        <f>IF(AND(C$9="L",C$10="IB"),(($C$7*Coefficients!$C$16)/($A3392*SIN(C$5*PI()/180))*100/2)^2*PI(),IF(AND(C$9="C",C$10="IB"),(($C$7*Coefficients!$D$16)/($A3392*SIN(C$5*PI()/180))*100/2)^2*PI(),IF(AND(C$9="L",C$10="D"),(($C$7*Coefficients!$E$16)/($A3392*SIN(C$5*PI()/180))*100/2)^2*PI(),IF(AND(C$9="C",C$10="D"),(($C$7* Coefficients!$F$16)/($A3392*SIN(C$5*PI()/180))*100/2)^2*PI(),FALSE))))</f>
        <v>4.9541326975844822</v>
      </c>
      <c r="I3392" s="42">
        <f t="shared" si="373"/>
        <v>3.516332923503232E-2</v>
      </c>
      <c r="L3392" s="44"/>
    </row>
    <row r="3393" spans="1:12" x14ac:dyDescent="0.25">
      <c r="A3393" s="51">
        <f t="shared" si="374"/>
        <v>22803.42072000006</v>
      </c>
      <c r="B3393" s="5">
        <f t="shared" si="368"/>
        <v>7.3922562899042766E-3</v>
      </c>
      <c r="C3393" s="49">
        <f t="shared" si="371"/>
        <v>-42.624459690299872</v>
      </c>
      <c r="D3393" s="5">
        <f t="shared" si="369"/>
        <v>219.35321121960902</v>
      </c>
      <c r="E3393" s="5">
        <f t="shared" si="370"/>
        <v>5466.6092181061267</v>
      </c>
      <c r="F3393" s="5">
        <f t="shared" si="372"/>
        <v>37.377180293541457</v>
      </c>
      <c r="G3393" s="16">
        <f>IF(AND(C$9="L",C$10="IB"),IF((($C$7*Coefficients!$C$16)/($A3393*($C$4/100)))&lt;=1,2*ASIN(($C$7*Coefficients!$C$16)/( $A3393*($C$4/100)))*180/PI(),180),IF(AND(C$9="C",C$10="IB"),IF((($C$7*Coefficients!$D$16)/($A3393*($C$4/100)))&lt;=1,2*ASIN(($C$7*Coefficients!$D$16)/( $A3393*($C$4/100)))*180/PI(),180),IF(AND(C$9="L",C$10="D"),IF((($C$7*Coefficients!$E$16)/($A3393*($C$4/100)))&lt;=1,2*ASIN(($C$7*Coefficients!$E$16)/( $A3393*($C$4/100)))*180/PI(),180),IF(AND(C$9="C",C$10="D"),IF((($C$7*Coefficients!$F$16)/($A3393*($C$4/100)))&lt;=1,2*ASIN(($C$7*Coefficients!$F$16)/( $A3393*($C$4/100)))*180/PI(),180),FALSE))))</f>
        <v>3.4284774519404624</v>
      </c>
      <c r="H3393" s="50">
        <f>IF(AND(C$9="L",C$10="IB"),(($C$7*Coefficients!$C$16)/($A3393*SIN(C$5*PI()/180))*100/2)^2*PI(),IF(AND(C$9="C",C$10="IB"),(($C$7*Coefficients!$D$16)/($A3393*SIN(C$5*PI()/180))*100/2)^2*PI(),IF(AND(C$9="L",C$10="D"),(($C$7*Coefficients!$E$16)/($A3393*SIN(C$5*PI()/180))*100/2)^2*PI(),IF(AND(C$9="C",C$10="D"),(($C$7* Coefficients!$F$16)/($A3393*SIN(C$5*PI()/180))*100/2)^2*PI(),FALSE))))</f>
        <v>4.9313705254539286</v>
      </c>
      <c r="I3393" s="42">
        <f t="shared" si="373"/>
        <v>3.5082455822005199E-2</v>
      </c>
      <c r="L3393" s="44"/>
    </row>
    <row r="3394" spans="1:12" x14ac:dyDescent="0.25">
      <c r="A3394" s="51">
        <f t="shared" si="374"/>
        <v>22855.988033750171</v>
      </c>
      <c r="B3394" s="5">
        <f t="shared" si="368"/>
        <v>6.9625623363988465E-3</v>
      </c>
      <c r="C3394" s="49">
        <f t="shared" si="371"/>
        <v>-43.144618070524871</v>
      </c>
      <c r="D3394" s="5">
        <f t="shared" si="369"/>
        <v>219.85887259462203</v>
      </c>
      <c r="E3394" s="5">
        <f t="shared" si="370"/>
        <v>5491.8419397908456</v>
      </c>
      <c r="F3394" s="5">
        <f t="shared" si="372"/>
        <v>37.397180293541453</v>
      </c>
      <c r="G3394" s="16">
        <f>IF(AND(C$9="L",C$10="IB"),IF((($C$7*Coefficients!$C$16)/($A3394*($C$4/100)))&lt;=1,2*ASIN(($C$7*Coefficients!$C$16)/( $A3394*($C$4/100)))*180/PI(),180),IF(AND(C$9="C",C$10="IB"),IF((($C$7*Coefficients!$D$16)/($A3394*($C$4/100)))&lt;=1,2*ASIN(($C$7*Coefficients!$D$16)/( $A3394*($C$4/100)))*180/PI(),180),IF(AND(C$9="L",C$10="D"),IF((($C$7*Coefficients!$E$16)/($A3394*($C$4/100)))&lt;=1,2*ASIN(($C$7*Coefficients!$E$16)/( $A3394*($C$4/100)))*180/PI(),180),IF(AND(C$9="C",C$10="D"),IF((($C$7*Coefficients!$F$16)/($A3394*($C$4/100)))&lt;=1,2*ASIN(($C$7*Coefficients!$F$16)/( $A3394*($C$4/100)))*180/PI(),180),FALSE))))</f>
        <v>3.4205898270463493</v>
      </c>
      <c r="H3394" s="50">
        <f>IF(AND(C$9="L",C$10="IB"),(($C$7*Coefficients!$C$16)/($A3394*SIN(C$5*PI()/180))*100/2)^2*PI(),IF(AND(C$9="C",C$10="IB"),(($C$7*Coefficients!$D$16)/($A3394*SIN(C$5*PI()/180))*100/2)^2*PI(),IF(AND(C$9="L",C$10="D"),(($C$7*Coefficients!$E$16)/($A3394*SIN(C$5*PI()/180))*100/2)^2*PI(),IF(AND(C$9="C",C$10="D"),(($C$7* Coefficients!$F$16)/($A3394*SIN(C$5*PI()/180))*100/2)^2*PI(),FALSE))))</f>
        <v>4.9087129360044868</v>
      </c>
      <c r="I3394" s="42">
        <f t="shared" si="373"/>
        <v>3.5001768412666487E-2</v>
      </c>
      <c r="L3394" s="44"/>
    </row>
    <row r="3395" spans="1:12" x14ac:dyDescent="0.25">
      <c r="A3395" s="51">
        <f t="shared" si="374"/>
        <v>22908.67652767359</v>
      </c>
      <c r="B3395" s="5">
        <f t="shared" si="368"/>
        <v>6.4987343246136458E-3</v>
      </c>
      <c r="C3395" s="49">
        <f t="shared" si="371"/>
        <v>-43.743424342094784</v>
      </c>
      <c r="D3395" s="5">
        <f t="shared" si="369"/>
        <v>220.36569963949125</v>
      </c>
      <c r="E3395" s="5">
        <f t="shared" si="370"/>
        <v>5517.1911304270152</v>
      </c>
      <c r="F3395" s="5">
        <f t="shared" si="372"/>
        <v>37.417180293541456</v>
      </c>
      <c r="G3395" s="16">
        <f>IF(AND(C$9="L",C$10="IB"),IF((($C$7*Coefficients!$C$16)/($A3395*($C$4/100)))&lt;=1,2*ASIN(($C$7*Coefficients!$C$16)/( $A3395*($C$4/100)))*180/PI(),180),IF(AND(C$9="C",C$10="IB"),IF((($C$7*Coefficients!$D$16)/($A3395*($C$4/100)))&lt;=1,2*ASIN(($C$7*Coefficients!$D$16)/( $A3395*($C$4/100)))*180/PI(),180),IF(AND(C$9="L",C$10="D"),IF((($C$7*Coefficients!$E$16)/($A3395*($C$4/100)))&lt;=1,2*ASIN(($C$7*Coefficients!$E$16)/( $A3395*($C$4/100)))*180/PI(),180),IF(AND(C$9="C",C$10="D"),IF((($C$7*Coefficients!$F$16)/($A3395*($C$4/100)))&lt;=1,2*ASIN(($C$7*Coefficients!$F$16)/( $A3395*($C$4/100)))*180/PI(),180),FALSE))))</f>
        <v>3.4127203593414723</v>
      </c>
      <c r="H3395" s="50">
        <f>IF(AND(C$9="L",C$10="IB"),(($C$7*Coefficients!$C$16)/($A3395*SIN(C$5*PI()/180))*100/2)^2*PI(),IF(AND(C$9="C",C$10="IB"),(($C$7*Coefficients!$D$16)/($A3395*SIN(C$5*PI()/180))*100/2)^2*PI(),IF(AND(C$9="L",C$10="D"),(($C$7*Coefficients!$E$16)/($A3395*SIN(C$5*PI()/180))*100/2)^2*PI(),IF(AND(C$9="C",C$10="D"),(($C$7* Coefficients!$F$16)/($A3395*SIN(C$5*PI()/180))*100/2)^2*PI(),FALSE))))</f>
        <v>4.8861594487223865</v>
      </c>
      <c r="I3395" s="42">
        <f t="shared" si="373"/>
        <v>3.4921266579219588E-2</v>
      </c>
      <c r="L3395" s="44"/>
    </row>
    <row r="3396" spans="1:12" x14ac:dyDescent="0.25">
      <c r="A3396" s="51">
        <f t="shared" si="374"/>
        <v>22961.486481119467</v>
      </c>
      <c r="B3396" s="5">
        <f t="shared" si="368"/>
        <v>6.0031792831809847E-3</v>
      </c>
      <c r="C3396" s="49">
        <f t="shared" si="371"/>
        <v>-44.432373727473461</v>
      </c>
      <c r="D3396" s="5">
        <f t="shared" si="369"/>
        <v>220.87369504136316</v>
      </c>
      <c r="E3396" s="5">
        <f t="shared" si="370"/>
        <v>5542.6573276108866</v>
      </c>
      <c r="F3396" s="5">
        <f t="shared" si="372"/>
        <v>37.437180293541452</v>
      </c>
      <c r="G3396" s="16">
        <f>IF(AND(C$9="L",C$10="IB"),IF((($C$7*Coefficients!$C$16)/($A3396*($C$4/100)))&lt;=1,2*ASIN(($C$7*Coefficients!$C$16)/( $A3396*($C$4/100)))*180/PI(),180),IF(AND(C$9="C",C$10="IB"),IF((($C$7*Coefficients!$D$16)/($A3396*($C$4/100)))&lt;=1,2*ASIN(($C$7*Coefficients!$D$16)/( $A3396*($C$4/100)))*180/PI(),180),IF(AND(C$9="L",C$10="D"),IF((($C$7*Coefficients!$E$16)/($A3396*($C$4/100)))&lt;=1,2*ASIN(($C$7*Coefficients!$E$16)/( $A3396*($C$4/100)))*180/PI(),180),IF(AND(C$9="C",C$10="D"),IF((($C$7*Coefficients!$F$16)/($A3396*($C$4/100)))&lt;=1,2*ASIN(($C$7*Coefficients!$F$16)/( $A3396*($C$4/100)))*180/PI(),180),FALSE))))</f>
        <v>3.4048690069541463</v>
      </c>
      <c r="H3396" s="50">
        <f>IF(AND(C$9="L",C$10="IB"),(($C$7*Coefficients!$C$16)/($A3396*SIN(C$5*PI()/180))*100/2)^2*PI(),IF(AND(C$9="C",C$10="IB"),(($C$7*Coefficients!$D$16)/($A3396*SIN(C$5*PI()/180))*100/2)^2*PI(),IF(AND(C$9="L",C$10="D"),(($C$7*Coefficients!$E$16)/($A3396*SIN(C$5*PI()/180))*100/2)^2*PI(),IF(AND(C$9="C",C$10="D"),(($C$7* Coefficients!$F$16)/($A3396*SIN(C$5*PI()/180))*100/2)^2*PI(),FALSE))))</f>
        <v>4.8637095853016135</v>
      </c>
      <c r="I3396" s="42">
        <f t="shared" si="373"/>
        <v>3.4840949894851786E-2</v>
      </c>
      <c r="L3396" s="44"/>
    </row>
    <row r="3397" spans="1:12" x14ac:dyDescent="0.25">
      <c r="A3397" s="51">
        <f t="shared" si="374"/>
        <v>23014.418174080922</v>
      </c>
      <c r="B3397" s="5">
        <f t="shared" si="368"/>
        <v>5.47848077268026E-3</v>
      </c>
      <c r="C3397" s="49">
        <f t="shared" si="371"/>
        <v>-45.226797164313048</v>
      </c>
      <c r="D3397" s="5">
        <f t="shared" si="369"/>
        <v>221.38286149357896</v>
      </c>
      <c r="E3397" s="5">
        <f t="shared" si="370"/>
        <v>5568.2410714201496</v>
      </c>
      <c r="F3397" s="5">
        <f t="shared" si="372"/>
        <v>37.457180293541455</v>
      </c>
      <c r="G3397" s="16">
        <f>IF(AND(C$9="L",C$10="IB"),IF((($C$7*Coefficients!$C$16)/($A3397*($C$4/100)))&lt;=1,2*ASIN(($C$7*Coefficients!$C$16)/( $A3397*($C$4/100)))*180/PI(),180),IF(AND(C$9="C",C$10="IB"),IF((($C$7*Coefficients!$D$16)/($A3397*($C$4/100)))&lt;=1,2*ASIN(($C$7*Coefficients!$D$16)/( $A3397*($C$4/100)))*180/PI(),180),IF(AND(C$9="L",C$10="D"),IF((($C$7*Coefficients!$E$16)/($A3397*($C$4/100)))&lt;=1,2*ASIN(($C$7*Coefficients!$E$16)/( $A3397*($C$4/100)))*180/PI(),180),IF(AND(C$9="C",C$10="D"),IF((($C$7*Coefficients!$F$16)/($A3397*($C$4/100)))&lt;=1,2*ASIN(($C$7*Coefficients!$F$16)/( $A3397*($C$4/100)))*180/PI(),180),FALSE))))</f>
        <v>3.3970357281097505</v>
      </c>
      <c r="H3397" s="50">
        <f>IF(AND(C$9="L",C$10="IB"),(($C$7*Coefficients!$C$16)/($A3397*SIN(C$5*PI()/180))*100/2)^2*PI(),IF(AND(C$9="C",C$10="IB"),(($C$7*Coefficients!$D$16)/($A3397*SIN(C$5*PI()/180))*100/2)^2*PI(),IF(AND(C$9="L",C$10="D"),(($C$7*Coefficients!$E$16)/($A3397*SIN(C$5*PI()/180))*100/2)^2*PI(),IF(AND(C$9="C",C$10="D"),(($C$7* Coefficients!$F$16)/($A3397*SIN(C$5*PI()/180))*100/2)^2*PI(),FALSE))))</f>
        <v>4.8413628696337749</v>
      </c>
      <c r="I3397" s="42">
        <f t="shared" si="373"/>
        <v>3.4760817933732015E-2</v>
      </c>
      <c r="L3397" s="44"/>
    </row>
    <row r="3398" spans="1:12" x14ac:dyDescent="0.25">
      <c r="A3398" s="51">
        <f t="shared" si="374"/>
        <v>23067.47188719652</v>
      </c>
      <c r="B3398" s="5">
        <f t="shared" si="368"/>
        <v>4.9273869375504875E-3</v>
      </c>
      <c r="C3398" s="49">
        <f t="shared" si="371"/>
        <v>-46.147666642690417</v>
      </c>
      <c r="D3398" s="5">
        <f t="shared" si="369"/>
        <v>221.8932016956883</v>
      </c>
      <c r="E3398" s="5">
        <f t="shared" si="370"/>
        <v>5593.9429044253693</v>
      </c>
      <c r="F3398" s="5">
        <f t="shared" si="372"/>
        <v>37.477180293541451</v>
      </c>
      <c r="G3398" s="16">
        <f>IF(AND(C$9="L",C$10="IB"),IF((($C$7*Coefficients!$C$16)/($A3398*($C$4/100)))&lt;=1,2*ASIN(($C$7*Coefficients!$C$16)/( $A3398*($C$4/100)))*180/PI(),180),IF(AND(C$9="C",C$10="IB"),IF((($C$7*Coefficients!$D$16)/($A3398*($C$4/100)))&lt;=1,2*ASIN(($C$7*Coefficients!$D$16)/( $A3398*($C$4/100)))*180/PI(),180),IF(AND(C$9="L",C$10="D"),IF((($C$7*Coefficients!$E$16)/($A3398*($C$4/100)))&lt;=1,2*ASIN(($C$7*Coefficients!$E$16)/( $A3398*($C$4/100)))*180/PI(),180),IF(AND(C$9="C",C$10="D"),IF((($C$7*Coefficients!$F$16)/($A3398*($C$4/100)))&lt;=1,2*ASIN(($C$7*Coefficients!$F$16)/( $A3398*($C$4/100)))*180/PI(),180),FALSE))))</f>
        <v>3.3892204811305096</v>
      </c>
      <c r="H3398" s="50">
        <f>IF(AND(C$9="L",C$10="IB"),(($C$7*Coefficients!$C$16)/($A3398*SIN(C$5*PI()/180))*100/2)^2*PI(),IF(AND(C$9="C",C$10="IB"),(($C$7*Coefficients!$D$16)/($A3398*SIN(C$5*PI()/180))*100/2)^2*PI(),IF(AND(C$9="L",C$10="D"),(($C$7*Coefficients!$E$16)/($A3398*SIN(C$5*PI()/180))*100/2)^2*PI(),IF(AND(C$9="C",C$10="D"),(($C$7* Coefficients!$F$16)/($A3398*SIN(C$5*PI()/180))*100/2)^2*PI(),FALSE))))</f>
        <v>4.8191188277979933</v>
      </c>
      <c r="I3398" s="42">
        <f t="shared" si="373"/>
        <v>3.4680870271008586E-2</v>
      </c>
      <c r="L3398" s="44"/>
    </row>
    <row r="3399" spans="1:12" x14ac:dyDescent="0.25">
      <c r="A3399" s="51">
        <f t="shared" si="374"/>
        <v>23120.647901751763</v>
      </c>
      <c r="B3399" s="5">
        <f t="shared" si="368"/>
        <v>4.3527975149000578E-3</v>
      </c>
      <c r="C3399" s="49">
        <f t="shared" si="371"/>
        <v>-47.224630700991305</v>
      </c>
      <c r="D3399" s="5">
        <f t="shared" si="369"/>
        <v>222.40471835346429</v>
      </c>
      <c r="E3399" s="5">
        <f t="shared" si="370"/>
        <v>5619.7633717015133</v>
      </c>
      <c r="F3399" s="5">
        <f t="shared" si="372"/>
        <v>37.497180293541447</v>
      </c>
      <c r="G3399" s="16">
        <f>IF(AND(C$9="L",C$10="IB"),IF((($C$7*Coefficients!$C$16)/($A3399*($C$4/100)))&lt;=1,2*ASIN(($C$7*Coefficients!$C$16)/( $A3399*($C$4/100)))*180/PI(),180),IF(AND(C$9="C",C$10="IB"),IF((($C$7*Coefficients!$D$16)/($A3399*($C$4/100)))&lt;=1,2*ASIN(($C$7*Coefficients!$D$16)/( $A3399*($C$4/100)))*180/PI(),180),IF(AND(C$9="L",C$10="D"),IF((($C$7*Coefficients!$E$16)/($A3399*($C$4/100)))&lt;=1,2*ASIN(($C$7*Coefficients!$E$16)/( $A3399*($C$4/100)))*180/PI(),180),IF(AND(C$9="C",C$10="D"),IF((($C$7*Coefficients!$F$16)/($A3399*($C$4/100)))&lt;=1,2*ASIN(($C$7*Coefficients!$F$16)/( $A3399*($C$4/100)))*180/PI(),180),FALSE))))</f>
        <v>3.3814232244352564</v>
      </c>
      <c r="H3399" s="50">
        <f>IF(AND(C$9="L",C$10="IB"),(($C$7*Coefficients!$C$16)/($A3399*SIN(C$5*PI()/180))*100/2)^2*PI(),IF(AND(C$9="C",C$10="IB"),(($C$7*Coefficients!$D$16)/($A3399*SIN(C$5*PI()/180))*100/2)^2*PI(),IF(AND(C$9="L",C$10="D"),(($C$7*Coefficients!$E$16)/($A3399*SIN(C$5*PI()/180))*100/2)^2*PI(),IF(AND(C$9="C",C$10="D"),(($C$7* Coefficients!$F$16)/($A3399*SIN(C$5*PI()/180))*100/2)^2*PI(),FALSE))))</f>
        <v>4.7969769880508641</v>
      </c>
      <c r="I3399" s="42">
        <f t="shared" si="373"/>
        <v>3.4601106482806954E-2</v>
      </c>
      <c r="L3399" s="44"/>
    </row>
    <row r="3400" spans="1:12" x14ac:dyDescent="0.25">
      <c r="A3400" s="51">
        <f t="shared" si="374"/>
        <v>23173.946499680591</v>
      </c>
      <c r="B3400" s="5">
        <f t="shared" si="368"/>
        <v>3.7577498511777089E-3</v>
      </c>
      <c r="C3400" s="49">
        <f t="shared" si="371"/>
        <v>-48.501442674539845</v>
      </c>
      <c r="D3400" s="5">
        <f t="shared" si="369"/>
        <v>222.9174141789172</v>
      </c>
      <c r="E3400" s="5">
        <f t="shared" si="370"/>
        <v>5645.7030208394945</v>
      </c>
      <c r="F3400" s="5">
        <f t="shared" si="372"/>
        <v>37.51718029354145</v>
      </c>
      <c r="G3400" s="16">
        <f>IF(AND(C$9="L",C$10="IB"),IF((($C$7*Coefficients!$C$16)/($A3400*($C$4/100)))&lt;=1,2*ASIN(($C$7*Coefficients!$C$16)/( $A3400*($C$4/100)))*180/PI(),180),IF(AND(C$9="C",C$10="IB"),IF((($C$7*Coefficients!$D$16)/($A3400*($C$4/100)))&lt;=1,2*ASIN(($C$7*Coefficients!$D$16)/( $A3400*($C$4/100)))*180/PI(),180),IF(AND(C$9="L",C$10="D"),IF((($C$7*Coefficients!$E$16)/($A3400*($C$4/100)))&lt;=1,2*ASIN(($C$7*Coefficients!$E$16)/( $A3400*($C$4/100)))*180/PI(),180),IF(AND(C$9="C",C$10="D"),IF((($C$7*Coefficients!$F$16)/($A3400*($C$4/100)))&lt;=1,2*ASIN(($C$7*Coefficients!$F$16)/( $A3400*($C$4/100)))*180/PI(),180),FALSE))))</f>
        <v>3.3736439165392156</v>
      </c>
      <c r="H3400" s="50">
        <f>IF(AND(C$9="L",C$10="IB"),(($C$7*Coefficients!$C$16)/($A3400*SIN(C$5*PI()/180))*100/2)^2*PI(),IF(AND(C$9="C",C$10="IB"),(($C$7*Coefficients!$D$16)/($A3400*SIN(C$5*PI()/180))*100/2)^2*PI(),IF(AND(C$9="L",C$10="D"),(($C$7*Coefficients!$E$16)/($A3400*SIN(C$5*PI()/180))*100/2)^2*PI(),IF(AND(C$9="C",C$10="D"),(($C$7* Coefficients!$F$16)/($A3400*SIN(C$5*PI()/180))*100/2)^2*PI(),FALSE))))</f>
        <v>4.7749368808164432</v>
      </c>
      <c r="I3400" s="42">
        <f t="shared" si="373"/>
        <v>3.4521526146227464E-2</v>
      </c>
      <c r="L3400" s="44"/>
    </row>
    <row r="3401" spans="1:12" x14ac:dyDescent="0.25">
      <c r="A3401" s="51">
        <f t="shared" si="374"/>
        <v>23227.367963566863</v>
      </c>
      <c r="B3401" s="5">
        <f t="shared" si="368"/>
        <v>3.1454039843291618E-3</v>
      </c>
      <c r="C3401" s="49">
        <f t="shared" si="371"/>
        <v>-50.046471348428405</v>
      </c>
      <c r="D3401" s="5">
        <f t="shared" si="369"/>
        <v>223.43129189030935</v>
      </c>
      <c r="E3401" s="5">
        <f t="shared" si="370"/>
        <v>5671.7624019577897</v>
      </c>
      <c r="F3401" s="5">
        <f t="shared" si="372"/>
        <v>37.537180293541454</v>
      </c>
      <c r="G3401" s="16">
        <f>IF(AND(C$9="L",C$10="IB"),IF((($C$7*Coefficients!$C$16)/($A3401*($C$4/100)))&lt;=1,2*ASIN(($C$7*Coefficients!$C$16)/( $A3401*($C$4/100)))*180/PI(),180),IF(AND(C$9="C",C$10="IB"),IF((($C$7*Coefficients!$D$16)/($A3401*($C$4/100)))&lt;=1,2*ASIN(($C$7*Coefficients!$D$16)/( $A3401*($C$4/100)))*180/PI(),180),IF(AND(C$9="L",C$10="D"),IF((($C$7*Coefficients!$E$16)/($A3401*($C$4/100)))&lt;=1,2*ASIN(($C$7*Coefficients!$E$16)/( $A3401*($C$4/100)))*180/PI(),180),IF(AND(C$9="C",C$10="D"),IF((($C$7*Coefficients!$F$16)/($A3401*($C$4/100)))&lt;=1,2*ASIN(($C$7*Coefficients!$F$16)/( $A3401*($C$4/100)))*180/PI(),180),FALSE))))</f>
        <v>3.3658825160537669</v>
      </c>
      <c r="H3401" s="50">
        <f>IF(AND(C$9="L",C$10="IB"),(($C$7*Coefficients!$C$16)/($A3401*SIN(C$5*PI()/180))*100/2)^2*PI(),IF(AND(C$9="C",C$10="IB"),(($C$7*Coefficients!$D$16)/($A3401*SIN(C$5*PI()/180))*100/2)^2*PI(),IF(AND(C$9="L",C$10="D"),(($C$7*Coefficients!$E$16)/($A3401*SIN(C$5*PI()/180))*100/2)^2*PI(),IF(AND(C$9="C",C$10="D"),(($C$7* Coefficients!$F$16)/($A3401*SIN(C$5*PI()/180))*100/2)^2*PI(),FALSE))))</f>
        <v>4.7529980386762913</v>
      </c>
      <c r="I3401" s="42">
        <f t="shared" si="373"/>
        <v>3.444212883934309E-2</v>
      </c>
      <c r="L3401" s="44"/>
    </row>
    <row r="3402" spans="1:12" x14ac:dyDescent="0.25">
      <c r="A3402" s="51">
        <f t="shared" si="374"/>
        <v>23280.912576645864</v>
      </c>
      <c r="B3402" s="5">
        <f t="shared" si="368"/>
        <v>2.5190268555837694E-3</v>
      </c>
      <c r="C3402" s="49">
        <f t="shared" si="371"/>
        <v>-51.975344048452442</v>
      </c>
      <c r="D3402" s="5">
        <f t="shared" si="369"/>
        <v>223.94635421216921</v>
      </c>
      <c r="E3402" s="5">
        <f t="shared" si="370"/>
        <v>5697.9420677141134</v>
      </c>
      <c r="F3402" s="5">
        <f t="shared" si="372"/>
        <v>37.55718029354145</v>
      </c>
      <c r="G3402" s="16">
        <f>IF(AND(C$9="L",C$10="IB"),IF((($C$7*Coefficients!$C$16)/($A3402*($C$4/100)))&lt;=1,2*ASIN(($C$7*Coefficients!$C$16)/( $A3402*($C$4/100)))*180/PI(),180),IF(AND(C$9="C",C$10="IB"),IF((($C$7*Coefficients!$D$16)/($A3402*($C$4/100)))&lt;=1,2*ASIN(($C$7*Coefficients!$D$16)/( $A3402*($C$4/100)))*180/PI(),180),IF(AND(C$9="L",C$10="D"),IF((($C$7*Coefficients!$E$16)/($A3402*($C$4/100)))&lt;=1,2*ASIN(($C$7*Coefficients!$E$16)/( $A3402*($C$4/100)))*180/PI(),180),IF(AND(C$9="C",C$10="D"),IF((($C$7*Coefficients!$F$16)/($A3402*($C$4/100)))&lt;=1,2*ASIN(($C$7*Coefficients!$F$16)/( $A3402*($C$4/100)))*180/PI(),180),FALSE))))</f>
        <v>3.3581389816862206</v>
      </c>
      <c r="H3402" s="50">
        <f>IF(AND(C$9="L",C$10="IB"),(($C$7*Coefficients!$C$16)/($A3402*SIN(C$5*PI()/180))*100/2)^2*PI(),IF(AND(C$9="C",C$10="IB"),(($C$7*Coefficients!$D$16)/($A3402*SIN(C$5*PI()/180))*100/2)^2*PI(),IF(AND(C$9="L",C$10="D"),(($C$7*Coefficients!$E$16)/($A3402*SIN(C$5*PI()/180))*100/2)^2*PI(),IF(AND(C$9="C",C$10="D"),(($C$7* Coefficients!$F$16)/($A3402*SIN(C$5*PI()/180))*100/2)^2*PI(),FALSE))))</f>
        <v>4.7311599963595619</v>
      </c>
      <c r="I3402" s="42">
        <f t="shared" si="373"/>
        <v>3.4362914141197208E-2</v>
      </c>
      <c r="L3402" s="44"/>
    </row>
    <row r="3403" spans="1:12" x14ac:dyDescent="0.25">
      <c r="A3403" s="51">
        <f t="shared" si="374"/>
        <v>23334.580622805799</v>
      </c>
      <c r="B3403" s="5">
        <f t="shared" si="368"/>
        <v>1.8819757213532715E-3</v>
      </c>
      <c r="C3403" s="49">
        <f t="shared" si="371"/>
        <v>-54.507719670782194</v>
      </c>
      <c r="D3403" s="5">
        <f t="shared" si="369"/>
        <v>224.46260387530589</v>
      </c>
      <c r="E3403" s="5">
        <f t="shared" si="370"/>
        <v>5724.2425733171267</v>
      </c>
      <c r="F3403" s="5">
        <f t="shared" si="372"/>
        <v>37.577180293541453</v>
      </c>
      <c r="G3403" s="16">
        <f>IF(AND(C$9="L",C$10="IB"),IF((($C$7*Coefficients!$C$16)/($A3403*($C$4/100)))&lt;=1,2*ASIN(($C$7*Coefficients!$C$16)/( $A3403*($C$4/100)))*180/PI(),180),IF(AND(C$9="C",C$10="IB"),IF((($C$7*Coefficients!$D$16)/($A3403*($C$4/100)))&lt;=1,2*ASIN(($C$7*Coefficients!$D$16)/( $A3403*($C$4/100)))*180/PI(),180),IF(AND(C$9="L",C$10="D"),IF((($C$7*Coefficients!$E$16)/($A3403*($C$4/100)))&lt;=1,2*ASIN(($C$7*Coefficients!$E$16)/( $A3403*($C$4/100)))*180/PI(),180),IF(AND(C$9="C",C$10="D"),IF((($C$7*Coefficients!$F$16)/($A3403*($C$4/100)))&lt;=1,2*ASIN(($C$7*Coefficients!$F$16)/( $A3403*($C$4/100)))*180/PI(),180),FALSE))))</f>
        <v>3.3504132722395985</v>
      </c>
      <c r="H3403" s="50">
        <f>IF(AND(C$9="L",C$10="IB"),(($C$7*Coefficients!$C$16)/($A3403*SIN(C$5*PI()/180))*100/2)^2*PI(),IF(AND(C$9="C",C$10="IB"),(($C$7*Coefficients!$D$16)/($A3403*SIN(C$5*PI()/180))*100/2)^2*PI(),IF(AND(C$9="L",C$10="D"),(($C$7*Coefficients!$E$16)/($A3403*SIN(C$5*PI()/180))*100/2)^2*PI(),IF(AND(C$9="C",C$10="D"),(($C$7* Coefficients!$F$16)/($A3403*SIN(C$5*PI()/180))*100/2)^2*PI(),FALSE))))</f>
        <v>4.7094222907331407</v>
      </c>
      <c r="I3403" s="42">
        <f t="shared" si="373"/>
        <v>3.4283881631801377E-2</v>
      </c>
      <c r="L3403" s="44"/>
    </row>
    <row r="3404" spans="1:12" x14ac:dyDescent="0.25">
      <c r="A3404" s="51">
        <f t="shared" si="374"/>
        <v>23388.372386589308</v>
      </c>
      <c r="B3404" s="5">
        <f t="shared" si="368"/>
        <v>1.2376808418352904E-3</v>
      </c>
      <c r="C3404" s="49">
        <f t="shared" si="371"/>
        <v>-58.147826629736599</v>
      </c>
      <c r="D3404" s="5">
        <f t="shared" si="369"/>
        <v>224.98004361682374</v>
      </c>
      <c r="E3404" s="5">
        <f t="shared" si="370"/>
        <v>5750.664476538218</v>
      </c>
      <c r="F3404" s="5">
        <f t="shared" si="372"/>
        <v>37.597180293541449</v>
      </c>
      <c r="G3404" s="16">
        <f>IF(AND(C$9="L",C$10="IB"),IF((($C$7*Coefficients!$C$16)/($A3404*($C$4/100)))&lt;=1,2*ASIN(($C$7*Coefficients!$C$16)/( $A3404*($C$4/100)))*180/PI(),180),IF(AND(C$9="C",C$10="IB"),IF((($C$7*Coefficients!$D$16)/($A3404*($C$4/100)))&lt;=1,2*ASIN(($C$7*Coefficients!$D$16)/( $A3404*($C$4/100)))*180/PI(),180),IF(AND(C$9="L",C$10="D"),IF((($C$7*Coefficients!$E$16)/($A3404*($C$4/100)))&lt;=1,2*ASIN(($C$7*Coefficients!$E$16)/( $A3404*($C$4/100)))*180/PI(),180),IF(AND(C$9="C",C$10="D"),IF((($C$7*Coefficients!$F$16)/($A3404*($C$4/100)))&lt;=1,2*ASIN(($C$7*Coefficients!$F$16)/( $A3404*($C$4/100)))*180/PI(),180),FALSE))))</f>
        <v>3.342705346612401</v>
      </c>
      <c r="H3404" s="50">
        <f>IF(AND(C$9="L",C$10="IB"),(($C$7*Coefficients!$C$16)/($A3404*SIN(C$5*PI()/180))*100/2)^2*PI(),IF(AND(C$9="C",C$10="IB"),(($C$7*Coefficients!$D$16)/($A3404*SIN(C$5*PI()/180))*100/2)^2*PI(),IF(AND(C$9="L",C$10="D"),(($C$7*Coefficients!$E$16)/($A3404*SIN(C$5*PI()/180))*100/2)^2*PI(),IF(AND(C$9="C",C$10="D"),(($C$7* Coefficients!$F$16)/($A3404*SIN(C$5*PI()/180))*100/2)^2*PI(),FALSE))))</f>
        <v>4.6877844607918044</v>
      </c>
      <c r="I3404" s="42">
        <f t="shared" si="373"/>
        <v>3.4205030892133101E-2</v>
      </c>
      <c r="L3404" s="44"/>
    </row>
    <row r="3405" spans="1:12" x14ac:dyDescent="0.25">
      <c r="A3405" s="51">
        <f t="shared" si="374"/>
        <v>23442.288153194968</v>
      </c>
      <c r="B3405" s="5">
        <f t="shared" si="368"/>
        <v>5.8962752875595928E-4</v>
      </c>
      <c r="C3405" s="49">
        <f t="shared" si="371"/>
        <v>-64.588444963369895</v>
      </c>
      <c r="D3405" s="5">
        <f t="shared" si="369"/>
        <v>225.49867618013675</v>
      </c>
      <c r="E3405" s="5">
        <f t="shared" si="370"/>
        <v>5777.2083377233339</v>
      </c>
      <c r="F3405" s="5">
        <f t="shared" si="372"/>
        <v>37.617180293541445</v>
      </c>
      <c r="G3405" s="16">
        <f>IF(AND(C$9="L",C$10="IB"),IF((($C$7*Coefficients!$C$16)/($A3405*($C$4/100)))&lt;=1,2*ASIN(($C$7*Coefficients!$C$16)/( $A3405*($C$4/100)))*180/PI(),180),IF(AND(C$9="C",C$10="IB"),IF((($C$7*Coefficients!$D$16)/($A3405*($C$4/100)))&lt;=1,2*ASIN(($C$7*Coefficients!$D$16)/( $A3405*($C$4/100)))*180/PI(),180),IF(AND(C$9="L",C$10="D"),IF((($C$7*Coefficients!$E$16)/($A3405*($C$4/100)))&lt;=1,2*ASIN(($C$7*Coefficients!$E$16)/( $A3405*($C$4/100)))*180/PI(),180),IF(AND(C$9="C",C$10="D"),IF((($C$7*Coefficients!$F$16)/($A3405*($C$4/100)))&lt;=1,2*ASIN(($C$7*Coefficients!$F$16)/( $A3405*($C$4/100)))*180/PI(),180),FALSE))))</f>
        <v>3.3350151637983845</v>
      </c>
      <c r="H3405" s="50">
        <f>IF(AND(C$9="L",C$10="IB"),(($C$7*Coefficients!$C$16)/($A3405*SIN(C$5*PI()/180))*100/2)^2*PI(),IF(AND(C$9="C",C$10="IB"),(($C$7*Coefficients!$D$16)/($A3405*SIN(C$5*PI()/180))*100/2)^2*PI(),IF(AND(C$9="L",C$10="D"),(($C$7*Coefficients!$E$16)/($A3405*SIN(C$5*PI()/180))*100/2)^2*PI(),IF(AND(C$9="C",C$10="D"),(($C$7* Coefficients!$F$16)/($A3405*SIN(C$5*PI()/180))*100/2)^2*PI(),FALSE))))</f>
        <v>4.6662460476484728</v>
      </c>
      <c r="I3405" s="42">
        <f t="shared" si="373"/>
        <v>3.4126361504133604E-2</v>
      </c>
      <c r="L3405" s="44"/>
    </row>
    <row r="3406" spans="1:12" x14ac:dyDescent="0.25">
      <c r="A3406" s="51">
        <f t="shared" si="374"/>
        <v>23496.328208478808</v>
      </c>
      <c r="B3406" s="5">
        <f t="shared" si="368"/>
        <v>5.8662359782436579E-5</v>
      </c>
      <c r="C3406" s="49">
        <f t="shared" si="371"/>
        <v>-84.632809416990838</v>
      </c>
      <c r="D3406" s="5">
        <f t="shared" si="369"/>
        <v>226.01850431498312</v>
      </c>
      <c r="E3406" s="5">
        <f t="shared" si="370"/>
        <v>5803.8747198048586</v>
      </c>
      <c r="F3406" s="5">
        <f t="shared" si="372"/>
        <v>37.637180293541441</v>
      </c>
      <c r="G3406" s="16">
        <f>IF(AND(C$9="L",C$10="IB"),IF((($C$7*Coefficients!$C$16)/($A3406*($C$4/100)))&lt;=1,2*ASIN(($C$7*Coefficients!$C$16)/( $A3406*($C$4/100)))*180/PI(),180),IF(AND(C$9="C",C$10="IB"),IF((($C$7*Coefficients!$D$16)/($A3406*($C$4/100)))&lt;=1,2*ASIN(($C$7*Coefficients!$D$16)/( $A3406*($C$4/100)))*180/PI(),180),IF(AND(C$9="L",C$10="D"),IF((($C$7*Coefficients!$E$16)/($A3406*($C$4/100)))&lt;=1,2*ASIN(($C$7*Coefficients!$E$16)/( $A3406*($C$4/100)))*180/PI(),180),IF(AND(C$9="C",C$10="D"),IF((($C$7*Coefficients!$F$16)/($A3406*($C$4/100)))&lt;=1,2*ASIN(($C$7*Coefficients!$F$16)/( $A3406*($C$4/100)))*180/PI(),180),FALSE))))</f>
        <v>3.3273426828863424</v>
      </c>
      <c r="H3406" s="50">
        <f>IF(AND(C$9="L",C$10="IB"),(($C$7*Coefficients!$C$16)/($A3406*SIN(C$5*PI()/180))*100/2)^2*PI(),IF(AND(C$9="C",C$10="IB"),(($C$7*Coefficients!$D$16)/($A3406*SIN(C$5*PI()/180))*100/2)^2*PI(),IF(AND(C$9="L",C$10="D"),(($C$7*Coefficients!$E$16)/($A3406*SIN(C$5*PI()/180))*100/2)^2*PI(),IF(AND(C$9="C",C$10="D"),(($C$7* Coefficients!$F$16)/($A3406*SIN(C$5*PI()/180))*100/2)^2*PI(),FALSE))))</f>
        <v>4.6448065945244421</v>
      </c>
      <c r="I3406" s="42">
        <f t="shared" si="373"/>
        <v>3.4047873050705633E-2</v>
      </c>
      <c r="L3406" s="44"/>
    </row>
    <row r="3407" spans="1:12" x14ac:dyDescent="0.25">
      <c r="A3407" s="51">
        <f t="shared" si="374"/>
        <v>23550.492838955819</v>
      </c>
      <c r="B3407" s="5">
        <f t="shared" si="368"/>
        <v>7.0364938420914213E-4</v>
      </c>
      <c r="C3407" s="49">
        <f t="shared" si="371"/>
        <v>-63.052873761298677</v>
      </c>
      <c r="D3407" s="5">
        <f t="shared" si="369"/>
        <v>226.53953077743995</v>
      </c>
      <c r="E3407" s="5">
        <f t="shared" si="370"/>
        <v>5830.6641883135571</v>
      </c>
      <c r="F3407" s="5">
        <f t="shared" si="372"/>
        <v>37.657180293541444</v>
      </c>
      <c r="G3407" s="16">
        <f>IF(AND(C$9="L",C$10="IB"),IF((($C$7*Coefficients!$C$16)/($A3407*($C$4/100)))&lt;=1,2*ASIN(($C$7*Coefficients!$C$16)/( $A3407*($C$4/100)))*180/PI(),180),IF(AND(C$9="C",C$10="IB"),IF((($C$7*Coefficients!$D$16)/($A3407*($C$4/100)))&lt;=1,2*ASIN(($C$7*Coefficients!$D$16)/( $A3407*($C$4/100)))*180/PI(),180),IF(AND(C$9="L",C$10="D"),IF((($C$7*Coefficients!$E$16)/($A3407*($C$4/100)))&lt;=1,2*ASIN(($C$7*Coefficients!$E$16)/( $A3407*($C$4/100)))*180/PI(),180),IF(AND(C$9="C",C$10="D"),IF((($C$7*Coefficients!$F$16)/($A3407*($C$4/100)))&lt;=1,2*ASIN(($C$7*Coefficients!$F$16)/( $A3407*($C$4/100)))*180/PI(),180),FALSE))))</f>
        <v>3.3196878630598707</v>
      </c>
      <c r="H3407" s="50">
        <f>IF(AND(C$9="L",C$10="IB"),(($C$7*Coefficients!$C$16)/($A3407*SIN(C$5*PI()/180))*100/2)^2*PI(),IF(AND(C$9="C",C$10="IB"),(($C$7*Coefficients!$D$16)/($A3407*SIN(C$5*PI()/180))*100/2)^2*PI(),IF(AND(C$9="L",C$10="D"),(($C$7*Coefficients!$E$16)/($A3407*SIN(C$5*PI()/180))*100/2)^2*PI(),IF(AND(C$9="C",C$10="D"),(($C$7* Coefficients!$F$16)/($A3407*SIN(C$5*PI()/180))*100/2)^2*PI(),FALSE))))</f>
        <v>4.6234656467397253</v>
      </c>
      <c r="I3407" s="42">
        <f t="shared" si="373"/>
        <v>3.3969565115711205E-2</v>
      </c>
      <c r="L3407" s="44"/>
    </row>
    <row r="3408" spans="1:12" x14ac:dyDescent="0.25">
      <c r="A3408" s="51">
        <f t="shared" si="374"/>
        <v>23604.782331801482</v>
      </c>
      <c r="B3408" s="5">
        <f t="shared" si="368"/>
        <v>1.341795850227995E-3</v>
      </c>
      <c r="C3408" s="49">
        <f t="shared" si="371"/>
        <v>-57.446271112012198</v>
      </c>
      <c r="D3408" s="5">
        <f t="shared" si="369"/>
        <v>227.06175832993765</v>
      </c>
      <c r="E3408" s="5">
        <f t="shared" si="370"/>
        <v>5857.5773113905598</v>
      </c>
      <c r="F3408" s="5">
        <f t="shared" si="372"/>
        <v>37.67718029354144</v>
      </c>
      <c r="G3408" s="16">
        <f>IF(AND(C$9="L",C$10="IB"),IF((($C$7*Coefficients!$C$16)/($A3408*($C$4/100)))&lt;=1,2*ASIN(($C$7*Coefficients!$C$16)/( $A3408*($C$4/100)))*180/PI(),180),IF(AND(C$9="C",C$10="IB"),IF((($C$7*Coefficients!$D$16)/($A3408*($C$4/100)))&lt;=1,2*ASIN(($C$7*Coefficients!$D$16)/( $A3408*($C$4/100)))*180/PI(),180),IF(AND(C$9="L",C$10="D"),IF((($C$7*Coefficients!$E$16)/($A3408*($C$4/100)))&lt;=1,2*ASIN(($C$7*Coefficients!$E$16)/( $A3408*($C$4/100)))*180/PI(),180),IF(AND(C$9="C",C$10="D"),IF((($C$7*Coefficients!$F$16)/($A3408*($C$4/100)))&lt;=1,2*ASIN(($C$7*Coefficients!$F$16)/( $A3408*($C$4/100)))*180/PI(),180),FALSE))))</f>
        <v>3.3120506635971587</v>
      </c>
      <c r="H3408" s="50">
        <f>IF(AND(C$9="L",C$10="IB"),(($C$7*Coefficients!$C$16)/($A3408*SIN(C$5*PI()/180))*100/2)^2*PI(),IF(AND(C$9="C",C$10="IB"),(($C$7*Coefficients!$D$16)/($A3408*SIN(C$5*PI()/180))*100/2)^2*PI(),IF(AND(C$9="L",C$10="D"),(($C$7*Coefficients!$E$16)/($A3408*SIN(C$5*PI()/180))*100/2)^2*PI(),IF(AND(C$9="C",C$10="D"),(($C$7* Coefficients!$F$16)/($A3408*SIN(C$5*PI()/180))*100/2)^2*PI(),FALSE))))</f>
        <v>4.6022227517034056</v>
      </c>
      <c r="I3408" s="42">
        <f t="shared" si="373"/>
        <v>3.3891437283969449E-2</v>
      </c>
      <c r="L3408" s="44"/>
    </row>
    <row r="3409" spans="1:12" x14ac:dyDescent="0.25">
      <c r="A3409" s="51">
        <f t="shared" si="374"/>
        <v>23659.196974853283</v>
      </c>
      <c r="B3409" s="5">
        <f t="shared" si="368"/>
        <v>1.9695853951354684E-3</v>
      </c>
      <c r="C3409" s="49">
        <f t="shared" si="371"/>
        <v>-54.112503695602776</v>
      </c>
      <c r="D3409" s="5">
        <f t="shared" si="369"/>
        <v>227.58518974127463</v>
      </c>
      <c r="E3409" s="5">
        <f t="shared" si="370"/>
        <v>5884.6146597994257</v>
      </c>
      <c r="F3409" s="5">
        <f t="shared" si="372"/>
        <v>37.697180293541443</v>
      </c>
      <c r="G3409" s="16">
        <f>IF(AND(C$9="L",C$10="IB"),IF((($C$7*Coefficients!$C$16)/($A3409*($C$4/100)))&lt;=1,2*ASIN(($C$7*Coefficients!$C$16)/( $A3409*($C$4/100)))*180/PI(),180),IF(AND(C$9="C",C$10="IB"),IF((($C$7*Coefficients!$D$16)/($A3409*($C$4/100)))&lt;=1,2*ASIN(($C$7*Coefficients!$D$16)/( $A3409*($C$4/100)))*180/PI(),180),IF(AND(C$9="L",C$10="D"),IF((($C$7*Coefficients!$E$16)/($A3409*($C$4/100)))&lt;=1,2*ASIN(($C$7*Coefficients!$E$16)/( $A3409*($C$4/100)))*180/PI(),180),IF(AND(C$9="C",C$10="D"),IF((($C$7*Coefficients!$F$16)/($A3409*($C$4/100)))&lt;=1,2*ASIN(($C$7*Coefficients!$F$16)/( $A3409*($C$4/100)))*180/PI(),180),FALSE))))</f>
        <v>3.3044310438707538</v>
      </c>
      <c r="H3409" s="50">
        <f>IF(AND(C$9="L",C$10="IB"),(($C$7*Coefficients!$C$16)/($A3409*SIN(C$5*PI()/180))*100/2)^2*PI(),IF(AND(C$9="C",C$10="IB"),(($C$7*Coefficients!$D$16)/($A3409*SIN(C$5*PI()/180))*100/2)^2*PI(),IF(AND(C$9="L",C$10="D"),(($C$7*Coefficients!$E$16)/($A3409*SIN(C$5*PI()/180))*100/2)^2*PI(),IF(AND(C$9="C",C$10="D"),(($C$7* Coefficients!$F$16)/($A3409*SIN(C$5*PI()/180))*100/2)^2*PI(),FALSE))))</f>
        <v>4.5810774589040211</v>
      </c>
      <c r="I3409" s="42">
        <f t="shared" si="373"/>
        <v>3.3813489141254385E-2</v>
      </c>
      <c r="L3409" s="44"/>
    </row>
    <row r="3410" spans="1:12" x14ac:dyDescent="0.25">
      <c r="A3410" s="51">
        <f t="shared" si="374"/>
        <v>23713.737056612241</v>
      </c>
      <c r="B3410" s="5">
        <f t="shared" si="368"/>
        <v>2.5835427275903134E-3</v>
      </c>
      <c r="C3410" s="49">
        <f t="shared" si="371"/>
        <v>-51.755687030705843</v>
      </c>
      <c r="D3410" s="5">
        <f t="shared" si="369"/>
        <v>228.1098277866322</v>
      </c>
      <c r="E3410" s="5">
        <f t="shared" si="370"/>
        <v>5911.7768069382273</v>
      </c>
      <c r="F3410" s="5">
        <f t="shared" si="372"/>
        <v>37.717180293541446</v>
      </c>
      <c r="G3410" s="16">
        <f>IF(AND(C$9="L",C$10="IB"),IF((($C$7*Coefficients!$C$16)/($A3410*($C$4/100)))&lt;=1,2*ASIN(($C$7*Coefficients!$C$16)/( $A3410*($C$4/100)))*180/PI(),180),IF(AND(C$9="C",C$10="IB"),IF((($C$7*Coefficients!$D$16)/($A3410*($C$4/100)))&lt;=1,2*ASIN(($C$7*Coefficients!$D$16)/( $A3410*($C$4/100)))*180/PI(),180),IF(AND(C$9="L",C$10="D"),IF((($C$7*Coefficients!$E$16)/($A3410*($C$4/100)))&lt;=1,2*ASIN(($C$7*Coefficients!$E$16)/( $A3410*($C$4/100)))*180/PI(),180),IF(AND(C$9="C",C$10="D"),IF((($C$7*Coefficients!$F$16)/($A3410*($C$4/100)))&lt;=1,2*ASIN(($C$7*Coefficients!$F$16)/( $A3410*($C$4/100)))*180/PI(),180),FALSE))))</f>
        <v>3.2968289633473491</v>
      </c>
      <c r="H3410" s="50">
        <f>IF(AND(C$9="L",C$10="IB"),(($C$7*Coefficients!$C$16)/($A3410*SIN(C$5*PI()/180))*100/2)^2*PI(),IF(AND(C$9="C",C$10="IB"),(($C$7*Coefficients!$D$16)/($A3410*SIN(C$5*PI()/180))*100/2)^2*PI(),IF(AND(C$9="L",C$10="D"),(($C$7*Coefficients!$E$16)/($A3410*SIN(C$5*PI()/180))*100/2)^2*PI(),IF(AND(C$9="C",C$10="D"),(($C$7* Coefficients!$F$16)/($A3410*SIN(C$5*PI()/180))*100/2)^2*PI(),FALSE))))</f>
        <v>4.560029319900031</v>
      </c>
      <c r="I3410" s="42">
        <f t="shared" si="373"/>
        <v>3.3735720274292717E-2</v>
      </c>
      <c r="L3410" s="44"/>
    </row>
    <row r="3411" spans="1:12" x14ac:dyDescent="0.25">
      <c r="A3411" s="51">
        <f t="shared" si="374"/>
        <v>23768.402866244443</v>
      </c>
      <c r="B3411" s="5">
        <f t="shared" si="368"/>
        <v>3.1802534113643433E-3</v>
      </c>
      <c r="C3411" s="49">
        <f t="shared" si="371"/>
        <v>-49.950765457089204</v>
      </c>
      <c r="D3411" s="5">
        <f t="shared" si="369"/>
        <v>228.63567524758909</v>
      </c>
      <c r="E3411" s="5">
        <f t="shared" si="370"/>
        <v>5939.064328851734</v>
      </c>
      <c r="F3411" s="5">
        <f t="shared" si="372"/>
        <v>37.737180293541442</v>
      </c>
      <c r="G3411" s="16">
        <f>IF(AND(C$9="L",C$10="IB"),IF((($C$7*Coefficients!$C$16)/($A3411*($C$4/100)))&lt;=1,2*ASIN(($C$7*Coefficients!$C$16)/( $A3411*($C$4/100)))*180/PI(),180),IF(AND(C$9="C",C$10="IB"),IF((($C$7*Coefficients!$D$16)/($A3411*($C$4/100)))&lt;=1,2*ASIN(($C$7*Coefficients!$D$16)/( $A3411*($C$4/100)))*180/PI(),180),IF(AND(C$9="L",C$10="D"),IF((($C$7*Coefficients!$E$16)/($A3411*($C$4/100)))&lt;=1,2*ASIN(($C$7*Coefficients!$E$16)/( $A3411*($C$4/100)))*180/PI(),180),IF(AND(C$9="C",C$10="D"),IF((($C$7*Coefficients!$F$16)/($A3411*($C$4/100)))&lt;=1,2*ASIN(($C$7*Coefficients!$F$16)/( $A3411*($C$4/100)))*180/PI(),180),FALSE))))</f>
        <v>3.2892443815875558</v>
      </c>
      <c r="H3411" s="50">
        <f>IF(AND(C$9="L",C$10="IB"),(($C$7*Coefficients!$C$16)/($A3411*SIN(C$5*PI()/180))*100/2)^2*PI(),IF(AND(C$9="C",C$10="IB"),(($C$7*Coefficients!$D$16)/($A3411*SIN(C$5*PI()/180))*100/2)^2*PI(),IF(AND(C$9="L",C$10="D"),(($C$7*Coefficients!$E$16)/($A3411*SIN(C$5*PI()/180))*100/2)^2*PI(),IF(AND(C$9="C",C$10="D"),(($C$7* Coefficients!$F$16)/($A3411*SIN(C$5*PI()/180))*100/2)^2*PI(),FALSE))))</f>
        <v>4.5390778883102909</v>
      </c>
      <c r="I3411" s="42">
        <f t="shared" si="373"/>
        <v>3.3658130270761651E-2</v>
      </c>
      <c r="L3411" s="44"/>
    </row>
    <row r="3412" spans="1:12" x14ac:dyDescent="0.25">
      <c r="A3412" s="51">
        <f t="shared" si="374"/>
        <v>23823.194693582569</v>
      </c>
      <c r="B3412" s="5">
        <f t="shared" si="368"/>
        <v>3.7563835808113815E-3</v>
      </c>
      <c r="C3412" s="49">
        <f t="shared" si="371"/>
        <v>-48.504601328523265</v>
      </c>
      <c r="D3412" s="5">
        <f t="shared" si="369"/>
        <v>229.16273491213613</v>
      </c>
      <c r="E3412" s="5">
        <f t="shared" si="370"/>
        <v>5966.477804243611</v>
      </c>
      <c r="F3412" s="5">
        <f t="shared" si="372"/>
        <v>37.757180293541445</v>
      </c>
      <c r="G3412" s="16">
        <f>IF(AND(C$9="L",C$10="IB"),IF((($C$7*Coefficients!$C$16)/($A3412*($C$4/100)))&lt;=1,2*ASIN(($C$7*Coefficients!$C$16)/( $A3412*($C$4/100)))*180/PI(),180),IF(AND(C$9="C",C$10="IB"),IF((($C$7*Coefficients!$D$16)/($A3412*($C$4/100)))&lt;=1,2*ASIN(($C$7*Coefficients!$D$16)/( $A3412*($C$4/100)))*180/PI(),180),IF(AND(C$9="L",C$10="D"),IF((($C$7*Coefficients!$E$16)/($A3412*($C$4/100)))&lt;=1,2*ASIN(($C$7*Coefficients!$E$16)/( $A3412*($C$4/100)))*180/PI(),180),IF(AND(C$9="C",C$10="D"),IF((($C$7*Coefficients!$F$16)/($A3412*($C$4/100)))&lt;=1,2*ASIN(($C$7*Coefficients!$F$16)/( $A3412*($C$4/100)))*180/PI(),180),FALSE))))</f>
        <v>3.2816772582456863</v>
      </c>
      <c r="H3412" s="50">
        <f>IF(AND(C$9="L",C$10="IB"),(($C$7*Coefficients!$C$16)/($A3412*SIN(C$5*PI()/180))*100/2)^2*PI(),IF(AND(C$9="C",C$10="IB"),(($C$7*Coefficients!$D$16)/($A3412*SIN(C$5*PI()/180))*100/2)^2*PI(),IF(AND(C$9="L",C$10="D"),(($C$7*Coefficients!$E$16)/($A3412*SIN(C$5*PI()/180))*100/2)^2*PI(),IF(AND(C$9="C",C$10="D"),(($C$7* Coefficients!$F$16)/($A3412*SIN(C$5*PI()/180))*100/2)^2*PI(),FALSE))))</f>
        <v>4.5182227198045917</v>
      </c>
      <c r="I3412" s="42">
        <f t="shared" si="373"/>
        <v>3.3580718719286709E-2</v>
      </c>
      <c r="L3412" s="44"/>
    </row>
    <row r="3413" spans="1:12" x14ac:dyDescent="0.25">
      <c r="A3413" s="51">
        <f t="shared" si="374"/>
        <v>23878.112829127433</v>
      </c>
      <c r="B3413" s="5">
        <f t="shared" si="368"/>
        <v>4.3086994735858529E-3</v>
      </c>
      <c r="C3413" s="49">
        <f t="shared" si="371"/>
        <v>-47.313075927074244</v>
      </c>
      <c r="D3413" s="5">
        <f t="shared" si="369"/>
        <v>229.69100957469121</v>
      </c>
      <c r="E3413" s="5">
        <f t="shared" si="370"/>
        <v>5994.0178144886977</v>
      </c>
      <c r="F3413" s="5">
        <f t="shared" si="372"/>
        <v>37.777180293541441</v>
      </c>
      <c r="G3413" s="16">
        <f>IF(AND(C$9="L",C$10="IB"),IF((($C$7*Coefficients!$C$16)/($A3413*($C$4/100)))&lt;=1,2*ASIN(($C$7*Coefficients!$C$16)/( $A3413*($C$4/100)))*180/PI(),180),IF(AND(C$9="C",C$10="IB"),IF((($C$7*Coefficients!$D$16)/($A3413*($C$4/100)))&lt;=1,2*ASIN(($C$7*Coefficients!$D$16)/( $A3413*($C$4/100)))*180/PI(),180),IF(AND(C$9="L",C$10="D"),IF((($C$7*Coefficients!$E$16)/($A3413*($C$4/100)))&lt;=1,2*ASIN(($C$7*Coefficients!$E$16)/( $A3413*($C$4/100)))*180/PI(),180),IF(AND(C$9="C",C$10="D"),IF((($C$7*Coefficients!$F$16)/($A3413*($C$4/100)))&lt;=1,2*ASIN(($C$7*Coefficients!$F$16)/( $A3413*($C$4/100)))*180/PI(),180),FALSE))))</f>
        <v>3.2741275530695315</v>
      </c>
      <c r="H3413" s="50">
        <f>IF(AND(C$9="L",C$10="IB"),(($C$7*Coefficients!$C$16)/($A3413*SIN(C$5*PI()/180))*100/2)^2*PI(),IF(AND(C$9="C",C$10="IB"),(($C$7*Coefficients!$D$16)/($A3413*SIN(C$5*PI()/180))*100/2)^2*PI(),IF(AND(C$9="L",C$10="D"),(($C$7*Coefficients!$E$16)/($A3413*SIN(C$5*PI()/180))*100/2)^2*PI(),IF(AND(C$9="C",C$10="D"),(($C$7* Coefficients!$F$16)/($A3413*SIN(C$5*PI()/180))*100/2)^2*PI(),FALSE))))</f>
        <v>4.4974633720942423</v>
      </c>
      <c r="I3413" s="42">
        <f t="shared" si="373"/>
        <v>3.3503485209439562E-2</v>
      </c>
      <c r="L3413" s="44"/>
    </row>
    <row r="3414" spans="1:12" x14ac:dyDescent="0.25">
      <c r="A3414" s="51">
        <f t="shared" si="374"/>
        <v>23933.157564049521</v>
      </c>
      <c r="B3414" s="5">
        <f t="shared" si="368"/>
        <v>4.8340866645575605E-3</v>
      </c>
      <c r="C3414" s="49">
        <f t="shared" si="371"/>
        <v>-46.313711358245726</v>
      </c>
      <c r="D3414" s="5">
        <f t="shared" si="369"/>
        <v>230.22050203611403</v>
      </c>
      <c r="E3414" s="5">
        <f t="shared" si="370"/>
        <v>6021.6849436453422</v>
      </c>
      <c r="F3414" s="5">
        <f t="shared" si="372"/>
        <v>37.797180293541444</v>
      </c>
      <c r="G3414" s="16">
        <f>IF(AND(C$9="L",C$10="IB"),IF((($C$7*Coefficients!$C$16)/($A3414*($C$4/100)))&lt;=1,2*ASIN(($C$7*Coefficients!$C$16)/( $A3414*($C$4/100)))*180/PI(),180),IF(AND(C$9="C",C$10="IB"),IF((($C$7*Coefficients!$D$16)/($A3414*($C$4/100)))&lt;=1,2*ASIN(($C$7*Coefficients!$D$16)/( $A3414*($C$4/100)))*180/PI(),180),IF(AND(C$9="L",C$10="D"),IF((($C$7*Coefficients!$E$16)/($A3414*($C$4/100)))&lt;=1,2*ASIN(($C$7*Coefficients!$E$16)/( $A3414*($C$4/100)))*180/PI(),180),IF(AND(C$9="C",C$10="D"),IF((($C$7*Coefficients!$F$16)/($A3414*($C$4/100)))&lt;=1,2*ASIN(($C$7*Coefficients!$F$16)/( $A3414*($C$4/100)))*180/PI(),180),FALSE))))</f>
        <v>3.2665952259001441</v>
      </c>
      <c r="H3414" s="50">
        <f>IF(AND(C$9="L",C$10="IB"),(($C$7*Coefficients!$C$16)/($A3414*SIN(C$5*PI()/180))*100/2)^2*PI(),IF(AND(C$9="C",C$10="IB"),(($C$7*Coefficients!$D$16)/($A3414*SIN(C$5*PI()/180))*100/2)^2*PI(),IF(AND(C$9="L",C$10="D"),(($C$7*Coefficients!$E$16)/($A3414*SIN(C$5*PI()/180))*100/2)^2*PI(),IF(AND(C$9="C",C$10="D"),(($C$7* Coefficients!$F$16)/($A3414*SIN(C$5*PI()/180))*100/2)^2*PI(),FALSE))))</f>
        <v>4.4767994049226747</v>
      </c>
      <c r="I3414" s="42">
        <f t="shared" si="373"/>
        <v>3.3426429331735827E-2</v>
      </c>
      <c r="L3414" s="44"/>
    </row>
    <row r="3415" spans="1:12" x14ac:dyDescent="0.25">
      <c r="A3415" s="51">
        <f t="shared" si="374"/>
        <v>23988.32919019054</v>
      </c>
      <c r="B3415" s="5">
        <f t="shared" si="368"/>
        <v>5.329568883935475E-3</v>
      </c>
      <c r="C3415" s="49">
        <f t="shared" si="371"/>
        <v>-45.466158404460586</v>
      </c>
      <c r="D3415" s="5">
        <f t="shared" si="369"/>
        <v>230.75121510372082</v>
      </c>
      <c r="E3415" s="5">
        <f t="shared" si="370"/>
        <v>6049.4797784677776</v>
      </c>
      <c r="F3415" s="5">
        <f t="shared" si="372"/>
        <v>37.817180293541441</v>
      </c>
      <c r="G3415" s="16">
        <f>IF(AND(C$9="L",C$10="IB"),IF((($C$7*Coefficients!$C$16)/($A3415*($C$4/100)))&lt;=1,2*ASIN(($C$7*Coefficients!$C$16)/( $A3415*($C$4/100)))*180/PI(),180),IF(AND(C$9="C",C$10="IB"),IF((($C$7*Coefficients!$D$16)/($A3415*($C$4/100)))&lt;=1,2*ASIN(($C$7*Coefficients!$D$16)/( $A3415*($C$4/100)))*180/PI(),180),IF(AND(C$9="L",C$10="D"),IF((($C$7*Coefficients!$E$16)/($A3415*($C$4/100)))&lt;=1,2*ASIN(($C$7*Coefficients!$E$16)/( $A3415*($C$4/100)))*180/PI(),180),IF(AND(C$9="C",C$10="D"),IF((($C$7*Coefficients!$F$16)/($A3415*($C$4/100)))&lt;=1,2*ASIN(($C$7*Coefficients!$F$16)/( $A3415*($C$4/100)))*180/PI(),180),FALSE))))</f>
        <v>3.2590802366716143</v>
      </c>
      <c r="H3415" s="50">
        <f>IF(AND(C$9="L",C$10="IB"),(($C$7*Coefficients!$C$16)/($A3415*SIN(C$5*PI()/180))*100/2)^2*PI(),IF(AND(C$9="C",C$10="IB"),(($C$7*Coefficients!$D$16)/($A3415*SIN(C$5*PI()/180))*100/2)^2*PI(),IF(AND(C$9="L",C$10="D"),(($C$7*Coefficients!$E$16)/($A3415*SIN(C$5*PI()/180))*100/2)^2*PI(),IF(AND(C$9="C",C$10="D"),(($C$7* Coefficients!$F$16)/($A3415*SIN(C$5*PI()/180))*100/2)^2*PI(),FALSE))))</f>
        <v>4.456230380056124</v>
      </c>
      <c r="I3415" s="42">
        <f t="shared" si="373"/>
        <v>3.3349550677632907E-2</v>
      </c>
      <c r="L3415" s="44"/>
    </row>
    <row r="3416" spans="1:12" x14ac:dyDescent="0.25">
      <c r="A3416" s="51">
        <f t="shared" si="374"/>
        <v>24043.628000064957</v>
      </c>
      <c r="B3416" s="5">
        <f t="shared" si="368"/>
        <v>5.7923263023553452E-3</v>
      </c>
      <c r="C3416" s="49">
        <f t="shared" si="371"/>
        <v>-44.742939615359312</v>
      </c>
      <c r="D3416" s="5">
        <f t="shared" si="369"/>
        <v>231.28315159129949</v>
      </c>
      <c r="E3416" s="5">
        <f t="shared" si="370"/>
        <v>6077.4029084185759</v>
      </c>
      <c r="F3416" s="5">
        <f t="shared" si="372"/>
        <v>37.837180293541437</v>
      </c>
      <c r="G3416" s="16">
        <f>IF(AND(C$9="L",C$10="IB"),IF((($C$7*Coefficients!$C$16)/($A3416*($C$4/100)))&lt;=1,2*ASIN(($C$7*Coefficients!$C$16)/( $A3416*($C$4/100)))*180/PI(),180),IF(AND(C$9="C",C$10="IB"),IF((($C$7*Coefficients!$D$16)/($A3416*($C$4/100)))&lt;=1,2*ASIN(($C$7*Coefficients!$D$16)/( $A3416*($C$4/100)))*180/PI(),180),IF(AND(C$9="L",C$10="D"),IF((($C$7*Coefficients!$E$16)/($A3416*($C$4/100)))&lt;=1,2*ASIN(($C$7*Coefficients!$E$16)/( $A3416*($C$4/100)))*180/PI(),180),IF(AND(C$9="C",C$10="D"),IF((($C$7*Coefficients!$F$16)/($A3416*($C$4/100)))&lt;=1,2*ASIN(($C$7*Coefficients!$F$16)/( $A3416*($C$4/100)))*180/PI(),180),FALSE))))</f>
        <v>3.2515825454108533</v>
      </c>
      <c r="H3416" s="50">
        <f>IF(AND(C$9="L",C$10="IB"),(($C$7*Coefficients!$C$16)/($A3416*SIN(C$5*PI()/180))*100/2)^2*PI(),IF(AND(C$9="C",C$10="IB"),(($C$7*Coefficients!$D$16)/($A3416*SIN(C$5*PI()/180))*100/2)^2*PI(),IF(AND(C$9="L",C$10="D"),(($C$7*Coefficients!$E$16)/($A3416*SIN(C$5*PI()/180))*100/2)^2*PI(),IF(AND(C$9="C",C$10="D"),(($C$7* Coefficients!$F$16)/($A3416*SIN(C$5*PI()/180))*100/2)^2*PI(),FALSE))))</f>
        <v>4.4357558612743189</v>
      </c>
      <c r="I3416" s="42">
        <f t="shared" si="373"/>
        <v>3.3272848839527823E-2</v>
      </c>
      <c r="L3416" s="44"/>
    </row>
    <row r="3417" spans="1:12" x14ac:dyDescent="0.25">
      <c r="A3417" s="51">
        <f t="shared" si="374"/>
        <v>24099.054286861559</v>
      </c>
      <c r="B3417" s="5">
        <f t="shared" si="368"/>
        <v>6.2197131661269681E-3</v>
      </c>
      <c r="C3417" s="49">
        <f t="shared" si="371"/>
        <v>-44.12459286322747</v>
      </c>
      <c r="D3417" s="5">
        <f t="shared" si="369"/>
        <v>231.81631431912442</v>
      </c>
      <c r="E3417" s="5">
        <f t="shared" si="370"/>
        <v>6105.4549256811442</v>
      </c>
      <c r="F3417" s="5">
        <f t="shared" si="372"/>
        <v>37.85718029354144</v>
      </c>
      <c r="G3417" s="16">
        <f>IF(AND(C$9="L",C$10="IB"),IF((($C$7*Coefficients!$C$16)/($A3417*($C$4/100)))&lt;=1,2*ASIN(($C$7*Coefficients!$C$16)/( $A3417*($C$4/100)))*180/PI(),180),IF(AND(C$9="C",C$10="IB"),IF((($C$7*Coefficients!$D$16)/($A3417*($C$4/100)))&lt;=1,2*ASIN(($C$7*Coefficients!$D$16)/( $A3417*($C$4/100)))*180/PI(),180),IF(AND(C$9="L",C$10="D"),IF((($C$7*Coefficients!$E$16)/($A3417*($C$4/100)))&lt;=1,2*ASIN(($C$7*Coefficients!$E$16)/( $A3417*($C$4/100)))*180/PI(),180),IF(AND(C$9="C",C$10="D"),IF((($C$7*Coefficients!$F$16)/($A3417*($C$4/100)))&lt;=1,2*ASIN(($C$7*Coefficients!$F$16)/( $A3417*($C$4/100)))*180/PI(),180),FALSE))))</f>
        <v>3.2441021122373805</v>
      </c>
      <c r="H3417" s="50">
        <f>IF(AND(C$9="L",C$10="IB"),(($C$7*Coefficients!$C$16)/($A3417*SIN(C$5*PI()/180))*100/2)^2*PI(),IF(AND(C$9="C",C$10="IB"),(($C$7*Coefficients!$D$16)/($A3417*SIN(C$5*PI()/180))*100/2)^2*PI(),IF(AND(C$9="L",C$10="D"),(($C$7*Coefficients!$E$16)/($A3417*SIN(C$5*PI()/180))*100/2)^2*PI(),IF(AND(C$9="C",C$10="D"),(($C$7* Coefficients!$F$16)/($A3417*SIN(C$5*PI()/180))*100/2)^2*PI(),FALSE))))</f>
        <v>4.4153754143612467</v>
      </c>
      <c r="I3417" s="42">
        <f t="shared" si="373"/>
        <v>3.3196323410755083E-2</v>
      </c>
      <c r="L3417" s="44"/>
    </row>
    <row r="3418" spans="1:12" x14ac:dyDescent="0.25">
      <c r="A3418" s="51">
        <f t="shared" si="374"/>
        <v>24154.608344445001</v>
      </c>
      <c r="B3418" s="5">
        <f t="shared" si="368"/>
        <v>6.6092746670037925E-3</v>
      </c>
      <c r="C3418" s="49">
        <f t="shared" si="371"/>
        <v>-43.596923988509289</v>
      </c>
      <c r="D3418" s="5">
        <f t="shared" si="369"/>
        <v>232.35070611397117</v>
      </c>
      <c r="E3418" s="5">
        <f t="shared" si="370"/>
        <v>6133.6364251722825</v>
      </c>
      <c r="F3418" s="5">
        <f t="shared" si="372"/>
        <v>37.877180293541443</v>
      </c>
      <c r="G3418" s="16">
        <f>IF(AND(C$9="L",C$10="IB"),IF((($C$7*Coefficients!$C$16)/($A3418*($C$4/100)))&lt;=1,2*ASIN(($C$7*Coefficients!$C$16)/( $A3418*($C$4/100)))*180/PI(),180),IF(AND(C$9="C",C$10="IB"),IF((($C$7*Coefficients!$D$16)/($A3418*($C$4/100)))&lt;=1,2*ASIN(($C$7*Coefficients!$D$16)/( $A3418*($C$4/100)))*180/PI(),180),IF(AND(C$9="L",C$10="D"),IF((($C$7*Coefficients!$E$16)/($A3418*($C$4/100)))&lt;=1,2*ASIN(($C$7*Coefficients!$E$16)/( $A3418*($C$4/100)))*180/PI(),180),IF(AND(C$9="C",C$10="D"),IF((($C$7*Coefficients!$F$16)/($A3418*($C$4/100)))&lt;=1,2*ASIN(($C$7*Coefficients!$F$16)/( $A3418*($C$4/100)))*180/PI(),180),FALSE))))</f>
        <v>3.2366388973631</v>
      </c>
      <c r="H3418" s="50">
        <f>IF(AND(C$9="L",C$10="IB"),(($C$7*Coefficients!$C$16)/($A3418*SIN(C$5*PI()/180))*100/2)^2*PI(),IF(AND(C$9="C",C$10="IB"),(($C$7*Coefficients!$D$16)/($A3418*SIN(C$5*PI()/180))*100/2)^2*PI(),IF(AND(C$9="L",C$10="D"),(($C$7*Coefficients!$E$16)/($A3418*SIN(C$5*PI()/180))*100/2)^2*PI(),IF(AND(C$9="C",C$10="D"),(($C$7* Coefficients!$F$16)/($A3418*SIN(C$5*PI()/180))*100/2)^2*PI(),FALSE))))</f>
        <v>4.3950886070959303</v>
      </c>
      <c r="I3418" s="42">
        <f t="shared" si="373"/>
        <v>3.3119973985584472E-2</v>
      </c>
      <c r="L3418" s="44"/>
    </row>
    <row r="3419" spans="1:12" x14ac:dyDescent="0.25">
      <c r="A3419" s="51">
        <f t="shared" si="374"/>
        <v>24210.290467357368</v>
      </c>
      <c r="B3419" s="5">
        <f t="shared" si="368"/>
        <v>6.9587629327308789E-3</v>
      </c>
      <c r="C3419" s="49">
        <f t="shared" si="371"/>
        <v>-43.149359171121517</v>
      </c>
      <c r="D3419" s="5">
        <f t="shared" si="369"/>
        <v>232.88632980913198</v>
      </c>
      <c r="E3419" s="5">
        <f t="shared" si="370"/>
        <v>6161.9480045548016</v>
      </c>
      <c r="F3419" s="5">
        <f t="shared" si="372"/>
        <v>37.897180293541439</v>
      </c>
      <c r="G3419" s="16">
        <f>IF(AND(C$9="L",C$10="IB"),IF((($C$7*Coefficients!$C$16)/($A3419*($C$4/100)))&lt;=1,2*ASIN(($C$7*Coefficients!$C$16)/( $A3419*($C$4/100)))*180/PI(),180),IF(AND(C$9="C",C$10="IB"),IF((($C$7*Coefficients!$D$16)/($A3419*($C$4/100)))&lt;=1,2*ASIN(($C$7*Coefficients!$D$16)/( $A3419*($C$4/100)))*180/PI(),180),IF(AND(C$9="L",C$10="D"),IF((($C$7*Coefficients!$E$16)/($A3419*($C$4/100)))&lt;=1,2*ASIN(($C$7*Coefficients!$E$16)/( $A3419*($C$4/100)))*180/PI(),180),IF(AND(C$9="C",C$10="D"),IF((($C$7*Coefficients!$F$16)/($A3419*($C$4/100)))&lt;=1,2*ASIN(($C$7*Coefficients!$F$16)/( $A3419*($C$4/100)))*180/PI(),180),FALSE))))</f>
        <v>3.2291928610920806</v>
      </c>
      <c r="H3419" s="50">
        <f>IF(AND(C$9="L",C$10="IB"),(($C$7*Coefficients!$C$16)/($A3419*SIN(C$5*PI()/180))*100/2)^2*PI(),IF(AND(C$9="C",C$10="IB"),(($C$7*Coefficients!$D$16)/($A3419*SIN(C$5*PI()/180))*100/2)^2*PI(),IF(AND(C$9="L",C$10="D"),(($C$7*Coefficients!$E$16)/($A3419*SIN(C$5*PI()/180))*100/2)^2*PI(),IF(AND(C$9="C",C$10="D"),(($C$7* Coefficients!$F$16)/($A3419*SIN(C$5*PI()/180))*100/2)^2*PI(),FALSE))))</f>
        <v>4.3748950092432644</v>
      </c>
      <c r="I3419" s="42">
        <f t="shared" si="373"/>
        <v>3.3043800159218935E-2</v>
      </c>
      <c r="L3419" s="44"/>
    </row>
    <row r="3420" spans="1:12" x14ac:dyDescent="0.25">
      <c r="A3420" s="51">
        <f t="shared" si="374"/>
        <v>24266.100950819731</v>
      </c>
      <c r="B3420" s="5">
        <f t="shared" si="368"/>
        <v>7.2661520272797155E-3</v>
      </c>
      <c r="C3420" s="49">
        <f t="shared" si="371"/>
        <v>-42.773910395587826</v>
      </c>
      <c r="D3420" s="5">
        <f t="shared" si="369"/>
        <v>233.42318824443026</v>
      </c>
      <c r="E3420" s="5">
        <f t="shared" si="370"/>
        <v>6190.3902642502007</v>
      </c>
      <c r="F3420" s="5">
        <f t="shared" si="372"/>
        <v>37.917180293541442</v>
      </c>
      <c r="G3420" s="16">
        <f>IF(AND(C$9="L",C$10="IB"),IF((($C$7*Coefficients!$C$16)/($A3420*($C$4/100)))&lt;=1,2*ASIN(($C$7*Coefficients!$C$16)/( $A3420*($C$4/100)))*180/PI(),180),IF(AND(C$9="C",C$10="IB"),IF((($C$7*Coefficients!$D$16)/($A3420*($C$4/100)))&lt;=1,2*ASIN(($C$7*Coefficients!$D$16)/( $A3420*($C$4/100)))*180/PI(),180),IF(AND(C$9="L",C$10="D"),IF((($C$7*Coefficients!$E$16)/($A3420*($C$4/100)))&lt;=1,2*ASIN(($C$7*Coefficients!$E$16)/( $A3420*($C$4/100)))*180/PI(),180),IF(AND(C$9="C",C$10="D"),IF((($C$7*Coefficients!$F$16)/($A3420*($C$4/100)))&lt;=1,2*ASIN(($C$7*Coefficients!$F$16)/( $A3420*($C$4/100)))*180/PI(),180),FALSE))))</f>
        <v>3.2217639638203495</v>
      </c>
      <c r="H3420" s="50">
        <f>IF(AND(C$9="L",C$10="IB"),(($C$7*Coefficients!$C$16)/($A3420*SIN(C$5*PI()/180))*100/2)^2*PI(),IF(AND(C$9="C",C$10="IB"),(($C$7*Coefficients!$D$16)/($A3420*SIN(C$5*PI()/180))*100/2)^2*PI(),IF(AND(C$9="L",C$10="D"),(($C$7*Coefficients!$E$16)/($A3420*SIN(C$5*PI()/180))*100/2)^2*PI(),IF(AND(C$9="C",C$10="D"),(($C$7* Coefficients!$F$16)/($A3420*SIN(C$5*PI()/180))*100/2)^2*PI(),FALSE))))</f>
        <v>4.3547941925449054</v>
      </c>
      <c r="I3420" s="42">
        <f t="shared" si="373"/>
        <v>3.2967801527792433E-2</v>
      </c>
      <c r="L3420" s="44"/>
    </row>
    <row r="3421" spans="1:12" x14ac:dyDescent="0.25">
      <c r="A3421" s="51">
        <f t="shared" si="374"/>
        <v>24322.040090733717</v>
      </c>
      <c r="B3421" s="5">
        <f t="shared" si="368"/>
        <v>7.5296518530765955E-3</v>
      </c>
      <c r="C3421" s="49">
        <f t="shared" si="371"/>
        <v>-42.464502074347564</v>
      </c>
      <c r="D3421" s="5">
        <f t="shared" si="369"/>
        <v>233.96128426623608</v>
      </c>
      <c r="E3421" s="5">
        <f t="shared" si="370"/>
        <v>6218.9638074513996</v>
      </c>
      <c r="F3421" s="5">
        <f t="shared" si="372"/>
        <v>37.937180293541438</v>
      </c>
      <c r="G3421" s="16">
        <f>IF(AND(C$9="L",C$10="IB"),IF((($C$7*Coefficients!$C$16)/($A3421*($C$4/100)))&lt;=1,2*ASIN(($C$7*Coefficients!$C$16)/( $A3421*($C$4/100)))*180/PI(),180),IF(AND(C$9="C",C$10="IB"),IF((($C$7*Coefficients!$D$16)/($A3421*($C$4/100)))&lt;=1,2*ASIN(($C$7*Coefficients!$D$16)/( $A3421*($C$4/100)))*180/PI(),180),IF(AND(C$9="L",C$10="D"),IF((($C$7*Coefficients!$E$16)/($A3421*($C$4/100)))&lt;=1,2*ASIN(($C$7*Coefficients!$E$16)/( $A3421*($C$4/100)))*180/PI(),180),IF(AND(C$9="C",C$10="D"),IF((($C$7*Coefficients!$F$16)/($A3421*($C$4/100)))&lt;=1,2*ASIN(($C$7*Coefficients!$F$16)/( $A3421*($C$4/100)))*180/PI(),180),FALSE))))</f>
        <v>3.2143521660356678</v>
      </c>
      <c r="H3421" s="50">
        <f>IF(AND(C$9="L",C$10="IB"),(($C$7*Coefficients!$C$16)/($A3421*SIN(C$5*PI()/180))*100/2)^2*PI(),IF(AND(C$9="C",C$10="IB"),(($C$7*Coefficients!$D$16)/($A3421*SIN(C$5*PI()/180))*100/2)^2*PI(),IF(AND(C$9="L",C$10="D"),(($C$7*Coefficients!$E$16)/($A3421*SIN(C$5*PI()/180))*100/2)^2*PI(),IF(AND(C$9="C",C$10="D"),(($C$7* Coefficients!$F$16)/($A3421*SIN(C$5*PI()/180))*100/2)^2*PI(),FALSE))))</f>
        <v>4.3347857307101672</v>
      </c>
      <c r="I3421" s="42">
        <f t="shared" si="373"/>
        <v>3.2891977688367782E-2</v>
      </c>
      <c r="L3421" s="44"/>
    </row>
    <row r="3422" spans="1:12" x14ac:dyDescent="0.25">
      <c r="A3422" s="51">
        <f t="shared" si="374"/>
        <v>24378.108183683078</v>
      </c>
      <c r="B3422" s="5">
        <f t="shared" si="368"/>
        <v>7.7477208516955791E-3</v>
      </c>
      <c r="C3422" s="49">
        <f t="shared" si="371"/>
        <v>-42.216520703695096</v>
      </c>
      <c r="D3422" s="5">
        <f t="shared" si="369"/>
        <v>234.50062072748091</v>
      </c>
      <c r="E3422" s="5">
        <f t="shared" si="370"/>
        <v>6247.6692401355258</v>
      </c>
      <c r="F3422" s="5">
        <f t="shared" si="372"/>
        <v>37.957180293541441</v>
      </c>
      <c r="G3422" s="16">
        <f>IF(AND(C$9="L",C$10="IB"),IF((($C$7*Coefficients!$C$16)/($A3422*($C$4/100)))&lt;=1,2*ASIN(($C$7*Coefficients!$C$16)/( $A3422*($C$4/100)))*180/PI(),180),IF(AND(C$9="C",C$10="IB"),IF((($C$7*Coefficients!$D$16)/($A3422*($C$4/100)))&lt;=1,2*ASIN(($C$7*Coefficients!$D$16)/( $A3422*($C$4/100)))*180/PI(),180),IF(AND(C$9="L",C$10="D"),IF((($C$7*Coefficients!$E$16)/($A3422*($C$4/100)))&lt;=1,2*ASIN(($C$7*Coefficients!$E$16)/( $A3422*($C$4/100)))*180/PI(),180),IF(AND(C$9="C",C$10="D"),IF((($C$7*Coefficients!$F$16)/($A3422*($C$4/100)))&lt;=1,2*ASIN(($C$7*Coefficients!$F$16)/( $A3422*($C$4/100)))*180/PI(),180),FALSE))))</f>
        <v>3.2069574283173159</v>
      </c>
      <c r="H3422" s="50">
        <f>IF(AND(C$9="L",C$10="IB"),(($C$7*Coefficients!$C$16)/($A3422*SIN(C$5*PI()/180))*100/2)^2*PI(),IF(AND(C$9="C",C$10="IB"),(($C$7*Coefficients!$D$16)/($A3422*SIN(C$5*PI()/180))*100/2)^2*PI(),IF(AND(C$9="L",C$10="D"),(($C$7*Coefficients!$E$16)/($A3422*SIN(C$5*PI()/180))*100/2)^2*PI(),IF(AND(C$9="C",C$10="D"),(($C$7* Coefficients!$F$16)/($A3422*SIN(C$5*PI()/180))*100/2)^2*PI(),FALSE))))</f>
        <v>4.3148691994069983</v>
      </c>
      <c r="I3422" s="42">
        <f t="shared" si="373"/>
        <v>3.2816328238934531E-2</v>
      </c>
      <c r="L3422" s="44"/>
    </row>
    <row r="3423" spans="1:12" x14ac:dyDescent="0.25">
      <c r="A3423" s="51">
        <f t="shared" si="374"/>
        <v>24434.305526935259</v>
      </c>
      <c r="B3423" s="5">
        <f t="shared" si="368"/>
        <v>7.9190774044033772E-3</v>
      </c>
      <c r="C3423" s="49">
        <f t="shared" si="371"/>
        <v>-42.026508240724837</v>
      </c>
      <c r="D3423" s="5">
        <f t="shared" si="369"/>
        <v>235.04120048767297</v>
      </c>
      <c r="E3423" s="5">
        <f t="shared" si="370"/>
        <v>6276.5071710767706</v>
      </c>
      <c r="F3423" s="5">
        <f t="shared" si="372"/>
        <v>37.977180293541437</v>
      </c>
      <c r="G3423" s="16">
        <f>IF(AND(C$9="L",C$10="IB"),IF((($C$7*Coefficients!$C$16)/($A3423*($C$4/100)))&lt;=1,2*ASIN(($C$7*Coefficients!$C$16)/( $A3423*($C$4/100)))*180/PI(),180),IF(AND(C$9="C",C$10="IB"),IF((($C$7*Coefficients!$D$16)/($A3423*($C$4/100)))&lt;=1,2*ASIN(($C$7*Coefficients!$D$16)/( $A3423*($C$4/100)))*180/PI(),180),IF(AND(C$9="L",C$10="D"),IF((($C$7*Coefficients!$E$16)/($A3423*($C$4/100)))&lt;=1,2*ASIN(($C$7*Coefficients!$E$16)/( $A3423*($C$4/100)))*180/PI(),180),IF(AND(C$9="C",C$10="D"),IF((($C$7*Coefficients!$F$16)/($A3423*($C$4/100)))&lt;=1,2*ASIN(($C$7*Coefficients!$F$16)/( $A3423*($C$4/100)))*180/PI(),180),FALSE))))</f>
        <v>3.1995797113358839</v>
      </c>
      <c r="H3423" s="50">
        <f>IF(AND(C$9="L",C$10="IB"),(($C$7*Coefficients!$C$16)/($A3423*SIN(C$5*PI()/180))*100/2)^2*PI(),IF(AND(C$9="C",C$10="IB"),(($C$7*Coefficients!$D$16)/($A3423*SIN(C$5*PI()/180))*100/2)^2*PI(),IF(AND(C$9="L",C$10="D"),(($C$7*Coefficients!$E$16)/($A3423*SIN(C$5*PI()/180))*100/2)^2*PI(),IF(AND(C$9="C",C$10="D"),(($C$7* Coefficients!$F$16)/($A3423*SIN(C$5*PI()/180))*100/2)^2*PI(),FALSE))))</f>
        <v>4.295044176252973</v>
      </c>
      <c r="I3423" s="42">
        <f t="shared" si="373"/>
        <v>3.2740852778406847E-2</v>
      </c>
      <c r="L3423" s="44"/>
    </row>
    <row r="3424" spans="1:12" x14ac:dyDescent="0.25">
      <c r="A3424" s="51">
        <f t="shared" si="374"/>
        <v>24490.632418442983</v>
      </c>
      <c r="B3424" s="5">
        <f t="shared" si="368"/>
        <v>8.0427098396128795E-3</v>
      </c>
      <c r="C3424" s="49">
        <f t="shared" si="371"/>
        <v>-41.891951984964741</v>
      </c>
      <c r="D3424" s="5">
        <f t="shared" si="369"/>
        <v>235.58302641291237</v>
      </c>
      <c r="E3424" s="5">
        <f t="shared" si="370"/>
        <v>6305.4782118593012</v>
      </c>
      <c r="F3424" s="5">
        <f t="shared" si="372"/>
        <v>37.997180293541433</v>
      </c>
      <c r="G3424" s="16">
        <f>IF(AND(C$9="L",C$10="IB"),IF((($C$7*Coefficients!$C$16)/($A3424*($C$4/100)))&lt;=1,2*ASIN(($C$7*Coefficients!$C$16)/( $A3424*($C$4/100)))*180/PI(),180),IF(AND(C$9="C",C$10="IB"),IF((($C$7*Coefficients!$D$16)/($A3424*($C$4/100)))&lt;=1,2*ASIN(($C$7*Coefficients!$D$16)/( $A3424*($C$4/100)))*180/PI(),180),IF(AND(C$9="L",C$10="D"),IF((($C$7*Coefficients!$E$16)/($A3424*($C$4/100)))&lt;=1,2*ASIN(($C$7*Coefficients!$E$16)/( $A3424*($C$4/100)))*180/PI(),180),IF(AND(C$9="C",C$10="D"),IF((($C$7*Coefficients!$F$16)/($A3424*($C$4/100)))&lt;=1,2*ASIN(($C$7*Coefficients!$F$16)/( $A3424*($C$4/100)))*180/PI(),180),FALSE))))</f>
        <v>3.1922189758530517</v>
      </c>
      <c r="H3424" s="50">
        <f>IF(AND(C$9="L",C$10="IB"),(($C$7*Coefficients!$C$16)/($A3424*SIN(C$5*PI()/180))*100/2)^2*PI(),IF(AND(C$9="C",C$10="IB"),(($C$7*Coefficients!$D$16)/($A3424*SIN(C$5*PI()/180))*100/2)^2*PI(),IF(AND(C$9="L",C$10="D"),(($C$7*Coefficients!$E$16)/($A3424*SIN(C$5*PI()/180))*100/2)^2*PI(),IF(AND(C$9="C",C$10="D"),(($C$7* Coefficients!$F$16)/($A3424*SIN(C$5*PI()/180))*100/2)^2*PI(),FALSE))))</f>
        <v>4.2753102408063359</v>
      </c>
      <c r="I3424" s="42">
        <f t="shared" si="373"/>
        <v>3.2665550906621335E-2</v>
      </c>
      <c r="L3424" s="44"/>
    </row>
    <row r="3425" spans="1:12" x14ac:dyDescent="0.25">
      <c r="A3425" s="51">
        <f t="shared" si="374"/>
        <v>24547.089156845821</v>
      </c>
      <c r="B3425" s="5">
        <f t="shared" si="368"/>
        <v>8.1178849607075523E-3</v>
      </c>
      <c r="C3425" s="49">
        <f t="shared" si="371"/>
        <v>-41.811142148041363</v>
      </c>
      <c r="D3425" s="5">
        <f t="shared" si="369"/>
        <v>236.12610137590627</v>
      </c>
      <c r="E3425" s="5">
        <f t="shared" si="370"/>
        <v>6334.582976890234</v>
      </c>
      <c r="F3425" s="5">
        <f t="shared" si="372"/>
        <v>38.017180293541436</v>
      </c>
      <c r="G3425" s="16">
        <f>IF(AND(C$9="L",C$10="IB"),IF((($C$7*Coefficients!$C$16)/($A3425*($C$4/100)))&lt;=1,2*ASIN(($C$7*Coefficients!$C$16)/( $A3425*($C$4/100)))*180/PI(),180),IF(AND(C$9="C",C$10="IB"),IF((($C$7*Coefficients!$D$16)/($A3425*($C$4/100)))&lt;=1,2*ASIN(($C$7*Coefficients!$D$16)/( $A3425*($C$4/100)))*180/PI(),180),IF(AND(C$9="L",C$10="D"),IF((($C$7*Coefficients!$E$16)/($A3425*($C$4/100)))&lt;=1,2*ASIN(($C$7*Coefficients!$E$16)/( $A3425*($C$4/100)))*180/PI(),180),IF(AND(C$9="C",C$10="D"),IF((($C$7*Coefficients!$F$16)/($A3425*($C$4/100)))&lt;=1,2*ASIN(($C$7*Coefficients!$F$16)/( $A3425*($C$4/100)))*180/PI(),180),FALSE))))</f>
        <v>3.184875182721377</v>
      </c>
      <c r="H3425" s="50">
        <f>IF(AND(C$9="L",C$10="IB"),(($C$7*Coefficients!$C$16)/($A3425*SIN(C$5*PI()/180))*100/2)^2*PI(),IF(AND(C$9="C",C$10="IB"),(($C$7*Coefficients!$D$16)/($A3425*SIN(C$5*PI()/180))*100/2)^2*PI(),IF(AND(C$9="L",C$10="D"),(($C$7*Coefficients!$E$16)/($A3425*SIN(C$5*PI()/180))*100/2)^2*PI(),IF(AND(C$9="C",C$10="D"),(($C$7* Coefficients!$F$16)/($A3425*SIN(C$5*PI()/180))*100/2)^2*PI(),FALSE))))</f>
        <v>4.2556669745570881</v>
      </c>
      <c r="I3425" s="42">
        <f t="shared" si="373"/>
        <v>3.2590422224334975E-2</v>
      </c>
      <c r="L3425" s="44"/>
    </row>
    <row r="3426" spans="1:12" x14ac:dyDescent="0.25">
      <c r="A3426" s="51">
        <f t="shared" si="374"/>
        <v>24603.676041471779</v>
      </c>
      <c r="B3426" s="5">
        <f t="shared" si="368"/>
        <v>8.1441550148270269E-3</v>
      </c>
      <c r="C3426" s="49">
        <f t="shared" si="371"/>
        <v>-41.78307937243688</v>
      </c>
      <c r="D3426" s="5">
        <f t="shared" si="369"/>
        <v>236.67042825598398</v>
      </c>
      <c r="E3426" s="5">
        <f t="shared" si="370"/>
        <v>6363.8220834126523</v>
      </c>
      <c r="F3426" s="5">
        <f t="shared" si="372"/>
        <v>38.037180293541432</v>
      </c>
      <c r="G3426" s="16">
        <f>IF(AND(C$9="L",C$10="IB"),IF((($C$7*Coefficients!$C$16)/($A3426*($C$4/100)))&lt;=1,2*ASIN(($C$7*Coefficients!$C$16)/( $A3426*($C$4/100)))*180/PI(),180),IF(AND(C$9="C",C$10="IB"),IF((($C$7*Coefficients!$D$16)/($A3426*($C$4/100)))&lt;=1,2*ASIN(($C$7*Coefficients!$D$16)/( $A3426*($C$4/100)))*180/PI(),180),IF(AND(C$9="L",C$10="D"),IF((($C$7*Coefficients!$E$16)/($A3426*($C$4/100)))&lt;=1,2*ASIN(($C$7*Coefficients!$E$16)/( $A3426*($C$4/100)))*180/PI(),180),IF(AND(C$9="C",C$10="D"),IF((($C$7*Coefficients!$F$16)/($A3426*($C$4/100)))&lt;=1,2*ASIN(($C$7*Coefficients!$F$16)/( $A3426*($C$4/100)))*180/PI(),180),FALSE))))</f>
        <v>3.1775482928840804</v>
      </c>
      <c r="H3426" s="50">
        <f>IF(AND(C$9="L",C$10="IB"),(($C$7*Coefficients!$C$16)/($A3426*SIN(C$5*PI()/180))*100/2)^2*PI(),IF(AND(C$9="C",C$10="IB"),(($C$7*Coefficients!$D$16)/($A3426*SIN(C$5*PI()/180))*100/2)^2*PI(),IF(AND(C$9="L",C$10="D"),(($C$7*Coefficients!$E$16)/($A3426*SIN(C$5*PI()/180))*100/2)^2*PI(),IF(AND(C$9="C",C$10="D"),(($C$7* Coefficients!$F$16)/($A3426*SIN(C$5*PI()/180))*100/2)^2*PI(),FALSE))))</f>
        <v>4.2361139609181091</v>
      </c>
      <c r="I3426" s="42">
        <f t="shared" si="373"/>
        <v>3.2515466333222963E-2</v>
      </c>
      <c r="L3426" s="44"/>
    </row>
    <row r="3427" spans="1:12" x14ac:dyDescent="0.25">
      <c r="A3427" s="51">
        <f t="shared" si="374"/>
        <v>24660.393372338887</v>
      </c>
      <c r="B3427" s="5">
        <f t="shared" ref="B3427:B3490" si="375">IF(AND(C$9="L",C$10="IB"),SQRT((SIN(PI()*$A3427*($C$4/100)/$C$7*SIN($C$5*PI()/180))/(PI()*$A3427*($C$4/100)/$C$7*SIN($C$5*PI()/180)))^2),IF(AND(C$9="C",C$10="IB"),IMABS(2*BESSELJ((2*PI()*$A3427/$C$7)*(($C$4/100)/2)*SIN($C$5*PI()/180),1)/( (2*PI()*$A3427/$C$7)*(($C$4/100)/2)*SIN($C$5*PI()/180))),IF(AND(C$9="L",C$10="D"),SQRT((SIN(PI()*$A3427*($C$4/100)/$C$7*SIN($C$5*PI()/180))/(PI()*$A3427*($C$4/100)/$C$7*SIN($C$5*PI()/180)))^2)*COS(C$5*PI()/180),IF(AND(C$9="C",C$10="D"),IMABS(2*BESSELJ((2*PI()*$A3427/$C$7)*(($C$4/100)/2)*SIN($C$5*PI()/180),1)/( (2*PI()*$A3427/$C$7)*(($C$4/100)/2)*SIN($C$5*PI()/180)))* COS(C$5*PI()/180),FALSE))))</f>
        <v>8.1213630310298743E-3</v>
      </c>
      <c r="C3427" s="49">
        <f t="shared" si="371"/>
        <v>-41.807421515725089</v>
      </c>
      <c r="D3427" s="5">
        <f t="shared" ref="D3427:D3490" si="376">IF(C$9="C",C$14/(C$7/A3427*100),"n/a")</f>
        <v>237.2160099391125</v>
      </c>
      <c r="E3427" s="5">
        <f t="shared" ref="E3427:E3490" si="377">IF($C$9="C",(((PI()*(C$4/100)/(C$7/A3427)))^2),IF($C$9="L",(2*(C$4/100)/(C$7/A3427)),FALSE))</f>
        <v>6393.1961515187031</v>
      </c>
      <c r="F3427" s="5">
        <f t="shared" si="372"/>
        <v>38.057180293541435</v>
      </c>
      <c r="G3427" s="16">
        <f>IF(AND(C$9="L",C$10="IB"),IF((($C$7*Coefficients!$C$16)/($A3427*($C$4/100)))&lt;=1,2*ASIN(($C$7*Coefficients!$C$16)/( $A3427*($C$4/100)))*180/PI(),180),IF(AND(C$9="C",C$10="IB"),IF((($C$7*Coefficients!$D$16)/($A3427*($C$4/100)))&lt;=1,2*ASIN(($C$7*Coefficients!$D$16)/( $A3427*($C$4/100)))*180/PI(),180),IF(AND(C$9="L",C$10="D"),IF((($C$7*Coefficients!$E$16)/($A3427*($C$4/100)))&lt;=1,2*ASIN(($C$7*Coefficients!$E$16)/( $A3427*($C$4/100)))*180/PI(),180),IF(AND(C$9="C",C$10="D"),IF((($C$7*Coefficients!$F$16)/($A3427*($C$4/100)))&lt;=1,2*ASIN(($C$7*Coefficients!$F$16)/( $A3427*($C$4/100)))*180/PI(),180),FALSE))))</f>
        <v>3.1702382673748373</v>
      </c>
      <c r="H3427" s="50">
        <f>IF(AND(C$9="L",C$10="IB"),(($C$7*Coefficients!$C$16)/($A3427*SIN(C$5*PI()/180))*100/2)^2*PI(),IF(AND(C$9="C",C$10="IB"),(($C$7*Coefficients!$D$16)/($A3427*SIN(C$5*PI()/180))*100/2)^2*PI(),IF(AND(C$9="L",C$10="D"),(($C$7*Coefficients!$E$16)/($A3427*SIN(C$5*PI()/180))*100/2)^2*PI(),IF(AND(C$9="C",C$10="D"),(($C$7* Coefficients!$F$16)/($A3427*SIN(C$5*PI()/180))*100/2)^2*PI(),FALSE))))</f>
        <v>4.21665078521632</v>
      </c>
      <c r="I3427" s="42">
        <f t="shared" si="373"/>
        <v>3.2440682835876637E-2</v>
      </c>
      <c r="L3427" s="44"/>
    </row>
    <row r="3428" spans="1:12" x14ac:dyDescent="0.25">
      <c r="A3428" s="51">
        <f t="shared" si="374"/>
        <v>24717.241450156787</v>
      </c>
      <c r="B3428" s="5">
        <f t="shared" si="375"/>
        <v>8.0496464647461154E-3</v>
      </c>
      <c r="C3428" s="49">
        <f t="shared" ref="C3428:C3491" si="378">20*LOG(B3428)</f>
        <v>-41.884463862907289</v>
      </c>
      <c r="D3428" s="5">
        <f t="shared" si="376"/>
        <v>237.76284931791156</v>
      </c>
      <c r="E3428" s="5">
        <f t="shared" si="377"/>
        <v>6422.7058041627561</v>
      </c>
      <c r="F3428" s="5">
        <f t="shared" ref="F3428:F3491" si="379">IF(E3428&gt;=1,10*LOG(E3428),"neg.")</f>
        <v>38.077180293541431</v>
      </c>
      <c r="G3428" s="16">
        <f>IF(AND(C$9="L",C$10="IB"),IF((($C$7*Coefficients!$C$16)/($A3428*($C$4/100)))&lt;=1,2*ASIN(($C$7*Coefficients!$C$16)/( $A3428*($C$4/100)))*180/PI(),180),IF(AND(C$9="C",C$10="IB"),IF((($C$7*Coefficients!$D$16)/($A3428*($C$4/100)))&lt;=1,2*ASIN(($C$7*Coefficients!$D$16)/( $A3428*($C$4/100)))*180/PI(),180),IF(AND(C$9="L",C$10="D"),IF((($C$7*Coefficients!$E$16)/($A3428*($C$4/100)))&lt;=1,2*ASIN(($C$7*Coefficients!$E$16)/( $A3428*($C$4/100)))*180/PI(),180),IF(AND(C$9="C",C$10="D"),IF((($C$7*Coefficients!$F$16)/($A3428*($C$4/100)))&lt;=1,2*ASIN(($C$7*Coefficients!$F$16)/( $A3428*($C$4/100)))*180/PI(),180),FALSE))))</f>
        <v>3.1629450673175601</v>
      </c>
      <c r="H3428" s="50">
        <f>IF(AND(C$9="L",C$10="IB"),(($C$7*Coefficients!$C$16)/($A3428*SIN(C$5*PI()/180))*100/2)^2*PI(),IF(AND(C$9="C",C$10="IB"),(($C$7*Coefficients!$D$16)/($A3428*SIN(C$5*PI()/180))*100/2)^2*PI(),IF(AND(C$9="L",C$10="D"),(($C$7*Coefficients!$E$16)/($A3428*SIN(C$5*PI()/180))*100/2)^2*PI(),IF(AND(C$9="C",C$10="D"),(($C$7* Coefficients!$F$16)/($A3428*SIN(C$5*PI()/180))*100/2)^2*PI(),FALSE))))</f>
        <v>4.1972770346838963</v>
      </c>
      <c r="I3428" s="42">
        <f t="shared" ref="I3428:I3491" si="380">(0.8/A3428)*1000</f>
        <v>3.2366071335801327E-2</v>
      </c>
      <c r="L3428" s="44"/>
    </row>
    <row r="3429" spans="1:12" x14ac:dyDescent="0.25">
      <c r="A3429" s="51">
        <f t="shared" ref="A3429:A3492" si="381">A3428*10^(1/1000)</f>
        <v>24774.220576328327</v>
      </c>
      <c r="B3429" s="5">
        <f t="shared" si="375"/>
        <v>7.9294390945657978E-3</v>
      </c>
      <c r="C3429" s="49">
        <f t="shared" si="378"/>
        <v>-42.015150646461166</v>
      </c>
      <c r="D3429" s="5">
        <f t="shared" si="376"/>
        <v>238.31094929166915</v>
      </c>
      <c r="E3429" s="5">
        <f t="shared" si="377"/>
        <v>6452.351667174602</v>
      </c>
      <c r="F3429" s="5">
        <f t="shared" si="379"/>
        <v>38.097180293541435</v>
      </c>
      <c r="G3429" s="16">
        <f>IF(AND(C$9="L",C$10="IB"),IF((($C$7*Coefficients!$C$16)/($A3429*($C$4/100)))&lt;=1,2*ASIN(($C$7*Coefficients!$C$16)/( $A3429*($C$4/100)))*180/PI(),180),IF(AND(C$9="C",C$10="IB"),IF((($C$7*Coefficients!$D$16)/($A3429*($C$4/100)))&lt;=1,2*ASIN(($C$7*Coefficients!$D$16)/( $A3429*($C$4/100)))*180/PI(),180),IF(AND(C$9="L",C$10="D"),IF((($C$7*Coefficients!$E$16)/($A3429*($C$4/100)))&lt;=1,2*ASIN(($C$7*Coefficients!$E$16)/( $A3429*($C$4/100)))*180/PI(),180),IF(AND(C$9="C",C$10="D"),IF((($C$7*Coefficients!$F$16)/($A3429*($C$4/100)))&lt;=1,2*ASIN(($C$7*Coefficients!$F$16)/( $A3429*($C$4/100)))*180/PI(),180),FALSE))))</f>
        <v>3.15566865392619</v>
      </c>
      <c r="H3429" s="50">
        <f>IF(AND(C$9="L",C$10="IB"),(($C$7*Coefficients!$C$16)/($A3429*SIN(C$5*PI()/180))*100/2)^2*PI(),IF(AND(C$9="C",C$10="IB"),(($C$7*Coefficients!$D$16)/($A3429*SIN(C$5*PI()/180))*100/2)^2*PI(),IF(AND(C$9="L",C$10="D"),(($C$7*Coefficients!$E$16)/($A3429*SIN(C$5*PI()/180))*100/2)^2*PI(),IF(AND(C$9="C",C$10="D"),(($C$7* Coefficients!$F$16)/($A3429*SIN(C$5*PI()/180))*100/2)^2*PI(),FALSE))))</f>
        <v>4.1779922984495039</v>
      </c>
      <c r="I3429" s="42">
        <f t="shared" si="380"/>
        <v>3.22916314374143E-2</v>
      </c>
      <c r="L3429" s="44"/>
    </row>
    <row r="3430" spans="1:12" x14ac:dyDescent="0.25">
      <c r="A3430" s="51">
        <f t="shared" si="381"/>
        <v>24831.331052951162</v>
      </c>
      <c r="B3430" s="5">
        <f t="shared" si="375"/>
        <v>7.7614711271418238E-3</v>
      </c>
      <c r="C3430" s="49">
        <f t="shared" si="378"/>
        <v>-42.201119075231773</v>
      </c>
      <c r="D3430" s="5">
        <f t="shared" si="376"/>
        <v>238.86031276635666</v>
      </c>
      <c r="E3430" s="5">
        <f t="shared" si="377"/>
        <v>6482.1343692727296</v>
      </c>
      <c r="F3430" s="5">
        <f t="shared" si="379"/>
        <v>38.117180293541431</v>
      </c>
      <c r="G3430" s="16">
        <f>IF(AND(C$9="L",C$10="IB"),IF((($C$7*Coefficients!$C$16)/($A3430*($C$4/100)))&lt;=1,2*ASIN(($C$7*Coefficients!$C$16)/( $A3430*($C$4/100)))*180/PI(),180),IF(AND(C$9="C",C$10="IB"),IF((($C$7*Coefficients!$D$16)/($A3430*($C$4/100)))&lt;=1,2*ASIN(($C$7*Coefficients!$D$16)/( $A3430*($C$4/100)))*180/PI(),180),IF(AND(C$9="L",C$10="D"),IF((($C$7*Coefficients!$E$16)/($A3430*($C$4/100)))&lt;=1,2*ASIN(($C$7*Coefficients!$E$16)/( $A3430*($C$4/100)))*180/PI(),180),IF(AND(C$9="C",C$10="D"),IF((($C$7*Coefficients!$F$16)/($A3430*($C$4/100)))&lt;=1,2*ASIN(($C$7*Coefficients!$F$16)/( $A3430*($C$4/100)))*180/PI(),180),FALSE))))</f>
        <v>3.148408988504483</v>
      </c>
      <c r="H3430" s="50">
        <f>IF(AND(C$9="L",C$10="IB"),(($C$7*Coefficients!$C$16)/($A3430*SIN(C$5*PI()/180))*100/2)^2*PI(),IF(AND(C$9="C",C$10="IB"),(($C$7*Coefficients!$D$16)/($A3430*SIN(C$5*PI()/180))*100/2)^2*PI(),IF(AND(C$9="L",C$10="D"),(($C$7*Coefficients!$E$16)/($A3430*SIN(C$5*PI()/180))*100/2)^2*PI(),IF(AND(C$9="C",C$10="D"),(($C$7* Coefficients!$F$16)/($A3430*SIN(C$5*PI()/180))*100/2)^2*PI(),FALSE))))</f>
        <v>4.1587961675295926</v>
      </c>
      <c r="I3430" s="42">
        <f t="shared" si="380"/>
        <v>3.2217362746042623E-2</v>
      </c>
      <c r="L3430" s="44"/>
    </row>
    <row r="3431" spans="1:12" x14ac:dyDescent="0.25">
      <c r="A3431" s="51">
        <f t="shared" si="381"/>
        <v>24888.573182819357</v>
      </c>
      <c r="B3431" s="5">
        <f t="shared" si="375"/>
        <v>7.546767476271185E-3</v>
      </c>
      <c r="C3431" s="49">
        <f t="shared" si="378"/>
        <v>-42.444780617312702</v>
      </c>
      <c r="D3431" s="5">
        <f t="shared" si="376"/>
        <v>239.41094265464469</v>
      </c>
      <c r="E3431" s="5">
        <f t="shared" si="377"/>
        <v>6512.0545420776698</v>
      </c>
      <c r="F3431" s="5">
        <f t="shared" si="379"/>
        <v>38.137180293541434</v>
      </c>
      <c r="G3431" s="16">
        <f>IF(AND(C$9="L",C$10="IB"),IF((($C$7*Coefficients!$C$16)/($A3431*($C$4/100)))&lt;=1,2*ASIN(($C$7*Coefficients!$C$16)/( $A3431*($C$4/100)))*180/PI(),180),IF(AND(C$9="C",C$10="IB"),IF((($C$7*Coefficients!$D$16)/($A3431*($C$4/100)))&lt;=1,2*ASIN(($C$7*Coefficients!$D$16)/( $A3431*($C$4/100)))*180/PI(),180),IF(AND(C$9="L",C$10="D"),IF((($C$7*Coefficients!$E$16)/($A3431*($C$4/100)))&lt;=1,2*ASIN(($C$7*Coefficients!$E$16)/( $A3431*($C$4/100)))*180/PI(),180),IF(AND(C$9="C",C$10="D"),IF((($C$7*Coefficients!$F$16)/($A3431*($C$4/100)))&lt;=1,2*ASIN(($C$7*Coefficients!$F$16)/( $A3431*($C$4/100)))*180/PI(),180),FALSE))))</f>
        <v>3.1411660324458008</v>
      </c>
      <c r="H3431" s="50">
        <f>IF(AND(C$9="L",C$10="IB"),(($C$7*Coefficients!$C$16)/($A3431*SIN(C$5*PI()/180))*100/2)^2*PI(),IF(AND(C$9="C",C$10="IB"),(($C$7*Coefficients!$D$16)/($A3431*SIN(C$5*PI()/180))*100/2)^2*PI(),IF(AND(C$9="L",C$10="D"),(($C$7*Coefficients!$E$16)/($A3431*SIN(C$5*PI()/180))*100/2)^2*PI(),IF(AND(C$9="C",C$10="D"),(($C$7* Coefficients!$F$16)/($A3431*SIN(C$5*PI()/180))*100/2)^2*PI(),FALSE))))</f>
        <v>4.1396882348197277</v>
      </c>
      <c r="I3431" s="42">
        <f t="shared" si="380"/>
        <v>3.2143264867921073E-2</v>
      </c>
      <c r="L3431" s="44"/>
    </row>
    <row r="3432" spans="1:12" x14ac:dyDescent="0.25">
      <c r="A3432" s="51">
        <f t="shared" si="381"/>
        <v>24945.947269424982</v>
      </c>
      <c r="B3432" s="5">
        <f t="shared" si="375"/>
        <v>7.2866441930092146E-3</v>
      </c>
      <c r="C3432" s="49">
        <f t="shared" si="378"/>
        <v>-42.74944873132489</v>
      </c>
      <c r="D3432" s="5">
        <f t="shared" si="376"/>
        <v>239.96284187591803</v>
      </c>
      <c r="E3432" s="5">
        <f t="shared" si="377"/>
        <v>6542.1128201253705</v>
      </c>
      <c r="F3432" s="5">
        <f t="shared" si="379"/>
        <v>38.15718029354143</v>
      </c>
      <c r="G3432" s="16">
        <f>IF(AND(C$9="L",C$10="IB"),IF((($C$7*Coefficients!$C$16)/($A3432*($C$4/100)))&lt;=1,2*ASIN(($C$7*Coefficients!$C$16)/( $A3432*($C$4/100)))*180/PI(),180),IF(AND(C$9="C",C$10="IB"),IF((($C$7*Coefficients!$D$16)/($A3432*($C$4/100)))&lt;=1,2*ASIN(($C$7*Coefficients!$D$16)/( $A3432*($C$4/100)))*180/PI(),180),IF(AND(C$9="L",C$10="D"),IF((($C$7*Coefficients!$E$16)/($A3432*($C$4/100)))&lt;=1,2*ASIN(($C$7*Coefficients!$E$16)/( $A3432*($C$4/100)))*180/PI(),180),IF(AND(C$9="C",C$10="D"),IF((($C$7*Coefficients!$F$16)/($A3432*($C$4/100)))&lt;=1,2*ASIN(($C$7*Coefficients!$F$16)/( $A3432*($C$4/100)))*180/PI(),180),FALSE))))</f>
        <v>3.1339397472329007</v>
      </c>
      <c r="H3432" s="50">
        <f>IF(AND(C$9="L",C$10="IB"),(($C$7*Coefficients!$C$16)/($A3432*SIN(C$5*PI()/180))*100/2)^2*PI(),IF(AND(C$9="C",C$10="IB"),(($C$7*Coefficients!$D$16)/($A3432*SIN(C$5*PI()/180))*100/2)^2*PI(),IF(AND(C$9="L",C$10="D"),(($C$7*Coefficients!$E$16)/($A3432*SIN(C$5*PI()/180))*100/2)^2*PI(),IF(AND(C$9="C",C$10="D"),(($C$7* Coefficients!$F$16)/($A3432*SIN(C$5*PI()/180))*100/2)^2*PI(),FALSE))))</f>
        <v>4.1206680950859385</v>
      </c>
      <c r="I3432" s="42">
        <f t="shared" si="380"/>
        <v>3.2069337410190094E-2</v>
      </c>
      <c r="L3432" s="44"/>
    </row>
    <row r="3433" spans="1:12" x14ac:dyDescent="0.25">
      <c r="A3433" s="51">
        <f t="shared" si="381"/>
        <v>25003.453616959738</v>
      </c>
      <c r="B3433" s="5">
        <f t="shared" si="375"/>
        <v>6.9827030349105023E-3</v>
      </c>
      <c r="C3433" s="49">
        <f t="shared" si="378"/>
        <v>-43.119528550679355</v>
      </c>
      <c r="D3433" s="5">
        <f t="shared" si="376"/>
        <v>240.51601335629141</v>
      </c>
      <c r="E3433" s="5">
        <f t="shared" si="377"/>
        <v>6572.30984088067</v>
      </c>
      <c r="F3433" s="5">
        <f t="shared" si="379"/>
        <v>38.177180293541433</v>
      </c>
      <c r="G3433" s="16">
        <f>IF(AND(C$9="L",C$10="IB"),IF((($C$7*Coefficients!$C$16)/($A3433*($C$4/100)))&lt;=1,2*ASIN(($C$7*Coefficients!$C$16)/( $A3433*($C$4/100)))*180/PI(),180),IF(AND(C$9="C",C$10="IB"),IF((($C$7*Coefficients!$D$16)/($A3433*($C$4/100)))&lt;=1,2*ASIN(($C$7*Coefficients!$D$16)/( $A3433*($C$4/100)))*180/PI(),180),IF(AND(C$9="L",C$10="D"),IF((($C$7*Coefficients!$E$16)/($A3433*($C$4/100)))&lt;=1,2*ASIN(($C$7*Coefficients!$E$16)/( $A3433*($C$4/100)))*180/PI(),180),IF(AND(C$9="C",C$10="D"),IF((($C$7*Coefficients!$F$16)/($A3433*($C$4/100)))&lt;=1,2*ASIN(($C$7*Coefficients!$F$16)/( $A3433*($C$4/100)))*180/PI(),180),FALSE))))</f>
        <v>3.1267300944377245</v>
      </c>
      <c r="H3433" s="50">
        <f>IF(AND(C$9="L",C$10="IB"),(($C$7*Coefficients!$C$16)/($A3433*SIN(C$5*PI()/180))*100/2)^2*PI(),IF(AND(C$9="C",C$10="IB"),(($C$7*Coefficients!$D$16)/($A3433*SIN(C$5*PI()/180))*100/2)^2*PI(),IF(AND(C$9="L",C$10="D"),(($C$7*Coefficients!$E$16)/($A3433*SIN(C$5*PI()/180))*100/2)^2*PI(),IF(AND(C$9="C",C$10="D"),(($C$7* Coefficients!$F$16)/($A3433*SIN(C$5*PI()/180))*100/2)^2*PI(),FALSE))))</f>
        <v>4.101735344956138</v>
      </c>
      <c r="I3433" s="42">
        <f t="shared" si="380"/>
        <v>3.1995579980893654E-2</v>
      </c>
      <c r="L3433" s="44"/>
    </row>
    <row r="3434" spans="1:12" x14ac:dyDescent="0.25">
      <c r="A3434" s="51">
        <f t="shared" si="381"/>
        <v>25061.09253031655</v>
      </c>
      <c r="B3434" s="5">
        <f t="shared" si="375"/>
        <v>6.6368241741209498E-3</v>
      </c>
      <c r="C3434" s="49">
        <f t="shared" si="378"/>
        <v>-43.560793754799718</v>
      </c>
      <c r="D3434" s="5">
        <f t="shared" si="376"/>
        <v>241.07046002862495</v>
      </c>
      <c r="E3434" s="5">
        <f t="shared" si="377"/>
        <v>6602.6462447508065</v>
      </c>
      <c r="F3434" s="5">
        <f t="shared" si="379"/>
        <v>38.197180293541429</v>
      </c>
      <c r="G3434" s="16">
        <f>IF(AND(C$9="L",C$10="IB"),IF((($C$7*Coefficients!$C$16)/($A3434*($C$4/100)))&lt;=1,2*ASIN(($C$7*Coefficients!$C$16)/( $A3434*($C$4/100)))*180/PI(),180),IF(AND(C$9="C",C$10="IB"),IF((($C$7*Coefficients!$D$16)/($A3434*($C$4/100)))&lt;=1,2*ASIN(($C$7*Coefficients!$D$16)/( $A3434*($C$4/100)))*180/PI(),180),IF(AND(C$9="L",C$10="D"),IF((($C$7*Coefficients!$E$16)/($A3434*($C$4/100)))&lt;=1,2*ASIN(($C$7*Coefficients!$E$16)/( $A3434*($C$4/100)))*180/PI(),180),IF(AND(C$9="C",C$10="D"),IF((($C$7*Coefficients!$F$16)/($A3434*($C$4/100)))&lt;=1,2*ASIN(($C$7*Coefficients!$F$16)/( $A3434*($C$4/100)))*180/PI(),180),FALSE))))</f>
        <v>3.1195370357211898</v>
      </c>
      <c r="H3434" s="50">
        <f>IF(AND(C$9="L",C$10="IB"),(($C$7*Coefficients!$C$16)/($A3434*SIN(C$5*PI()/180))*100/2)^2*PI(),IF(AND(C$9="C",C$10="IB"),(($C$7*Coefficients!$D$16)/($A3434*SIN(C$5*PI()/180))*100/2)^2*PI(),IF(AND(C$9="L",C$10="D"),(($C$7*Coefficients!$E$16)/($A3434*SIN(C$5*PI()/180))*100/2)^2*PI(),IF(AND(C$9="C",C$10="D"),(($C$7* Coefficients!$F$16)/($A3434*SIN(C$5*PI()/180))*100/2)^2*PI(),FALSE))))</f>
        <v>4.0828895829115757</v>
      </c>
      <c r="I3434" s="42">
        <f t="shared" si="380"/>
        <v>3.1921992188977212E-2</v>
      </c>
      <c r="L3434" s="44"/>
    </row>
    <row r="3435" spans="1:12" x14ac:dyDescent="0.25">
      <c r="A3435" s="51">
        <f t="shared" si="381"/>
        <v>25118.864315091199</v>
      </c>
      <c r="B3435" s="5">
        <f t="shared" si="375"/>
        <v>6.2511570559970501E-3</v>
      </c>
      <c r="C3435" s="49">
        <f t="shared" si="378"/>
        <v>-44.080791792233434</v>
      </c>
      <c r="D3435" s="5">
        <f t="shared" si="376"/>
        <v>241.62618483253965</v>
      </c>
      <c r="E3435" s="5">
        <f t="shared" si="377"/>
        <v>6633.1226750990072</v>
      </c>
      <c r="F3435" s="5">
        <f t="shared" si="379"/>
        <v>38.217180293541432</v>
      </c>
      <c r="G3435" s="16">
        <f>IF(AND(C$9="L",C$10="IB"),IF((($C$7*Coefficients!$C$16)/($A3435*($C$4/100)))&lt;=1,2*ASIN(($C$7*Coefficients!$C$16)/( $A3435*($C$4/100)))*180/PI(),180),IF(AND(C$9="C",C$10="IB"),IF((($C$7*Coefficients!$D$16)/($A3435*($C$4/100)))&lt;=1,2*ASIN(($C$7*Coefficients!$D$16)/( $A3435*($C$4/100)))*180/PI(),180),IF(AND(C$9="L",C$10="D"),IF((($C$7*Coefficients!$E$16)/($A3435*($C$4/100)))&lt;=1,2*ASIN(($C$7*Coefficients!$E$16)/( $A3435*($C$4/100)))*180/PI(),180),IF(AND(C$9="C",C$10="D"),IF((($C$7*Coefficients!$F$16)/($A3435*($C$4/100)))&lt;=1,2*ASIN(($C$7*Coefficients!$F$16)/( $A3435*($C$4/100)))*180/PI(),180),FALSE))))</f>
        <v>3.1123605328329838</v>
      </c>
      <c r="H3435" s="50">
        <f>IF(AND(C$9="L",C$10="IB"),(($C$7*Coefficients!$C$16)/($A3435*SIN(C$5*PI()/180))*100/2)^2*PI(),IF(AND(C$9="C",C$10="IB"),(($C$7*Coefficients!$D$16)/($A3435*SIN(C$5*PI()/180))*100/2)^2*PI(),IF(AND(C$9="L",C$10="D"),(($C$7*Coefficients!$E$16)/($A3435*SIN(C$5*PI()/180))*100/2)^2*PI(),IF(AND(C$9="C",C$10="D"),(($C$7* Coefficients!$F$16)/($A3435*SIN(C$5*PI()/180))*100/2)^2*PI(),FALSE))))</f>
        <v>4.0641304092782997</v>
      </c>
      <c r="I3435" s="42">
        <f t="shared" si="380"/>
        <v>3.1848573644285616E-2</v>
      </c>
      <c r="L3435" s="44"/>
    </row>
    <row r="3436" spans="1:12" x14ac:dyDescent="0.25">
      <c r="A3436" s="51">
        <f t="shared" si="381"/>
        <v>25176.769277583942</v>
      </c>
      <c r="B3436" s="5">
        <f t="shared" si="375"/>
        <v>5.8281094321402513E-3</v>
      </c>
      <c r="C3436" s="49">
        <f t="shared" si="378"/>
        <v>-44.689446044943956</v>
      </c>
      <c r="D3436" s="5">
        <f t="shared" si="376"/>
        <v>242.18319071443329</v>
      </c>
      <c r="E3436" s="5">
        <f t="shared" si="377"/>
        <v>6663.7397782581329</v>
      </c>
      <c r="F3436" s="5">
        <f t="shared" si="379"/>
        <v>38.237180293541428</v>
      </c>
      <c r="G3436" s="16">
        <f>IF(AND(C$9="L",C$10="IB"),IF((($C$7*Coefficients!$C$16)/($A3436*($C$4/100)))&lt;=1,2*ASIN(($C$7*Coefficients!$C$16)/( $A3436*($C$4/100)))*180/PI(),180),IF(AND(C$9="C",C$10="IB"),IF((($C$7*Coefficients!$D$16)/($A3436*($C$4/100)))&lt;=1,2*ASIN(($C$7*Coefficients!$D$16)/( $A3436*($C$4/100)))*180/PI(),180),IF(AND(C$9="L",C$10="D"),IF((($C$7*Coefficients!$E$16)/($A3436*($C$4/100)))&lt;=1,2*ASIN(($C$7*Coefficients!$E$16)/( $A3436*($C$4/100)))*180/PI(),180),IF(AND(C$9="C",C$10="D"),IF((($C$7*Coefficients!$F$16)/($A3436*($C$4/100)))&lt;=1,2*ASIN(($C$7*Coefficients!$F$16)/( $A3436*($C$4/100)))*180/PI(),180),FALSE))))</f>
        <v>3.10520054761135</v>
      </c>
      <c r="H3436" s="50">
        <f>IF(AND(C$9="L",C$10="IB"),(($C$7*Coefficients!$C$16)/($A3436*SIN(C$5*PI()/180))*100/2)^2*PI(),IF(AND(C$9="C",C$10="IB"),(($C$7*Coefficients!$D$16)/($A3436*SIN(C$5*PI()/180))*100/2)^2*PI(),IF(AND(C$9="L",C$10="D"),(($C$7*Coefficients!$E$16)/($A3436*SIN(C$5*PI()/180))*100/2)^2*PI(),IF(AND(C$9="C",C$10="D"),(($C$7* Coefficients!$F$16)/($A3436*SIN(C$5*PI()/180))*100/2)^2*PI(),FALSE))))</f>
        <v>4.0454574262186984</v>
      </c>
      <c r="I3436" s="42">
        <f t="shared" si="380"/>
        <v>3.1775323957561045E-2</v>
      </c>
      <c r="L3436" s="44"/>
    </row>
    <row r="3437" spans="1:12" x14ac:dyDescent="0.25">
      <c r="A3437" s="51">
        <f t="shared" si="381"/>
        <v>25234.807724801121</v>
      </c>
      <c r="B3437" s="5">
        <f t="shared" si="375"/>
        <v>5.370334604124876E-3</v>
      </c>
      <c r="C3437" s="49">
        <f t="shared" si="378"/>
        <v>-45.399973086016672</v>
      </c>
      <c r="D3437" s="5">
        <f t="shared" si="376"/>
        <v>242.74148062749543</v>
      </c>
      <c r="E3437" s="5">
        <f t="shared" si="377"/>
        <v>6694.49820354437</v>
      </c>
      <c r="F3437" s="5">
        <f t="shared" si="379"/>
        <v>38.257180293541431</v>
      </c>
      <c r="G3437" s="16">
        <f>IF(AND(C$9="L",C$10="IB"),IF((($C$7*Coefficients!$C$16)/($A3437*($C$4/100)))&lt;=1,2*ASIN(($C$7*Coefficients!$C$16)/( $A3437*($C$4/100)))*180/PI(),180),IF(AND(C$9="C",C$10="IB"),IF((($C$7*Coefficients!$D$16)/($A3437*($C$4/100)))&lt;=1,2*ASIN(($C$7*Coefficients!$D$16)/( $A3437*($C$4/100)))*180/PI(),180),IF(AND(C$9="L",C$10="D"),IF((($C$7*Coefficients!$E$16)/($A3437*($C$4/100)))&lt;=1,2*ASIN(($C$7*Coefficients!$E$16)/( $A3437*($C$4/100)))*180/PI(),180),IF(AND(C$9="C",C$10="D"),IF((($C$7*Coefficients!$F$16)/($A3437*($C$4/100)))&lt;=1,2*ASIN(($C$7*Coefficients!$F$16)/( $A3437*($C$4/100)))*180/PI(),180),FALSE))))</f>
        <v>3.0980570419828846</v>
      </c>
      <c r="H3437" s="50">
        <f>IF(AND(C$9="L",C$10="IB"),(($C$7*Coefficients!$C$16)/($A3437*SIN(C$5*PI()/180))*100/2)^2*PI(),IF(AND(C$9="C",C$10="IB"),(($C$7*Coefficients!$D$16)/($A3437*SIN(C$5*PI()/180))*100/2)^2*PI(),IF(AND(C$9="L",C$10="D"),(($C$7*Coefficients!$E$16)/($A3437*SIN(C$5*PI()/180))*100/2)^2*PI(),IF(AND(C$9="C",C$10="D"),(($C$7* Coefficients!$F$16)/($A3437*SIN(C$5*PI()/180))*100/2)^2*PI(),FALSE))))</f>
        <v>4.0268702377230579</v>
      </c>
      <c r="I3437" s="42">
        <f t="shared" si="380"/>
        <v>3.1702242740440971E-2</v>
      </c>
      <c r="L3437" s="44"/>
    </row>
    <row r="3438" spans="1:12" x14ac:dyDescent="0.25">
      <c r="A3438" s="51">
        <f t="shared" si="381"/>
        <v>25292.979964456808</v>
      </c>
      <c r="B3438" s="5">
        <f t="shared" si="375"/>
        <v>4.8807169266917305E-3</v>
      </c>
      <c r="C3438" s="49">
        <f t="shared" si="378"/>
        <v>-46.230327599136572</v>
      </c>
      <c r="D3438" s="5">
        <f t="shared" si="376"/>
        <v>243.30105753172361</v>
      </c>
      <c r="E3438" s="5">
        <f t="shared" si="377"/>
        <v>6725.3986032710227</v>
      </c>
      <c r="F3438" s="5">
        <f t="shared" si="379"/>
        <v>38.277180293541434</v>
      </c>
      <c r="G3438" s="16">
        <f>IF(AND(C$9="L",C$10="IB"),IF((($C$7*Coefficients!$C$16)/($A3438*($C$4/100)))&lt;=1,2*ASIN(($C$7*Coefficients!$C$16)/( $A3438*($C$4/100)))*180/PI(),180),IF(AND(C$9="C",C$10="IB"),IF((($C$7*Coefficients!$D$16)/($A3438*($C$4/100)))&lt;=1,2*ASIN(($C$7*Coefficients!$D$16)/( $A3438*($C$4/100)))*180/PI(),180),IF(AND(C$9="L",C$10="D"),IF((($C$7*Coefficients!$E$16)/($A3438*($C$4/100)))&lt;=1,2*ASIN(($C$7*Coefficients!$E$16)/( $A3438*($C$4/100)))*180/PI(),180),IF(AND(C$9="C",C$10="D"),IF((($C$7*Coefficients!$F$16)/($A3438*($C$4/100)))&lt;=1,2*ASIN(($C$7*Coefficients!$F$16)/( $A3438*($C$4/100)))*180/PI(),180),FALSE))))</f>
        <v>3.0909299779623276</v>
      </c>
      <c r="H3438" s="50">
        <f>IF(AND(C$9="L",C$10="IB"),(($C$7*Coefficients!$C$16)/($A3438*SIN(C$5*PI()/180))*100/2)^2*PI(),IF(AND(C$9="C",C$10="IB"),(($C$7*Coefficients!$D$16)/($A3438*SIN(C$5*PI()/180))*100/2)^2*PI(),IF(AND(C$9="L",C$10="D"),(($C$7*Coefficients!$E$16)/($A3438*SIN(C$5*PI()/180))*100/2)^2*PI(),IF(AND(C$9="C",C$10="D"),(($C$7* Coefficients!$F$16)/($A3438*SIN(C$5*PI()/180))*100/2)^2*PI(),FALSE))))</f>
        <v>4.0083684496011633</v>
      </c>
      <c r="I3438" s="42">
        <f t="shared" si="380"/>
        <v>3.162932960545603E-2</v>
      </c>
      <c r="L3438" s="44"/>
    </row>
    <row r="3439" spans="1:12" x14ac:dyDescent="0.25">
      <c r="A3439" s="51">
        <f t="shared" si="381"/>
        <v>25351.286304974426</v>
      </c>
      <c r="B3439" s="5">
        <f t="shared" si="375"/>
        <v>4.3623556317005504E-3</v>
      </c>
      <c r="C3439" s="49">
        <f t="shared" si="378"/>
        <v>-47.205578647730455</v>
      </c>
      <c r="D3439" s="5">
        <f t="shared" si="376"/>
        <v>243.86192439393901</v>
      </c>
      <c r="E3439" s="5">
        <f t="shared" si="377"/>
        <v>6756.4416327623321</v>
      </c>
      <c r="F3439" s="5">
        <f t="shared" si="379"/>
        <v>38.29718029354143</v>
      </c>
      <c r="G3439" s="16">
        <f>IF(AND(C$9="L",C$10="IB"),IF((($C$7*Coefficients!$C$16)/($A3439*($C$4/100)))&lt;=1,2*ASIN(($C$7*Coefficients!$C$16)/( $A3439*($C$4/100)))*180/PI(),180),IF(AND(C$9="C",C$10="IB"),IF((($C$7*Coefficients!$D$16)/($A3439*($C$4/100)))&lt;=1,2*ASIN(($C$7*Coefficients!$D$16)/( $A3439*($C$4/100)))*180/PI(),180),IF(AND(C$9="L",C$10="D"),IF((($C$7*Coefficients!$E$16)/($A3439*($C$4/100)))&lt;=1,2*ASIN(($C$7*Coefficients!$E$16)/( $A3439*($C$4/100)))*180/PI(),180),IF(AND(C$9="C",C$10="D"),IF((($C$7*Coefficients!$F$16)/($A3439*($C$4/100)))&lt;=1,2*ASIN(($C$7*Coefficients!$F$16)/( $A3439*($C$4/100)))*180/PI(),180),FALSE))))</f>
        <v>3.0838193176523574</v>
      </c>
      <c r="H3439" s="50">
        <f>IF(AND(C$9="L",C$10="IB"),(($C$7*Coefficients!$C$16)/($A3439*SIN(C$5*PI()/180))*100/2)^2*PI(),IF(AND(C$9="C",C$10="IB"),(($C$7*Coefficients!$D$16)/($A3439*SIN(C$5*PI()/180))*100/2)^2*PI(),IF(AND(C$9="L",C$10="D"),(($C$7*Coefficients!$E$16)/($A3439*SIN(C$5*PI()/180))*100/2)^2*PI(),IF(AND(C$9="C",C$10="D"),(($C$7* Coefficients!$F$16)/($A3439*SIN(C$5*PI()/180))*100/2)^2*PI(),FALSE))))</f>
        <v>3.989951669473939</v>
      </c>
      <c r="I3439" s="42">
        <f t="shared" si="380"/>
        <v>3.1556584166028065E-2</v>
      </c>
      <c r="L3439" s="44"/>
    </row>
    <row r="3440" spans="1:12" x14ac:dyDescent="0.25">
      <c r="A3440" s="51">
        <f t="shared" si="381"/>
        <v>25409.727055488387</v>
      </c>
      <c r="B3440" s="5">
        <f t="shared" si="375"/>
        <v>3.8185470465889855E-3</v>
      </c>
      <c r="C3440" s="49">
        <f t="shared" si="378"/>
        <v>-48.362037085655452</v>
      </c>
      <c r="D3440" s="5">
        <f t="shared" si="376"/>
        <v>244.42408418780178</v>
      </c>
      <c r="E3440" s="5">
        <f t="shared" si="377"/>
        <v>6787.6279503673804</v>
      </c>
      <c r="F3440" s="5">
        <f t="shared" si="379"/>
        <v>38.317180293541433</v>
      </c>
      <c r="G3440" s="16">
        <f>IF(AND(C$9="L",C$10="IB"),IF((($C$7*Coefficients!$C$16)/($A3440*($C$4/100)))&lt;=1,2*ASIN(($C$7*Coefficients!$C$16)/( $A3440*($C$4/100)))*180/PI(),180),IF(AND(C$9="C",C$10="IB"),IF((($C$7*Coefficients!$D$16)/($A3440*($C$4/100)))&lt;=1,2*ASIN(($C$7*Coefficients!$D$16)/( $A3440*($C$4/100)))*180/PI(),180),IF(AND(C$9="L",C$10="D"),IF((($C$7*Coefficients!$E$16)/($A3440*($C$4/100)))&lt;=1,2*ASIN(($C$7*Coefficients!$E$16)/( $A3440*($C$4/100)))*180/PI(),180),IF(AND(C$9="C",C$10="D"),IF((($C$7*Coefficients!$F$16)/($A3440*($C$4/100)))&lt;=1,2*ASIN(($C$7*Coefficients!$F$16)/( $A3440*($C$4/100)))*180/PI(),180),FALSE))))</f>
        <v>3.0767250232433825</v>
      </c>
      <c r="H3440" s="50">
        <f>IF(AND(C$9="L",C$10="IB"),(($C$7*Coefficients!$C$16)/($A3440*SIN(C$5*PI()/180))*100/2)^2*PI(),IF(AND(C$9="C",C$10="IB"),(($C$7*Coefficients!$D$16)/($A3440*SIN(C$5*PI()/180))*100/2)^2*PI(),IF(AND(C$9="L",C$10="D"),(($C$7*Coefficients!$E$16)/($A3440*SIN(C$5*PI()/180))*100/2)^2*PI(),IF(AND(C$9="C",C$10="D"),(($C$7* Coefficients!$F$16)/($A3440*SIN(C$5*PI()/180))*100/2)^2*PI(),FALSE))))</f>
        <v>3.9716195067651285</v>
      </c>
      <c r="I3440" s="42">
        <f t="shared" si="380"/>
        <v>3.1484006036467976E-2</v>
      </c>
      <c r="L3440" s="44"/>
    </row>
    <row r="3441" spans="1:12" x14ac:dyDescent="0.25">
      <c r="A3441" s="51">
        <f t="shared" si="381"/>
        <v>25468.302525845735</v>
      </c>
      <c r="B3441" s="5">
        <f t="shared" si="375"/>
        <v>3.2527652933949484E-3</v>
      </c>
      <c r="C3441" s="49">
        <f t="shared" si="378"/>
        <v>-49.754945450998946</v>
      </c>
      <c r="D3441" s="5">
        <f t="shared" si="376"/>
        <v>244.98753989382726</v>
      </c>
      <c r="E3441" s="5">
        <f t="shared" si="377"/>
        <v>6818.9582174740481</v>
      </c>
      <c r="F3441" s="5">
        <f t="shared" si="379"/>
        <v>38.337180293541429</v>
      </c>
      <c r="G3441" s="16">
        <f>IF(AND(C$9="L",C$10="IB"),IF((($C$7*Coefficients!$C$16)/($A3441*($C$4/100)))&lt;=1,2*ASIN(($C$7*Coefficients!$C$16)/( $A3441*($C$4/100)))*180/PI(),180),IF(AND(C$9="C",C$10="IB"),IF((($C$7*Coefficients!$D$16)/($A3441*($C$4/100)))&lt;=1,2*ASIN(($C$7*Coefficients!$D$16)/( $A3441*($C$4/100)))*180/PI(),180),IF(AND(C$9="L",C$10="D"),IF((($C$7*Coefficients!$E$16)/($A3441*($C$4/100)))&lt;=1,2*ASIN(($C$7*Coefficients!$E$16)/( $A3441*($C$4/100)))*180/PI(),180),IF(AND(C$9="C",C$10="D"),IF((($C$7*Coefficients!$F$16)/($A3441*($C$4/100)))&lt;=1,2*ASIN(($C$7*Coefficients!$F$16)/( $A3441*($C$4/100)))*180/PI(),180),FALSE))))</f>
        <v>3.069647057013337</v>
      </c>
      <c r="H3441" s="50">
        <f>IF(AND(C$9="L",C$10="IB"),(($C$7*Coefficients!$C$16)/($A3441*SIN(C$5*PI()/180))*100/2)^2*PI(),IF(AND(C$9="C",C$10="IB"),(($C$7*Coefficients!$D$16)/($A3441*SIN(C$5*PI()/180))*100/2)^2*PI(),IF(AND(C$9="L",C$10="D"),(($C$7*Coefficients!$E$16)/($A3441*SIN(C$5*PI()/180))*100/2)^2*PI(),IF(AND(C$9="C",C$10="D"),(($C$7* Coefficients!$F$16)/($A3441*SIN(C$5*PI()/180))*100/2)^2*PI(),FALSE))))</f>
        <v>3.9533715726930083</v>
      </c>
      <c r="I3441" s="42">
        <f t="shared" si="380"/>
        <v>3.1411594831973755E-2</v>
      </c>
      <c r="L3441" s="44"/>
    </row>
    <row r="3442" spans="1:12" x14ac:dyDescent="0.25">
      <c r="A3442" s="51">
        <f t="shared" si="381"/>
        <v>25527.013026607779</v>
      </c>
      <c r="B3442" s="5">
        <f t="shared" si="375"/>
        <v>2.6686415664714269E-3</v>
      </c>
      <c r="C3442" s="49">
        <f t="shared" si="378"/>
        <v>-51.474195074696397</v>
      </c>
      <c r="D3442" s="5">
        <f t="shared" si="376"/>
        <v>245.55229449940146</v>
      </c>
      <c r="E3442" s="5">
        <f t="shared" si="377"/>
        <v>6850.4330985230472</v>
      </c>
      <c r="F3442" s="5">
        <f t="shared" si="379"/>
        <v>38.357180293541425</v>
      </c>
      <c r="G3442" s="16">
        <f>IF(AND(C$9="L",C$10="IB"),IF((($C$7*Coefficients!$C$16)/($A3442*($C$4/100)))&lt;=1,2*ASIN(($C$7*Coefficients!$C$16)/( $A3442*($C$4/100)))*180/PI(),180),IF(AND(C$9="C",C$10="IB"),IF((($C$7*Coefficients!$D$16)/($A3442*($C$4/100)))&lt;=1,2*ASIN(($C$7*Coefficients!$D$16)/( $A3442*($C$4/100)))*180/PI(),180),IF(AND(C$9="L",C$10="D"),IF((($C$7*Coefficients!$E$16)/($A3442*($C$4/100)))&lt;=1,2*ASIN(($C$7*Coefficients!$E$16)/( $A3442*($C$4/100)))*180/PI(),180),IF(AND(C$9="C",C$10="D"),IF((($C$7*Coefficients!$F$16)/($A3442*($C$4/100)))&lt;=1,2*ASIN(($C$7*Coefficients!$F$16)/( $A3442*($C$4/100)))*180/PI(),180),FALSE))))</f>
        <v>3.0625853813274757</v>
      </c>
      <c r="H3442" s="50">
        <f>IF(AND(C$9="L",C$10="IB"),(($C$7*Coefficients!$C$16)/($A3442*SIN(C$5*PI()/180))*100/2)^2*PI(),IF(AND(C$9="C",C$10="IB"),(($C$7*Coefficients!$D$16)/($A3442*SIN(C$5*PI()/180))*100/2)^2*PI(),IF(AND(C$9="L",C$10="D"),(($C$7*Coefficients!$E$16)/($A3442*SIN(C$5*PI()/180))*100/2)^2*PI(),IF(AND(C$9="C",C$10="D"),(($C$7* Coefficients!$F$16)/($A3442*SIN(C$5*PI()/180))*100/2)^2*PI(),FALSE))))</f>
        <v>3.9352074802621493</v>
      </c>
      <c r="I3442" s="42">
        <f t="shared" si="380"/>
        <v>3.1339350168628405E-2</v>
      </c>
      <c r="L3442" s="44"/>
    </row>
    <row r="3443" spans="1:12" x14ac:dyDescent="0.25">
      <c r="A3443" s="51">
        <f t="shared" si="381"/>
        <v>25585.858869051754</v>
      </c>
      <c r="B3443" s="5">
        <f t="shared" si="375"/>
        <v>2.0699420987617583E-3</v>
      </c>
      <c r="C3443" s="49">
        <f t="shared" si="378"/>
        <v>-53.680836052600391</v>
      </c>
      <c r="D3443" s="5">
        <f t="shared" si="376"/>
        <v>246.11835099879707</v>
      </c>
      <c r="E3443" s="5">
        <f t="shared" si="377"/>
        <v>6882.0532610220025</v>
      </c>
      <c r="F3443" s="5">
        <f t="shared" si="379"/>
        <v>38.377180293541421</v>
      </c>
      <c r="G3443" s="16">
        <f>IF(AND(C$9="L",C$10="IB"),IF((($C$7*Coefficients!$C$16)/($A3443*($C$4/100)))&lt;=1,2*ASIN(($C$7*Coefficients!$C$16)/( $A3443*($C$4/100)))*180/PI(),180),IF(AND(C$9="C",C$10="IB"),IF((($C$7*Coefficients!$D$16)/($A3443*($C$4/100)))&lt;=1,2*ASIN(($C$7*Coefficients!$D$16)/( $A3443*($C$4/100)))*180/PI(),180),IF(AND(C$9="L",C$10="D"),IF((($C$7*Coefficients!$E$16)/($A3443*($C$4/100)))&lt;=1,2*ASIN(($C$7*Coefficients!$E$16)/( $A3443*($C$4/100)))*180/PI(),180),IF(AND(C$9="C",C$10="D"),IF((($C$7*Coefficients!$F$16)/($A3443*($C$4/100)))&lt;=1,2*ASIN(($C$7*Coefficients!$F$16)/( $A3443*($C$4/100)))*180/PI(),180),FALSE))))</f>
        <v>3.0555399586381693</v>
      </c>
      <c r="H3443" s="50">
        <f>IF(AND(C$9="L",C$10="IB"),(($C$7*Coefficients!$C$16)/($A3443*SIN(C$5*PI()/180))*100/2)^2*PI(),IF(AND(C$9="C",C$10="IB"),(($C$7*Coefficients!$D$16)/($A3443*SIN(C$5*PI()/180))*100/2)^2*PI(),IF(AND(C$9="L",C$10="D"),(($C$7*Coefficients!$E$16)/($A3443*SIN(C$5*PI()/180))*100/2)^2*PI(),IF(AND(C$9="C",C$10="D"),(($C$7* Coefficients!$F$16)/($A3443*SIN(C$5*PI()/180))*100/2)^2*PI(),FALSE))))</f>
        <v>3.9171268442551952</v>
      </c>
      <c r="I3443" s="42">
        <f t="shared" si="380"/>
        <v>3.1267271663397912E-2</v>
      </c>
      <c r="L3443" s="44"/>
    </row>
    <row r="3444" spans="1:12" x14ac:dyDescent="0.25">
      <c r="A3444" s="51">
        <f t="shared" si="381"/>
        <v>25644.840365172458</v>
      </c>
      <c r="B3444" s="5">
        <f t="shared" si="375"/>
        <v>1.4605449378295326E-3</v>
      </c>
      <c r="C3444" s="49">
        <f t="shared" si="378"/>
        <v>-56.709701523536047</v>
      </c>
      <c r="D3444" s="5">
        <f t="shared" si="376"/>
        <v>246.68571239318933</v>
      </c>
      <c r="E3444" s="5">
        <f t="shared" si="377"/>
        <v>6913.8193755596249</v>
      </c>
      <c r="F3444" s="5">
        <f t="shared" si="379"/>
        <v>38.397180293541425</v>
      </c>
      <c r="G3444" s="16">
        <f>IF(AND(C$9="L",C$10="IB"),IF((($C$7*Coefficients!$C$16)/($A3444*($C$4/100)))&lt;=1,2*ASIN(($C$7*Coefficients!$C$16)/( $A3444*($C$4/100)))*180/PI(),180),IF(AND(C$9="C",C$10="IB"),IF((($C$7*Coefficients!$D$16)/($A3444*($C$4/100)))&lt;=1,2*ASIN(($C$7*Coefficients!$D$16)/( $A3444*($C$4/100)))*180/PI(),180),IF(AND(C$9="L",C$10="D"),IF((($C$7*Coefficients!$E$16)/($A3444*($C$4/100)))&lt;=1,2*ASIN(($C$7*Coefficients!$E$16)/( $A3444*($C$4/100)))*180/PI(),180),IF(AND(C$9="C",C$10="D"),IF((($C$7*Coefficients!$F$16)/($A3444*($C$4/100)))&lt;=1,2*ASIN(($C$7*Coefficients!$F$16)/( $A3444*($C$4/100)))*180/PI(),180),FALSE))))</f>
        <v>3.0485107514846974</v>
      </c>
      <c r="H3444" s="50">
        <f>IF(AND(C$9="L",C$10="IB"),(($C$7*Coefficients!$C$16)/($A3444*SIN(C$5*PI()/180))*100/2)^2*PI(),IF(AND(C$9="C",C$10="IB"),(($C$7*Coefficients!$D$16)/($A3444*SIN(C$5*PI()/180))*100/2)^2*PI(),IF(AND(C$9="L",C$10="D"),(($C$7*Coefficients!$E$16)/($A3444*SIN(C$5*PI()/180))*100/2)^2*PI(),IF(AND(C$9="C",C$10="D"),(($C$7* Coefficients!$F$16)/($A3444*SIN(C$5*PI()/180))*100/2)^2*PI(),FALSE))))</f>
        <v>3.899129281224714</v>
      </c>
      <c r="I3444" s="42">
        <f t="shared" si="380"/>
        <v>3.1195358934129214E-2</v>
      </c>
      <c r="L3444" s="44"/>
    </row>
    <row r="3445" spans="1:12" x14ac:dyDescent="0.25">
      <c r="A3445" s="51">
        <f t="shared" si="381"/>
        <v>25703.957827683913</v>
      </c>
      <c r="B3445" s="5">
        <f t="shared" si="375"/>
        <v>8.4441566364385878E-4</v>
      </c>
      <c r="C3445" s="49">
        <f t="shared" si="378"/>
        <v>-61.468874385283819</v>
      </c>
      <c r="D3445" s="5">
        <f t="shared" si="376"/>
        <v>247.25438169067195</v>
      </c>
      <c r="E3445" s="5">
        <f t="shared" si="377"/>
        <v>6945.7321158199138</v>
      </c>
      <c r="F3445" s="5">
        <f t="shared" si="379"/>
        <v>38.417180293541421</v>
      </c>
      <c r="G3445" s="16">
        <f>IF(AND(C$9="L",C$10="IB"),IF((($C$7*Coefficients!$C$16)/($A3445*($C$4/100)))&lt;=1,2*ASIN(($C$7*Coefficients!$C$16)/( $A3445*($C$4/100)))*180/PI(),180),IF(AND(C$9="C",C$10="IB"),IF((($C$7*Coefficients!$D$16)/($A3445*($C$4/100)))&lt;=1,2*ASIN(($C$7*Coefficients!$D$16)/( $A3445*($C$4/100)))*180/PI(),180),IF(AND(C$9="L",C$10="D"),IF((($C$7*Coefficients!$E$16)/($A3445*($C$4/100)))&lt;=1,2*ASIN(($C$7*Coefficients!$E$16)/( $A3445*($C$4/100)))*180/PI(),180),IF(AND(C$9="C",C$10="D"),IF((($C$7*Coefficients!$F$16)/($A3445*($C$4/100)))&lt;=1,2*ASIN(($C$7*Coefficients!$F$16)/( $A3445*($C$4/100)))*180/PI(),180),FALSE))))</f>
        <v>3.0414977224930513</v>
      </c>
      <c r="H3445" s="50">
        <f>IF(AND(C$9="L",C$10="IB"),(($C$7*Coefficients!$C$16)/($A3445*SIN(C$5*PI()/180))*100/2)^2*PI(),IF(AND(C$9="C",C$10="IB"),(($C$7*Coefficients!$D$16)/($A3445*SIN(C$5*PI()/180))*100/2)^2*PI(),IF(AND(C$9="L",C$10="D"),(($C$7*Coefficients!$E$16)/($A3445*SIN(C$5*PI()/180))*100/2)^2*PI(),IF(AND(C$9="C",C$10="D"),(($C$7* Coefficients!$F$16)/($A3445*SIN(C$5*PI()/180))*100/2)^2*PI(),FALSE))))</f>
        <v>3.881214409485044</v>
      </c>
      <c r="I3445" s="42">
        <f t="shared" si="380"/>
        <v>3.1123611599548174E-2</v>
      </c>
      <c r="L3445" s="44"/>
    </row>
    <row r="3446" spans="1:12" x14ac:dyDescent="0.25">
      <c r="A3446" s="51">
        <f t="shared" si="381"/>
        <v>25763.211570021016</v>
      </c>
      <c r="B3446" s="5">
        <f t="shared" si="375"/>
        <v>2.2558219032733898E-4</v>
      </c>
      <c r="C3446" s="49">
        <f t="shared" si="378"/>
        <v>-72.933903816103467</v>
      </c>
      <c r="D3446" s="5">
        <f t="shared" si="376"/>
        <v>247.82436190627277</v>
      </c>
      <c r="E3446" s="5">
        <f t="shared" si="377"/>
        <v>6977.7921585964514</v>
      </c>
      <c r="F3446" s="5">
        <f t="shared" si="379"/>
        <v>38.437180293541424</v>
      </c>
      <c r="G3446" s="16">
        <f>IF(AND(C$9="L",C$10="IB"),IF((($C$7*Coefficients!$C$16)/($A3446*($C$4/100)))&lt;=1,2*ASIN(($C$7*Coefficients!$C$16)/( $A3446*($C$4/100)))*180/PI(),180),IF(AND(C$9="C",C$10="IB"),IF((($C$7*Coefficients!$D$16)/($A3446*($C$4/100)))&lt;=1,2*ASIN(($C$7*Coefficients!$D$16)/( $A3446*($C$4/100)))*180/PI(),180),IF(AND(C$9="L",C$10="D"),IF((($C$7*Coefficients!$E$16)/($A3446*($C$4/100)))&lt;=1,2*ASIN(($C$7*Coefficients!$E$16)/( $A3446*($C$4/100)))*180/PI(),180),IF(AND(C$9="C",C$10="D"),IF((($C$7*Coefficients!$F$16)/($A3446*($C$4/100)))&lt;=1,2*ASIN(($C$7*Coefficients!$F$16)/( $A3446*($C$4/100)))*180/PI(),180),FALSE))))</f>
        <v>3.0345008343757258</v>
      </c>
      <c r="H3446" s="50">
        <f>IF(AND(C$9="L",C$10="IB"),(($C$7*Coefficients!$C$16)/($A3446*SIN(C$5*PI()/180))*100/2)^2*PI(),IF(AND(C$9="C",C$10="IB"),(($C$7*Coefficients!$D$16)/($A3446*SIN(C$5*PI()/180))*100/2)^2*PI(),IF(AND(C$9="L",C$10="D"),(($C$7*Coefficients!$E$16)/($A3446*SIN(C$5*PI()/180))*100/2)^2*PI(),IF(AND(C$9="C",C$10="D"),(($C$7* Coefficients!$F$16)/($A3446*SIN(C$5*PI()/180))*100/2)^2*PI(),FALSE))))</f>
        <v>3.863381849104222</v>
      </c>
      <c r="I3446" s="42">
        <f t="shared" si="380"/>
        <v>3.1052029279257574E-2</v>
      </c>
      <c r="L3446" s="44"/>
    </row>
    <row r="3447" spans="1:12" x14ac:dyDescent="0.25">
      <c r="A3447" s="51">
        <f t="shared" si="381"/>
        <v>25822.601906341213</v>
      </c>
      <c r="B3447" s="5">
        <f t="shared" si="375"/>
        <v>3.9189119641561669E-4</v>
      </c>
      <c r="C3447" s="49">
        <f t="shared" si="378"/>
        <v>-68.136689851186247</v>
      </c>
      <c r="D3447" s="5">
        <f t="shared" si="376"/>
        <v>248.39565606197033</v>
      </c>
      <c r="E3447" s="5">
        <f t="shared" si="377"/>
        <v>7010.0001838067647</v>
      </c>
      <c r="F3447" s="5">
        <f t="shared" si="379"/>
        <v>38.457180293541427</v>
      </c>
      <c r="G3447" s="16">
        <f>IF(AND(C$9="L",C$10="IB"),IF((($C$7*Coefficients!$C$16)/($A3447*($C$4/100)))&lt;=1,2*ASIN(($C$7*Coefficients!$C$16)/( $A3447*($C$4/100)))*180/PI(),180),IF(AND(C$9="C",C$10="IB"),IF((($C$7*Coefficients!$D$16)/($A3447*($C$4/100)))&lt;=1,2*ASIN(($C$7*Coefficients!$D$16)/( $A3447*($C$4/100)))*180/PI(),180),IF(AND(C$9="L",C$10="D"),IF((($C$7*Coefficients!$E$16)/($A3447*($C$4/100)))&lt;=1,2*ASIN(($C$7*Coefficients!$E$16)/( $A3447*($C$4/100)))*180/PI(),180),IF(AND(C$9="C",C$10="D"),IF((($C$7*Coefficients!$F$16)/($A3447*($C$4/100)))&lt;=1,2*ASIN(($C$7*Coefficients!$F$16)/( $A3447*($C$4/100)))*180/PI(),180),FALSE))))</f>
        <v>3.0275200499315149</v>
      </c>
      <c r="H3447" s="50">
        <f>IF(AND(C$9="L",C$10="IB"),(($C$7*Coefficients!$C$16)/($A3447*SIN(C$5*PI()/180))*100/2)^2*PI(),IF(AND(C$9="C",C$10="IB"),(($C$7*Coefficients!$D$16)/($A3447*SIN(C$5*PI()/180))*100/2)^2*PI(),IF(AND(C$9="L",C$10="D"),(($C$7*Coefficients!$E$16)/($A3447*SIN(C$5*PI()/180))*100/2)^2*PI(),IF(AND(C$9="C",C$10="D"),(($C$7* Coefficients!$F$16)/($A3447*SIN(C$5*PI()/180))*100/2)^2*PI(),FALSE))))</f>
        <v>3.8456312218959021</v>
      </c>
      <c r="I3447" s="42">
        <f t="shared" si="380"/>
        <v>3.0980611593735073E-2</v>
      </c>
      <c r="L3447" s="44"/>
    </row>
    <row r="3448" spans="1:12" x14ac:dyDescent="0.25">
      <c r="A3448" s="51">
        <f t="shared" si="381"/>
        <v>25882.129151526155</v>
      </c>
      <c r="B3448" s="5">
        <f t="shared" si="375"/>
        <v>1.0039304057490634E-3</v>
      </c>
      <c r="C3448" s="49">
        <f t="shared" si="378"/>
        <v>-59.965927844352549</v>
      </c>
      <c r="D3448" s="5">
        <f t="shared" si="376"/>
        <v>248.96826718670926</v>
      </c>
      <c r="E3448" s="5">
        <f t="shared" si="377"/>
        <v>7042.356874506725</v>
      </c>
      <c r="F3448" s="5">
        <f t="shared" si="379"/>
        <v>38.477180293541423</v>
      </c>
      <c r="G3448" s="16">
        <f>IF(AND(C$9="L",C$10="IB"),IF((($C$7*Coefficients!$C$16)/($A3448*($C$4/100)))&lt;=1,2*ASIN(($C$7*Coefficients!$C$16)/( $A3448*($C$4/100)))*180/PI(),180),IF(AND(C$9="C",C$10="IB"),IF((($C$7*Coefficients!$D$16)/($A3448*($C$4/100)))&lt;=1,2*ASIN(($C$7*Coefficients!$D$16)/( $A3448*($C$4/100)))*180/PI(),180),IF(AND(C$9="L",C$10="D"),IF((($C$7*Coefficients!$E$16)/($A3448*($C$4/100)))&lt;=1,2*ASIN(($C$7*Coefficients!$E$16)/( $A3448*($C$4/100)))*180/PI(),180),IF(AND(C$9="C",C$10="D"),IF((($C$7*Coefficients!$F$16)/($A3448*($C$4/100)))&lt;=1,2*ASIN(($C$7*Coefficients!$F$16)/( $A3448*($C$4/100)))*180/PI(),180),FALSE))))</f>
        <v>3.0205553320453138</v>
      </c>
      <c r="H3448" s="50">
        <f>IF(AND(C$9="L",C$10="IB"),(($C$7*Coefficients!$C$16)/($A3448*SIN(C$5*PI()/180))*100/2)^2*PI(),IF(AND(C$9="C",C$10="IB"),(($C$7*Coefficients!$D$16)/($A3448*SIN(C$5*PI()/180))*100/2)^2*PI(),IF(AND(C$9="L",C$10="D"),(($C$7*Coefficients!$E$16)/($A3448*SIN(C$5*PI()/180))*100/2)^2*PI(),IF(AND(C$9="C",C$10="D"),(($C$7* Coefficients!$F$16)/($A3448*SIN(C$5*PI()/180))*100/2)^2*PI(),FALSE))))</f>
        <v>3.8279621514113522</v>
      </c>
      <c r="I3448" s="42">
        <f t="shared" si="380"/>
        <v>3.090935816433122E-2</v>
      </c>
      <c r="L3448" s="44"/>
    </row>
    <row r="3449" spans="1:12" x14ac:dyDescent="0.25">
      <c r="A3449" s="51">
        <f t="shared" si="381"/>
        <v>25941.793621183369</v>
      </c>
      <c r="B3449" s="5">
        <f t="shared" si="375"/>
        <v>1.6064785437385385E-3</v>
      </c>
      <c r="C3449" s="49">
        <f t="shared" si="378"/>
        <v>-55.882501410941231</v>
      </c>
      <c r="D3449" s="5">
        <f t="shared" si="376"/>
        <v>249.54219831641672</v>
      </c>
      <c r="E3449" s="5">
        <f t="shared" si="377"/>
        <v>7074.8629169050628</v>
      </c>
      <c r="F3449" s="5">
        <f t="shared" si="379"/>
        <v>38.497180293541426</v>
      </c>
      <c r="G3449" s="16">
        <f>IF(AND(C$9="L",C$10="IB"),IF((($C$7*Coefficients!$C$16)/($A3449*($C$4/100)))&lt;=1,2*ASIN(($C$7*Coefficients!$C$16)/( $A3449*($C$4/100)))*180/PI(),180),IF(AND(C$9="C",C$10="IB"),IF((($C$7*Coefficients!$D$16)/($A3449*($C$4/100)))&lt;=1,2*ASIN(($C$7*Coefficients!$D$16)/( $A3449*($C$4/100)))*180/PI(),180),IF(AND(C$9="L",C$10="D"),IF((($C$7*Coefficients!$E$16)/($A3449*($C$4/100)))&lt;=1,2*ASIN(($C$7*Coefficients!$E$16)/( $A3449*($C$4/100)))*180/PI(),180),IF(AND(C$9="C",C$10="D"),IF((($C$7*Coefficients!$F$16)/($A3449*($C$4/100)))&lt;=1,2*ASIN(($C$7*Coefficients!$F$16)/( $A3449*($C$4/100)))*180/PI(),180),FALSE))))</f>
        <v>3.0136066436879165</v>
      </c>
      <c r="H3449" s="50">
        <f>IF(AND(C$9="L",C$10="IB"),(($C$7*Coefficients!$C$16)/($A3449*SIN(C$5*PI()/180))*100/2)^2*PI(),IF(AND(C$9="C",C$10="IB"),(($C$7*Coefficients!$D$16)/($A3449*SIN(C$5*PI()/180))*100/2)^2*PI(),IF(AND(C$9="L",C$10="D"),(($C$7*Coefficients!$E$16)/($A3449*SIN(C$5*PI()/180))*100/2)^2*PI(),IF(AND(C$9="C",C$10="D"),(($C$7* Coefficients!$F$16)/($A3449*SIN(C$5*PI()/180))*100/2)^2*PI(),FALSE))))</f>
        <v>3.8103742629314672</v>
      </c>
      <c r="I3449" s="42">
        <f t="shared" si="380"/>
        <v>3.0838268613267418E-2</v>
      </c>
      <c r="L3449" s="44"/>
    </row>
    <row r="3450" spans="1:12" x14ac:dyDescent="0.25">
      <c r="A3450" s="51">
        <f t="shared" si="381"/>
        <v>26001.595631647935</v>
      </c>
      <c r="B3450" s="5">
        <f t="shared" si="375"/>
        <v>2.1955231757758509E-3</v>
      </c>
      <c r="C3450" s="49">
        <f t="shared" si="378"/>
        <v>-53.169239483116783</v>
      </c>
      <c r="D3450" s="5">
        <f t="shared" si="376"/>
        <v>250.11745249401852</v>
      </c>
      <c r="E3450" s="5">
        <f t="shared" si="377"/>
        <v>7107.5190003778916</v>
      </c>
      <c r="F3450" s="5">
        <f t="shared" si="379"/>
        <v>38.517180293541429</v>
      </c>
      <c r="G3450" s="16">
        <f>IF(AND(C$9="L",C$10="IB"),IF((($C$7*Coefficients!$C$16)/($A3450*($C$4/100)))&lt;=1,2*ASIN(($C$7*Coefficients!$C$16)/( $A3450*($C$4/100)))*180/PI(),180),IF(AND(C$9="C",C$10="IB"),IF((($C$7*Coefficients!$D$16)/($A3450*($C$4/100)))&lt;=1,2*ASIN(($C$7*Coefficients!$D$16)/( $A3450*($C$4/100)))*180/PI(),180),IF(AND(C$9="L",C$10="D"),IF((($C$7*Coefficients!$E$16)/($A3450*($C$4/100)))&lt;=1,2*ASIN(($C$7*Coefficients!$E$16)/( $A3450*($C$4/100)))*180/PI(),180),IF(AND(C$9="C",C$10="D"),IF((($C$7*Coefficients!$F$16)/($A3450*($C$4/100)))&lt;=1,2*ASIN(($C$7*Coefficients!$F$16)/( $A3450*($C$4/100)))*180/PI(),180),FALSE))))</f>
        <v>3.0066739479158118</v>
      </c>
      <c r="H3450" s="50">
        <f>IF(AND(C$9="L",C$10="IB"),(($C$7*Coefficients!$C$16)/($A3450*SIN(C$5*PI()/180))*100/2)^2*PI(),IF(AND(C$9="C",C$10="IB"),(($C$7*Coefficients!$D$16)/($A3450*SIN(C$5*PI()/180))*100/2)^2*PI(),IF(AND(C$9="L",C$10="D"),(($C$7*Coefficients!$E$16)/($A3450*SIN(C$5*PI()/180))*100/2)^2*PI(),IF(AND(C$9="C",C$10="D"),(($C$7* Coefficients!$F$16)/($A3450*SIN(C$5*PI()/180))*100/2)^2*PI(),FALSE))))</f>
        <v>3.7928671834588163</v>
      </c>
      <c r="I3450" s="42">
        <f t="shared" si="380"/>
        <v>3.0767342563633945E-2</v>
      </c>
      <c r="L3450" s="44"/>
    </row>
    <row r="3451" spans="1:12" x14ac:dyDescent="0.25">
      <c r="A3451" s="51">
        <f t="shared" si="381"/>
        <v>26061.535499984158</v>
      </c>
      <c r="B3451" s="5">
        <f t="shared" si="375"/>
        <v>2.767123668340395E-3</v>
      </c>
      <c r="C3451" s="49">
        <f t="shared" si="378"/>
        <v>-51.159428618571411</v>
      </c>
      <c r="D3451" s="5">
        <f t="shared" si="376"/>
        <v>250.69403276945499</v>
      </c>
      <c r="E3451" s="5">
        <f t="shared" si="377"/>
        <v>7140.3258174833436</v>
      </c>
      <c r="F3451" s="5">
        <f t="shared" si="379"/>
        <v>38.537180293541425</v>
      </c>
      <c r="G3451" s="16">
        <f>IF(AND(C$9="L",C$10="IB"),IF((($C$7*Coefficients!$C$16)/($A3451*($C$4/100)))&lt;=1,2*ASIN(($C$7*Coefficients!$C$16)/( $A3451*($C$4/100)))*180/PI(),180),IF(AND(C$9="C",C$10="IB"),IF((($C$7*Coefficients!$D$16)/($A3451*($C$4/100)))&lt;=1,2*ASIN(($C$7*Coefficients!$D$16)/( $A3451*($C$4/100)))*180/PI(),180),IF(AND(C$9="L",C$10="D"),IF((($C$7*Coefficients!$E$16)/($A3451*($C$4/100)))&lt;=1,2*ASIN(($C$7*Coefficients!$E$16)/( $A3451*($C$4/100)))*180/PI(),180),IF(AND(C$9="C",C$10="D"),IF((($C$7*Coefficients!$F$16)/($A3451*($C$4/100)))&lt;=1,2*ASIN(($C$7*Coefficients!$F$16)/( $A3451*($C$4/100)))*180/PI(),180),FALSE))))</f>
        <v>2.9997572078709829</v>
      </c>
      <c r="H3451" s="50">
        <f>IF(AND(C$9="L",C$10="IB"),(($C$7*Coefficients!$C$16)/($A3451*SIN(C$5*PI()/180))*100/2)^2*PI(),IF(AND(C$9="C",C$10="IB"),(($C$7*Coefficients!$D$16)/($A3451*SIN(C$5*PI()/180))*100/2)^2*PI(),IF(AND(C$9="L",C$10="D"),(($C$7*Coefficients!$E$16)/($A3451*SIN(C$5*PI()/180))*100/2)^2*PI(),IF(AND(C$9="C",C$10="D"),(($C$7* Coefficients!$F$16)/($A3451*SIN(C$5*PI()/180))*100/2)^2*PI(),FALSE))))</f>
        <v>3.7754405417097332</v>
      </c>
      <c r="I3451" s="42">
        <f t="shared" si="380"/>
        <v>3.0696579639387954E-2</v>
      </c>
      <c r="L3451" s="44"/>
    </row>
    <row r="3452" spans="1:12" x14ac:dyDescent="0.25">
      <c r="A3452" s="51">
        <f t="shared" si="381"/>
        <v>26121.613543987256</v>
      </c>
      <c r="B3452" s="5">
        <f t="shared" si="375"/>
        <v>3.3174384242943829E-3</v>
      </c>
      <c r="C3452" s="49">
        <f t="shared" si="378"/>
        <v>-49.583942588485911</v>
      </c>
      <c r="D3452" s="5">
        <f t="shared" si="376"/>
        <v>251.27194219969738</v>
      </c>
      <c r="E3452" s="5">
        <f t="shared" si="377"/>
        <v>7173.2840639762571</v>
      </c>
      <c r="F3452" s="5">
        <f t="shared" si="379"/>
        <v>38.557180293541421</v>
      </c>
      <c r="G3452" s="16">
        <f>IF(AND(C$9="L",C$10="IB"),IF((($C$7*Coefficients!$C$16)/($A3452*($C$4/100)))&lt;=1,2*ASIN(($C$7*Coefficients!$C$16)/( $A3452*($C$4/100)))*180/PI(),180),IF(AND(C$9="C",C$10="IB"),IF((($C$7*Coefficients!$D$16)/($A3452*($C$4/100)))&lt;=1,2*ASIN(($C$7*Coefficients!$D$16)/( $A3452*($C$4/100)))*180/PI(),180),IF(AND(C$9="L",C$10="D"),IF((($C$7*Coefficients!$E$16)/($A3452*($C$4/100)))&lt;=1,2*ASIN(($C$7*Coefficients!$E$16)/( $A3452*($C$4/100)))*180/PI(),180),IF(AND(C$9="C",C$10="D"),IF((($C$7*Coefficients!$F$16)/($A3452*($C$4/100)))&lt;=1,2*ASIN(($C$7*Coefficients!$F$16)/( $A3452*($C$4/100)))*180/PI(),180),FALSE))))</f>
        <v>2.9928563867807134</v>
      </c>
      <c r="H3452" s="50">
        <f>IF(AND(C$9="L",C$10="IB"),(($C$7*Coefficients!$C$16)/($A3452*SIN(C$5*PI()/180))*100/2)^2*PI(),IF(AND(C$9="C",C$10="IB"),(($C$7*Coefficients!$D$16)/($A3452*SIN(C$5*PI()/180))*100/2)^2*PI(),IF(AND(C$9="L",C$10="D"),(($C$7*Coefficients!$E$16)/($A3452*SIN(C$5*PI()/180))*100/2)^2*PI(),IF(AND(C$9="C",C$10="D"),(($C$7* Coefficients!$F$16)/($A3452*SIN(C$5*PI()/180))*100/2)^2*PI(),FALSE))))</f>
        <v>3.7580939681064507</v>
      </c>
      <c r="I3452" s="42">
        <f t="shared" si="380"/>
        <v>3.0625979465351449E-2</v>
      </c>
      <c r="L3452" s="44"/>
    </row>
    <row r="3453" spans="1:12" x14ac:dyDescent="0.25">
      <c r="A3453" s="51">
        <f t="shared" si="381"/>
        <v>26181.830082185035</v>
      </c>
      <c r="B3453" s="5">
        <f t="shared" si="375"/>
        <v>3.842751822339366E-3</v>
      </c>
      <c r="C3453" s="49">
        <f t="shared" si="378"/>
        <v>-48.307153256166764</v>
      </c>
      <c r="D3453" s="5">
        <f t="shared" si="376"/>
        <v>251.85118384876392</v>
      </c>
      <c r="E3453" s="5">
        <f t="shared" si="377"/>
        <v>7206.3944388229265</v>
      </c>
      <c r="F3453" s="5">
        <f t="shared" si="379"/>
        <v>38.577180293541424</v>
      </c>
      <c r="G3453" s="16">
        <f>IF(AND(C$9="L",C$10="IB"),IF((($C$7*Coefficients!$C$16)/($A3453*($C$4/100)))&lt;=1,2*ASIN(($C$7*Coefficients!$C$16)/( $A3453*($C$4/100)))*180/PI(),180),IF(AND(C$9="C",C$10="IB"),IF((($C$7*Coefficients!$D$16)/($A3453*($C$4/100)))&lt;=1,2*ASIN(($C$7*Coefficients!$D$16)/( $A3453*($C$4/100)))*180/PI(),180),IF(AND(C$9="L",C$10="D"),IF((($C$7*Coefficients!$E$16)/($A3453*($C$4/100)))&lt;=1,2*ASIN(($C$7*Coefficients!$E$16)/( $A3453*($C$4/100)))*180/PI(),180),IF(AND(C$9="C",C$10="D"),IF((($C$7*Coefficients!$F$16)/($A3453*($C$4/100)))&lt;=1,2*ASIN(($C$7*Coefficients!$F$16)/( $A3453*($C$4/100)))*180/PI(),180),FALSE))))</f>
        <v>2.9859714479573785</v>
      </c>
      <c r="H3453" s="50">
        <f>IF(AND(C$9="L",C$10="IB"),(($C$7*Coefficients!$C$16)/($A3453*SIN(C$5*PI()/180))*100/2)^2*PI(),IF(AND(C$9="C",C$10="IB"),(($C$7*Coefficients!$D$16)/($A3453*SIN(C$5*PI()/180))*100/2)^2*PI(),IF(AND(C$9="L",C$10="D"),(($C$7*Coefficients!$E$16)/($A3453*SIN(C$5*PI()/180))*100/2)^2*PI(),IF(AND(C$9="C",C$10="D"),(($C$7* Coefficients!$F$16)/($A3453*SIN(C$5*PI()/180))*100/2)^2*PI(),FALSE))))</f>
        <v>3.7408270947692586</v>
      </c>
      <c r="I3453" s="42">
        <f t="shared" si="380"/>
        <v>3.0555541667209352E-2</v>
      </c>
      <c r="L3453" s="44"/>
    </row>
    <row r="3454" spans="1:12" x14ac:dyDescent="0.25">
      <c r="A3454" s="51">
        <f t="shared" si="381"/>
        <v>26242.185433839586</v>
      </c>
      <c r="B3454" s="5">
        <f t="shared" si="375"/>
        <v>4.3395006689389516E-3</v>
      </c>
      <c r="C3454" s="49">
        <f t="shared" si="378"/>
        <v>-47.251204806986877</v>
      </c>
      <c r="D3454" s="5">
        <f t="shared" si="376"/>
        <v>252.43176078773618</v>
      </c>
      <c r="E3454" s="5">
        <f t="shared" si="377"/>
        <v>7239.6576442159248</v>
      </c>
      <c r="F3454" s="5">
        <f t="shared" si="379"/>
        <v>38.59718029354142</v>
      </c>
      <c r="G3454" s="16">
        <f>IF(AND(C$9="L",C$10="IB"),IF((($C$7*Coefficients!$C$16)/($A3454*($C$4/100)))&lt;=1,2*ASIN(($C$7*Coefficients!$C$16)/( $A3454*($C$4/100)))*180/PI(),180),IF(AND(C$9="C",C$10="IB"),IF((($C$7*Coefficients!$D$16)/($A3454*($C$4/100)))&lt;=1,2*ASIN(($C$7*Coefficients!$D$16)/( $A3454*($C$4/100)))*180/PI(),180),IF(AND(C$9="L",C$10="D"),IF((($C$7*Coefficients!$E$16)/($A3454*($C$4/100)))&lt;=1,2*ASIN(($C$7*Coefficients!$E$16)/( $A3454*($C$4/100)))*180/PI(),180),IF(AND(C$9="C",C$10="D"),IF((($C$7*Coefficients!$F$16)/($A3454*($C$4/100)))&lt;=1,2*ASIN(($C$7*Coefficients!$F$16)/( $A3454*($C$4/100)))*180/PI(),180),FALSE))))</f>
        <v>2.9791023547982505</v>
      </c>
      <c r="H3454" s="50">
        <f>IF(AND(C$9="L",C$10="IB"),(($C$7*Coefficients!$C$16)/($A3454*SIN(C$5*PI()/180))*100/2)^2*PI(),IF(AND(C$9="C",C$10="IB"),(($C$7*Coefficients!$D$16)/($A3454*SIN(C$5*PI()/180))*100/2)^2*PI(),IF(AND(C$9="L",C$10="D"),(($C$7*Coefficients!$E$16)/($A3454*SIN(C$5*PI()/180))*100/2)^2*PI(),IF(AND(C$9="C",C$10="D"),(($C$7* Coefficients!$F$16)/($A3454*SIN(C$5*PI()/180))*100/2)^2*PI(),FALSE))))</f>
        <v>3.7236395555086941</v>
      </c>
      <c r="I3454" s="42">
        <f t="shared" si="380"/>
        <v>3.0485265871507457E-2</v>
      </c>
      <c r="L3454" s="44"/>
    </row>
    <row r="3455" spans="1:12" x14ac:dyDescent="0.25">
      <c r="A3455" s="51">
        <f t="shared" si="381"/>
        <v>26302.679918948976</v>
      </c>
      <c r="B3455" s="5">
        <f t="shared" si="375"/>
        <v>4.8042999699898876E-3</v>
      </c>
      <c r="C3455" s="49">
        <f t="shared" si="378"/>
        <v>-46.367397680485851</v>
      </c>
      <c r="D3455" s="5">
        <f t="shared" si="376"/>
        <v>253.01367609477532</v>
      </c>
      <c r="E3455" s="5">
        <f t="shared" si="377"/>
        <v>7273.0743855890041</v>
      </c>
      <c r="F3455" s="5">
        <f t="shared" si="379"/>
        <v>38.617180293541423</v>
      </c>
      <c r="G3455" s="16">
        <f>IF(AND(C$9="L",C$10="IB"),IF((($C$7*Coefficients!$C$16)/($A3455*($C$4/100)))&lt;=1,2*ASIN(($C$7*Coefficients!$C$16)/( $A3455*($C$4/100)))*180/PI(),180),IF(AND(C$9="C",C$10="IB"),IF((($C$7*Coefficients!$D$16)/($A3455*($C$4/100)))&lt;=1,2*ASIN(($C$7*Coefficients!$D$16)/( $A3455*($C$4/100)))*180/PI(),180),IF(AND(C$9="L",C$10="D"),IF((($C$7*Coefficients!$E$16)/($A3455*($C$4/100)))&lt;=1,2*ASIN(($C$7*Coefficients!$E$16)/( $A3455*($C$4/100)))*180/PI(),180),IF(AND(C$9="C",C$10="D"),IF((($C$7*Coefficients!$F$16)/($A3455*($C$4/100)))&lt;=1,2*ASIN(($C$7*Coefficients!$F$16)/( $A3455*($C$4/100)))*180/PI(),180),FALSE))))</f>
        <v>2.9722490707853</v>
      </c>
      <c r="H3455" s="50">
        <f>IF(AND(C$9="L",C$10="IB"),(($C$7*Coefficients!$C$16)/($A3455*SIN(C$5*PI()/180))*100/2)^2*PI(),IF(AND(C$9="C",C$10="IB"),(($C$7*Coefficients!$D$16)/($A3455*SIN(C$5*PI()/180))*100/2)^2*PI(),IF(AND(C$9="L",C$10="D"),(($C$7*Coefficients!$E$16)/($A3455*SIN(C$5*PI()/180))*100/2)^2*PI(),IF(AND(C$9="C",C$10="D"),(($C$7* Coefficients!$F$16)/($A3455*SIN(C$5*PI()/180))*100/2)^2*PI(),FALSE))))</f>
        <v>3.7065309858177873</v>
      </c>
      <c r="I3455" s="42">
        <f t="shared" si="380"/>
        <v>3.0415151705650501E-2</v>
      </c>
      <c r="L3455" s="44"/>
    </row>
    <row r="3456" spans="1:12" x14ac:dyDescent="0.25">
      <c r="A3456" s="51">
        <f t="shared" si="381"/>
        <v>26363.313858248941</v>
      </c>
      <c r="B3456" s="5">
        <f t="shared" si="375"/>
        <v>5.233967829859327E-3</v>
      </c>
      <c r="C3456" s="49">
        <f t="shared" si="378"/>
        <v>-45.623379020844858</v>
      </c>
      <c r="D3456" s="5">
        <f t="shared" si="376"/>
        <v>253.59693285513833</v>
      </c>
      <c r="E3456" s="5">
        <f t="shared" si="377"/>
        <v>7306.6453716320493</v>
      </c>
      <c r="F3456" s="5">
        <f t="shared" si="379"/>
        <v>38.637180293541419</v>
      </c>
      <c r="G3456" s="16">
        <f>IF(AND(C$9="L",C$10="IB"),IF((($C$7*Coefficients!$C$16)/($A3456*($C$4/100)))&lt;=1,2*ASIN(($C$7*Coefficients!$C$16)/( $A3456*($C$4/100)))*180/PI(),180),IF(AND(C$9="C",C$10="IB"),IF((($C$7*Coefficients!$D$16)/($A3456*($C$4/100)))&lt;=1,2*ASIN(($C$7*Coefficients!$D$16)/( $A3456*($C$4/100)))*180/PI(),180),IF(AND(C$9="L",C$10="D"),IF((($C$7*Coefficients!$E$16)/($A3456*($C$4/100)))&lt;=1,2*ASIN(($C$7*Coefficients!$E$16)/( $A3456*($C$4/100)))*180/PI(),180),IF(AND(C$9="C",C$10="D"),IF((($C$7*Coefficients!$F$16)/($A3456*($C$4/100)))&lt;=1,2*ASIN(($C$7*Coefficients!$F$16)/( $A3456*($C$4/100)))*180/PI(),180),FALSE))))</f>
        <v>2.9654115594849966</v>
      </c>
      <c r="H3456" s="50">
        <f>IF(AND(C$9="L",C$10="IB"),(($C$7*Coefficients!$C$16)/($A3456*SIN(C$5*PI()/180))*100/2)^2*PI(),IF(AND(C$9="C",C$10="IB"),(($C$7*Coefficients!$D$16)/($A3456*SIN(C$5*PI()/180))*100/2)^2*PI(),IF(AND(C$9="L",C$10="D"),(($C$7*Coefficients!$E$16)/($A3456*SIN(C$5*PI()/180))*100/2)^2*PI(),IF(AND(C$9="C",C$10="D"),(($C$7* Coefficients!$F$16)/($A3456*SIN(C$5*PI()/180))*100/2)^2*PI(),FALSE))))</f>
        <v>3.6895010228643215</v>
      </c>
      <c r="I3456" s="42">
        <f t="shared" si="380"/>
        <v>3.0345198797900146E-2</v>
      </c>
      <c r="L3456" s="44"/>
    </row>
    <row r="3457" spans="1:12" x14ac:dyDescent="0.25">
      <c r="A3457" s="51">
        <f t="shared" si="381"/>
        <v>26424.087573214594</v>
      </c>
      <c r="B3457" s="5">
        <f t="shared" si="375"/>
        <v>5.6255492871250699E-3</v>
      </c>
      <c r="C3457" s="49">
        <f t="shared" si="378"/>
        <v>-44.996701319547242</v>
      </c>
      <c r="D3457" s="5">
        <f t="shared" si="376"/>
        <v>254.18153416119458</v>
      </c>
      <c r="E3457" s="5">
        <f t="shared" si="377"/>
        <v>7340.3713143061068</v>
      </c>
      <c r="F3457" s="5">
        <f t="shared" si="379"/>
        <v>38.657180293541423</v>
      </c>
      <c r="G3457" s="16">
        <f>IF(AND(C$9="L",C$10="IB"),IF((($C$7*Coefficients!$C$16)/($A3457*($C$4/100)))&lt;=1,2*ASIN(($C$7*Coefficients!$C$16)/( $A3457*($C$4/100)))*180/PI(),180),IF(AND(C$9="C",C$10="IB"),IF((($C$7*Coefficients!$D$16)/($A3457*($C$4/100)))&lt;=1,2*ASIN(($C$7*Coefficients!$D$16)/( $A3457*($C$4/100)))*180/PI(),180),IF(AND(C$9="L",C$10="D"),IF((($C$7*Coefficients!$E$16)/($A3457*($C$4/100)))&lt;=1,2*ASIN(($C$7*Coefficients!$E$16)/( $A3457*($C$4/100)))*180/PI(),180),IF(AND(C$9="C",C$10="D"),IF((($C$7*Coefficients!$F$16)/($A3457*($C$4/100)))&lt;=1,2*ASIN(($C$7*Coefficients!$F$16)/( $A3457*($C$4/100)))*180/PI(),180),FALSE))))</f>
        <v>2.9585897845481104</v>
      </c>
      <c r="H3457" s="50">
        <f>IF(AND(C$9="L",C$10="IB"),(($C$7*Coefficients!$C$16)/($A3457*SIN(C$5*PI()/180))*100/2)^2*PI(),IF(AND(C$9="C",C$10="IB"),(($C$7*Coefficients!$D$16)/($A3457*SIN(C$5*PI()/180))*100/2)^2*PI(),IF(AND(C$9="L",C$10="D"),(($C$7*Coefficients!$E$16)/($A3457*SIN(C$5*PI()/180))*100/2)^2*PI(),IF(AND(C$9="C",C$10="D"),(($C$7* Coefficients!$F$16)/($A3457*SIN(C$5*PI()/180))*100/2)^2*PI(),FALSE))))</f>
        <v>3.6725493054831451</v>
      </c>
      <c r="I3457" s="42">
        <f t="shared" si="380"/>
        <v>3.0275406777373046E-2</v>
      </c>
      <c r="L3457" s="44"/>
    </row>
    <row r="3458" spans="1:12" x14ac:dyDescent="0.25">
      <c r="A3458" s="51">
        <f t="shared" si="381"/>
        <v>26485.001386062122</v>
      </c>
      <c r="B3458" s="5">
        <f t="shared" si="375"/>
        <v>5.976338899511391E-3</v>
      </c>
      <c r="C3458" s="49">
        <f t="shared" si="378"/>
        <v>-44.471295660216882</v>
      </c>
      <c r="D3458" s="5">
        <f t="shared" si="376"/>
        <v>254.76748311244188</v>
      </c>
      <c r="E3458" s="5">
        <f t="shared" si="377"/>
        <v>7374.252928858491</v>
      </c>
      <c r="F3458" s="5">
        <f t="shared" si="379"/>
        <v>38.677180293541426</v>
      </c>
      <c r="G3458" s="16">
        <f>IF(AND(C$9="L",C$10="IB"),IF((($C$7*Coefficients!$C$16)/($A3458*($C$4/100)))&lt;=1,2*ASIN(($C$7*Coefficients!$C$16)/( $A3458*($C$4/100)))*180/PI(),180),IF(AND(C$9="C",C$10="IB"),IF((($C$7*Coefficients!$D$16)/($A3458*($C$4/100)))&lt;=1,2*ASIN(($C$7*Coefficients!$D$16)/( $A3458*($C$4/100)))*180/PI(),180),IF(AND(C$9="L",C$10="D"),IF((($C$7*Coefficients!$E$16)/($A3458*($C$4/100)))&lt;=1,2*ASIN(($C$7*Coefficients!$E$16)/( $A3458*($C$4/100)))*180/PI(),180),IF(AND(C$9="C",C$10="D"),IF((($C$7*Coefficients!$F$16)/($A3458*($C$4/100)))&lt;=1,2*ASIN(($C$7*Coefficients!$F$16)/( $A3458*($C$4/100)))*180/PI(),180),FALSE))))</f>
        <v>2.9517837097095176</v>
      </c>
      <c r="H3458" s="50">
        <f>IF(AND(C$9="L",C$10="IB"),(($C$7*Coefficients!$C$16)/($A3458*SIN(C$5*PI()/180))*100/2)^2*PI(),IF(AND(C$9="C",C$10="IB"),(($C$7*Coefficients!$D$16)/($A3458*SIN(C$5*PI()/180))*100/2)^2*PI(),IF(AND(C$9="L",C$10="D"),(($C$7*Coefficients!$E$16)/($A3458*SIN(C$5*PI()/180))*100/2)^2*PI(),IF(AND(C$9="C",C$10="D"),(($C$7* Coefficients!$F$16)/($A3458*SIN(C$5*PI()/180))*100/2)^2*PI(),FALSE))))</f>
        <v>3.655675474168512</v>
      </c>
      <c r="I3458" s="42">
        <f t="shared" si="380"/>
        <v>3.0205775274038855E-2</v>
      </c>
      <c r="L3458" s="44"/>
    </row>
    <row r="3459" spans="1:12" x14ac:dyDescent="0.25">
      <c r="A3459" s="51">
        <f t="shared" si="381"/>
        <v>26546.055619750496</v>
      </c>
      <c r="B3459" s="5">
        <f t="shared" si="375"/>
        <v>6.2839018951086206E-3</v>
      </c>
      <c r="C3459" s="49">
        <f t="shared" si="378"/>
        <v>-44.03541207654186</v>
      </c>
      <c r="D3459" s="5">
        <f t="shared" si="376"/>
        <v>255.35478281552335</v>
      </c>
      <c r="E3459" s="5">
        <f t="shared" si="377"/>
        <v>7408.2909338379432</v>
      </c>
      <c r="F3459" s="5">
        <f t="shared" si="379"/>
        <v>38.697180293541422</v>
      </c>
      <c r="G3459" s="16">
        <f>IF(AND(C$9="L",C$10="IB"),IF((($C$7*Coefficients!$C$16)/($A3459*($C$4/100)))&lt;=1,2*ASIN(($C$7*Coefficients!$C$16)/( $A3459*($C$4/100)))*180/PI(),180),IF(AND(C$9="C",C$10="IB"),IF((($C$7*Coefficients!$D$16)/($A3459*($C$4/100)))&lt;=1,2*ASIN(($C$7*Coefficients!$D$16)/( $A3459*($C$4/100)))*180/PI(),180),IF(AND(C$9="L",C$10="D"),IF((($C$7*Coefficients!$E$16)/($A3459*($C$4/100)))&lt;=1,2*ASIN(($C$7*Coefficients!$E$16)/( $A3459*($C$4/100)))*180/PI(),180),IF(AND(C$9="C",C$10="D"),IF((($C$7*Coefficients!$F$16)/($A3459*($C$4/100)))&lt;=1,2*ASIN(($C$7*Coefficients!$F$16)/( $A3459*($C$4/100)))*180/PI(),180),FALSE))))</f>
        <v>2.9449932987879985</v>
      </c>
      <c r="H3459" s="50">
        <f>IF(AND(C$9="L",C$10="IB"),(($C$7*Coefficients!$C$16)/($A3459*SIN(C$5*PI()/180))*100/2)^2*PI(),IF(AND(C$9="C",C$10="IB"),(($C$7*Coefficients!$D$16)/($A3459*SIN(C$5*PI()/180))*100/2)^2*PI(),IF(AND(C$9="L",C$10="D"),(($C$7*Coefficients!$E$16)/($A3459*SIN(C$5*PI()/180))*100/2)^2*PI(),IF(AND(C$9="C",C$10="D"),(($C$7* Coefficients!$F$16)/($A3459*SIN(C$5*PI()/180))*100/2)^2*PI(),FALSE))))</f>
        <v>3.6388791710664492</v>
      </c>
      <c r="I3459" s="42">
        <f t="shared" si="380"/>
        <v>3.0136303918718271E-2</v>
      </c>
      <c r="L3459" s="44"/>
    </row>
    <row r="3460" spans="1:12" x14ac:dyDescent="0.25">
      <c r="A3460" s="51">
        <f t="shared" si="381"/>
        <v>26607.250597983184</v>
      </c>
      <c r="B3460" s="5">
        <f t="shared" si="375"/>
        <v>6.5460937130267108E-3</v>
      </c>
      <c r="C3460" s="49">
        <f t="shared" si="378"/>
        <v>-43.680355633603185</v>
      </c>
      <c r="D3460" s="5">
        <f t="shared" si="376"/>
        <v>255.94343638424345</v>
      </c>
      <c r="E3460" s="5">
        <f t="shared" si="377"/>
        <v>7442.4860511098732</v>
      </c>
      <c r="F3460" s="5">
        <f t="shared" si="379"/>
        <v>38.717180293541418</v>
      </c>
      <c r="G3460" s="16">
        <f>IF(AND(C$9="L",C$10="IB"),IF((($C$7*Coefficients!$C$16)/($A3460*($C$4/100)))&lt;=1,2*ASIN(($C$7*Coefficients!$C$16)/( $A3460*($C$4/100)))*180/PI(),180),IF(AND(C$9="C",C$10="IB"),IF((($C$7*Coefficients!$D$16)/($A3460*($C$4/100)))&lt;=1,2*ASIN(($C$7*Coefficients!$D$16)/( $A3460*($C$4/100)))*180/PI(),180),IF(AND(C$9="L",C$10="D"),IF((($C$7*Coefficients!$E$16)/($A3460*($C$4/100)))&lt;=1,2*ASIN(($C$7*Coefficients!$E$16)/( $A3460*($C$4/100)))*180/PI(),180),IF(AND(C$9="C",C$10="D"),IF((($C$7*Coefficients!$F$16)/($A3460*($C$4/100)))&lt;=1,2*ASIN(($C$7*Coefficients!$F$16)/( $A3460*($C$4/100)))*180/PI(),180),FALSE))))</f>
        <v>2.9382185156860463</v>
      </c>
      <c r="H3460" s="50">
        <f>IF(AND(C$9="L",C$10="IB"),(($C$7*Coefficients!$C$16)/($A3460*SIN(C$5*PI()/180))*100/2)^2*PI(),IF(AND(C$9="C",C$10="IB"),(($C$7*Coefficients!$D$16)/($A3460*SIN(C$5*PI()/180))*100/2)^2*PI(),IF(AND(C$9="L",C$10="D"),(($C$7*Coefficients!$E$16)/($A3460*SIN(C$5*PI()/180))*100/2)^2*PI(),IF(AND(C$9="C",C$10="D"),(($C$7* Coefficients!$F$16)/($A3460*SIN(C$5*PI()/180))*100/2)^2*PI(),FALSE))))</f>
        <v>3.6221600399671776</v>
      </c>
      <c r="I3460" s="42">
        <f t="shared" si="380"/>
        <v>3.0066992343081085E-2</v>
      </c>
      <c r="L3460" s="44"/>
    </row>
    <row r="3461" spans="1:12" x14ac:dyDescent="0.25">
      <c r="A3461" s="51">
        <f t="shared" si="381"/>
        <v>26668.586645209871</v>
      </c>
      <c r="B3461" s="5">
        <f t="shared" si="375"/>
        <v>6.761077764156697E-3</v>
      </c>
      <c r="C3461" s="49">
        <f t="shared" si="378"/>
        <v>-43.399681377861221</v>
      </c>
      <c r="D3461" s="5">
        <f t="shared" si="376"/>
        <v>256.53344693958485</v>
      </c>
      <c r="E3461" s="5">
        <f t="shared" si="377"/>
        <v>7476.839005871675</v>
      </c>
      <c r="F3461" s="5">
        <f t="shared" si="379"/>
        <v>38.737180293541414</v>
      </c>
      <c r="G3461" s="16">
        <f>IF(AND(C$9="L",C$10="IB"),IF((($C$7*Coefficients!$C$16)/($A3461*($C$4/100)))&lt;=1,2*ASIN(($C$7*Coefficients!$C$16)/( $A3461*($C$4/100)))*180/PI(),180),IF(AND(C$9="C",C$10="IB"),IF((($C$7*Coefficients!$D$16)/($A3461*($C$4/100)))&lt;=1,2*ASIN(($C$7*Coefficients!$D$16)/( $A3461*($C$4/100)))*180/PI(),180),IF(AND(C$9="L",C$10="D"),IF((($C$7*Coefficients!$E$16)/($A3461*($C$4/100)))&lt;=1,2*ASIN(($C$7*Coefficients!$E$16)/( $A3461*($C$4/100)))*180/PI(),180),IF(AND(C$9="C",C$10="D"),IF((($C$7*Coefficients!$F$16)/($A3461*($C$4/100)))&lt;=1,2*ASIN(($C$7*Coefficients!$F$16)/( $A3461*($C$4/100)))*180/PI(),180),FALSE))))</f>
        <v>2.9314593243896683</v>
      </c>
      <c r="H3461" s="50">
        <f>IF(AND(C$9="L",C$10="IB"),(($C$7*Coefficients!$C$16)/($A3461*SIN(C$5*PI()/180))*100/2)^2*PI(),IF(AND(C$9="C",C$10="IB"),(($C$7*Coefficients!$D$16)/($A3461*SIN(C$5*PI()/180))*100/2)^2*PI(),IF(AND(C$9="L",C$10="D"),(($C$7*Coefficients!$E$16)/($A3461*SIN(C$5*PI()/180))*100/2)^2*PI(),IF(AND(C$9="C",C$10="D"),(($C$7* Coefficients!$F$16)/($A3461*SIN(C$5*PI()/180))*100/2)^2*PI(),FALSE))))</f>
        <v>3.6055177262975526</v>
      </c>
      <c r="I3461" s="42">
        <f t="shared" si="380"/>
        <v>2.9997840179644224E-2</v>
      </c>
      <c r="L3461" s="44"/>
    </row>
    <row r="3462" spans="1:12" x14ac:dyDescent="0.25">
      <c r="A3462" s="51">
        <f t="shared" si="381"/>
        <v>26730.064086628176</v>
      </c>
      <c r="B3462" s="5">
        <f t="shared" si="375"/>
        <v>6.9273412516926858E-3</v>
      </c>
      <c r="C3462" s="49">
        <f t="shared" si="378"/>
        <v>-43.188668356180102</v>
      </c>
      <c r="D3462" s="5">
        <f t="shared" si="376"/>
        <v>257.12481760972486</v>
      </c>
      <c r="E3462" s="5">
        <f t="shared" si="377"/>
        <v>7511.3505266681032</v>
      </c>
      <c r="F3462" s="5">
        <f t="shared" si="379"/>
        <v>38.757180293541417</v>
      </c>
      <c r="G3462" s="16">
        <f>IF(AND(C$9="L",C$10="IB"),IF((($C$7*Coefficients!$C$16)/($A3462*($C$4/100)))&lt;=1,2*ASIN(($C$7*Coefficients!$C$16)/( $A3462*($C$4/100)))*180/PI(),180),IF(AND(C$9="C",C$10="IB"),IF((($C$7*Coefficients!$D$16)/($A3462*($C$4/100)))&lt;=1,2*ASIN(($C$7*Coefficients!$D$16)/( $A3462*($C$4/100)))*180/PI(),180),IF(AND(C$9="L",C$10="D"),IF((($C$7*Coefficients!$E$16)/($A3462*($C$4/100)))&lt;=1,2*ASIN(($C$7*Coefficients!$E$16)/( $A3462*($C$4/100)))*180/PI(),180),IF(AND(C$9="C",C$10="D"),IF((($C$7*Coefficients!$F$16)/($A3462*($C$4/100)))&lt;=1,2*ASIN(($C$7*Coefficients!$F$16)/( $A3462*($C$4/100)))*180/PI(),180),FALSE))))</f>
        <v>2.92471568896819</v>
      </c>
      <c r="H3462" s="50">
        <f>IF(AND(C$9="L",C$10="IB"),(($C$7*Coefficients!$C$16)/($A3462*SIN(C$5*PI()/180))*100/2)^2*PI(),IF(AND(C$9="C",C$10="IB"),(($C$7*Coefficients!$D$16)/($A3462*SIN(C$5*PI()/180))*100/2)^2*PI(),IF(AND(C$9="L",C$10="D"),(($C$7*Coefficients!$E$16)/($A3462*SIN(C$5*PI()/180))*100/2)^2*PI(),IF(AND(C$9="C",C$10="D"),(($C$7* Coefficients!$F$16)/($A3462*SIN(C$5*PI()/180))*100/2)^2*PI(),FALSE))))</f>
        <v>3.5889518771135447</v>
      </c>
      <c r="I3462" s="42">
        <f t="shared" si="380"/>
        <v>2.9928847061769796E-2</v>
      </c>
      <c r="L3462" s="44"/>
    </row>
    <row r="3463" spans="1:12" x14ac:dyDescent="0.25">
      <c r="A3463" s="51">
        <f t="shared" si="381"/>
        <v>26791.683248185367</v>
      </c>
      <c r="B3463" s="5">
        <f t="shared" si="375"/>
        <v>7.043708901478915E-3</v>
      </c>
      <c r="C3463" s="49">
        <f t="shared" si="378"/>
        <v>-43.043972012339736</v>
      </c>
      <c r="D3463" s="5">
        <f t="shared" si="376"/>
        <v>257.71755153005182</v>
      </c>
      <c r="E3463" s="5">
        <f t="shared" si="377"/>
        <v>7546.021345406717</v>
      </c>
      <c r="F3463" s="5">
        <f t="shared" si="379"/>
        <v>38.77718029354142</v>
      </c>
      <c r="G3463" s="16">
        <f>IF(AND(C$9="L",C$10="IB"),IF((($C$7*Coefficients!$C$16)/($A3463*($C$4/100)))&lt;=1,2*ASIN(($C$7*Coefficients!$C$16)/( $A3463*($C$4/100)))*180/PI(),180),IF(AND(C$9="C",C$10="IB"),IF((($C$7*Coefficients!$D$16)/($A3463*($C$4/100)))&lt;=1,2*ASIN(($C$7*Coefficients!$D$16)/( $A3463*($C$4/100)))*180/PI(),180),IF(AND(C$9="L",C$10="D"),IF((($C$7*Coefficients!$E$16)/($A3463*($C$4/100)))&lt;=1,2*ASIN(($C$7*Coefficients!$E$16)/( $A3463*($C$4/100)))*180/PI(),180),IF(AND(C$9="C",C$10="D"),IF((($C$7*Coefficients!$F$16)/($A3463*($C$4/100)))&lt;=1,2*ASIN(($C$7*Coefficients!$F$16)/( $A3463*($C$4/100)))*180/PI(),180),FALSE))))</f>
        <v>2.9179875735740635</v>
      </c>
      <c r="H3463" s="50">
        <f>IF(AND(C$9="L",C$10="IB"),(($C$7*Coefficients!$C$16)/($A3463*SIN(C$5*PI()/180))*100/2)^2*PI(),IF(AND(C$9="C",C$10="IB"),(($C$7*Coefficients!$D$16)/($A3463*SIN(C$5*PI()/180))*100/2)^2*PI(),IF(AND(C$9="L",C$10="D"),(($C$7*Coefficients!$E$16)/($A3463*SIN(C$5*PI()/180))*100/2)^2*PI(),IF(AND(C$9="C",C$10="D"),(($C$7* Coefficients!$F$16)/($A3463*SIN(C$5*PI()/180))*100/2)^2*PI(),FALSE))))</f>
        <v>3.5724621410927546</v>
      </c>
      <c r="I3463" s="42">
        <f t="shared" si="380"/>
        <v>2.9860012623663168E-2</v>
      </c>
      <c r="L3463" s="44"/>
    </row>
    <row r="3464" spans="1:12" x14ac:dyDescent="0.25">
      <c r="A3464" s="51">
        <f t="shared" si="381"/>
        <v>26853.44445658011</v>
      </c>
      <c r="B3464" s="5">
        <f t="shared" si="375"/>
        <v>7.109354464063123E-3</v>
      </c>
      <c r="C3464" s="49">
        <f t="shared" si="378"/>
        <v>-42.963396636383607</v>
      </c>
      <c r="D3464" s="5">
        <f t="shared" si="376"/>
        <v>258.31165184318195</v>
      </c>
      <c r="E3464" s="5">
        <f t="shared" si="377"/>
        <v>7580.8521973734059</v>
      </c>
      <c r="F3464" s="5">
        <f t="shared" si="379"/>
        <v>38.797180293541416</v>
      </c>
      <c r="G3464" s="16">
        <f>IF(AND(C$9="L",C$10="IB"),IF((($C$7*Coefficients!$C$16)/($A3464*($C$4/100)))&lt;=1,2*ASIN(($C$7*Coefficients!$C$16)/( $A3464*($C$4/100)))*180/PI(),180),IF(AND(C$9="C",C$10="IB"),IF((($C$7*Coefficients!$D$16)/($A3464*($C$4/100)))&lt;=1,2*ASIN(($C$7*Coefficients!$D$16)/( $A3464*($C$4/100)))*180/PI(),180),IF(AND(C$9="L",C$10="D"),IF((($C$7*Coefficients!$E$16)/($A3464*($C$4/100)))&lt;=1,2*ASIN(($C$7*Coefficients!$E$16)/( $A3464*($C$4/100)))*180/PI(),180),IF(AND(C$9="C",C$10="D"),IF((($C$7*Coefficients!$F$16)/($A3464*($C$4/100)))&lt;=1,2*ASIN(($C$7*Coefficients!$F$16)/( $A3464*($C$4/100)))*180/PI(),180),FALSE))))</f>
        <v>2.9112749424426689</v>
      </c>
      <c r="H3464" s="50">
        <f>IF(AND(C$9="L",C$10="IB"),(($C$7*Coefficients!$C$16)/($A3464*SIN(C$5*PI()/180))*100/2)^2*PI(),IF(AND(C$9="C",C$10="IB"),(($C$7*Coefficients!$D$16)/($A3464*SIN(C$5*PI()/180))*100/2)^2*PI(),IF(AND(C$9="L",C$10="D"),(($C$7*Coefficients!$E$16)/($A3464*SIN(C$5*PI()/180))*100/2)^2*PI(),IF(AND(C$9="C",C$10="D"),(($C$7* Coefficients!$F$16)/($A3464*SIN(C$5*PI()/180))*100/2)^2*PI(),FALSE))))</f>
        <v>3.5560481685269636</v>
      </c>
      <c r="I3464" s="42">
        <f t="shared" si="380"/>
        <v>2.9791336500370989E-2</v>
      </c>
      <c r="L3464" s="44"/>
    </row>
    <row r="3465" spans="1:12" x14ac:dyDescent="0.25">
      <c r="A3465" s="51">
        <f t="shared" si="381"/>
        <v>26915.34803926418</v>
      </c>
      <c r="B3465" s="5">
        <f t="shared" si="375"/>
        <v>7.123809863508395E-3</v>
      </c>
      <c r="C3465" s="49">
        <f t="shared" si="378"/>
        <v>-42.945753609922875</v>
      </c>
      <c r="D3465" s="5">
        <f t="shared" si="376"/>
        <v>258.90712169897597</v>
      </c>
      <c r="E3465" s="5">
        <f t="shared" si="377"/>
        <v>7615.8438212479905</v>
      </c>
      <c r="F3465" s="5">
        <f t="shared" si="379"/>
        <v>38.817180293541412</v>
      </c>
      <c r="G3465" s="16">
        <f>IF(AND(C$9="L",C$10="IB"),IF((($C$7*Coefficients!$C$16)/($A3465*($C$4/100)))&lt;=1,2*ASIN(($C$7*Coefficients!$C$16)/( $A3465*($C$4/100)))*180/PI(),180),IF(AND(C$9="C",C$10="IB"),IF((($C$7*Coefficients!$D$16)/($A3465*($C$4/100)))&lt;=1,2*ASIN(($C$7*Coefficients!$D$16)/( $A3465*($C$4/100)))*180/PI(),180),IF(AND(C$9="L",C$10="D"),IF((($C$7*Coefficients!$E$16)/($A3465*($C$4/100)))&lt;=1,2*ASIN(($C$7*Coefficients!$E$16)/( $A3465*($C$4/100)))*180/PI(),180),IF(AND(C$9="C",C$10="D"),IF((($C$7*Coefficients!$F$16)/($A3465*($C$4/100)))&lt;=1,2*ASIN(($C$7*Coefficients!$F$16)/( $A3465*($C$4/100)))*180/PI(),180),FALSE))))</f>
        <v>2.9045777598921205</v>
      </c>
      <c r="H3465" s="50">
        <f>IF(AND(C$9="L",C$10="IB"),(($C$7*Coefficients!$C$16)/($A3465*SIN(C$5*PI()/180))*100/2)^2*PI(),IF(AND(C$9="C",C$10="IB"),(($C$7*Coefficients!$D$16)/($A3465*SIN(C$5*PI()/180))*100/2)^2*PI(),IF(AND(C$9="L",C$10="D"),(($C$7*Coefficients!$E$16)/($A3465*SIN(C$5*PI()/180))*100/2)^2*PI(),IF(AND(C$9="C",C$10="D"),(($C$7* Coefficients!$F$16)/($A3465*SIN(C$5*PI()/180))*100/2)^2*PI(),FALSE))))</f>
        <v>3.5397096113147146</v>
      </c>
      <c r="I3465" s="42">
        <f t="shared" si="380"/>
        <v>2.9722818327779302E-2</v>
      </c>
      <c r="L3465" s="44"/>
    </row>
    <row r="3466" spans="1:12" x14ac:dyDescent="0.25">
      <c r="A3466" s="51">
        <f t="shared" si="381"/>
        <v>26977.394324444213</v>
      </c>
      <c r="B3466" s="5">
        <f t="shared" si="375"/>
        <v>7.0869718824909979E-3</v>
      </c>
      <c r="C3466" s="49">
        <f t="shared" si="378"/>
        <v>-42.990785805904785</v>
      </c>
      <c r="D3466" s="5">
        <f t="shared" si="376"/>
        <v>259.5039642545558</v>
      </c>
      <c r="E3466" s="5">
        <f t="shared" si="377"/>
        <v>7650.9969591198833</v>
      </c>
      <c r="F3466" s="5">
        <f t="shared" si="379"/>
        <v>38.837180293541415</v>
      </c>
      <c r="G3466" s="16">
        <f>IF(AND(C$9="L",C$10="IB"),IF((($C$7*Coefficients!$C$16)/($A3466*($C$4/100)))&lt;=1,2*ASIN(($C$7*Coefficients!$C$16)/( $A3466*($C$4/100)))*180/PI(),180),IF(AND(C$9="C",C$10="IB"),IF((($C$7*Coefficients!$D$16)/($A3466*($C$4/100)))&lt;=1,2*ASIN(($C$7*Coefficients!$D$16)/( $A3466*($C$4/100)))*180/PI(),180),IF(AND(C$9="L",C$10="D"),IF((($C$7*Coefficients!$E$16)/($A3466*($C$4/100)))&lt;=1,2*ASIN(($C$7*Coefficients!$E$16)/( $A3466*($C$4/100)))*180/PI(),180),IF(AND(C$9="C",C$10="D"),IF((($C$7*Coefficients!$F$16)/($A3466*($C$4/100)))&lt;=1,2*ASIN(($C$7*Coefficients!$F$16)/( $A3466*($C$4/100)))*180/PI(),180),FALSE))))</f>
        <v>2.8978959903230779</v>
      </c>
      <c r="H3466" s="50">
        <f>IF(AND(C$9="L",C$10="IB"),(($C$7*Coefficients!$C$16)/($A3466*SIN(C$5*PI()/180))*100/2)^2*PI(),IF(AND(C$9="C",C$10="IB"),(($C$7*Coefficients!$D$16)/($A3466*SIN(C$5*PI()/180))*100/2)^2*PI(),IF(AND(C$9="L",C$10="D"),(($C$7*Coefficients!$E$16)/($A3466*SIN(C$5*PI()/180))*100/2)^2*PI(),IF(AND(C$9="C",C$10="D"),(($C$7* Coefficients!$F$16)/($A3466*SIN(C$5*PI()/180))*100/2)^2*PI(),FALSE))))</f>
        <v>3.5234461229539358</v>
      </c>
      <c r="I3466" s="42">
        <f t="shared" si="380"/>
        <v>2.9654457742611568E-2</v>
      </c>
      <c r="L3466" s="44"/>
    </row>
    <row r="3467" spans="1:12" x14ac:dyDescent="0.25">
      <c r="A3467" s="51">
        <f t="shared" si="381"/>
        <v>27039.583641083434</v>
      </c>
      <c r="B3467" s="5">
        <f t="shared" si="375"/>
        <v>6.9991062889194471E-3</v>
      </c>
      <c r="C3467" s="49">
        <f t="shared" si="378"/>
        <v>-43.099148224200334</v>
      </c>
      <c r="D3467" s="5">
        <f t="shared" si="376"/>
        <v>260.10218267432134</v>
      </c>
      <c r="E3467" s="5">
        <f t="shared" si="377"/>
        <v>7686.3123565038159</v>
      </c>
      <c r="F3467" s="5">
        <f t="shared" si="379"/>
        <v>38.857180293541418</v>
      </c>
      <c r="G3467" s="16">
        <f>IF(AND(C$9="L",C$10="IB"),IF((($C$7*Coefficients!$C$16)/($A3467*($C$4/100)))&lt;=1,2*ASIN(($C$7*Coefficients!$C$16)/( $A3467*($C$4/100)))*180/PI(),180),IF(AND(C$9="C",C$10="IB"),IF((($C$7*Coefficients!$D$16)/($A3467*($C$4/100)))&lt;=1,2*ASIN(($C$7*Coefficients!$D$16)/( $A3467*($C$4/100)))*180/PI(),180),IF(AND(C$9="L",C$10="D"),IF((($C$7*Coefficients!$E$16)/($A3467*($C$4/100)))&lt;=1,2*ASIN(($C$7*Coefficients!$E$16)/( $A3467*($C$4/100)))*180/PI(),180),IF(AND(C$9="C",C$10="D"),IF((($C$7*Coefficients!$F$16)/($A3467*($C$4/100)))&lt;=1,2*ASIN(($C$7*Coefficients!$F$16)/( $A3467*($C$4/100)))*180/PI(),180),FALSE))))</f>
        <v>2.8912295982185472</v>
      </c>
      <c r="H3467" s="50">
        <f>IF(AND(C$9="L",C$10="IB"),(($C$7*Coefficients!$C$16)/($A3467*SIN(C$5*PI()/180))*100/2)^2*PI(),IF(AND(C$9="C",C$10="IB"),(($C$7*Coefficients!$D$16)/($A3467*SIN(C$5*PI()/180))*100/2)^2*PI(),IF(AND(C$9="L",C$10="D"),(($C$7*Coefficients!$E$16)/($A3467*SIN(C$5*PI()/180))*100/2)^2*PI(),IF(AND(C$9="C",C$10="D"),(($C$7* Coefficients!$F$16)/($A3467*SIN(C$5*PI()/180))*100/2)^2*PI(),FALSE))))</f>
        <v>3.5072573585345825</v>
      </c>
      <c r="I3467" s="42">
        <f t="shared" si="380"/>
        <v>2.9586254382426774E-2</v>
      </c>
      <c r="L3467" s="44"/>
    </row>
    <row r="3468" spans="1:12" x14ac:dyDescent="0.25">
      <c r="A3468" s="51">
        <f t="shared" si="381"/>
        <v>27101.916318903412</v>
      </c>
      <c r="B3468" s="5">
        <f t="shared" si="375"/>
        <v>6.8608493261693125E-3</v>
      </c>
      <c r="C3468" s="49">
        <f t="shared" si="378"/>
        <v>-43.272442365641353</v>
      </c>
      <c r="D3468" s="5">
        <f t="shared" si="376"/>
        <v>260.70178012996701</v>
      </c>
      <c r="E3468" s="5">
        <f t="shared" si="377"/>
        <v>7721.7907623556766</v>
      </c>
      <c r="F3468" s="5">
        <f t="shared" si="379"/>
        <v>38.877180293541414</v>
      </c>
      <c r="G3468" s="16">
        <f>IF(AND(C$9="L",C$10="IB"),IF((($C$7*Coefficients!$C$16)/($A3468*($C$4/100)))&lt;=1,2*ASIN(($C$7*Coefficients!$C$16)/( $A3468*($C$4/100)))*180/PI(),180),IF(AND(C$9="C",C$10="IB"),IF((($C$7*Coefficients!$D$16)/($A3468*($C$4/100)))&lt;=1,2*ASIN(($C$7*Coefficients!$D$16)/( $A3468*($C$4/100)))*180/PI(),180),IF(AND(C$9="L",C$10="D"),IF((($C$7*Coefficients!$E$16)/($A3468*($C$4/100)))&lt;=1,2*ASIN(($C$7*Coefficients!$E$16)/( $A3468*($C$4/100)))*180/PI(),180),IF(AND(C$9="C",C$10="D"),IF((($C$7*Coefficients!$F$16)/($A3468*($C$4/100)))&lt;=1,2*ASIN(($C$7*Coefficients!$F$16)/( $A3468*($C$4/100)))*180/PI(),180),FALSE))))</f>
        <v>2.8845785481436912</v>
      </c>
      <c r="H3468" s="50">
        <f>IF(AND(C$9="L",C$10="IB"),(($C$7*Coefficients!$C$16)/($A3468*SIN(C$5*PI()/180))*100/2)^2*PI(),IF(AND(C$9="C",C$10="IB"),(($C$7*Coefficients!$D$16)/($A3468*SIN(C$5*PI()/180))*100/2)^2*PI(),IF(AND(C$9="L",C$10="D"),(($C$7*Coefficients!$E$16)/($A3468*SIN(C$5*PI()/180))*100/2)^2*PI(),IF(AND(C$9="C",C$10="D"),(($C$7* Coefficients!$F$16)/($A3468*SIN(C$5*PI()/180))*100/2)^2*PI(),FALSE))))</f>
        <v>3.4911429747313303</v>
      </c>
      <c r="I3468" s="42">
        <f t="shared" si="380"/>
        <v>2.951820788561749E-2</v>
      </c>
      <c r="L3468" s="44"/>
    </row>
    <row r="3469" spans="1:12" x14ac:dyDescent="0.25">
      <c r="A3469" s="51">
        <f t="shared" si="381"/>
        <v>27164.392688385797</v>
      </c>
      <c r="B3469" s="5">
        <f t="shared" si="375"/>
        <v>6.6732065069485961E-3</v>
      </c>
      <c r="C3469" s="49">
        <f t="shared" si="378"/>
        <v>-43.51330870801813</v>
      </c>
      <c r="D3469" s="5">
        <f t="shared" si="376"/>
        <v>261.30275980049879</v>
      </c>
      <c r="E3469" s="5">
        <f t="shared" si="377"/>
        <v>7757.4329290883579</v>
      </c>
      <c r="F3469" s="5">
        <f t="shared" si="379"/>
        <v>38.897180293541417</v>
      </c>
      <c r="G3469" s="16">
        <f>IF(AND(C$9="L",C$10="IB"),IF((($C$7*Coefficients!$C$16)/($A3469*($C$4/100)))&lt;=1,2*ASIN(($C$7*Coefficients!$C$16)/( $A3469*($C$4/100)))*180/PI(),180),IF(AND(C$9="C",C$10="IB"),IF((($C$7*Coefficients!$D$16)/($A3469*($C$4/100)))&lt;=1,2*ASIN(($C$7*Coefficients!$D$16)/( $A3469*($C$4/100)))*180/PI(),180),IF(AND(C$9="L",C$10="D"),IF((($C$7*Coefficients!$E$16)/($A3469*($C$4/100)))&lt;=1,2*ASIN(($C$7*Coefficients!$E$16)/( $A3469*($C$4/100)))*180/PI(),180),IF(AND(C$9="C",C$10="D"),IF((($C$7*Coefficients!$F$16)/($A3469*($C$4/100)))&lt;=1,2*ASIN(($C$7*Coefficients!$F$16)/( $A3469*($C$4/100)))*180/PI(),180),FALSE))))</f>
        <v>2.877942804745639</v>
      </c>
      <c r="H3469" s="50">
        <f>IF(AND(C$9="L",C$10="IB"),(($C$7*Coefficients!$C$16)/($A3469*SIN(C$5*PI()/180))*100/2)^2*PI(),IF(AND(C$9="C",C$10="IB"),(($C$7*Coefficients!$D$16)/($A3469*SIN(C$5*PI()/180))*100/2)^2*PI(),IF(AND(C$9="L",C$10="D"),(($C$7*Coefficients!$E$16)/($A3469*SIN(C$5*PI()/180))*100/2)^2*PI(),IF(AND(C$9="C",C$10="D"),(($C$7* Coefficients!$F$16)/($A3469*SIN(C$5*PI()/180))*100/2)^2*PI(),FALSE))))</f>
        <v>3.4751026297962926</v>
      </c>
      <c r="I3469" s="42">
        <f t="shared" si="380"/>
        <v>2.9450317891407968E-2</v>
      </c>
      <c r="L3469" s="44"/>
    </row>
    <row r="3470" spans="1:12" x14ac:dyDescent="0.25">
      <c r="A3470" s="51">
        <f t="shared" si="381"/>
        <v>27227.013080774082</v>
      </c>
      <c r="B3470" s="5">
        <f t="shared" si="375"/>
        <v>6.4375486696829467E-3</v>
      </c>
      <c r="C3470" s="49">
        <f t="shared" si="378"/>
        <v>-43.825589490992257</v>
      </c>
      <c r="D3470" s="5">
        <f t="shared" si="376"/>
        <v>261.90512487225118</v>
      </c>
      <c r="E3470" s="5">
        <f t="shared" si="377"/>
        <v>7793.239612587744</v>
      </c>
      <c r="F3470" s="5">
        <f t="shared" si="379"/>
        <v>38.917180293541414</v>
      </c>
      <c r="G3470" s="16">
        <f>IF(AND(C$9="L",C$10="IB"),IF((($C$7*Coefficients!$C$16)/($A3470*($C$4/100)))&lt;=1,2*ASIN(($C$7*Coefficients!$C$16)/( $A3470*($C$4/100)))*180/PI(),180),IF(AND(C$9="C",C$10="IB"),IF((($C$7*Coefficients!$D$16)/($A3470*($C$4/100)))&lt;=1,2*ASIN(($C$7*Coefficients!$D$16)/( $A3470*($C$4/100)))*180/PI(),180),IF(AND(C$9="L",C$10="D"),IF((($C$7*Coefficients!$E$16)/($A3470*($C$4/100)))&lt;=1,2*ASIN(($C$7*Coefficients!$E$16)/( $A3470*($C$4/100)))*180/PI(),180),IF(AND(C$9="C",C$10="D"),IF((($C$7*Coefficients!$F$16)/($A3470*($C$4/100)))&lt;=1,2*ASIN(($C$7*Coefficients!$F$16)/( $A3470*($C$4/100)))*180/PI(),180),FALSE))))</f>
        <v>2.8713223327532869</v>
      </c>
      <c r="H3470" s="50">
        <f>IF(AND(C$9="L",C$10="IB"),(($C$7*Coefficients!$C$16)/($A3470*SIN(C$5*PI()/180))*100/2)^2*PI(),IF(AND(C$9="C",C$10="IB"),(($C$7*Coefficients!$D$16)/($A3470*SIN(C$5*PI()/180))*100/2)^2*PI(),IF(AND(C$9="L",C$10="D"),(($C$7*Coefficients!$E$16)/($A3470*SIN(C$5*PI()/180))*100/2)^2*PI(),IF(AND(C$9="C",C$10="D"),(($C$7* Coefficients!$F$16)/($A3470*SIN(C$5*PI()/180))*100/2)^2*PI(),FALSE))))</f>
        <v>3.4591359835517661</v>
      </c>
      <c r="I3470" s="42">
        <f t="shared" si="380"/>
        <v>2.9382584039852215E-2</v>
      </c>
      <c r="L3470" s="44"/>
    </row>
    <row r="3471" spans="1:12" x14ac:dyDescent="0.25">
      <c r="A3471" s="51">
        <f t="shared" si="381"/>
        <v>27289.777828075356</v>
      </c>
      <c r="B3471" s="5">
        <f t="shared" si="375"/>
        <v>6.1556052760251886E-3</v>
      </c>
      <c r="C3471" s="49">
        <f t="shared" si="378"/>
        <v>-44.214584735681612</v>
      </c>
      <c r="D3471" s="5">
        <f t="shared" si="376"/>
        <v>262.50887853890373</v>
      </c>
      <c r="E3471" s="5">
        <f t="shared" si="377"/>
        <v>7829.2115722287317</v>
      </c>
      <c r="F3471" s="5">
        <f t="shared" si="379"/>
        <v>38.937180293541417</v>
      </c>
      <c r="G3471" s="16">
        <f>IF(AND(C$9="L",C$10="IB"),IF((($C$7*Coefficients!$C$16)/($A3471*($C$4/100)))&lt;=1,2*ASIN(($C$7*Coefficients!$C$16)/( $A3471*($C$4/100)))*180/PI(),180),IF(AND(C$9="C",C$10="IB"),IF((($C$7*Coefficients!$D$16)/($A3471*($C$4/100)))&lt;=1,2*ASIN(($C$7*Coefficients!$D$16)/( $A3471*($C$4/100)))*180/PI(),180),IF(AND(C$9="L",C$10="D"),IF((($C$7*Coefficients!$E$16)/($A3471*($C$4/100)))&lt;=1,2*ASIN(($C$7*Coefficients!$E$16)/( $A3471*($C$4/100)))*180/PI(),180),IF(AND(C$9="C",C$10="D"),IF((($C$7*Coefficients!$F$16)/($A3471*($C$4/100)))&lt;=1,2*ASIN(($C$7*Coefficients!$F$16)/( $A3471*($C$4/100)))*180/PI(),180),FALSE))))</f>
        <v>2.8647170969771176</v>
      </c>
      <c r="H3471" s="50">
        <f>IF(AND(C$9="L",C$10="IB"),(($C$7*Coefficients!$C$16)/($A3471*SIN(C$5*PI()/180))*100/2)^2*PI(),IF(AND(C$9="C",C$10="IB"),(($C$7*Coefficients!$D$16)/($A3471*SIN(C$5*PI()/180))*100/2)^2*PI(),IF(AND(C$9="L",C$10="D"),(($C$7*Coefficients!$E$16)/($A3471*SIN(C$5*PI()/180))*100/2)^2*PI(),IF(AND(C$9="C",C$10="D"),(($C$7* Coefficients!$F$16)/($A3471*SIN(C$5*PI()/180))*100/2)^2*PI(),FALSE))))</f>
        <v>3.4432426973830319</v>
      </c>
      <c r="I3471" s="42">
        <f t="shared" si="380"/>
        <v>2.9315005971832092E-2</v>
      </c>
      <c r="L3471" s="44"/>
    </row>
    <row r="3472" spans="1:12" x14ac:dyDescent="0.25">
      <c r="A3472" s="51">
        <f t="shared" si="381"/>
        <v>27352.687263062056</v>
      </c>
      <c r="B3472" s="5">
        <f t="shared" si="375"/>
        <v>5.8294549485198984E-3</v>
      </c>
      <c r="C3472" s="49">
        <f t="shared" si="378"/>
        <v>-44.687440993725687</v>
      </c>
      <c r="D3472" s="5">
        <f t="shared" si="376"/>
        <v>263.11402400149836</v>
      </c>
      <c r="E3472" s="5">
        <f t="shared" si="377"/>
        <v>7865.3495708913242</v>
      </c>
      <c r="F3472" s="5">
        <f t="shared" si="379"/>
        <v>38.957180293541413</v>
      </c>
      <c r="G3472" s="16">
        <f>IF(AND(C$9="L",C$10="IB"),IF((($C$7*Coefficients!$C$16)/($A3472*($C$4/100)))&lt;=1,2*ASIN(($C$7*Coefficients!$C$16)/( $A3472*($C$4/100)))*180/PI(),180),IF(AND(C$9="C",C$10="IB"),IF((($C$7*Coefficients!$D$16)/($A3472*($C$4/100)))&lt;=1,2*ASIN(($C$7*Coefficients!$D$16)/( $A3472*($C$4/100)))*180/PI(),180),IF(AND(C$9="L",C$10="D"),IF((($C$7*Coefficients!$E$16)/($A3472*($C$4/100)))&lt;=1,2*ASIN(($C$7*Coefficients!$E$16)/( $A3472*($C$4/100)))*180/PI(),180),IF(AND(C$9="C",C$10="D"),IF((($C$7*Coefficients!$F$16)/($A3472*($C$4/100)))&lt;=1,2*ASIN(($C$7*Coefficients!$F$16)/( $A3472*($C$4/100)))*180/PI(),180),FALSE))))</f>
        <v>2.858127062309002</v>
      </c>
      <c r="H3472" s="50">
        <f>IF(AND(C$9="L",C$10="IB"),(($C$7*Coefficients!$C$16)/($A3472*SIN(C$5*PI()/180))*100/2)^2*PI(),IF(AND(C$9="C",C$10="IB"),(($C$7*Coefficients!$D$16)/($A3472*SIN(C$5*PI()/180))*100/2)^2*PI(),IF(AND(C$9="L",C$10="D"),(($C$7*Coefficients!$E$16)/($A3472*SIN(C$5*PI()/180))*100/2)^2*PI(),IF(AND(C$9="C",C$10="D"),(($C$7* Coefficients!$F$16)/($A3472*SIN(C$5*PI()/180))*100/2)^2*PI(),FALSE))))</f>
        <v>3.4274224342311541</v>
      </c>
      <c r="I3472" s="42">
        <f t="shared" si="380"/>
        <v>2.9247583329055412E-2</v>
      </c>
      <c r="L3472" s="44"/>
    </row>
    <row r="3473" spans="1:12" x14ac:dyDescent="0.25">
      <c r="A3473" s="51">
        <f t="shared" si="381"/>
        <v>27415.741719273748</v>
      </c>
      <c r="B3473" s="5">
        <f t="shared" si="375"/>
        <v>5.4615132684565455E-3</v>
      </c>
      <c r="C3473" s="49">
        <f t="shared" si="378"/>
        <v>-45.253740138274104</v>
      </c>
      <c r="D3473" s="5">
        <f t="shared" si="376"/>
        <v>263.72056446845602</v>
      </c>
      <c r="E3473" s="5">
        <f t="shared" si="377"/>
        <v>7901.6543749768234</v>
      </c>
      <c r="F3473" s="5">
        <f t="shared" si="379"/>
        <v>38.977180293541416</v>
      </c>
      <c r="G3473" s="16">
        <f>IF(AND(C$9="L",C$10="IB"),IF((($C$7*Coefficients!$C$16)/($A3473*($C$4/100)))&lt;=1,2*ASIN(($C$7*Coefficients!$C$16)/( $A3473*($C$4/100)))*180/PI(),180),IF(AND(C$9="C",C$10="IB"),IF((($C$7*Coefficients!$D$16)/($A3473*($C$4/100)))&lt;=1,2*ASIN(($C$7*Coefficients!$D$16)/( $A3473*($C$4/100)))*180/PI(),180),IF(AND(C$9="L",C$10="D"),IF((($C$7*Coefficients!$E$16)/($A3473*($C$4/100)))&lt;=1,2*ASIN(($C$7*Coefficients!$E$16)/( $A3473*($C$4/100)))*180/PI(),180),IF(AND(C$9="C",C$10="D"),IF((($C$7*Coefficients!$F$16)/($A3473*($C$4/100)))&lt;=1,2*ASIN(($C$7*Coefficients!$F$16)/( $A3473*($C$4/100)))*180/PI(),180),FALSE))))</f>
        <v>2.8515521937220094</v>
      </c>
      <c r="H3473" s="50">
        <f>IF(AND(C$9="L",C$10="IB"),(($C$7*Coefficients!$C$16)/($A3473*SIN(C$5*PI()/180))*100/2)^2*PI(),IF(AND(C$9="C",C$10="IB"),(($C$7*Coefficients!$D$16)/($A3473*SIN(C$5*PI()/180))*100/2)^2*PI(),IF(AND(C$9="L",C$10="D"),(($C$7*Coefficients!$E$16)/($A3473*SIN(C$5*PI()/180))*100/2)^2*PI(),IF(AND(C$9="C",C$10="D"),(($C$7* Coefficients!$F$16)/($A3473*SIN(C$5*PI()/180))*100/2)^2*PI(),FALSE))))</f>
        <v>3.4116748585858478</v>
      </c>
      <c r="I3473" s="42">
        <f t="shared" si="380"/>
        <v>2.9180315754054029E-2</v>
      </c>
      <c r="L3473" s="44"/>
    </row>
    <row r="3474" spans="1:12" x14ac:dyDescent="0.25">
      <c r="A3474" s="51">
        <f t="shared" si="381"/>
        <v>27478.941531018878</v>
      </c>
      <c r="B3474" s="5">
        <f t="shared" si="375"/>
        <v>5.0545178753755981E-3</v>
      </c>
      <c r="C3474" s="49">
        <f t="shared" si="378"/>
        <v>-45.926405264564202</v>
      </c>
      <c r="D3474" s="5">
        <f t="shared" si="376"/>
        <v>264.32850315559386</v>
      </c>
      <c r="E3474" s="5">
        <f t="shared" si="377"/>
        <v>7938.1267544240782</v>
      </c>
      <c r="F3474" s="5">
        <f t="shared" si="379"/>
        <v>38.997180293541412</v>
      </c>
      <c r="G3474" s="16">
        <f>IF(AND(C$9="L",C$10="IB"),IF((($C$7*Coefficients!$C$16)/($A3474*($C$4/100)))&lt;=1,2*ASIN(($C$7*Coefficients!$C$16)/( $A3474*($C$4/100)))*180/PI(),180),IF(AND(C$9="C",C$10="IB"),IF((($C$7*Coefficients!$D$16)/($A3474*($C$4/100)))&lt;=1,2*ASIN(($C$7*Coefficients!$D$16)/( $A3474*($C$4/100)))*180/PI(),180),IF(AND(C$9="L",C$10="D"),IF((($C$7*Coefficients!$E$16)/($A3474*($C$4/100)))&lt;=1,2*ASIN(($C$7*Coefficients!$E$16)/( $A3474*($C$4/100)))*180/PI(),180),IF(AND(C$9="C",C$10="D"),IF((($C$7*Coefficients!$F$16)/($A3474*($C$4/100)))&lt;=1,2*ASIN(($C$7*Coefficients!$F$16)/( $A3474*($C$4/100)))*180/PI(),180),FALSE))))</f>
        <v>2.844992456270222</v>
      </c>
      <c r="H3474" s="50">
        <f>IF(AND(C$9="L",C$10="IB"),(($C$7*Coefficients!$C$16)/($A3474*SIN(C$5*PI()/180))*100/2)^2*PI(),IF(AND(C$9="C",C$10="IB"),(($C$7*Coefficients!$D$16)/($A3474*SIN(C$5*PI()/180))*100/2)^2*PI(),IF(AND(C$9="L",C$10="D"),(($C$7*Coefficients!$E$16)/($A3474*SIN(C$5*PI()/180))*100/2)^2*PI(),IF(AND(C$9="C",C$10="D"),(($C$7* Coefficients!$F$16)/($A3474*SIN(C$5*PI()/180))*100/2)^2*PI(),FALSE))))</f>
        <v>3.3959996364783591</v>
      </c>
      <c r="I3474" s="42">
        <f t="shared" si="380"/>
        <v>2.9113202890181964E-2</v>
      </c>
      <c r="L3474" s="44"/>
    </row>
    <row r="3475" spans="1:12" x14ac:dyDescent="0.25">
      <c r="A3475" s="51">
        <f t="shared" si="381"/>
        <v>27542.28703337656</v>
      </c>
      <c r="B3475" s="5">
        <f t="shared" si="375"/>
        <v>4.6115109313961278E-3</v>
      </c>
      <c r="C3475" s="49">
        <f t="shared" si="378"/>
        <v>-46.723135150957205</v>
      </c>
      <c r="D3475" s="5">
        <f t="shared" si="376"/>
        <v>264.93784328614231</v>
      </c>
      <c r="E3475" s="5">
        <f t="shared" si="377"/>
        <v>7974.767482725817</v>
      </c>
      <c r="F3475" s="5">
        <f t="shared" si="379"/>
        <v>39.017180293541415</v>
      </c>
      <c r="G3475" s="16">
        <f>IF(AND(C$9="L",C$10="IB"),IF((($C$7*Coefficients!$C$16)/($A3475*($C$4/100)))&lt;=1,2*ASIN(($C$7*Coefficients!$C$16)/( $A3475*($C$4/100)))*180/PI(),180),IF(AND(C$9="C",C$10="IB"),IF((($C$7*Coefficients!$D$16)/($A3475*($C$4/100)))&lt;=1,2*ASIN(($C$7*Coefficients!$D$16)/( $A3475*($C$4/100)))*180/PI(),180),IF(AND(C$9="L",C$10="D"),IF((($C$7*Coefficients!$E$16)/($A3475*($C$4/100)))&lt;=1,2*ASIN(($C$7*Coefficients!$E$16)/( $A3475*($C$4/100)))*180/PI(),180),IF(AND(C$9="C",C$10="D"),IF((($C$7*Coefficients!$F$16)/($A3475*($C$4/100)))&lt;=1,2*ASIN(($C$7*Coefficients!$F$16)/( $A3475*($C$4/100)))*180/PI(),180),FALSE))))</f>
        <v>2.8384478150885402</v>
      </c>
      <c r="H3475" s="50">
        <f>IF(AND(C$9="L",C$10="IB"),(($C$7*Coefficients!$C$16)/($A3475*SIN(C$5*PI()/180))*100/2)^2*PI(),IF(AND(C$9="C",C$10="IB"),(($C$7*Coefficients!$D$16)/($A3475*SIN(C$5*PI()/180))*100/2)^2*PI(),IF(AND(C$9="L",C$10="D"),(($C$7*Coefficients!$E$16)/($A3475*SIN(C$5*PI()/180))*100/2)^2*PI(),IF(AND(C$9="C",C$10="D"),(($C$7* Coefficients!$F$16)/($A3475*SIN(C$5*PI()/180))*100/2)^2*PI(),FALSE))))</f>
        <v>3.380396435474375</v>
      </c>
      <c r="I3475" s="42">
        <f t="shared" si="380"/>
        <v>2.9046244381613493E-2</v>
      </c>
      <c r="L3475" s="44"/>
    </row>
    <row r="3476" spans="1:12" x14ac:dyDescent="0.25">
      <c r="A3476" s="51">
        <f t="shared" si="381"/>
        <v>27605.778562198342</v>
      </c>
      <c r="B3476" s="5">
        <f t="shared" si="375"/>
        <v>4.1358190353462127E-3</v>
      </c>
      <c r="C3476" s="49">
        <f t="shared" si="378"/>
        <v>-47.66876944504218</v>
      </c>
      <c r="D3476" s="5">
        <f t="shared" si="376"/>
        <v>265.54858809076222</v>
      </c>
      <c r="E3476" s="5">
        <f t="shared" si="377"/>
        <v>8011.5773369450435</v>
      </c>
      <c r="F3476" s="5">
        <f t="shared" si="379"/>
        <v>39.037180293541411</v>
      </c>
      <c r="G3476" s="16">
        <f>IF(AND(C$9="L",C$10="IB"),IF((($C$7*Coefficients!$C$16)/($A3476*($C$4/100)))&lt;=1,2*ASIN(($C$7*Coefficients!$C$16)/( $A3476*($C$4/100)))*180/PI(),180),IF(AND(C$9="C",C$10="IB"),IF((($C$7*Coefficients!$D$16)/($A3476*($C$4/100)))&lt;=1,2*ASIN(($C$7*Coefficients!$D$16)/( $A3476*($C$4/100)))*180/PI(),180),IF(AND(C$9="L",C$10="D"),IF((($C$7*Coefficients!$E$16)/($A3476*($C$4/100)))&lt;=1,2*ASIN(($C$7*Coefficients!$E$16)/( $A3476*($C$4/100)))*180/PI(),180),IF(AND(C$9="C",C$10="D"),IF((($C$7*Coefficients!$F$16)/($A3476*($C$4/100)))&lt;=1,2*ASIN(($C$7*Coefficients!$F$16)/( $A3476*($C$4/100)))*180/PI(),180),FALSE))))</f>
        <v>2.8319182353924979</v>
      </c>
      <c r="H3476" s="50">
        <f>IF(AND(C$9="L",C$10="IB"),(($C$7*Coefficients!$C$16)/($A3476*SIN(C$5*PI()/180))*100/2)^2*PI(),IF(AND(C$9="C",C$10="IB"),(($C$7*Coefficients!$D$16)/($A3476*SIN(C$5*PI()/180))*100/2)^2*PI(),IF(AND(C$9="L",C$10="D"),(($C$7*Coefficients!$E$16)/($A3476*SIN(C$5*PI()/180))*100/2)^2*PI(),IF(AND(C$9="C",C$10="D"),(($C$7* Coefficients!$F$16)/($A3476*SIN(C$5*PI()/180))*100/2)^2*PI(),FALSE))))</f>
        <v>3.3648649246669828</v>
      </c>
      <c r="I3476" s="42">
        <f t="shared" si="380"/>
        <v>2.897943987334126E-2</v>
      </c>
      <c r="L3476" s="44"/>
    </row>
    <row r="3477" spans="1:12" x14ac:dyDescent="0.25">
      <c r="A3477" s="51">
        <f t="shared" si="381"/>
        <v>27669.416454109985</v>
      </c>
      <c r="B3477" s="5">
        <f t="shared" si="375"/>
        <v>3.6310306934282588E-3</v>
      </c>
      <c r="C3477" s="49">
        <f t="shared" si="378"/>
        <v>-48.799401598827345</v>
      </c>
      <c r="D3477" s="5">
        <f t="shared" si="376"/>
        <v>266.16074080756147</v>
      </c>
      <c r="E3477" s="5">
        <f t="shared" si="377"/>
        <v>8048.5570977315238</v>
      </c>
      <c r="F3477" s="5">
        <f t="shared" si="379"/>
        <v>39.057180293541414</v>
      </c>
      <c r="G3477" s="16">
        <f>IF(AND(C$9="L",C$10="IB"),IF((($C$7*Coefficients!$C$16)/($A3477*($C$4/100)))&lt;=1,2*ASIN(($C$7*Coefficients!$C$16)/( $A3477*($C$4/100)))*180/PI(),180),IF(AND(C$9="C",C$10="IB"),IF((($C$7*Coefficients!$D$16)/($A3477*($C$4/100)))&lt;=1,2*ASIN(($C$7*Coefficients!$D$16)/( $A3477*($C$4/100)))*180/PI(),180),IF(AND(C$9="L",C$10="D"),IF((($C$7*Coefficients!$E$16)/($A3477*($C$4/100)))&lt;=1,2*ASIN(($C$7*Coefficients!$E$16)/( $A3477*($C$4/100)))*180/PI(),180),IF(AND(C$9="C",C$10="D"),IF((($C$7*Coefficients!$F$16)/($A3477*($C$4/100)))&lt;=1,2*ASIN(($C$7*Coefficients!$F$16)/( $A3477*($C$4/100)))*180/PI(),180),FALSE))))</f>
        <v>2.8254036824780702</v>
      </c>
      <c r="H3477" s="50">
        <f>IF(AND(C$9="L",C$10="IB"),(($C$7*Coefficients!$C$16)/($A3477*SIN(C$5*PI()/180))*100/2)^2*PI(),IF(AND(C$9="C",C$10="IB"),(($C$7*Coefficients!$D$16)/($A3477*SIN(C$5*PI()/180))*100/2)^2*PI(),IF(AND(C$9="L",C$10="D"),(($C$7*Coefficients!$E$16)/($A3477*SIN(C$5*PI()/180))*100/2)^2*PI(),IF(AND(C$9="C",C$10="D"),(($C$7* Coefficients!$F$16)/($A3477*SIN(C$5*PI()/180))*100/2)^2*PI(),FALSE))))</f>
        <v>3.3494047746696545</v>
      </c>
      <c r="I3477" s="42">
        <f t="shared" si="380"/>
        <v>2.8912789011174427E-2</v>
      </c>
      <c r="L3477" s="44"/>
    </row>
    <row r="3478" spans="1:12" x14ac:dyDescent="0.25">
      <c r="A3478" s="51">
        <f t="shared" si="381"/>
        <v>27733.201046513263</v>
      </c>
      <c r="B3478" s="5">
        <f t="shared" si="375"/>
        <v>3.1009714746658475E-3</v>
      </c>
      <c r="C3478" s="49">
        <f t="shared" si="378"/>
        <v>-50.17004457497741</v>
      </c>
      <c r="D3478" s="5">
        <f t="shared" si="376"/>
        <v>266.77430468211304</v>
      </c>
      <c r="E3478" s="5">
        <f t="shared" si="377"/>
        <v>8085.70754933834</v>
      </c>
      <c r="F3478" s="5">
        <f t="shared" si="379"/>
        <v>39.07718029354141</v>
      </c>
      <c r="G3478" s="16">
        <f>IF(AND(C$9="L",C$10="IB"),IF((($C$7*Coefficients!$C$16)/($A3478*($C$4/100)))&lt;=1,2*ASIN(($C$7*Coefficients!$C$16)/( $A3478*($C$4/100)))*180/PI(),180),IF(AND(C$9="C",C$10="IB"),IF((($C$7*Coefficients!$D$16)/($A3478*($C$4/100)))&lt;=1,2*ASIN(($C$7*Coefficients!$D$16)/( $A3478*($C$4/100)))*180/PI(),180),IF(AND(C$9="L",C$10="D"),IF((($C$7*Coefficients!$E$16)/($A3478*($C$4/100)))&lt;=1,2*ASIN(($C$7*Coefficients!$E$16)/( $A3478*($C$4/100)))*180/PI(),180),IF(AND(C$9="C",C$10="D"),IF((($C$7*Coefficients!$F$16)/($A3478*($C$4/100)))&lt;=1,2*ASIN(($C$7*Coefficients!$F$16)/( $A3478*($C$4/100)))*180/PI(),180),FALSE))))</f>
        <v>2.8189041217214896</v>
      </c>
      <c r="H3478" s="50">
        <f>IF(AND(C$9="L",C$10="IB"),(($C$7*Coefficients!$C$16)/($A3478*SIN(C$5*PI()/180))*100/2)^2*PI(),IF(AND(C$9="C",C$10="IB"),(($C$7*Coefficients!$D$16)/($A3478*SIN(C$5*PI()/180))*100/2)^2*PI(),IF(AND(C$9="L",C$10="D"),(($C$7*Coefficients!$E$16)/($A3478*SIN(C$5*PI()/180))*100/2)^2*PI(),IF(AND(C$9="C",C$10="D"),(($C$7* Coefficients!$F$16)/($A3478*SIN(C$5*PI()/180))*100/2)^2*PI(),FALSE))))</f>
        <v>3.3340156576092439</v>
      </c>
      <c r="I3478" s="42">
        <f t="shared" si="380"/>
        <v>2.8846291441736747E-2</v>
      </c>
      <c r="L3478" s="44"/>
    </row>
    <row r="3479" spans="1:12" x14ac:dyDescent="0.25">
      <c r="A3479" s="51">
        <f t="shared" si="381"/>
        <v>27797.132677587731</v>
      </c>
      <c r="B3479" s="5">
        <f t="shared" si="375"/>
        <v>2.5496770004746604E-3</v>
      </c>
      <c r="C3479" s="49">
        <f t="shared" si="378"/>
        <v>-51.870296672077394</v>
      </c>
      <c r="D3479" s="5">
        <f t="shared" si="376"/>
        <v>267.38928296747144</v>
      </c>
      <c r="E3479" s="5">
        <f t="shared" si="377"/>
        <v>8123.0294796385233</v>
      </c>
      <c r="F3479" s="5">
        <f t="shared" si="379"/>
        <v>39.097180293541413</v>
      </c>
      <c r="G3479" s="16">
        <f>IF(AND(C$9="L",C$10="IB"),IF((($C$7*Coefficients!$C$16)/($A3479*($C$4/100)))&lt;=1,2*ASIN(($C$7*Coefficients!$C$16)/( $A3479*($C$4/100)))*180/PI(),180),IF(AND(C$9="C",C$10="IB"),IF((($C$7*Coefficients!$D$16)/($A3479*($C$4/100)))&lt;=1,2*ASIN(($C$7*Coefficients!$D$16)/( $A3479*($C$4/100)))*180/PI(),180),IF(AND(C$9="L",C$10="D"),IF((($C$7*Coefficients!$E$16)/($A3479*($C$4/100)))&lt;=1,2*ASIN(($C$7*Coefficients!$E$16)/( $A3479*($C$4/100)))*180/PI(),180),IF(AND(C$9="C",C$10="D"),IF((($C$7*Coefficients!$F$16)/($A3479*($C$4/100)))&lt;=1,2*ASIN(($C$7*Coefficients!$F$16)/( $A3479*($C$4/100)))*180/PI(),180),FALSE))))</f>
        <v>2.8124195185790541</v>
      </c>
      <c r="H3479" s="50">
        <f>IF(AND(C$9="L",C$10="IB"),(($C$7*Coefficients!$C$16)/($A3479*SIN(C$5*PI()/180))*100/2)^2*PI(),IF(AND(C$9="C",C$10="IB"),(($C$7*Coefficients!$D$16)/($A3479*SIN(C$5*PI()/180))*100/2)^2*PI(),IF(AND(C$9="L",C$10="D"),(($C$7*Coefficients!$E$16)/($A3479*SIN(C$5*PI()/180))*100/2)^2*PI(),IF(AND(C$9="C",C$10="D"),(($C$7* Coefficients!$F$16)/($A3479*SIN(C$5*PI()/180))*100/2)^2*PI(),FALSE))))</f>
        <v>3.3186972471190561</v>
      </c>
      <c r="I3479" s="42">
        <f t="shared" si="380"/>
        <v>2.8779946812464725E-2</v>
      </c>
      <c r="L3479" s="44"/>
    </row>
    <row r="3480" spans="1:12" x14ac:dyDescent="0.25">
      <c r="A3480" s="51">
        <f t="shared" si="381"/>
        <v>27861.211686292536</v>
      </c>
      <c r="B3480" s="5">
        <f t="shared" si="375"/>
        <v>1.9813639381886712E-3</v>
      </c>
      <c r="C3480" s="49">
        <f t="shared" si="378"/>
        <v>-54.060714912951831</v>
      </c>
      <c r="D3480" s="5">
        <f t="shared" si="376"/>
        <v>268.00567892419036</v>
      </c>
      <c r="E3480" s="5">
        <f t="shared" si="377"/>
        <v>8160.5236801417559</v>
      </c>
      <c r="F3480" s="5">
        <f t="shared" si="379"/>
        <v>39.117180293541416</v>
      </c>
      <c r="G3480" s="16">
        <f>IF(AND(C$9="L",C$10="IB"),IF((($C$7*Coefficients!$C$16)/($A3480*($C$4/100)))&lt;=1,2*ASIN(($C$7*Coefficients!$C$16)/( $A3480*($C$4/100)))*180/PI(),180),IF(AND(C$9="C",C$10="IB"),IF((($C$7*Coefficients!$D$16)/($A3480*($C$4/100)))&lt;=1,2*ASIN(($C$7*Coefficients!$D$16)/( $A3480*($C$4/100)))*180/PI(),180),IF(AND(C$9="L",C$10="D"),IF((($C$7*Coefficients!$E$16)/($A3480*($C$4/100)))&lt;=1,2*ASIN(($C$7*Coefficients!$E$16)/( $A3480*($C$4/100)))*180/PI(),180),IF(AND(C$9="C",C$10="D"),IF((($C$7*Coefficients!$F$16)/($A3480*($C$4/100)))&lt;=1,2*ASIN(($C$7*Coefficients!$F$16)/( $A3480*($C$4/100)))*180/PI(),180),FALSE))))</f>
        <v>2.8059498385869417</v>
      </c>
      <c r="H3480" s="50">
        <f>IF(AND(C$9="L",C$10="IB"),(($C$7*Coefficients!$C$16)/($A3480*SIN(C$5*PI()/180))*100/2)^2*PI(),IF(AND(C$9="C",C$10="IB"),(($C$7*Coefficients!$D$16)/($A3480*SIN(C$5*PI()/180))*100/2)^2*PI(),IF(AND(C$9="L",C$10="D"),(($C$7*Coefficients!$E$16)/($A3480*SIN(C$5*PI()/180))*100/2)^2*PI(),IF(AND(C$9="C",C$10="D"),(($C$7* Coefficients!$F$16)/($A3480*SIN(C$5*PI()/180))*100/2)^2*PI(),FALSE))))</f>
        <v>3.3034492183319073</v>
      </c>
      <c r="I3480" s="42">
        <f t="shared" si="380"/>
        <v>2.8713754771605746E-2</v>
      </c>
      <c r="L3480" s="44"/>
    </row>
    <row r="3481" spans="1:12" x14ac:dyDescent="0.25">
      <c r="A3481" s="51">
        <f t="shared" si="381"/>
        <v>27925.438412368199</v>
      </c>
      <c r="B3481" s="5">
        <f t="shared" si="375"/>
        <v>1.4003991880778492E-3</v>
      </c>
      <c r="C3481" s="49">
        <f t="shared" si="378"/>
        <v>-57.074962994035729</v>
      </c>
      <c r="D3481" s="5">
        <f t="shared" si="376"/>
        <v>268.62349582033977</v>
      </c>
      <c r="E3481" s="5">
        <f t="shared" si="377"/>
        <v>8198.1909460111674</v>
      </c>
      <c r="F3481" s="5">
        <f t="shared" si="379"/>
        <v>39.137180293541412</v>
      </c>
      <c r="G3481" s="16">
        <f>IF(AND(C$9="L",C$10="IB"),IF((($C$7*Coefficients!$C$16)/($A3481*($C$4/100)))&lt;=1,2*ASIN(($C$7*Coefficients!$C$16)/( $A3481*($C$4/100)))*180/PI(),180),IF(AND(C$9="C",C$10="IB"),IF((($C$7*Coefficients!$D$16)/($A3481*($C$4/100)))&lt;=1,2*ASIN(($C$7*Coefficients!$D$16)/( $A3481*($C$4/100)))*180/PI(),180),IF(AND(C$9="L",C$10="D"),IF((($C$7*Coefficients!$E$16)/($A3481*($C$4/100)))&lt;=1,2*ASIN(($C$7*Coefficients!$E$16)/( $A3481*($C$4/100)))*180/PI(),180),IF(AND(C$9="C",C$10="D"),IF((($C$7*Coefficients!$F$16)/($A3481*($C$4/100)))&lt;=1,2*ASIN(($C$7*Coefficients!$F$16)/( $A3481*($C$4/100)))*180/PI(),180),FALSE))))</f>
        <v>2.7994950473610283</v>
      </c>
      <c r="H3481" s="50">
        <f>IF(AND(C$9="L",C$10="IB"),(($C$7*Coefficients!$C$16)/($A3481*SIN(C$5*PI()/180))*100/2)^2*PI(),IF(AND(C$9="C",C$10="IB"),(($C$7*Coefficients!$D$16)/($A3481*SIN(C$5*PI()/180))*100/2)^2*PI(),IF(AND(C$9="L",C$10="D"),(($C$7*Coefficients!$E$16)/($A3481*SIN(C$5*PI()/180))*100/2)^2*PI(),IF(AND(C$9="C",C$10="D"),(($C$7* Coefficients!$F$16)/($A3481*SIN(C$5*PI()/180))*100/2)^2*PI(),FALSE))))</f>
        <v>3.2882712478732476</v>
      </c>
      <c r="I3481" s="42">
        <f t="shared" si="380"/>
        <v>2.8647714968216199E-2</v>
      </c>
      <c r="L3481" s="44"/>
    </row>
    <row r="3482" spans="1:12" x14ac:dyDescent="0.25">
      <c r="A3482" s="51">
        <f t="shared" si="381"/>
        <v>27989.813196338429</v>
      </c>
      <c r="B3482" s="5">
        <f t="shared" si="375"/>
        <v>8.1126747212318111E-4</v>
      </c>
      <c r="C3482" s="49">
        <f t="shared" si="378"/>
        <v>-61.816718735357583</v>
      </c>
      <c r="D3482" s="5">
        <f t="shared" si="376"/>
        <v>269.24273693152332</v>
      </c>
      <c r="E3482" s="5">
        <f t="shared" si="377"/>
        <v>8236.0320760801897</v>
      </c>
      <c r="F3482" s="5">
        <f t="shared" si="379"/>
        <v>39.157180293541408</v>
      </c>
      <c r="G3482" s="16">
        <f>IF(AND(C$9="L",C$10="IB"),IF((($C$7*Coefficients!$C$16)/($A3482*($C$4/100)))&lt;=1,2*ASIN(($C$7*Coefficients!$C$16)/( $A3482*($C$4/100)))*180/PI(),180),IF(AND(C$9="C",C$10="IB"),IF((($C$7*Coefficients!$D$16)/($A3482*($C$4/100)))&lt;=1,2*ASIN(($C$7*Coefficients!$D$16)/( $A3482*($C$4/100)))*180/PI(),180),IF(AND(C$9="L",C$10="D"),IF((($C$7*Coefficients!$E$16)/($A3482*($C$4/100)))&lt;=1,2*ASIN(($C$7*Coefficients!$E$16)/( $A3482*($C$4/100)))*180/PI(),180),IF(AND(C$9="C",C$10="D"),IF((($C$7*Coefficients!$F$16)/($A3482*($C$4/100)))&lt;=1,2*ASIN(($C$7*Coefficients!$F$16)/( $A3482*($C$4/100)))*180/PI(),180),FALSE))))</f>
        <v>2.7930551105966908</v>
      </c>
      <c r="H3482" s="50">
        <f>IF(AND(C$9="L",C$10="IB"),(($C$7*Coefficients!$C$16)/($A3482*SIN(C$5*PI()/180))*100/2)^2*PI(),IF(AND(C$9="C",C$10="IB"),(($C$7*Coefficients!$D$16)/($A3482*SIN(C$5*PI()/180))*100/2)^2*PI(),IF(AND(C$9="L",C$10="D"),(($C$7*Coefficients!$E$16)/($A3482*SIN(C$5*PI()/180))*100/2)^2*PI(),IF(AND(C$9="C",C$10="D"),(($C$7* Coefficients!$F$16)/($A3482*SIN(C$5*PI()/180))*100/2)^2*PI(),FALSE))))</f>
        <v>3.2731630138542984</v>
      </c>
      <c r="I3482" s="42">
        <f t="shared" si="380"/>
        <v>2.8581827052159621E-2</v>
      </c>
      <c r="L3482" s="44"/>
    </row>
    <row r="3483" spans="1:12" x14ac:dyDescent="0.25">
      <c r="A3483" s="51">
        <f t="shared" si="381"/>
        <v>28054.336379511926</v>
      </c>
      <c r="B3483" s="5">
        <f t="shared" si="375"/>
        <v>2.1853755037707498E-4</v>
      </c>
      <c r="C3483" s="49">
        <f t="shared" si="378"/>
        <v>-73.209478586190045</v>
      </c>
      <c r="D3483" s="5">
        <f t="shared" si="376"/>
        <v>269.86340554089577</v>
      </c>
      <c r="E3483" s="5">
        <f t="shared" si="377"/>
        <v>8274.0478728695089</v>
      </c>
      <c r="F3483" s="5">
        <f t="shared" si="379"/>
        <v>39.177180293541404</v>
      </c>
      <c r="G3483" s="16">
        <f>IF(AND(C$9="L",C$10="IB"),IF((($C$7*Coefficients!$C$16)/($A3483*($C$4/100)))&lt;=1,2*ASIN(($C$7*Coefficients!$C$16)/( $A3483*($C$4/100)))*180/PI(),180),IF(AND(C$9="C",C$10="IB"),IF((($C$7*Coefficients!$D$16)/($A3483*($C$4/100)))&lt;=1,2*ASIN(($C$7*Coefficients!$D$16)/( $A3483*($C$4/100)))*180/PI(),180),IF(AND(C$9="L",C$10="D"),IF((($C$7*Coefficients!$E$16)/($A3483*($C$4/100)))&lt;=1,2*ASIN(($C$7*Coefficients!$E$16)/( $A3483*($C$4/100)))*180/PI(),180),IF(AND(C$9="C",C$10="D"),IF((($C$7*Coefficients!$F$16)/($A3483*($C$4/100)))&lt;=1,2*ASIN(($C$7*Coefficients!$F$16)/( $A3483*($C$4/100)))*180/PI(),180),FALSE))))</f>
        <v>2.7866299940686319</v>
      </c>
      <c r="H3483" s="50">
        <f>IF(AND(C$9="L",C$10="IB"),(($C$7*Coefficients!$C$16)/($A3483*SIN(C$5*PI()/180))*100/2)^2*PI(),IF(AND(C$9="C",C$10="IB"),(($C$7*Coefficients!$D$16)/($A3483*SIN(C$5*PI()/180))*100/2)^2*PI(),IF(AND(C$9="L",C$10="D"),(($C$7*Coefficients!$E$16)/($A3483*SIN(C$5*PI()/180))*100/2)^2*PI(),IF(AND(C$9="C",C$10="D"),(($C$7* Coefficients!$F$16)/($A3483*SIN(C$5*PI()/180))*100/2)^2*PI(),FALSE))))</f>
        <v>3.2581241958652196</v>
      </c>
      <c r="I3483" s="42">
        <f t="shared" si="380"/>
        <v>2.8516090674104835E-2</v>
      </c>
      <c r="L3483" s="44"/>
    </row>
    <row r="3484" spans="1:12" x14ac:dyDescent="0.25">
      <c r="A3484" s="51">
        <f t="shared" si="381"/>
        <v>28119.008303984181</v>
      </c>
      <c r="B3484" s="5">
        <f t="shared" si="375"/>
        <v>3.7317269303398188E-4</v>
      </c>
      <c r="C3484" s="49">
        <f t="shared" si="378"/>
        <v>-68.561802866493082</v>
      </c>
      <c r="D3484" s="5">
        <f t="shared" si="376"/>
        <v>270.48550493918026</v>
      </c>
      <c r="E3484" s="5">
        <f t="shared" si="377"/>
        <v>8312.2391426040758</v>
      </c>
      <c r="F3484" s="5">
        <f t="shared" si="379"/>
        <v>39.197180293541408</v>
      </c>
      <c r="G3484" s="16">
        <f>IF(AND(C$9="L",C$10="IB"),IF((($C$7*Coefficients!$C$16)/($A3484*($C$4/100)))&lt;=1,2*ASIN(($C$7*Coefficients!$C$16)/( $A3484*($C$4/100)))*180/PI(),180),IF(AND(C$9="C",C$10="IB"),IF((($C$7*Coefficients!$D$16)/($A3484*($C$4/100)))&lt;=1,2*ASIN(($C$7*Coefficients!$D$16)/( $A3484*($C$4/100)))*180/PI(),180),IF(AND(C$9="L",C$10="D"),IF((($C$7*Coefficients!$E$16)/($A3484*($C$4/100)))&lt;=1,2*ASIN(($C$7*Coefficients!$E$16)/( $A3484*($C$4/100)))*180/PI(),180),IF(AND(C$9="C",C$10="D"),IF((($C$7*Coefficients!$F$16)/($A3484*($C$4/100)))&lt;=1,2*ASIN(($C$7*Coefficients!$F$16)/( $A3484*($C$4/100)))*180/PI(),180),FALSE))))</f>
        <v>2.7802196636306902</v>
      </c>
      <c r="H3484" s="50">
        <f>IF(AND(C$9="L",C$10="IB"),(($C$7*Coefficients!$C$16)/($A3484*SIN(C$5*PI()/180))*100/2)^2*PI(),IF(AND(C$9="C",C$10="IB"),(($C$7*Coefficients!$D$16)/($A3484*SIN(C$5*PI()/180))*100/2)^2*PI(),IF(AND(C$9="L",C$10="D"),(($C$7*Coefficients!$E$16)/($A3484*SIN(C$5*PI()/180))*100/2)^2*PI(),IF(AND(C$9="C",C$10="D"),(($C$7* Coefficients!$F$16)/($A3484*SIN(C$5*PI()/180))*100/2)^2*PI(),FALSE))))</f>
        <v>3.2431544749683274</v>
      </c>
      <c r="I3484" s="42">
        <f t="shared" si="380"/>
        <v>2.8450505485524111E-2</v>
      </c>
      <c r="L3484" s="44"/>
    </row>
    <row r="3485" spans="1:12" x14ac:dyDescent="0.25">
      <c r="A3485" s="51">
        <f t="shared" si="381"/>
        <v>28183.8293126393</v>
      </c>
      <c r="B3485" s="5">
        <f t="shared" si="375"/>
        <v>9.5923203750312123E-4</v>
      </c>
      <c r="C3485" s="49">
        <f t="shared" si="378"/>
        <v>-60.36152649229458</v>
      </c>
      <c r="D3485" s="5">
        <f t="shared" si="376"/>
        <v>271.10903842468599</v>
      </c>
      <c r="E3485" s="5">
        <f t="shared" si="377"/>
        <v>8350.6066952302026</v>
      </c>
      <c r="F3485" s="5">
        <f t="shared" si="379"/>
        <v>39.217180293541404</v>
      </c>
      <c r="G3485" s="16">
        <f>IF(AND(C$9="L",C$10="IB"),IF((($C$7*Coefficients!$C$16)/($A3485*($C$4/100)))&lt;=1,2*ASIN(($C$7*Coefficients!$C$16)/( $A3485*($C$4/100)))*180/PI(),180),IF(AND(C$9="C",C$10="IB"),IF((($C$7*Coefficients!$D$16)/($A3485*($C$4/100)))&lt;=1,2*ASIN(($C$7*Coefficients!$D$16)/( $A3485*($C$4/100)))*180/PI(),180),IF(AND(C$9="L",C$10="D"),IF((($C$7*Coefficients!$E$16)/($A3485*($C$4/100)))&lt;=1,2*ASIN(($C$7*Coefficients!$E$16)/( $A3485*($C$4/100)))*180/PI(),180),IF(AND(C$9="C",C$10="D"),IF((($C$7*Coefficients!$F$16)/($A3485*($C$4/100)))&lt;=1,2*ASIN(($C$7*Coefficients!$F$16)/( $A3485*($C$4/100)))*180/PI(),180),FALSE))))</f>
        <v>2.7738240852156544</v>
      </c>
      <c r="H3485" s="50">
        <f>IF(AND(C$9="L",C$10="IB"),(($C$7*Coefficients!$C$16)/($A3485*SIN(C$5*PI()/180))*100/2)^2*PI(),IF(AND(C$9="C",C$10="IB"),(($C$7*Coefficients!$D$16)/($A3485*SIN(C$5*PI()/180))*100/2)^2*PI(),IF(AND(C$9="L",C$10="D"),(($C$7*Coefficients!$E$16)/($A3485*SIN(C$5*PI()/180))*100/2)^2*PI(),IF(AND(C$9="C",C$10="D"),(($C$7* Coefficients!$F$16)/($A3485*SIN(C$5*PI()/180))*100/2)^2*PI(),FALSE))))</f>
        <v>3.228253533691321</v>
      </c>
      <c r="I3485" s="42">
        <f t="shared" si="380"/>
        <v>2.8385071138691313E-2</v>
      </c>
      <c r="L3485" s="44"/>
    </row>
    <row r="3486" spans="1:12" x14ac:dyDescent="0.25">
      <c r="A3486" s="51">
        <f t="shared" si="381"/>
        <v>28248.799749151818</v>
      </c>
      <c r="B3486" s="5">
        <f t="shared" si="375"/>
        <v>1.5350323173623003E-3</v>
      </c>
      <c r="C3486" s="49">
        <f t="shared" si="378"/>
        <v>-56.277649535926486</v>
      </c>
      <c r="D3486" s="5">
        <f t="shared" si="376"/>
        <v>271.73400930332531</v>
      </c>
      <c r="E3486" s="5">
        <f t="shared" si="377"/>
        <v>8389.1513444327466</v>
      </c>
      <c r="F3486" s="5">
        <f t="shared" si="379"/>
        <v>39.237180293541407</v>
      </c>
      <c r="G3486" s="16">
        <f>IF(AND(C$9="L",C$10="IB"),IF((($C$7*Coefficients!$C$16)/($A3486*($C$4/100)))&lt;=1,2*ASIN(($C$7*Coefficients!$C$16)/( $A3486*($C$4/100)))*180/PI(),180),IF(AND(C$9="C",C$10="IB"),IF((($C$7*Coefficients!$D$16)/($A3486*($C$4/100)))&lt;=1,2*ASIN(($C$7*Coefficients!$D$16)/( $A3486*($C$4/100)))*180/PI(),180),IF(AND(C$9="L",C$10="D"),IF((($C$7*Coefficients!$E$16)/($A3486*($C$4/100)))&lt;=1,2*ASIN(($C$7*Coefficients!$E$16)/( $A3486*($C$4/100)))*180/PI(),180),IF(AND(C$9="C",C$10="D"),IF((($C$7*Coefficients!$F$16)/($A3486*($C$4/100)))&lt;=1,2*ASIN(($C$7*Coefficients!$F$16)/( $A3486*($C$4/100)))*180/PI(),180),FALSE))))</f>
        <v>2.7674432248350804</v>
      </c>
      <c r="H3486" s="50">
        <f>IF(AND(C$9="L",C$10="IB"),(($C$7*Coefficients!$C$16)/($A3486*SIN(C$5*PI()/180))*100/2)^2*PI(),IF(AND(C$9="C",C$10="IB"),(($C$7*Coefficients!$D$16)/($A3486*SIN(C$5*PI()/180))*100/2)^2*PI(),IF(AND(C$9="L",C$10="D"),(($C$7*Coefficients!$E$16)/($A3486*SIN(C$5*PI()/180))*100/2)^2*PI(),IF(AND(C$9="C",C$10="D"),(($C$7* Coefficients!$F$16)/($A3486*SIN(C$5*PI()/180))*100/2)^2*PI(),FALSE))))</f>
        <v>3.2134210560205512</v>
      </c>
      <c r="I3486" s="42">
        <f t="shared" si="380"/>
        <v>2.8319787286680043E-2</v>
      </c>
      <c r="L3486" s="44"/>
    </row>
    <row r="3487" spans="1:12" x14ac:dyDescent="0.25">
      <c r="A3487" s="51">
        <f t="shared" si="381"/>
        <v>28313.919957988524</v>
      </c>
      <c r="B3487" s="5">
        <f t="shared" si="375"/>
        <v>2.0960251361916279E-3</v>
      </c>
      <c r="C3487" s="49">
        <f t="shared" si="378"/>
        <v>-53.572070269225549</v>
      </c>
      <c r="D3487" s="5">
        <f t="shared" si="376"/>
        <v>272.36042088863167</v>
      </c>
      <c r="E3487" s="5">
        <f t="shared" si="377"/>
        <v>8427.8739076523616</v>
      </c>
      <c r="F3487" s="5">
        <f t="shared" si="379"/>
        <v>39.25718029354141</v>
      </c>
      <c r="G3487" s="16">
        <f>IF(AND(C$9="L",C$10="IB"),IF((($C$7*Coefficients!$C$16)/($A3487*($C$4/100)))&lt;=1,2*ASIN(($C$7*Coefficients!$C$16)/( $A3487*($C$4/100)))*180/PI(),180),IF(AND(C$9="C",C$10="IB"),IF((($C$7*Coefficients!$D$16)/($A3487*($C$4/100)))&lt;=1,2*ASIN(($C$7*Coefficients!$D$16)/( $A3487*($C$4/100)))*180/PI(),180),IF(AND(C$9="L",C$10="D"),IF((($C$7*Coefficients!$E$16)/($A3487*($C$4/100)))&lt;=1,2*ASIN(($C$7*Coefficients!$E$16)/( $A3487*($C$4/100)))*180/PI(),180),IF(AND(C$9="C",C$10="D"),IF((($C$7*Coefficients!$F$16)/($A3487*($C$4/100)))&lt;=1,2*ASIN(($C$7*Coefficients!$F$16)/( $A3487*($C$4/100)))*180/PI(),180),FALSE))))</f>
        <v>2.7610770485791067</v>
      </c>
      <c r="H3487" s="50">
        <f>IF(AND(C$9="L",C$10="IB"),(($C$7*Coefficients!$C$16)/($A3487*SIN(C$5*PI()/180))*100/2)^2*PI(),IF(AND(C$9="C",C$10="IB"),(($C$7*Coefficients!$D$16)/($A3487*SIN(C$5*PI()/180))*100/2)^2*PI(),IF(AND(C$9="L",C$10="D"),(($C$7*Coefficients!$E$16)/($A3487*SIN(C$5*PI()/180))*100/2)^2*PI(),IF(AND(C$9="C",C$10="D"),(($C$7* Coefficients!$F$16)/($A3487*SIN(C$5*PI()/180))*100/2)^2*PI(),FALSE))))</f>
        <v>3.1986567273943209</v>
      </c>
      <c r="I3487" s="42">
        <f t="shared" si="380"/>
        <v>2.8254653583361815E-2</v>
      </c>
      <c r="L3487" s="44"/>
    </row>
    <row r="3488" spans="1:12" x14ac:dyDescent="0.25">
      <c r="A3488" s="51">
        <f t="shared" si="381"/>
        <v>28379.190284410281</v>
      </c>
      <c r="B3488" s="5">
        <f t="shared" si="375"/>
        <v>2.6377586139408348E-3</v>
      </c>
      <c r="C3488" s="49">
        <f t="shared" si="378"/>
        <v>-51.575299000888364</v>
      </c>
      <c r="D3488" s="5">
        <f t="shared" si="376"/>
        <v>272.98827650177691</v>
      </c>
      <c r="E3488" s="5">
        <f t="shared" si="377"/>
        <v>8466.7752061028441</v>
      </c>
      <c r="F3488" s="5">
        <f t="shared" si="379"/>
        <v>39.277180293541406</v>
      </c>
      <c r="G3488" s="16">
        <f>IF(AND(C$9="L",C$10="IB"),IF((($C$7*Coefficients!$C$16)/($A3488*($C$4/100)))&lt;=1,2*ASIN(($C$7*Coefficients!$C$16)/( $A3488*($C$4/100)))*180/PI(),180),IF(AND(C$9="C",C$10="IB"),IF((($C$7*Coefficients!$D$16)/($A3488*($C$4/100)))&lt;=1,2*ASIN(($C$7*Coefficients!$D$16)/( $A3488*($C$4/100)))*180/PI(),180),IF(AND(C$9="L",C$10="D"),IF((($C$7*Coefficients!$E$16)/($A3488*($C$4/100)))&lt;=1,2*ASIN(($C$7*Coefficients!$E$16)/( $A3488*($C$4/100)))*180/PI(),180),IF(AND(C$9="C",C$10="D"),IF((($C$7*Coefficients!$F$16)/($A3488*($C$4/100)))&lt;=1,2*ASIN(($C$7*Coefficients!$F$16)/( $A3488*($C$4/100)))*180/PI(),180),FALSE))))</f>
        <v>2.754725522616273</v>
      </c>
      <c r="H3488" s="50">
        <f>IF(AND(C$9="L",C$10="IB"),(($C$7*Coefficients!$C$16)/($A3488*SIN(C$5*PI()/180))*100/2)^2*PI(),IF(AND(C$9="C",C$10="IB"),(($C$7*Coefficients!$D$16)/($A3488*SIN(C$5*PI()/180))*100/2)^2*PI(),IF(AND(C$9="L",C$10="D"),(($C$7*Coefficients!$E$16)/($A3488*SIN(C$5*PI()/180))*100/2)^2*PI(),IF(AND(C$9="C",C$10="D"),(($C$7* Coefficients!$F$16)/($A3488*SIN(C$5*PI()/180))*100/2)^2*PI(),FALSE))))</f>
        <v>3.1839602346962144</v>
      </c>
      <c r="I3488" s="42">
        <f t="shared" si="380"/>
        <v>2.8189669683404219E-2</v>
      </c>
      <c r="L3488" s="44"/>
    </row>
    <row r="3489" spans="1:12" x14ac:dyDescent="0.25">
      <c r="A3489" s="51">
        <f t="shared" si="381"/>
        <v>28444.611074473862</v>
      </c>
      <c r="B3489" s="5">
        <f t="shared" si="375"/>
        <v>3.155913869775197E-3</v>
      </c>
      <c r="C3489" s="49">
        <f t="shared" si="378"/>
        <v>-50.017497158629958</v>
      </c>
      <c r="D3489" s="5">
        <f t="shared" si="376"/>
        <v>273.61757947158895</v>
      </c>
      <c r="E3489" s="5">
        <f t="shared" si="377"/>
        <v>8505.8560647885297</v>
      </c>
      <c r="F3489" s="5">
        <f t="shared" si="379"/>
        <v>39.297180293541409</v>
      </c>
      <c r="G3489" s="16">
        <f>IF(AND(C$9="L",C$10="IB"),IF((($C$7*Coefficients!$C$16)/($A3489*($C$4/100)))&lt;=1,2*ASIN(($C$7*Coefficients!$C$16)/( $A3489*($C$4/100)))*180/PI(),180),IF(AND(C$9="C",C$10="IB"),IF((($C$7*Coefficients!$D$16)/($A3489*($C$4/100)))&lt;=1,2*ASIN(($C$7*Coefficients!$D$16)/( $A3489*($C$4/100)))*180/PI(),180),IF(AND(C$9="L",C$10="D"),IF((($C$7*Coefficients!$E$16)/($A3489*($C$4/100)))&lt;=1,2*ASIN(($C$7*Coefficients!$E$16)/( $A3489*($C$4/100)))*180/PI(),180),IF(AND(C$9="C",C$10="D"),IF((($C$7*Coefficients!$F$16)/($A3489*($C$4/100)))&lt;=1,2*ASIN(($C$7*Coefficients!$F$16)/( $A3489*($C$4/100)))*180/PI(),180),FALSE))))</f>
        <v>2.7483886131933328</v>
      </c>
      <c r="H3489" s="50">
        <f>IF(AND(C$9="L",C$10="IB"),(($C$7*Coefficients!$C$16)/($A3489*SIN(C$5*PI()/180))*100/2)^2*PI(),IF(AND(C$9="C",C$10="IB"),(($C$7*Coefficients!$D$16)/($A3489*SIN(C$5*PI()/180))*100/2)^2*PI(),IF(AND(C$9="L",C$10="D"),(($C$7*Coefficients!$E$16)/($A3489*SIN(C$5*PI()/180))*100/2)^2*PI(),IF(AND(C$9="C",C$10="D"),(($C$7* Coefficients!$F$16)/($A3489*SIN(C$5*PI()/180))*100/2)^2*PI(),FALSE))))</f>
        <v>3.1693312662484514</v>
      </c>
      <c r="I3489" s="42">
        <f t="shared" si="380"/>
        <v>2.8124835242269088E-2</v>
      </c>
      <c r="L3489" s="44"/>
    </row>
    <row r="3490" spans="1:12" x14ac:dyDescent="0.25">
      <c r="A3490" s="51">
        <f t="shared" si="381"/>
        <v>28510.182675033782</v>
      </c>
      <c r="B3490" s="5">
        <f t="shared" si="375"/>
        <v>3.6463409388487879E-3</v>
      </c>
      <c r="C3490" s="49">
        <f t="shared" si="378"/>
        <v>-48.76285453074545</v>
      </c>
      <c r="D3490" s="5">
        <f t="shared" si="376"/>
        <v>274.24833313456958</v>
      </c>
      <c r="E3490" s="5">
        <f t="shared" si="377"/>
        <v>8545.1173125218047</v>
      </c>
      <c r="F3490" s="5">
        <f t="shared" si="379"/>
        <v>39.317180293541405</v>
      </c>
      <c r="G3490" s="16">
        <f>IF(AND(C$9="L",C$10="IB"),IF((($C$7*Coefficients!$C$16)/($A3490*($C$4/100)))&lt;=1,2*ASIN(($C$7*Coefficients!$C$16)/( $A3490*($C$4/100)))*180/PI(),180),IF(AND(C$9="C",C$10="IB"),IF((($C$7*Coefficients!$D$16)/($A3490*($C$4/100)))&lt;=1,2*ASIN(($C$7*Coefficients!$D$16)/( $A3490*($C$4/100)))*180/PI(),180),IF(AND(C$9="L",C$10="D"),IF((($C$7*Coefficients!$E$16)/($A3490*($C$4/100)))&lt;=1,2*ASIN(($C$7*Coefficients!$E$16)/( $A3490*($C$4/100)))*180/PI(),180),IF(AND(C$9="C",C$10="D"),IF((($C$7*Coefficients!$F$16)/($A3490*($C$4/100)))&lt;=1,2*ASIN(($C$7*Coefficients!$F$16)/( $A3490*($C$4/100)))*180/PI(),180),FALSE))))</f>
        <v>2.7420662866350725</v>
      </c>
      <c r="H3490" s="50">
        <f>IF(AND(C$9="L",C$10="IB"),(($C$7*Coefficients!$C$16)/($A3490*SIN(C$5*PI()/180))*100/2)^2*PI(),IF(AND(C$9="C",C$10="IB"),(($C$7*Coefficients!$D$16)/($A3490*SIN(C$5*PI()/180))*100/2)^2*PI(),IF(AND(C$9="L",C$10="D"),(($C$7*Coefficients!$E$16)/($A3490*SIN(C$5*PI()/180))*100/2)^2*PI(),IF(AND(C$9="C",C$10="D"),(($C$7* Coefficients!$F$16)/($A3490*SIN(C$5*PI()/180))*100/2)^2*PI(),FALSE))))</f>
        <v>3.1547695118052856</v>
      </c>
      <c r="I3490" s="42">
        <f t="shared" si="380"/>
        <v>2.8060149916210669E-2</v>
      </c>
      <c r="L3490" s="44"/>
    </row>
    <row r="3491" spans="1:12" x14ac:dyDescent="0.25">
      <c r="A3491" s="51">
        <f t="shared" si="381"/>
        <v>28575.905433744145</v>
      </c>
      <c r="B3491" s="5">
        <f t="shared" ref="B3491:B3554" si="382">IF(AND(C$9="L",C$10="IB"),SQRT((SIN(PI()*$A3491*($C$4/100)/$C$7*SIN($C$5*PI()/180))/(PI()*$A3491*($C$4/100)/$C$7*SIN($C$5*PI()/180)))^2),IF(AND(C$9="C",C$10="IB"),IMABS(2*BESSELJ((2*PI()*$A3491/$C$7)*(($C$4/100)/2)*SIN($C$5*PI()/180),1)/( (2*PI()*$A3491/$C$7)*(($C$4/100)/2)*SIN($C$5*PI()/180))),IF(AND(C$9="L",C$10="D"),SQRT((SIN(PI()*$A3491*($C$4/100)/$C$7*SIN($C$5*PI()/180))/(PI()*$A3491*($C$4/100)/$C$7*SIN($C$5*PI()/180)))^2)*COS(C$5*PI()/180),IF(AND(C$9="C",C$10="D"),IMABS(2*BESSELJ((2*PI()*$A3491/$C$7)*(($C$4/100)/2)*SIN($C$5*PI()/180),1)/( (2*PI()*$A3491/$C$7)*(($C$4/100)/2)*SIN($C$5*PI()/180)))* COS(C$5*PI()/180),FALSE))))</f>
        <v>4.1050938188703073E-3</v>
      </c>
      <c r="C3491" s="49">
        <f t="shared" si="378"/>
        <v>-47.73353825906586</v>
      </c>
      <c r="D3491" s="5">
        <f t="shared" ref="D3491:D3554" si="383">IF(C$9="C",C$14/(C$7/A3491*100),"n/a")</f>
        <v>274.88054083491193</v>
      </c>
      <c r="E3491" s="5">
        <f t="shared" ref="E3491:E3554" si="384">IF($C$9="C",(((PI()*(C$4/100)/(C$7/A3491)))^2),IF($C$9="L",(2*(C$4/100)/(C$7/A3491)),FALSE))</f>
        <v>8584.5597819406885</v>
      </c>
      <c r="F3491" s="5">
        <f t="shared" si="379"/>
        <v>39.337180293541401</v>
      </c>
      <c r="G3491" s="16">
        <f>IF(AND(C$9="L",C$10="IB"),IF((($C$7*Coefficients!$C$16)/($A3491*($C$4/100)))&lt;=1,2*ASIN(($C$7*Coefficients!$C$16)/( $A3491*($C$4/100)))*180/PI(),180),IF(AND(C$9="C",C$10="IB"),IF((($C$7*Coefficients!$D$16)/($A3491*($C$4/100)))&lt;=1,2*ASIN(($C$7*Coefficients!$D$16)/( $A3491*($C$4/100)))*180/PI(),180),IF(AND(C$9="L",C$10="D"),IF((($C$7*Coefficients!$E$16)/($A3491*($C$4/100)))&lt;=1,2*ASIN(($C$7*Coefficients!$E$16)/( $A3491*($C$4/100)))*180/PI(),180),IF(AND(C$9="C",C$10="D"),IF((($C$7*Coefficients!$F$16)/($A3491*($C$4/100)))&lt;=1,2*ASIN(($C$7*Coefficients!$F$16)/( $A3491*($C$4/100)))*180/PI(),180),FALSE))))</f>
        <v>2.7357585093441341</v>
      </c>
      <c r="H3491" s="50">
        <f>IF(AND(C$9="L",C$10="IB"),(($C$7*Coefficients!$C$16)/($A3491*SIN(C$5*PI()/180))*100/2)^2*PI(),IF(AND(C$9="C",C$10="IB"),(($C$7*Coefficients!$D$16)/($A3491*SIN(C$5*PI()/180))*100/2)^2*PI(),IF(AND(C$9="L",C$10="D"),(($C$7*Coefficients!$E$16)/($A3491*SIN(C$5*PI()/180))*100/2)^2*PI(),IF(AND(C$9="C",C$10="D"),(($C$7* Coefficients!$F$16)/($A3491*SIN(C$5*PI()/180))*100/2)^2*PI(),FALSE))))</f>
        <v>3.1402746625464113</v>
      </c>
      <c r="I3491" s="42">
        <f t="shared" si="380"/>
        <v>2.7995613362273797E-2</v>
      </c>
      <c r="L3491" s="44"/>
    </row>
    <row r="3492" spans="1:12" x14ac:dyDescent="0.25">
      <c r="A3492" s="51">
        <f t="shared" si="381"/>
        <v>28641.779699060469</v>
      </c>
      <c r="B3492" s="5">
        <f t="shared" si="382"/>
        <v>4.5284643424935199E-3</v>
      </c>
      <c r="C3492" s="49">
        <f t="shared" ref="C3492:C3555" si="385">20*LOG(B3492)</f>
        <v>-46.880980951575665</v>
      </c>
      <c r="D3492" s="5">
        <f t="shared" si="383"/>
        <v>275.51420592451814</v>
      </c>
      <c r="E3492" s="5">
        <f t="shared" si="384"/>
        <v>8624.1843095264703</v>
      </c>
      <c r="F3492" s="5">
        <f t="shared" ref="F3492:F3555" si="386">IF(E3492&gt;=1,10*LOG(E3492),"neg.")</f>
        <v>39.357180293541404</v>
      </c>
      <c r="G3492" s="16">
        <f>IF(AND(C$9="L",C$10="IB"),IF((($C$7*Coefficients!$C$16)/($A3492*($C$4/100)))&lt;=1,2*ASIN(($C$7*Coefficients!$C$16)/( $A3492*($C$4/100)))*180/PI(),180),IF(AND(C$9="C",C$10="IB"),IF((($C$7*Coefficients!$D$16)/($A3492*($C$4/100)))&lt;=1,2*ASIN(($C$7*Coefficients!$D$16)/( $A3492*($C$4/100)))*180/PI(),180),IF(AND(C$9="L",C$10="D"),IF((($C$7*Coefficients!$E$16)/($A3492*($C$4/100)))&lt;=1,2*ASIN(($C$7*Coefficients!$E$16)/( $A3492*($C$4/100)))*180/PI(),180),IF(AND(C$9="C",C$10="D"),IF((($C$7*Coefficients!$F$16)/($A3492*($C$4/100)))&lt;=1,2*ASIN(($C$7*Coefficients!$F$16)/( $A3492*($C$4/100)))*180/PI(),180),FALSE))))</f>
        <v>2.7294652478008237</v>
      </c>
      <c r="H3492" s="50">
        <f>IF(AND(C$9="L",C$10="IB"),(($C$7*Coefficients!$C$16)/($A3492*SIN(C$5*PI()/180))*100/2)^2*PI(),IF(AND(C$9="C",C$10="IB"),(($C$7*Coefficients!$D$16)/($A3492*SIN(C$5*PI()/180))*100/2)^2*PI(),IF(AND(C$9="L",C$10="D"),(($C$7*Coefficients!$E$16)/($A3492*SIN(C$5*PI()/180))*100/2)^2*PI(),IF(AND(C$9="C",C$10="D"),(($C$7* Coefficients!$F$16)/($A3492*SIN(C$5*PI()/180))*100/2)^2*PI(),FALSE))))</f>
        <v>3.1258464110704374</v>
      </c>
      <c r="I3492" s="42">
        <f t="shared" ref="I3492:I3555" si="387">(0.8/A3492)*1000</f>
        <v>2.7931225238292098E-2</v>
      </c>
      <c r="L3492" s="44"/>
    </row>
    <row r="3493" spans="1:12" x14ac:dyDescent="0.25">
      <c r="A3493" s="51">
        <f t="shared" ref="A3493:A3556" si="388">A3492*10^(1/1000)</f>
        <v>28707.805820241556</v>
      </c>
      <c r="B3493" s="5">
        <f t="shared" si="382"/>
        <v>4.9130145742977242E-3</v>
      </c>
      <c r="C3493" s="49">
        <f t="shared" si="385"/>
        <v>-46.173038950856622</v>
      </c>
      <c r="D3493" s="5">
        <f t="shared" si="383"/>
        <v>276.14933176301764</v>
      </c>
      <c r="E3493" s="5">
        <f t="shared" si="384"/>
        <v>8663.9917356214701</v>
      </c>
      <c r="F3493" s="5">
        <f t="shared" si="386"/>
        <v>39.3771802935414</v>
      </c>
      <c r="G3493" s="16">
        <f>IF(AND(C$9="L",C$10="IB"),IF((($C$7*Coefficients!$C$16)/($A3493*($C$4/100)))&lt;=1,2*ASIN(($C$7*Coefficients!$C$16)/( $A3493*($C$4/100)))*180/PI(),180),IF(AND(C$9="C",C$10="IB"),IF((($C$7*Coefficients!$D$16)/($A3493*($C$4/100)))&lt;=1,2*ASIN(($C$7*Coefficients!$D$16)/( $A3493*($C$4/100)))*180/PI(),180),IF(AND(C$9="L",C$10="D"),IF((($C$7*Coefficients!$E$16)/($A3493*($C$4/100)))&lt;=1,2*ASIN(($C$7*Coefficients!$E$16)/( $A3493*($C$4/100)))*180/PI(),180),IF(AND(C$9="C",C$10="D"),IF((($C$7*Coefficients!$F$16)/($A3493*($C$4/100)))&lt;=1,2*ASIN(($C$7*Coefficients!$F$16)/( $A3493*($C$4/100)))*180/PI(),180),FALSE))))</f>
        <v>2.7231864685629379</v>
      </c>
      <c r="H3493" s="50">
        <f>IF(AND(C$9="L",C$10="IB"),(($C$7*Coefficients!$C$16)/($A3493*SIN(C$5*PI()/180))*100/2)^2*PI(),IF(AND(C$9="C",C$10="IB"),(($C$7*Coefficients!$D$16)/($A3493*SIN(C$5*PI()/180))*100/2)^2*PI(),IF(AND(C$9="L",C$10="D"),(($C$7*Coefficients!$E$16)/($A3493*SIN(C$5*PI()/180))*100/2)^2*PI(),IF(AND(C$9="C",C$10="D"),(($C$7* Coefficients!$F$16)/($A3493*SIN(C$5*PI()/180))*100/2)^2*PI(),FALSE))))</f>
        <v>3.1114844513883413</v>
      </c>
      <c r="I3493" s="42">
        <f t="shared" si="387"/>
        <v>2.7866985202886142E-2</v>
      </c>
      <c r="L3493" s="44"/>
    </row>
    <row r="3494" spans="1:12" x14ac:dyDescent="0.25">
      <c r="A3494" s="51">
        <f t="shared" si="388"/>
        <v>28773.984147351326</v>
      </c>
      <c r="B3494" s="5">
        <f t="shared" si="382"/>
        <v>5.255607436481383E-3</v>
      </c>
      <c r="C3494" s="49">
        <f t="shared" si="385"/>
        <v>-45.587541630521883</v>
      </c>
      <c r="D3494" s="5">
        <f t="shared" si="383"/>
        <v>276.78592171778433</v>
      </c>
      <c r="E3494" s="5">
        <f t="shared" si="384"/>
        <v>8703.9829044468479</v>
      </c>
      <c r="F3494" s="5">
        <f t="shared" si="386"/>
        <v>39.397180293541403</v>
      </c>
      <c r="G3494" s="16">
        <f>IF(AND(C$9="L",C$10="IB"),IF((($C$7*Coefficients!$C$16)/($A3494*($C$4/100)))&lt;=1,2*ASIN(($C$7*Coefficients!$C$16)/( $A3494*($C$4/100)))*180/PI(),180),IF(AND(C$9="C",C$10="IB"),IF((($C$7*Coefficients!$D$16)/($A3494*($C$4/100)))&lt;=1,2*ASIN(($C$7*Coefficients!$D$16)/( $A3494*($C$4/100)))*180/PI(),180),IF(AND(C$9="L",C$10="D"),IF((($C$7*Coefficients!$E$16)/($A3494*($C$4/100)))&lt;=1,2*ASIN(($C$7*Coefficients!$E$16)/( $A3494*($C$4/100)))*180/PI(),180),IF(AND(C$9="C",C$10="D"),IF((($C$7*Coefficients!$F$16)/($A3494*($C$4/100)))&lt;=1,2*ASIN(($C$7*Coefficients!$F$16)/( $A3494*($C$4/100)))*180/PI(),180),FALSE))))</f>
        <v>2.7169221382655819</v>
      </c>
      <c r="H3494" s="50">
        <f>IF(AND(C$9="L",C$10="IB"),(($C$7*Coefficients!$C$16)/($A3494*SIN(C$5*PI()/180))*100/2)^2*PI(),IF(AND(C$9="C",C$10="IB"),(($C$7*Coefficients!$D$16)/($A3494*SIN(C$5*PI()/180))*100/2)^2*PI(),IF(AND(C$9="L",C$10="D"),(($C$7*Coefficients!$E$16)/($A3494*SIN(C$5*PI()/180))*100/2)^2*PI(),IF(AND(C$9="C",C$10="D"),(($C$7* Coefficients!$F$16)/($A3494*SIN(C$5*PI()/180))*100/2)^2*PI(),FALSE))))</f>
        <v>3.0971884789169994</v>
      </c>
      <c r="I3494" s="42">
        <f t="shared" si="387"/>
        <v>2.780289291546165E-2</v>
      </c>
      <c r="L3494" s="44"/>
    </row>
    <row r="3495" spans="1:12" x14ac:dyDescent="0.25">
      <c r="A3495" s="51">
        <f t="shared" si="388"/>
        <v>28840.315031260681</v>
      </c>
      <c r="B3495" s="5">
        <f t="shared" si="382"/>
        <v>5.5534352754241564E-3</v>
      </c>
      <c r="C3495" s="49">
        <f t="shared" si="385"/>
        <v>-45.108765708267796</v>
      </c>
      <c r="D3495" s="5">
        <f t="shared" si="383"/>
        <v>277.4239791639547</v>
      </c>
      <c r="E3495" s="5">
        <f t="shared" si="384"/>
        <v>8744.1586641205122</v>
      </c>
      <c r="F3495" s="5">
        <f t="shared" si="386"/>
        <v>39.417180293541406</v>
      </c>
      <c r="G3495" s="16">
        <f>IF(AND(C$9="L",C$10="IB"),IF((($C$7*Coefficients!$C$16)/($A3495*($C$4/100)))&lt;=1,2*ASIN(($C$7*Coefficients!$C$16)/( $A3495*($C$4/100)))*180/PI(),180),IF(AND(C$9="C",C$10="IB"),IF((($C$7*Coefficients!$D$16)/($A3495*($C$4/100)))&lt;=1,2*ASIN(($C$7*Coefficients!$D$16)/( $A3495*($C$4/100)))*180/PI(),180),IF(AND(C$9="L",C$10="D"),IF((($C$7*Coefficients!$E$16)/($A3495*($C$4/100)))&lt;=1,2*ASIN(($C$7*Coefficients!$E$16)/( $A3495*($C$4/100)))*180/PI(),180),IF(AND(C$9="C",C$10="D"),IF((($C$7*Coefficients!$F$16)/($A3495*($C$4/100)))&lt;=1,2*ASIN(($C$7*Coefficients!$F$16)/( $A3495*($C$4/100)))*180/PI(),180),FALSE))))</f>
        <v>2.7106722236209837</v>
      </c>
      <c r="H3495" s="50">
        <f>IF(AND(C$9="L",C$10="IB"),(($C$7*Coefficients!$C$16)/($A3495*SIN(C$5*PI()/180))*100/2)^2*PI(),IF(AND(C$9="C",C$10="IB"),(($C$7*Coefficients!$D$16)/($A3495*SIN(C$5*PI()/180))*100/2)^2*PI(),IF(AND(C$9="L",C$10="D"),(($C$7*Coefficients!$E$16)/($A3495*SIN(C$5*PI()/180))*100/2)^2*PI(),IF(AND(C$9="C",C$10="D"),(($C$7* Coefficients!$F$16)/($A3495*SIN(C$5*PI()/180))*100/2)^2*PI(),FALSE))))</f>
        <v>3.0829581904727155</v>
      </c>
      <c r="I3495" s="42">
        <f t="shared" si="387"/>
        <v>2.7738948036207706E-2</v>
      </c>
      <c r="L3495" s="44"/>
    </row>
    <row r="3496" spans="1:12" x14ac:dyDescent="0.25">
      <c r="A3496" s="51">
        <f t="shared" si="388"/>
        <v>28906.798823649366</v>
      </c>
      <c r="B3496" s="5">
        <f t="shared" si="382"/>
        <v>5.8040460919865158E-3</v>
      </c>
      <c r="C3496" s="49">
        <f t="shared" si="385"/>
        <v>-44.725382946684931</v>
      </c>
      <c r="D3496" s="5">
        <f t="shared" si="383"/>
        <v>278.06350748444589</v>
      </c>
      <c r="E3496" s="5">
        <f t="shared" si="384"/>
        <v>8784.5198666751057</v>
      </c>
      <c r="F3496" s="5">
        <f t="shared" si="386"/>
        <v>39.437180293541402</v>
      </c>
      <c r="G3496" s="16">
        <f>IF(AND(C$9="L",C$10="IB"),IF((($C$7*Coefficients!$C$16)/($A3496*($C$4/100)))&lt;=1,2*ASIN(($C$7*Coefficients!$C$16)/( $A3496*($C$4/100)))*180/PI(),180),IF(AND(C$9="C",C$10="IB"),IF((($C$7*Coefficients!$D$16)/($A3496*($C$4/100)))&lt;=1,2*ASIN(($C$7*Coefficients!$D$16)/( $A3496*($C$4/100)))*180/PI(),180),IF(AND(C$9="L",C$10="D"),IF((($C$7*Coefficients!$E$16)/($A3496*($C$4/100)))&lt;=1,2*ASIN(($C$7*Coefficients!$E$16)/( $A3496*($C$4/100)))*180/PI(),180),IF(AND(C$9="C",C$10="D"),IF((($C$7*Coefficients!$F$16)/($A3496*($C$4/100)))&lt;=1,2*ASIN(($C$7*Coefficients!$F$16)/( $A3496*($C$4/100)))*180/PI(),180),FALSE))))</f>
        <v>2.7044366914183202</v>
      </c>
      <c r="H3496" s="50">
        <f>IF(AND(C$9="L",C$10="IB"),(($C$7*Coefficients!$C$16)/($A3496*SIN(C$5*PI()/180))*100/2)^2*PI(),IF(AND(C$9="C",C$10="IB"),(($C$7*Coefficients!$D$16)/($A3496*SIN(C$5*PI()/180))*100/2)^2*PI(),IF(AND(C$9="L",C$10="D"),(($C$7*Coefficients!$E$16)/($A3496*SIN(C$5*PI()/180))*100/2)^2*PI(),IF(AND(C$9="C",C$10="D"),(($C$7* Coefficients!$F$16)/($A3496*SIN(C$5*PI()/180))*100/2)^2*PI(),FALSE))))</f>
        <v>3.0687932842648036</v>
      </c>
      <c r="I3496" s="42">
        <f t="shared" si="387"/>
        <v>2.767515022609492E-2</v>
      </c>
      <c r="L3496" s="44"/>
    </row>
    <row r="3497" spans="1:12" x14ac:dyDescent="0.25">
      <c r="A3497" s="51">
        <f t="shared" si="388"/>
        <v>28973.435877007825</v>
      </c>
      <c r="B3497" s="5">
        <f t="shared" si="382"/>
        <v>6.0053671718086586E-3</v>
      </c>
      <c r="C3497" s="49">
        <f t="shared" si="385"/>
        <v>-44.429208688400351</v>
      </c>
      <c r="D3497" s="5">
        <f t="shared" si="383"/>
        <v>278.70451006997331</v>
      </c>
      <c r="E3497" s="5">
        <f t="shared" si="384"/>
        <v>8825.0673680760683</v>
      </c>
      <c r="F3497" s="5">
        <f t="shared" si="386"/>
        <v>39.457180293541406</v>
      </c>
      <c r="G3497" s="16">
        <f>IF(AND(C$9="L",C$10="IB"),IF((($C$7*Coefficients!$C$16)/($A3497*($C$4/100)))&lt;=1,2*ASIN(($C$7*Coefficients!$C$16)/( $A3497*($C$4/100)))*180/PI(),180),IF(AND(C$9="C",C$10="IB"),IF((($C$7*Coefficients!$D$16)/($A3497*($C$4/100)))&lt;=1,2*ASIN(($C$7*Coefficients!$D$16)/( $A3497*($C$4/100)))*180/PI(),180),IF(AND(C$9="L",C$10="D"),IF((($C$7*Coefficients!$E$16)/($A3497*($C$4/100)))&lt;=1,2*ASIN(($C$7*Coefficients!$E$16)/( $A3497*($C$4/100)))*180/PI(),180),IF(AND(C$9="C",C$10="D"),IF((($C$7*Coefficients!$F$16)/($A3497*($C$4/100)))&lt;=1,2*ASIN(($C$7*Coefficients!$F$16)/( $A3497*($C$4/100)))*180/PI(),180),FALSE))))</f>
        <v>2.6982155085235369</v>
      </c>
      <c r="H3497" s="50">
        <f>IF(AND(C$9="L",C$10="IB"),(($C$7*Coefficients!$C$16)/($A3497*SIN(C$5*PI()/180))*100/2)^2*PI(),IF(AND(C$9="C",C$10="IB"),(($C$7*Coefficients!$D$16)/($A3497*SIN(C$5*PI()/180))*100/2)^2*PI(),IF(AND(C$9="L",C$10="D"),(($C$7*Coefficients!$E$16)/($A3497*SIN(C$5*PI()/180))*100/2)^2*PI(),IF(AND(C$9="C",C$10="D"),(($C$7* Coefficients!$F$16)/($A3497*SIN(C$5*PI()/180))*100/2)^2*PI(),FALSE))))</f>
        <v>3.0546934598891688</v>
      </c>
      <c r="I3497" s="42">
        <f t="shared" si="387"/>
        <v>2.7611499146873653E-2</v>
      </c>
      <c r="L3497" s="44"/>
    </row>
    <row r="3498" spans="1:12" x14ac:dyDescent="0.25">
      <c r="A3498" s="51">
        <f t="shared" si="388"/>
        <v>29040.226544639085</v>
      </c>
      <c r="B3498" s="5">
        <f t="shared" si="382"/>
        <v>6.1557258679133843E-3</v>
      </c>
      <c r="C3498" s="49">
        <f t="shared" si="385"/>
        <v>-44.214414575717605</v>
      </c>
      <c r="D3498" s="5">
        <f t="shared" si="383"/>
        <v>279.34699031906899</v>
      </c>
      <c r="E3498" s="5">
        <f t="shared" si="384"/>
        <v>8865.8020282398156</v>
      </c>
      <c r="F3498" s="5">
        <f t="shared" si="386"/>
        <v>39.477180293541402</v>
      </c>
      <c r="G3498" s="16">
        <f>IF(AND(C$9="L",C$10="IB"),IF((($C$7*Coefficients!$C$16)/($A3498*($C$4/100)))&lt;=1,2*ASIN(($C$7*Coefficients!$C$16)/( $A3498*($C$4/100)))*180/PI(),180),IF(AND(C$9="C",C$10="IB"),IF((($C$7*Coefficients!$D$16)/($A3498*($C$4/100)))&lt;=1,2*ASIN(($C$7*Coefficients!$D$16)/( $A3498*($C$4/100)))*180/PI(),180),IF(AND(C$9="L",C$10="D"),IF((($C$7*Coefficients!$E$16)/($A3498*($C$4/100)))&lt;=1,2*ASIN(($C$7*Coefficients!$E$16)/( $A3498*($C$4/100)))*180/PI(),180),IF(AND(C$9="C",C$10="D"),IF((($C$7*Coefficients!$F$16)/($A3498*($C$4/100)))&lt;=1,2*ASIN(($C$7*Coefficients!$F$16)/( $A3498*($C$4/100)))*180/PI(),180),FALSE))))</f>
        <v>2.6920086418791627</v>
      </c>
      <c r="H3498" s="50">
        <f>IF(AND(C$9="L",C$10="IB"),(($C$7*Coefficients!$C$16)/($A3498*SIN(C$5*PI()/180))*100/2)^2*PI(),IF(AND(C$9="C",C$10="IB"),(($C$7*Coefficients!$D$16)/($A3498*SIN(C$5*PI()/180))*100/2)^2*PI(),IF(AND(C$9="L",C$10="D"),(($C$7*Coefficients!$E$16)/($A3498*SIN(C$5*PI()/180))*100/2)^2*PI(),IF(AND(C$9="C",C$10="D"),(($C$7* Coefficients!$F$16)/($A3498*SIN(C$5*PI()/180))*100/2)^2*PI(),FALSE))))</f>
        <v>3.0406584183219598</v>
      </c>
      <c r="I3498" s="42">
        <f t="shared" si="387"/>
        <v>2.7547994461072221E-2</v>
      </c>
      <c r="L3498" s="44"/>
    </row>
    <row r="3499" spans="1:12" x14ac:dyDescent="0.25">
      <c r="A3499" s="51">
        <f t="shared" si="388"/>
        <v>29107.171180660618</v>
      </c>
      <c r="B3499" s="5">
        <f t="shared" si="382"/>
        <v>6.253867306549349E-3</v>
      </c>
      <c r="C3499" s="49">
        <f t="shared" si="385"/>
        <v>-44.077026755576995</v>
      </c>
      <c r="D3499" s="5">
        <f t="shared" si="383"/>
        <v>279.9909516380992</v>
      </c>
      <c r="E3499" s="5">
        <f t="shared" si="384"/>
        <v>8906.7247110519402</v>
      </c>
      <c r="F3499" s="5">
        <f t="shared" si="386"/>
        <v>39.497180293541398</v>
      </c>
      <c r="G3499" s="16">
        <f>IF(AND(C$9="L",C$10="IB"),IF((($C$7*Coefficients!$C$16)/($A3499*($C$4/100)))&lt;=1,2*ASIN(($C$7*Coefficients!$C$16)/( $A3499*($C$4/100)))*180/PI(),180),IF(AND(C$9="C",C$10="IB"),IF((($C$7*Coefficients!$D$16)/($A3499*($C$4/100)))&lt;=1,2*ASIN(($C$7*Coefficients!$D$16)/( $A3499*($C$4/100)))*180/PI(),180),IF(AND(C$9="L",C$10="D"),IF((($C$7*Coefficients!$E$16)/($A3499*($C$4/100)))&lt;=1,2*ASIN(($C$7*Coefficients!$E$16)/( $A3499*($C$4/100)))*180/PI(),180),IF(AND(C$9="C",C$10="D"),IF((($C$7*Coefficients!$F$16)/($A3499*($C$4/100)))&lt;=1,2*ASIN(($C$7*Coefficients!$F$16)/( $A3499*($C$4/100)))*180/PI(),180),FALSE))))</f>
        <v>2.6858160585041371</v>
      </c>
      <c r="H3499" s="50">
        <f>IF(AND(C$9="L",C$10="IB"),(($C$7*Coefficients!$C$16)/($A3499*SIN(C$5*PI()/180))*100/2)^2*PI(),IF(AND(C$9="C",C$10="IB"),(($C$7*Coefficients!$D$16)/($A3499*SIN(C$5*PI()/180))*100/2)^2*PI(),IF(AND(C$9="L",C$10="D"),(($C$7*Coefficients!$E$16)/($A3499*SIN(C$5*PI()/180))*100/2)^2*PI(),IF(AND(C$9="C",C$10="D"),(($C$7* Coefficients!$F$16)/($A3499*SIN(C$5*PI()/180))*100/2)^2*PI(),FALSE))))</f>
        <v>3.0266878619132052</v>
      </c>
      <c r="I3499" s="42">
        <f t="shared" si="387"/>
        <v>2.7484635831995105E-2</v>
      </c>
      <c r="L3499" s="44"/>
    </row>
    <row r="3500" spans="1:12" x14ac:dyDescent="0.25">
      <c r="A3500" s="51">
        <f t="shared" si="388"/>
        <v>29174.270140006218</v>
      </c>
      <c r="B3500" s="5">
        <f t="shared" si="382"/>
        <v>6.2989688083609245E-3</v>
      </c>
      <c r="C3500" s="49">
        <f t="shared" si="385"/>
        <v>-44.014610844243293</v>
      </c>
      <c r="D3500" s="5">
        <f t="shared" si="383"/>
        <v>280.63639744128261</v>
      </c>
      <c r="E3500" s="5">
        <f t="shared" si="384"/>
        <v>8947.8362843855521</v>
      </c>
      <c r="F3500" s="5">
        <f t="shared" si="386"/>
        <v>39.517180293541401</v>
      </c>
      <c r="G3500" s="16">
        <f>IF(AND(C$9="L",C$10="IB"),IF((($C$7*Coefficients!$C$16)/($A3500*($C$4/100)))&lt;=1,2*ASIN(($C$7*Coefficients!$C$16)/( $A3500*($C$4/100)))*180/PI(),180),IF(AND(C$9="C",C$10="IB"),IF((($C$7*Coefficients!$D$16)/($A3500*($C$4/100)))&lt;=1,2*ASIN(($C$7*Coefficients!$D$16)/( $A3500*($C$4/100)))*180/PI(),180),IF(AND(C$9="L",C$10="D"),IF((($C$7*Coefficients!$E$16)/($A3500*($C$4/100)))&lt;=1,2*ASIN(($C$7*Coefficients!$E$16)/( $A3500*($C$4/100)))*180/PI(),180),IF(AND(C$9="C",C$10="D"),IF((($C$7*Coefficients!$F$16)/($A3500*($C$4/100)))&lt;=1,2*ASIN(($C$7*Coefficients!$F$16)/( $A3500*($C$4/100)))*180/PI(),180),FALSE))))</f>
        <v>2.6796377254936323</v>
      </c>
      <c r="H3500" s="50">
        <f>IF(AND(C$9="L",C$10="IB"),(($C$7*Coefficients!$C$16)/($A3500*SIN(C$5*PI()/180))*100/2)^2*PI(),IF(AND(C$9="C",C$10="IB"),(($C$7*Coefficients!$D$16)/($A3500*SIN(C$5*PI()/180))*100/2)^2*PI(),IF(AND(C$9="L",C$10="D"),(($C$7*Coefficients!$E$16)/($A3500*SIN(C$5*PI()/180))*100/2)^2*PI(),IF(AND(C$9="C",C$10="D"),(($C$7* Coefficients!$F$16)/($A3500*SIN(C$5*PI()/180))*100/2)^2*PI(),FALSE))))</f>
        <v>3.0127814943805142</v>
      </c>
      <c r="I3500" s="42">
        <f t="shared" si="387"/>
        <v>2.7421422923721153E-2</v>
      </c>
      <c r="L3500" s="44"/>
    </row>
    <row r="3501" spans="1:12" x14ac:dyDescent="0.25">
      <c r="A3501" s="51">
        <f t="shared" si="388"/>
        <v>29241.523778427891</v>
      </c>
      <c r="B3501" s="5">
        <f t="shared" si="382"/>
        <v>6.2906508405215014E-3</v>
      </c>
      <c r="C3501" s="49">
        <f t="shared" si="385"/>
        <v>-44.026088388949809</v>
      </c>
      <c r="D3501" s="5">
        <f t="shared" si="383"/>
        <v>281.28333115070882</v>
      </c>
      <c r="E3501" s="5">
        <f t="shared" si="384"/>
        <v>8989.1376201196908</v>
      </c>
      <c r="F3501" s="5">
        <f t="shared" si="386"/>
        <v>39.537180293541397</v>
      </c>
      <c r="G3501" s="16">
        <f>IF(AND(C$9="L",C$10="IB"),IF((($C$7*Coefficients!$C$16)/($A3501*($C$4/100)))&lt;=1,2*ASIN(($C$7*Coefficients!$C$16)/( $A3501*($C$4/100)))*180/PI(),180),IF(AND(C$9="C",C$10="IB"),IF((($C$7*Coefficients!$D$16)/($A3501*($C$4/100)))&lt;=1,2*ASIN(($C$7*Coefficients!$D$16)/( $A3501*($C$4/100)))*180/PI(),180),IF(AND(C$9="L",C$10="D"),IF((($C$7*Coefficients!$E$16)/($A3501*($C$4/100)))&lt;=1,2*ASIN(($C$7*Coefficients!$E$16)/( $A3501*($C$4/100)))*180/PI(),180),IF(AND(C$9="C",C$10="D"),IF((($C$7*Coefficients!$F$16)/($A3501*($C$4/100)))&lt;=1,2*ASIN(($C$7*Coefficients!$F$16)/( $A3501*($C$4/100)))*180/PI(),180),FALSE))))</f>
        <v>2.6734736100188705</v>
      </c>
      <c r="H3501" s="50">
        <f>IF(AND(C$9="L",C$10="IB"),(($C$7*Coefficients!$C$16)/($A3501*SIN(C$5*PI()/180))*100/2)^2*PI(),IF(AND(C$9="C",C$10="IB"),(($C$7*Coefficients!$D$16)/($A3501*SIN(C$5*PI()/180))*100/2)^2*PI(),IF(AND(C$9="L",C$10="D"),(($C$7*Coefficients!$E$16)/($A3501*SIN(C$5*PI()/180))*100/2)^2*PI(),IF(AND(C$9="C",C$10="D"),(($C$7* Coefficients!$F$16)/($A3501*SIN(C$5*PI()/180))*100/2)^2*PI(),FALSE))))</f>
        <v>2.9989390208027937</v>
      </c>
      <c r="I3501" s="42">
        <f t="shared" si="387"/>
        <v>2.7358355401101823E-2</v>
      </c>
      <c r="L3501" s="44"/>
    </row>
    <row r="3502" spans="1:12" x14ac:dyDescent="0.25">
      <c r="A3502" s="51">
        <f t="shared" si="388"/>
        <v>29308.932452497731</v>
      </c>
      <c r="B3502" s="5">
        <f t="shared" si="382"/>
        <v>6.2289843412965274E-3</v>
      </c>
      <c r="C3502" s="49">
        <f t="shared" si="385"/>
        <v>-44.111655217473221</v>
      </c>
      <c r="D3502" s="5">
        <f t="shared" si="383"/>
        <v>281.93175619635599</v>
      </c>
      <c r="E3502" s="5">
        <f t="shared" si="384"/>
        <v>9030.6295941577955</v>
      </c>
      <c r="F3502" s="5">
        <f t="shared" si="386"/>
        <v>39.5571802935414</v>
      </c>
      <c r="G3502" s="16">
        <f>IF(AND(C$9="L",C$10="IB"),IF((($C$7*Coefficients!$C$16)/($A3502*($C$4/100)))&lt;=1,2*ASIN(($C$7*Coefficients!$C$16)/( $A3502*($C$4/100)))*180/PI(),180),IF(AND(C$9="C",C$10="IB"),IF((($C$7*Coefficients!$D$16)/($A3502*($C$4/100)))&lt;=1,2*ASIN(($C$7*Coefficients!$D$16)/( $A3502*($C$4/100)))*180/PI(),180),IF(AND(C$9="L",C$10="D"),IF((($C$7*Coefficients!$E$16)/($A3502*($C$4/100)))&lt;=1,2*ASIN(($C$7*Coefficients!$E$16)/( $A3502*($C$4/100)))*180/PI(),180),IF(AND(C$9="C",C$10="D"),IF((($C$7*Coefficients!$F$16)/($A3502*($C$4/100)))&lt;=1,2*ASIN(($C$7*Coefficients!$F$16)/( $A3502*($C$4/100)))*180/PI(),180),FALSE))))</f>
        <v>2.6673236793269508</v>
      </c>
      <c r="H3502" s="50">
        <f>IF(AND(C$9="L",C$10="IB"),(($C$7*Coefficients!$C$16)/($A3502*SIN(C$5*PI()/180))*100/2)^2*PI(),IF(AND(C$9="C",C$10="IB"),(($C$7*Coefficients!$D$16)/($A3502*SIN(C$5*PI()/180))*100/2)^2*PI(),IF(AND(C$9="L",C$10="D"),(($C$7*Coefficients!$E$16)/($A3502*SIN(C$5*PI()/180))*100/2)^2*PI(),IF(AND(C$9="C",C$10="D"),(($C$7* Coefficients!$F$16)/($A3502*SIN(C$5*PI()/180))*100/2)^2*PI(),FALSE))))</f>
        <v>2.9851601476139851</v>
      </c>
      <c r="I3502" s="42">
        <f t="shared" si="387"/>
        <v>2.7295432929759385E-2</v>
      </c>
      <c r="L3502" s="44"/>
    </row>
    <row r="3503" spans="1:12" x14ac:dyDescent="0.25">
      <c r="A3503" s="51">
        <f t="shared" si="388"/>
        <v>29376.496519609816</v>
      </c>
      <c r="B3503" s="5">
        <f t="shared" si="382"/>
        <v>6.1144942864465842E-3</v>
      </c>
      <c r="C3503" s="49">
        <f t="shared" si="385"/>
        <v>-44.27278912966878</v>
      </c>
      <c r="D3503" s="5">
        <f t="shared" si="383"/>
        <v>282.58167601610887</v>
      </c>
      <c r="E3503" s="5">
        <f t="shared" si="384"/>
        <v>9072.3130864462946</v>
      </c>
      <c r="F3503" s="5">
        <f t="shared" si="386"/>
        <v>39.577180293541396</v>
      </c>
      <c r="G3503" s="16">
        <f>IF(AND(C$9="L",C$10="IB"),IF((($C$7*Coefficients!$C$16)/($A3503*($C$4/100)))&lt;=1,2*ASIN(($C$7*Coefficients!$C$16)/( $A3503*($C$4/100)))*180/PI(),180),IF(AND(C$9="C",C$10="IB"),IF((($C$7*Coefficients!$D$16)/($A3503*($C$4/100)))&lt;=1,2*ASIN(($C$7*Coefficients!$D$16)/( $A3503*($C$4/100)))*180/PI(),180),IF(AND(C$9="L",C$10="D"),IF((($C$7*Coefficients!$E$16)/($A3503*($C$4/100)))&lt;=1,2*ASIN(($C$7*Coefficients!$E$16)/( $A3503*($C$4/100)))*180/PI(),180),IF(AND(C$9="C",C$10="D"),IF((($C$7*Coefficients!$F$16)/($A3503*($C$4/100)))&lt;=1,2*ASIN(($C$7*Coefficients!$F$16)/( $A3503*($C$4/100)))*180/PI(),180),FALSE))))</f>
        <v>2.6611879007406678</v>
      </c>
      <c r="H3503" s="50">
        <f>IF(AND(C$9="L",C$10="IB"),(($C$7*Coefficients!$C$16)/($A3503*SIN(C$5*PI()/180))*100/2)^2*PI(),IF(AND(C$9="C",C$10="IB"),(($C$7*Coefficients!$D$16)/($A3503*SIN(C$5*PI()/180))*100/2)^2*PI(),IF(AND(C$9="L",C$10="D"),(($C$7*Coefficients!$E$16)/($A3503*SIN(C$5*PI()/180))*100/2)^2*PI(),IF(AND(C$9="C",C$10="D"),(($C$7* Coefficients!$F$16)/($A3503*SIN(C$5*PI()/180))*100/2)^2*PI(),FALSE))))</f>
        <v>2.9714445825968454</v>
      </c>
      <c r="I3503" s="42">
        <f t="shared" si="387"/>
        <v>2.7232655176085165E-2</v>
      </c>
      <c r="L3503" s="44"/>
    </row>
    <row r="3504" spans="1:12" x14ac:dyDescent="0.25">
      <c r="A3504" s="51">
        <f t="shared" si="388"/>
        <v>29444.216337982107</v>
      </c>
      <c r="B3504" s="5">
        <f t="shared" si="382"/>
        <v>5.9481593967609806E-3</v>
      </c>
      <c r="C3504" s="49">
        <f t="shared" si="385"/>
        <v>-44.512348038354112</v>
      </c>
      <c r="D3504" s="5">
        <f t="shared" si="383"/>
        <v>283.23309405577794</v>
      </c>
      <c r="E3504" s="5">
        <f t="shared" si="384"/>
        <v>9114.1889809932709</v>
      </c>
      <c r="F3504" s="5">
        <f t="shared" si="386"/>
        <v>39.597180293541399</v>
      </c>
      <c r="G3504" s="16">
        <f>IF(AND(C$9="L",C$10="IB"),IF((($C$7*Coefficients!$C$16)/($A3504*($C$4/100)))&lt;=1,2*ASIN(($C$7*Coefficients!$C$16)/( $A3504*($C$4/100)))*180/PI(),180),IF(AND(C$9="C",C$10="IB"),IF((($C$7*Coefficients!$D$16)/($A3504*($C$4/100)))&lt;=1,2*ASIN(($C$7*Coefficients!$D$16)/( $A3504*($C$4/100)))*180/PI(),180),IF(AND(C$9="L",C$10="D"),IF((($C$7*Coefficients!$E$16)/($A3504*($C$4/100)))&lt;=1,2*ASIN(($C$7*Coefficients!$E$16)/( $A3504*($C$4/100)))*180/PI(),180),IF(AND(C$9="C",C$10="D"),IF((($C$7*Coefficients!$F$16)/($A3504*($C$4/100)))&lt;=1,2*ASIN(($C$7*Coefficients!$F$16)/( $A3504*($C$4/100)))*180/PI(),180),FALSE))))</f>
        <v>2.6550662416583402</v>
      </c>
      <c r="H3504" s="50">
        <f>IF(AND(C$9="L",C$10="IB"),(($C$7*Coefficients!$C$16)/($A3504*SIN(C$5*PI()/180))*100/2)^2*PI(),IF(AND(C$9="C",C$10="IB"),(($C$7*Coefficients!$D$16)/($A3504*SIN(C$5*PI()/180))*100/2)^2*PI(),IF(AND(C$9="L",C$10="D"),(($C$7*Coefficients!$E$16)/($A3504*SIN(C$5*PI()/180))*100/2)^2*PI(),IF(AND(C$9="C",C$10="D"),(($C$7* Coefficients!$F$16)/($A3504*SIN(C$5*PI()/180))*100/2)^2*PI(),FALSE))))</f>
        <v>2.9577920348767455</v>
      </c>
      <c r="I3504" s="42">
        <f t="shared" si="387"/>
        <v>2.7170021807237758E-2</v>
      </c>
      <c r="L3504" s="44"/>
    </row>
    <row r="3505" spans="1:12" x14ac:dyDescent="0.25">
      <c r="A3505" s="51">
        <f t="shared" si="388"/>
        <v>29512.092266658336</v>
      </c>
      <c r="B3505" s="5">
        <f t="shared" si="382"/>
        <v>5.7314079176196027E-3</v>
      </c>
      <c r="C3505" s="49">
        <f t="shared" si="385"/>
        <v>-44.834773613895784</v>
      </c>
      <c r="D3505" s="5">
        <f t="shared" si="383"/>
        <v>283.88601376911663</v>
      </c>
      <c r="E3505" s="5">
        <f t="shared" si="384"/>
        <v>9156.2581658871932</v>
      </c>
      <c r="F3505" s="5">
        <f t="shared" si="386"/>
        <v>39.617180293541395</v>
      </c>
      <c r="G3505" s="16">
        <f>IF(AND(C$9="L",C$10="IB"),IF((($C$7*Coefficients!$C$16)/($A3505*($C$4/100)))&lt;=1,2*ASIN(($C$7*Coefficients!$C$16)/( $A3505*($C$4/100)))*180/PI(),180),IF(AND(C$9="C",C$10="IB"),IF((($C$7*Coefficients!$D$16)/($A3505*($C$4/100)))&lt;=1,2*ASIN(($C$7*Coefficients!$D$16)/( $A3505*($C$4/100)))*180/PI(),180),IF(AND(C$9="L",C$10="D"),IF((($C$7*Coefficients!$E$16)/($A3505*($C$4/100)))&lt;=1,2*ASIN(($C$7*Coefficients!$E$16)/( $A3505*($C$4/100)))*180/PI(),180),IF(AND(C$9="C",C$10="D"),IF((($C$7*Coefficients!$F$16)/($A3505*($C$4/100)))&lt;=1,2*ASIN(($C$7*Coefficients!$F$16)/( $A3505*($C$4/100)))*180/PI(),180),FALSE))))</f>
        <v>2.6489586695536307</v>
      </c>
      <c r="H3505" s="50">
        <f>IF(AND(C$9="L",C$10="IB"),(($C$7*Coefficients!$C$16)/($A3505*SIN(C$5*PI()/180))*100/2)^2*PI(),IF(AND(C$9="C",C$10="IB"),(($C$7*Coefficients!$D$16)/($A3505*SIN(C$5*PI()/180))*100/2)^2*PI(),IF(AND(C$9="L",C$10="D"),(($C$7*Coefficients!$E$16)/($A3505*SIN(C$5*PI()/180))*100/2)^2*PI(),IF(AND(C$9="C",C$10="D"),(($C$7* Coefficients!$F$16)/($A3505*SIN(C$5*PI()/180))*100/2)^2*PI(),FALSE))))</f>
        <v>2.9442022149155096</v>
      </c>
      <c r="I3505" s="42">
        <f t="shared" si="387"/>
        <v>2.7107532491141274E-2</v>
      </c>
      <c r="L3505" s="44"/>
    </row>
    <row r="3506" spans="1:12" x14ac:dyDescent="0.25">
      <c r="A3506" s="51">
        <f t="shared" si="388"/>
        <v>29580.124665509924</v>
      </c>
      <c r="B3506" s="5">
        <f t="shared" si="382"/>
        <v>5.466109434585832E-3</v>
      </c>
      <c r="C3506" s="49">
        <f t="shared" si="385"/>
        <v>-45.246433554729599</v>
      </c>
      <c r="D3506" s="5">
        <f t="shared" si="383"/>
        <v>284.54043861784032</v>
      </c>
      <c r="E3506" s="5">
        <f t="shared" si="384"/>
        <v>9198.5215333157703</v>
      </c>
      <c r="F3506" s="5">
        <f t="shared" si="386"/>
        <v>39.637180293541398</v>
      </c>
      <c r="G3506" s="16">
        <f>IF(AND(C$9="L",C$10="IB"),IF((($C$7*Coefficients!$C$16)/($A3506*($C$4/100)))&lt;=1,2*ASIN(($C$7*Coefficients!$C$16)/( $A3506*($C$4/100)))*180/PI(),180),IF(AND(C$9="C",C$10="IB"),IF((($C$7*Coefficients!$D$16)/($A3506*($C$4/100)))&lt;=1,2*ASIN(($C$7*Coefficients!$D$16)/( $A3506*($C$4/100)))*180/PI(),180),IF(AND(C$9="L",C$10="D"),IF((($C$7*Coefficients!$E$16)/($A3506*($C$4/100)))&lt;=1,2*ASIN(($C$7*Coefficients!$E$16)/( $A3506*($C$4/100)))*180/PI(),180),IF(AND(C$9="C",C$10="D"),IF((($C$7*Coefficients!$F$16)/($A3506*($C$4/100)))&lt;=1,2*ASIN(($C$7*Coefficients!$F$16)/( $A3506*($C$4/100)))*180/PI(),180),FALSE))))</f>
        <v>2.6428651519753719</v>
      </c>
      <c r="H3506" s="50">
        <f>IF(AND(C$9="L",C$10="IB"),(($C$7*Coefficients!$C$16)/($A3506*SIN(C$5*PI()/180))*100/2)^2*PI(),IF(AND(C$9="C",C$10="IB"),(($C$7*Coefficients!$D$16)/($A3506*SIN(C$5*PI()/180))*100/2)^2*PI(),IF(AND(C$9="L",C$10="D"),(($C$7*Coefficients!$E$16)/($A3506*SIN(C$5*PI()/180))*100/2)^2*PI(),IF(AND(C$9="C",C$10="D"),(($C$7* Coefficients!$F$16)/($A3506*SIN(C$5*PI()/180))*100/2)^2*PI(),FALSE))))</f>
        <v>2.9306748345052633</v>
      </c>
      <c r="I3506" s="42">
        <f t="shared" si="387"/>
        <v>2.7045186896483591E-2</v>
      </c>
      <c r="L3506" s="44"/>
    </row>
    <row r="3507" spans="1:12" x14ac:dyDescent="0.25">
      <c r="A3507" s="51">
        <f t="shared" si="388"/>
        <v>29648.313895237876</v>
      </c>
      <c r="B3507" s="5">
        <f t="shared" si="382"/>
        <v>5.1545627233824205E-3</v>
      </c>
      <c r="C3507" s="49">
        <f t="shared" si="385"/>
        <v>-45.756163425754892</v>
      </c>
      <c r="D3507" s="5">
        <f t="shared" si="383"/>
        <v>285.19637207164436</v>
      </c>
      <c r="E3507" s="5">
        <f t="shared" si="384"/>
        <v>9240.9799795848558</v>
      </c>
      <c r="F3507" s="5">
        <f t="shared" si="386"/>
        <v>39.657180293541394</v>
      </c>
      <c r="G3507" s="16">
        <f>IF(AND(C$9="L",C$10="IB"),IF((($C$7*Coefficients!$C$16)/($A3507*($C$4/100)))&lt;=1,2*ASIN(($C$7*Coefficients!$C$16)/( $A3507*($C$4/100)))*180/PI(),180),IF(AND(C$9="C",C$10="IB"),IF((($C$7*Coefficients!$D$16)/($A3507*($C$4/100)))&lt;=1,2*ASIN(($C$7*Coefficients!$D$16)/( $A3507*($C$4/100)))*180/PI(),180),IF(AND(C$9="L",C$10="D"),IF((($C$7*Coefficients!$E$16)/($A3507*($C$4/100)))&lt;=1,2*ASIN(($C$7*Coefficients!$E$16)/( $A3507*($C$4/100)))*180/PI(),180),IF(AND(C$9="C",C$10="D"),IF((($C$7*Coefficients!$F$16)/($A3507*($C$4/100)))&lt;=1,2*ASIN(($C$7*Coefficients!$F$16)/( $A3507*($C$4/100)))*180/PI(),180),FALSE))))</f>
        <v>2.6367856565473895</v>
      </c>
      <c r="H3507" s="50">
        <f>IF(AND(C$9="L",C$10="IB"),(($C$7*Coefficients!$C$16)/($A3507*SIN(C$5*PI()/180))*100/2)^2*PI(),IF(AND(C$9="C",C$10="IB"),(($C$7*Coefficients!$D$16)/($A3507*SIN(C$5*PI()/180))*100/2)^2*PI(),IF(AND(C$9="L",C$10="D"),(($C$7*Coefficients!$E$16)/($A3507*SIN(C$5*PI()/180))*100/2)^2*PI(),IF(AND(C$9="C",C$10="D"),(($C$7* Coefficients!$F$16)/($A3507*SIN(C$5*PI()/180))*100/2)^2*PI(),FALSE))))</f>
        <v>2.917209606762329</v>
      </c>
      <c r="I3507" s="42">
        <f t="shared" si="387"/>
        <v>2.6982984692714561E-2</v>
      </c>
      <c r="L3507" s="44"/>
    </row>
    <row r="3508" spans="1:12" x14ac:dyDescent="0.25">
      <c r="A3508" s="51">
        <f t="shared" si="388"/>
        <v>29716.660317374699</v>
      </c>
      <c r="B3508" s="5">
        <f t="shared" si="382"/>
        <v>4.799479667921696E-3</v>
      </c>
      <c r="C3508" s="49">
        <f t="shared" si="385"/>
        <v>-46.376116875819534</v>
      </c>
      <c r="D3508" s="5">
        <f t="shared" si="383"/>
        <v>285.85381760822281</v>
      </c>
      <c r="E3508" s="5">
        <f t="shared" si="384"/>
        <v>9283.634405137469</v>
      </c>
      <c r="F3508" s="5">
        <f t="shared" si="386"/>
        <v>39.677180293541397</v>
      </c>
      <c r="G3508" s="16">
        <f>IF(AND(C$9="L",C$10="IB"),IF((($C$7*Coefficients!$C$16)/($A3508*($C$4/100)))&lt;=1,2*ASIN(($C$7*Coefficients!$C$16)/( $A3508*($C$4/100)))*180/PI(),180),IF(AND(C$9="C",C$10="IB"),IF((($C$7*Coefficients!$D$16)/($A3508*($C$4/100)))&lt;=1,2*ASIN(($C$7*Coefficients!$D$16)/( $A3508*($C$4/100)))*180/PI(),180),IF(AND(C$9="L",C$10="D"),IF((($C$7*Coefficients!$E$16)/($A3508*($C$4/100)))&lt;=1,2*ASIN(($C$7*Coefficients!$E$16)/( $A3508*($C$4/100)))*180/PI(),180),IF(AND(C$9="C",C$10="D"),IF((($C$7*Coefficients!$F$16)/($A3508*($C$4/100)))&lt;=1,2*ASIN(($C$7*Coefficients!$F$16)/( $A3508*($C$4/100)))*180/PI(),180),FALSE))))</f>
        <v>2.6307201509683291</v>
      </c>
      <c r="H3508" s="50">
        <f>IF(AND(C$9="L",C$10="IB"),(($C$7*Coefficients!$C$16)/($A3508*SIN(C$5*PI()/180))*100/2)^2*PI(),IF(AND(C$9="C",C$10="IB"),(($C$7*Coefficients!$D$16)/($A3508*SIN(C$5*PI()/180))*100/2)^2*PI(),IF(AND(C$9="L",C$10="D"),(($C$7*Coefficients!$E$16)/($A3508*SIN(C$5*PI()/180))*100/2)^2*PI(),IF(AND(C$9="C",C$10="D"),(($C$7* Coefficients!$F$16)/($A3508*SIN(C$5*PI()/180))*100/2)^2*PI(),FALSE))))</f>
        <v>2.9038062461211407</v>
      </c>
      <c r="I3508" s="42">
        <f t="shared" si="387"/>
        <v>2.6920925550044297E-2</v>
      </c>
      <c r="L3508" s="44"/>
    </row>
    <row r="3509" spans="1:12" x14ac:dyDescent="0.25">
      <c r="A3509" s="51">
        <f t="shared" si="388"/>
        <v>29785.164294286318</v>
      </c>
      <c r="B3509" s="5">
        <f t="shared" si="382"/>
        <v>4.4039653160605069E-3</v>
      </c>
      <c r="C3509" s="49">
        <f t="shared" si="385"/>
        <v>-47.123122200467336</v>
      </c>
      <c r="D3509" s="5">
        <f t="shared" si="383"/>
        <v>286.51277871328625</v>
      </c>
      <c r="E3509" s="5">
        <f t="shared" si="384"/>
        <v>9326.4857145728784</v>
      </c>
      <c r="F3509" s="5">
        <f t="shared" si="386"/>
        <v>39.6971802935414</v>
      </c>
      <c r="G3509" s="16">
        <f>IF(AND(C$9="L",C$10="IB"),IF((($C$7*Coefficients!$C$16)/($A3509*($C$4/100)))&lt;=1,2*ASIN(($C$7*Coefficients!$C$16)/( $A3509*($C$4/100)))*180/PI(),180),IF(AND(C$9="C",C$10="IB"),IF((($C$7*Coefficients!$D$16)/($A3509*($C$4/100)))&lt;=1,2*ASIN(($C$7*Coefficients!$D$16)/( $A3509*($C$4/100)))*180/PI(),180),IF(AND(C$9="L",C$10="D"),IF((($C$7*Coefficients!$E$16)/($A3509*($C$4/100)))&lt;=1,2*ASIN(($C$7*Coefficients!$E$16)/( $A3509*($C$4/100)))*180/PI(),180),IF(AND(C$9="C",C$10="D"),IF((($C$7*Coefficients!$F$16)/($A3509*($C$4/100)))&lt;=1,2*ASIN(($C$7*Coefficients!$F$16)/( $A3509*($C$4/100)))*180/PI(),180),FALSE))))</f>
        <v>2.6246686030114801</v>
      </c>
      <c r="H3509" s="50">
        <f>IF(AND(C$9="L",C$10="IB"),(($C$7*Coefficients!$C$16)/($A3509*SIN(C$5*PI()/180))*100/2)^2*PI(),IF(AND(C$9="C",C$10="IB"),(($C$7*Coefficients!$D$16)/($A3509*SIN(C$5*PI()/180))*100/2)^2*PI(),IF(AND(C$9="L",C$10="D"),(($C$7*Coefficients!$E$16)/($A3509*SIN(C$5*PI()/180))*100/2)^2*PI(),IF(AND(C$9="C",C$10="D"),(($C$7* Coefficients!$F$16)/($A3509*SIN(C$5*PI()/180))*100/2)^2*PI(),FALSE))))</f>
        <v>2.8904644683281848</v>
      </c>
      <c r="I3509" s="42">
        <f t="shared" si="387"/>
        <v>2.6859009139441406E-2</v>
      </c>
      <c r="L3509" s="44"/>
    </row>
    <row r="3510" spans="1:12" x14ac:dyDescent="0.25">
      <c r="A3510" s="51">
        <f t="shared" si="388"/>
        <v>29853.826189174004</v>
      </c>
      <c r="B3510" s="5">
        <f t="shared" si="382"/>
        <v>3.9714941791129986E-3</v>
      </c>
      <c r="C3510" s="49">
        <f t="shared" si="385"/>
        <v>-48.020921392902181</v>
      </c>
      <c r="D3510" s="5">
        <f t="shared" si="383"/>
        <v>287.17325888058093</v>
      </c>
      <c r="E3510" s="5">
        <f t="shared" si="384"/>
        <v>9369.5348166657895</v>
      </c>
      <c r="F3510" s="5">
        <f t="shared" si="386"/>
        <v>39.717180293541396</v>
      </c>
      <c r="G3510" s="16">
        <f>IF(AND(C$9="L",C$10="IB"),IF((($C$7*Coefficients!$C$16)/($A3510*($C$4/100)))&lt;=1,2*ASIN(($C$7*Coefficients!$C$16)/( $A3510*($C$4/100)))*180/PI(),180),IF(AND(C$9="C",C$10="IB"),IF((($C$7*Coefficients!$D$16)/($A3510*($C$4/100)))&lt;=1,2*ASIN(($C$7*Coefficients!$D$16)/( $A3510*($C$4/100)))*180/PI(),180),IF(AND(C$9="L",C$10="D"),IF((($C$7*Coefficients!$E$16)/($A3510*($C$4/100)))&lt;=1,2*ASIN(($C$7*Coefficients!$E$16)/( $A3510*($C$4/100)))*180/PI(),180),IF(AND(C$9="C",C$10="D"),IF((($C$7*Coefficients!$F$16)/($A3510*($C$4/100)))&lt;=1,2*ASIN(($C$7*Coefficients!$F$16)/( $A3510*($C$4/100)))*180/PI(),180),FALSE))))</f>
        <v>2.6186309805246033</v>
      </c>
      <c r="H3510" s="50">
        <f>IF(AND(C$9="L",C$10="IB"),(($C$7*Coefficients!$C$16)/($A3510*SIN(C$5*PI()/180))*100/2)^2*PI(),IF(AND(C$9="C",C$10="IB"),(($C$7*Coefficients!$D$16)/($A3510*SIN(C$5*PI()/180))*100/2)^2*PI(),IF(AND(C$9="L",C$10="D"),(($C$7*Coefficients!$E$16)/($A3510*SIN(C$5*PI()/180))*100/2)^2*PI(),IF(AND(C$9="C",C$10="D"),(($C$7* Coefficients!$F$16)/($A3510*SIN(C$5*PI()/180))*100/2)^2*PI(),FALSE))))</f>
        <v>2.8771839904359773</v>
      </c>
      <c r="I3510" s="42">
        <f t="shared" si="387"/>
        <v>2.6797235132631235E-2</v>
      </c>
      <c r="L3510" s="44"/>
    </row>
    <row r="3511" spans="1:12" x14ac:dyDescent="0.25">
      <c r="A3511" s="51">
        <f t="shared" si="388"/>
        <v>29922.646366076286</v>
      </c>
      <c r="B3511" s="5">
        <f t="shared" si="382"/>
        <v>3.5058829175651837E-3</v>
      </c>
      <c r="C3511" s="49">
        <f t="shared" si="385"/>
        <v>-49.104051833894232</v>
      </c>
      <c r="D3511" s="5">
        <f t="shared" si="383"/>
        <v>287.83526161190696</v>
      </c>
      <c r="E3511" s="5">
        <f t="shared" si="384"/>
        <v>9412.7826243856398</v>
      </c>
      <c r="F3511" s="5">
        <f t="shared" si="386"/>
        <v>39.737180293541392</v>
      </c>
      <c r="G3511" s="16">
        <f>IF(AND(C$9="L",C$10="IB"),IF((($C$7*Coefficients!$C$16)/($A3511*($C$4/100)))&lt;=1,2*ASIN(($C$7*Coefficients!$C$16)/( $A3511*($C$4/100)))*180/PI(),180),IF(AND(C$9="C",C$10="IB"),IF((($C$7*Coefficients!$D$16)/($A3511*($C$4/100)))&lt;=1,2*ASIN(($C$7*Coefficients!$D$16)/( $A3511*($C$4/100)))*180/PI(),180),IF(AND(C$9="L",C$10="D"),IF((($C$7*Coefficients!$E$16)/($A3511*($C$4/100)))&lt;=1,2*ASIN(($C$7*Coefficients!$E$16)/( $A3511*($C$4/100)))*180/PI(),180),IF(AND(C$9="C",C$10="D"),IF((($C$7*Coefficients!$F$16)/($A3511*($C$4/100)))&lt;=1,2*ASIN(($C$7*Coefficients!$F$16)/( $A3511*($C$4/100)))*180/PI(),180),FALSE))))</f>
        <v>2.6126072514297558</v>
      </c>
      <c r="H3511" s="50">
        <f>IF(AND(C$9="L",C$10="IB"),(($C$7*Coefficients!$C$16)/($A3511*SIN(C$5*PI()/180))*100/2)^2*PI(),IF(AND(C$9="C",C$10="IB"),(($C$7*Coefficients!$D$16)/($A3511*SIN(C$5*PI()/180))*100/2)^2*PI(),IF(AND(C$9="L",C$10="D"),(($C$7*Coefficients!$E$16)/($A3511*SIN(C$5*PI()/180))*100/2)^2*PI(),IF(AND(C$9="C",C$10="D"),(($C$7* Coefficients!$F$16)/($A3511*SIN(C$5*PI()/180))*100/2)^2*PI(),FALSE))))</f>
        <v>2.8639645307970554</v>
      </c>
      <c r="I3511" s="42">
        <f t="shared" si="387"/>
        <v>2.6735603202094151E-2</v>
      </c>
      <c r="L3511" s="44"/>
    </row>
    <row r="3512" spans="1:12" x14ac:dyDescent="0.25">
      <c r="A3512" s="51">
        <f t="shared" si="388"/>
        <v>29991.625189870891</v>
      </c>
      <c r="B3512" s="5">
        <f t="shared" si="382"/>
        <v>3.0112595915453852E-3</v>
      </c>
      <c r="C3512" s="49">
        <f t="shared" si="385"/>
        <v>-50.425036073297662</v>
      </c>
      <c r="D3512" s="5">
        <f t="shared" si="383"/>
        <v>288.49879041713695</v>
      </c>
      <c r="E3512" s="5">
        <f t="shared" si="384"/>
        <v>9456.2300549159263</v>
      </c>
      <c r="F3512" s="5">
        <f t="shared" si="386"/>
        <v>39.757180293541396</v>
      </c>
      <c r="G3512" s="16">
        <f>IF(AND(C$9="L",C$10="IB"),IF((($C$7*Coefficients!$C$16)/($A3512*($C$4/100)))&lt;=1,2*ASIN(($C$7*Coefficients!$C$16)/( $A3512*($C$4/100)))*180/PI(),180),IF(AND(C$9="C",C$10="IB"),IF((($C$7*Coefficients!$D$16)/($A3512*($C$4/100)))&lt;=1,2*ASIN(($C$7*Coefficients!$D$16)/( $A3512*($C$4/100)))*180/PI(),180),IF(AND(C$9="L",C$10="D"),IF((($C$7*Coefficients!$E$16)/($A3512*($C$4/100)))&lt;=1,2*ASIN(($C$7*Coefficients!$E$16)/( $A3512*($C$4/100)))*180/PI(),180),IF(AND(C$9="C",C$10="D"),IF((($C$7*Coefficients!$F$16)/($A3512*($C$4/100)))&lt;=1,2*ASIN(($C$7*Coefficients!$F$16)/( $A3512*($C$4/100)))*180/PI(),180),FALSE))))</f>
        <v>2.6065973837231171</v>
      </c>
      <c r="H3512" s="50">
        <f>IF(AND(C$9="L",C$10="IB"),(($C$7*Coefficients!$C$16)/($A3512*SIN(C$5*PI()/180))*100/2)^2*PI(),IF(AND(C$9="C",C$10="IB"),(($C$7*Coefficients!$D$16)/($A3512*SIN(C$5*PI()/180))*100/2)^2*PI(),IF(AND(C$9="L",C$10="D"),(($C$7*Coefficients!$E$16)/($A3512*SIN(C$5*PI()/180))*100/2)^2*PI(),IF(AND(C$9="C",C$10="D"),(($C$7* Coefficients!$F$16)/($A3512*SIN(C$5*PI()/180))*100/2)^2*PI(),FALSE))))</f>
        <v>2.8508058090580133</v>
      </c>
      <c r="I3512" s="42">
        <f t="shared" si="387"/>
        <v>2.6674113021063796E-2</v>
      </c>
      <c r="L3512" s="44"/>
    </row>
    <row r="3513" spans="1:12" x14ac:dyDescent="0.25">
      <c r="A3513" s="51">
        <f t="shared" si="388"/>
        <v>30060.763026276676</v>
      </c>
      <c r="B3513" s="5">
        <f t="shared" si="382"/>
        <v>2.4920296900775712E-3</v>
      </c>
      <c r="C3513" s="49">
        <f t="shared" si="385"/>
        <v>-52.068935755826821</v>
      </c>
      <c r="D3513" s="5">
        <f t="shared" si="383"/>
        <v>289.16384881423454</v>
      </c>
      <c r="E3513" s="5">
        <f t="shared" si="384"/>
        <v>9499.8780296736768</v>
      </c>
      <c r="F3513" s="5">
        <f t="shared" si="386"/>
        <v>39.777180293541392</v>
      </c>
      <c r="G3513" s="16">
        <f>IF(AND(C$9="L",C$10="IB"),IF((($C$7*Coefficients!$C$16)/($A3513*($C$4/100)))&lt;=1,2*ASIN(($C$7*Coefficients!$C$16)/( $A3513*($C$4/100)))*180/PI(),180),IF(AND(C$9="C",C$10="IB"),IF((($C$7*Coefficients!$D$16)/($A3513*($C$4/100)))&lt;=1,2*ASIN(($C$7*Coefficients!$D$16)/( $A3513*($C$4/100)))*180/PI(),180),IF(AND(C$9="L",C$10="D"),IF((($C$7*Coefficients!$E$16)/($A3513*($C$4/100)))&lt;=1,2*ASIN(($C$7*Coefficients!$E$16)/( $A3513*($C$4/100)))*180/PI(),180),IF(AND(C$9="C",C$10="D"),IF((($C$7*Coefficients!$F$16)/($A3513*($C$4/100)))&lt;=1,2*ASIN(($C$7*Coefficients!$F$16)/( $A3513*($C$4/100)))*180/PI(),180),FALSE))))</f>
        <v>2.6006013454748191</v>
      </c>
      <c r="H3513" s="50">
        <f>IF(AND(C$9="L",C$10="IB"),(($C$7*Coefficients!$C$16)/($A3513*SIN(C$5*PI()/180))*100/2)^2*PI(),IF(AND(C$9="C",C$10="IB"),(($C$7*Coefficients!$D$16)/($A3513*SIN(C$5*PI()/180))*100/2)^2*PI(),IF(AND(C$9="L",C$10="D"),(($C$7*Coefficients!$E$16)/($A3513*SIN(C$5*PI()/180))*100/2)^2*PI(),IF(AND(C$9="C",C$10="D"),(($C$7* Coefficients!$F$16)/($A3513*SIN(C$5*PI()/180))*100/2)^2*PI(),FALSE))))</f>
        <v>2.8377075461535486</v>
      </c>
      <c r="I3513" s="42">
        <f t="shared" si="387"/>
        <v>2.6612764263525348E-2</v>
      </c>
      <c r="L3513" s="44"/>
    </row>
    <row r="3514" spans="1:12" x14ac:dyDescent="0.25">
      <c r="A3514" s="51">
        <f t="shared" si="388"/>
        <v>30130.060241855565</v>
      </c>
      <c r="B3514" s="5">
        <f t="shared" si="382"/>
        <v>1.9528391876180197E-3</v>
      </c>
      <c r="C3514" s="49">
        <f t="shared" si="385"/>
        <v>-54.186670370347628</v>
      </c>
      <c r="D3514" s="5">
        <f t="shared" si="383"/>
        <v>289.83044032927313</v>
      </c>
      <c r="E3514" s="5">
        <f t="shared" si="384"/>
        <v>9543.7274743289836</v>
      </c>
      <c r="F3514" s="5">
        <f t="shared" si="386"/>
        <v>39.797180293541395</v>
      </c>
      <c r="G3514" s="16">
        <f>IF(AND(C$9="L",C$10="IB"),IF((($C$7*Coefficients!$C$16)/($A3514*($C$4/100)))&lt;=1,2*ASIN(($C$7*Coefficients!$C$16)/( $A3514*($C$4/100)))*180/PI(),180),IF(AND(C$9="C",C$10="IB"),IF((($C$7*Coefficients!$D$16)/($A3514*($C$4/100)))&lt;=1,2*ASIN(($C$7*Coefficients!$D$16)/( $A3514*($C$4/100)))*180/PI(),180),IF(AND(C$9="L",C$10="D"),IF((($C$7*Coefficients!$E$16)/($A3514*($C$4/100)))&lt;=1,2*ASIN(($C$7*Coefficients!$E$16)/( $A3514*($C$4/100)))*180/PI(),180),IF(AND(C$9="C",C$10="D"),IF((($C$7*Coefficients!$F$16)/($A3514*($C$4/100)))&lt;=1,2*ASIN(($C$7*Coefficients!$F$16)/( $A3514*($C$4/100)))*180/PI(),180),FALSE))))</f>
        <v>2.5946191048287721</v>
      </c>
      <c r="H3514" s="50">
        <f>IF(AND(C$9="L",C$10="IB"),(($C$7*Coefficients!$C$16)/($A3514*SIN(C$5*PI()/180))*100/2)^2*PI(),IF(AND(C$9="C",C$10="IB"),(($C$7*Coefficients!$D$16)/($A3514*SIN(C$5*PI()/180))*100/2)^2*PI(),IF(AND(C$9="L",C$10="D"),(($C$7*Coefficients!$E$16)/($A3514*SIN(C$5*PI()/180))*100/2)^2*PI(),IF(AND(C$9="C",C$10="D"),(($C$7* Coefficients!$F$16)/($A3514*SIN(C$5*PI()/180))*100/2)^2*PI(),FALSE))))</f>
        <v>2.8246694643005519</v>
      </c>
      <c r="I3514" s="42">
        <f t="shared" si="387"/>
        <v>2.6551556604213811E-2</v>
      </c>
      <c r="L3514" s="44"/>
    </row>
    <row r="3515" spans="1:12" x14ac:dyDescent="0.25">
      <c r="A3515" s="51">
        <f t="shared" si="388"/>
        <v>30199.517204014501</v>
      </c>
      <c r="B3515" s="5">
        <f t="shared" si="382"/>
        <v>1.398534909499156E-3</v>
      </c>
      <c r="C3515" s="49">
        <f t="shared" si="385"/>
        <v>-57.086533770495095</v>
      </c>
      <c r="D3515" s="5">
        <f t="shared" si="383"/>
        <v>290.4985684964546</v>
      </c>
      <c r="E3515" s="5">
        <f t="shared" si="384"/>
        <v>9587.7793188246433</v>
      </c>
      <c r="F3515" s="5">
        <f t="shared" si="386"/>
        <v>39.817180293541398</v>
      </c>
      <c r="G3515" s="16">
        <f>IF(AND(C$9="L",C$10="IB"),IF((($C$7*Coefficients!$C$16)/($A3515*($C$4/100)))&lt;=1,2*ASIN(($C$7*Coefficients!$C$16)/( $A3515*($C$4/100)))*180/PI(),180),IF(AND(C$9="C",C$10="IB"),IF((($C$7*Coefficients!$D$16)/($A3515*($C$4/100)))&lt;=1,2*ASIN(($C$7*Coefficients!$D$16)/( $A3515*($C$4/100)))*180/PI(),180),IF(AND(C$9="L",C$10="D"),IF((($C$7*Coefficients!$E$16)/($A3515*($C$4/100)))&lt;=1,2*ASIN(($C$7*Coefficients!$E$16)/( $A3515*($C$4/100)))*180/PI(),180),IF(AND(C$9="C",C$10="D"),IF((($C$7*Coefficients!$F$16)/($A3515*($C$4/100)))&lt;=1,2*ASIN(($C$7*Coefficients!$F$16)/( $A3515*($C$4/100)))*180/PI(),180),FALSE))))</f>
        <v>2.5886506300024879</v>
      </c>
      <c r="H3515" s="50">
        <f>IF(AND(C$9="L",C$10="IB"),(($C$7*Coefficients!$C$16)/($A3515*SIN(C$5*PI()/180))*100/2)^2*PI(),IF(AND(C$9="C",C$10="IB"),(($C$7*Coefficients!$D$16)/($A3515*SIN(C$5*PI()/180))*100/2)^2*PI(),IF(AND(C$9="L",C$10="D"),(($C$7*Coefficients!$E$16)/($A3515*SIN(C$5*PI()/180))*100/2)^2*PI(),IF(AND(C$9="C",C$10="D"),(($C$7* Coefficients!$F$16)/($A3515*SIN(C$5*PI()/180))*100/2)^2*PI(),FALSE))))</f>
        <v>2.8116912869922048</v>
      </c>
      <c r="I3515" s="42">
        <f t="shared" si="387"/>
        <v>2.6490489718612256E-2</v>
      </c>
      <c r="L3515" s="44"/>
    </row>
    <row r="3516" spans="1:12" x14ac:dyDescent="0.25">
      <c r="A3516" s="51">
        <f t="shared" si="388"/>
        <v>30269.13428100738</v>
      </c>
      <c r="B3516" s="5">
        <f t="shared" si="382"/>
        <v>8.3412251931392028E-4</v>
      </c>
      <c r="C3516" s="49">
        <f t="shared" si="385"/>
        <v>-61.575403074680253</v>
      </c>
      <c r="D3516" s="5">
        <f t="shared" si="383"/>
        <v>291.16823685812801</v>
      </c>
      <c r="E3516" s="5">
        <f t="shared" si="384"/>
        <v>9632.0344973958709</v>
      </c>
      <c r="F3516" s="5">
        <f t="shared" si="386"/>
        <v>39.837180293541394</v>
      </c>
      <c r="G3516" s="16">
        <f>IF(AND(C$9="L",C$10="IB"),IF((($C$7*Coefficients!$C$16)/($A3516*($C$4/100)))&lt;=1,2*ASIN(($C$7*Coefficients!$C$16)/( $A3516*($C$4/100)))*180/PI(),180),IF(AND(C$9="C",C$10="IB"),IF((($C$7*Coefficients!$D$16)/($A3516*($C$4/100)))&lt;=1,2*ASIN(($C$7*Coefficients!$D$16)/( $A3516*($C$4/100)))*180/PI(),180),IF(AND(C$9="L",C$10="D"),IF((($C$7*Coefficients!$E$16)/($A3516*($C$4/100)))&lt;=1,2*ASIN(($C$7*Coefficients!$E$16)/( $A3516*($C$4/100)))*180/PI(),180),IF(AND(C$9="C",C$10="D"),IF((($C$7*Coefficients!$F$16)/($A3516*($C$4/100)))&lt;=1,2*ASIN(($C$7*Coefficients!$F$16)/( $A3516*($C$4/100)))*180/PI(),180),FALSE))))</f>
        <v>2.5826958892869203</v>
      </c>
      <c r="H3516" s="50">
        <f>IF(AND(C$9="L",C$10="IB"),(($C$7*Coefficients!$C$16)/($A3516*SIN(C$5*PI()/180))*100/2)^2*PI(),IF(AND(C$9="C",C$10="IB"),(($C$7*Coefficients!$D$16)/($A3516*SIN(C$5*PI()/180))*100/2)^2*PI(),IF(AND(C$9="L",C$10="D"),(($C$7*Coefficients!$E$16)/($A3516*SIN(C$5*PI()/180))*100/2)^2*PI(),IF(AND(C$9="C",C$10="D"),(($C$7* Coefficients!$F$16)/($A3516*SIN(C$5*PI()/180))*100/2)^2*PI(),FALSE))))</f>
        <v>2.7987727389921275</v>
      </c>
      <c r="I3516" s="42">
        <f t="shared" si="387"/>
        <v>2.6429563282950139E-2</v>
      </c>
      <c r="L3516" s="44"/>
    </row>
    <row r="3517" spans="1:12" x14ac:dyDescent="0.25">
      <c r="A3517" s="51">
        <f t="shared" si="388"/>
        <v>30338.911841937013</v>
      </c>
      <c r="B3517" s="5">
        <f t="shared" si="382"/>
        <v>2.6472247062041238E-4</v>
      </c>
      <c r="C3517" s="49">
        <f t="shared" si="385"/>
        <v>-71.544183852306688</v>
      </c>
      <c r="D3517" s="5">
        <f t="shared" si="383"/>
        <v>291.83944896480818</v>
      </c>
      <c r="E3517" s="5">
        <f t="shared" si="384"/>
        <v>9676.4939485901141</v>
      </c>
      <c r="F3517" s="5">
        <f t="shared" si="386"/>
        <v>39.857180293541397</v>
      </c>
      <c r="G3517" s="16">
        <f>IF(AND(C$9="L",C$10="IB"),IF((($C$7*Coefficients!$C$16)/($A3517*($C$4/100)))&lt;=1,2*ASIN(($C$7*Coefficients!$C$16)/( $A3517*($C$4/100)))*180/PI(),180),IF(AND(C$9="C",C$10="IB"),IF((($C$7*Coefficients!$D$16)/($A3517*($C$4/100)))&lt;=1,2*ASIN(($C$7*Coefficients!$D$16)/( $A3517*($C$4/100)))*180/PI(),180),IF(AND(C$9="L",C$10="D"),IF((($C$7*Coefficients!$E$16)/($A3517*($C$4/100)))&lt;=1,2*ASIN(($C$7*Coefficients!$E$16)/( $A3517*($C$4/100)))*180/PI(),180),IF(AND(C$9="C",C$10="D"),IF((($C$7*Coefficients!$F$16)/($A3517*($C$4/100)))&lt;=1,2*ASIN(($C$7*Coefficients!$F$16)/( $A3517*($C$4/100)))*180/PI(),180),FALSE))))</f>
        <v>2.576754851046279</v>
      </c>
      <c r="H3517" s="50">
        <f>IF(AND(C$9="L",C$10="IB"),(($C$7*Coefficients!$C$16)/($A3517*SIN(C$5*PI()/180))*100/2)^2*PI(),IF(AND(C$9="C",C$10="IB"),(($C$7*Coefficients!$D$16)/($A3517*SIN(C$5*PI()/180))*100/2)^2*PI(),IF(AND(C$9="L",C$10="D"),(($C$7*Coefficients!$E$16)/($A3517*SIN(C$5*PI()/180))*100/2)^2*PI(),IF(AND(C$9="C",C$10="D"),(($C$7* Coefficients!$F$16)/($A3517*SIN(C$5*PI()/180))*100/2)^2*PI(),FALSE))))</f>
        <v>2.7859135463285365</v>
      </c>
      <c r="I3517" s="42">
        <f t="shared" si="387"/>
        <v>2.636877697420157E-2</v>
      </c>
      <c r="L3517" s="44"/>
    </row>
    <row r="3518" spans="1:12" x14ac:dyDescent="0.25">
      <c r="A3518" s="51">
        <f t="shared" si="388"/>
        <v>30408.850256757087</v>
      </c>
      <c r="B3518" s="5">
        <f t="shared" si="382"/>
        <v>3.0447570771934598E-4</v>
      </c>
      <c r="C3518" s="49">
        <f t="shared" si="385"/>
        <v>-70.328947027734785</v>
      </c>
      <c r="D3518" s="5">
        <f t="shared" si="383"/>
        <v>292.51220837519514</v>
      </c>
      <c r="E3518" s="5">
        <f t="shared" si="384"/>
        <v>9721.1586152869659</v>
      </c>
      <c r="F3518" s="5">
        <f t="shared" si="386"/>
        <v>39.877180293541393</v>
      </c>
      <c r="G3518" s="16">
        <f>IF(AND(C$9="L",C$10="IB"),IF((($C$7*Coefficients!$C$16)/($A3518*($C$4/100)))&lt;=1,2*ASIN(($C$7*Coefficients!$C$16)/( $A3518*($C$4/100)))*180/PI(),180),IF(AND(C$9="C",C$10="IB"),IF((($C$7*Coefficients!$D$16)/($A3518*($C$4/100)))&lt;=1,2*ASIN(($C$7*Coefficients!$D$16)/( $A3518*($C$4/100)))*180/PI(),180),IF(AND(C$9="L",C$10="D"),IF((($C$7*Coefficients!$E$16)/($A3518*($C$4/100)))&lt;=1,2*ASIN(($C$7*Coefficients!$E$16)/( $A3518*($C$4/100)))*180/PI(),180),IF(AND(C$9="C",C$10="D"),IF((($C$7*Coefficients!$F$16)/($A3518*($C$4/100)))&lt;=1,2*ASIN(($C$7*Coefficients!$F$16)/( $A3518*($C$4/100)))*180/PI(),180),FALSE))))</f>
        <v>2.5708274837178724</v>
      </c>
      <c r="H3518" s="50">
        <f>IF(AND(C$9="L",C$10="IB"),(($C$7*Coefficients!$C$16)/($A3518*SIN(C$5*PI()/180))*100/2)^2*PI(),IF(AND(C$9="C",C$10="IB"),(($C$7*Coefficients!$D$16)/($A3518*SIN(C$5*PI()/180))*100/2)^2*PI(),IF(AND(C$9="L",C$10="D"),(($C$7*Coefficients!$E$16)/($A3518*SIN(C$5*PI()/180))*100/2)^2*PI(),IF(AND(C$9="C",C$10="D"),(($C$7* Coefficients!$F$16)/($A3518*SIN(C$5*PI()/180))*100/2)^2*PI(),FALSE))))</f>
        <v>2.7731134362884289</v>
      </c>
      <c r="I3518" s="42">
        <f t="shared" si="387"/>
        <v>2.6308130470083582E-2</v>
      </c>
      <c r="L3518" s="44"/>
    </row>
    <row r="3519" spans="1:12" x14ac:dyDescent="0.25">
      <c r="A3519" s="51">
        <f t="shared" si="388"/>
        <v>30478.949896274109</v>
      </c>
      <c r="B3519" s="5">
        <f t="shared" si="382"/>
        <v>8.6826039907040946E-4</v>
      </c>
      <c r="C3519" s="49">
        <f t="shared" si="385"/>
        <v>-61.227000129665043</v>
      </c>
      <c r="D3519" s="5">
        <f t="shared" si="383"/>
        <v>293.18651865619205</v>
      </c>
      <c r="E3519" s="5">
        <f t="shared" si="384"/>
        <v>9766.0294447181423</v>
      </c>
      <c r="F3519" s="5">
        <f t="shared" si="386"/>
        <v>39.897180293541389</v>
      </c>
      <c r="G3519" s="16">
        <f>IF(AND(C$9="L",C$10="IB"),IF((($C$7*Coefficients!$C$16)/($A3519*($C$4/100)))&lt;=1,2*ASIN(($C$7*Coefficients!$C$16)/( $A3519*($C$4/100)))*180/PI(),180),IF(AND(C$9="C",C$10="IB"),IF((($C$7*Coefficients!$D$16)/($A3519*($C$4/100)))&lt;=1,2*ASIN(($C$7*Coefficients!$D$16)/( $A3519*($C$4/100)))*180/PI(),180),IF(AND(C$9="L",C$10="D"),IF((($C$7*Coefficients!$E$16)/($A3519*($C$4/100)))&lt;=1,2*ASIN(($C$7*Coefficients!$E$16)/( $A3519*($C$4/100)))*180/PI(),180),IF(AND(C$9="C",C$10="D"),IF((($C$7*Coefficients!$F$16)/($A3519*($C$4/100)))&lt;=1,2*ASIN(($C$7*Coefficients!$F$16)/( $A3519*($C$4/100)))*180/PI(),180),FALSE))))</f>
        <v>2.5649137558119253</v>
      </c>
      <c r="H3519" s="50">
        <f>IF(AND(C$9="L",C$10="IB"),(($C$7*Coefficients!$C$16)/($A3519*SIN(C$5*PI()/180))*100/2)^2*PI(),IF(AND(C$9="C",C$10="IB"),(($C$7*Coefficients!$D$16)/($A3519*SIN(C$5*PI()/180))*100/2)^2*PI(),IF(AND(C$9="L",C$10="D"),(($C$7*Coefficients!$E$16)/($A3519*SIN(C$5*PI()/180))*100/2)^2*PI(),IF(AND(C$9="C",C$10="D"),(($C$7* Coefficients!$F$16)/($A3519*SIN(C$5*PI()/180))*100/2)^2*PI(),FALSE))))</f>
        <v>2.7603721374118115</v>
      </c>
      <c r="I3519" s="42">
        <f t="shared" si="387"/>
        <v>2.6247623449054451E-2</v>
      </c>
      <c r="L3519" s="44"/>
    </row>
    <row r="3520" spans="1:12" x14ac:dyDescent="0.25">
      <c r="A3520" s="51">
        <f t="shared" si="388"/>
        <v>30549.211132149394</v>
      </c>
      <c r="B3520" s="5">
        <f t="shared" si="382"/>
        <v>1.4214457448154085E-3</v>
      </c>
      <c r="C3520" s="49">
        <f t="shared" si="385"/>
        <v>-56.945394244999584</v>
      </c>
      <c r="D3520" s="5">
        <f t="shared" si="383"/>
        <v>293.86238338292515</v>
      </c>
      <c r="E3520" s="5">
        <f t="shared" si="384"/>
        <v>9811.1073884875896</v>
      </c>
      <c r="F3520" s="5">
        <f t="shared" si="386"/>
        <v>39.917180293541392</v>
      </c>
      <c r="G3520" s="16">
        <f>IF(AND(C$9="L",C$10="IB"),IF((($C$7*Coefficients!$C$16)/($A3520*($C$4/100)))&lt;=1,2*ASIN(($C$7*Coefficients!$C$16)/( $A3520*($C$4/100)))*180/PI(),180),IF(AND(C$9="C",C$10="IB"),IF((($C$7*Coefficients!$D$16)/($A3520*($C$4/100)))&lt;=1,2*ASIN(($C$7*Coefficients!$D$16)/( $A3520*($C$4/100)))*180/PI(),180),IF(AND(C$9="L",C$10="D"),IF((($C$7*Coefficients!$E$16)/($A3520*($C$4/100)))&lt;=1,2*ASIN(($C$7*Coefficients!$E$16)/( $A3520*($C$4/100)))*180/PI(),180),IF(AND(C$9="C",C$10="D"),IF((($C$7*Coefficients!$F$16)/($A3520*($C$4/100)))&lt;=1,2*ASIN(($C$7*Coefficients!$F$16)/( $A3520*($C$4/100)))*180/PI(),180),FALSE))))</f>
        <v>2.5590136359114184</v>
      </c>
      <c r="H3520" s="50">
        <f>IF(AND(C$9="L",C$10="IB"),(($C$7*Coefficients!$C$16)/($A3520*SIN(C$5*PI()/180))*100/2)^2*PI(),IF(AND(C$9="C",C$10="IB"),(($C$7*Coefficients!$D$16)/($A3520*SIN(C$5*PI()/180))*100/2)^2*PI(),IF(AND(C$9="L",C$10="D"),(($C$7*Coefficients!$E$16)/($A3520*SIN(C$5*PI()/180))*100/2)^2*PI(),IF(AND(C$9="C",C$10="D"),(($C$7* Coefficients!$F$16)/($A3520*SIN(C$5*PI()/180))*100/2)^2*PI(),FALSE))))</f>
        <v>2.7476893794859305</v>
      </c>
      <c r="I3520" s="42">
        <f t="shared" si="387"/>
        <v>2.6187255590311976E-2</v>
      </c>
      <c r="L3520" s="44"/>
    </row>
    <row r="3521" spans="1:12" x14ac:dyDescent="0.25">
      <c r="A3521" s="51">
        <f t="shared" si="388"/>
        <v>30619.634336901021</v>
      </c>
      <c r="B3521" s="5">
        <f t="shared" si="382"/>
        <v>1.9589199160578944E-3</v>
      </c>
      <c r="C3521" s="49">
        <f t="shared" si="385"/>
        <v>-54.159666366629715</v>
      </c>
      <c r="D3521" s="5">
        <f t="shared" si="383"/>
        <v>294.53980613876183</v>
      </c>
      <c r="E3521" s="5">
        <f t="shared" si="384"/>
        <v>9856.3934025916624</v>
      </c>
      <c r="F3521" s="5">
        <f t="shared" si="386"/>
        <v>39.937180293541388</v>
      </c>
      <c r="G3521" s="16">
        <f>IF(AND(C$9="L",C$10="IB"),IF((($C$7*Coefficients!$C$16)/($A3521*($C$4/100)))&lt;=1,2*ASIN(($C$7*Coefficients!$C$16)/( $A3521*($C$4/100)))*180/PI(),180),IF(AND(C$9="C",C$10="IB"),IF((($C$7*Coefficients!$D$16)/($A3521*($C$4/100)))&lt;=1,2*ASIN(($C$7*Coefficients!$D$16)/( $A3521*($C$4/100)))*180/PI(),180),IF(AND(C$9="L",C$10="D"),IF((($C$7*Coefficients!$E$16)/($A3521*($C$4/100)))&lt;=1,2*ASIN(($C$7*Coefficients!$E$16)/( $A3521*($C$4/100)))*180/PI(),180),IF(AND(C$9="C",C$10="D"),IF((($C$7*Coefficients!$F$16)/($A3521*($C$4/100)))&lt;=1,2*ASIN(($C$7*Coefficients!$F$16)/( $A3521*($C$4/100)))*180/PI(),180),FALSE))))</f>
        <v>2.5531270926719136</v>
      </c>
      <c r="H3521" s="50">
        <f>IF(AND(C$9="L",C$10="IB"),(($C$7*Coefficients!$C$16)/($A3521*SIN(C$5*PI()/180))*100/2)^2*PI(),IF(AND(C$9="C",C$10="IB"),(($C$7*Coefficients!$D$16)/($A3521*SIN(C$5*PI()/180))*100/2)^2*PI(),IF(AND(C$9="L",C$10="D"),(($C$7*Coefficients!$E$16)/($A3521*SIN(C$5*PI()/180))*100/2)^2*PI(),IF(AND(C$9="C",C$10="D"),(($C$7* Coefficients!$F$16)/($A3521*SIN(C$5*PI()/180))*100/2)^2*PI(),FALSE))))</f>
        <v>2.7350648935395512</v>
      </c>
      <c r="I3521" s="42">
        <f t="shared" si="387"/>
        <v>2.6127026573791772E-2</v>
      </c>
      <c r="L3521" s="44"/>
    </row>
    <row r="3522" spans="1:12" x14ac:dyDescent="0.25">
      <c r="A3522" s="51">
        <f t="shared" si="388"/>
        <v>30690.219883905807</v>
      </c>
      <c r="B3522" s="5">
        <f t="shared" si="382"/>
        <v>2.4756933648125588E-3</v>
      </c>
      <c r="C3522" s="49">
        <f t="shared" si="385"/>
        <v>-52.126062945999827</v>
      </c>
      <c r="D3522" s="5">
        <f t="shared" si="383"/>
        <v>295.21879051533011</v>
      </c>
      <c r="E3522" s="5">
        <f t="shared" si="384"/>
        <v>9901.8884474393835</v>
      </c>
      <c r="F3522" s="5">
        <f t="shared" si="386"/>
        <v>39.957180293541391</v>
      </c>
      <c r="G3522" s="16">
        <f>IF(AND(C$9="L",C$10="IB"),IF((($C$7*Coefficients!$C$16)/($A3522*($C$4/100)))&lt;=1,2*ASIN(($C$7*Coefficients!$C$16)/( $A3522*($C$4/100)))*180/PI(),180),IF(AND(C$9="C",C$10="IB"),IF((($C$7*Coefficients!$D$16)/($A3522*($C$4/100)))&lt;=1,2*ASIN(($C$7*Coefficients!$D$16)/( $A3522*($C$4/100)))*180/PI(),180),IF(AND(C$9="L",C$10="D"),IF((($C$7*Coefficients!$E$16)/($A3522*($C$4/100)))&lt;=1,2*ASIN(($C$7*Coefficients!$E$16)/( $A3522*($C$4/100)))*180/PI(),180),IF(AND(C$9="C",C$10="D"),IF((($C$7*Coefficients!$F$16)/($A3522*($C$4/100)))&lt;=1,2*ASIN(($C$7*Coefficients!$F$16)/( $A3522*($C$4/100)))*180/PI(),180),FALSE))))</f>
        <v>2.5472540948213855</v>
      </c>
      <c r="H3522" s="50">
        <f>IF(AND(C$9="L",C$10="IB"),(($C$7*Coefficients!$C$16)/($A3522*SIN(C$5*PI()/180))*100/2)^2*PI(),IF(AND(C$9="C",C$10="IB"),(($C$7*Coefficients!$D$16)/($A3522*SIN(C$5*PI()/180))*100/2)^2*PI(),IF(AND(C$9="L",C$10="D"),(($C$7*Coefficients!$E$16)/($A3522*SIN(C$5*PI()/180))*100/2)^2*PI(),IF(AND(C$9="C",C$10="D"),(($C$7* Coefficients!$F$16)/($A3522*SIN(C$5*PI()/180))*100/2)^2*PI(),FALSE))))</f>
        <v>2.7224984118372468</v>
      </c>
      <c r="I3522" s="42">
        <f t="shared" si="387"/>
        <v>2.6066936080165602E-2</v>
      </c>
      <c r="L3522" s="44"/>
    </row>
    <row r="3523" spans="1:12" x14ac:dyDescent="0.25">
      <c r="A3523" s="51">
        <f t="shared" si="388"/>
        <v>30760.968147401298</v>
      </c>
      <c r="B3523" s="5">
        <f t="shared" si="382"/>
        <v>2.9669465980905756E-3</v>
      </c>
      <c r="C3523" s="49">
        <f t="shared" si="385"/>
        <v>-50.553805409108406</v>
      </c>
      <c r="D3523" s="5">
        <f t="shared" si="383"/>
        <v>295.89934011253746</v>
      </c>
      <c r="E3523" s="5">
        <f t="shared" si="384"/>
        <v>9947.5934878728258</v>
      </c>
      <c r="F3523" s="5">
        <f t="shared" si="386"/>
        <v>39.977180293541387</v>
      </c>
      <c r="G3523" s="16">
        <f>IF(AND(C$9="L",C$10="IB"),IF((($C$7*Coefficients!$C$16)/($A3523*($C$4/100)))&lt;=1,2*ASIN(($C$7*Coefficients!$C$16)/( $A3523*($C$4/100)))*180/PI(),180),IF(AND(C$9="C",C$10="IB"),IF((($C$7*Coefficients!$D$16)/($A3523*($C$4/100)))&lt;=1,2*ASIN(($C$7*Coefficients!$D$16)/( $A3523*($C$4/100)))*180/PI(),180),IF(AND(C$9="L",C$10="D"),IF((($C$7*Coefficients!$E$16)/($A3523*($C$4/100)))&lt;=1,2*ASIN(($C$7*Coefficients!$E$16)/( $A3523*($C$4/100)))*180/PI(),180),IF(AND(C$9="C",C$10="D"),IF((($C$7*Coefficients!$F$16)/($A3523*($C$4/100)))&lt;=1,2*ASIN(($C$7*Coefficients!$F$16)/( $A3523*($C$4/100)))*180/PI(),180),FALSE))))</f>
        <v>2.5413946111600554</v>
      </c>
      <c r="H3523" s="50">
        <f>IF(AND(C$9="L",C$10="IB"),(($C$7*Coefficients!$C$16)/($A3523*SIN(C$5*PI()/180))*100/2)^2*PI(),IF(AND(C$9="C",C$10="IB"),(($C$7*Coefficients!$D$16)/($A3523*SIN(C$5*PI()/180))*100/2)^2*PI(),IF(AND(C$9="L",C$10="D"),(($C$7*Coefficients!$E$16)/($A3523*SIN(C$5*PI()/180))*100/2)^2*PI(),IF(AND(C$9="C",C$10="D"),(($C$7* Coefficients!$F$16)/($A3523*SIN(C$5*PI()/180))*100/2)^2*PI(),FALSE))))</f>
        <v>2.7099896678737241</v>
      </c>
      <c r="I3523" s="42">
        <f t="shared" si="387"/>
        <v>2.6006983790839641E-2</v>
      </c>
      <c r="L3523" s="44"/>
    </row>
    <row r="3524" spans="1:12" x14ac:dyDescent="0.25">
      <c r="A3524" s="51">
        <f t="shared" si="388"/>
        <v>30831.879502487744</v>
      </c>
      <c r="B3524" s="5">
        <f t="shared" si="382"/>
        <v>3.4280770122615285E-3</v>
      </c>
      <c r="C3524" s="49">
        <f t="shared" si="385"/>
        <v>-49.298988602978341</v>
      </c>
      <c r="D3524" s="5">
        <f t="shared" si="383"/>
        <v>296.58145853859025</v>
      </c>
      <c r="E3524" s="5">
        <f t="shared" si="384"/>
        <v>9993.5094931875719</v>
      </c>
      <c r="F3524" s="5">
        <f t="shared" si="386"/>
        <v>39.99718029354139</v>
      </c>
      <c r="G3524" s="16">
        <f>IF(AND(C$9="L",C$10="IB"),IF((($C$7*Coefficients!$C$16)/($A3524*($C$4/100)))&lt;=1,2*ASIN(($C$7*Coefficients!$C$16)/( $A3524*($C$4/100)))*180/PI(),180),IF(AND(C$9="C",C$10="IB"),IF((($C$7*Coefficients!$D$16)/($A3524*($C$4/100)))&lt;=1,2*ASIN(($C$7*Coefficients!$D$16)/( $A3524*($C$4/100)))*180/PI(),180),IF(AND(C$9="L",C$10="D"),IF((($C$7*Coefficients!$E$16)/($A3524*($C$4/100)))&lt;=1,2*ASIN(($C$7*Coefficients!$E$16)/( $A3524*($C$4/100)))*180/PI(),180),IF(AND(C$9="C",C$10="D"),IF((($C$7*Coefficients!$F$16)/($A3524*($C$4/100)))&lt;=1,2*ASIN(($C$7*Coefficients!$F$16)/( $A3524*($C$4/100)))*180/PI(),180),FALSE))))</f>
        <v>2.5355486105602174</v>
      </c>
      <c r="H3524" s="50">
        <f>IF(AND(C$9="L",C$10="IB"),(($C$7*Coefficients!$C$16)/($A3524*SIN(C$5*PI()/180))*100/2)^2*PI(),IF(AND(C$9="C",C$10="IB"),(($C$7*Coefficients!$D$16)/($A3524*SIN(C$5*PI()/180))*100/2)^2*PI(),IF(AND(C$9="L",C$10="D"),(($C$7*Coefficients!$E$16)/($A3524*SIN(C$5*PI()/180))*100/2)^2*PI(),IF(AND(C$9="C",C$10="D"),(($C$7* Coefficients!$F$16)/($A3524*SIN(C$5*PI()/180))*100/2)^2*PI(),FALSE))))</f>
        <v>2.6975383963681714</v>
      </c>
      <c r="I3524" s="42">
        <f t="shared" si="387"/>
        <v>2.5947169387952822E-2</v>
      </c>
      <c r="L3524" s="44"/>
    </row>
    <row r="3525" spans="1:12" x14ac:dyDescent="0.25">
      <c r="A3525" s="51">
        <f t="shared" si="388"/>
        <v>30902.954325130089</v>
      </c>
      <c r="B3525" s="5">
        <f t="shared" si="382"/>
        <v>3.8547443233850147E-3</v>
      </c>
      <c r="C3525" s="49">
        <f t="shared" si="385"/>
        <v>-48.280088448890538</v>
      </c>
      <c r="D3525" s="5">
        <f t="shared" si="383"/>
        <v>297.26514941001238</v>
      </c>
      <c r="E3525" s="5">
        <f t="shared" si="384"/>
        <v>10039.637437153273</v>
      </c>
      <c r="F3525" s="5">
        <f t="shared" si="386"/>
        <v>40.017180293541387</v>
      </c>
      <c r="G3525" s="16">
        <f>IF(AND(C$9="L",C$10="IB"),IF((($C$7*Coefficients!$C$16)/($A3525*($C$4/100)))&lt;=1,2*ASIN(($C$7*Coefficients!$C$16)/( $A3525*($C$4/100)))*180/PI(),180),IF(AND(C$9="C",C$10="IB"),IF((($C$7*Coefficients!$D$16)/($A3525*($C$4/100)))&lt;=1,2*ASIN(($C$7*Coefficients!$D$16)/( $A3525*($C$4/100)))*180/PI(),180),IF(AND(C$9="L",C$10="D"),IF((($C$7*Coefficients!$E$16)/($A3525*($C$4/100)))&lt;=1,2*ASIN(($C$7*Coefficients!$E$16)/( $A3525*($C$4/100)))*180/PI(),180),IF(AND(C$9="C",C$10="D"),IF((($C$7*Coefficients!$F$16)/($A3525*($C$4/100)))&lt;=1,2*ASIN(($C$7*Coefficients!$F$16)/( $A3525*($C$4/100)))*180/PI(),180),FALSE))))</f>
        <v>2.5297160619660772</v>
      </c>
      <c r="H3525" s="50">
        <f>IF(AND(C$9="L",C$10="IB"),(($C$7*Coefficients!$C$16)/($A3525*SIN(C$5*PI()/180))*100/2)^2*PI(),IF(AND(C$9="C",C$10="IB"),(($C$7*Coefficients!$D$16)/($A3525*SIN(C$5*PI()/180))*100/2)^2*PI(),IF(AND(C$9="L",C$10="D"),(($C$7*Coefficients!$E$16)/($A3525*SIN(C$5*PI()/180))*100/2)^2*PI(),IF(AND(C$9="C",C$10="D"),(($C$7* Coefficients!$F$16)/($A3525*SIN(C$5*PI()/180))*100/2)^2*PI(),FALSE))))</f>
        <v>2.6851443332586289</v>
      </c>
      <c r="I3525" s="42">
        <f t="shared" si="387"/>
        <v>2.5887492554375134E-2</v>
      </c>
      <c r="L3525" s="44"/>
    </row>
    <row r="3526" spans="1:12" x14ac:dyDescent="0.25">
      <c r="A3526" s="51">
        <f t="shared" si="388"/>
        <v>30974.192992159973</v>
      </c>
      <c r="B3526" s="5">
        <f t="shared" si="382"/>
        <v>4.242914131999757E-3</v>
      </c>
      <c r="C3526" s="49">
        <f t="shared" si="385"/>
        <v>-47.446715147726991</v>
      </c>
      <c r="D3526" s="5">
        <f t="shared" si="383"/>
        <v>297.9504163516649</v>
      </c>
      <c r="E3526" s="5">
        <f t="shared" si="384"/>
        <v>10085.978298034301</v>
      </c>
      <c r="F3526" s="5">
        <f t="shared" si="386"/>
        <v>40.03718029354139</v>
      </c>
      <c r="G3526" s="16">
        <f>IF(AND(C$9="L",C$10="IB"),IF((($C$7*Coefficients!$C$16)/($A3526*($C$4/100)))&lt;=1,2*ASIN(($C$7*Coefficients!$C$16)/( $A3526*($C$4/100)))*180/PI(),180),IF(AND(C$9="C",C$10="IB"),IF((($C$7*Coefficients!$D$16)/($A3526*($C$4/100)))&lt;=1,2*ASIN(($C$7*Coefficients!$D$16)/( $A3526*($C$4/100)))*180/PI(),180),IF(AND(C$9="L",C$10="D"),IF((($C$7*Coefficients!$E$16)/($A3526*($C$4/100)))&lt;=1,2*ASIN(($C$7*Coefficients!$E$16)/( $A3526*($C$4/100)))*180/PI(),180),IF(AND(C$9="C",C$10="D"),IF((($C$7*Coefficients!$F$16)/($A3526*($C$4/100)))&lt;=1,2*ASIN(($C$7*Coefficients!$F$16)/( $A3526*($C$4/100)))*180/PI(),180),FALSE))))</f>
        <v>2.5238969343935782</v>
      </c>
      <c r="H3526" s="50">
        <f>IF(AND(C$9="L",C$10="IB"),(($C$7*Coefficients!$C$16)/($A3526*SIN(C$5*PI()/180))*100/2)^2*PI(),IF(AND(C$9="C",C$10="IB"),(($C$7*Coefficients!$D$16)/($A3526*SIN(C$5*PI()/180))*100/2)^2*PI(),IF(AND(C$9="L",C$10="D"),(($C$7*Coefficients!$E$16)/($A3526*SIN(C$5*PI()/180))*100/2)^2*PI(),IF(AND(C$9="C",C$10="D"),(($C$7* Coefficients!$F$16)/($A3526*SIN(C$5*PI()/180))*100/2)^2*PI(),FALSE))))</f>
        <v>2.6728072156963929</v>
      </c>
      <c r="I3526" s="42">
        <f t="shared" si="387"/>
        <v>2.5827952973705944E-2</v>
      </c>
      <c r="L3526" s="44"/>
    </row>
    <row r="3527" spans="1:12" x14ac:dyDescent="0.25">
      <c r="A3527" s="51">
        <f t="shared" si="388"/>
        <v>31045.595881277713</v>
      </c>
      <c r="B3527" s="5">
        <f t="shared" si="382"/>
        <v>4.5888991682721146E-3</v>
      </c>
      <c r="C3527" s="49">
        <f t="shared" si="385"/>
        <v>-46.765829698772421</v>
      </c>
      <c r="D3527" s="5">
        <f t="shared" si="383"/>
        <v>298.63726299676478</v>
      </c>
      <c r="E3527" s="5">
        <f t="shared" si="384"/>
        <v>10132.533058610468</v>
      </c>
      <c r="F3527" s="5">
        <f t="shared" si="386"/>
        <v>40.057180293541386</v>
      </c>
      <c r="G3527" s="16">
        <f>IF(AND(C$9="L",C$10="IB"),IF((($C$7*Coefficients!$C$16)/($A3527*($C$4/100)))&lt;=1,2*ASIN(($C$7*Coefficients!$C$16)/( $A3527*($C$4/100)))*180/PI(),180),IF(AND(C$9="C",C$10="IB"),IF((($C$7*Coefficients!$D$16)/($A3527*($C$4/100)))&lt;=1,2*ASIN(($C$7*Coefficients!$D$16)/( $A3527*($C$4/100)))*180/PI(),180),IF(AND(C$9="L",C$10="D"),IF((($C$7*Coefficients!$E$16)/($A3527*($C$4/100)))&lt;=1,2*ASIN(($C$7*Coefficients!$E$16)/( $A3527*($C$4/100)))*180/PI(),180),IF(AND(C$9="C",C$10="D"),IF((($C$7*Coefficients!$F$16)/($A3527*($C$4/100)))&lt;=1,2*ASIN(($C$7*Coefficients!$F$16)/( $A3527*($C$4/100)))*180/PI(),180),FALSE))))</f>
        <v>2.5180911969302393</v>
      </c>
      <c r="H3527" s="50">
        <f>IF(AND(C$9="L",C$10="IB"),(($C$7*Coefficients!$C$16)/($A3527*SIN(C$5*PI()/180))*100/2)^2*PI(),IF(AND(C$9="C",C$10="IB"),(($C$7*Coefficients!$D$16)/($A3527*SIN(C$5*PI()/180))*100/2)^2*PI(),IF(AND(C$9="L",C$10="D"),(($C$7*Coefficients!$E$16)/($A3527*SIN(C$5*PI()/180))*100/2)^2*PI(),IF(AND(C$9="C",C$10="D"),(($C$7* Coefficients!$F$16)/($A3527*SIN(C$5*PI()/180))*100/2)^2*PI(),FALSE))))</f>
        <v>2.6605267820404412</v>
      </c>
      <c r="I3527" s="42">
        <f t="shared" si="387"/>
        <v>2.5768550330272328E-2</v>
      </c>
      <c r="L3527" s="44"/>
    </row>
    <row r="3528" spans="1:12" x14ac:dyDescent="0.25">
      <c r="A3528" s="51">
        <f t="shared" si="388"/>
        <v>31117.163371054317</v>
      </c>
      <c r="B3528" s="5">
        <f t="shared" si="382"/>
        <v>4.8893977754961909E-3</v>
      </c>
      <c r="C3528" s="49">
        <f t="shared" si="385"/>
        <v>-46.214892588019424</v>
      </c>
      <c r="D3528" s="5">
        <f t="shared" si="383"/>
        <v>299.32569298690464</v>
      </c>
      <c r="E3528" s="5">
        <f t="shared" si="384"/>
        <v>10179.302706197917</v>
      </c>
      <c r="F3528" s="5">
        <f t="shared" si="386"/>
        <v>40.077180293541382</v>
      </c>
      <c r="G3528" s="16">
        <f>IF(AND(C$9="L",C$10="IB"),IF((($C$7*Coefficients!$C$16)/($A3528*($C$4/100)))&lt;=1,2*ASIN(($C$7*Coefficients!$C$16)/( $A3528*($C$4/100)))*180/PI(),180),IF(AND(C$9="C",C$10="IB"),IF((($C$7*Coefficients!$D$16)/($A3528*($C$4/100)))&lt;=1,2*ASIN(($C$7*Coefficients!$D$16)/( $A3528*($C$4/100)))*180/PI(),180),IF(AND(C$9="L",C$10="D"),IF((($C$7*Coefficients!$E$16)/($A3528*($C$4/100)))&lt;=1,2*ASIN(($C$7*Coefficients!$E$16)/( $A3528*($C$4/100)))*180/PI(),180),IF(AND(C$9="C",C$10="D"),IF((($C$7*Coefficients!$F$16)/($A3528*($C$4/100)))&lt;=1,2*ASIN(($C$7*Coefficients!$F$16)/( $A3528*($C$4/100)))*180/PI(),180),FALSE))))</f>
        <v>2.5122988187349846</v>
      </c>
      <c r="H3528" s="50">
        <f>IF(AND(C$9="L",C$10="IB"),(($C$7*Coefficients!$C$16)/($A3528*SIN(C$5*PI()/180))*100/2)^2*PI(),IF(AND(C$9="C",C$10="IB"),(($C$7*Coefficients!$D$16)/($A3528*SIN(C$5*PI()/180))*100/2)^2*PI(),IF(AND(C$9="L",C$10="D"),(($C$7*Coefficients!$E$16)/($A3528*SIN(C$5*PI()/180))*100/2)^2*PI(),IF(AND(C$9="C",C$10="D"),(($C$7* Coefficients!$F$16)/($A3528*SIN(C$5*PI()/180))*100/2)^2*PI(),FALSE))))</f>
        <v>2.6483027718518803</v>
      </c>
      <c r="I3528" s="42">
        <f t="shared" si="387"/>
        <v>2.5709284309127382E-2</v>
      </c>
      <c r="L3528" s="44"/>
    </row>
    <row r="3529" spans="1:12" x14ac:dyDescent="0.25">
      <c r="A3529" s="51">
        <f t="shared" si="388"/>
        <v>31188.895840933495</v>
      </c>
      <c r="B3529" s="5">
        <f t="shared" si="382"/>
        <v>5.1415292067465614E-3</v>
      </c>
      <c r="C3529" s="49">
        <f t="shared" si="385"/>
        <v>-45.778153856363375</v>
      </c>
      <c r="D3529" s="5">
        <f t="shared" si="383"/>
        <v>300.01570997207182</v>
      </c>
      <c r="E3529" s="5">
        <f t="shared" si="384"/>
        <v>10226.288232670027</v>
      </c>
      <c r="F3529" s="5">
        <f t="shared" si="386"/>
        <v>40.097180293541392</v>
      </c>
      <c r="G3529" s="16">
        <f>IF(AND(C$9="L",C$10="IB"),IF((($C$7*Coefficients!$C$16)/($A3529*($C$4/100)))&lt;=1,2*ASIN(($C$7*Coefficients!$C$16)/( $A3529*($C$4/100)))*180/PI(),180),IF(AND(C$9="C",C$10="IB"),IF((($C$7*Coefficients!$D$16)/($A3529*($C$4/100)))&lt;=1,2*ASIN(($C$7*Coefficients!$D$16)/( $A3529*($C$4/100)))*180/PI(),180),IF(AND(C$9="L",C$10="D"),IF((($C$7*Coefficients!$E$16)/($A3529*($C$4/100)))&lt;=1,2*ASIN(($C$7*Coefficients!$E$16)/( $A3529*($C$4/100)))*180/PI(),180),IF(AND(C$9="C",C$10="D"),IF((($C$7*Coefficients!$F$16)/($A3529*($C$4/100)))&lt;=1,2*ASIN(($C$7*Coefficients!$F$16)/( $A3529*($C$4/100)))*180/PI(),180),FALSE))))</f>
        <v>2.5065197690379808</v>
      </c>
      <c r="H3529" s="50">
        <f>IF(AND(C$9="L",C$10="IB"),(($C$7*Coefficients!$C$16)/($A3529*SIN(C$5*PI()/180))*100/2)^2*PI(),IF(AND(C$9="C",C$10="IB"),(($C$7*Coefficients!$D$16)/($A3529*SIN(C$5*PI()/180))*100/2)^2*PI(),IF(AND(C$9="L",C$10="D"),(($C$7*Coefficients!$E$16)/($A3529*SIN(C$5*PI()/180))*100/2)^2*PI(),IF(AND(C$9="C",C$10="D"),(($C$7* Coefficients!$F$16)/($A3529*SIN(C$5*PI()/180))*100/2)^2*PI(),FALSE))))</f>
        <v>2.6361349258884275</v>
      </c>
      <c r="I3529" s="42">
        <f t="shared" si="387"/>
        <v>2.5650154596048559E-2</v>
      </c>
      <c r="L3529" s="44"/>
    </row>
    <row r="3530" spans="1:12" x14ac:dyDescent="0.25">
      <c r="A3530" s="51">
        <f t="shared" si="388"/>
        <v>31260.79367123366</v>
      </c>
      <c r="B3530" s="5">
        <f t="shared" si="382"/>
        <v>5.3428653309941527E-3</v>
      </c>
      <c r="C3530" s="49">
        <f t="shared" si="385"/>
        <v>-45.444515444821008</v>
      </c>
      <c r="D3530" s="5">
        <f t="shared" si="383"/>
        <v>300.70731761066747</v>
      </c>
      <c r="E3530" s="5">
        <f t="shared" si="384"/>
        <v>10273.49063447845</v>
      </c>
      <c r="F3530" s="5">
        <f t="shared" si="386"/>
        <v>40.117180293541388</v>
      </c>
      <c r="G3530" s="16">
        <f>IF(AND(C$9="L",C$10="IB"),IF((($C$7*Coefficients!$C$16)/($A3530*($C$4/100)))&lt;=1,2*ASIN(($C$7*Coefficients!$C$16)/( $A3530*($C$4/100)))*180/PI(),180),IF(AND(C$9="C",C$10="IB"),IF((($C$7*Coefficients!$D$16)/($A3530*($C$4/100)))&lt;=1,2*ASIN(($C$7*Coefficients!$D$16)/( $A3530*($C$4/100)))*180/PI(),180),IF(AND(C$9="L",C$10="D"),IF((($C$7*Coefficients!$E$16)/($A3530*($C$4/100)))&lt;=1,2*ASIN(($C$7*Coefficients!$E$16)/( $A3530*($C$4/100)))*180/PI(),180),IF(AND(C$9="C",C$10="D"),IF((($C$7*Coefficients!$F$16)/($A3530*($C$4/100)))&lt;=1,2*ASIN(($C$7*Coefficients!$F$16)/( $A3530*($C$4/100)))*180/PI(),180),FALSE))))</f>
        <v>2.5007540171404665</v>
      </c>
      <c r="H3530" s="50">
        <f>IF(AND(C$9="L",C$10="IB"),(($C$7*Coefficients!$C$16)/($A3530*SIN(C$5*PI()/180))*100/2)^2*PI(),IF(AND(C$9="C",C$10="IB"),(($C$7*Coefficients!$D$16)/($A3530*SIN(C$5*PI()/180))*100/2)^2*PI(),IF(AND(C$9="L",C$10="D"),(($C$7*Coefficients!$E$16)/($A3530*SIN(C$5*PI()/180))*100/2)^2*PI(),IF(AND(C$9="C",C$10="D"),(($C$7* Coefficients!$F$16)/($A3530*SIN(C$5*PI()/180))*100/2)^2*PI(),FALSE))))</f>
        <v>2.6240229860989066</v>
      </c>
      <c r="I3530" s="42">
        <f t="shared" si="387"/>
        <v>2.5591160877536007E-2</v>
      </c>
      <c r="L3530" s="44"/>
    </row>
    <row r="3531" spans="1:12" x14ac:dyDescent="0.25">
      <c r="A3531" s="51">
        <f t="shared" si="388"/>
        <v>31332.857243149952</v>
      </c>
      <c r="B3531" s="5">
        <f t="shared" si="382"/>
        <v>5.4914583711345461E-3</v>
      </c>
      <c r="C3531" s="49">
        <f t="shared" si="385"/>
        <v>-45.206246085761194</v>
      </c>
      <c r="D3531" s="5">
        <f t="shared" si="383"/>
        <v>301.40051956952669</v>
      </c>
      <c r="E3531" s="5">
        <f t="shared" si="384"/>
        <v>10320.910912674261</v>
      </c>
      <c r="F3531" s="5">
        <f t="shared" si="386"/>
        <v>40.137180293541384</v>
      </c>
      <c r="G3531" s="16">
        <f>IF(AND(C$9="L",C$10="IB"),IF((($C$7*Coefficients!$C$16)/($A3531*($C$4/100)))&lt;=1,2*ASIN(($C$7*Coefficients!$C$16)/( $A3531*($C$4/100)))*180/PI(),180),IF(AND(C$9="C",C$10="IB"),IF((($C$7*Coefficients!$D$16)/($A3531*($C$4/100)))&lt;=1,2*ASIN(($C$7*Coefficients!$D$16)/( $A3531*($C$4/100)))*180/PI(),180),IF(AND(C$9="L",C$10="D"),IF((($C$7*Coefficients!$E$16)/($A3531*($C$4/100)))&lt;=1,2*ASIN(($C$7*Coefficients!$E$16)/( $A3531*($C$4/100)))*180/PI(),180),IF(AND(C$9="C",C$10="D"),IF((($C$7*Coefficients!$F$16)/($A3531*($C$4/100)))&lt;=1,2*ASIN(($C$7*Coefficients!$F$16)/( $A3531*($C$4/100)))*180/PI(),180),FALSE))))</f>
        <v>2.49500153241459</v>
      </c>
      <c r="H3531" s="50">
        <f>IF(AND(C$9="L",C$10="IB"),(($C$7*Coefficients!$C$16)/($A3531*SIN(C$5*PI()/180))*100/2)^2*PI(),IF(AND(C$9="C",C$10="IB"),(($C$7*Coefficients!$D$16)/($A3531*SIN(C$5*PI()/180))*100/2)^2*PI(),IF(AND(C$9="L",C$10="D"),(($C$7*Coefficients!$E$16)/($A3531*SIN(C$5*PI()/180))*100/2)^2*PI(),IF(AND(C$9="C",C$10="D"),(($C$7* Coefficients!$F$16)/($A3531*SIN(C$5*PI()/180))*100/2)^2*PI(),FALSE))))</f>
        <v>2.6119666956177823</v>
      </c>
      <c r="I3531" s="42">
        <f t="shared" si="387"/>
        <v>2.5532302840810907E-2</v>
      </c>
      <c r="L3531" s="44"/>
    </row>
    <row r="3532" spans="1:12" x14ac:dyDescent="0.25">
      <c r="A3532" s="51">
        <f t="shared" si="388"/>
        <v>31405.086938756256</v>
      </c>
      <c r="B3532" s="5">
        <f t="shared" si="382"/>
        <v>5.5858643270398408E-3</v>
      </c>
      <c r="C3532" s="49">
        <f t="shared" si="385"/>
        <v>-45.058192338448578</v>
      </c>
      <c r="D3532" s="5">
        <f t="shared" si="383"/>
        <v>302.09531952393712</v>
      </c>
      <c r="E3532" s="5">
        <f t="shared" si="384"/>
        <v>10368.550072929165</v>
      </c>
      <c r="F3532" s="5">
        <f t="shared" si="386"/>
        <v>40.157180293541387</v>
      </c>
      <c r="G3532" s="16">
        <f>IF(AND(C$9="L",C$10="IB"),IF((($C$7*Coefficients!$C$16)/($A3532*($C$4/100)))&lt;=1,2*ASIN(($C$7*Coefficients!$C$16)/( $A3532*($C$4/100)))*180/PI(),180),IF(AND(C$9="C",C$10="IB"),IF((($C$7*Coefficients!$D$16)/($A3532*($C$4/100)))&lt;=1,2*ASIN(($C$7*Coefficients!$D$16)/( $A3532*($C$4/100)))*180/PI(),180),IF(AND(C$9="L",C$10="D"),IF((($C$7*Coefficients!$E$16)/($A3532*($C$4/100)))&lt;=1,2*ASIN(($C$7*Coefficients!$E$16)/( $A3532*($C$4/100)))*180/PI(),180),IF(AND(C$9="C",C$10="D"),IF((($C$7*Coefficients!$F$16)/($A3532*($C$4/100)))&lt;=1,2*ASIN(($C$7*Coefficients!$F$16)/( $A3532*($C$4/100)))*180/PI(),180),FALSE))))</f>
        <v>2.4892622843032428</v>
      </c>
      <c r="H3532" s="50">
        <f>IF(AND(C$9="L",C$10="IB"),(($C$7*Coefficients!$C$16)/($A3532*SIN(C$5*PI()/180))*100/2)^2*PI(),IF(AND(C$9="C",C$10="IB"),(($C$7*Coefficients!$D$16)/($A3532*SIN(C$5*PI()/180))*100/2)^2*PI(),IF(AND(C$9="L",C$10="D"),(($C$7*Coefficients!$E$16)/($A3532*SIN(C$5*PI()/180))*100/2)^2*PI(),IF(AND(C$9="C",C$10="D"),(($C$7* Coefficients!$F$16)/($A3532*SIN(C$5*PI()/180))*100/2)^2*PI(),FALSE))))</f>
        <v>2.5999657987597069</v>
      </c>
      <c r="I3532" s="42">
        <f t="shared" si="387"/>
        <v>2.5473580173813799E-2</v>
      </c>
      <c r="L3532" s="44"/>
    </row>
    <row r="3533" spans="1:12" x14ac:dyDescent="0.25">
      <c r="A3533" s="51">
        <f t="shared" si="388"/>
        <v>31477.483141007226</v>
      </c>
      <c r="B3533" s="5">
        <f t="shared" si="382"/>
        <v>5.6251617717546403E-3</v>
      </c>
      <c r="C3533" s="49">
        <f t="shared" si="385"/>
        <v>-44.997299666749356</v>
      </c>
      <c r="D3533" s="5">
        <f t="shared" si="383"/>
        <v>302.79172115765891</v>
      </c>
      <c r="E3533" s="5">
        <f t="shared" si="384"/>
        <v>10416.409125556844</v>
      </c>
      <c r="F3533" s="5">
        <f t="shared" si="386"/>
        <v>40.177180293541383</v>
      </c>
      <c r="G3533" s="16">
        <f>IF(AND(C$9="L",C$10="IB"),IF((($C$7*Coefficients!$C$16)/($A3533*($C$4/100)))&lt;=1,2*ASIN(($C$7*Coefficients!$C$16)/( $A3533*($C$4/100)))*180/PI(),180),IF(AND(C$9="C",C$10="IB"),IF((($C$7*Coefficients!$D$16)/($A3533*($C$4/100)))&lt;=1,2*ASIN(($C$7*Coefficients!$D$16)/( $A3533*($C$4/100)))*180/PI(),180),IF(AND(C$9="L",C$10="D"),IF((($C$7*Coefficients!$E$16)/($A3533*($C$4/100)))&lt;=1,2*ASIN(($C$7*Coefficients!$E$16)/( $A3533*($C$4/100)))*180/PI(),180),IF(AND(C$9="C",C$10="D"),IF((($C$7*Coefficients!$F$16)/($A3533*($C$4/100)))&lt;=1,2*ASIN(($C$7*Coefficients!$F$16)/( $A3533*($C$4/100)))*180/PI(),180),FALSE))))</f>
        <v>2.4835362423198961</v>
      </c>
      <c r="H3533" s="50">
        <f>IF(AND(C$9="L",C$10="IB"),(($C$7*Coefficients!$C$16)/($A3533*SIN(C$5*PI()/180))*100/2)^2*PI(),IF(AND(C$9="C",C$10="IB"),(($C$7*Coefficients!$D$16)/($A3533*SIN(C$5*PI()/180))*100/2)^2*PI(),IF(AND(C$9="L",C$10="D"),(($C$7*Coefficients!$E$16)/($A3533*SIN(C$5*PI()/180))*100/2)^2*PI(),IF(AND(C$9="C",C$10="D"),(($C$7* Coefficients!$F$16)/($A3533*SIN(C$5*PI()/180))*100/2)^2*PI(),FALSE))))</f>
        <v>2.5880200410141034</v>
      </c>
      <c r="I3533" s="42">
        <f t="shared" si="387"/>
        <v>2.5414992565202955E-2</v>
      </c>
      <c r="L3533" s="44"/>
    </row>
    <row r="3534" spans="1:12" x14ac:dyDescent="0.25">
      <c r="A3534" s="51">
        <f t="shared" si="388"/>
        <v>31550.046233740319</v>
      </c>
      <c r="B3534" s="5">
        <f t="shared" si="382"/>
        <v>5.6089657481034573E-3</v>
      </c>
      <c r="C3534" s="49">
        <f t="shared" si="385"/>
        <v>-45.022344241189884</v>
      </c>
      <c r="D3534" s="5">
        <f t="shared" si="383"/>
        <v>303.48972816294429</v>
      </c>
      <c r="E3534" s="5">
        <f t="shared" si="384"/>
        <v>10464.489085534375</v>
      </c>
      <c r="F3534" s="5">
        <f t="shared" si="386"/>
        <v>40.197180293541386</v>
      </c>
      <c r="G3534" s="16">
        <f>IF(AND(C$9="L",C$10="IB"),IF((($C$7*Coefficients!$C$16)/($A3534*($C$4/100)))&lt;=1,2*ASIN(($C$7*Coefficients!$C$16)/( $A3534*($C$4/100)))*180/PI(),180),IF(AND(C$9="C",C$10="IB"),IF((($C$7*Coefficients!$D$16)/($A3534*($C$4/100)))&lt;=1,2*ASIN(($C$7*Coefficients!$D$16)/( $A3534*($C$4/100)))*180/PI(),180),IF(AND(C$9="L",C$10="D"),IF((($C$7*Coefficients!$E$16)/($A3534*($C$4/100)))&lt;=1,2*ASIN(($C$7*Coefficients!$E$16)/( $A3534*($C$4/100)))*180/PI(),180),IF(AND(C$9="C",C$10="D"),IF((($C$7*Coefficients!$F$16)/($A3534*($C$4/100)))&lt;=1,2*ASIN(($C$7*Coefficients!$F$16)/( $A3534*($C$4/100)))*180/PI(),180),FALSE))))</f>
        <v>2.4778233760484345</v>
      </c>
      <c r="H3534" s="50">
        <f>IF(AND(C$9="L",C$10="IB"),(($C$7*Coefficients!$C$16)/($A3534*SIN(C$5*PI()/180))*100/2)^2*PI(),IF(AND(C$9="C",C$10="IB"),(($C$7*Coefficients!$D$16)/($A3534*SIN(C$5*PI()/180))*100/2)^2*PI(),IF(AND(C$9="L",C$10="D"),(($C$7*Coefficients!$E$16)/($A3534*SIN(C$5*PI()/180))*100/2)^2*PI(),IF(AND(C$9="C",C$10="D"),(($C$7* Coefficients!$F$16)/($A3534*SIN(C$5*PI()/180))*100/2)^2*PI(),FALSE))))</f>
        <v>2.576129169039759</v>
      </c>
      <c r="I3534" s="42">
        <f t="shared" si="387"/>
        <v>2.5356539704352712E-2</v>
      </c>
      <c r="L3534" s="44"/>
    </row>
    <row r="3535" spans="1:12" x14ac:dyDescent="0.25">
      <c r="A3535" s="51">
        <f t="shared" si="388"/>
        <v>31622.77660167783</v>
      </c>
      <c r="B3535" s="5">
        <f t="shared" si="382"/>
        <v>5.5374365359862508E-3</v>
      </c>
      <c r="C3535" s="49">
        <f t="shared" si="385"/>
        <v>-45.133824762931113</v>
      </c>
      <c r="D3535" s="5">
        <f t="shared" si="383"/>
        <v>304.18934424055692</v>
      </c>
      <c r="E3535" s="5">
        <f t="shared" si="384"/>
        <v>10512.790972523755</v>
      </c>
      <c r="F3535" s="5">
        <f t="shared" si="386"/>
        <v>40.217180293541389</v>
      </c>
      <c r="G3535" s="16">
        <f>IF(AND(C$9="L",C$10="IB"),IF((($C$7*Coefficients!$C$16)/($A3535*($C$4/100)))&lt;=1,2*ASIN(($C$7*Coefficients!$C$16)/( $A3535*($C$4/100)))*180/PI(),180),IF(AND(C$9="C",C$10="IB"),IF((($C$7*Coefficients!$D$16)/($A3535*($C$4/100)))&lt;=1,2*ASIN(($C$7*Coefficients!$D$16)/( $A3535*($C$4/100)))*180/PI(),180),IF(AND(C$9="L",C$10="D"),IF((($C$7*Coefficients!$E$16)/($A3535*($C$4/100)))&lt;=1,2*ASIN(($C$7*Coefficients!$E$16)/( $A3535*($C$4/100)))*180/PI(),180),IF(AND(C$9="C",C$10="D"),IF((($C$7*Coefficients!$F$16)/($A3535*($C$4/100)))&lt;=1,2*ASIN(($C$7*Coefficients!$F$16)/( $A3535*($C$4/100)))*180/PI(),180),FALSE))))</f>
        <v>2.4721236551429948</v>
      </c>
      <c r="H3535" s="50">
        <f>IF(AND(C$9="L",C$10="IB"),(($C$7*Coefficients!$C$16)/($A3535*SIN(C$5*PI()/180))*100/2)^2*PI(),IF(AND(C$9="C",C$10="IB"),(($C$7*Coefficients!$D$16)/($A3535*SIN(C$5*PI()/180))*100/2)^2*PI(),IF(AND(C$9="L",C$10="D"),(($C$7*Coefficients!$E$16)/($A3535*SIN(C$5*PI()/180))*100/2)^2*PI(),IF(AND(C$9="C",C$10="D"),(($C$7* Coefficients!$F$16)/($A3535*SIN(C$5*PI()/180))*100/2)^2*PI(),FALSE))))</f>
        <v>2.5642929306594637</v>
      </c>
      <c r="I3535" s="42">
        <f t="shared" si="387"/>
        <v>2.5298221281351809E-2</v>
      </c>
      <c r="L3535" s="44"/>
    </row>
    <row r="3536" spans="1:12" x14ac:dyDescent="0.25">
      <c r="A3536" s="51">
        <f t="shared" si="388"/>
        <v>31695.67463042893</v>
      </c>
      <c r="B3536" s="5">
        <f t="shared" si="382"/>
        <v>5.411283107195076E-3</v>
      </c>
      <c r="C3536" s="49">
        <f t="shared" si="385"/>
        <v>-45.333994881591366</v>
      </c>
      <c r="D3536" s="5">
        <f t="shared" si="383"/>
        <v>304.89057309979154</v>
      </c>
      <c r="E3536" s="5">
        <f t="shared" si="384"/>
        <v>10561.315810893528</v>
      </c>
      <c r="F3536" s="5">
        <f t="shared" si="386"/>
        <v>40.237180293541385</v>
      </c>
      <c r="G3536" s="16">
        <f>IF(AND(C$9="L",C$10="IB"),IF((($C$7*Coefficients!$C$16)/($A3536*($C$4/100)))&lt;=1,2*ASIN(($C$7*Coefficients!$C$16)/( $A3536*($C$4/100)))*180/PI(),180),IF(AND(C$9="C",C$10="IB"),IF((($C$7*Coefficients!$D$16)/($A3536*($C$4/100)))&lt;=1,2*ASIN(($C$7*Coefficients!$D$16)/( $A3536*($C$4/100)))*180/PI(),180),IF(AND(C$9="L",C$10="D"),IF((($C$7*Coefficients!$E$16)/($A3536*($C$4/100)))&lt;=1,2*ASIN(($C$7*Coefficients!$E$16)/( $A3536*($C$4/100)))*180/PI(),180),IF(AND(C$9="C",C$10="D"),IF((($C$7*Coefficients!$F$16)/($A3536*($C$4/100)))&lt;=1,2*ASIN(($C$7*Coefficients!$F$16)/( $A3536*($C$4/100)))*180/PI(),180),FALSE))))</f>
        <v>2.4664370493277978</v>
      </c>
      <c r="H3536" s="50">
        <f>IF(AND(C$9="L",C$10="IB"),(($C$7*Coefficients!$C$16)/($A3536*SIN(C$5*PI()/180))*100/2)^2*PI(),IF(AND(C$9="C",C$10="IB"),(($C$7*Coefficients!$D$16)/($A3536*SIN(C$5*PI()/180))*100/2)^2*PI(),IF(AND(C$9="L",C$10="D"),(($C$7*Coefficients!$E$16)/($A3536*SIN(C$5*PI()/180))*100/2)^2*PI(),IF(AND(C$9="C",C$10="D"),(($C$7* Coefficients!$F$16)/($A3536*SIN(C$5*PI()/180))*100/2)^2*PI(),FALSE))))</f>
        <v>2.5525110748546549</v>
      </c>
      <c r="I3536" s="42">
        <f t="shared" si="387"/>
        <v>2.5240036987001776E-2</v>
      </c>
      <c r="L3536" s="44"/>
    </row>
    <row r="3537" spans="1:12" x14ac:dyDescent="0.25">
      <c r="A3537" s="51">
        <f t="shared" si="388"/>
        <v>31768.740706491713</v>
      </c>
      <c r="B3537" s="5">
        <f t="shared" si="382"/>
        <v>5.2317611343169887E-3</v>
      </c>
      <c r="C3537" s="49">
        <f t="shared" si="385"/>
        <v>-45.627041854899744</v>
      </c>
      <c r="D3537" s="5">
        <f t="shared" si="383"/>
        <v>305.59341845849389</v>
      </c>
      <c r="E3537" s="5">
        <f t="shared" si="384"/>
        <v>10610.064629740511</v>
      </c>
      <c r="F3537" s="5">
        <f t="shared" si="386"/>
        <v>40.257180293541381</v>
      </c>
      <c r="G3537" s="16">
        <f>IF(AND(C$9="L",C$10="IB"),IF((($C$7*Coefficients!$C$16)/($A3537*($C$4/100)))&lt;=1,2*ASIN(($C$7*Coefficients!$C$16)/( $A3537*($C$4/100)))*180/PI(),180),IF(AND(C$9="C",C$10="IB"),IF((($C$7*Coefficients!$D$16)/($A3537*($C$4/100)))&lt;=1,2*ASIN(($C$7*Coefficients!$D$16)/( $A3537*($C$4/100)))*180/PI(),180),IF(AND(C$9="L",C$10="D"),IF((($C$7*Coefficients!$E$16)/($A3537*($C$4/100)))&lt;=1,2*ASIN(($C$7*Coefficients!$E$16)/( $A3537*($C$4/100)))*180/PI(),180),IF(AND(C$9="C",C$10="D"),IF((($C$7*Coefficients!$F$16)/($A3537*($C$4/100)))&lt;=1,2*ASIN(($C$7*Coefficients!$F$16)/( $A3537*($C$4/100)))*180/PI(),180),FALSE))))</f>
        <v>2.4607635283969906</v>
      </c>
      <c r="H3537" s="50">
        <f>IF(AND(C$9="L",C$10="IB"),(($C$7*Coefficients!$C$16)/($A3537*SIN(C$5*PI()/180))*100/2)^2*PI(),IF(AND(C$9="C",C$10="IB"),(($C$7*Coefficients!$D$16)/($A3537*SIN(C$5*PI()/180))*100/2)^2*PI(),IF(AND(C$9="L",C$10="D"),(($C$7*Coefficients!$E$16)/($A3537*SIN(C$5*PI()/180))*100/2)^2*PI(),IF(AND(C$9="C",C$10="D"),(($C$7* Coefficients!$F$16)/($A3537*SIN(C$5*PI()/180))*100/2)^2*PI(),FALSE))))</f>
        <v>2.5407833517600924</v>
      </c>
      <c r="I3537" s="42">
        <f t="shared" si="387"/>
        <v>2.518198651281528E-2</v>
      </c>
      <c r="L3537" s="44"/>
    </row>
    <row r="3538" spans="1:12" x14ac:dyDescent="0.25">
      <c r="A3538" s="51">
        <f t="shared" si="388"/>
        <v>31841.975217255236</v>
      </c>
      <c r="B3538" s="5">
        <f t="shared" si="382"/>
        <v>5.0006654727811741E-3</v>
      </c>
      <c r="C3538" s="49">
        <f t="shared" si="385"/>
        <v>-46.019443945577542</v>
      </c>
      <c r="D3538" s="5">
        <f t="shared" si="383"/>
        <v>306.29788404307988</v>
      </c>
      <c r="E3538" s="5">
        <f t="shared" si="384"/>
        <v>10659.038462911609</v>
      </c>
      <c r="F3538" s="5">
        <f t="shared" si="386"/>
        <v>40.277180293541377</v>
      </c>
      <c r="G3538" s="16">
        <f>IF(AND(C$9="L",C$10="IB"),IF((($C$7*Coefficients!$C$16)/($A3538*($C$4/100)))&lt;=1,2*ASIN(($C$7*Coefficients!$C$16)/( $A3538*($C$4/100)))*180/PI(),180),IF(AND(C$9="C",C$10="IB"),IF((($C$7*Coefficients!$D$16)/($A3538*($C$4/100)))&lt;=1,2*ASIN(($C$7*Coefficients!$D$16)/( $A3538*($C$4/100)))*180/PI(),180),IF(AND(C$9="L",C$10="D"),IF((($C$7*Coefficients!$E$16)/($A3538*($C$4/100)))&lt;=1,2*ASIN(($C$7*Coefficients!$E$16)/( $A3538*($C$4/100)))*180/PI(),180),IF(AND(C$9="C",C$10="D"),IF((($C$7*Coefficients!$F$16)/($A3538*($C$4/100)))&lt;=1,2*ASIN(($C$7*Coefficients!$F$16)/( $A3538*($C$4/100)))*180/PI(),180),FALSE))))</f>
        <v>2.4551030622144796</v>
      </c>
      <c r="H3538" s="50">
        <f>IF(AND(C$9="L",C$10="IB"),(($C$7*Coefficients!$C$16)/($A3538*SIN(C$5*PI()/180))*100/2)^2*PI(),IF(AND(C$9="C",C$10="IB"),(($C$7*Coefficients!$D$16)/($A3538*SIN(C$5*PI()/180))*100/2)^2*PI(),IF(AND(C$9="L",C$10="D"),(($C$7*Coefficients!$E$16)/($A3538*SIN(C$5*PI()/180))*100/2)^2*PI(),IF(AND(C$9="C",C$10="D"),(($C$7* Coefficients!$F$16)/($A3538*SIN(C$5*PI()/180))*100/2)^2*PI(),FALSE))))</f>
        <v>2.5291095126585668</v>
      </c>
      <c r="I3538" s="42">
        <f t="shared" si="387"/>
        <v>2.5124069551014483E-2</v>
      </c>
      <c r="L3538" s="44"/>
    </row>
    <row r="3539" spans="1:12" x14ac:dyDescent="0.25">
      <c r="A3539" s="51">
        <f t="shared" si="388"/>
        <v>31915.378551001588</v>
      </c>
      <c r="B3539" s="5">
        <f t="shared" si="382"/>
        <v>4.7203170899020389E-3</v>
      </c>
      <c r="C3539" s="49">
        <f t="shared" si="385"/>
        <v>-46.520576528296075</v>
      </c>
      <c r="D3539" s="5">
        <f t="shared" si="383"/>
        <v>307.00397358855611</v>
      </c>
      <c r="E3539" s="5">
        <f t="shared" si="384"/>
        <v>10708.238349025754</v>
      </c>
      <c r="F3539" s="5">
        <f t="shared" si="386"/>
        <v>40.297180293541388</v>
      </c>
      <c r="G3539" s="16">
        <f>IF(AND(C$9="L",C$10="IB"),IF((($C$7*Coefficients!$C$16)/($A3539*($C$4/100)))&lt;=1,2*ASIN(($C$7*Coefficients!$C$16)/( $A3539*($C$4/100)))*180/PI(),180),IF(AND(C$9="C",C$10="IB"),IF((($C$7*Coefficients!$D$16)/($A3539*($C$4/100)))&lt;=1,2*ASIN(($C$7*Coefficients!$D$16)/( $A3539*($C$4/100)))*180/PI(),180),IF(AND(C$9="L",C$10="D"),IF((($C$7*Coefficients!$E$16)/($A3539*($C$4/100)))&lt;=1,2*ASIN(($C$7*Coefficients!$E$16)/( $A3539*($C$4/100)))*180/PI(),180),IF(AND(C$9="C",C$10="D"),IF((($C$7*Coefficients!$F$16)/($A3539*($C$4/100)))&lt;=1,2*ASIN(($C$7*Coefficients!$F$16)/( $A3539*($C$4/100)))*180/PI(),180),FALSE))))</f>
        <v>2.4494556207137697</v>
      </c>
      <c r="H3539" s="50">
        <f>IF(AND(C$9="L",C$10="IB"),(($C$7*Coefficients!$C$16)/($A3539*SIN(C$5*PI()/180))*100/2)^2*PI(),IF(AND(C$9="C",C$10="IB"),(($C$7*Coefficients!$D$16)/($A3539*SIN(C$5*PI()/180))*100/2)^2*PI(),IF(AND(C$9="L",C$10="D"),(($C$7*Coefficients!$E$16)/($A3539*SIN(C$5*PI()/180))*100/2)^2*PI(),IF(AND(C$9="C",C$10="D"),(($C$7* Coefficients!$F$16)/($A3539*SIN(C$5*PI()/180))*100/2)^2*PI(),FALSE))))</f>
        <v>2.5174893099756184</v>
      </c>
      <c r="I3539" s="42">
        <f t="shared" si="387"/>
        <v>2.5066285794529419E-2</v>
      </c>
      <c r="L3539" s="44"/>
    </row>
    <row r="3540" spans="1:12" x14ac:dyDescent="0.25">
      <c r="A3540" s="51">
        <f t="shared" si="388"/>
        <v>31988.951096907938</v>
      </c>
      <c r="B3540" s="5">
        <f t="shared" si="382"/>
        <v>4.3935444713596216E-3</v>
      </c>
      <c r="C3540" s="49">
        <f t="shared" si="385"/>
        <v>-47.143699466427321</v>
      </c>
      <c r="D3540" s="5">
        <f t="shared" si="383"/>
        <v>307.71169083853897</v>
      </c>
      <c r="E3540" s="5">
        <f t="shared" si="384"/>
        <v>10757.665331495926</v>
      </c>
      <c r="F3540" s="5">
        <f t="shared" si="386"/>
        <v>40.317180293541384</v>
      </c>
      <c r="G3540" s="16">
        <f>IF(AND(C$9="L",C$10="IB"),IF((($C$7*Coefficients!$C$16)/($A3540*($C$4/100)))&lt;=1,2*ASIN(($C$7*Coefficients!$C$16)/( $A3540*($C$4/100)))*180/PI(),180),IF(AND(C$9="C",C$10="IB"),IF((($C$7*Coefficients!$D$16)/($A3540*($C$4/100)))&lt;=1,2*ASIN(($C$7*Coefficients!$D$16)/( $A3540*($C$4/100)))*180/PI(),180),IF(AND(C$9="L",C$10="D"),IF((($C$7*Coefficients!$E$16)/($A3540*($C$4/100)))&lt;=1,2*ASIN(($C$7*Coefficients!$E$16)/( $A3540*($C$4/100)))*180/PI(),180),IF(AND(C$9="C",C$10="D"),IF((($C$7*Coefficients!$F$16)/($A3540*($C$4/100)))&lt;=1,2*ASIN(($C$7*Coefficients!$F$16)/( $A3540*($C$4/100)))*180/PI(),180),FALSE))))</f>
        <v>2.4438211738978022</v>
      </c>
      <c r="H3540" s="50">
        <f>IF(AND(C$9="L",C$10="IB"),(($C$7*Coefficients!$C$16)/($A3540*SIN(C$5*PI()/180))*100/2)^2*PI(),IF(AND(C$9="C",C$10="IB"),(($C$7*Coefficients!$D$16)/($A3540*SIN(C$5*PI()/180))*100/2)^2*PI(),IF(AND(C$9="L",C$10="D"),(($C$7*Coefficients!$E$16)/($A3540*SIN(C$5*PI()/180))*100/2)^2*PI(),IF(AND(C$9="C",C$10="D"),(($C$7* Coefficients!$F$16)/($A3540*SIN(C$5*PI()/180))*100/2)^2*PI(),FALSE))))</f>
        <v>2.505922497274288</v>
      </c>
      <c r="I3540" s="42">
        <f t="shared" si="387"/>
        <v>2.5008634936996364E-2</v>
      </c>
      <c r="L3540" s="44"/>
    </row>
    <row r="3541" spans="1:12" x14ac:dyDescent="0.25">
      <c r="A3541" s="51">
        <f t="shared" si="388"/>
        <v>32062.693245048598</v>
      </c>
      <c r="B3541" s="5">
        <f t="shared" si="382"/>
        <v>4.0236595934077055E-3</v>
      </c>
      <c r="C3541" s="49">
        <f t="shared" si="385"/>
        <v>-47.907575364997079</v>
      </c>
      <c r="D3541" s="5">
        <f t="shared" si="383"/>
        <v>308.42103954527477</v>
      </c>
      <c r="E3541" s="5">
        <f t="shared" si="384"/>
        <v>10807.32045855127</v>
      </c>
      <c r="F3541" s="5">
        <f t="shared" si="386"/>
        <v>40.33718029354138</v>
      </c>
      <c r="G3541" s="16">
        <f>IF(AND(C$9="L",C$10="IB"),IF((($C$7*Coefficients!$C$16)/($A3541*($C$4/100)))&lt;=1,2*ASIN(($C$7*Coefficients!$C$16)/( $A3541*($C$4/100)))*180/PI(),180),IF(AND(C$9="C",C$10="IB"),IF((($C$7*Coefficients!$D$16)/($A3541*($C$4/100)))&lt;=1,2*ASIN(($C$7*Coefficients!$D$16)/( $A3541*($C$4/100)))*180/PI(),180),IF(AND(C$9="L",C$10="D"),IF((($C$7*Coefficients!$E$16)/($A3541*($C$4/100)))&lt;=1,2*ASIN(($C$7*Coefficients!$E$16)/( $A3541*($C$4/100)))*180/PI(),180),IF(AND(C$9="C",C$10="D"),IF((($C$7*Coefficients!$F$16)/($A3541*($C$4/100)))&lt;=1,2*ASIN(($C$7*Coefficients!$F$16)/( $A3541*($C$4/100)))*180/PI(),180),FALSE))))</f>
        <v>2.4381996918387934</v>
      </c>
      <c r="H3541" s="50">
        <f>IF(AND(C$9="L",C$10="IB"),(($C$7*Coefficients!$C$16)/($A3541*SIN(C$5*PI()/180))*100/2)^2*PI(),IF(AND(C$9="C",C$10="IB"),(($C$7*Coefficients!$D$16)/($A3541*SIN(C$5*PI()/180))*100/2)^2*PI(),IF(AND(C$9="L",C$10="D"),(($C$7*Coefficients!$E$16)/($A3541*SIN(C$5*PI()/180))*100/2)^2*PI(),IF(AND(C$9="C",C$10="D"),(($C$7* Coefficients!$F$16)/($A3541*SIN(C$5*PI()/180))*100/2)^2*PI(),FALSE))))</f>
        <v>2.4944088292498932</v>
      </c>
      <c r="I3541" s="42">
        <f t="shared" si="387"/>
        <v>2.4951116672756214E-2</v>
      </c>
      <c r="L3541" s="44"/>
    </row>
    <row r="3542" spans="1:12" x14ac:dyDescent="0.25">
      <c r="A3542" s="51">
        <f t="shared" si="388"/>
        <v>32136.605386397099</v>
      </c>
      <c r="B3542" s="5">
        <f t="shared" si="382"/>
        <v>3.6144286076320851E-3</v>
      </c>
      <c r="C3542" s="49">
        <f t="shared" si="385"/>
        <v>-48.839206980756302</v>
      </c>
      <c r="D3542" s="5">
        <f t="shared" si="383"/>
        <v>309.13202346965994</v>
      </c>
      <c r="E3542" s="5">
        <f t="shared" si="384"/>
        <v>10857.204783259353</v>
      </c>
      <c r="F3542" s="5">
        <f t="shared" si="386"/>
        <v>40.357180293541376</v>
      </c>
      <c r="G3542" s="16">
        <f>IF(AND(C$9="L",C$10="IB"),IF((($C$7*Coefficients!$C$16)/($A3542*($C$4/100)))&lt;=1,2*ASIN(($C$7*Coefficients!$C$16)/( $A3542*($C$4/100)))*180/PI(),180),IF(AND(C$9="C",C$10="IB"),IF((($C$7*Coefficients!$D$16)/($A3542*($C$4/100)))&lt;=1,2*ASIN(($C$7*Coefficients!$D$16)/( $A3542*($C$4/100)))*180/PI(),180),IF(AND(C$9="L",C$10="D"),IF((($C$7*Coefficients!$E$16)/($A3542*($C$4/100)))&lt;=1,2*ASIN(($C$7*Coefficients!$E$16)/( $A3542*($C$4/100)))*180/PI(),180),IF(AND(C$9="C",C$10="D"),IF((($C$7*Coefficients!$F$16)/($A3542*($C$4/100)))&lt;=1,2*ASIN(($C$7*Coefficients!$F$16)/( $A3542*($C$4/100)))*180/PI(),180),FALSE))))</f>
        <v>2.4325911446780717</v>
      </c>
      <c r="H3542" s="50">
        <f>IF(AND(C$9="L",C$10="IB"),(($C$7*Coefficients!$C$16)/($A3542*SIN(C$5*PI()/180))*100/2)^2*PI(),IF(AND(C$9="C",C$10="IB"),(($C$7*Coefficients!$D$16)/($A3542*SIN(C$5*PI()/180))*100/2)^2*PI(),IF(AND(C$9="L",C$10="D"),(($C$7*Coefficients!$E$16)/($A3542*SIN(C$5*PI()/180))*100/2)^2*PI(),IF(AND(C$9="C",C$10="D"),(($C$7* Coefficients!$F$16)/($A3542*SIN(C$5*PI()/180))*100/2)^2*PI(),FALSE))))</f>
        <v>2.4829480617248239</v>
      </c>
      <c r="I3542" s="42">
        <f t="shared" si="387"/>
        <v>2.4893730696852849E-2</v>
      </c>
      <c r="L3542" s="44"/>
    </row>
    <row r="3543" spans="1:12" x14ac:dyDescent="0.25">
      <c r="A3543" s="51">
        <f t="shared" si="388"/>
        <v>32210.687912828256</v>
      </c>
      <c r="B3543" s="5">
        <f t="shared" si="382"/>
        <v>3.1700374436928165E-3</v>
      </c>
      <c r="C3543" s="49">
        <f t="shared" si="385"/>
        <v>-49.97871215947378</v>
      </c>
      <c r="D3543" s="5">
        <f t="shared" si="383"/>
        <v>309.84464638126036</v>
      </c>
      <c r="E3543" s="5">
        <f t="shared" si="384"/>
        <v>10907.319363548464</v>
      </c>
      <c r="F3543" s="5">
        <f t="shared" si="386"/>
        <v>40.377180293541379</v>
      </c>
      <c r="G3543" s="16">
        <f>IF(AND(C$9="L",C$10="IB"),IF((($C$7*Coefficients!$C$16)/($A3543*($C$4/100)))&lt;=1,2*ASIN(($C$7*Coefficients!$C$16)/( $A3543*($C$4/100)))*180/PI(),180),IF(AND(C$9="C",C$10="IB"),IF((($C$7*Coefficients!$D$16)/($A3543*($C$4/100)))&lt;=1,2*ASIN(($C$7*Coefficients!$D$16)/( $A3543*($C$4/100)))*180/PI(),180),IF(AND(C$9="L",C$10="D"),IF((($C$7*Coefficients!$E$16)/($A3543*($C$4/100)))&lt;=1,2*ASIN(($C$7*Coefficients!$E$16)/( $A3543*($C$4/100)))*180/PI(),180),IF(AND(C$9="C",C$10="D"),IF((($C$7*Coefficients!$F$16)/($A3543*($C$4/100)))&lt;=1,2*ASIN(($C$7*Coefficients!$F$16)/( $A3543*($C$4/100)))*180/PI(),180),FALSE))))</f>
        <v>2.4269955026259193</v>
      </c>
      <c r="H3543" s="50">
        <f>IF(AND(C$9="L",C$10="IB"),(($C$7*Coefficients!$C$16)/($A3543*SIN(C$5*PI()/180))*100/2)^2*PI(),IF(AND(C$9="C",C$10="IB"),(($C$7*Coefficients!$D$16)/($A3543*SIN(C$5*PI()/180))*100/2)^2*PI(),IF(AND(C$9="L",C$10="D"),(($C$7*Coefficients!$E$16)/($A3543*SIN(C$5*PI()/180))*100/2)^2*PI(),IF(AND(C$9="C",C$10="D"),(($C$7* Coefficients!$F$16)/($A3543*SIN(C$5*PI()/180))*100/2)^2*PI(),FALSE))))</f>
        <v>2.4715399516433636</v>
      </c>
      <c r="I3543" s="42">
        <f t="shared" si="387"/>
        <v>2.4836476705031543E-2</v>
      </c>
      <c r="L3543" s="44"/>
    </row>
    <row r="3544" spans="1:12" x14ac:dyDescent="0.25">
      <c r="A3544" s="51">
        <f t="shared" si="388"/>
        <v>32284.941217120249</v>
      </c>
      <c r="B3544" s="5">
        <f t="shared" si="382"/>
        <v>2.6950525935570042E-3</v>
      </c>
      <c r="C3544" s="49">
        <f t="shared" si="385"/>
        <v>-51.388655104025602</v>
      </c>
      <c r="D3544" s="5">
        <f t="shared" si="383"/>
        <v>310.55891205833177</v>
      </c>
      <c r="E3544" s="5">
        <f t="shared" si="384"/>
        <v>10957.665262230083</v>
      </c>
      <c r="F3544" s="5">
        <f t="shared" si="386"/>
        <v>40.397180293541382</v>
      </c>
      <c r="G3544" s="16">
        <f>IF(AND(C$9="L",C$10="IB"),IF((($C$7*Coefficients!$C$16)/($A3544*($C$4/100)))&lt;=1,2*ASIN(($C$7*Coefficients!$C$16)/( $A3544*($C$4/100)))*180/PI(),180),IF(AND(C$9="C",C$10="IB"),IF((($C$7*Coefficients!$D$16)/($A3544*($C$4/100)))&lt;=1,2*ASIN(($C$7*Coefficients!$D$16)/( $A3544*($C$4/100)))*180/PI(),180),IF(AND(C$9="L",C$10="D"),IF((($C$7*Coefficients!$E$16)/($A3544*($C$4/100)))&lt;=1,2*ASIN(($C$7*Coefficients!$E$16)/( $A3544*($C$4/100)))*180/PI(),180),IF(AND(C$9="C",C$10="D"),IF((($C$7*Coefficients!$F$16)/($A3544*($C$4/100)))&lt;=1,2*ASIN(($C$7*Coefficients!$F$16)/( $A3544*($C$4/100)))*180/PI(),180),FALSE))))</f>
        <v>2.421412735961411</v>
      </c>
      <c r="H3544" s="50">
        <f>IF(AND(C$9="L",C$10="IB"),(($C$7*Coefficients!$C$16)/($A3544*SIN(C$5*PI()/180))*100/2)^2*PI(),IF(AND(C$9="C",C$10="IB"),(($C$7*Coefficients!$D$16)/($A3544*SIN(C$5*PI()/180))*100/2)^2*PI(),IF(AND(C$9="L",C$10="D"),(($C$7*Coefficients!$E$16)/($A3544*SIN(C$5*PI()/180))*100/2)^2*PI(),IF(AND(C$9="C",C$10="D"),(($C$7* Coefficients!$F$16)/($A3544*SIN(C$5*PI()/180))*100/2)^2*PI(),FALSE))))</f>
        <v>2.460184257066536</v>
      </c>
      <c r="I3544" s="42">
        <f t="shared" si="387"/>
        <v>2.4779354393737327E-2</v>
      </c>
      <c r="L3544" s="44"/>
    </row>
    <row r="3545" spans="1:12" x14ac:dyDescent="0.25">
      <c r="A3545" s="51">
        <f t="shared" si="388"/>
        <v>32359.365692956704</v>
      </c>
      <c r="B3545" s="5">
        <f t="shared" si="382"/>
        <v>2.1943773976066624E-3</v>
      </c>
      <c r="C3545" s="49">
        <f t="shared" si="385"/>
        <v>-53.173773573484844</v>
      </c>
      <c r="D3545" s="5">
        <f t="shared" si="383"/>
        <v>311.27482428783975</v>
      </c>
      <c r="E3545" s="5">
        <f t="shared" si="384"/>
        <v>11008.243547021391</v>
      </c>
      <c r="F3545" s="5">
        <f t="shared" si="386"/>
        <v>40.417180293541378</v>
      </c>
      <c r="G3545" s="16">
        <f>IF(AND(C$9="L",C$10="IB"),IF((($C$7*Coefficients!$C$16)/($A3545*($C$4/100)))&lt;=1,2*ASIN(($C$7*Coefficients!$C$16)/( $A3545*($C$4/100)))*180/PI(),180),IF(AND(C$9="C",C$10="IB"),IF((($C$7*Coefficients!$D$16)/($A3545*($C$4/100)))&lt;=1,2*ASIN(($C$7*Coefficients!$D$16)/( $A3545*($C$4/100)))*180/PI(),180),IF(AND(C$9="L",C$10="D"),IF((($C$7*Coefficients!$E$16)/($A3545*($C$4/100)))&lt;=1,2*ASIN(($C$7*Coefficients!$E$16)/( $A3545*($C$4/100)))*180/PI(),180),IF(AND(C$9="C",C$10="D"),IF((($C$7*Coefficients!$F$16)/($A3545*($C$4/100)))&lt;=1,2*ASIN(($C$7*Coefficients!$F$16)/( $A3545*($C$4/100)))*180/PI(),180),FALSE))))</f>
        <v>2.4158428150322515</v>
      </c>
      <c r="H3545" s="50">
        <f>IF(AND(C$9="L",C$10="IB"),(($C$7*Coefficients!$C$16)/($A3545*SIN(C$5*PI()/180))*100/2)^2*PI(),IF(AND(C$9="C",C$10="IB"),(($C$7*Coefficients!$D$16)/($A3545*SIN(C$5*PI()/180))*100/2)^2*PI(),IF(AND(C$9="L",C$10="D"),(($C$7*Coefficients!$E$16)/($A3545*SIN(C$5*PI()/180))*100/2)^2*PI(),IF(AND(C$9="C",C$10="D"),(($C$7* Coefficients!$F$16)/($A3545*SIN(C$5*PI()/180))*100/2)^2*PI(),FALSE))))</f>
        <v>2.4488807371669714</v>
      </c>
      <c r="I3545" s="42">
        <f t="shared" si="387"/>
        <v>2.4722363460113403E-2</v>
      </c>
      <c r="L3545" s="44"/>
    </row>
    <row r="3546" spans="1:12" x14ac:dyDescent="0.25">
      <c r="A3546" s="51">
        <f t="shared" si="388"/>
        <v>32433.961734928787</v>
      </c>
      <c r="B3546" s="5">
        <f t="shared" si="382"/>
        <v>1.6732042080512552E-3</v>
      </c>
      <c r="C3546" s="49">
        <f t="shared" si="385"/>
        <v>-55.529021037085833</v>
      </c>
      <c r="D3546" s="5">
        <f t="shared" si="383"/>
        <v>311.99238686547955</v>
      </c>
      <c r="E3546" s="5">
        <f t="shared" si="384"/>
        <v>11059.055290567938</v>
      </c>
      <c r="F3546" s="5">
        <f t="shared" si="386"/>
        <v>40.437180293541381</v>
      </c>
      <c r="G3546" s="16">
        <f>IF(AND(C$9="L",C$10="IB"),IF((($C$7*Coefficients!$C$16)/($A3546*($C$4/100)))&lt;=1,2*ASIN(($C$7*Coefficients!$C$16)/( $A3546*($C$4/100)))*180/PI(),180),IF(AND(C$9="C",C$10="IB"),IF((($C$7*Coefficients!$D$16)/($A3546*($C$4/100)))&lt;=1,2*ASIN(($C$7*Coefficients!$D$16)/( $A3546*($C$4/100)))*180/PI(),180),IF(AND(C$9="L",C$10="D"),IF((($C$7*Coefficients!$E$16)/($A3546*($C$4/100)))&lt;=1,2*ASIN(($C$7*Coefficients!$E$16)/( $A3546*($C$4/100)))*180/PI(),180),IF(AND(C$9="C",C$10="D"),IF((($C$7*Coefficients!$F$16)/($A3546*($C$4/100)))&lt;=1,2*ASIN(($C$7*Coefficients!$F$16)/( $A3546*($C$4/100)))*180/PI(),180),FALSE))))</f>
        <v>2.4102857102546169</v>
      </c>
      <c r="H3546" s="50">
        <f>IF(AND(C$9="L",C$10="IB"),(($C$7*Coefficients!$C$16)/($A3546*SIN(C$5*PI()/180))*100/2)^2*PI(),IF(AND(C$9="C",C$10="IB"),(($C$7*Coefficients!$D$16)/($A3546*SIN(C$5*PI()/180))*100/2)^2*PI(),IF(AND(C$9="L",C$10="D"),(($C$7*Coefficients!$E$16)/($A3546*SIN(C$5*PI()/180))*100/2)^2*PI(),IF(AND(C$9="C",C$10="D"),(($C$7* Coefficients!$F$16)/($A3546*SIN(C$5*PI()/180))*100/2)^2*PI(),FALSE))))</f>
        <v>2.4376291522238041</v>
      </c>
      <c r="I3546" s="42">
        <f t="shared" si="387"/>
        <v>2.4665503601999504E-2</v>
      </c>
      <c r="L3546" s="44"/>
    </row>
    <row r="3547" spans="1:12" x14ac:dyDescent="0.25">
      <c r="A3547" s="51">
        <f t="shared" si="388"/>
        <v>32508.729738537284</v>
      </c>
      <c r="B3547" s="5">
        <f t="shared" si="382"/>
        <v>1.1369628576169606E-3</v>
      </c>
      <c r="C3547" s="49">
        <f t="shared" si="385"/>
        <v>-58.88507445286757</v>
      </c>
      <c r="D3547" s="5">
        <f t="shared" si="383"/>
        <v>312.71160359569666</v>
      </c>
      <c r="E3547" s="5">
        <f t="shared" si="384"/>
        <v>11110.101570466373</v>
      </c>
      <c r="F3547" s="5">
        <f t="shared" si="386"/>
        <v>40.457180293541377</v>
      </c>
      <c r="G3547" s="16">
        <f>IF(AND(C$9="L",C$10="IB"),IF((($C$7*Coefficients!$C$16)/($A3547*($C$4/100)))&lt;=1,2*ASIN(($C$7*Coefficients!$C$16)/( $A3547*($C$4/100)))*180/PI(),180),IF(AND(C$9="C",C$10="IB"),IF((($C$7*Coefficients!$D$16)/($A3547*($C$4/100)))&lt;=1,2*ASIN(($C$7*Coefficients!$D$16)/( $A3547*($C$4/100)))*180/PI(),180),IF(AND(C$9="L",C$10="D"),IF((($C$7*Coefficients!$E$16)/($A3547*($C$4/100)))&lt;=1,2*ASIN(($C$7*Coefficients!$E$16)/( $A3547*($C$4/100)))*180/PI(),180),IF(AND(C$9="C",C$10="D"),IF((($C$7*Coefficients!$F$16)/($A3547*($C$4/100)))&lt;=1,2*ASIN(($C$7*Coefficients!$F$16)/( $A3547*($C$4/100)))*180/PI(),180),FALSE))))</f>
        <v>2.404741392112999</v>
      </c>
      <c r="H3547" s="50">
        <f>IF(AND(C$9="L",C$10="IB"),(($C$7*Coefficients!$C$16)/($A3547*SIN(C$5*PI()/180))*100/2)^2*PI(),IF(AND(C$9="C",C$10="IB"),(($C$7*Coefficients!$D$16)/($A3547*SIN(C$5*PI()/180))*100/2)^2*PI(),IF(AND(C$9="L",C$10="D"),(($C$7*Coefficients!$E$16)/($A3547*SIN(C$5*PI()/180))*100/2)^2*PI(),IF(AND(C$9="C",C$10="D"),(($C$7* Coefficients!$F$16)/($A3547*SIN(C$5*PI()/180))*100/2)^2*PI(),FALSE))))</f>
        <v>2.4264292636175853</v>
      </c>
      <c r="I3547" s="42">
        <f t="shared" si="387"/>
        <v>2.4608774517930324E-2</v>
      </c>
      <c r="L3547" s="44"/>
    </row>
    <row r="3548" spans="1:12" x14ac:dyDescent="0.25">
      <c r="A3548" s="51">
        <f t="shared" si="388"/>
        <v>32583.670100194708</v>
      </c>
      <c r="B3548" s="5">
        <f t="shared" si="382"/>
        <v>5.9126591087505702E-4</v>
      </c>
      <c r="C3548" s="49">
        <f t="shared" si="385"/>
        <v>-64.564343185978544</v>
      </c>
      <c r="D3548" s="5">
        <f t="shared" si="383"/>
        <v>313.4324782917065</v>
      </c>
      <c r="E3548" s="5">
        <f t="shared" si="384"/>
        <v>11161.383469287313</v>
      </c>
      <c r="F3548" s="5">
        <f t="shared" si="386"/>
        <v>40.477180293541373</v>
      </c>
      <c r="G3548" s="16">
        <f>IF(AND(C$9="L",C$10="IB"),IF((($C$7*Coefficients!$C$16)/($A3548*($C$4/100)))&lt;=1,2*ASIN(($C$7*Coefficients!$C$16)/( $A3548*($C$4/100)))*180/PI(),180),IF(AND(C$9="C",C$10="IB"),IF((($C$7*Coefficients!$D$16)/($A3548*($C$4/100)))&lt;=1,2*ASIN(($C$7*Coefficients!$D$16)/( $A3548*($C$4/100)))*180/PI(),180),IF(AND(C$9="L",C$10="D"),IF((($C$7*Coefficients!$E$16)/($A3548*($C$4/100)))&lt;=1,2*ASIN(($C$7*Coefficients!$E$16)/( $A3548*($C$4/100)))*180/PI(),180),IF(AND(C$9="C",C$10="D"),IF((($C$7*Coefficients!$F$16)/($A3548*($C$4/100)))&lt;=1,2*ASIN(($C$7*Coefficients!$F$16)/( $A3548*($C$4/100)))*180/PI(),180),FALSE))))</f>
        <v>2.3992098311600412</v>
      </c>
      <c r="H3548" s="50">
        <f>IF(AND(C$9="L",C$10="IB"),(($C$7*Coefficients!$C$16)/($A3548*SIN(C$5*PI()/180))*100/2)^2*PI(),IF(AND(C$9="C",C$10="IB"),(($C$7*Coefficients!$D$16)/($A3548*SIN(C$5*PI()/180))*100/2)^2*PI(),IF(AND(C$9="L",C$10="D"),(($C$7*Coefficients!$E$16)/($A3548*SIN(C$5*PI()/180))*100/2)^2*PI(),IF(AND(C$9="C",C$10="D"),(($C$7* Coefficients!$F$16)/($A3548*SIN(C$5*PI()/180))*100/2)^2*PI(),FALSE))))</f>
        <v>2.4152808338252201</v>
      </c>
      <c r="I3548" s="42">
        <f t="shared" si="387"/>
        <v>2.4552175907133909E-2</v>
      </c>
      <c r="L3548" s="44"/>
    </row>
    <row r="3549" spans="1:12" x14ac:dyDescent="0.25">
      <c r="A3549" s="51">
        <f t="shared" si="388"/>
        <v>32658.783217227396</v>
      </c>
      <c r="B3549" s="5">
        <f t="shared" si="382"/>
        <v>4.1851221169535766E-5</v>
      </c>
      <c r="C3549" s="49">
        <f t="shared" si="385"/>
        <v>-87.565837305647008</v>
      </c>
      <c r="D3549" s="5">
        <f t="shared" si="383"/>
        <v>314.15501477551499</v>
      </c>
      <c r="E3549" s="5">
        <f t="shared" si="384"/>
        <v>11212.902074598289</v>
      </c>
      <c r="F3549" s="5">
        <f t="shared" si="386"/>
        <v>40.497180293541383</v>
      </c>
      <c r="G3549" s="16">
        <f>IF(AND(C$9="L",C$10="IB"),IF((($C$7*Coefficients!$C$16)/($A3549*($C$4/100)))&lt;=1,2*ASIN(($C$7*Coefficients!$C$16)/( $A3549*($C$4/100)))*180/PI(),180),IF(AND(C$9="C",C$10="IB"),IF((($C$7*Coefficients!$D$16)/($A3549*($C$4/100)))&lt;=1,2*ASIN(($C$7*Coefficients!$D$16)/( $A3549*($C$4/100)))*180/PI(),180),IF(AND(C$9="L",C$10="D"),IF((($C$7*Coefficients!$E$16)/($A3549*($C$4/100)))&lt;=1,2*ASIN(($C$7*Coefficients!$E$16)/( $A3549*($C$4/100)))*180/PI(),180),IF(AND(C$9="C",C$10="D"),IF((($C$7*Coefficients!$F$16)/($A3549*($C$4/100)))&lt;=1,2*ASIN(($C$7*Coefficients!$F$16)/( $A3549*($C$4/100)))*180/PI(),180),FALSE))))</f>
        <v>2.3936909980163827</v>
      </c>
      <c r="H3549" s="50">
        <f>IF(AND(C$9="L",C$10="IB"),(($C$7*Coefficients!$C$16)/($A3549*SIN(C$5*PI()/180))*100/2)^2*PI(),IF(AND(C$9="C",C$10="IB"),(($C$7*Coefficients!$D$16)/($A3549*SIN(C$5*PI()/180))*100/2)^2*PI(),IF(AND(C$9="L",C$10="D"),(($C$7*Coefficients!$E$16)/($A3549*SIN(C$5*PI()/180))*100/2)^2*PI(),IF(AND(C$9="C",C$10="D"),(($C$7* Coefficients!$F$16)/($A3549*SIN(C$5*PI()/180))*100/2)^2*PI(),FALSE))))</f>
        <v>2.4041836264149388</v>
      </c>
      <c r="I3549" s="42">
        <f t="shared" si="387"/>
        <v>2.4495707469530059E-2</v>
      </c>
      <c r="L3549" s="44"/>
    </row>
    <row r="3550" spans="1:12" x14ac:dyDescent="0.25">
      <c r="A3550" s="51">
        <f t="shared" si="388"/>
        <v>32734.069487877616</v>
      </c>
      <c r="B3550" s="5">
        <f t="shared" si="382"/>
        <v>5.0547764272248336E-4</v>
      </c>
      <c r="C3550" s="49">
        <f t="shared" si="385"/>
        <v>-65.925960969886162</v>
      </c>
      <c r="D3550" s="5">
        <f t="shared" si="383"/>
        <v>314.87921687793857</v>
      </c>
      <c r="E3550" s="5">
        <f t="shared" si="384"/>
        <v>11264.658478986814</v>
      </c>
      <c r="F3550" s="5">
        <f t="shared" si="386"/>
        <v>40.517180293541379</v>
      </c>
      <c r="G3550" s="16">
        <f>IF(AND(C$9="L",C$10="IB"),IF((($C$7*Coefficients!$C$16)/($A3550*($C$4/100)))&lt;=1,2*ASIN(($C$7*Coefficients!$C$16)/( $A3550*($C$4/100)))*180/PI(),180),IF(AND(C$9="C",C$10="IB"),IF((($C$7*Coefficients!$D$16)/($A3550*($C$4/100)))&lt;=1,2*ASIN(($C$7*Coefficients!$D$16)/( $A3550*($C$4/100)))*180/PI(),180),IF(AND(C$9="L",C$10="D"),IF((($C$7*Coefficients!$E$16)/($A3550*($C$4/100)))&lt;=1,2*ASIN(($C$7*Coefficients!$E$16)/( $A3550*($C$4/100)))*180/PI(),180),IF(AND(C$9="C",C$10="D"),IF((($C$7*Coefficients!$F$16)/($A3550*($C$4/100)))&lt;=1,2*ASIN(($C$7*Coefficients!$F$16)/( $A3550*($C$4/100)))*180/PI(),180),FALSE))))</f>
        <v>2.3881848633704994</v>
      </c>
      <c r="H3550" s="50">
        <f>IF(AND(C$9="L",C$10="IB"),(($C$7*Coefficients!$C$16)/($A3550*SIN(C$5*PI()/180))*100/2)^2*PI(),IF(AND(C$9="C",C$10="IB"),(($C$7*Coefficients!$D$16)/($A3550*SIN(C$5*PI()/180))*100/2)^2*PI(),IF(AND(C$9="L",C$10="D"),(($C$7*Coefficients!$E$16)/($A3550*SIN(C$5*PI()/180))*100/2)^2*PI(),IF(AND(C$9="C",C$10="D"),(($C$7* Coefficients!$F$16)/($A3550*SIN(C$5*PI()/180))*100/2)^2*PI(),FALSE))))</f>
        <v>2.3931374060412698</v>
      </c>
      <c r="I3550" s="42">
        <f t="shared" si="387"/>
        <v>2.4439368905728738E-2</v>
      </c>
      <c r="L3550" s="44"/>
    </row>
    <row r="3551" spans="1:12" x14ac:dyDescent="0.25">
      <c r="A3551" s="51">
        <f t="shared" si="388"/>
        <v>32809.529311305683</v>
      </c>
      <c r="B3551" s="5">
        <f t="shared" si="382"/>
        <v>1.044912499908765E-3</v>
      </c>
      <c r="C3551" s="49">
        <f t="shared" si="385"/>
        <v>-59.618401509677163</v>
      </c>
      <c r="D3551" s="5">
        <f t="shared" si="383"/>
        <v>315.60508843862482</v>
      </c>
      <c r="E3551" s="5">
        <f t="shared" si="384"/>
        <v>11316.653780083561</v>
      </c>
      <c r="F3551" s="5">
        <f t="shared" si="386"/>
        <v>40.537180293541375</v>
      </c>
      <c r="G3551" s="16">
        <f>IF(AND(C$9="L",C$10="IB"),IF((($C$7*Coefficients!$C$16)/($A3551*($C$4/100)))&lt;=1,2*ASIN(($C$7*Coefficients!$C$16)/( $A3551*($C$4/100)))*180/PI(),180),IF(AND(C$9="C",C$10="IB"),IF((($C$7*Coefficients!$D$16)/($A3551*($C$4/100)))&lt;=1,2*ASIN(($C$7*Coefficients!$D$16)/( $A3551*($C$4/100)))*180/PI(),180),IF(AND(C$9="L",C$10="D"),IF((($C$7*Coefficients!$E$16)/($A3551*($C$4/100)))&lt;=1,2*ASIN(($C$7*Coefficients!$E$16)/( $A3551*($C$4/100)))*180/PI(),180),IF(AND(C$9="C",C$10="D"),IF((($C$7*Coefficients!$F$16)/($A3551*($C$4/100)))&lt;=1,2*ASIN(($C$7*Coefficients!$F$16)/( $A3551*($C$4/100)))*180/PI(),180),FALSE))))</f>
        <v>2.382691397978546</v>
      </c>
      <c r="H3551" s="50">
        <f>IF(AND(C$9="L",C$10="IB"),(($C$7*Coefficients!$C$16)/($A3551*SIN(C$5*PI()/180))*100/2)^2*PI(),IF(AND(C$9="C",C$10="IB"),(($C$7*Coefficients!$D$16)/($A3551*SIN(C$5*PI()/180))*100/2)^2*PI(),IF(AND(C$9="L",C$10="D"),(($C$7*Coefficients!$E$16)/($A3551*SIN(C$5*PI()/180))*100/2)^2*PI(),IF(AND(C$9="C",C$10="D"),(($C$7* Coefficients!$F$16)/($A3551*SIN(C$5*PI()/180))*100/2)^2*PI(),FALSE))))</f>
        <v>2.3821419384400611</v>
      </c>
      <c r="I3551" s="42">
        <f t="shared" si="387"/>
        <v>2.4383159917028489E-2</v>
      </c>
      <c r="L3551" s="44"/>
    </row>
    <row r="3552" spans="1:12" x14ac:dyDescent="0.25">
      <c r="A3552" s="51">
        <f t="shared" si="388"/>
        <v>32885.163087592067</v>
      </c>
      <c r="B3552" s="5">
        <f t="shared" si="382"/>
        <v>1.5707025598174404E-3</v>
      </c>
      <c r="C3552" s="49">
        <f t="shared" si="385"/>
        <v>-56.07812096960339</v>
      </c>
      <c r="D3552" s="5">
        <f t="shared" si="383"/>
        <v>316.33263330607241</v>
      </c>
      <c r="E3552" s="5">
        <f t="shared" si="384"/>
        <v>11368.889080585632</v>
      </c>
      <c r="F3552" s="5">
        <f t="shared" si="386"/>
        <v>40.557180293541379</v>
      </c>
      <c r="G3552" s="16">
        <f>IF(AND(C$9="L",C$10="IB"),IF((($C$7*Coefficients!$C$16)/($A3552*($C$4/100)))&lt;=1,2*ASIN(($C$7*Coefficients!$C$16)/( $A3552*($C$4/100)))*180/PI(),180),IF(AND(C$9="C",C$10="IB"),IF((($C$7*Coefficients!$D$16)/($A3552*($C$4/100)))&lt;=1,2*ASIN(($C$7*Coefficients!$D$16)/( $A3552*($C$4/100)))*180/PI(),180),IF(AND(C$9="L",C$10="D"),IF((($C$7*Coefficients!$E$16)/($A3552*($C$4/100)))&lt;=1,2*ASIN(($C$7*Coefficients!$E$16)/( $A3552*($C$4/100)))*180/PI(),180),IF(AND(C$9="C",C$10="D"),IF((($C$7*Coefficients!$F$16)/($A3552*($C$4/100)))&lt;=1,2*ASIN(($C$7*Coefficients!$F$16)/( $A3552*($C$4/100)))*180/PI(),180),FALSE))))</f>
        <v>2.3772105726641986</v>
      </c>
      <c r="H3552" s="50">
        <f>IF(AND(C$9="L",C$10="IB"),(($C$7*Coefficients!$C$16)/($A3552*SIN(C$5*PI()/180))*100/2)^2*PI(),IF(AND(C$9="C",C$10="IB"),(($C$7*Coefficients!$D$16)/($A3552*SIN(C$5*PI()/180))*100/2)^2*PI(),IF(AND(C$9="L",C$10="D"),(($C$7*Coefficients!$E$16)/($A3552*SIN(C$5*PI()/180))*100/2)^2*PI(),IF(AND(C$9="C",C$10="D"),(($C$7* Coefficients!$F$16)/($A3552*SIN(C$5*PI()/180))*100/2)^2*PI(),FALSE))))</f>
        <v>2.3711969904235048</v>
      </c>
      <c r="I3552" s="42">
        <f t="shared" si="387"/>
        <v>2.4327080205414849E-2</v>
      </c>
      <c r="L3552" s="44"/>
    </row>
    <row r="3553" spans="1:12" x14ac:dyDescent="0.25">
      <c r="A3553" s="51">
        <f t="shared" si="388"/>
        <v>32960.971217739527</v>
      </c>
      <c r="B3553" s="5">
        <f t="shared" si="382"/>
        <v>2.0772166684241132E-3</v>
      </c>
      <c r="C3553" s="49">
        <f t="shared" si="385"/>
        <v>-53.650364022179239</v>
      </c>
      <c r="D3553" s="5">
        <f t="shared" si="383"/>
        <v>317.06185533765188</v>
      </c>
      <c r="E3553" s="5">
        <f t="shared" si="384"/>
        <v>11421.365488279955</v>
      </c>
      <c r="F3553" s="5">
        <f t="shared" si="386"/>
        <v>40.577180293541375</v>
      </c>
      <c r="G3553" s="16">
        <f>IF(AND(C$9="L",C$10="IB"),IF((($C$7*Coefficients!$C$16)/($A3553*($C$4/100)))&lt;=1,2*ASIN(($C$7*Coefficients!$C$16)/( $A3553*($C$4/100)))*180/PI(),180),IF(AND(C$9="C",C$10="IB"),IF((($C$7*Coefficients!$D$16)/($A3553*($C$4/100)))&lt;=1,2*ASIN(($C$7*Coefficients!$D$16)/( $A3553*($C$4/100)))*180/PI(),180),IF(AND(C$9="L",C$10="D"),IF((($C$7*Coefficients!$E$16)/($A3553*($C$4/100)))&lt;=1,2*ASIN(($C$7*Coefficients!$E$16)/( $A3553*($C$4/100)))*180/PI(),180),IF(AND(C$9="C",C$10="D"),IF((($C$7*Coefficients!$F$16)/($A3553*($C$4/100)))&lt;=1,2*ASIN(($C$7*Coefficients!$F$16)/( $A3553*($C$4/100)))*180/PI(),180),FALSE))))</f>
        <v>2.3717423583184978</v>
      </c>
      <c r="H3553" s="50">
        <f>IF(AND(C$9="L",C$10="IB"),(($C$7*Coefficients!$C$16)/($A3553*SIN(C$5*PI()/180))*100/2)^2*PI(),IF(AND(C$9="C",C$10="IB"),(($C$7*Coefficients!$D$16)/($A3553*SIN(C$5*PI()/180))*100/2)^2*PI(),IF(AND(C$9="L",C$10="D"),(($C$7*Coefficients!$E$16)/($A3553*SIN(C$5*PI()/180))*100/2)^2*PI(),IF(AND(C$9="C",C$10="D"),(($C$7* Coefficients!$F$16)/($A3553*SIN(C$5*PI()/180))*100/2)^2*PI(),FALSE))))</f>
        <v>2.3603023298751933</v>
      </c>
      <c r="I3553" s="42">
        <f t="shared" si="387"/>
        <v>2.4271129473558768E-2</v>
      </c>
      <c r="L3553" s="44"/>
    </row>
    <row r="3554" spans="1:12" x14ac:dyDescent="0.25">
      <c r="A3554" s="51">
        <f t="shared" si="388"/>
        <v>33036.954103675213</v>
      </c>
      <c r="B3554" s="5">
        <f t="shared" si="382"/>
        <v>2.5590051250578435E-3</v>
      </c>
      <c r="C3554" s="49">
        <f t="shared" si="385"/>
        <v>-51.838576886538341</v>
      </c>
      <c r="D3554" s="5">
        <f t="shared" si="383"/>
        <v>317.79275839962571</v>
      </c>
      <c r="E3554" s="5">
        <f t="shared" si="384"/>
        <v>11474.084116066751</v>
      </c>
      <c r="F3554" s="5">
        <f t="shared" si="386"/>
        <v>40.597180293541371</v>
      </c>
      <c r="G3554" s="16">
        <f>IF(AND(C$9="L",C$10="IB"),IF((($C$7*Coefficients!$C$16)/($A3554*($C$4/100)))&lt;=1,2*ASIN(($C$7*Coefficients!$C$16)/( $A3554*($C$4/100)))*180/PI(),180),IF(AND(C$9="C",C$10="IB"),IF((($C$7*Coefficients!$D$16)/($A3554*($C$4/100)))&lt;=1,2*ASIN(($C$7*Coefficients!$D$16)/( $A3554*($C$4/100)))*180/PI(),180),IF(AND(C$9="L",C$10="D"),IF((($C$7*Coefficients!$E$16)/($A3554*($C$4/100)))&lt;=1,2*ASIN(($C$7*Coefficients!$E$16)/( $A3554*($C$4/100)))*180/PI(),180),IF(AND(C$9="C",C$10="D"),IF((($C$7*Coefficients!$F$16)/($A3554*($C$4/100)))&lt;=1,2*ASIN(($C$7*Coefficients!$F$16)/( $A3554*($C$4/100)))*180/PI(),180),FALSE))))</f>
        <v>2.3662867258996925</v>
      </c>
      <c r="H3554" s="50">
        <f>IF(AND(C$9="L",C$10="IB"),(($C$7*Coefficients!$C$16)/($A3554*SIN(C$5*PI()/180))*100/2)^2*PI(),IF(AND(C$9="C",C$10="IB"),(($C$7*Coefficients!$D$16)/($A3554*SIN(C$5*PI()/180))*100/2)^2*PI(),IF(AND(C$9="L",C$10="D"),(($C$7*Coefficients!$E$16)/($A3554*SIN(C$5*PI()/180))*100/2)^2*PI(),IF(AND(C$9="C",C$10="D"),(($C$7* Coefficients!$F$16)/($A3554*SIN(C$5*PI()/180))*100/2)^2*PI(),FALSE))))</f>
        <v>2.3494577257451987</v>
      </c>
      <c r="I3554" s="42">
        <f t="shared" si="387"/>
        <v>2.4215307424815039E-2</v>
      </c>
      <c r="L3554" s="44"/>
    </row>
    <row r="3555" spans="1:12" x14ac:dyDescent="0.25">
      <c r="A3555" s="51">
        <f t="shared" si="388"/>
        <v>33113.112148252825</v>
      </c>
      <c r="B3555" s="5">
        <f t="shared" ref="B3555:B3618" si="389">IF(AND(C$9="L",C$10="IB"),SQRT((SIN(PI()*$A3555*($C$4/100)/$C$7*SIN($C$5*PI()/180))/(PI()*$A3555*($C$4/100)/$C$7*SIN($C$5*PI()/180)))^2),IF(AND(C$9="C",C$10="IB"),IMABS(2*BESSELJ((2*PI()*$A3555/$C$7)*(($C$4/100)/2)*SIN($C$5*PI()/180),1)/( (2*PI()*$A3555/$C$7)*(($C$4/100)/2)*SIN($C$5*PI()/180))),IF(AND(C$9="L",C$10="D"),SQRT((SIN(PI()*$A3555*($C$4/100)/$C$7*SIN($C$5*PI()/180))/(PI()*$A3555*($C$4/100)/$C$7*SIN($C$5*PI()/180)))^2)*COS(C$5*PI()/180),IF(AND(C$9="C",C$10="D"),IMABS(2*BESSELJ((2*PI()*$A3555/$C$7)*(($C$4/100)/2)*SIN($C$5*PI()/180),1)/( (2*PI()*$A3555/$C$7)*(($C$4/100)/2)*SIN($C$5*PI()/180)))* COS(C$5*PI()/180),FALSE))))</f>
        <v>3.0108603856791745E-3</v>
      </c>
      <c r="C3555" s="49">
        <f t="shared" si="385"/>
        <v>-50.426187647200194</v>
      </c>
      <c r="D3555" s="5">
        <f t="shared" ref="D3555:D3618" si="390">IF(C$9="C",C$14/(C$7/A3555*100),"n/a")</f>
        <v>318.52534636716922</v>
      </c>
      <c r="E3555" s="5">
        <f t="shared" ref="E3555:E3618" si="391">IF($C$9="C",(((PI()*(C$4/100)/(C$7/A3555)))^2),IF($C$9="L",(2*(C$4/100)/(C$7/A3555)),FALSE))</f>
        <v>11527.046081983179</v>
      </c>
      <c r="F3555" s="5">
        <f t="shared" si="386"/>
        <v>40.617180293541381</v>
      </c>
      <c r="G3555" s="16">
        <f>IF(AND(C$9="L",C$10="IB"),IF((($C$7*Coefficients!$C$16)/($A3555*($C$4/100)))&lt;=1,2*ASIN(($C$7*Coefficients!$C$16)/( $A3555*($C$4/100)))*180/PI(),180),IF(AND(C$9="C",C$10="IB"),IF((($C$7*Coefficients!$D$16)/($A3555*($C$4/100)))&lt;=1,2*ASIN(($C$7*Coefficients!$D$16)/( $A3555*($C$4/100)))*180/PI(),180),IF(AND(C$9="L",C$10="D"),IF((($C$7*Coefficients!$E$16)/($A3555*($C$4/100)))&lt;=1,2*ASIN(($C$7*Coefficients!$E$16)/( $A3555*($C$4/100)))*180/PI(),180),IF(AND(C$9="C",C$10="D"),IF((($C$7*Coefficients!$F$16)/($A3555*($C$4/100)))&lt;=1,2*ASIN(($C$7*Coefficients!$F$16)/( $A3555*($C$4/100)))*180/PI(),180),FALSE))))</f>
        <v>2.3608436464330831</v>
      </c>
      <c r="H3555" s="50">
        <f>IF(AND(C$9="L",C$10="IB"),(($C$7*Coefficients!$C$16)/($A3555*SIN(C$5*PI()/180))*100/2)^2*PI(),IF(AND(C$9="C",C$10="IB"),(($C$7*Coefficients!$D$16)/($A3555*SIN(C$5*PI()/180))*100/2)^2*PI(),IF(AND(C$9="L",C$10="D"),(($C$7*Coefficients!$E$16)/($A3555*SIN(C$5*PI()/180))*100/2)^2*PI(),IF(AND(C$9="C",C$10="D"),(($C$7* Coefficients!$F$16)/($A3555*SIN(C$5*PI()/180))*100/2)^2*PI(),FALSE))))</f>
        <v>2.3386629480451688</v>
      </c>
      <c r="I3555" s="42">
        <f t="shared" si="387"/>
        <v>2.4159613763220716E-2</v>
      </c>
      <c r="L3555" s="44"/>
    </row>
    <row r="3556" spans="1:12" x14ac:dyDescent="0.25">
      <c r="A3556" s="51">
        <f t="shared" si="388"/>
        <v>33189.445755254739</v>
      </c>
      <c r="B3556" s="5">
        <f t="shared" si="389"/>
        <v>3.4278759649733741E-3</v>
      </c>
      <c r="C3556" s="49">
        <f t="shared" ref="C3556:C3619" si="392">20*LOG(B3556)</f>
        <v>-49.299498021454006</v>
      </c>
      <c r="D3556" s="5">
        <f t="shared" si="390"/>
        <v>319.25962312439106</v>
      </c>
      <c r="E3556" s="5">
        <f t="shared" si="391"/>
        <v>11580.25250922701</v>
      </c>
      <c r="F3556" s="5">
        <f t="shared" ref="F3556:F3619" si="393">IF(E3556&gt;=1,10*LOG(E3556),"neg.")</f>
        <v>40.637180293541377</v>
      </c>
      <c r="G3556" s="16">
        <f>IF(AND(C$9="L",C$10="IB"),IF((($C$7*Coefficients!$C$16)/($A3556*($C$4/100)))&lt;=1,2*ASIN(($C$7*Coefficients!$C$16)/( $A3556*($C$4/100)))*180/PI(),180),IF(AND(C$9="C",C$10="IB"),IF((($C$7*Coefficients!$D$16)/($A3556*($C$4/100)))&lt;=1,2*ASIN(($C$7*Coefficients!$D$16)/( $A3556*($C$4/100)))*180/PI(),180),IF(AND(C$9="L",C$10="D"),IF((($C$7*Coefficients!$E$16)/($A3556*($C$4/100)))&lt;=1,2*ASIN(($C$7*Coefficients!$E$16)/( $A3556*($C$4/100)))*180/PI(),180),IF(AND(C$9="C",C$10="D"),IF((($C$7*Coefficients!$F$16)/($A3556*($C$4/100)))&lt;=1,2*ASIN(($C$7*Coefficients!$F$16)/( $A3556*($C$4/100)))*180/PI(),180),FALSE))))</f>
        <v>2.3554130910108628</v>
      </c>
      <c r="H3556" s="50">
        <f>IF(AND(C$9="L",C$10="IB"),(($C$7*Coefficients!$C$16)/($A3556*SIN(C$5*PI()/180))*100/2)^2*PI(),IF(AND(C$9="C",C$10="IB"),(($C$7*Coefficients!$D$16)/($A3556*SIN(C$5*PI()/180))*100/2)^2*PI(),IF(AND(C$9="L",C$10="D"),(($C$7*Coefficients!$E$16)/($A3556*SIN(C$5*PI()/180))*100/2)^2*PI(),IF(AND(C$9="C",C$10="D"),(($C$7* Coefficients!$F$16)/($A3556*SIN(C$5*PI()/180))*100/2)^2*PI(),FALSE))))</f>
        <v>2.3279177678434548</v>
      </c>
      <c r="I3556" s="42">
        <f t="shared" ref="I3556:I3619" si="394">(0.8/A3556)*1000</f>
        <v>2.4104048193493547E-2</v>
      </c>
      <c r="L3556" s="44"/>
    </row>
    <row r="3557" spans="1:12" x14ac:dyDescent="0.25">
      <c r="A3557" s="51">
        <f t="shared" ref="A3557:A3620" si="395">A3556*10^(1/1000)</f>
        <v>33265.955329394135</v>
      </c>
      <c r="B3557" s="5">
        <f t="shared" si="389"/>
        <v>3.8055028536730412E-3</v>
      </c>
      <c r="C3557" s="49">
        <f t="shared" si="392"/>
        <v>-48.391758961068554</v>
      </c>
      <c r="D3557" s="5">
        <f t="shared" si="390"/>
        <v>319.99559256435327</v>
      </c>
      <c r="E3557" s="5">
        <f t="shared" si="391"/>
        <v>11633.704526180458</v>
      </c>
      <c r="F3557" s="5">
        <f t="shared" si="393"/>
        <v>40.657180293541373</v>
      </c>
      <c r="G3557" s="16">
        <f>IF(AND(C$9="L",C$10="IB"),IF((($C$7*Coefficients!$C$16)/($A3557*($C$4/100)))&lt;=1,2*ASIN(($C$7*Coefficients!$C$16)/( $A3557*($C$4/100)))*180/PI(),180),IF(AND(C$9="C",C$10="IB"),IF((($C$7*Coefficients!$D$16)/($A3557*($C$4/100)))&lt;=1,2*ASIN(($C$7*Coefficients!$D$16)/( $A3557*($C$4/100)))*180/PI(),180),IF(AND(C$9="L",C$10="D"),IF((($C$7*Coefficients!$E$16)/($A3557*($C$4/100)))&lt;=1,2*ASIN(($C$7*Coefficients!$E$16)/( $A3557*($C$4/100)))*180/PI(),180),IF(AND(C$9="C",C$10="D"),IF((($C$7*Coefficients!$F$16)/($A3557*($C$4/100)))&lt;=1,2*ASIN(($C$7*Coefficients!$F$16)/( $A3557*($C$4/100)))*180/PI(),180),FALSE))))</f>
        <v>2.3499950307919679</v>
      </c>
      <c r="H3557" s="50">
        <f>IF(AND(C$9="L",C$10="IB"),(($C$7*Coefficients!$C$16)/($A3557*SIN(C$5*PI()/180))*100/2)^2*PI(),IF(AND(C$9="C",C$10="IB"),(($C$7*Coefficients!$D$16)/($A3557*SIN(C$5*PI()/180))*100/2)^2*PI(),IF(AND(C$9="L",C$10="D"),(($C$7*Coefficients!$E$16)/($A3557*SIN(C$5*PI()/180))*100/2)^2*PI(),IF(AND(C$9="C",C$10="D"),(($C$7* Coefficients!$F$16)/($A3557*SIN(C$5*PI()/180))*100/2)^2*PI(),FALSE))))</f>
        <v>2.3172219572602493</v>
      </c>
      <c r="I3557" s="42">
        <f t="shared" si="394"/>
        <v>2.4048610421030413E-2</v>
      </c>
      <c r="L3557" s="44"/>
    </row>
    <row r="3558" spans="1:12" x14ac:dyDescent="0.25">
      <c r="A3558" s="51">
        <f t="shared" si="395"/>
        <v>33342.641276317161</v>
      </c>
      <c r="B3558" s="5">
        <f t="shared" si="389"/>
        <v>4.1396027794208716E-3</v>
      </c>
      <c r="C3558" s="49">
        <f t="shared" si="392"/>
        <v>-47.660826602616247</v>
      </c>
      <c r="D3558" s="5">
        <f t="shared" si="390"/>
        <v>320.73325858909266</v>
      </c>
      <c r="E3558" s="5">
        <f t="shared" si="391"/>
        <v>11687.403266434119</v>
      </c>
      <c r="F3558" s="5">
        <f t="shared" si="393"/>
        <v>40.677180293541369</v>
      </c>
      <c r="G3558" s="16">
        <f>IF(AND(C$9="L",C$10="IB"),IF((($C$7*Coefficients!$C$16)/($A3558*($C$4/100)))&lt;=1,2*ASIN(($C$7*Coefficients!$C$16)/( $A3558*($C$4/100)))*180/PI(),180),IF(AND(C$9="C",C$10="IB"),IF((($C$7*Coefficients!$D$16)/($A3558*($C$4/100)))&lt;=1,2*ASIN(($C$7*Coefficients!$D$16)/( $A3558*($C$4/100)))*180/PI(),180),IF(AND(C$9="L",C$10="D"),IF((($C$7*Coefficients!$E$16)/($A3558*($C$4/100)))&lt;=1,2*ASIN(($C$7*Coefficients!$E$16)/( $A3558*($C$4/100)))*180/PI(),180),IF(AND(C$9="C",C$10="D"),IF((($C$7*Coefficients!$F$16)/($A3558*($C$4/100)))&lt;=1,2*ASIN(($C$7*Coefficients!$F$16)/( $A3558*($C$4/100)))*180/PI(),180),FALSE))))</f>
        <v>2.3445894370019178</v>
      </c>
      <c r="H3558" s="50">
        <f>IF(AND(C$9="L",C$10="IB"),(($C$7*Coefficients!$C$16)/($A3558*SIN(C$5*PI()/180))*100/2)^2*PI(),IF(AND(C$9="C",C$10="IB"),(($C$7*Coefficients!$D$16)/($A3558*SIN(C$5*PI()/180))*100/2)^2*PI(),IF(AND(C$9="L",C$10="D"),(($C$7*Coefficients!$E$16)/($A3558*SIN(C$5*PI()/180))*100/2)^2*PI(),IF(AND(C$9="C",C$10="D"),(($C$7* Coefficients!$F$16)/($A3558*SIN(C$5*PI()/180))*100/2)^2*PI(),FALSE))))</f>
        <v>2.3065752894627605</v>
      </c>
      <c r="I3558" s="42">
        <f t="shared" si="394"/>
        <v>2.3993300151905768E-2</v>
      </c>
      <c r="L3558" s="44"/>
    </row>
    <row r="3559" spans="1:12" x14ac:dyDescent="0.25">
      <c r="A3559" s="51">
        <f t="shared" si="395"/>
        <v>33419.504002605077</v>
      </c>
      <c r="B3559" s="5">
        <f t="shared" si="389"/>
        <v>4.4264976593154188E-3</v>
      </c>
      <c r="C3559" s="49">
        <f t="shared" si="392"/>
        <v>-47.07879522189144</v>
      </c>
      <c r="D3559" s="5">
        <f t="shared" si="390"/>
        <v>321.47262510964106</v>
      </c>
      <c r="E3559" s="5">
        <f t="shared" si="391"/>
        <v>11741.349868811012</v>
      </c>
      <c r="F3559" s="5">
        <f t="shared" si="393"/>
        <v>40.697180293541365</v>
      </c>
      <c r="G3559" s="16">
        <f>IF(AND(C$9="L",C$10="IB"),IF((($C$7*Coefficients!$C$16)/($A3559*($C$4/100)))&lt;=1,2*ASIN(($C$7*Coefficients!$C$16)/( $A3559*($C$4/100)))*180/PI(),180),IF(AND(C$9="C",C$10="IB"),IF((($C$7*Coefficients!$D$16)/($A3559*($C$4/100)))&lt;=1,2*ASIN(($C$7*Coefficients!$D$16)/( $A3559*($C$4/100)))*180/PI(),180),IF(AND(C$9="L",C$10="D"),IF((($C$7*Coefficients!$E$16)/($A3559*($C$4/100)))&lt;=1,2*ASIN(($C$7*Coefficients!$E$16)/( $A3559*($C$4/100)))*180/PI(),180),IF(AND(C$9="C",C$10="D"),IF((($C$7*Coefficients!$F$16)/($A3559*($C$4/100)))&lt;=1,2*ASIN(($C$7*Coefficients!$F$16)/( $A3559*($C$4/100)))*180/PI(),180),FALSE))))</f>
        <v>2.339196280932661</v>
      </c>
      <c r="H3559" s="50">
        <f>IF(AND(C$9="L",C$10="IB"),(($C$7*Coefficients!$C$16)/($A3559*SIN(C$5*PI()/180))*100/2)^2*PI(),IF(AND(C$9="C",C$10="IB"),(($C$7*Coefficients!$D$16)/($A3559*SIN(C$5*PI()/180))*100/2)^2*PI(),IF(AND(C$9="L",C$10="D"),(($C$7*Coefficients!$E$16)/($A3559*SIN(C$5*PI()/180))*100/2)^2*PI(),IF(AND(C$9="C",C$10="D"),(($C$7* Coefficients!$F$16)/($A3559*SIN(C$5*PI()/180))*100/2)^2*PI(),FALSE))))</f>
        <v>2.2959775386603987</v>
      </c>
      <c r="I3559" s="42">
        <f t="shared" si="394"/>
        <v>2.3938117092870061E-2</v>
      </c>
      <c r="L3559" s="44"/>
    </row>
    <row r="3560" spans="1:12" x14ac:dyDescent="0.25">
      <c r="A3560" s="51">
        <f t="shared" si="395"/>
        <v>33496.543915776405</v>
      </c>
      <c r="B3560" s="5">
        <f t="shared" si="389"/>
        <v>4.6630146200926908E-3</v>
      </c>
      <c r="C3560" s="49">
        <f t="shared" si="392"/>
        <v>-46.626664457731401</v>
      </c>
      <c r="D3560" s="5">
        <f t="shared" si="390"/>
        <v>322.21369604604621</v>
      </c>
      <c r="E3560" s="5">
        <f t="shared" si="391"/>
        <v>11795.545477390706</v>
      </c>
      <c r="F3560" s="5">
        <f t="shared" si="393"/>
        <v>40.717180293541375</v>
      </c>
      <c r="G3560" s="16">
        <f>IF(AND(C$9="L",C$10="IB"),IF((($C$7*Coefficients!$C$16)/($A3560*($C$4/100)))&lt;=1,2*ASIN(($C$7*Coefficients!$C$16)/( $A3560*($C$4/100)))*180/PI(),180),IF(AND(C$9="C",C$10="IB"),IF((($C$7*Coefficients!$D$16)/($A3560*($C$4/100)))&lt;=1,2*ASIN(($C$7*Coefficients!$D$16)/( $A3560*($C$4/100)))*180/PI(),180),IF(AND(C$9="L",C$10="D"),IF((($C$7*Coefficients!$E$16)/($A3560*($C$4/100)))&lt;=1,2*ASIN(($C$7*Coefficients!$E$16)/( $A3560*($C$4/100)))*180/PI(),180),IF(AND(C$9="C",C$10="D"),IF((($C$7*Coefficients!$F$16)/($A3560*($C$4/100)))&lt;=1,2*ASIN(($C$7*Coefficients!$F$16)/( $A3560*($C$4/100)))*180/PI(),180),FALSE))))</f>
        <v>2.3338155339424218</v>
      </c>
      <c r="H3560" s="50">
        <f>IF(AND(C$9="L",C$10="IB"),(($C$7*Coefficients!$C$16)/($A3560*SIN(C$5*PI()/180))*100/2)^2*PI(),IF(AND(C$9="C",C$10="IB"),(($C$7*Coefficients!$D$16)/($A3560*SIN(C$5*PI()/180))*100/2)^2*PI(),IF(AND(C$9="L",C$10="D"),(($C$7*Coefficients!$E$16)/($A3560*SIN(C$5*PI()/180))*100/2)^2*PI(),IF(AND(C$9="C",C$10="D"),(($C$7* Coefficients!$F$16)/($A3560*SIN(C$5*PI()/180))*100/2)^2*PI(),FALSE))))</f>
        <v>2.2854284800999856</v>
      </c>
      <c r="I3560" s="42">
        <f t="shared" si="394"/>
        <v>2.3883060951348213E-2</v>
      </c>
      <c r="L3560" s="44"/>
    </row>
    <row r="3561" spans="1:12" x14ac:dyDescent="0.25">
      <c r="A3561" s="51">
        <f t="shared" si="395"/>
        <v>33573.761424289092</v>
      </c>
      <c r="B3561" s="5">
        <f t="shared" si="389"/>
        <v>4.8465259976074133E-3</v>
      </c>
      <c r="C3561" s="49">
        <f t="shared" si="392"/>
        <v>-46.291389065787556</v>
      </c>
      <c r="D3561" s="5">
        <f t="shared" si="390"/>
        <v>322.95647532739235</v>
      </c>
      <c r="E3561" s="5">
        <f t="shared" si="391"/>
        <v>11849.991241533618</v>
      </c>
      <c r="F3561" s="5">
        <f t="shared" si="393"/>
        <v>40.737180293541371</v>
      </c>
      <c r="G3561" s="16">
        <f>IF(AND(C$9="L",C$10="IB"),IF((($C$7*Coefficients!$C$16)/($A3561*($C$4/100)))&lt;=1,2*ASIN(($C$7*Coefficients!$C$16)/( $A3561*($C$4/100)))*180/PI(),180),IF(AND(C$9="C",C$10="IB"),IF((($C$7*Coefficients!$D$16)/($A3561*($C$4/100)))&lt;=1,2*ASIN(($C$7*Coefficients!$D$16)/( $A3561*($C$4/100)))*180/PI(),180),IF(AND(C$9="L",C$10="D"),IF((($C$7*Coefficients!$E$16)/($A3561*($C$4/100)))&lt;=1,2*ASIN(($C$7*Coefficients!$E$16)/( $A3561*($C$4/100)))*180/PI(),180),IF(AND(C$9="C",C$10="D"),IF((($C$7*Coefficients!$F$16)/($A3561*($C$4/100)))&lt;=1,2*ASIN(($C$7*Coefficients!$F$16)/( $A3561*($C$4/100)))*180/PI(),180),FALSE))))</f>
        <v>2.3284471674555438</v>
      </c>
      <c r="H3561" s="50">
        <f>IF(AND(C$9="L",C$10="IB"),(($C$7*Coefficients!$C$16)/($A3561*SIN(C$5*PI()/180))*100/2)^2*PI(),IF(AND(C$9="C",C$10="IB"),(($C$7*Coefficients!$D$16)/($A3561*SIN(C$5*PI()/180))*100/2)^2*PI(),IF(AND(C$9="L",C$10="D"),(($C$7*Coefficients!$E$16)/($A3561*SIN(C$5*PI()/180))*100/2)^2*PI(),IF(AND(C$9="C",C$10="D"),(($C$7* Coefficients!$F$16)/($A3561*SIN(C$5*PI()/180))*100/2)^2*PI(),FALSE))))</f>
        <v>2.2749278900609919</v>
      </c>
      <c r="I3561" s="42">
        <f t="shared" si="394"/>
        <v>2.3828131435438042E-2</v>
      </c>
      <c r="L3561" s="44"/>
    </row>
    <row r="3562" spans="1:12" x14ac:dyDescent="0.25">
      <c r="A3562" s="51">
        <f t="shared" si="395"/>
        <v>33651.156937542684</v>
      </c>
      <c r="B3562" s="5">
        <f t="shared" si="389"/>
        <v>4.9749837707437341E-3</v>
      </c>
      <c r="C3562" s="49">
        <f t="shared" si="392"/>
        <v>-46.064166633190993</v>
      </c>
      <c r="D3562" s="5">
        <f t="shared" si="390"/>
        <v>323.70096689182134</v>
      </c>
      <c r="E3562" s="5">
        <f t="shared" si="391"/>
        <v>11904.688315905356</v>
      </c>
      <c r="F3562" s="5">
        <f t="shared" si="393"/>
        <v>40.757180293541367</v>
      </c>
      <c r="G3562" s="16">
        <f>IF(AND(C$9="L",C$10="IB"),IF((($C$7*Coefficients!$C$16)/($A3562*($C$4/100)))&lt;=1,2*ASIN(($C$7*Coefficients!$C$16)/( $A3562*($C$4/100)))*180/PI(),180),IF(AND(C$9="C",C$10="IB"),IF((($C$7*Coefficients!$D$16)/($A3562*($C$4/100)))&lt;=1,2*ASIN(($C$7*Coefficients!$D$16)/( $A3562*($C$4/100)))*180/PI(),180),IF(AND(C$9="L",C$10="D"),IF((($C$7*Coefficients!$E$16)/($A3562*($C$4/100)))&lt;=1,2*ASIN(($C$7*Coefficients!$E$16)/( $A3562*($C$4/100)))*180/PI(),180),IF(AND(C$9="C",C$10="D"),IF((($C$7*Coefficients!$F$16)/($A3562*($C$4/100)))&lt;=1,2*ASIN(($C$7*Coefficients!$F$16)/( $A3562*($C$4/100)))*180/PI(),180),FALSE))))</f>
        <v>2.3230911529623404</v>
      </c>
      <c r="H3562" s="50">
        <f>IF(AND(C$9="L",C$10="IB"),(($C$7*Coefficients!$C$16)/($A3562*SIN(C$5*PI()/180))*100/2)^2*PI(),IF(AND(C$9="C",C$10="IB"),(($C$7*Coefficients!$D$16)/($A3562*SIN(C$5*PI()/180))*100/2)^2*PI(),IF(AND(C$9="L",C$10="D"),(($C$7*Coefficients!$E$16)/($A3562*SIN(C$5*PI()/180))*100/2)^2*PI(),IF(AND(C$9="C",C$10="D"),(($C$7* Coefficients!$F$16)/($A3562*SIN(C$5*PI()/180))*100/2)^2*PI(),FALSE))))</f>
        <v>2.2644755458507895</v>
      </c>
      <c r="I3562" s="42">
        <f t="shared" si="394"/>
        <v>2.3773328253908724E-2</v>
      </c>
      <c r="L3562" s="44"/>
    </row>
    <row r="3563" spans="1:12" x14ac:dyDescent="0.25">
      <c r="A3563" s="51">
        <f t="shared" si="395"/>
        <v>33728.730865880483</v>
      </c>
      <c r="B3563" s="5">
        <f t="shared" si="389"/>
        <v>5.0469479358427587E-3</v>
      </c>
      <c r="C3563" s="49">
        <f t="shared" si="392"/>
        <v>-45.939423508230277</v>
      </c>
      <c r="D3563" s="5">
        <f t="shared" si="390"/>
        <v>324.4471746865533</v>
      </c>
      <c r="E3563" s="5">
        <f t="shared" si="391"/>
        <v>11959.637860501232</v>
      </c>
      <c r="F3563" s="5">
        <f t="shared" si="393"/>
        <v>40.77718029354137</v>
      </c>
      <c r="G3563" s="16">
        <f>IF(AND(C$9="L",C$10="IB"),IF((($C$7*Coefficients!$C$16)/($A3563*($C$4/100)))&lt;=1,2*ASIN(($C$7*Coefficients!$C$16)/( $A3563*($C$4/100)))*180/PI(),180),IF(AND(C$9="C",C$10="IB"),IF((($C$7*Coefficients!$D$16)/($A3563*($C$4/100)))&lt;=1,2*ASIN(($C$7*Coefficients!$D$16)/( $A3563*($C$4/100)))*180/PI(),180),IF(AND(C$9="L",C$10="D"),IF((($C$7*Coefficients!$E$16)/($A3563*($C$4/100)))&lt;=1,2*ASIN(($C$7*Coefficients!$E$16)/( $A3563*($C$4/100)))*180/PI(),180),IF(AND(C$9="C",C$10="D"),IF((($C$7*Coefficients!$F$16)/($A3563*($C$4/100)))&lt;=1,2*ASIN(($C$7*Coefficients!$F$16)/( $A3563*($C$4/100)))*180/PI(),180),FALSE))))</f>
        <v>2.317747462018938</v>
      </c>
      <c r="H3563" s="50">
        <f>IF(AND(C$9="L",C$10="IB"),(($C$7*Coefficients!$C$16)/($A3563*SIN(C$5*PI()/180))*100/2)^2*PI(),IF(AND(C$9="C",C$10="IB"),(($C$7*Coefficients!$D$16)/($A3563*SIN(C$5*PI()/180))*100/2)^2*PI(),IF(AND(C$9="L",C$10="D"),(($C$7*Coefficients!$E$16)/($A3563*SIN(C$5*PI()/180))*100/2)^2*PI(),IF(AND(C$9="C",C$10="D"),(($C$7* Coefficients!$F$16)/($A3563*SIN(C$5*PI()/180))*100/2)^2*PI(),FALSE))))</f>
        <v>2.2540712257999322</v>
      </c>
      <c r="I3563" s="42">
        <f t="shared" si="394"/>
        <v>2.3718651116199245E-2</v>
      </c>
      <c r="L3563" s="44"/>
    </row>
    <row r="3564" spans="1:12" x14ac:dyDescent="0.25">
      <c r="A3564" s="51">
        <f t="shared" si="395"/>
        <v>33806.483620591738</v>
      </c>
      <c r="B3564" s="5">
        <f t="shared" si="389"/>
        <v>5.0616083858366617E-3</v>
      </c>
      <c r="C3564" s="49">
        <f t="shared" si="392"/>
        <v>-45.914229180589459</v>
      </c>
      <c r="D3564" s="5">
        <f t="shared" si="390"/>
        <v>325.19510266790763</v>
      </c>
      <c r="E3564" s="5">
        <f t="shared" si="391"/>
        <v>12014.841040670857</v>
      </c>
      <c r="F3564" s="5">
        <f t="shared" si="393"/>
        <v>40.797180293541373</v>
      </c>
      <c r="G3564" s="16">
        <f>IF(AND(C$9="L",C$10="IB"),IF((($C$7*Coefficients!$C$16)/($A3564*($C$4/100)))&lt;=1,2*ASIN(($C$7*Coefficients!$C$16)/( $A3564*($C$4/100)))*180/PI(),180),IF(AND(C$9="C",C$10="IB"),IF((($C$7*Coefficients!$D$16)/($A3564*($C$4/100)))&lt;=1,2*ASIN(($C$7*Coefficients!$D$16)/( $A3564*($C$4/100)))*180/PI(),180),IF(AND(C$9="L",C$10="D"),IF((($C$7*Coefficients!$E$16)/($A3564*($C$4/100)))&lt;=1,2*ASIN(($C$7*Coefficients!$E$16)/( $A3564*($C$4/100)))*180/PI(),180),IF(AND(C$9="C",C$10="D"),IF((($C$7*Coefficients!$F$16)/($A3564*($C$4/100)))&lt;=1,2*ASIN(($C$7*Coefficients!$F$16)/( $A3564*($C$4/100)))*180/PI(),180),FALSE))))</f>
        <v>2.3124160662471231</v>
      </c>
      <c r="H3564" s="50">
        <f>IF(AND(C$9="L",C$10="IB"),(($C$7*Coefficients!$C$16)/($A3564*SIN(C$5*PI()/180))*100/2)^2*PI(),IF(AND(C$9="C",C$10="IB"),(($C$7*Coefficients!$D$16)/($A3564*SIN(C$5*PI()/180))*100/2)^2*PI(),IF(AND(C$9="L",C$10="D"),(($C$7*Coefficients!$E$16)/($A3564*SIN(C$5*PI()/180))*100/2)^2*PI(),IF(AND(C$9="C",C$10="D"),(($C$7* Coefficients!$F$16)/($A3564*SIN(C$5*PI()/180))*100/2)^2*PI(),FALSE))))</f>
        <v>2.2437147092574499</v>
      </c>
      <c r="I3564" s="42">
        <f t="shared" si="394"/>
        <v>2.3664099732416864E-2</v>
      </c>
      <c r="L3564" s="44"/>
    </row>
    <row r="3565" spans="1:12" x14ac:dyDescent="0.25">
      <c r="A3565" s="51">
        <f t="shared" si="395"/>
        <v>33884.415613913814</v>
      </c>
      <c r="B3565" s="5">
        <f t="shared" si="389"/>
        <v>5.0187999230686207E-3</v>
      </c>
      <c r="C3565" s="49">
        <f t="shared" si="392"/>
        <v>-45.988002346726404</v>
      </c>
      <c r="D3565" s="5">
        <f t="shared" si="390"/>
        <v>325.94475480132422</v>
      </c>
      <c r="E3565" s="5">
        <f t="shared" si="391"/>
        <v>12070.29902714285</v>
      </c>
      <c r="F3565" s="5">
        <f t="shared" si="393"/>
        <v>40.817180293541369</v>
      </c>
      <c r="G3565" s="16">
        <f>IF(AND(C$9="L",C$10="IB"),IF((($C$7*Coefficients!$C$16)/($A3565*($C$4/100)))&lt;=1,2*ASIN(($C$7*Coefficients!$C$16)/( $A3565*($C$4/100)))*180/PI(),180),IF(AND(C$9="C",C$10="IB"),IF((($C$7*Coefficients!$D$16)/($A3565*($C$4/100)))&lt;=1,2*ASIN(($C$7*Coefficients!$D$16)/( $A3565*($C$4/100)))*180/PI(),180),IF(AND(C$9="L",C$10="D"),IF((($C$7*Coefficients!$E$16)/($A3565*($C$4/100)))&lt;=1,2*ASIN(($C$7*Coefficients!$E$16)/( $A3565*($C$4/100)))*180/PI(),180),IF(AND(C$9="C",C$10="D"),IF((($C$7*Coefficients!$F$16)/($A3565*($C$4/100)))&lt;=1,2*ASIN(($C$7*Coefficients!$F$16)/( $A3565*($C$4/100)))*180/PI(),180),FALSE))))</f>
        <v>2.307096937334189</v>
      </c>
      <c r="H3565" s="50">
        <f>IF(AND(C$9="L",C$10="IB"),(($C$7*Coefficients!$C$16)/($A3565*SIN(C$5*PI()/180))*100/2)^2*PI(),IF(AND(C$9="C",C$10="IB"),(($C$7*Coefficients!$D$16)/($A3565*SIN(C$5*PI()/180))*100/2)^2*PI(),IF(AND(C$9="L",C$10="D"),(($C$7*Coefficients!$E$16)/($A3565*SIN(C$5*PI()/180))*100/2)^2*PI(),IF(AND(C$9="C",C$10="D"),(($C$7* Coefficients!$F$16)/($A3565*SIN(C$5*PI()/180))*100/2)^2*PI(),FALSE))))</f>
        <v>2.233405776586173</v>
      </c>
      <c r="I3565" s="42">
        <f t="shared" si="394"/>
        <v>2.3609673813335577E-2</v>
      </c>
      <c r="L3565" s="44"/>
    </row>
    <row r="3566" spans="1:12" x14ac:dyDescent="0.25">
      <c r="A3566" s="51">
        <f t="shared" si="395"/>
        <v>33962.527259034381</v>
      </c>
      <c r="B3566" s="5">
        <f t="shared" si="389"/>
        <v>4.9190101057118851E-3</v>
      </c>
      <c r="C3566" s="49">
        <f t="shared" si="392"/>
        <v>-46.162445704331169</v>
      </c>
      <c r="D3566" s="5">
        <f t="shared" si="390"/>
        <v>326.69613506138381</v>
      </c>
      <c r="E3566" s="5">
        <f t="shared" si="391"/>
        <v>12126.012996049654</v>
      </c>
      <c r="F3566" s="5">
        <f t="shared" si="393"/>
        <v>40.837180293541373</v>
      </c>
      <c r="G3566" s="16">
        <f>IF(AND(C$9="L",C$10="IB"),IF((($C$7*Coefficients!$C$16)/($A3566*($C$4/100)))&lt;=1,2*ASIN(($C$7*Coefficients!$C$16)/( $A3566*($C$4/100)))*180/PI(),180),IF(AND(C$9="C",C$10="IB"),IF((($C$7*Coefficients!$D$16)/($A3566*($C$4/100)))&lt;=1,2*ASIN(($C$7*Coefficients!$D$16)/( $A3566*($C$4/100)))*180/PI(),180),IF(AND(C$9="L",C$10="D"),IF((($C$7*Coefficients!$E$16)/($A3566*($C$4/100)))&lt;=1,2*ASIN(($C$7*Coefficients!$E$16)/( $A3566*($C$4/100)))*180/PI(),180),IF(AND(C$9="C",C$10="D"),IF((($C$7*Coefficients!$F$16)/($A3566*($C$4/100)))&lt;=1,2*ASIN(($C$7*Coefficients!$F$16)/( $A3566*($C$4/100)))*180/PI(),180),FALSE))))</f>
        <v>2.3017900470327879</v>
      </c>
      <c r="H3566" s="50">
        <f>IF(AND(C$9="L",C$10="IB"),(($C$7*Coefficients!$C$16)/($A3566*SIN(C$5*PI()/180))*100/2)^2*PI(),IF(AND(C$9="C",C$10="IB"),(($C$7*Coefficients!$D$16)/($A3566*SIN(C$5*PI()/180))*100/2)^2*PI(),IF(AND(C$9="L",C$10="D"),(($C$7*Coefficients!$E$16)/($A3566*SIN(C$5*PI()/180))*100/2)^2*PI(),IF(AND(C$9="C",C$10="D"),(($C$7* Coefficients!$F$16)/($A3566*SIN(C$5*PI()/180))*100/2)^2*PI(),FALSE))))</f>
        <v>2.2231442091580713</v>
      </c>
      <c r="I3566" s="42">
        <f t="shared" si="394"/>
        <v>2.3555373070394573E-2</v>
      </c>
      <c r="L3566" s="44"/>
    </row>
    <row r="3567" spans="1:12" x14ac:dyDescent="0.25">
      <c r="A3567" s="51">
        <f t="shared" si="395"/>
        <v>34040.818970093613</v>
      </c>
      <c r="B3567" s="5">
        <f t="shared" si="389"/>
        <v>4.7633797041329766E-3</v>
      </c>
      <c r="C3567" s="49">
        <f t="shared" si="392"/>
        <v>-46.441695962306319</v>
      </c>
      <c r="D3567" s="5">
        <f t="shared" si="390"/>
        <v>327.44924743182997</v>
      </c>
      <c r="E3567" s="5">
        <f t="shared" si="391"/>
        <v>12181.984128952514</v>
      </c>
      <c r="F3567" s="5">
        <f t="shared" si="393"/>
        <v>40.857180293541369</v>
      </c>
      <c r="G3567" s="16">
        <f>IF(AND(C$9="L",C$10="IB"),IF((($C$7*Coefficients!$C$16)/($A3567*($C$4/100)))&lt;=1,2*ASIN(($C$7*Coefficients!$C$16)/( $A3567*($C$4/100)))*180/PI(),180),IF(AND(C$9="C",C$10="IB"),IF((($C$7*Coefficients!$D$16)/($A3567*($C$4/100)))&lt;=1,2*ASIN(($C$7*Coefficients!$D$16)/( $A3567*($C$4/100)))*180/PI(),180),IF(AND(C$9="L",C$10="D"),IF((($C$7*Coefficients!$E$16)/($A3567*($C$4/100)))&lt;=1,2*ASIN(($C$7*Coefficients!$E$16)/( $A3567*($C$4/100)))*180/PI(),180),IF(AND(C$9="C",C$10="D"),IF((($C$7*Coefficients!$F$16)/($A3567*($C$4/100)))&lt;=1,2*ASIN(($C$7*Coefficients!$F$16)/( $A3567*($C$4/100)))*180/PI(),180),FALSE))))</f>
        <v>2.2964953671607726</v>
      </c>
      <c r="H3567" s="50">
        <f>IF(AND(C$9="L",C$10="IB"),(($C$7*Coefficients!$C$16)/($A3567*SIN(C$5*PI()/180))*100/2)^2*PI(),IF(AND(C$9="C",C$10="IB"),(($C$7*Coefficients!$D$16)/($A3567*SIN(C$5*PI()/180))*100/2)^2*PI(),IF(AND(C$9="L",C$10="D"),(($C$7*Coefficients!$E$16)/($A3567*SIN(C$5*PI()/180))*100/2)^2*PI(),IF(AND(C$9="C",C$10="D"),(($C$7* Coefficients!$F$16)/($A3567*SIN(C$5*PI()/180))*100/2)^2*PI(),FALSE))))</f>
        <v>2.2129297893496198</v>
      </c>
      <c r="I3567" s="42">
        <f t="shared" si="394"/>
        <v>2.3501197215696719E-2</v>
      </c>
      <c r="L3567" s="44"/>
    </row>
    <row r="3568" spans="1:12" x14ac:dyDescent="0.25">
      <c r="A3568" s="51">
        <f t="shared" si="395"/>
        <v>34119.29116218636</v>
      </c>
      <c r="B3568" s="5">
        <f t="shared" si="389"/>
        <v>4.5536956247438547E-3</v>
      </c>
      <c r="C3568" s="49">
        <f t="shared" si="392"/>
        <v>-46.832720031782046</v>
      </c>
      <c r="D3568" s="5">
        <f t="shared" si="390"/>
        <v>328.20409590558938</v>
      </c>
      <c r="E3568" s="5">
        <f t="shared" si="391"/>
        <v>12238.213612866493</v>
      </c>
      <c r="F3568" s="5">
        <f t="shared" si="393"/>
        <v>40.877180293541365</v>
      </c>
      <c r="G3568" s="16">
        <f>IF(AND(C$9="L",C$10="IB"),IF((($C$7*Coefficients!$C$16)/($A3568*($C$4/100)))&lt;=1,2*ASIN(($C$7*Coefficients!$C$16)/( $A3568*($C$4/100)))*180/PI(),180),IF(AND(C$9="C",C$10="IB"),IF((($C$7*Coefficients!$D$16)/($A3568*($C$4/100)))&lt;=1,2*ASIN(($C$7*Coefficients!$D$16)/( $A3568*($C$4/100)))*180/PI(),180),IF(AND(C$9="L",C$10="D"),IF((($C$7*Coefficients!$E$16)/($A3568*($C$4/100)))&lt;=1,2*ASIN(($C$7*Coefficients!$E$16)/( $A3568*($C$4/100)))*180/PI(),180),IF(AND(C$9="C",C$10="D"),IF((($C$7*Coefficients!$F$16)/($A3568*($C$4/100)))&lt;=1,2*ASIN(($C$7*Coefficients!$F$16)/( $A3568*($C$4/100)))*180/PI(),180),FALSE))))</f>
        <v>2.2912128696010496</v>
      </c>
      <c r="H3568" s="50">
        <f>IF(AND(C$9="L",C$10="IB"),(($C$7*Coefficients!$C$16)/($A3568*SIN(C$5*PI()/180))*100/2)^2*PI(),IF(AND(C$9="C",C$10="IB"),(($C$7*Coefficients!$D$16)/($A3568*SIN(C$5*PI()/180))*100/2)^2*PI(),IF(AND(C$9="L",C$10="D"),(($C$7*Coefficients!$E$16)/($A3568*SIN(C$5*PI()/180))*100/2)^2*PI(),IF(AND(C$9="C",C$10="D"),(($C$7* Coefficients!$F$16)/($A3568*SIN(C$5*PI()/180))*100/2)^2*PI(),FALSE))))</f>
        <v>2.2027623005371852</v>
      </c>
      <c r="I3568" s="42">
        <f t="shared" si="394"/>
        <v>2.3447145962007029E-2</v>
      </c>
      <c r="L3568" s="44"/>
    </row>
    <row r="3569" spans="1:12" x14ac:dyDescent="0.25">
      <c r="A3569" s="51">
        <f t="shared" si="395"/>
        <v>34197.944251364373</v>
      </c>
      <c r="B3569" s="5">
        <f t="shared" si="389"/>
        <v>4.2923762440367974E-3</v>
      </c>
      <c r="C3569" s="49">
        <f t="shared" si="392"/>
        <v>-47.346044347600504</v>
      </c>
      <c r="D3569" s="5">
        <f t="shared" si="390"/>
        <v>328.96068448479355</v>
      </c>
      <c r="E3569" s="5">
        <f t="shared" si="391"/>
        <v>12294.702640285685</v>
      </c>
      <c r="F3569" s="5">
        <f t="shared" si="393"/>
        <v>40.897180293541375</v>
      </c>
      <c r="G3569" s="16">
        <f>IF(AND(C$9="L",C$10="IB"),IF((($C$7*Coefficients!$C$16)/($A3569*($C$4/100)))&lt;=1,2*ASIN(($C$7*Coefficients!$C$16)/( $A3569*($C$4/100)))*180/PI(),180),IF(AND(C$9="C",C$10="IB"),IF((($C$7*Coefficients!$D$16)/($A3569*($C$4/100)))&lt;=1,2*ASIN(($C$7*Coefficients!$D$16)/( $A3569*($C$4/100)))*180/PI(),180),IF(AND(C$9="L",C$10="D"),IF((($C$7*Coefficients!$E$16)/($A3569*($C$4/100)))&lt;=1,2*ASIN(($C$7*Coefficients!$E$16)/( $A3569*($C$4/100)))*180/PI(),180),IF(AND(C$9="C",C$10="D"),IF((($C$7*Coefficients!$F$16)/($A3569*($C$4/100)))&lt;=1,2*ASIN(($C$7*Coefficients!$F$16)/( $A3569*($C$4/100)))*180/PI(),180),FALSE))))</f>
        <v>2.2859425263014281</v>
      </c>
      <c r="H3569" s="50">
        <f>IF(AND(C$9="L",C$10="IB"),(($C$7*Coefficients!$C$16)/($A3569*SIN(C$5*PI()/180))*100/2)^2*PI(),IF(AND(C$9="C",C$10="IB"),(($C$7*Coefficients!$D$16)/($A3569*SIN(C$5*PI()/180))*100/2)^2*PI(),IF(AND(C$9="L",C$10="D"),(($C$7*Coefficients!$E$16)/($A3569*SIN(C$5*PI()/180))*100/2)^2*PI(),IF(AND(C$9="C",C$10="D"),(($C$7* Coefficients!$F$16)/($A3569*SIN(C$5*PI()/180))*100/2)^2*PI(),FALSE))))</f>
        <v>2.1926415270924271</v>
      </c>
      <c r="I3569" s="42">
        <f t="shared" si="394"/>
        <v>2.3393219022751138E-2</v>
      </c>
      <c r="L3569" s="44"/>
    </row>
    <row r="3570" spans="1:12" x14ac:dyDescent="0.25">
      <c r="A3570" s="51">
        <f t="shared" si="395"/>
        <v>34276.77865463851</v>
      </c>
      <c r="B3570" s="5">
        <f t="shared" si="389"/>
        <v>3.9824491836991781E-3</v>
      </c>
      <c r="C3570" s="49">
        <f t="shared" si="392"/>
        <v>-47.996995142324892</v>
      </c>
      <c r="D3570" s="5">
        <f t="shared" si="390"/>
        <v>329.71901718079982</v>
      </c>
      <c r="E3570" s="5">
        <f t="shared" si="391"/>
        <v>12351.452409208474</v>
      </c>
      <c r="F3570" s="5">
        <f t="shared" si="393"/>
        <v>40.917180293541371</v>
      </c>
      <c r="G3570" s="16">
        <f>IF(AND(C$9="L",C$10="IB"),IF((($C$7*Coefficients!$C$16)/($A3570*($C$4/100)))&lt;=1,2*ASIN(($C$7*Coefficients!$C$16)/( $A3570*($C$4/100)))*180/PI(),180),IF(AND(C$9="C",C$10="IB"),IF((($C$7*Coefficients!$D$16)/($A3570*($C$4/100)))&lt;=1,2*ASIN(($C$7*Coefficients!$D$16)/( $A3570*($C$4/100)))*180/PI(),180),IF(AND(C$9="L",C$10="D"),IF((($C$7*Coefficients!$E$16)/($A3570*($C$4/100)))&lt;=1,2*ASIN(($C$7*Coefficients!$E$16)/( $A3570*($C$4/100)))*180/PI(),180),IF(AND(C$9="C",C$10="D"),IF((($C$7*Coefficients!$F$16)/($A3570*($C$4/100)))&lt;=1,2*ASIN(($C$7*Coefficients!$F$16)/( $A3570*($C$4/100)))*180/PI(),180),FALSE))))</f>
        <v>2.2806843092744633</v>
      </c>
      <c r="H3570" s="50">
        <f>IF(AND(C$9="L",C$10="IB"),(($C$7*Coefficients!$C$16)/($A3570*SIN(C$5*PI()/180))*100/2)^2*PI(),IF(AND(C$9="C",C$10="IB"),(($C$7*Coefficients!$D$16)/($A3570*SIN(C$5*PI()/180))*100/2)^2*PI(),IF(AND(C$9="L",C$10="D"),(($C$7*Coefficients!$E$16)/($A3570*SIN(C$5*PI()/180))*100/2)^2*PI(),IF(AND(C$9="C",C$10="D"),(($C$7* Coefficients!$F$16)/($A3570*SIN(C$5*PI()/180))*100/2)^2*PI(),FALSE))))</f>
        <v>2.182567254377727</v>
      </c>
      <c r="I3570" s="42">
        <f t="shared" si="394"/>
        <v>2.3339416112013782E-2</v>
      </c>
      <c r="L3570" s="44"/>
    </row>
    <row r="3571" spans="1:12" x14ac:dyDescent="0.25">
      <c r="A3571" s="51">
        <f t="shared" si="395"/>
        <v>34355.794789980922</v>
      </c>
      <c r="B3571" s="5">
        <f t="shared" si="389"/>
        <v>3.6275216479946218E-3</v>
      </c>
      <c r="C3571" s="49">
        <f t="shared" si="392"/>
        <v>-48.807799742785612</v>
      </c>
      <c r="D3571" s="5">
        <f t="shared" si="390"/>
        <v>330.4790980142127</v>
      </c>
      <c r="E3571" s="5">
        <f t="shared" si="391"/>
        <v>12408.464123162958</v>
      </c>
      <c r="F3571" s="5">
        <f t="shared" si="393"/>
        <v>40.937180293541367</v>
      </c>
      <c r="G3571" s="16">
        <f>IF(AND(C$9="L",C$10="IB"),IF((($C$7*Coefficients!$C$16)/($A3571*($C$4/100)))&lt;=1,2*ASIN(($C$7*Coefficients!$C$16)/( $A3571*($C$4/100)))*180/PI(),180),IF(AND(C$9="C",C$10="IB"),IF((($C$7*Coefficients!$D$16)/($A3571*($C$4/100)))&lt;=1,2*ASIN(($C$7*Coefficients!$D$16)/( $A3571*($C$4/100)))*180/PI(),180),IF(AND(C$9="L",C$10="D"),IF((($C$7*Coefficients!$E$16)/($A3571*($C$4/100)))&lt;=1,2*ASIN(($C$7*Coefficients!$E$16)/( $A3571*($C$4/100)))*180/PI(),180),IF(AND(C$9="C",C$10="D"),IF((($C$7*Coefficients!$F$16)/($A3571*($C$4/100)))&lt;=1,2*ASIN(($C$7*Coefficients!$F$16)/( $A3571*($C$4/100)))*180/PI(),180),FALSE))))</f>
        <v>2.275438190597312</v>
      </c>
      <c r="H3571" s="50">
        <f>IF(AND(C$9="L",C$10="IB"),(($C$7*Coefficients!$C$16)/($A3571*SIN(C$5*PI()/180))*100/2)^2*PI(),IF(AND(C$9="C",C$10="IB"),(($C$7*Coefficients!$D$16)/($A3571*SIN(C$5*PI()/180))*100/2)^2*PI(),IF(AND(C$9="L",C$10="D"),(($C$7*Coefficients!$E$16)/($A3571*SIN(C$5*PI()/180))*100/2)^2*PI(),IF(AND(C$9="C",C$10="D"),(($C$7* Coefficients!$F$16)/($A3571*SIN(C$5*PI()/180))*100/2)^2*PI(),FALSE))))</f>
        <v>2.1725392687416383</v>
      </c>
      <c r="I3571" s="42">
        <f t="shared" si="394"/>
        <v>2.3285736944537276E-2</v>
      </c>
      <c r="L3571" s="44"/>
    </row>
    <row r="3572" spans="1:12" x14ac:dyDescent="0.25">
      <c r="A3572" s="51">
        <f t="shared" si="395"/>
        <v>34434.993076327293</v>
      </c>
      <c r="B3572" s="5">
        <f t="shared" si="389"/>
        <v>3.2317435359495677E-3</v>
      </c>
      <c r="C3572" s="49">
        <f t="shared" si="392"/>
        <v>-49.811262223674674</v>
      </c>
      <c r="D3572" s="5">
        <f t="shared" si="390"/>
        <v>331.24093101490496</v>
      </c>
      <c r="E3572" s="5">
        <f t="shared" si="391"/>
        <v>12465.738991232469</v>
      </c>
      <c r="F3572" s="5">
        <f t="shared" si="393"/>
        <v>40.95718029354137</v>
      </c>
      <c r="G3572" s="16">
        <f>IF(AND(C$9="L",C$10="IB"),IF((($C$7*Coefficients!$C$16)/($A3572*($C$4/100)))&lt;=1,2*ASIN(($C$7*Coefficients!$C$16)/( $A3572*($C$4/100)))*180/PI(),180),IF(AND(C$9="C",C$10="IB"),IF((($C$7*Coefficients!$D$16)/($A3572*($C$4/100)))&lt;=1,2*ASIN(($C$7*Coefficients!$D$16)/( $A3572*($C$4/100)))*180/PI(),180),IF(AND(C$9="L",C$10="D"),IF((($C$7*Coefficients!$E$16)/($A3572*($C$4/100)))&lt;=1,2*ASIN(($C$7*Coefficients!$E$16)/( $A3572*($C$4/100)))*180/PI(),180),IF(AND(C$9="C",C$10="D"),IF((($C$7*Coefficients!$F$16)/($A3572*($C$4/100)))&lt;=1,2*ASIN(($C$7*Coefficients!$F$16)/( $A3572*($C$4/100)))*180/PI(),180),FALSE))))</f>
        <v>2.2702041424115826</v>
      </c>
      <c r="H3572" s="50">
        <f>IF(AND(C$9="L",C$10="IB"),(($C$7*Coefficients!$C$16)/($A3572*SIN(C$5*PI()/180))*100/2)^2*PI(),IF(AND(C$9="C",C$10="IB"),(($C$7*Coefficients!$D$16)/($A3572*SIN(C$5*PI()/180))*100/2)^2*PI(),IF(AND(C$9="L",C$10="D"),(($C$7*Coefficients!$E$16)/($A3572*SIN(C$5*PI()/180))*100/2)^2*PI(),IF(AND(C$9="C",C$10="D"),(($C$7* Coefficients!$F$16)/($A3572*SIN(C$5*PI()/180))*100/2)^2*PI(),FALSE))))</f>
        <v>2.1625573575143511</v>
      </c>
      <c r="I3572" s="42">
        <f t="shared" si="394"/>
        <v>2.3232181235720028E-2</v>
      </c>
      <c r="L3572" s="44"/>
    </row>
    <row r="3573" spans="1:12" x14ac:dyDescent="0.25">
      <c r="A3573" s="51">
        <f t="shared" si="395"/>
        <v>34514.373933579052</v>
      </c>
      <c r="B3573" s="5">
        <f t="shared" si="389"/>
        <v>2.7997636322119558E-3</v>
      </c>
      <c r="C3573" s="49">
        <f t="shared" si="392"/>
        <v>-51.057572641435137</v>
      </c>
      <c r="D3573" s="5">
        <f t="shared" si="390"/>
        <v>332.0045202220395</v>
      </c>
      <c r="E3573" s="5">
        <f t="shared" si="391"/>
        <v>12523.27822808121</v>
      </c>
      <c r="F3573" s="5">
        <f t="shared" si="393"/>
        <v>40.977180293541366</v>
      </c>
      <c r="G3573" s="16">
        <f>IF(AND(C$9="L",C$10="IB"),IF((($C$7*Coefficients!$C$16)/($A3573*($C$4/100)))&lt;=1,2*ASIN(($C$7*Coefficients!$C$16)/( $A3573*($C$4/100)))*180/PI(),180),IF(AND(C$9="C",C$10="IB"),IF((($C$7*Coefficients!$D$16)/($A3573*($C$4/100)))&lt;=1,2*ASIN(($C$7*Coefficients!$D$16)/( $A3573*($C$4/100)))*180/PI(),180),IF(AND(C$9="L",C$10="D"),IF((($C$7*Coefficients!$E$16)/($A3573*($C$4/100)))&lt;=1,2*ASIN(($C$7*Coefficients!$E$16)/( $A3573*($C$4/100)))*180/PI(),180),IF(AND(C$9="C",C$10="D"),IF((($C$7*Coefficients!$F$16)/($A3573*($C$4/100)))&lt;=1,2*ASIN(($C$7*Coefficients!$F$16)/( $A3573*($C$4/100)))*180/PI(),180),FALSE))))</f>
        <v>2.2649821369231788</v>
      </c>
      <c r="H3573" s="50">
        <f>IF(AND(C$9="L",C$10="IB"),(($C$7*Coefficients!$C$16)/($A3573*SIN(C$5*PI()/180))*100/2)^2*PI(),IF(AND(C$9="C",C$10="IB"),(($C$7*Coefficients!$D$16)/($A3573*SIN(C$5*PI()/180))*100/2)^2*PI(),IF(AND(C$9="L",C$10="D"),(($C$7*Coefficients!$E$16)/($A3573*SIN(C$5*PI()/180))*100/2)^2*PI(),IF(AND(C$9="C",C$10="D"),(($C$7* Coefficients!$F$16)/($A3573*SIN(C$5*PI()/180))*100/2)^2*PI(),FALSE))))</f>
        <v>2.1526213090031874</v>
      </c>
      <c r="I3573" s="42">
        <f t="shared" si="394"/>
        <v>2.3178748701614998E-2</v>
      </c>
      <c r="L3573" s="44"/>
    </row>
    <row r="3574" spans="1:12" x14ac:dyDescent="0.25">
      <c r="A3574" s="51">
        <f t="shared" si="395"/>
        <v>34593.937782605608</v>
      </c>
      <c r="B3574" s="5">
        <f t="shared" si="389"/>
        <v>2.336679270645296E-3</v>
      </c>
      <c r="C3574" s="49">
        <f t="shared" si="392"/>
        <v>-52.628017883502821</v>
      </c>
      <c r="D3574" s="5">
        <f t="shared" si="390"/>
        <v>332.76986968409017</v>
      </c>
      <c r="E3574" s="5">
        <f t="shared" si="391"/>
        <v>12581.083053980028</v>
      </c>
      <c r="F3574" s="5">
        <f t="shared" si="393"/>
        <v>40.997180293541369</v>
      </c>
      <c r="G3574" s="16">
        <f>IF(AND(C$9="L",C$10="IB"),IF((($C$7*Coefficients!$C$16)/($A3574*($C$4/100)))&lt;=1,2*ASIN(($C$7*Coefficients!$C$16)/( $A3574*($C$4/100)))*180/PI(),180),IF(AND(C$9="C",C$10="IB"),IF((($C$7*Coefficients!$D$16)/($A3574*($C$4/100)))&lt;=1,2*ASIN(($C$7*Coefficients!$D$16)/( $A3574*($C$4/100)))*180/PI(),180),IF(AND(C$9="L",C$10="D"),IF((($C$7*Coefficients!$E$16)/($A3574*($C$4/100)))&lt;=1,2*ASIN(($C$7*Coefficients!$E$16)/( $A3574*($C$4/100)))*180/PI(),180),IF(AND(C$9="C",C$10="D"),IF((($C$7*Coefficients!$F$16)/($A3574*($C$4/100)))&lt;=1,2*ASIN(($C$7*Coefficients!$F$16)/( $A3574*($C$4/100)))*180/PI(),180),FALSE))))</f>
        <v>2.2597721464021583</v>
      </c>
      <c r="H3574" s="50">
        <f>IF(AND(C$9="L",C$10="IB"),(($C$7*Coefficients!$C$16)/($A3574*SIN(C$5*PI()/180))*100/2)^2*PI(),IF(AND(C$9="C",C$10="IB"),(($C$7*Coefficients!$D$16)/($A3574*SIN(C$5*PI()/180))*100/2)^2*PI(),IF(AND(C$9="L",C$10="D"),(($C$7*Coefficients!$E$16)/($A3574*SIN(C$5*PI()/180))*100/2)^2*PI(),IF(AND(C$9="C",C$10="D"),(($C$7* Coefficients!$F$16)/($A3574*SIN(C$5*PI()/180))*100/2)^2*PI(),FALSE))))</f>
        <v>2.1427309124881084</v>
      </c>
      <c r="I3574" s="42">
        <f t="shared" si="394"/>
        <v>2.3125439058928207E-2</v>
      </c>
      <c r="L3574" s="44"/>
    </row>
    <row r="3575" spans="1:12" x14ac:dyDescent="0.25">
      <c r="A3575" s="51">
        <f t="shared" si="395"/>
        <v>34673.685045246559</v>
      </c>
      <c r="B3575" s="5">
        <f t="shared" si="389"/>
        <v>1.8479799526282437E-3</v>
      </c>
      <c r="C3575" s="49">
        <f t="shared" si="392"/>
        <v>-54.666054888618625</v>
      </c>
      <c r="D3575" s="5">
        <f t="shared" si="390"/>
        <v>333.53698345886357</v>
      </c>
      <c r="E3575" s="5">
        <f t="shared" si="391"/>
        <v>12639.154694832263</v>
      </c>
      <c r="F3575" s="5">
        <f t="shared" si="393"/>
        <v>41.017180293541372</v>
      </c>
      <c r="G3575" s="16">
        <f>IF(AND(C$9="L",C$10="IB"),IF((($C$7*Coefficients!$C$16)/($A3575*($C$4/100)))&lt;=1,2*ASIN(($C$7*Coefficients!$C$16)/( $A3575*($C$4/100)))*180/PI(),180),IF(AND(C$9="C",C$10="IB"),IF((($C$7*Coefficients!$D$16)/($A3575*($C$4/100)))&lt;=1,2*ASIN(($C$7*Coefficients!$D$16)/( $A3575*($C$4/100)))*180/PI(),180),IF(AND(C$9="L",C$10="D"),IF((($C$7*Coefficients!$E$16)/($A3575*($C$4/100)))&lt;=1,2*ASIN(($C$7*Coefficients!$E$16)/( $A3575*($C$4/100)))*180/PI(),180),IF(AND(C$9="C",C$10="D"),IF((($C$7*Coefficients!$F$16)/($A3575*($C$4/100)))&lt;=1,2*ASIN(($C$7*Coefficients!$F$16)/( $A3575*($C$4/100)))*180/PI(),180),FALSE))))</f>
        <v>2.2545741431825772</v>
      </c>
      <c r="H3575" s="50">
        <f>IF(AND(C$9="L",C$10="IB"),(($C$7*Coefficients!$C$16)/($A3575*SIN(C$5*PI()/180))*100/2)^2*PI(),IF(AND(C$9="C",C$10="IB"),(($C$7*Coefficients!$D$16)/($A3575*SIN(C$5*PI()/180))*100/2)^2*PI(),IF(AND(C$9="L",C$10="D"),(($C$7*Coefficients!$E$16)/($A3575*SIN(C$5*PI()/180))*100/2)^2*PI(),IF(AND(C$9="C",C$10="D"),(($C$7* Coefficients!$F$16)/($A3575*SIN(C$5*PI()/180))*100/2)^2*PI(),FALSE))))</f>
        <v>2.1328859582172446</v>
      </c>
      <c r="I3575" s="42">
        <f t="shared" si="394"/>
        <v>2.3072252025017243E-2</v>
      </c>
      <c r="L3575" s="44"/>
    </row>
    <row r="3576" spans="1:12" x14ac:dyDescent="0.25">
      <c r="A3576" s="51">
        <f t="shared" si="395"/>
        <v>34753.616144313957</v>
      </c>
      <c r="B3576" s="5">
        <f t="shared" si="389"/>
        <v>1.3394854864944433E-3</v>
      </c>
      <c r="C3576" s="49">
        <f t="shared" si="392"/>
        <v>-57.461239753389037</v>
      </c>
      <c r="D3576" s="5">
        <f t="shared" si="390"/>
        <v>334.30586561352072</v>
      </c>
      <c r="E3576" s="5">
        <f t="shared" si="391"/>
        <v>12697.494382199802</v>
      </c>
      <c r="F3576" s="5">
        <f t="shared" si="393"/>
        <v>41.037180293541368</v>
      </c>
      <c r="G3576" s="16">
        <f>IF(AND(C$9="L",C$10="IB"),IF((($C$7*Coefficients!$C$16)/($A3576*($C$4/100)))&lt;=1,2*ASIN(($C$7*Coefficients!$C$16)/( $A3576*($C$4/100)))*180/PI(),180),IF(AND(C$9="C",C$10="IB"),IF((($C$7*Coefficients!$D$16)/($A3576*($C$4/100)))&lt;=1,2*ASIN(($C$7*Coefficients!$D$16)/( $A3576*($C$4/100)))*180/PI(),180),IF(AND(C$9="L",C$10="D"),IF((($C$7*Coefficients!$E$16)/($A3576*($C$4/100)))&lt;=1,2*ASIN(($C$7*Coefficients!$E$16)/( $A3576*($C$4/100)))*180/PI(),180),IF(AND(C$9="C",C$10="D"),IF((($C$7*Coefficients!$F$16)/($A3576*($C$4/100)))&lt;=1,2*ASIN(($C$7*Coefficients!$F$16)/( $A3576*($C$4/100)))*180/PI(),180),FALSE))))</f>
        <v>2.2493880996623452</v>
      </c>
      <c r="H3576" s="50">
        <f>IF(AND(C$9="L",C$10="IB"),(($C$7*Coefficients!$C$16)/($A3576*SIN(C$5*PI()/180))*100/2)^2*PI(),IF(AND(C$9="C",C$10="IB"),(($C$7*Coefficients!$D$16)/($A3576*SIN(C$5*PI()/180))*100/2)^2*PI(),IF(AND(C$9="L",C$10="D"),(($C$7*Coefficients!$E$16)/($A3576*SIN(C$5*PI()/180))*100/2)^2*PI(),IF(AND(C$9="C",C$10="D"),(($C$7* Coefficients!$F$16)/($A3576*SIN(C$5*PI()/180))*100/2)^2*PI(),FALSE))))</f>
        <v>2.1230862374024486</v>
      </c>
      <c r="I3576" s="42">
        <f t="shared" si="394"/>
        <v>2.3019187317889742E-2</v>
      </c>
      <c r="L3576" s="44"/>
    </row>
    <row r="3577" spans="1:12" x14ac:dyDescent="0.25">
      <c r="A3577" s="51">
        <f t="shared" si="395"/>
        <v>34833.731503594536</v>
      </c>
      <c r="B3577" s="5">
        <f t="shared" si="389"/>
        <v>8.1727929441192254E-4</v>
      </c>
      <c r="C3577" s="49">
        <f t="shared" si="392"/>
        <v>-61.752590073907243</v>
      </c>
      <c r="D3577" s="5">
        <f t="shared" si="390"/>
        <v>335.07652022459814</v>
      </c>
      <c r="E3577" s="5">
        <f t="shared" si="391"/>
        <v>12756.103353329134</v>
      </c>
      <c r="F3577" s="5">
        <f t="shared" si="393"/>
        <v>41.057180293541364</v>
      </c>
      <c r="G3577" s="16">
        <f>IF(AND(C$9="L",C$10="IB"),IF((($C$7*Coefficients!$C$16)/($A3577*($C$4/100)))&lt;=1,2*ASIN(($C$7*Coefficients!$C$16)/( $A3577*($C$4/100)))*180/PI(),180),IF(AND(C$9="C",C$10="IB"),IF((($C$7*Coefficients!$D$16)/($A3577*($C$4/100)))&lt;=1,2*ASIN(($C$7*Coefficients!$D$16)/( $A3577*($C$4/100)))*180/PI(),180),IF(AND(C$9="L",C$10="D"),IF((($C$7*Coefficients!$E$16)/($A3577*($C$4/100)))&lt;=1,2*ASIN(($C$7*Coefficients!$E$16)/( $A3577*($C$4/100)))*180/PI(),180),IF(AND(C$9="C",C$10="D"),IF((($C$7*Coefficients!$F$16)/($A3577*($C$4/100)))&lt;=1,2*ASIN(($C$7*Coefficients!$F$16)/( $A3577*($C$4/100)))*180/PI(),180),FALSE))))</f>
        <v>2.2442139883030756</v>
      </c>
      <c r="H3577" s="50">
        <f>IF(AND(C$9="L",C$10="IB"),(($C$7*Coefficients!$C$16)/($A3577*SIN(C$5*PI()/180))*100/2)^2*PI(),IF(AND(C$9="C",C$10="IB"),(($C$7*Coefficients!$D$16)/($A3577*SIN(C$5*PI()/180))*100/2)^2*PI(),IF(AND(C$9="L",C$10="D"),(($C$7*Coefficients!$E$16)/($A3577*SIN(C$5*PI()/180))*100/2)^2*PI(),IF(AND(C$9="C",C$10="D"),(($C$7* Coefficients!$F$16)/($A3577*SIN(C$5*PI()/180))*100/2)^2*PI(),FALSE))))</f>
        <v>2.1133315422148673</v>
      </c>
      <c r="I3577" s="42">
        <f t="shared" si="394"/>
        <v>2.2966244656201906E-2</v>
      </c>
      <c r="L3577" s="44"/>
    </row>
    <row r="3578" spans="1:12" x14ac:dyDescent="0.25">
      <c r="A3578" s="51">
        <f t="shared" si="395"/>
        <v>34914.031547851955</v>
      </c>
      <c r="B3578" s="5">
        <f t="shared" si="389"/>
        <v>2.8763760710903577E-4</v>
      </c>
      <c r="C3578" s="49">
        <f t="shared" si="392"/>
        <v>-70.823086657007735</v>
      </c>
      <c r="D3578" s="5">
        <f t="shared" si="390"/>
        <v>335.84895137802999</v>
      </c>
      <c r="E3578" s="5">
        <f t="shared" si="391"/>
        <v>12814.982851177632</v>
      </c>
      <c r="F3578" s="5">
        <f t="shared" si="393"/>
        <v>41.07718029354136</v>
      </c>
      <c r="G3578" s="16">
        <f>IF(AND(C$9="L",C$10="IB"),IF((($C$7*Coefficients!$C$16)/($A3578*($C$4/100)))&lt;=1,2*ASIN(($C$7*Coefficients!$C$16)/( $A3578*($C$4/100)))*180/PI(),180),IF(AND(C$9="C",C$10="IB"),IF((($C$7*Coefficients!$D$16)/($A3578*($C$4/100)))&lt;=1,2*ASIN(($C$7*Coefficients!$D$16)/( $A3578*($C$4/100)))*180/PI(),180),IF(AND(C$9="L",C$10="D"),IF((($C$7*Coefficients!$E$16)/($A3578*($C$4/100)))&lt;=1,2*ASIN(($C$7*Coefficients!$E$16)/( $A3578*($C$4/100)))*180/PI(),180),IF(AND(C$9="C",C$10="D"),IF((($C$7*Coefficients!$F$16)/($A3578*($C$4/100)))&lt;=1,2*ASIN(($C$7*Coefficients!$F$16)/( $A3578*($C$4/100)))*180/PI(),180),FALSE))))</f>
        <v>2.2390517816299367</v>
      </c>
      <c r="H3578" s="50">
        <f>IF(AND(C$9="L",C$10="IB"),(($C$7*Coefficients!$C$16)/($A3578*SIN(C$5*PI()/180))*100/2)^2*PI(),IF(AND(C$9="C",C$10="IB"),(($C$7*Coefficients!$D$16)/($A3578*SIN(C$5*PI()/180))*100/2)^2*PI(),IF(AND(C$9="L",C$10="D"),(($C$7*Coefficients!$E$16)/($A3578*SIN(C$5*PI()/180))*100/2)^2*PI(),IF(AND(C$9="C",C$10="D"),(($C$7* Coefficients!$F$16)/($A3578*SIN(C$5*PI()/180))*100/2)^2*PI(),FALSE))))</f>
        <v>2.1036216657805364</v>
      </c>
      <c r="I3578" s="42">
        <f t="shared" si="394"/>
        <v>2.2913423759257017E-2</v>
      </c>
      <c r="L3578" s="44"/>
    </row>
    <row r="3579" spans="1:12" x14ac:dyDescent="0.25">
      <c r="A3579" s="51">
        <f t="shared" si="395"/>
        <v>34994.516702829053</v>
      </c>
      <c r="B3579" s="5">
        <f t="shared" si="389"/>
        <v>2.4304466589086381E-4</v>
      </c>
      <c r="C3579" s="49">
        <f t="shared" si="392"/>
        <v>-72.286278119197505</v>
      </c>
      <c r="D3579" s="5">
        <f t="shared" si="390"/>
        <v>336.62316316916935</v>
      </c>
      <c r="E3579" s="5">
        <f t="shared" si="391"/>
        <v>12874.134124439899</v>
      </c>
      <c r="F3579" s="5">
        <f t="shared" si="393"/>
        <v>41.097180293541371</v>
      </c>
      <c r="G3579" s="16">
        <f>IF(AND(C$9="L",C$10="IB"),IF((($C$7*Coefficients!$C$16)/($A3579*($C$4/100)))&lt;=1,2*ASIN(($C$7*Coefficients!$C$16)/( $A3579*($C$4/100)))*180/PI(),180),IF(AND(C$9="C",C$10="IB"),IF((($C$7*Coefficients!$D$16)/($A3579*($C$4/100)))&lt;=1,2*ASIN(($C$7*Coefficients!$D$16)/( $A3579*($C$4/100)))*180/PI(),180),IF(AND(C$9="L",C$10="D"),IF((($C$7*Coefficients!$E$16)/($A3579*($C$4/100)))&lt;=1,2*ASIN(($C$7*Coefficients!$E$16)/( $A3579*($C$4/100)))*180/PI(),180),IF(AND(C$9="C",C$10="D"),IF((($C$7*Coefficients!$F$16)/($A3579*($C$4/100)))&lt;=1,2*ASIN(($C$7*Coefficients!$F$16)/( $A3579*($C$4/100)))*180/PI(),180),FALSE))))</f>
        <v>2.2339014522315073</v>
      </c>
      <c r="H3579" s="50">
        <f>IF(AND(C$9="L",C$10="IB"),(($C$7*Coefficients!$C$16)/($A3579*SIN(C$5*PI()/180))*100/2)^2*PI(),IF(AND(C$9="C",C$10="IB"),(($C$7*Coefficients!$D$16)/($A3579*SIN(C$5*PI()/180))*100/2)^2*PI(),IF(AND(C$9="L",C$10="D"),(($C$7*Coefficients!$E$16)/($A3579*SIN(C$5*PI()/180))*100/2)^2*PI(),IF(AND(C$9="C",C$10="D"),(($C$7* Coefficients!$F$16)/($A3579*SIN(C$5*PI()/180))*100/2)^2*PI(),FALSE))))</f>
        <v>2.0939564021759893</v>
      </c>
      <c r="I3579" s="42">
        <f t="shared" si="394"/>
        <v>2.2860724347003935E-2</v>
      </c>
      <c r="L3579" s="44"/>
    </row>
    <row r="3580" spans="1:12" x14ac:dyDescent="0.25">
      <c r="A3580" s="51">
        <f t="shared" si="395"/>
        <v>35075.187395250112</v>
      </c>
      <c r="B3580" s="5">
        <f t="shared" si="389"/>
        <v>7.6833054355102451E-4</v>
      </c>
      <c r="C3580" s="49">
        <f t="shared" si="392"/>
        <v>-62.289038037995191</v>
      </c>
      <c r="D3580" s="5">
        <f t="shared" si="390"/>
        <v>337.39915970280992</v>
      </c>
      <c r="E3580" s="5">
        <f t="shared" si="391"/>
        <v>12933.558427574246</v>
      </c>
      <c r="F3580" s="5">
        <f t="shared" si="393"/>
        <v>41.117180293541367</v>
      </c>
      <c r="G3580" s="16">
        <f>IF(AND(C$9="L",C$10="IB"),IF((($C$7*Coefficients!$C$16)/($A3580*($C$4/100)))&lt;=1,2*ASIN(($C$7*Coefficients!$C$16)/( $A3580*($C$4/100)))*180/PI(),180),IF(AND(C$9="C",C$10="IB"),IF((($C$7*Coefficients!$D$16)/($A3580*($C$4/100)))&lt;=1,2*ASIN(($C$7*Coefficients!$D$16)/( $A3580*($C$4/100)))*180/PI(),180),IF(AND(C$9="L",C$10="D"),IF((($C$7*Coefficients!$E$16)/($A3580*($C$4/100)))&lt;=1,2*ASIN(($C$7*Coefficients!$E$16)/( $A3580*($C$4/100)))*180/PI(),180),IF(AND(C$9="C",C$10="D"),IF((($C$7*Coefficients!$F$16)/($A3580*($C$4/100)))&lt;=1,2*ASIN(($C$7*Coefficients!$F$16)/( $A3580*($C$4/100)))*180/PI(),180),FALSE))))</f>
        <v>2.2287629727596241</v>
      </c>
      <c r="H3580" s="50">
        <f>IF(AND(C$9="L",C$10="IB"),(($C$7*Coefficients!$C$16)/($A3580*SIN(C$5*PI()/180))*100/2)^2*PI(),IF(AND(C$9="C",C$10="IB"),(($C$7*Coefficients!$D$16)/($A3580*SIN(C$5*PI()/180))*100/2)^2*PI(),IF(AND(C$9="L",C$10="D"),(($C$7*Coefficients!$E$16)/($A3580*SIN(C$5*PI()/180))*100/2)^2*PI(),IF(AND(C$9="C",C$10="D"),(($C$7* Coefficients!$F$16)/($A3580*SIN(C$5*PI()/180))*100/2)^2*PI(),FALSE))))</f>
        <v>2.0843355464238917</v>
      </c>
      <c r="I3580" s="42">
        <f t="shared" si="394"/>
        <v>2.2808146140035627E-2</v>
      </c>
      <c r="L3580" s="44"/>
    </row>
    <row r="3581" spans="1:12" x14ac:dyDescent="0.25">
      <c r="A3581" s="51">
        <f t="shared" si="395"/>
        <v>35156.044052823105</v>
      </c>
      <c r="B3581" s="5">
        <f t="shared" si="389"/>
        <v>1.2818191607595509E-3</v>
      </c>
      <c r="C3581" s="49">
        <f t="shared" si="392"/>
        <v>-57.843464816531522</v>
      </c>
      <c r="D3581" s="5">
        <f t="shared" si="390"/>
        <v>338.17694509320819</v>
      </c>
      <c r="E3581" s="5">
        <f t="shared" si="391"/>
        <v>12993.257020829298</v>
      </c>
      <c r="F3581" s="5">
        <f t="shared" si="393"/>
        <v>41.137180293541363</v>
      </c>
      <c r="G3581" s="16">
        <f>IF(AND(C$9="L",C$10="IB"),IF((($C$7*Coefficients!$C$16)/($A3581*($C$4/100)))&lt;=1,2*ASIN(($C$7*Coefficients!$C$16)/( $A3581*($C$4/100)))*180/PI(),180),IF(AND(C$9="C",C$10="IB"),IF((($C$7*Coefficients!$D$16)/($A3581*($C$4/100)))&lt;=1,2*ASIN(($C$7*Coefficients!$D$16)/( $A3581*($C$4/100)))*180/PI(),180),IF(AND(C$9="L",C$10="D"),IF((($C$7*Coefficients!$E$16)/($A3581*($C$4/100)))&lt;=1,2*ASIN(($C$7*Coefficients!$E$16)/( $A3581*($C$4/100)))*180/PI(),180),IF(AND(C$9="C",C$10="D"),IF((($C$7*Coefficients!$F$16)/($A3581*($C$4/100)))&lt;=1,2*ASIN(($C$7*Coefficients!$F$16)/( $A3581*($C$4/100)))*180/PI(),180),FALSE))))</f>
        <v>2.22363631592924</v>
      </c>
      <c r="H3581" s="50">
        <f>IF(AND(C$9="L",C$10="IB"),(($C$7*Coefficients!$C$16)/($A3581*SIN(C$5*PI()/180))*100/2)^2*PI(),IF(AND(C$9="C",C$10="IB"),(($C$7*Coefficients!$D$16)/($A3581*SIN(C$5*PI()/180))*100/2)^2*PI(),IF(AND(C$9="L",C$10="D"),(($C$7*Coefficients!$E$16)/($A3581*SIN(C$5*PI()/180))*100/2)^2*PI(),IF(AND(C$9="C",C$10="D"),(($C$7* Coefficients!$F$16)/($A3581*SIN(C$5*PI()/180))*100/2)^2*PI(),FALSE))))</f>
        <v>2.0747588944886979</v>
      </c>
      <c r="I3581" s="42">
        <f t="shared" si="394"/>
        <v>2.2755688859587671E-2</v>
      </c>
      <c r="L3581" s="44"/>
    </row>
    <row r="3582" spans="1:12" x14ac:dyDescent="0.25">
      <c r="A3582" s="51">
        <f t="shared" si="395"/>
        <v>35237.087104241989</v>
      </c>
      <c r="B3582" s="5">
        <f t="shared" si="389"/>
        <v>1.7772245980557048E-3</v>
      </c>
      <c r="C3582" s="49">
        <f t="shared" si="392"/>
        <v>-55.005153688885216</v>
      </c>
      <c r="D3582" s="5">
        <f t="shared" si="390"/>
        <v>338.95652346410481</v>
      </c>
      <c r="E3582" s="5">
        <f t="shared" si="391"/>
        <v>13053.231170270727</v>
      </c>
      <c r="F3582" s="5">
        <f t="shared" si="393"/>
        <v>41.157180293541359</v>
      </c>
      <c r="G3582" s="16">
        <f>IF(AND(C$9="L",C$10="IB"),IF((($C$7*Coefficients!$C$16)/($A3582*($C$4/100)))&lt;=1,2*ASIN(($C$7*Coefficients!$C$16)/( $A3582*($C$4/100)))*180/PI(),180),IF(AND(C$9="C",C$10="IB"),IF((($C$7*Coefficients!$D$16)/($A3582*($C$4/100)))&lt;=1,2*ASIN(($C$7*Coefficients!$D$16)/( $A3582*($C$4/100)))*180/PI(),180),IF(AND(C$9="L",C$10="D"),IF((($C$7*Coefficients!$E$16)/($A3582*($C$4/100)))&lt;=1,2*ASIN(($C$7*Coefficients!$E$16)/( $A3582*($C$4/100)))*180/PI(),180),IF(AND(C$9="C",C$10="D"),IF((($C$7*Coefficients!$F$16)/($A3582*($C$4/100)))&lt;=1,2*ASIN(($C$7*Coefficients!$F$16)/( $A3582*($C$4/100)))*180/PI(),180),FALSE))))</f>
        <v>2.2185214545182737</v>
      </c>
      <c r="H3582" s="50">
        <f>IF(AND(C$9="L",C$10="IB"),(($C$7*Coefficients!$C$16)/($A3582*SIN(C$5*PI()/180))*100/2)^2*PI(),IF(AND(C$9="C",C$10="IB"),(($C$7*Coefficients!$D$16)/($A3582*SIN(C$5*PI()/180))*100/2)^2*PI(),IF(AND(C$9="L",C$10="D"),(($C$7*Coefficients!$E$16)/($A3582*SIN(C$5*PI()/180))*100/2)^2*PI(),IF(AND(C$9="C",C$10="D"),(($C$7* Coefficients!$F$16)/($A3582*SIN(C$5*PI()/180))*100/2)^2*PI(),FALSE))))</f>
        <v>2.0652262432723152</v>
      </c>
      <c r="I3582" s="42">
        <f t="shared" si="394"/>
        <v>2.2703352227536781E-2</v>
      </c>
      <c r="L3582" s="44"/>
    </row>
    <row r="3583" spans="1:12" x14ac:dyDescent="0.25">
      <c r="A3583" s="51">
        <f t="shared" si="395"/>
        <v>35318.316979188952</v>
      </c>
      <c r="B3583" s="5">
        <f t="shared" si="389"/>
        <v>2.2484543859674216E-3</v>
      </c>
      <c r="C3583" s="49">
        <f t="shared" si="392"/>
        <v>-52.962318369379851</v>
      </c>
      <c r="D3583" s="5">
        <f t="shared" si="390"/>
        <v>339.73789894874676</v>
      </c>
      <c r="E3583" s="5">
        <f t="shared" si="391"/>
        <v>13113.482147808107</v>
      </c>
      <c r="F3583" s="5">
        <f t="shared" si="393"/>
        <v>41.177180293541362</v>
      </c>
      <c r="G3583" s="16">
        <f>IF(AND(C$9="L",C$10="IB"),IF((($C$7*Coefficients!$C$16)/($A3583*($C$4/100)))&lt;=1,2*ASIN(($C$7*Coefficients!$C$16)/( $A3583*($C$4/100)))*180/PI(),180),IF(AND(C$9="C",C$10="IB"),IF((($C$7*Coefficients!$D$16)/($A3583*($C$4/100)))&lt;=1,2*ASIN(($C$7*Coefficients!$D$16)/( $A3583*($C$4/100)))*180/PI(),180),IF(AND(C$9="L",C$10="D"),IF((($C$7*Coefficients!$E$16)/($A3583*($C$4/100)))&lt;=1,2*ASIN(($C$7*Coefficients!$E$16)/( $A3583*($C$4/100)))*180/PI(),180),IF(AND(C$9="C",C$10="D"),IF((($C$7*Coefficients!$F$16)/($A3583*($C$4/100)))&lt;=1,2*ASIN(($C$7*Coefficients!$F$16)/( $A3583*($C$4/100)))*180/PI(),180),FALSE))))</f>
        <v>2.2134183613674665</v>
      </c>
      <c r="H3583" s="50">
        <f>IF(AND(C$9="L",C$10="IB"),(($C$7*Coefficients!$C$16)/($A3583*SIN(C$5*PI()/180))*100/2)^2*PI(),IF(AND(C$9="C",C$10="IB"),(($C$7*Coefficients!$D$16)/($A3583*SIN(C$5*PI()/180))*100/2)^2*PI(),IF(AND(C$9="L",C$10="D"),(($C$7*Coefficients!$E$16)/($A3583*SIN(C$5*PI()/180))*100/2)^2*PI(),IF(AND(C$9="C",C$10="D"),(($C$7* Coefficients!$F$16)/($A3583*SIN(C$5*PI()/180))*100/2)^2*PI(),FALSE))))</f>
        <v>2.0557373906098051</v>
      </c>
      <c r="I3583" s="42">
        <f t="shared" si="394"/>
        <v>2.2651135966399359E-2</v>
      </c>
      <c r="L3583" s="44"/>
    </row>
    <row r="3584" spans="1:12" x14ac:dyDescent="0.25">
      <c r="A3584" s="51">
        <f t="shared" si="395"/>
        <v>35399.734108336706</v>
      </c>
      <c r="B3584" s="5">
        <f t="shared" si="389"/>
        <v>2.6896866979076897E-3</v>
      </c>
      <c r="C3584" s="49">
        <f t="shared" si="392"/>
        <v>-51.405966097306376</v>
      </c>
      <c r="D3584" s="5">
        <f t="shared" si="390"/>
        <v>340.52107568990897</v>
      </c>
      <c r="E3584" s="5">
        <f t="shared" si="391"/>
        <v>13174.011231221866</v>
      </c>
      <c r="F3584" s="5">
        <f t="shared" si="393"/>
        <v>41.197180293541365</v>
      </c>
      <c r="G3584" s="16">
        <f>IF(AND(C$9="L",C$10="IB"),IF((($C$7*Coefficients!$C$16)/($A3584*($C$4/100)))&lt;=1,2*ASIN(($C$7*Coefficients!$C$16)/( $A3584*($C$4/100)))*180/PI(),180),IF(AND(C$9="C",C$10="IB"),IF((($C$7*Coefficients!$D$16)/($A3584*($C$4/100)))&lt;=1,2*ASIN(($C$7*Coefficients!$D$16)/( $A3584*($C$4/100)))*180/PI(),180),IF(AND(C$9="L",C$10="D"),IF((($C$7*Coefficients!$E$16)/($A3584*($C$4/100)))&lt;=1,2*ASIN(($C$7*Coefficients!$E$16)/( $A3584*($C$4/100)))*180/PI(),180),IF(AND(C$9="C",C$10="D"),IF((($C$7*Coefficients!$F$16)/($A3584*($C$4/100)))&lt;=1,2*ASIN(($C$7*Coefficients!$F$16)/( $A3584*($C$4/100)))*180/PI(),180),FALSE))))</f>
        <v>2.2083270093802327</v>
      </c>
      <c r="H3584" s="50">
        <f>IF(AND(C$9="L",C$10="IB"),(($C$7*Coefficients!$C$16)/($A3584*SIN(C$5*PI()/180))*100/2)^2*PI(),IF(AND(C$9="C",C$10="IB"),(($C$7*Coefficients!$D$16)/($A3584*SIN(C$5*PI()/180))*100/2)^2*PI(),IF(AND(C$9="L",C$10="D"),(($C$7*Coefficients!$E$16)/($A3584*SIN(C$5*PI()/180))*100/2)^2*PI(),IF(AND(C$9="C",C$10="D"),(($C$7* Coefficients!$F$16)/($A3584*SIN(C$5*PI()/180))*100/2)^2*PI(),FALSE))))</f>
        <v>2.0462921352650927</v>
      </c>
      <c r="I3584" s="42">
        <f t="shared" si="394"/>
        <v>2.2599039799329975E-2</v>
      </c>
      <c r="L3584" s="44"/>
    </row>
    <row r="3585" spans="1:12" x14ac:dyDescent="0.25">
      <c r="A3585" s="51">
        <f t="shared" si="395"/>
        <v>35481.33892335077</v>
      </c>
      <c r="B3585" s="5">
        <f t="shared" si="389"/>
        <v>3.095445239248117E-3</v>
      </c>
      <c r="C3585" s="49">
        <f t="shared" si="392"/>
        <v>-50.185537491575751</v>
      </c>
      <c r="D3585" s="5">
        <f t="shared" si="390"/>
        <v>341.30605783991672</v>
      </c>
      <c r="E3585" s="5">
        <f t="shared" si="391"/>
        <v>13234.81970419041</v>
      </c>
      <c r="F3585" s="5">
        <f t="shared" si="393"/>
        <v>41.217180293541361</v>
      </c>
      <c r="G3585" s="16">
        <f>IF(AND(C$9="L",C$10="IB"),IF((($C$7*Coefficients!$C$16)/($A3585*($C$4/100)))&lt;=1,2*ASIN(($C$7*Coefficients!$C$16)/( $A3585*($C$4/100)))*180/PI(),180),IF(AND(C$9="C",C$10="IB"),IF((($C$7*Coefficients!$D$16)/($A3585*($C$4/100)))&lt;=1,2*ASIN(($C$7*Coefficients!$D$16)/( $A3585*($C$4/100)))*180/PI(),180),IF(AND(C$9="L",C$10="D"),IF((($C$7*Coefficients!$E$16)/($A3585*($C$4/100)))&lt;=1,2*ASIN(($C$7*Coefficients!$E$16)/( $A3585*($C$4/100)))*180/PI(),180),IF(AND(C$9="C",C$10="D"),IF((($C$7*Coefficients!$F$16)/($A3585*($C$4/100)))&lt;=1,2*ASIN(($C$7*Coefficients!$F$16)/( $A3585*($C$4/100)))*180/PI(),180),FALSE))))</f>
        <v>2.2032473715225156</v>
      </c>
      <c r="H3585" s="50">
        <f>IF(AND(C$9="L",C$10="IB"),(($C$7*Coefficients!$C$16)/($A3585*SIN(C$5*PI()/180))*100/2)^2*PI(),IF(AND(C$9="C",C$10="IB"),(($C$7*Coefficients!$D$16)/($A3585*SIN(C$5*PI()/180))*100/2)^2*PI(),IF(AND(C$9="L",C$10="D"),(($C$7*Coefficients!$E$16)/($A3585*SIN(C$5*PI()/180))*100/2)^2*PI(),IF(AND(C$9="C",C$10="D"),(($C$7* Coefficients!$F$16)/($A3585*SIN(C$5*PI()/180))*100/2)^2*PI(),FALSE))))</f>
        <v>2.0368902769266968</v>
      </c>
      <c r="I3585" s="42">
        <f t="shared" si="394"/>
        <v>2.2547063450119937E-2</v>
      </c>
      <c r="L3585" s="44"/>
    </row>
    <row r="3586" spans="1:12" x14ac:dyDescent="0.25">
      <c r="A3586" s="51">
        <f t="shared" si="395"/>
        <v>35563.131856891741</v>
      </c>
      <c r="B3586" s="5">
        <f t="shared" si="389"/>
        <v>3.4606708463682479E-3</v>
      </c>
      <c r="C3586" s="49">
        <f t="shared" si="392"/>
        <v>-49.216794112955426</v>
      </c>
      <c r="D3586" s="5">
        <f t="shared" si="390"/>
        <v>342.0928495606671</v>
      </c>
      <c r="E3586" s="5">
        <f t="shared" si="391"/>
        <v>13295.908856317321</v>
      </c>
      <c r="F3586" s="5">
        <f t="shared" si="393"/>
        <v>41.237180293541364</v>
      </c>
      <c r="G3586" s="16">
        <f>IF(AND(C$9="L",C$10="IB"),IF((($C$7*Coefficients!$C$16)/($A3586*($C$4/100)))&lt;=1,2*ASIN(($C$7*Coefficients!$C$16)/( $A3586*($C$4/100)))*180/PI(),180),IF(AND(C$9="C",C$10="IB"),IF((($C$7*Coefficients!$D$16)/($A3586*($C$4/100)))&lt;=1,2*ASIN(($C$7*Coefficients!$D$16)/( $A3586*($C$4/100)))*180/PI(),180),IF(AND(C$9="L",C$10="D"),IF((($C$7*Coefficients!$E$16)/($A3586*($C$4/100)))&lt;=1,2*ASIN(($C$7*Coefficients!$E$16)/( $A3586*($C$4/100)))*180/PI(),180),IF(AND(C$9="C",C$10="D"),IF((($C$7*Coefficients!$F$16)/($A3586*($C$4/100)))&lt;=1,2*ASIN(($C$7*Coefficients!$F$16)/( $A3586*($C$4/100)))*180/PI(),180),FALSE))))</f>
        <v>2.1981794208226462</v>
      </c>
      <c r="H3586" s="50">
        <f>IF(AND(C$9="L",C$10="IB"),(($C$7*Coefficients!$C$16)/($A3586*SIN(C$5*PI()/180))*100/2)^2*PI(),IF(AND(C$9="C",C$10="IB"),(($C$7*Coefficients!$D$16)/($A3586*SIN(C$5*PI()/180))*100/2)^2*PI(),IF(AND(C$9="L",C$10="D"),(($C$7*Coefficients!$E$16)/($A3586*SIN(C$5*PI()/180))*100/2)^2*PI(),IF(AND(C$9="C",C$10="D"),(($C$7* Coefficients!$F$16)/($A3586*SIN(C$5*PI()/180))*100/2)^2*PI(),FALSE))))</f>
        <v>2.0275316162034858</v>
      </c>
      <c r="I3586" s="42">
        <f t="shared" si="394"/>
        <v>2.249520664319582E-2</v>
      </c>
      <c r="L3586" s="44"/>
    </row>
    <row r="3587" spans="1:12" x14ac:dyDescent="0.25">
      <c r="A3587" s="51">
        <f t="shared" si="395"/>
        <v>35645.113342617617</v>
      </c>
      <c r="B3587" s="5">
        <f t="shared" si="389"/>
        <v>3.7807888285029448E-3</v>
      </c>
      <c r="C3587" s="49">
        <f t="shared" si="392"/>
        <v>-48.448351579313965</v>
      </c>
      <c r="D3587" s="5">
        <f t="shared" si="390"/>
        <v>342.88145502365165</v>
      </c>
      <c r="E3587" s="5">
        <f t="shared" si="391"/>
        <v>13357.279983158742</v>
      </c>
      <c r="F3587" s="5">
        <f t="shared" si="393"/>
        <v>41.25718029354136</v>
      </c>
      <c r="G3587" s="16">
        <f>IF(AND(C$9="L",C$10="IB"),IF((($C$7*Coefficients!$C$16)/($A3587*($C$4/100)))&lt;=1,2*ASIN(($C$7*Coefficients!$C$16)/( $A3587*($C$4/100)))*180/PI(),180),IF(AND(C$9="C",C$10="IB"),IF((($C$7*Coefficients!$D$16)/($A3587*($C$4/100)))&lt;=1,2*ASIN(($C$7*Coefficients!$D$16)/( $A3587*($C$4/100)))*180/PI(),180),IF(AND(C$9="L",C$10="D"),IF((($C$7*Coefficients!$E$16)/($A3587*($C$4/100)))&lt;=1,2*ASIN(($C$7*Coefficients!$E$16)/( $A3587*($C$4/100)))*180/PI(),180),IF(AND(C$9="C",C$10="D"),IF((($C$7*Coefficients!$F$16)/($A3587*($C$4/100)))&lt;=1,2*ASIN(($C$7*Coefficients!$F$16)/( $A3587*($C$4/100)))*180/PI(),180),FALSE))))</f>
        <v>2.1931231303711916</v>
      </c>
      <c r="H3587" s="50">
        <f>IF(AND(C$9="L",C$10="IB"),(($C$7*Coefficients!$C$16)/($A3587*SIN(C$5*PI()/180))*100/2)^2*PI(),IF(AND(C$9="C",C$10="IB"),(($C$7*Coefficients!$D$16)/($A3587*SIN(C$5*PI()/180))*100/2)^2*PI(),IF(AND(C$9="L",C$10="D"),(($C$7*Coefficients!$E$16)/($A3587*SIN(C$5*PI()/180))*100/2)^2*PI(),IF(AND(C$9="C",C$10="D"),(($C$7* Coefficients!$F$16)/($A3587*SIN(C$5*PI()/180))*100/2)^2*PI(),FALSE))))</f>
        <v>2.0182159546204463</v>
      </c>
      <c r="I3587" s="42">
        <f t="shared" si="394"/>
        <v>2.2443469103617997E-2</v>
      </c>
      <c r="L3587" s="44"/>
    </row>
    <row r="3588" spans="1:12" x14ac:dyDescent="0.25">
      <c r="A3588" s="51">
        <f t="shared" si="395"/>
        <v>35727.283815186063</v>
      </c>
      <c r="B3588" s="5">
        <f t="shared" si="389"/>
        <v>4.0517711172439446E-3</v>
      </c>
      <c r="C3588" s="49">
        <f t="shared" si="392"/>
        <v>-47.847101914436067</v>
      </c>
      <c r="D3588" s="5">
        <f t="shared" si="390"/>
        <v>343.67187840997769</v>
      </c>
      <c r="E3588" s="5">
        <f t="shared" si="391"/>
        <v>13418.934386250803</v>
      </c>
      <c r="F3588" s="5">
        <f t="shared" si="393"/>
        <v>41.277180293541363</v>
      </c>
      <c r="G3588" s="16">
        <f>IF(AND(C$9="L",C$10="IB"),IF((($C$7*Coefficients!$C$16)/($A3588*($C$4/100)))&lt;=1,2*ASIN(($C$7*Coefficients!$C$16)/( $A3588*($C$4/100)))*180/PI(),180),IF(AND(C$9="C",C$10="IB"),IF((($C$7*Coefficients!$D$16)/($A3588*($C$4/100)))&lt;=1,2*ASIN(($C$7*Coefficients!$D$16)/( $A3588*($C$4/100)))*180/PI(),180),IF(AND(C$9="L",C$10="D"),IF((($C$7*Coefficients!$E$16)/($A3588*($C$4/100)))&lt;=1,2*ASIN(($C$7*Coefficients!$E$16)/( $A3588*($C$4/100)))*180/PI(),180),IF(AND(C$9="C",C$10="D"),IF((($C$7*Coefficients!$F$16)/($A3588*($C$4/100)))&lt;=1,2*ASIN(($C$7*Coefficients!$F$16)/( $A3588*($C$4/100)))*180/PI(),180),FALSE))))</f>
        <v>2.1880784733208127</v>
      </c>
      <c r="H3588" s="50">
        <f>IF(AND(C$9="L",C$10="IB"),(($C$7*Coefficients!$C$16)/($A3588*SIN(C$5*PI()/180))*100/2)^2*PI(),IF(AND(C$9="C",C$10="IB"),(($C$7*Coefficients!$D$16)/($A3588*SIN(C$5*PI()/180))*100/2)^2*PI(),IF(AND(C$9="L",C$10="D"),(($C$7*Coefficients!$E$16)/($A3588*SIN(C$5*PI()/180))*100/2)^2*PI(),IF(AND(C$9="C",C$10="D"),(($C$7* Coefficients!$F$16)/($A3588*SIN(C$5*PI()/180))*100/2)^2*PI(),FALSE))))</f>
        <v>2.0089430946144766</v>
      </c>
      <c r="I3588" s="42">
        <f t="shared" si="394"/>
        <v>2.2391850557079183E-2</v>
      </c>
      <c r="L3588" s="44"/>
    </row>
    <row r="3589" spans="1:12" x14ac:dyDescent="0.25">
      <c r="A3589" s="51">
        <f t="shared" si="395"/>
        <v>35809.643710256758</v>
      </c>
      <c r="B3589" s="5">
        <f t="shared" si="389"/>
        <v>4.2701923335988698E-3</v>
      </c>
      <c r="C3589" s="49">
        <f t="shared" si="392"/>
        <v>-47.391051269806212</v>
      </c>
      <c r="D3589" s="5">
        <f t="shared" si="390"/>
        <v>344.46412391039172</v>
      </c>
      <c r="E3589" s="5">
        <f t="shared" si="391"/>
        <v>13480.873373137283</v>
      </c>
      <c r="F3589" s="5">
        <f t="shared" si="393"/>
        <v>41.297180293541366</v>
      </c>
      <c r="G3589" s="16">
        <f>IF(AND(C$9="L",C$10="IB"),IF((($C$7*Coefficients!$C$16)/($A3589*($C$4/100)))&lt;=1,2*ASIN(($C$7*Coefficients!$C$16)/( $A3589*($C$4/100)))*180/PI(),180),IF(AND(C$9="C",C$10="IB"),IF((($C$7*Coefficients!$D$16)/($A3589*($C$4/100)))&lt;=1,2*ASIN(($C$7*Coefficients!$D$16)/( $A3589*($C$4/100)))*180/PI(),180),IF(AND(C$9="L",C$10="D"),IF((($C$7*Coefficients!$E$16)/($A3589*($C$4/100)))&lt;=1,2*ASIN(($C$7*Coefficients!$E$16)/( $A3589*($C$4/100)))*180/PI(),180),IF(AND(C$9="C",C$10="D"),IF((($C$7*Coefficients!$F$16)/($A3589*($C$4/100)))&lt;=1,2*ASIN(($C$7*Coefficients!$F$16)/( $A3589*($C$4/100)))*180/PI(),180),FALSE))))</f>
        <v>2.1830454228861251</v>
      </c>
      <c r="H3589" s="50">
        <f>IF(AND(C$9="L",C$10="IB"),(($C$7*Coefficients!$C$16)/($A3589*SIN(C$5*PI()/180))*100/2)^2*PI(),IF(AND(C$9="C",C$10="IB"),(($C$7*Coefficients!$D$16)/($A3589*SIN(C$5*PI()/180))*100/2)^2*PI(),IF(AND(C$9="L",C$10="D"),(($C$7*Coefficients!$E$16)/($A3589*SIN(C$5*PI()/180))*100/2)^2*PI(),IF(AND(C$9="C",C$10="D"),(($C$7* Coefficients!$F$16)/($A3589*SIN(C$5*PI()/180))*100/2)^2*PI(),FALSE))))</f>
        <v>1.9997128395301906</v>
      </c>
      <c r="I3589" s="42">
        <f t="shared" si="394"/>
        <v>2.2340350729902977E-2</v>
      </c>
      <c r="L3589" s="44"/>
    </row>
    <row r="3590" spans="1:12" x14ac:dyDescent="0.25">
      <c r="A3590" s="51">
        <f t="shared" si="395"/>
        <v>35892.193464493663</v>
      </c>
      <c r="B3590" s="5">
        <f t="shared" si="389"/>
        <v>4.4332789404019444E-3</v>
      </c>
      <c r="C3590" s="49">
        <f t="shared" si="392"/>
        <v>-47.065498843599826</v>
      </c>
      <c r="D3590" s="5">
        <f t="shared" si="390"/>
        <v>345.25819572530031</v>
      </c>
      <c r="E3590" s="5">
        <f t="shared" si="391"/>
        <v>13543.098257397285</v>
      </c>
      <c r="F3590" s="5">
        <f t="shared" si="393"/>
        <v>41.317180293541362</v>
      </c>
      <c r="G3590" s="16">
        <f>IF(AND(C$9="L",C$10="IB"),IF((($C$7*Coefficients!$C$16)/($A3590*($C$4/100)))&lt;=1,2*ASIN(($C$7*Coefficients!$C$16)/( $A3590*($C$4/100)))*180/PI(),180),IF(AND(C$9="C",C$10="IB"),IF((($C$7*Coefficients!$D$16)/($A3590*($C$4/100)))&lt;=1,2*ASIN(($C$7*Coefficients!$D$16)/( $A3590*($C$4/100)))*180/PI(),180),IF(AND(C$9="L",C$10="D"),IF((($C$7*Coefficients!$E$16)/($A3590*($C$4/100)))&lt;=1,2*ASIN(($C$7*Coefficients!$E$16)/( $A3590*($C$4/100)))*180/PI(),180),IF(AND(C$9="C",C$10="D"),IF((($C$7*Coefficients!$F$16)/($A3590*($C$4/100)))&lt;=1,2*ASIN(($C$7*Coefficients!$F$16)/( $A3590*($C$4/100)))*180/PI(),180),FALSE))))</f>
        <v>2.1780239523435467</v>
      </c>
      <c r="H3590" s="50">
        <f>IF(AND(C$9="L",C$10="IB"),(($C$7*Coefficients!$C$16)/($A3590*SIN(C$5*PI()/180))*100/2)^2*PI(),IF(AND(C$9="C",C$10="IB"),(($C$7*Coefficients!$D$16)/($A3590*SIN(C$5*PI()/180))*100/2)^2*PI(),IF(AND(C$9="L",C$10="D"),(($C$7*Coefficients!$E$16)/($A3590*SIN(C$5*PI()/180))*100/2)^2*PI(),IF(AND(C$9="C",C$10="D"),(($C$7* Coefficients!$F$16)/($A3590*SIN(C$5*PI()/180))*100/2)^2*PI(),FALSE))))</f>
        <v>1.9905249936157572</v>
      </c>
      <c r="I3590" s="42">
        <f t="shared" si="394"/>
        <v>2.2288969349042426E-2</v>
      </c>
      <c r="L3590" s="44"/>
    </row>
    <row r="3591" spans="1:12" x14ac:dyDescent="0.25">
      <c r="A3591" s="51">
        <f t="shared" si="395"/>
        <v>35974.933515567354</v>
      </c>
      <c r="B3591" s="5">
        <f t="shared" si="389"/>
        <v>4.538950718261524E-3</v>
      </c>
      <c r="C3591" s="49">
        <f t="shared" si="392"/>
        <v>-46.860890651832896</v>
      </c>
      <c r="D3591" s="5">
        <f t="shared" si="390"/>
        <v>346.05409806479321</v>
      </c>
      <c r="E3591" s="5">
        <f t="shared" si="391"/>
        <v>13605.610358673126</v>
      </c>
      <c r="F3591" s="5">
        <f t="shared" si="393"/>
        <v>41.337180293541358</v>
      </c>
      <c r="G3591" s="16">
        <f>IF(AND(C$9="L",C$10="IB"),IF((($C$7*Coefficients!$C$16)/($A3591*($C$4/100)))&lt;=1,2*ASIN(($C$7*Coefficients!$C$16)/( $A3591*($C$4/100)))*180/PI(),180),IF(AND(C$9="C",C$10="IB"),IF((($C$7*Coefficients!$D$16)/($A3591*($C$4/100)))&lt;=1,2*ASIN(($C$7*Coefficients!$D$16)/( $A3591*($C$4/100)))*180/PI(),180),IF(AND(C$9="L",C$10="D"),IF((($C$7*Coefficients!$E$16)/($A3591*($C$4/100)))&lt;=1,2*ASIN(($C$7*Coefficients!$E$16)/( $A3591*($C$4/100)))*180/PI(),180),IF(AND(C$9="C",C$10="D"),IF((($C$7*Coefficients!$F$16)/($A3591*($C$4/100)))&lt;=1,2*ASIN(($C$7*Coefficients!$F$16)/( $A3591*($C$4/100)))*180/PI(),180),FALSE))))</f>
        <v>2.1730140350311604</v>
      </c>
      <c r="H3591" s="50">
        <f>IF(AND(C$9="L",C$10="IB"),(($C$7*Coefficients!$C$16)/($A3591*SIN(C$5*PI()/180))*100/2)^2*PI(),IF(AND(C$9="C",C$10="IB"),(($C$7*Coefficients!$D$16)/($A3591*SIN(C$5*PI()/180))*100/2)^2*PI(),IF(AND(C$9="L",C$10="D"),(($C$7*Coefficients!$E$16)/($A3591*SIN(C$5*PI()/180))*100/2)^2*PI(),IF(AND(C$9="C",C$10="D"),(($C$7* Coefficients!$F$16)/($A3591*SIN(C$5*PI()/180))*100/2)^2*PI(),FALSE))))</f>
        <v>1.9813793620187381</v>
      </c>
      <c r="I3591" s="42">
        <f t="shared" si="394"/>
        <v>2.223770614207856E-2</v>
      </c>
      <c r="L3591" s="44"/>
    </row>
    <row r="3592" spans="1:12" x14ac:dyDescent="0.25">
      <c r="A3592" s="51">
        <f t="shared" si="395"/>
        <v>36057.864302157344</v>
      </c>
      <c r="B3592" s="5">
        <f t="shared" si="389"/>
        <v>4.5858538855861122E-3</v>
      </c>
      <c r="C3592" s="49">
        <f t="shared" si="392"/>
        <v>-46.771595737409854</v>
      </c>
      <c r="D3592" s="5">
        <f t="shared" si="390"/>
        <v>346.85183514866537</v>
      </c>
      <c r="E3592" s="5">
        <f t="shared" si="391"/>
        <v>13668.411002698324</v>
      </c>
      <c r="F3592" s="5">
        <f t="shared" si="393"/>
        <v>41.357180293541361</v>
      </c>
      <c r="G3592" s="16">
        <f>IF(AND(C$9="L",C$10="IB"),IF((($C$7*Coefficients!$C$16)/($A3592*($C$4/100)))&lt;=1,2*ASIN(($C$7*Coefficients!$C$16)/( $A3592*($C$4/100)))*180/PI(),180),IF(AND(C$9="C",C$10="IB"),IF((($C$7*Coefficients!$D$16)/($A3592*($C$4/100)))&lt;=1,2*ASIN(($C$7*Coefficients!$D$16)/( $A3592*($C$4/100)))*180/PI(),180),IF(AND(C$9="L",C$10="D"),IF((($C$7*Coefficients!$E$16)/($A3592*($C$4/100)))&lt;=1,2*ASIN(($C$7*Coefficients!$E$16)/( $A3592*($C$4/100)))*180/PI(),180),IF(AND(C$9="C",C$10="D"),IF((($C$7*Coefficients!$F$16)/($A3592*($C$4/100)))&lt;=1,2*ASIN(($C$7*Coefficients!$F$16)/( $A3592*($C$4/100)))*180/PI(),180),FALSE))))</f>
        <v>2.1680156443485687</v>
      </c>
      <c r="H3592" s="50">
        <f>IF(AND(C$9="L",C$10="IB"),(($C$7*Coefficients!$C$16)/($A3592*SIN(C$5*PI()/180))*100/2)^2*PI(),IF(AND(C$9="C",C$10="IB"),(($C$7*Coefficients!$D$16)/($A3592*SIN(C$5*PI()/180))*100/2)^2*PI(),IF(AND(C$9="L",C$10="D"),(($C$7*Coefficients!$E$16)/($A3592*SIN(C$5*PI()/180))*100/2)^2*PI(),IF(AND(C$9="C",C$10="D"),(($C$7* Coefficients!$F$16)/($A3592*SIN(C$5*PI()/180))*100/2)^2*PI(),FALSE))))</f>
        <v>1.9722757507819655</v>
      </c>
      <c r="I3592" s="42">
        <f t="shared" si="394"/>
        <v>2.2186560837218969E-2</v>
      </c>
      <c r="L3592" s="44"/>
    </row>
    <row r="3593" spans="1:12" x14ac:dyDescent="0.25">
      <c r="A3593" s="51">
        <f t="shared" si="395"/>
        <v>36140.986263954415</v>
      </c>
      <c r="B3593" s="5">
        <f t="shared" si="389"/>
        <v>4.5733852768534873E-3</v>
      </c>
      <c r="C3593" s="49">
        <f t="shared" si="392"/>
        <v>-46.795244213963734</v>
      </c>
      <c r="D3593" s="5">
        <f t="shared" si="390"/>
        <v>347.65141120643938</v>
      </c>
      <c r="E3593" s="5">
        <f t="shared" si="391"/>
        <v>13731.501521325683</v>
      </c>
      <c r="F3593" s="5">
        <f t="shared" si="393"/>
        <v>41.377180293541365</v>
      </c>
      <c r="G3593" s="16">
        <f>IF(AND(C$9="L",C$10="IB"),IF((($C$7*Coefficients!$C$16)/($A3593*($C$4/100)))&lt;=1,2*ASIN(($C$7*Coefficients!$C$16)/( $A3593*($C$4/100)))*180/PI(),180),IF(AND(C$9="C",C$10="IB"),IF((($C$7*Coefficients!$D$16)/($A3593*($C$4/100)))&lt;=1,2*ASIN(($C$7*Coefficients!$D$16)/( $A3593*($C$4/100)))*180/PI(),180),IF(AND(C$9="L",C$10="D"),IF((($C$7*Coefficients!$E$16)/($A3593*($C$4/100)))&lt;=1,2*ASIN(($C$7*Coefficients!$E$16)/( $A3593*($C$4/100)))*180/PI(),180),IF(AND(C$9="C",C$10="D"),IF((($C$7*Coefficients!$F$16)/($A3593*($C$4/100)))&lt;=1,2*ASIN(($C$7*Coefficients!$F$16)/( $A3593*($C$4/100)))*180/PI(),180),FALSE))))</f>
        <v>2.1630287537567505</v>
      </c>
      <c r="H3593" s="50">
        <f>IF(AND(C$9="L",C$10="IB"),(($C$7*Coefficients!$C$16)/($A3593*SIN(C$5*PI()/180))*100/2)^2*PI(),IF(AND(C$9="C",C$10="IB"),(($C$7*Coefficients!$D$16)/($A3593*SIN(C$5*PI()/180))*100/2)^2*PI(),IF(AND(C$9="L",C$10="D"),(($C$7*Coefficients!$E$16)/($A3593*SIN(C$5*PI()/180))*100/2)^2*PI(),IF(AND(C$9="C",C$10="D"),(($C$7* Coefficients!$F$16)/($A3593*SIN(C$5*PI()/180))*100/2)^2*PI(),FALSE))))</f>
        <v>1.9632139668394182</v>
      </c>
      <c r="I3593" s="42">
        <f t="shared" si="394"/>
        <v>2.213553316329633E-2</v>
      </c>
      <c r="L3593" s="44"/>
    </row>
    <row r="3594" spans="1:12" x14ac:dyDescent="0.25">
      <c r="A3594" s="51">
        <f t="shared" si="395"/>
        <v>36224.299841662927</v>
      </c>
      <c r="B3594" s="5">
        <f t="shared" si="389"/>
        <v>4.5017070972811716E-3</v>
      </c>
      <c r="C3594" s="49">
        <f t="shared" si="392"/>
        <v>-46.932455314087811</v>
      </c>
      <c r="D3594" s="5">
        <f t="shared" si="390"/>
        <v>348.45283047738803</v>
      </c>
      <c r="E3594" s="5">
        <f t="shared" si="391"/>
        <v>13794.883252555584</v>
      </c>
      <c r="F3594" s="5">
        <f t="shared" si="393"/>
        <v>41.397180293541361</v>
      </c>
      <c r="G3594" s="16">
        <f>IF(AND(C$9="L",C$10="IB"),IF((($C$7*Coefficients!$C$16)/($A3594*($C$4/100)))&lt;=1,2*ASIN(($C$7*Coefficients!$C$16)/( $A3594*($C$4/100)))*180/PI(),180),IF(AND(C$9="C",C$10="IB"),IF((($C$7*Coefficients!$D$16)/($A3594*($C$4/100)))&lt;=1,2*ASIN(($C$7*Coefficients!$D$16)/( $A3594*($C$4/100)))*180/PI(),180),IF(AND(C$9="L",C$10="D"),IF((($C$7*Coefficients!$E$16)/($A3594*($C$4/100)))&lt;=1,2*ASIN(($C$7*Coefficients!$E$16)/( $A3594*($C$4/100)))*180/PI(),180),IF(AND(C$9="C",C$10="D"),IF((($C$7*Coefficients!$F$16)/($A3594*($C$4/100)))&lt;=1,2*ASIN(($C$7*Coefficients!$F$16)/( $A3594*($C$4/100)))*180/PI(),180),FALSE))))</f>
        <v>2.1580533367779209</v>
      </c>
      <c r="H3594" s="50">
        <f>IF(AND(C$9="L",C$10="IB"),(($C$7*Coefficients!$C$16)/($A3594*SIN(C$5*PI()/180))*100/2)^2*PI(),IF(AND(C$9="C",C$10="IB"),(($C$7*Coefficients!$D$16)/($A3594*SIN(C$5*PI()/180))*100/2)^2*PI(),IF(AND(C$9="L",C$10="D"),(($C$7*Coefficients!$E$16)/($A3594*SIN(C$5*PI()/180))*100/2)^2*PI(),IF(AND(C$9="C",C$10="D"),(($C$7* Coefficients!$F$16)/($A3594*SIN(C$5*PI()/180))*100/2)^2*PI(),FALSE))))</f>
        <v>1.9541938180121383</v>
      </c>
      <c r="I3594" s="42">
        <f t="shared" si="394"/>
        <v>2.2084622849766995E-2</v>
      </c>
      <c r="L3594" s="44"/>
    </row>
    <row r="3595" spans="1:12" x14ac:dyDescent="0.25">
      <c r="A3595" s="51">
        <f t="shared" si="395"/>
        <v>36307.805477003181</v>
      </c>
      <c r="B3595" s="5">
        <f t="shared" si="389"/>
        <v>4.3717518853666733E-3</v>
      </c>
      <c r="C3595" s="49">
        <f t="shared" si="392"/>
        <v>-47.186889879889684</v>
      </c>
      <c r="D3595" s="5">
        <f t="shared" si="390"/>
        <v>349.25609721055633</v>
      </c>
      <c r="E3595" s="5">
        <f t="shared" si="391"/>
        <v>13858.557540564321</v>
      </c>
      <c r="F3595" s="5">
        <f t="shared" si="393"/>
        <v>41.417180293541364</v>
      </c>
      <c r="G3595" s="16">
        <f>IF(AND(C$9="L",C$10="IB"),IF((($C$7*Coefficients!$C$16)/($A3595*($C$4/100)))&lt;=1,2*ASIN(($C$7*Coefficients!$C$16)/( $A3595*($C$4/100)))*180/PI(),180),IF(AND(C$9="C",C$10="IB"),IF((($C$7*Coefficients!$D$16)/($A3595*($C$4/100)))&lt;=1,2*ASIN(($C$7*Coefficients!$D$16)/( $A3595*($C$4/100)))*180/PI(),180),IF(AND(C$9="L",C$10="D"),IF((($C$7*Coefficients!$E$16)/($A3595*($C$4/100)))&lt;=1,2*ASIN(($C$7*Coefficients!$E$16)/( $A3595*($C$4/100)))*180/PI(),180),IF(AND(C$9="C",C$10="D"),IF((($C$7*Coefficients!$F$16)/($A3595*($C$4/100)))&lt;=1,2*ASIN(($C$7*Coefficients!$F$16)/( $A3595*($C$4/100)))*180/PI(),180),FALSE))))</f>
        <v>2.1530893669953834</v>
      </c>
      <c r="H3595" s="50">
        <f>IF(AND(C$9="L",C$10="IB"),(($C$7*Coefficients!$C$16)/($A3595*SIN(C$5*PI()/180))*100/2)^2*PI(),IF(AND(C$9="C",C$10="IB"),(($C$7*Coefficients!$D$16)/($A3595*SIN(C$5*PI()/180))*100/2)^2*PI(),IF(AND(C$9="L",C$10="D"),(($C$7*Coefficients!$E$16)/($A3595*SIN(C$5*PI()/180))*100/2)^2*PI(),IF(AND(C$9="C",C$10="D"),(($C$7* Coefficients!$F$16)/($A3595*SIN(C$5*PI()/180))*100/2)^2*PI(),FALSE))))</f>
        <v>1.9452151130041468</v>
      </c>
      <c r="I3595" s="42">
        <f t="shared" si="394"/>
        <v>2.2033829626709554E-2</v>
      </c>
      <c r="L3595" s="44"/>
    </row>
    <row r="3596" spans="1:12" x14ac:dyDescent="0.25">
      <c r="A3596" s="51">
        <f t="shared" si="395"/>
        <v>36391.503612713743</v>
      </c>
      <c r="B3596" s="5">
        <f t="shared" si="389"/>
        <v>4.1852174361619449E-3</v>
      </c>
      <c r="C3596" s="49">
        <f t="shared" si="392"/>
        <v>-47.5656394804288</v>
      </c>
      <c r="D3596" s="5">
        <f t="shared" si="390"/>
        <v>350.06121566478475</v>
      </c>
      <c r="E3596" s="5">
        <f t="shared" si="391"/>
        <v>13922.525735732643</v>
      </c>
      <c r="F3596" s="5">
        <f t="shared" si="393"/>
        <v>41.43718029354136</v>
      </c>
      <c r="G3596" s="16">
        <f>IF(AND(C$9="L",C$10="IB"),IF((($C$7*Coefficients!$C$16)/($A3596*($C$4/100)))&lt;=1,2*ASIN(($C$7*Coefficients!$C$16)/( $A3596*($C$4/100)))*180/PI(),180),IF(AND(C$9="C",C$10="IB"),IF((($C$7*Coefficients!$D$16)/($A3596*($C$4/100)))&lt;=1,2*ASIN(($C$7*Coefficients!$D$16)/( $A3596*($C$4/100)))*180/PI(),180),IF(AND(C$9="L",C$10="D"),IF((($C$7*Coefficients!$E$16)/($A3596*($C$4/100)))&lt;=1,2*ASIN(($C$7*Coefficients!$E$16)/( $A3596*($C$4/100)))*180/PI(),180),IF(AND(C$9="C",C$10="D"),IF((($C$7*Coefficients!$F$16)/($A3596*($C$4/100)))&lt;=1,2*ASIN(($C$7*Coefficients!$F$16)/( $A3596*($C$4/100)))*180/PI(),180),FALSE))))</f>
        <v>2.1481368180533966</v>
      </c>
      <c r="H3596" s="50">
        <f>IF(AND(C$9="L",C$10="IB"),(($C$7*Coefficients!$C$16)/($A3596*SIN(C$5*PI()/180))*100/2)^2*PI(),IF(AND(C$9="C",C$10="IB"),(($C$7*Coefficients!$D$16)/($A3596*SIN(C$5*PI()/180))*100/2)^2*PI(),IF(AND(C$9="L",C$10="D"),(($C$7*Coefficients!$E$16)/($A3596*SIN(C$5*PI()/180))*100/2)^2*PI(),IF(AND(C$9="C",C$10="D"),(($C$7* Coefficients!$F$16)/($A3596*SIN(C$5*PI()/180))*100/2)^2*PI(),FALSE))))</f>
        <v>1.9362776613983907</v>
      </c>
      <c r="I3596" s="42">
        <f t="shared" si="394"/>
        <v>2.1983153224823387E-2</v>
      </c>
      <c r="L3596" s="44"/>
    </row>
    <row r="3597" spans="1:12" x14ac:dyDescent="0.25">
      <c r="A3597" s="51">
        <f t="shared" si="395"/>
        <v>36475.394692553789</v>
      </c>
      <c r="B3597" s="5">
        <f t="shared" si="389"/>
        <v>3.9445515662453034E-3</v>
      </c>
      <c r="C3597" s="49">
        <f t="shared" si="392"/>
        <v>-48.080047242626776</v>
      </c>
      <c r="D3597" s="5">
        <f t="shared" si="390"/>
        <v>350.86819010873103</v>
      </c>
      <c r="E3597" s="5">
        <f t="shared" si="391"/>
        <v>13986.789194674335</v>
      </c>
      <c r="F3597" s="5">
        <f t="shared" si="393"/>
        <v>41.457180293541356</v>
      </c>
      <c r="G3597" s="16">
        <f>IF(AND(C$9="L",C$10="IB"),IF((($C$7*Coefficients!$C$16)/($A3597*($C$4/100)))&lt;=1,2*ASIN(($C$7*Coefficients!$C$16)/( $A3597*($C$4/100)))*180/PI(),180),IF(AND(C$9="C",C$10="IB"),IF((($C$7*Coefficients!$D$16)/($A3597*($C$4/100)))&lt;=1,2*ASIN(($C$7*Coefficients!$D$16)/( $A3597*($C$4/100)))*180/PI(),180),IF(AND(C$9="L",C$10="D"),IF((($C$7*Coefficients!$E$16)/($A3597*($C$4/100)))&lt;=1,2*ASIN(($C$7*Coefficients!$E$16)/( $A3597*($C$4/100)))*180/PI(),180),IF(AND(C$9="C",C$10="D"),IF((($C$7*Coefficients!$F$16)/($A3597*($C$4/100)))&lt;=1,2*ASIN(($C$7*Coefficients!$F$16)/( $A3597*($C$4/100)))*180/PI(),180),FALSE))))</f>
        <v>2.1431956636570244</v>
      </c>
      <c r="H3597" s="50">
        <f>IF(AND(C$9="L",C$10="IB"),(($C$7*Coefficients!$C$16)/($A3597*SIN(C$5*PI()/180))*100/2)^2*PI(),IF(AND(C$9="C",C$10="IB"),(($C$7*Coefficients!$D$16)/($A3597*SIN(C$5*PI()/180))*100/2)^2*PI(),IF(AND(C$9="L",C$10="D"),(($C$7*Coefficients!$E$16)/($A3597*SIN(C$5*PI()/180))*100/2)^2*PI(),IF(AND(C$9="C",C$10="D"),(($C$7* Coefficients!$F$16)/($A3597*SIN(C$5*PI()/180))*100/2)^2*PI(),FALSE))))</f>
        <v>1.9273812736527043</v>
      </c>
      <c r="I3597" s="42">
        <f t="shared" si="394"/>
        <v>2.1932593375427262E-2</v>
      </c>
      <c r="L3597" s="44"/>
    </row>
    <row r="3598" spans="1:12" x14ac:dyDescent="0.25">
      <c r="A3598" s="51">
        <f t="shared" si="395"/>
        <v>36559.479161305484</v>
      </c>
      <c r="B3598" s="5">
        <f t="shared" si="389"/>
        <v>3.652926734630343E-3</v>
      </c>
      <c r="C3598" s="49">
        <f t="shared" si="392"/>
        <v>-48.747180763617365</v>
      </c>
      <c r="D3598" s="5">
        <f t="shared" si="390"/>
        <v>351.67702482089339</v>
      </c>
      <c r="E3598" s="5">
        <f t="shared" si="391"/>
        <v>14051.349280265074</v>
      </c>
      <c r="F3598" s="5">
        <f t="shared" si="393"/>
        <v>41.477180293541352</v>
      </c>
      <c r="G3598" s="16">
        <f>IF(AND(C$9="L",C$10="IB"),IF((($C$7*Coefficients!$C$16)/($A3598*($C$4/100)))&lt;=1,2*ASIN(($C$7*Coefficients!$C$16)/( $A3598*($C$4/100)))*180/PI(),180),IF(AND(C$9="C",C$10="IB"),IF((($C$7*Coefficients!$D$16)/($A3598*($C$4/100)))&lt;=1,2*ASIN(($C$7*Coefficients!$D$16)/( $A3598*($C$4/100)))*180/PI(),180),IF(AND(C$9="L",C$10="D"),IF((($C$7*Coefficients!$E$16)/($A3598*($C$4/100)))&lt;=1,2*ASIN(($C$7*Coefficients!$E$16)/( $A3598*($C$4/100)))*180/PI(),180),IF(AND(C$9="C",C$10="D"),IF((($C$7*Coefficients!$F$16)/($A3598*($C$4/100)))&lt;=1,2*ASIN(($C$7*Coefficients!$F$16)/( $A3598*($C$4/100)))*180/PI(),180),FALSE))))</f>
        <v>2.138265877572</v>
      </c>
      <c r="H3598" s="50">
        <f>IF(AND(C$9="L",C$10="IB"),(($C$7*Coefficients!$C$16)/($A3598*SIN(C$5*PI()/180))*100/2)^2*PI(),IF(AND(C$9="C",C$10="IB"),(($C$7*Coefficients!$D$16)/($A3598*SIN(C$5*PI()/180))*100/2)^2*PI(),IF(AND(C$9="L",C$10="D"),(($C$7*Coefficients!$E$16)/($A3598*SIN(C$5*PI()/180))*100/2)^2*PI(),IF(AND(C$9="C",C$10="D"),(($C$7* Coefficients!$F$16)/($A3598*SIN(C$5*PI()/180))*100/2)^2*PI(),FALSE))))</f>
        <v>1.918525761095788</v>
      </c>
      <c r="I3598" s="42">
        <f t="shared" si="394"/>
        <v>2.1882149810457892E-2</v>
      </c>
      <c r="L3598" s="44"/>
    </row>
    <row r="3599" spans="1:12" x14ac:dyDescent="0.25">
      <c r="A3599" s="51">
        <f t="shared" si="395"/>
        <v>36643.757464776303</v>
      </c>
      <c r="B3599" s="5">
        <f t="shared" si="389"/>
        <v>3.3142046706457979E-3</v>
      </c>
      <c r="C3599" s="49">
        <f t="shared" si="392"/>
        <v>-49.592413499580616</v>
      </c>
      <c r="D3599" s="5">
        <f t="shared" si="390"/>
        <v>352.48772408963299</v>
      </c>
      <c r="E3599" s="5">
        <f t="shared" si="391"/>
        <v>14116.207361671259</v>
      </c>
      <c r="F3599" s="5">
        <f t="shared" si="393"/>
        <v>41.497180293541362</v>
      </c>
      <c r="G3599" s="16">
        <f>IF(AND(C$9="L",C$10="IB"),IF((($C$7*Coefficients!$C$16)/($A3599*($C$4/100)))&lt;=1,2*ASIN(($C$7*Coefficients!$C$16)/( $A3599*($C$4/100)))*180/PI(),180),IF(AND(C$9="C",C$10="IB"),IF((($C$7*Coefficients!$D$16)/($A3599*($C$4/100)))&lt;=1,2*ASIN(($C$7*Coefficients!$D$16)/( $A3599*($C$4/100)))*180/PI(),180),IF(AND(C$9="L",C$10="D"),IF((($C$7*Coefficients!$E$16)/($A3599*($C$4/100)))&lt;=1,2*ASIN(($C$7*Coefficients!$E$16)/( $A3599*($C$4/100)))*180/PI(),180),IF(AND(C$9="C",C$10="D"),IF((($C$7*Coefficients!$F$16)/($A3599*($C$4/100)))&lt;=1,2*ASIN(($C$7*Coefficients!$F$16)/( $A3599*($C$4/100)))*180/PI(),180),FALSE))))</f>
        <v>2.1333474336245835</v>
      </c>
      <c r="H3599" s="50">
        <f>IF(AND(C$9="L",C$10="IB"),(($C$7*Coefficients!$C$16)/($A3599*SIN(C$5*PI()/180))*100/2)^2*PI(),IF(AND(C$9="C",C$10="IB"),(($C$7*Coefficients!$D$16)/($A3599*SIN(C$5*PI()/180))*100/2)^2*PI(),IF(AND(C$9="L",C$10="D"),(($C$7*Coefficients!$E$16)/($A3599*SIN(C$5*PI()/180))*100/2)^2*PI(),IF(AND(C$9="C",C$10="D"),(($C$7* Coefficients!$F$16)/($A3599*SIN(C$5*PI()/180))*100/2)^2*PI(),FALSE))))</f>
        <v>1.9097109359232083</v>
      </c>
      <c r="I3599" s="42">
        <f t="shared" si="394"/>
        <v>2.1831822262468513E-2</v>
      </c>
      <c r="L3599" s="44"/>
    </row>
    <row r="3600" spans="1:12" x14ac:dyDescent="0.25">
      <c r="A3600" s="51">
        <f t="shared" si="395"/>
        <v>36728.230049801423</v>
      </c>
      <c r="B3600" s="5">
        <f t="shared" si="389"/>
        <v>2.93289129837227E-3</v>
      </c>
      <c r="C3600" s="49">
        <f t="shared" si="392"/>
        <v>-50.654080659188345</v>
      </c>
      <c r="D3600" s="5">
        <f t="shared" si="390"/>
        <v>353.3002922131966</v>
      </c>
      <c r="E3600" s="5">
        <f t="shared" si="391"/>
        <v>14181.364814379065</v>
      </c>
      <c r="F3600" s="5">
        <f t="shared" si="393"/>
        <v>41.517180293541358</v>
      </c>
      <c r="G3600" s="16">
        <f>IF(AND(C$9="L",C$10="IB"),IF((($C$7*Coefficients!$C$16)/($A3600*($C$4/100)))&lt;=1,2*ASIN(($C$7*Coefficients!$C$16)/( $A3600*($C$4/100)))*180/PI(),180),IF(AND(C$9="C",C$10="IB"),IF((($C$7*Coefficients!$D$16)/($A3600*($C$4/100)))&lt;=1,2*ASIN(($C$7*Coefficients!$D$16)/( $A3600*($C$4/100)))*180/PI(),180),IF(AND(C$9="L",C$10="D"),IF((($C$7*Coefficients!$E$16)/($A3600*($C$4/100)))&lt;=1,2*ASIN(($C$7*Coefficients!$E$16)/( $A3600*($C$4/100)))*180/PI(),180),IF(AND(C$9="C",C$10="D"),IF((($C$7*Coefficients!$F$16)/($A3600*($C$4/100)))&lt;=1,2*ASIN(($C$7*Coefficients!$F$16)/( $A3600*($C$4/100)))*180/PI(),180),FALSE))))</f>
        <v>2.1284403057014201</v>
      </c>
      <c r="H3600" s="50">
        <f>IF(AND(C$9="L",C$10="IB"),(($C$7*Coefficients!$C$16)/($A3600*SIN(C$5*PI()/180))*100/2)^2*PI(),IF(AND(C$9="C",C$10="IB"),(($C$7*Coefficients!$D$16)/($A3600*SIN(C$5*PI()/180))*100/2)^2*PI(),IF(AND(C$9="L",C$10="D"),(($C$7*Coefficients!$E$16)/($A3600*SIN(C$5*PI()/180))*100/2)^2*PI(),IF(AND(C$9="C",C$10="D"),(($C$7* Coefficients!$F$16)/($A3600*SIN(C$5*PI()/180))*100/2)^2*PI(),FALSE))))</f>
        <v>1.9009366111934165</v>
      </c>
      <c r="I3600" s="42">
        <f t="shared" si="394"/>
        <v>2.1781610464627479E-2</v>
      </c>
      <c r="L3600" s="44"/>
    </row>
    <row r="3601" spans="1:12" x14ac:dyDescent="0.25">
      <c r="A3601" s="51">
        <f t="shared" si="395"/>
        <v>36812.897364246084</v>
      </c>
      <c r="B3601" s="5">
        <f t="shared" si="389"/>
        <v>2.5140823856700254E-3</v>
      </c>
      <c r="C3601" s="49">
        <f t="shared" si="392"/>
        <v>-51.992409894531605</v>
      </c>
      <c r="D3601" s="5">
        <f t="shared" si="390"/>
        <v>354.11473349973954</v>
      </c>
      <c r="E3601" s="5">
        <f t="shared" si="391"/>
        <v>14246.823020223657</v>
      </c>
      <c r="F3601" s="5">
        <f t="shared" si="393"/>
        <v>41.537180293541354</v>
      </c>
      <c r="G3601" s="16">
        <f>IF(AND(C$9="L",C$10="IB"),IF((($C$7*Coefficients!$C$16)/($A3601*($C$4/100)))&lt;=1,2*ASIN(($C$7*Coefficients!$C$16)/( $A3601*($C$4/100)))*180/PI(),180),IF(AND(C$9="C",C$10="IB"),IF((($C$7*Coefficients!$D$16)/($A3601*($C$4/100)))&lt;=1,2*ASIN(($C$7*Coefficients!$D$16)/( $A3601*($C$4/100)))*180/PI(),180),IF(AND(C$9="L",C$10="D"),IF((($C$7*Coefficients!$E$16)/($A3601*($C$4/100)))&lt;=1,2*ASIN(($C$7*Coefficients!$E$16)/( $A3601*($C$4/100)))*180/PI(),180),IF(AND(C$9="C",C$10="D"),IF((($C$7*Coefficients!$F$16)/($A3601*($C$4/100)))&lt;=1,2*ASIN(($C$7*Coefficients!$F$16)/( $A3601*($C$4/100)))*180/PI(),180),FALSE))))</f>
        <v>2.1235444677494022</v>
      </c>
      <c r="H3601" s="50">
        <f>IF(AND(C$9="L",C$10="IB"),(($C$7*Coefficients!$C$16)/($A3601*SIN(C$5*PI()/180))*100/2)^2*PI(),IF(AND(C$9="C",C$10="IB"),(($C$7*Coefficients!$D$16)/($A3601*SIN(C$5*PI()/180))*100/2)^2*PI(),IF(AND(C$9="L",C$10="D"),(($C$7*Coefficients!$E$16)/($A3601*SIN(C$5*PI()/180))*100/2)^2*PI(),IF(AND(C$9="C",C$10="D"),(($C$7* Coefficients!$F$16)/($A3601*SIN(C$5*PI()/180))*100/2)^2*PI(),FALSE))))</f>
        <v>1.89220260082378</v>
      </c>
      <c r="I3601" s="42">
        <f t="shared" si="394"/>
        <v>2.1731514150716828E-2</v>
      </c>
      <c r="L3601" s="44"/>
    </row>
    <row r="3602" spans="1:12" x14ac:dyDescent="0.25">
      <c r="A3602" s="51">
        <f t="shared" si="395"/>
        <v>36897.759857007957</v>
      </c>
      <c r="B3602" s="5">
        <f t="shared" si="389"/>
        <v>2.0634004822572827E-3</v>
      </c>
      <c r="C3602" s="49">
        <f t="shared" si="392"/>
        <v>-53.708329445823352</v>
      </c>
      <c r="D3602" s="5">
        <f t="shared" si="390"/>
        <v>354.93105226734838</v>
      </c>
      <c r="E3602" s="5">
        <f t="shared" si="391"/>
        <v>14312.583367418414</v>
      </c>
      <c r="F3602" s="5">
        <f t="shared" si="393"/>
        <v>41.55718029354135</v>
      </c>
      <c r="G3602" s="16">
        <f>IF(AND(C$9="L",C$10="IB"),IF((($C$7*Coefficients!$C$16)/($A3602*($C$4/100)))&lt;=1,2*ASIN(($C$7*Coefficients!$C$16)/( $A3602*($C$4/100)))*180/PI(),180),IF(AND(C$9="C",C$10="IB"),IF((($C$7*Coefficients!$D$16)/($A3602*($C$4/100)))&lt;=1,2*ASIN(($C$7*Coefficients!$D$16)/( $A3602*($C$4/100)))*180/PI(),180),IF(AND(C$9="L",C$10="D"),IF((($C$7*Coefficients!$E$16)/($A3602*($C$4/100)))&lt;=1,2*ASIN(($C$7*Coefficients!$E$16)/( $A3602*($C$4/100)))*180/PI(),180),IF(AND(C$9="C",C$10="D"),IF((($C$7*Coefficients!$F$16)/($A3602*($C$4/100)))&lt;=1,2*ASIN(($C$7*Coefficients!$F$16)/( $A3602*($C$4/100)))*180/PI(),180),FALSE))))</f>
        <v>2.1186598937755283</v>
      </c>
      <c r="H3602" s="50">
        <f>IF(AND(C$9="L",C$10="IB"),(($C$7*Coefficients!$C$16)/($A3602*SIN(C$5*PI()/180))*100/2)^2*PI(),IF(AND(C$9="C",C$10="IB"),(($C$7*Coefficients!$D$16)/($A3602*SIN(C$5*PI()/180))*100/2)^2*PI(),IF(AND(C$9="L",C$10="D"),(($C$7*Coefficients!$E$16)/($A3602*SIN(C$5*PI()/180))*100/2)^2*PI(),IF(AND(C$9="C",C$10="D"),(($C$7* Coefficients!$F$16)/($A3602*SIN(C$5*PI()/180))*100/2)^2*PI(),FALSE))))</f>
        <v>1.8835087195866393</v>
      </c>
      <c r="I3602" s="42">
        <f t="shared" si="394"/>
        <v>2.1681533055130899E-2</v>
      </c>
      <c r="L3602" s="44"/>
    </row>
    <row r="3603" spans="1:12" x14ac:dyDescent="0.25">
      <c r="A3603" s="51">
        <f t="shared" si="395"/>
        <v>36982.817978019528</v>
      </c>
      <c r="B3603" s="5">
        <f t="shared" si="389"/>
        <v>1.5869238437327307E-3</v>
      </c>
      <c r="C3603" s="49">
        <f t="shared" si="392"/>
        <v>-55.988878289606738</v>
      </c>
      <c r="D3603" s="5">
        <f t="shared" si="390"/>
        <v>355.74925284406413</v>
      </c>
      <c r="E3603" s="5">
        <f t="shared" si="391"/>
        <v>14378.647250584469</v>
      </c>
      <c r="F3603" s="5">
        <f t="shared" si="393"/>
        <v>41.57718029354136</v>
      </c>
      <c r="G3603" s="16">
        <f>IF(AND(C$9="L",C$10="IB"),IF((($C$7*Coefficients!$C$16)/($A3603*($C$4/100)))&lt;=1,2*ASIN(($C$7*Coefficients!$C$16)/( $A3603*($C$4/100)))*180/PI(),180),IF(AND(C$9="C",C$10="IB"),IF((($C$7*Coefficients!$D$16)/($A3603*($C$4/100)))&lt;=1,2*ASIN(($C$7*Coefficients!$D$16)/( $A3603*($C$4/100)))*180/PI(),180),IF(AND(C$9="L",C$10="D"),IF((($C$7*Coefficients!$E$16)/($A3603*($C$4/100)))&lt;=1,2*ASIN(($C$7*Coefficients!$E$16)/( $A3603*($C$4/100)))*180/PI(),180),IF(AND(C$9="C",C$10="D"),IF((($C$7*Coefficients!$F$16)/($A3603*($C$4/100)))&lt;=1,2*ASIN(($C$7*Coefficients!$F$16)/( $A3603*($C$4/100)))*180/PI(),180),FALSE))))</f>
        <v>2.1137865578467636</v>
      </c>
      <c r="H3603" s="50">
        <f>IF(AND(C$9="L",C$10="IB"),(($C$7*Coefficients!$C$16)/($A3603*SIN(C$5*PI()/180))*100/2)^2*PI(),IF(AND(C$9="C",C$10="IB"),(($C$7*Coefficients!$D$16)/($A3603*SIN(C$5*PI()/180))*100/2)^2*PI(),IF(AND(C$9="L",C$10="D"),(($C$7*Coefficients!$E$16)/($A3603*SIN(C$5*PI()/180))*100/2)^2*PI(),IF(AND(C$9="C",C$10="D"),(($C$7* Coefficients!$F$16)/($A3603*SIN(C$5*PI()/180))*100/2)^2*PI(),FALSE))))</f>
        <v>1.8748547831053792</v>
      </c>
      <c r="I3603" s="42">
        <f t="shared" si="394"/>
        <v>2.1631666912874901E-2</v>
      </c>
      <c r="L3603" s="44"/>
    </row>
    <row r="3604" spans="1:12" x14ac:dyDescent="0.25">
      <c r="A3604" s="51">
        <f t="shared" si="395"/>
        <v>37068.072178250492</v>
      </c>
      <c r="B3604" s="5">
        <f t="shared" si="389"/>
        <v>1.0911081648971009E-3</v>
      </c>
      <c r="C3604" s="49">
        <f t="shared" si="392"/>
        <v>-59.242643886684839</v>
      </c>
      <c r="D3604" s="5">
        <f t="shared" si="390"/>
        <v>356.56933956790465</v>
      </c>
      <c r="E3604" s="5">
        <f t="shared" si="391"/>
        <v>14445.01607078019</v>
      </c>
      <c r="F3604" s="5">
        <f t="shared" si="393"/>
        <v>41.597180293541356</v>
      </c>
      <c r="G3604" s="16">
        <f>IF(AND(C$9="L",C$10="IB"),IF((($C$7*Coefficients!$C$16)/($A3604*($C$4/100)))&lt;=1,2*ASIN(($C$7*Coefficients!$C$16)/( $A3604*($C$4/100)))*180/PI(),180),IF(AND(C$9="C",C$10="IB"),IF((($C$7*Coefficients!$D$16)/($A3604*($C$4/100)))&lt;=1,2*ASIN(($C$7*Coefficients!$D$16)/( $A3604*($C$4/100)))*180/PI(),180),IF(AND(C$9="L",C$10="D"),IF((($C$7*Coefficients!$E$16)/($A3604*($C$4/100)))&lt;=1,2*ASIN(($C$7*Coefficients!$E$16)/( $A3604*($C$4/100)))*180/PI(),180),IF(AND(C$9="C",C$10="D"),IF((($C$7*Coefficients!$F$16)/($A3604*($C$4/100)))&lt;=1,2*ASIN(($C$7*Coefficients!$F$16)/( $A3604*($C$4/100)))*180/PI(),180),FALSE))))</f>
        <v>2.1089244340899018</v>
      </c>
      <c r="H3604" s="50">
        <f>IF(AND(C$9="L",C$10="IB"),(($C$7*Coefficients!$C$16)/($A3604*SIN(C$5*PI()/180))*100/2)^2*PI(),IF(AND(C$9="C",C$10="IB"),(($C$7*Coefficients!$D$16)/($A3604*SIN(C$5*PI()/180))*100/2)^2*PI(),IF(AND(C$9="L",C$10="D"),(($C$7*Coefficients!$E$16)/($A3604*SIN(C$5*PI()/180))*100/2)^2*PI(),IF(AND(C$9="C",C$10="D"),(($C$7* Coefficients!$F$16)/($A3604*SIN(C$5*PI()/180))*100/2)^2*PI(),FALSE))))</f>
        <v>1.8662406078505167</v>
      </c>
      <c r="I3604" s="42">
        <f t="shared" si="394"/>
        <v>2.1581915459563505E-2</v>
      </c>
      <c r="L3604" s="44"/>
    </row>
    <row r="3605" spans="1:12" x14ac:dyDescent="0.25">
      <c r="A3605" s="51">
        <f t="shared" si="395"/>
        <v>37153.522909710126</v>
      </c>
      <c r="B3605" s="5">
        <f t="shared" si="389"/>
        <v>5.8270206424449389E-4</v>
      </c>
      <c r="C3605" s="49">
        <f t="shared" si="392"/>
        <v>-64.691068868044084</v>
      </c>
      <c r="D3605" s="5">
        <f t="shared" si="390"/>
        <v>357.39131678688807</v>
      </c>
      <c r="E3605" s="5">
        <f t="shared" si="391"/>
        <v>14511.69123553096</v>
      </c>
      <c r="F3605" s="5">
        <f t="shared" si="393"/>
        <v>41.617180293541352</v>
      </c>
      <c r="G3605" s="16">
        <f>IF(AND(C$9="L",C$10="IB"),IF((($C$7*Coefficients!$C$16)/($A3605*($C$4/100)))&lt;=1,2*ASIN(($C$7*Coefficients!$C$16)/( $A3605*($C$4/100)))*180/PI(),180),IF(AND(C$9="C",C$10="IB"),IF((($C$7*Coefficients!$D$16)/($A3605*($C$4/100)))&lt;=1,2*ASIN(($C$7*Coefficients!$D$16)/( $A3605*($C$4/100)))*180/PI(),180),IF(AND(C$9="L",C$10="D"),IF((($C$7*Coefficients!$E$16)/($A3605*($C$4/100)))&lt;=1,2*ASIN(($C$7*Coefficients!$E$16)/( $A3605*($C$4/100)))*180/PI(),180),IF(AND(C$9="C",C$10="D"),IF((($C$7*Coefficients!$F$16)/($A3605*($C$4/100)))&lt;=1,2*ASIN(($C$7*Coefficients!$F$16)/( $A3605*($C$4/100)))*180/PI(),180),FALSE))))</f>
        <v>2.1040734966914223</v>
      </c>
      <c r="H3605" s="50">
        <f>IF(AND(C$9="L",C$10="IB"),(($C$7*Coefficients!$C$16)/($A3605*SIN(C$5*PI()/180))*100/2)^2*PI(),IF(AND(C$9="C",C$10="IB"),(($C$7*Coefficients!$D$16)/($A3605*SIN(C$5*PI()/180))*100/2)^2*PI(),IF(AND(C$9="L",C$10="D"),(($C$7*Coefficients!$E$16)/($A3605*SIN(C$5*PI()/180))*100/2)^2*PI(),IF(AND(C$9="C",C$10="D"),(($C$7* Coefficients!$F$16)/($A3605*SIN(C$5*PI()/180))*100/2)^2*PI(),FALSE))))</f>
        <v>1.8576660111358112</v>
      </c>
      <c r="I3605" s="42">
        <f t="shared" si="394"/>
        <v>2.1532278431419458E-2</v>
      </c>
      <c r="L3605" s="44"/>
    </row>
    <row r="3606" spans="1:12" x14ac:dyDescent="0.25">
      <c r="A3606" s="51">
        <f t="shared" si="395"/>
        <v>37239.170625449704</v>
      </c>
      <c r="B3606" s="5">
        <f t="shared" si="389"/>
        <v>6.8657370132150871E-5</v>
      </c>
      <c r="C3606" s="49">
        <f t="shared" si="392"/>
        <v>-83.266256718167227</v>
      </c>
      <c r="D3606" s="5">
        <f t="shared" si="390"/>
        <v>358.21518885905584</v>
      </c>
      <c r="E3606" s="5">
        <f t="shared" si="391"/>
        <v>14578.674158858985</v>
      </c>
      <c r="F3606" s="5">
        <f t="shared" si="393"/>
        <v>41.637180293541356</v>
      </c>
      <c r="G3606" s="16">
        <f>IF(AND(C$9="L",C$10="IB"),IF((($C$7*Coefficients!$C$16)/($A3606*($C$4/100)))&lt;=1,2*ASIN(($C$7*Coefficients!$C$16)/( $A3606*($C$4/100)))*180/PI(),180),IF(AND(C$9="C",C$10="IB"),IF((($C$7*Coefficients!$D$16)/($A3606*($C$4/100)))&lt;=1,2*ASIN(($C$7*Coefficients!$D$16)/( $A3606*($C$4/100)))*180/PI(),180),IF(AND(C$9="L",C$10="D"),IF((($C$7*Coefficients!$E$16)/($A3606*($C$4/100)))&lt;=1,2*ASIN(($C$7*Coefficients!$E$16)/( $A3606*($C$4/100)))*180/PI(),180),IF(AND(C$9="C",C$10="D"),IF((($C$7*Coefficients!$F$16)/($A3606*($C$4/100)))&lt;=1,2*ASIN(($C$7*Coefficients!$F$16)/( $A3606*($C$4/100)))*180/PI(),180),FALSE))))</f>
        <v>2.0992337198973585</v>
      </c>
      <c r="H3606" s="50">
        <f>IF(AND(C$9="L",C$10="IB"),(($C$7*Coefficients!$C$16)/($A3606*SIN(C$5*PI()/180))*100/2)^2*PI(),IF(AND(C$9="C",C$10="IB"),(($C$7*Coefficients!$D$16)/($A3606*SIN(C$5*PI()/180))*100/2)^2*PI(),IF(AND(C$9="L",C$10="D"),(($C$7*Coefficients!$E$16)/($A3606*SIN(C$5*PI()/180))*100/2)^2*PI(),IF(AND(C$9="C",C$10="D"),(($C$7* Coefficients!$F$16)/($A3606*SIN(C$5*PI()/180))*100/2)^2*PI(),FALSE))))</f>
        <v>1.8491308111143889</v>
      </c>
      <c r="I3606" s="42">
        <f t="shared" si="394"/>
        <v>2.1482755565272186E-2</v>
      </c>
      <c r="L3606" s="44"/>
    </row>
    <row r="3607" spans="1:12" x14ac:dyDescent="0.25">
      <c r="A3607" s="51">
        <f t="shared" si="395"/>
        <v>37325.015779564892</v>
      </c>
      <c r="B3607" s="5">
        <f t="shared" si="389"/>
        <v>4.4396464395688953E-4</v>
      </c>
      <c r="C3607" s="49">
        <f t="shared" si="392"/>
        <v>-67.053032288960736</v>
      </c>
      <c r="D3607" s="5">
        <f t="shared" si="390"/>
        <v>359.04096015249576</v>
      </c>
      <c r="E3607" s="5">
        <f t="shared" si="391"/>
        <v>14645.966261313341</v>
      </c>
      <c r="F3607" s="5">
        <f t="shared" si="393"/>
        <v>41.657180293541352</v>
      </c>
      <c r="G3607" s="16">
        <f>IF(AND(C$9="L",C$10="IB"),IF((($C$7*Coefficients!$C$16)/($A3607*($C$4/100)))&lt;=1,2*ASIN(($C$7*Coefficients!$C$16)/( $A3607*($C$4/100)))*180/PI(),180),IF(AND(C$9="C",C$10="IB"),IF((($C$7*Coefficients!$D$16)/($A3607*($C$4/100)))&lt;=1,2*ASIN(($C$7*Coefficients!$D$16)/( $A3607*($C$4/100)))*180/PI(),180),IF(AND(C$9="L",C$10="D"),IF((($C$7*Coefficients!$E$16)/($A3607*($C$4/100)))&lt;=1,2*ASIN(($C$7*Coefficients!$E$16)/( $A3607*($C$4/100)))*180/PI(),180),IF(AND(C$9="C",C$10="D"),IF((($C$7*Coefficients!$F$16)/($A3607*($C$4/100)))&lt;=1,2*ASIN(($C$7*Coefficients!$F$16)/( $A3607*($C$4/100)))*180/PI(),180),FALSE))))</f>
        <v>2.0944050780131533</v>
      </c>
      <c r="H3607" s="50">
        <f>IF(AND(C$9="L",C$10="IB"),(($C$7*Coefficients!$C$16)/($A3607*SIN(C$5*PI()/180))*100/2)^2*PI(),IF(AND(C$9="C",C$10="IB"),(($C$7*Coefficients!$D$16)/($A3607*SIN(C$5*PI()/180))*100/2)^2*PI(),IF(AND(C$9="L",C$10="D"),(($C$7*Coefficients!$E$16)/($A3607*SIN(C$5*PI()/180))*100/2)^2*PI(),IF(AND(C$9="C",C$10="D"),(($C$7* Coefficients!$F$16)/($A3607*SIN(C$5*PI()/180))*100/2)^2*PI(),FALSE))))</f>
        <v>1.840634826774886</v>
      </c>
      <c r="I3607" s="42">
        <f t="shared" si="394"/>
        <v>2.143334659855637E-2</v>
      </c>
      <c r="L3607" s="44"/>
    </row>
    <row r="3608" spans="1:12" x14ac:dyDescent="0.25">
      <c r="A3608" s="51">
        <f t="shared" si="395"/>
        <v>37411.058827198147</v>
      </c>
      <c r="B3608" s="5">
        <f t="shared" si="389"/>
        <v>9.4808984424736933E-4</v>
      </c>
      <c r="C3608" s="49">
        <f t="shared" si="392"/>
        <v>-60.463010109525079</v>
      </c>
      <c r="D3608" s="5">
        <f t="shared" si="390"/>
        <v>359.8686350453649</v>
      </c>
      <c r="E3608" s="5">
        <f t="shared" si="391"/>
        <v>14713.568970000008</v>
      </c>
      <c r="F3608" s="5">
        <f t="shared" si="393"/>
        <v>41.677180293541348</v>
      </c>
      <c r="G3608" s="16">
        <f>IF(AND(C$9="L",C$10="IB"),IF((($C$7*Coefficients!$C$16)/($A3608*($C$4/100)))&lt;=1,2*ASIN(($C$7*Coefficients!$C$16)/( $A3608*($C$4/100)))*180/PI(),180),IF(AND(C$9="C",C$10="IB"),IF((($C$7*Coefficients!$D$16)/($A3608*($C$4/100)))&lt;=1,2*ASIN(($C$7*Coefficients!$D$16)/( $A3608*($C$4/100)))*180/PI(),180),IF(AND(C$9="L",C$10="D"),IF((($C$7*Coefficients!$E$16)/($A3608*($C$4/100)))&lt;=1,2*ASIN(($C$7*Coefficients!$E$16)/( $A3608*($C$4/100)))*180/PI(),180),IF(AND(C$9="C",C$10="D"),IF((($C$7*Coefficients!$F$16)/($A3608*($C$4/100)))&lt;=1,2*ASIN(($C$7*Coefficients!$F$16)/( $A3608*($C$4/100)))*180/PI(),180),FALSE))))</f>
        <v>2.0895875454035244</v>
      </c>
      <c r="H3608" s="50">
        <f>IF(AND(C$9="L",C$10="IB"),(($C$7*Coefficients!$C$16)/($A3608*SIN(C$5*PI()/180))*100/2)^2*PI(),IF(AND(C$9="C",C$10="IB"),(($C$7*Coefficients!$D$16)/($A3608*SIN(C$5*PI()/180))*100/2)^2*PI(),IF(AND(C$9="L",C$10="D"),(($C$7*Coefficients!$E$16)/($A3608*SIN(C$5*PI()/180))*100/2)^2*PI(),IF(AND(C$9="C",C$10="D"),(($C$7* Coefficients!$F$16)/($A3608*SIN(C$5*PI()/180))*100/2)^2*PI(),FALSE))))</f>
        <v>1.8321778779376114</v>
      </c>
      <c r="I3608" s="42">
        <f t="shared" si="394"/>
        <v>2.1384051269310599E-2</v>
      </c>
      <c r="L3608" s="44"/>
    </row>
    <row r="3609" spans="1:12" x14ac:dyDescent="0.25">
      <c r="A3609" s="51">
        <f t="shared" si="395"/>
        <v>37497.300224541148</v>
      </c>
      <c r="B3609" s="5">
        <f t="shared" si="389"/>
        <v>1.4367293425170363E-3</v>
      </c>
      <c r="C3609" s="49">
        <f t="shared" si="392"/>
        <v>-56.852500769848156</v>
      </c>
      <c r="D3609" s="5">
        <f t="shared" si="390"/>
        <v>360.69821792591324</v>
      </c>
      <c r="E3609" s="5">
        <f t="shared" si="391"/>
        <v>14781.483718612233</v>
      </c>
      <c r="F3609" s="5">
        <f t="shared" si="393"/>
        <v>41.697180293541358</v>
      </c>
      <c r="G3609" s="16">
        <f>IF(AND(C$9="L",C$10="IB"),IF((($C$7*Coefficients!$C$16)/($A3609*($C$4/100)))&lt;=1,2*ASIN(($C$7*Coefficients!$C$16)/( $A3609*($C$4/100)))*180/PI(),180),IF(AND(C$9="C",C$10="IB"),IF((($C$7*Coefficients!$D$16)/($A3609*($C$4/100)))&lt;=1,2*ASIN(($C$7*Coefficients!$D$16)/( $A3609*($C$4/100)))*180/PI(),180),IF(AND(C$9="L",C$10="D"),IF((($C$7*Coefficients!$E$16)/($A3609*($C$4/100)))&lt;=1,2*ASIN(($C$7*Coefficients!$E$16)/( $A3609*($C$4/100)))*180/PI(),180),IF(AND(C$9="C",C$10="D"),IF((($C$7*Coefficients!$F$16)/($A3609*($C$4/100)))&lt;=1,2*ASIN(($C$7*Coefficients!$F$16)/( $A3609*($C$4/100)))*180/PI(),180),FALSE))))</f>
        <v>2.0847810964923261</v>
      </c>
      <c r="H3609" s="50">
        <f>IF(AND(C$9="L",C$10="IB"),(($C$7*Coefficients!$C$16)/($A3609*SIN(C$5*PI()/180))*100/2)^2*PI(),IF(AND(C$9="C",C$10="IB"),(($C$7*Coefficients!$D$16)/($A3609*SIN(C$5*PI()/180))*100/2)^2*PI(),IF(AND(C$9="L",C$10="D"),(($C$7*Coefficients!$E$16)/($A3609*SIN(C$5*PI()/180))*100/2)^2*PI(),IF(AND(C$9="C",C$10="D"),(($C$7* Coefficients!$F$16)/($A3609*SIN(C$5*PI()/180))*100/2)^2*PI(),FALSE))))</f>
        <v>1.8237597852507228</v>
      </c>
      <c r="I3609" s="42">
        <f t="shared" si="394"/>
        <v>2.1334869316175939E-2</v>
      </c>
      <c r="L3609" s="44"/>
    </row>
    <row r="3610" spans="1:12" x14ac:dyDescent="0.25">
      <c r="A3610" s="51">
        <f t="shared" si="395"/>
        <v>37583.740428837191</v>
      </c>
      <c r="B3610" s="5">
        <f t="shared" si="389"/>
        <v>1.9030777722053283E-3</v>
      </c>
      <c r="C3610" s="49">
        <f t="shared" si="392"/>
        <v>-54.410869264743511</v>
      </c>
      <c r="D3610" s="5">
        <f t="shared" si="390"/>
        <v>361.52971319250662</v>
      </c>
      <c r="E3610" s="5">
        <f t="shared" si="391"/>
        <v>14849.711947460855</v>
      </c>
      <c r="F3610" s="5">
        <f t="shared" si="393"/>
        <v>41.717180293541354</v>
      </c>
      <c r="G3610" s="16">
        <f>IF(AND(C$9="L",C$10="IB"),IF((($C$7*Coefficients!$C$16)/($A3610*($C$4/100)))&lt;=1,2*ASIN(($C$7*Coefficients!$C$16)/( $A3610*($C$4/100)))*180/PI(),180),IF(AND(C$9="C",C$10="IB"),IF((($C$7*Coefficients!$D$16)/($A3610*($C$4/100)))&lt;=1,2*ASIN(($C$7*Coefficients!$D$16)/( $A3610*($C$4/100)))*180/PI(),180),IF(AND(C$9="L",C$10="D"),IF((($C$7*Coefficients!$E$16)/($A3610*($C$4/100)))&lt;=1,2*ASIN(($C$7*Coefficients!$E$16)/( $A3610*($C$4/100)))*180/PI(),180),IF(AND(C$9="C",C$10="D"),IF((($C$7*Coefficients!$F$16)/($A3610*($C$4/100)))&lt;=1,2*ASIN(($C$7*Coefficients!$F$16)/( $A3610*($C$4/100)))*180/PI(),180),FALSE))))</f>
        <v>2.0799857057624123</v>
      </c>
      <c r="H3610" s="50">
        <f>IF(AND(C$9="L",C$10="IB"),(($C$7*Coefficients!$C$16)/($A3610*SIN(C$5*PI()/180))*100/2)^2*PI(),IF(AND(C$9="C",C$10="IB"),(($C$7*Coefficients!$D$16)/($A3610*SIN(C$5*PI()/180))*100/2)^2*PI(),IF(AND(C$9="L",C$10="D"),(($C$7*Coefficients!$E$16)/($A3610*SIN(C$5*PI()/180))*100/2)^2*PI(),IF(AND(C$9="C",C$10="D"),(($C$7* Coefficients!$F$16)/($A3610*SIN(C$5*PI()/180))*100/2)^2*PI(),FALSE))))</f>
        <v>1.8153803701864277</v>
      </c>
      <c r="I3610" s="42">
        <f t="shared" si="394"/>
        <v>2.1285800478394571E-2</v>
      </c>
      <c r="L3610" s="44"/>
    </row>
    <row r="3611" spans="1:12" x14ac:dyDescent="0.25">
      <c r="A3611" s="51">
        <f t="shared" si="395"/>
        <v>37670.379898383639</v>
      </c>
      <c r="B3611" s="5">
        <f t="shared" si="389"/>
        <v>2.3406103502644471E-3</v>
      </c>
      <c r="C3611" s="49">
        <f t="shared" si="392"/>
        <v>-52.613417576685187</v>
      </c>
      <c r="D3611" s="5">
        <f t="shared" si="390"/>
        <v>362.36312525365003</v>
      </c>
      <c r="E3611" s="5">
        <f t="shared" si="391"/>
        <v>14918.255103504905</v>
      </c>
      <c r="F3611" s="5">
        <f t="shared" si="393"/>
        <v>41.73718029354135</v>
      </c>
      <c r="G3611" s="16">
        <f>IF(AND(C$9="L",C$10="IB"),IF((($C$7*Coefficients!$C$16)/($A3611*($C$4/100)))&lt;=1,2*ASIN(($C$7*Coefficients!$C$16)/( $A3611*($C$4/100)))*180/PI(),180),IF(AND(C$9="C",C$10="IB"),IF((($C$7*Coefficients!$D$16)/($A3611*($C$4/100)))&lt;=1,2*ASIN(($C$7*Coefficients!$D$16)/( $A3611*($C$4/100)))*180/PI(),180),IF(AND(C$9="L",C$10="D"),IF((($C$7*Coefficients!$E$16)/($A3611*($C$4/100)))&lt;=1,2*ASIN(($C$7*Coefficients!$E$16)/( $A3611*($C$4/100)))*180/PI(),180),IF(AND(C$9="C",C$10="D"),IF((($C$7*Coefficients!$F$16)/($A3611*($C$4/100)))&lt;=1,2*ASIN(($C$7*Coefficients!$F$16)/( $A3611*($C$4/100)))*180/PI(),180),FALSE))))</f>
        <v>2.075201347755498</v>
      </c>
      <c r="H3611" s="50">
        <f>IF(AND(C$9="L",C$10="IB"),(($C$7*Coefficients!$C$16)/($A3611*SIN(C$5*PI()/180))*100/2)^2*PI(),IF(AND(C$9="C",C$10="IB"),(($C$7*Coefficients!$D$16)/($A3611*SIN(C$5*PI()/180))*100/2)^2*PI(),IF(AND(C$9="L",C$10="D"),(($C$7*Coefficients!$E$16)/($A3611*SIN(C$5*PI()/180))*100/2)^2*PI(),IF(AND(C$9="C",C$10="D"),(($C$7* Coefficients!$F$16)/($A3611*SIN(C$5*PI()/180))*100/2)^2*PI(),FALSE))))</f>
        <v>1.8070394550371907</v>
      </c>
      <c r="I3611" s="42">
        <f t="shared" si="394"/>
        <v>2.1236844495808403E-2</v>
      </c>
      <c r="L3611" s="44"/>
    </row>
    <row r="3612" spans="1:12" x14ac:dyDescent="0.25">
      <c r="A3612" s="51">
        <f t="shared" si="395"/>
        <v>37757.219092534338</v>
      </c>
      <c r="B3612" s="5">
        <f t="shared" si="389"/>
        <v>2.7431773254166258E-3</v>
      </c>
      <c r="C3612" s="49">
        <f t="shared" si="392"/>
        <v>-51.234922353481508</v>
      </c>
      <c r="D3612" s="5">
        <f t="shared" si="390"/>
        <v>363.19845852801143</v>
      </c>
      <c r="E3612" s="5">
        <f t="shared" si="391"/>
        <v>14987.11464038228</v>
      </c>
      <c r="F3612" s="5">
        <f t="shared" si="393"/>
        <v>41.757180293541353</v>
      </c>
      <c r="G3612" s="16">
        <f>IF(AND(C$9="L",C$10="IB"),IF((($C$7*Coefficients!$C$16)/($A3612*($C$4/100)))&lt;=1,2*ASIN(($C$7*Coefficients!$C$16)/( $A3612*($C$4/100)))*180/PI(),180),IF(AND(C$9="C",C$10="IB"),IF((($C$7*Coefficients!$D$16)/($A3612*($C$4/100)))&lt;=1,2*ASIN(($C$7*Coefficients!$D$16)/( $A3612*($C$4/100)))*180/PI(),180),IF(AND(C$9="L",C$10="D"),IF((($C$7*Coefficients!$E$16)/($A3612*($C$4/100)))&lt;=1,2*ASIN(($C$7*Coefficients!$E$16)/( $A3612*($C$4/100)))*180/PI(),180),IF(AND(C$9="C",C$10="D"),IF((($C$7*Coefficients!$F$16)/($A3612*($C$4/100)))&lt;=1,2*ASIN(($C$7*Coefficients!$F$16)/( $A3612*($C$4/100)))*180/PI(),180),FALSE))))</f>
        <v>2.0704279970720258</v>
      </c>
      <c r="H3612" s="50">
        <f>IF(AND(C$9="L",C$10="IB"),(($C$7*Coefficients!$C$16)/($A3612*SIN(C$5*PI()/180))*100/2)^2*PI(),IF(AND(C$9="C",C$10="IB"),(($C$7*Coefficients!$D$16)/($A3612*SIN(C$5*PI()/180))*100/2)^2*PI(),IF(AND(C$9="L",C$10="D"),(($C$7*Coefficients!$E$16)/($A3612*SIN(C$5*PI()/180))*100/2)^2*PI(),IF(AND(C$9="C",C$10="D"),(($C$7* Coefficients!$F$16)/($A3612*SIN(C$5*PI()/180))*100/2)^2*PI(),FALSE))))</f>
        <v>1.7987368629119711</v>
      </c>
      <c r="I3612" s="42">
        <f t="shared" si="394"/>
        <v>2.1188001108857685E-2</v>
      </c>
      <c r="L3612" s="44"/>
    </row>
    <row r="3613" spans="1:12" x14ac:dyDescent="0.25">
      <c r="A3613" s="51">
        <f t="shared" si="395"/>
        <v>37844.258471702044</v>
      </c>
      <c r="B3613" s="5">
        <f t="shared" si="389"/>
        <v>3.1050944184678221E-3</v>
      </c>
      <c r="C3613" s="49">
        <f t="shared" si="392"/>
        <v>-50.158503788677997</v>
      </c>
      <c r="D3613" s="5">
        <f t="shared" si="390"/>
        <v>364.03571744444469</v>
      </c>
      <c r="E3613" s="5">
        <f t="shared" si="391"/>
        <v>15056.292018440552</v>
      </c>
      <c r="F3613" s="5">
        <f t="shared" si="393"/>
        <v>41.777180293541349</v>
      </c>
      <c r="G3613" s="16">
        <f>IF(AND(C$9="L",C$10="IB"),IF((($C$7*Coefficients!$C$16)/($A3613*($C$4/100)))&lt;=1,2*ASIN(($C$7*Coefficients!$C$16)/( $A3613*($C$4/100)))*180/PI(),180),IF(AND(C$9="C",C$10="IB"),IF((($C$7*Coefficients!$D$16)/($A3613*($C$4/100)))&lt;=1,2*ASIN(($C$7*Coefficients!$D$16)/( $A3613*($C$4/100)))*180/PI(),180),IF(AND(C$9="L",C$10="D"),IF((($C$7*Coefficients!$E$16)/($A3613*($C$4/100)))&lt;=1,2*ASIN(($C$7*Coefficients!$E$16)/( $A3613*($C$4/100)))*180/PI(),180),IF(AND(C$9="C",C$10="D"),IF((($C$7*Coefficients!$F$16)/($A3613*($C$4/100)))&lt;=1,2*ASIN(($C$7*Coefficients!$F$16)/( $A3613*($C$4/100)))*180/PI(),180),FALSE))))</f>
        <v>2.065665628371026</v>
      </c>
      <c r="H3613" s="50">
        <f>IF(AND(C$9="L",C$10="IB"),(($C$7*Coefficients!$C$16)/($A3613*SIN(C$5*PI()/180))*100/2)^2*PI(),IF(AND(C$9="C",C$10="IB"),(($C$7*Coefficients!$D$16)/($A3613*SIN(C$5*PI()/180))*100/2)^2*PI(),IF(AND(C$9="L",C$10="D"),(($C$7*Coefficients!$E$16)/($A3613*SIN(C$5*PI()/180))*100/2)^2*PI(),IF(AND(C$9="C",C$10="D"),(($C$7* Coefficients!$F$16)/($A3613*SIN(C$5*PI()/180))*100/2)^2*PI(),FALSE))))</f>
        <v>1.7904724177324671</v>
      </c>
      <c r="I3613" s="42">
        <f t="shared" si="394"/>
        <v>2.1139270058579643E-2</v>
      </c>
      <c r="L3613" s="44"/>
    </row>
    <row r="3614" spans="1:12" x14ac:dyDescent="0.25">
      <c r="A3614" s="51">
        <f t="shared" si="395"/>
        <v>37931.498497360888</v>
      </c>
      <c r="B3614" s="5">
        <f t="shared" si="389"/>
        <v>3.4212278856711712E-3</v>
      </c>
      <c r="C3614" s="49">
        <f t="shared" si="392"/>
        <v>-49.316359935806055</v>
      </c>
      <c r="D3614" s="5">
        <f t="shared" si="390"/>
        <v>364.87490644201313</v>
      </c>
      <c r="E3614" s="5">
        <f t="shared" si="391"/>
        <v>15125.788704767945</v>
      </c>
      <c r="F3614" s="5">
        <f t="shared" si="393"/>
        <v>41.797180293541352</v>
      </c>
      <c r="G3614" s="16">
        <f>IF(AND(C$9="L",C$10="IB"),IF((($C$7*Coefficients!$C$16)/($A3614*($C$4/100)))&lt;=1,2*ASIN(($C$7*Coefficients!$C$16)/( $A3614*($C$4/100)))*180/PI(),180),IF(AND(C$9="C",C$10="IB"),IF((($C$7*Coefficients!$D$16)/($A3614*($C$4/100)))&lt;=1,2*ASIN(($C$7*Coefficients!$D$16)/( $A3614*($C$4/100)))*180/PI(),180),IF(AND(C$9="L",C$10="D"),IF((($C$7*Coefficients!$E$16)/($A3614*($C$4/100)))&lt;=1,2*ASIN(($C$7*Coefficients!$E$16)/( $A3614*($C$4/100)))*180/PI(),180),IF(AND(C$9="C",C$10="D"),IF((($C$7*Coefficients!$F$16)/($A3614*($C$4/100)))&lt;=1,2*ASIN(($C$7*Coefficients!$F$16)/( $A3614*($C$4/100)))*180/PI(),180),FALSE))))</f>
        <v>2.0609142163699841</v>
      </c>
      <c r="H3614" s="50">
        <f>IF(AND(C$9="L",C$10="IB"),(($C$7*Coefficients!$C$16)/($A3614*SIN(C$5*PI()/180))*100/2)^2*PI(),IF(AND(C$9="C",C$10="IB"),(($C$7*Coefficients!$D$16)/($A3614*SIN(C$5*PI()/180))*100/2)^2*PI(),IF(AND(C$9="L",C$10="D"),(($C$7*Coefficients!$E$16)/($A3614*SIN(C$5*PI()/180))*100/2)^2*PI(),IF(AND(C$9="C",C$10="D"),(($C$7* Coefficients!$F$16)/($A3614*SIN(C$5*PI()/180))*100/2)^2*PI(),FALSE))))</f>
        <v>1.7822459442293841</v>
      </c>
      <c r="I3614" s="42">
        <f t="shared" si="394"/>
        <v>2.1090651086607098E-2</v>
      </c>
      <c r="L3614" s="44"/>
    </row>
    <row r="3615" spans="1:12" x14ac:dyDescent="0.25">
      <c r="A3615" s="51">
        <f t="shared" si="395"/>
        <v>38018.939632048794</v>
      </c>
      <c r="B3615" s="5">
        <f t="shared" si="389"/>
        <v>3.6870728821363132E-3</v>
      </c>
      <c r="C3615" s="49">
        <f t="shared" si="392"/>
        <v>-48.666365552749951</v>
      </c>
      <c r="D3615" s="5">
        <f t="shared" si="390"/>
        <v>365.71602997001327</v>
      </c>
      <c r="E3615" s="5">
        <f t="shared" si="391"/>
        <v>15195.606173224471</v>
      </c>
      <c r="F3615" s="5">
        <f t="shared" si="393"/>
        <v>41.817180293541355</v>
      </c>
      <c r="G3615" s="16">
        <f>IF(AND(C$9="L",C$10="IB"),IF((($C$7*Coefficients!$C$16)/($A3615*($C$4/100)))&lt;=1,2*ASIN(($C$7*Coefficients!$C$16)/( $A3615*($C$4/100)))*180/PI(),180),IF(AND(C$9="C",C$10="IB"),IF((($C$7*Coefficients!$D$16)/($A3615*($C$4/100)))&lt;=1,2*ASIN(($C$7*Coefficients!$D$16)/( $A3615*($C$4/100)))*180/PI(),180),IF(AND(C$9="L",C$10="D"),IF((($C$7*Coefficients!$E$16)/($A3615*($C$4/100)))&lt;=1,2*ASIN(($C$7*Coefficients!$E$16)/( $A3615*($C$4/100)))*180/PI(),180),IF(AND(C$9="C",C$10="D"),IF((($C$7*Coefficients!$F$16)/($A3615*($C$4/100)))&lt;=1,2*ASIN(($C$7*Coefficients!$F$16)/( $A3615*($C$4/100)))*180/PI(),180),FALSE))))</f>
        <v>2.0561737358447032</v>
      </c>
      <c r="H3615" s="50">
        <f>IF(AND(C$9="L",C$10="IB"),(($C$7*Coefficients!$C$16)/($A3615*SIN(C$5*PI()/180))*100/2)^2*PI(),IF(AND(C$9="C",C$10="IB"),(($C$7*Coefficients!$D$16)/($A3615*SIN(C$5*PI()/180))*100/2)^2*PI(),IF(AND(C$9="L",C$10="D"),(($C$7*Coefficients!$E$16)/($A3615*SIN(C$5*PI()/180))*100/2)^2*PI(),IF(AND(C$9="C",C$10="D"),(($C$7* Coefficients!$F$16)/($A3615*SIN(C$5*PI()/180))*100/2)^2*PI(),FALSE))))</f>
        <v>1.7740572679387172</v>
      </c>
      <c r="I3615" s="42">
        <f t="shared" si="394"/>
        <v>2.1042143935167113E-2</v>
      </c>
      <c r="L3615" s="44"/>
    </row>
    <row r="3616" spans="1:12" x14ac:dyDescent="0.25">
      <c r="A3616" s="51">
        <f t="shared" si="395"/>
        <v>38106.582339369961</v>
      </c>
      <c r="B3616" s="5">
        <f t="shared" si="389"/>
        <v>3.8988238689296453E-3</v>
      </c>
      <c r="C3616" s="49">
        <f t="shared" si="392"/>
        <v>-48.181327676233707</v>
      </c>
      <c r="D3616" s="5">
        <f t="shared" si="390"/>
        <v>366.55909248799844</v>
      </c>
      <c r="E3616" s="5">
        <f t="shared" si="391"/>
        <v>15265.745904473155</v>
      </c>
      <c r="F3616" s="5">
        <f t="shared" si="393"/>
        <v>41.837180293541351</v>
      </c>
      <c r="G3616" s="16">
        <f>IF(AND(C$9="L",C$10="IB"),IF((($C$7*Coefficients!$C$16)/($A3616*($C$4/100)))&lt;=1,2*ASIN(($C$7*Coefficients!$C$16)/( $A3616*($C$4/100)))*180/PI(),180),IF(AND(C$9="C",C$10="IB"),IF((($C$7*Coefficients!$D$16)/($A3616*($C$4/100)))&lt;=1,2*ASIN(($C$7*Coefficients!$D$16)/( $A3616*($C$4/100)))*180/PI(),180),IF(AND(C$9="L",C$10="D"),IF((($C$7*Coefficients!$E$16)/($A3616*($C$4/100)))&lt;=1,2*ASIN(($C$7*Coefficients!$E$16)/( $A3616*($C$4/100)))*180/PI(),180),IF(AND(C$9="C",C$10="D"),IF((($C$7*Coefficients!$F$16)/($A3616*($C$4/100)))&lt;=1,2*ASIN(($C$7*Coefficients!$F$16)/( $A3616*($C$4/100)))*180/PI(),180),FALSE))))</f>
        <v>2.0514441616291688</v>
      </c>
      <c r="H3616" s="50">
        <f>IF(AND(C$9="L",C$10="IB"),(($C$7*Coefficients!$C$16)/($A3616*SIN(C$5*PI()/180))*100/2)^2*PI(),IF(AND(C$9="C",C$10="IB"),(($C$7*Coefficients!$D$16)/($A3616*SIN(C$5*PI()/180))*100/2)^2*PI(),IF(AND(C$9="L",C$10="D"),(($C$7*Coefficients!$E$16)/($A3616*SIN(C$5*PI()/180))*100/2)^2*PI(),IF(AND(C$9="C",C$10="D"),(($C$7* Coefficients!$F$16)/($A3616*SIN(C$5*PI()/180))*100/2)^2*PI(),FALSE))))</f>
        <v>1.7659062151980482</v>
      </c>
      <c r="I3616" s="42">
        <f t="shared" si="394"/>
        <v>2.099374834707958E-2</v>
      </c>
      <c r="L3616" s="44"/>
    </row>
    <row r="3617" spans="1:12" x14ac:dyDescent="0.25">
      <c r="A3617" s="51">
        <f t="shared" si="395"/>
        <v>38194.427083997296</v>
      </c>
      <c r="B3617" s="5">
        <f t="shared" si="389"/>
        <v>4.0534358944858137E-3</v>
      </c>
      <c r="C3617" s="49">
        <f t="shared" si="392"/>
        <v>-47.843533820104298</v>
      </c>
      <c r="D3617" s="5">
        <f t="shared" si="390"/>
        <v>367.40409846580212</v>
      </c>
      <c r="E3617" s="5">
        <f t="shared" si="391"/>
        <v>15336.209386011475</v>
      </c>
      <c r="F3617" s="5">
        <f t="shared" si="393"/>
        <v>41.857180293541347</v>
      </c>
      <c r="G3617" s="16">
        <f>IF(AND(C$9="L",C$10="IB"),IF((($C$7*Coefficients!$C$16)/($A3617*($C$4/100)))&lt;=1,2*ASIN(($C$7*Coefficients!$C$16)/( $A3617*($C$4/100)))*180/PI(),180),IF(AND(C$9="C",C$10="IB"),IF((($C$7*Coefficients!$D$16)/($A3617*($C$4/100)))&lt;=1,2*ASIN(($C$7*Coefficients!$D$16)/( $A3617*($C$4/100)))*180/PI(),180),IF(AND(C$9="L",C$10="D"),IF((($C$7*Coefficients!$E$16)/($A3617*($C$4/100)))&lt;=1,2*ASIN(($C$7*Coefficients!$E$16)/( $A3617*($C$4/100)))*180/PI(),180),IF(AND(C$9="C",C$10="D"),IF((($C$7*Coefficients!$F$16)/($A3617*($C$4/100)))&lt;=1,2*ASIN(($C$7*Coefficients!$F$16)/( $A3617*($C$4/100)))*180/PI(),180),FALSE))))</f>
        <v>2.0467254686154135</v>
      </c>
      <c r="H3617" s="50">
        <f>IF(AND(C$9="L",C$10="IB"),(($C$7*Coefficients!$C$16)/($A3617*SIN(C$5*PI()/180))*100/2)^2*PI(),IF(AND(C$9="C",C$10="IB"),(($C$7*Coefficients!$D$16)/($A3617*SIN(C$5*PI()/180))*100/2)^2*PI(),IF(AND(C$9="L",C$10="D"),(($C$7*Coefficients!$E$16)/($A3617*SIN(C$5*PI()/180))*100/2)^2*PI(),IF(AND(C$9="C",C$10="D"),(($C$7* Coefficients!$F$16)/($A3617*SIN(C$5*PI()/180))*100/2)^2*PI(),FALSE))))</f>
        <v>1.7577926131428687</v>
      </c>
      <c r="I3617" s="42">
        <f t="shared" si="394"/>
        <v>2.0945464065755919E-2</v>
      </c>
      <c r="L3617" s="44"/>
    </row>
    <row r="3618" spans="1:12" x14ac:dyDescent="0.25">
      <c r="A3618" s="51">
        <f t="shared" si="395"/>
        <v>38282.474331674886</v>
      </c>
      <c r="B3618" s="5">
        <f t="shared" si="389"/>
        <v>4.1486756876255703E-3</v>
      </c>
      <c r="C3618" s="49">
        <f t="shared" si="392"/>
        <v>-47.641810274640918</v>
      </c>
      <c r="D3618" s="5">
        <f t="shared" si="390"/>
        <v>368.2510523835619</v>
      </c>
      <c r="E3618" s="5">
        <f t="shared" si="391"/>
        <v>15406.99811220286</v>
      </c>
      <c r="F3618" s="5">
        <f t="shared" si="393"/>
        <v>41.877180293541343</v>
      </c>
      <c r="G3618" s="16">
        <f>IF(AND(C$9="L",C$10="IB"),IF((($C$7*Coefficients!$C$16)/($A3618*($C$4/100)))&lt;=1,2*ASIN(($C$7*Coefficients!$C$16)/( $A3618*($C$4/100)))*180/PI(),180),IF(AND(C$9="C",C$10="IB"),IF((($C$7*Coefficients!$D$16)/($A3618*($C$4/100)))&lt;=1,2*ASIN(($C$7*Coefficients!$D$16)/( $A3618*($C$4/100)))*180/PI(),180),IF(AND(C$9="L",C$10="D"),IF((($C$7*Coefficients!$E$16)/($A3618*($C$4/100)))&lt;=1,2*ASIN(($C$7*Coefficients!$E$16)/( $A3618*($C$4/100)))*180/PI(),180),IF(AND(C$9="C",C$10="D"),IF((($C$7*Coefficients!$F$16)/($A3618*($C$4/100)))&lt;=1,2*ASIN(($C$7*Coefficients!$F$16)/( $A3618*($C$4/100)))*180/PI(),180),FALSE))))</f>
        <v>2.0420176317533842</v>
      </c>
      <c r="H3618" s="50">
        <f>IF(AND(C$9="L",C$10="IB"),(($C$7*Coefficients!$C$16)/($A3618*SIN(C$5*PI()/180))*100/2)^2*PI(),IF(AND(C$9="C",C$10="IB"),(($C$7*Coefficients!$D$16)/($A3618*SIN(C$5*PI()/180))*100/2)^2*PI(),IF(AND(C$9="L",C$10="D"),(($C$7*Coefficients!$E$16)/($A3618*SIN(C$5*PI()/180))*100/2)^2*PI(),IF(AND(C$9="C",C$10="D"),(($C$7* Coefficients!$F$16)/($A3618*SIN(C$5*PI()/180))*100/2)^2*PI(),FALSE))))</f>
        <v>1.7497162897029086</v>
      </c>
      <c r="I3618" s="42">
        <f t="shared" si="394"/>
        <v>2.0897290835197681E-2</v>
      </c>
      <c r="L3618" s="44"/>
    </row>
    <row r="3619" spans="1:12" x14ac:dyDescent="0.25">
      <c r="A3619" s="51">
        <f t="shared" si="395"/>
        <v>38370.724549220475</v>
      </c>
      <c r="B3619" s="5">
        <f t="shared" ref="B3619:B3682" si="396">IF(AND(C$9="L",C$10="IB"),SQRT((SIN(PI()*$A3619*($C$4/100)/$C$7*SIN($C$5*PI()/180))/(PI()*$A3619*($C$4/100)/$C$7*SIN($C$5*PI()/180)))^2),IF(AND(C$9="C",C$10="IB"),IMABS(2*BESSELJ((2*PI()*$A3619/$C$7)*(($C$4/100)/2)*SIN($C$5*PI()/180),1)/( (2*PI()*$A3619/$C$7)*(($C$4/100)/2)*SIN($C$5*PI()/180))),IF(AND(C$9="L",C$10="D"),SQRT((SIN(PI()*$A3619*($C$4/100)/$C$7*SIN($C$5*PI()/180))/(PI()*$A3619*($C$4/100)/$C$7*SIN($C$5*PI()/180)))^2)*COS(C$5*PI()/180),IF(AND(C$9="C",C$10="D"),IMABS(2*BESSELJ((2*PI()*$A3619/$C$7)*(($C$4/100)/2)*SIN($C$5*PI()/180),1)/( (2*PI()*$A3619/$C$7)*(($C$4/100)/2)*SIN($C$5*PI()/180)))* COS(C$5*PI()/180),FALSE))))</f>
        <v>4.1831616248858457E-3</v>
      </c>
      <c r="C3619" s="49">
        <f t="shared" si="392"/>
        <v>-47.569907105040407</v>
      </c>
      <c r="D3619" s="5">
        <f t="shared" ref="D3619:D3682" si="397">IF(C$9="C",C$14/(C$7/A3619*100),"n/a")</f>
        <v>369.09995873174302</v>
      </c>
      <c r="E3619" s="5">
        <f t="shared" ref="E3619:E3682" si="398">IF($C$9="C",(((PI()*(C$4/100)/(C$7/A3619)))^2),IF($C$9="L",(2*(C$4/100)/(C$7/A3619)),FALSE))</f>
        <v>15478.11358430841</v>
      </c>
      <c r="F3619" s="5">
        <f t="shared" si="393"/>
        <v>41.897180293541339</v>
      </c>
      <c r="G3619" s="16">
        <f>IF(AND(C$9="L",C$10="IB"),IF((($C$7*Coefficients!$C$16)/($A3619*($C$4/100)))&lt;=1,2*ASIN(($C$7*Coefficients!$C$16)/( $A3619*($C$4/100)))*180/PI(),180),IF(AND(C$9="C",C$10="IB"),IF((($C$7*Coefficients!$D$16)/($A3619*($C$4/100)))&lt;=1,2*ASIN(($C$7*Coefficients!$D$16)/( $A3619*($C$4/100)))*180/PI(),180),IF(AND(C$9="L",C$10="D"),IF((($C$7*Coefficients!$E$16)/($A3619*($C$4/100)))&lt;=1,2*ASIN(($C$7*Coefficients!$E$16)/( $A3619*($C$4/100)))*180/PI(),180),IF(AND(C$9="C",C$10="D"),IF((($C$7*Coefficients!$F$16)/($A3619*($C$4/100)))&lt;=1,2*ASIN(($C$7*Coefficients!$F$16)/( $A3619*($C$4/100)))*180/PI(),180),FALSE))))</f>
        <v>2.0373206260508061</v>
      </c>
      <c r="H3619" s="50">
        <f>IF(AND(C$9="L",C$10="IB"),(($C$7*Coefficients!$C$16)/($A3619*SIN(C$5*PI()/180))*100/2)^2*PI(),IF(AND(C$9="C",C$10="IB"),(($C$7*Coefficients!$D$16)/($A3619*SIN(C$5*PI()/180))*100/2)^2*PI(),IF(AND(C$9="L",C$10="D"),(($C$7*Coefficients!$E$16)/($A3619*SIN(C$5*PI()/180))*100/2)^2*PI(),IF(AND(C$9="C",C$10="D"),(($C$7* Coefficients!$F$16)/($A3619*SIN(C$5*PI()/180))*100/2)^2*PI(),FALSE))))</f>
        <v>1.7416770735984897</v>
      </c>
      <c r="I3619" s="42">
        <f t="shared" si="394"/>
        <v>2.0849228399995187E-2</v>
      </c>
      <c r="L3619" s="44"/>
    </row>
    <row r="3620" spans="1:12" x14ac:dyDescent="0.25">
      <c r="A3620" s="51">
        <f t="shared" si="395"/>
        <v>38459.178204527932</v>
      </c>
      <c r="B3620" s="5">
        <f t="shared" si="396"/>
        <v>4.1563917777439141E-3</v>
      </c>
      <c r="C3620" s="49">
        <f t="shared" ref="C3620:C3683" si="399">20*LOG(B3620)</f>
        <v>-47.625670459577691</v>
      </c>
      <c r="D3620" s="5">
        <f t="shared" si="397"/>
        <v>369.95082201116259</v>
      </c>
      <c r="E3620" s="5">
        <f t="shared" si="398"/>
        <v>15549.557310518752</v>
      </c>
      <c r="F3620" s="5">
        <f t="shared" ref="F3620:F3683" si="400">IF(E3620&gt;=1,10*LOG(E3620),"neg.")</f>
        <v>41.91718029354135</v>
      </c>
      <c r="G3620" s="16">
        <f>IF(AND(C$9="L",C$10="IB"),IF((($C$7*Coefficients!$C$16)/($A3620*($C$4/100)))&lt;=1,2*ASIN(($C$7*Coefficients!$C$16)/( $A3620*($C$4/100)))*180/PI(),180),IF(AND(C$9="C",C$10="IB"),IF((($C$7*Coefficients!$D$16)/($A3620*($C$4/100)))&lt;=1,2*ASIN(($C$7*Coefficients!$D$16)/( $A3620*($C$4/100)))*180/PI(),180),IF(AND(C$9="L",C$10="D"),IF((($C$7*Coefficients!$E$16)/($A3620*($C$4/100)))&lt;=1,2*ASIN(($C$7*Coefficients!$E$16)/( $A3620*($C$4/100)))*180/PI(),180),IF(AND(C$9="C",C$10="D"),IF((($C$7*Coefficients!$F$16)/($A3620*($C$4/100)))&lt;=1,2*ASIN(($C$7*Coefficients!$F$16)/( $A3620*($C$4/100)))*180/PI(),180),FALSE))))</f>
        <v>2.0326344265730492</v>
      </c>
      <c r="H3620" s="50">
        <f>IF(AND(C$9="L",C$10="IB"),(($C$7*Coefficients!$C$16)/($A3620*SIN(C$5*PI()/180))*100/2)^2*PI(),IF(AND(C$9="C",C$10="IB"),(($C$7*Coefficients!$D$16)/($A3620*SIN(C$5*PI()/180))*100/2)^2*PI(),IF(AND(C$9="L",C$10="D"),(($C$7*Coefficients!$E$16)/($A3620*SIN(C$5*PI()/180))*100/2)^2*PI(),IF(AND(C$9="C",C$10="D"),(($C$7* Coefficients!$F$16)/($A3620*SIN(C$5*PI()/180))*100/2)^2*PI(),FALSE))))</f>
        <v>1.7336747943368906</v>
      </c>
      <c r="I3620" s="42">
        <f t="shared" ref="I3620:I3683" si="401">(0.8/A3620)*1000</f>
        <v>2.0801276505326195E-2</v>
      </c>
      <c r="L3620" s="44"/>
    </row>
    <row r="3621" spans="1:12" x14ac:dyDescent="0.25">
      <c r="A3621" s="51">
        <f t="shared" ref="A3621:A3684" si="402">A3620*10^(1/1000)</f>
        <v>38547.83576656974</v>
      </c>
      <c r="B3621" s="5">
        <f t="shared" si="396"/>
        <v>4.0687594040680819E-3</v>
      </c>
      <c r="C3621" s="49">
        <f t="shared" si="399"/>
        <v>-47.810759806153278</v>
      </c>
      <c r="D3621" s="5">
        <f t="shared" si="397"/>
        <v>370.80364673301301</v>
      </c>
      <c r="E3621" s="5">
        <f t="shared" si="398"/>
        <v>15621.330805985999</v>
      </c>
      <c r="F3621" s="5">
        <f t="shared" si="400"/>
        <v>41.937180293541346</v>
      </c>
      <c r="G3621" s="16">
        <f>IF(AND(C$9="L",C$10="IB"),IF((($C$7*Coefficients!$C$16)/($A3621*($C$4/100)))&lt;=1,2*ASIN(($C$7*Coefficients!$C$16)/( $A3621*($C$4/100)))*180/PI(),180),IF(AND(C$9="C",C$10="IB"),IF((($C$7*Coefficients!$D$16)/($A3621*($C$4/100)))&lt;=1,2*ASIN(($C$7*Coefficients!$D$16)/( $A3621*($C$4/100)))*180/PI(),180),IF(AND(C$9="L",C$10="D"),IF((($C$7*Coefficients!$E$16)/($A3621*($C$4/100)))&lt;=1,2*ASIN(($C$7*Coefficients!$E$16)/( $A3621*($C$4/100)))*180/PI(),180),IF(AND(C$9="C",C$10="D"),IF((($C$7*Coefficients!$F$16)/($A3621*($C$4/100)))&lt;=1,2*ASIN(($C$7*Coefficients!$F$16)/( $A3621*($C$4/100)))*180/PI(),180),FALSE))))</f>
        <v>2.0279590084429935</v>
      </c>
      <c r="H3621" s="50">
        <f>IF(AND(C$9="L",C$10="IB"),(($C$7*Coefficients!$C$16)/($A3621*SIN(C$5*PI()/180))*100/2)^2*PI(),IF(AND(C$9="C",C$10="IB"),(($C$7*Coefficients!$D$16)/($A3621*SIN(C$5*PI()/180))*100/2)^2*PI(),IF(AND(C$9="L",C$10="D"),(($C$7*Coefficients!$E$16)/($A3621*SIN(C$5*PI()/180))*100/2)^2*PI(),IF(AND(C$9="C",C$10="D"),(($C$7* Coefficients!$F$16)/($A3621*SIN(C$5*PI()/180))*100/2)^2*PI(),FALSE))))</f>
        <v>1.7257092822087352</v>
      </c>
      <c r="I3621" s="42">
        <f t="shared" si="401"/>
        <v>2.0753434896954522E-2</v>
      </c>
      <c r="L3621" s="44"/>
    </row>
    <row r="3622" spans="1:12" x14ac:dyDescent="0.25">
      <c r="A3622" s="51">
        <f t="shared" si="402"/>
        <v>38636.697705399456</v>
      </c>
      <c r="B3622" s="5">
        <f t="shared" si="396"/>
        <v>3.9215554208613295E-3</v>
      </c>
      <c r="C3622" s="49">
        <f t="shared" si="399"/>
        <v>-48.130832860028306</v>
      </c>
      <c r="D3622" s="5">
        <f t="shared" si="397"/>
        <v>371.65843741888597</v>
      </c>
      <c r="E3622" s="5">
        <f t="shared" si="398"/>
        <v>15693.435592855856</v>
      </c>
      <c r="F3622" s="5">
        <f t="shared" si="400"/>
        <v>41.957180293541342</v>
      </c>
      <c r="G3622" s="16">
        <f>IF(AND(C$9="L",C$10="IB"),IF((($C$7*Coefficients!$C$16)/($A3622*($C$4/100)))&lt;=1,2*ASIN(($C$7*Coefficients!$C$16)/( $A3622*($C$4/100)))*180/PI(),180),IF(AND(C$9="C",C$10="IB"),IF((($C$7*Coefficients!$D$16)/($A3622*($C$4/100)))&lt;=1,2*ASIN(($C$7*Coefficients!$D$16)/( $A3622*($C$4/100)))*180/PI(),180),IF(AND(C$9="L",C$10="D"),IF((($C$7*Coefficients!$E$16)/($A3622*($C$4/100)))&lt;=1,2*ASIN(($C$7*Coefficients!$E$16)/( $A3622*($C$4/100)))*180/PI(),180),IF(AND(C$9="C",C$10="D"),IF((($C$7*Coefficients!$F$16)/($A3622*($C$4/100)))&lt;=1,2*ASIN(($C$7*Coefficients!$F$16)/( $A3622*($C$4/100)))*180/PI(),180),FALSE))))</f>
        <v>2.0232943468408977</v>
      </c>
      <c r="H3622" s="50">
        <f>IF(AND(C$9="L",C$10="IB"),(($C$7*Coefficients!$C$16)/($A3622*SIN(C$5*PI()/180))*100/2)^2*PI(),IF(AND(C$9="C",C$10="IB"),(($C$7*Coefficients!$D$16)/($A3622*SIN(C$5*PI()/180))*100/2)^2*PI(),IF(AND(C$9="L",C$10="D"),(($C$7*Coefficients!$E$16)/($A3622*SIN(C$5*PI()/180))*100/2)^2*PI(),IF(AND(C$9="C",C$10="D"),(($C$7* Coefficients!$F$16)/($A3622*SIN(C$5*PI()/180))*100/2)^2*PI(),FALSE))))</f>
        <v>1.7177803682843911</v>
      </c>
      <c r="I3622" s="42">
        <f t="shared" si="401"/>
        <v>2.0705703321228733E-2</v>
      </c>
      <c r="L3622" s="44"/>
    </row>
    <row r="3623" spans="1:12" x14ac:dyDescent="0.25">
      <c r="A3623" s="51">
        <f t="shared" si="402"/>
        <v>38725.764492154238</v>
      </c>
      <c r="B3623" s="5">
        <f t="shared" si="396"/>
        <v>3.7169575799051546E-3</v>
      </c>
      <c r="C3623" s="49">
        <f t="shared" si="399"/>
        <v>-48.596247905974849</v>
      </c>
      <c r="D3623" s="5">
        <f t="shared" si="397"/>
        <v>372.51519860079662</v>
      </c>
      <c r="E3623" s="5">
        <f t="shared" si="398"/>
        <v>15765.873200299979</v>
      </c>
      <c r="F3623" s="5">
        <f t="shared" si="400"/>
        <v>41.977180293541345</v>
      </c>
      <c r="G3623" s="16">
        <f>IF(AND(C$9="L",C$10="IB"),IF((($C$7*Coefficients!$C$16)/($A3623*($C$4/100)))&lt;=1,2*ASIN(($C$7*Coefficients!$C$16)/( $A3623*($C$4/100)))*180/PI(),180),IF(AND(C$9="C",C$10="IB"),IF((($C$7*Coefficients!$D$16)/($A3623*($C$4/100)))&lt;=1,2*ASIN(($C$7*Coefficients!$D$16)/( $A3623*($C$4/100)))*180/PI(),180),IF(AND(C$9="L",C$10="D"),IF((($C$7*Coefficients!$E$16)/($A3623*($C$4/100)))&lt;=1,2*ASIN(($C$7*Coefficients!$E$16)/( $A3623*($C$4/100)))*180/PI(),180),IF(AND(C$9="C",C$10="D"),IF((($C$7*Coefficients!$F$16)/($A3623*($C$4/100)))&lt;=1,2*ASIN(($C$7*Coefficients!$F$16)/( $A3623*($C$4/100)))*180/PI(),180),FALSE))))</f>
        <v>2.0186404170042653</v>
      </c>
      <c r="H3623" s="50">
        <f>IF(AND(C$9="L",C$10="IB"),(($C$7*Coefficients!$C$16)/($A3623*SIN(C$5*PI()/180))*100/2)^2*PI(),IF(AND(C$9="C",C$10="IB"),(($C$7*Coefficients!$D$16)/($A3623*SIN(C$5*PI()/180))*100/2)^2*PI(),IF(AND(C$9="L",C$10="D"),(($C$7*Coefficients!$E$16)/($A3623*SIN(C$5*PI()/180))*100/2)^2*PI(),IF(AND(C$9="C",C$10="D"),(($C$7* Coefficients!$F$16)/($A3623*SIN(C$5*PI()/180))*100/2)^2*PI(),FALSE))))</f>
        <v>1.7098878844103844</v>
      </c>
      <c r="I3623" s="42">
        <f t="shared" si="401"/>
        <v>2.0658081525080762E-2</v>
      </c>
      <c r="L3623" s="44"/>
    </row>
    <row r="3624" spans="1:12" x14ac:dyDescent="0.25">
      <c r="A3624" s="51">
        <f t="shared" si="402"/>
        <v>38815.036599057326</v>
      </c>
      <c r="B3624" s="5">
        <f t="shared" si="396"/>
        <v>3.4580062618202677E-3</v>
      </c>
      <c r="C3624" s="49">
        <f t="shared" si="399"/>
        <v>-49.223484492661669</v>
      </c>
      <c r="D3624" s="5">
        <f t="shared" si="397"/>
        <v>373.37393482120751</v>
      </c>
      <c r="E3624" s="5">
        <f t="shared" si="398"/>
        <v>15838.645164548328</v>
      </c>
      <c r="F3624" s="5">
        <f t="shared" si="400"/>
        <v>41.997180293541341</v>
      </c>
      <c r="G3624" s="16">
        <f>IF(AND(C$9="L",C$10="IB"),IF((($C$7*Coefficients!$C$16)/($A3624*($C$4/100)))&lt;=1,2*ASIN(($C$7*Coefficients!$C$16)/( $A3624*($C$4/100)))*180/PI(),180),IF(AND(C$9="C",C$10="IB"),IF((($C$7*Coefficients!$D$16)/($A3624*($C$4/100)))&lt;=1,2*ASIN(($C$7*Coefficients!$D$16)/( $A3624*($C$4/100)))*180/PI(),180),IF(AND(C$9="L",C$10="D"),IF((($C$7*Coefficients!$E$16)/($A3624*($C$4/100)))&lt;=1,2*ASIN(($C$7*Coefficients!$E$16)/( $A3624*($C$4/100)))*180/PI(),180),IF(AND(C$9="C",C$10="D"),IF((($C$7*Coefficients!$F$16)/($A3624*($C$4/100)))&lt;=1,2*ASIN(($C$7*Coefficients!$F$16)/( $A3624*($C$4/100)))*180/PI(),180),FALSE))))</f>
        <v>2.0139971942277097</v>
      </c>
      <c r="H3624" s="50">
        <f>IF(AND(C$9="L",C$10="IB"),(($C$7*Coefficients!$C$16)/($A3624*SIN(C$5*PI()/180))*100/2)^2*PI(),IF(AND(C$9="C",C$10="IB"),(($C$7*Coefficients!$D$16)/($A3624*SIN(C$5*PI()/180))*100/2)^2*PI(),IF(AND(C$9="L",C$10="D"),(($C$7*Coefficients!$E$16)/($A3624*SIN(C$5*PI()/180))*100/2)^2*PI(),IF(AND(C$9="C",C$10="D"),(($C$7* Coefficients!$F$16)/($A3624*SIN(C$5*PI()/180))*100/2)^2*PI(),FALSE))))</f>
        <v>1.7020316632058374</v>
      </c>
      <c r="I3624" s="42">
        <f t="shared" si="401"/>
        <v>2.0610569256024586E-2</v>
      </c>
      <c r="L3624" s="44"/>
    </row>
    <row r="3625" spans="1:12" x14ac:dyDescent="0.25">
      <c r="A3625" s="51">
        <f t="shared" si="402"/>
        <v>38904.51449942054</v>
      </c>
      <c r="B3625" s="5">
        <f t="shared" si="396"/>
        <v>3.1485670046604687E-3</v>
      </c>
      <c r="C3625" s="49">
        <f t="shared" si="399"/>
        <v>-50.037741200837445</v>
      </c>
      <c r="D3625" s="5">
        <f t="shared" si="397"/>
        <v>374.23465063305264</v>
      </c>
      <c r="E3625" s="5">
        <f t="shared" si="398"/>
        <v>15911.753028921807</v>
      </c>
      <c r="F3625" s="5">
        <f t="shared" si="400"/>
        <v>42.017180293541344</v>
      </c>
      <c r="G3625" s="16">
        <f>IF(AND(C$9="L",C$10="IB"),IF((($C$7*Coefficients!$C$16)/($A3625*($C$4/100)))&lt;=1,2*ASIN(($C$7*Coefficients!$C$16)/( $A3625*($C$4/100)))*180/PI(),180),IF(AND(C$9="C",C$10="IB"),IF((($C$7*Coefficients!$D$16)/($A3625*($C$4/100)))&lt;=1,2*ASIN(($C$7*Coefficients!$D$16)/( $A3625*($C$4/100)))*180/PI(),180),IF(AND(C$9="L",C$10="D"),IF((($C$7*Coefficients!$E$16)/($A3625*($C$4/100)))&lt;=1,2*ASIN(($C$7*Coefficients!$E$16)/( $A3625*($C$4/100)))*180/PI(),180),IF(AND(C$9="C",C$10="D"),IF((($C$7*Coefficients!$F$16)/($A3625*($C$4/100)))&lt;=1,2*ASIN(($C$7*Coefficients!$F$16)/( $A3625*($C$4/100)))*180/PI(),180),FALSE))))</f>
        <v>2.0093646538628254</v>
      </c>
      <c r="H3625" s="50">
        <f>IF(AND(C$9="L",C$10="IB"),(($C$7*Coefficients!$C$16)/($A3625*SIN(C$5*PI()/180))*100/2)^2*PI(),IF(AND(C$9="C",C$10="IB"),(($C$7*Coefficients!$D$16)/($A3625*SIN(C$5*PI()/180))*100/2)^2*PI(),IF(AND(C$9="L",C$10="D"),(($C$7*Coefficients!$E$16)/($A3625*SIN(C$5*PI()/180))*100/2)^2*PI(),IF(AND(C$9="C",C$10="D"),(($C$7* Coefficients!$F$16)/($A3625*SIN(C$5*PI()/180))*100/2)^2*PI(),FALSE))))</f>
        <v>1.6942115380589207</v>
      </c>
      <c r="I3625" s="42">
        <f t="shared" si="401"/>
        <v>2.0563166262154885E-2</v>
      </c>
      <c r="L3625" s="44"/>
    </row>
    <row r="3626" spans="1:12" x14ac:dyDescent="0.25">
      <c r="A3626" s="51">
        <f t="shared" si="402"/>
        <v>38994.1986676468</v>
      </c>
      <c r="B3626" s="5">
        <f t="shared" si="396"/>
        <v>2.7932800875700992E-3</v>
      </c>
      <c r="C3626" s="49">
        <f t="shared" si="399"/>
        <v>-51.077710291440859</v>
      </c>
      <c r="D3626" s="5">
        <f t="shared" si="397"/>
        <v>375.0973505997614</v>
      </c>
      <c r="E3626" s="5">
        <f t="shared" si="398"/>
        <v>15985.198343864924</v>
      </c>
      <c r="F3626" s="5">
        <f t="shared" si="400"/>
        <v>42.037180293541347</v>
      </c>
      <c r="G3626" s="16">
        <f>IF(AND(C$9="L",C$10="IB"),IF((($C$7*Coefficients!$C$16)/($A3626*($C$4/100)))&lt;=1,2*ASIN(($C$7*Coefficients!$C$16)/( $A3626*($C$4/100)))*180/PI(),180),IF(AND(C$9="C",C$10="IB"),IF((($C$7*Coefficients!$D$16)/($A3626*($C$4/100)))&lt;=1,2*ASIN(($C$7*Coefficients!$D$16)/( $A3626*($C$4/100)))*180/PI(),180),IF(AND(C$9="L",C$10="D"),IF((($C$7*Coefficients!$E$16)/($A3626*($C$4/100)))&lt;=1,2*ASIN(($C$7*Coefficients!$E$16)/( $A3626*($C$4/100)))*180/PI(),180),IF(AND(C$9="C",C$10="D"),IF((($C$7*Coefficients!$F$16)/($A3626*($C$4/100)))&lt;=1,2*ASIN(($C$7*Coefficients!$F$16)/( $A3626*($C$4/100)))*180/PI(),180),FALSE))))</f>
        <v>2.0047427713180532</v>
      </c>
      <c r="H3626" s="50">
        <f>IF(AND(C$9="L",C$10="IB"),(($C$7*Coefficients!$C$16)/($A3626*SIN(C$5*PI()/180))*100/2)^2*PI(),IF(AND(C$9="C",C$10="IB"),(($C$7*Coefficients!$D$16)/($A3626*SIN(C$5*PI()/180))*100/2)^2*PI(),IF(AND(C$9="L",C$10="D"),(($C$7*Coefficients!$E$16)/($A3626*SIN(C$5*PI()/180))*100/2)^2*PI(),IF(AND(C$9="C",C$10="D"),(($C$7* Coefficients!$F$16)/($A3626*SIN(C$5*PI()/180))*100/2)^2*PI(),FALSE))))</f>
        <v>1.686427343123313</v>
      </c>
      <c r="I3626" s="42">
        <f t="shared" si="401"/>
        <v>2.0515872292145708E-2</v>
      </c>
      <c r="L3626" s="44"/>
    </row>
    <row r="3627" spans="1:12" x14ac:dyDescent="0.25">
      <c r="A3627" s="51">
        <f t="shared" si="402"/>
        <v>39084.089579232641</v>
      </c>
      <c r="B3627" s="5">
        <f t="shared" si="396"/>
        <v>2.397497695216111E-3</v>
      </c>
      <c r="C3627" s="49">
        <f t="shared" si="399"/>
        <v>-52.404836033138935</v>
      </c>
      <c r="D3627" s="5">
        <f t="shared" si="397"/>
        <v>375.9620392952832</v>
      </c>
      <c r="E3627" s="5">
        <f t="shared" si="398"/>
        <v>16058.982666978749</v>
      </c>
      <c r="F3627" s="5">
        <f t="shared" si="400"/>
        <v>42.057180293541343</v>
      </c>
      <c r="G3627" s="16">
        <f>IF(AND(C$9="L",C$10="IB"),IF((($C$7*Coefficients!$C$16)/($A3627*($C$4/100)))&lt;=1,2*ASIN(($C$7*Coefficients!$C$16)/( $A3627*($C$4/100)))*180/PI(),180),IF(AND(C$9="C",C$10="IB"),IF((($C$7*Coefficients!$D$16)/($A3627*($C$4/100)))&lt;=1,2*ASIN(($C$7*Coefficients!$D$16)/( $A3627*($C$4/100)))*180/PI(),180),IF(AND(C$9="L",C$10="D"),IF((($C$7*Coefficients!$E$16)/($A3627*($C$4/100)))&lt;=1,2*ASIN(($C$7*Coefficients!$E$16)/( $A3627*($C$4/100)))*180/PI(),180),IF(AND(C$9="C",C$10="D"),IF((($C$7*Coefficients!$F$16)/($A3627*($C$4/100)))&lt;=1,2*ASIN(($C$7*Coefficients!$F$16)/( $A3627*($C$4/100)))*180/PI(),180),FALSE))))</f>
        <v>2.0001315220585494</v>
      </c>
      <c r="H3627" s="50">
        <f>IF(AND(C$9="L",C$10="IB"),(($C$7*Coefficients!$C$16)/($A3627*SIN(C$5*PI()/180))*100/2)^2*PI(),IF(AND(C$9="C",C$10="IB"),(($C$7*Coefficients!$D$16)/($A3627*SIN(C$5*PI()/180))*100/2)^2*PI(),IF(AND(C$9="L",C$10="D"),(($C$7*Coefficients!$E$16)/($A3627*SIN(C$5*PI()/180))*100/2)^2*PI(),IF(AND(C$9="C",C$10="D"),(($C$7* Coefficients!$F$16)/($A3627*SIN(C$5*PI()/180))*100/2)^2*PI(),FALSE))))</f>
        <v>1.678678913314688</v>
      </c>
      <c r="I3627" s="42">
        <f t="shared" si="401"/>
        <v>2.0468687095249127E-2</v>
      </c>
      <c r="L3627" s="44"/>
    </row>
    <row r="3628" spans="1:12" x14ac:dyDescent="0.25">
      <c r="A3628" s="51">
        <f t="shared" si="402"/>
        <v>39174.187710770726</v>
      </c>
      <c r="B3628" s="5">
        <f t="shared" si="396"/>
        <v>1.9672093914805196E-3</v>
      </c>
      <c r="C3628" s="49">
        <f t="shared" si="399"/>
        <v>-54.122988218749626</v>
      </c>
      <c r="D3628" s="5">
        <f t="shared" si="397"/>
        <v>376.82872130411147</v>
      </c>
      <c r="E3628" s="5">
        <f t="shared" si="398"/>
        <v>16133.107563053905</v>
      </c>
      <c r="F3628" s="5">
        <f t="shared" si="400"/>
        <v>42.077180293541339</v>
      </c>
      <c r="G3628" s="16">
        <f>IF(AND(C$9="L",C$10="IB"),IF((($C$7*Coefficients!$C$16)/($A3628*($C$4/100)))&lt;=1,2*ASIN(($C$7*Coefficients!$C$16)/( $A3628*($C$4/100)))*180/PI(),180),IF(AND(C$9="C",C$10="IB"),IF((($C$7*Coefficients!$D$16)/($A3628*($C$4/100)))&lt;=1,2*ASIN(($C$7*Coefficients!$D$16)/( $A3628*($C$4/100)))*180/PI(),180),IF(AND(C$9="L",C$10="D"),IF((($C$7*Coefficients!$E$16)/($A3628*($C$4/100)))&lt;=1,2*ASIN(($C$7*Coefficients!$E$16)/( $A3628*($C$4/100)))*180/PI(),180),IF(AND(C$9="C",C$10="D"),IF((($C$7*Coefficients!$F$16)/($A3628*($C$4/100)))&lt;=1,2*ASIN(($C$7*Coefficients!$F$16)/( $A3628*($C$4/100)))*180/PI(),180),FALSE))))</f>
        <v>1.9955308816060549</v>
      </c>
      <c r="H3628" s="50">
        <f>IF(AND(C$9="L",C$10="IB"),(($C$7*Coefficients!$C$16)/($A3628*SIN(C$5*PI()/180))*100/2)^2*PI(),IF(AND(C$9="C",C$10="IB"),(($C$7*Coefficients!$D$16)/($A3628*SIN(C$5*PI()/180))*100/2)^2*PI(),IF(AND(C$9="L",C$10="D"),(($C$7*Coefficients!$E$16)/($A3628*SIN(C$5*PI()/180))*100/2)^2*PI(),IF(AND(C$9="C",C$10="D"),(($C$7* Coefficients!$F$16)/($A3628*SIN(C$5*PI()/180))*100/2)^2*PI(),FALSE))))</f>
        <v>1.6709660843072158</v>
      </c>
      <c r="I3628" s="42">
        <f t="shared" si="401"/>
        <v>2.042161042129393E-2</v>
      </c>
      <c r="L3628" s="44"/>
    </row>
    <row r="3629" spans="1:12" x14ac:dyDescent="0.25">
      <c r="A3629" s="51">
        <f t="shared" si="402"/>
        <v>39264.493539952382</v>
      </c>
      <c r="B3629" s="5">
        <f t="shared" si="396"/>
        <v>1.5089568280213927E-3</v>
      </c>
      <c r="C3629" s="49">
        <f t="shared" si="399"/>
        <v>-56.426463708401968</v>
      </c>
      <c r="D3629" s="5">
        <f t="shared" si="397"/>
        <v>377.69740122130787</v>
      </c>
      <c r="E3629" s="5">
        <f t="shared" si="398"/>
        <v>16207.574604103746</v>
      </c>
      <c r="F3629" s="5">
        <f t="shared" si="400"/>
        <v>42.097180293541342</v>
      </c>
      <c r="G3629" s="16">
        <f>IF(AND(C$9="L",C$10="IB"),IF((($C$7*Coefficients!$C$16)/($A3629*($C$4/100)))&lt;=1,2*ASIN(($C$7*Coefficients!$C$16)/( $A3629*($C$4/100)))*180/PI(),180),IF(AND(C$9="C",C$10="IB"),IF((($C$7*Coefficients!$D$16)/($A3629*($C$4/100)))&lt;=1,2*ASIN(($C$7*Coefficients!$D$16)/( $A3629*($C$4/100)))*180/PI(),180),IF(AND(C$9="L",C$10="D"),IF((($C$7*Coefficients!$E$16)/($A3629*($C$4/100)))&lt;=1,2*ASIN(($C$7*Coefficients!$E$16)/( $A3629*($C$4/100)))*180/PI(),180),IF(AND(C$9="C",C$10="D"),IF((($C$7*Coefficients!$F$16)/($A3629*($C$4/100)))&lt;=1,2*ASIN(($C$7*Coefficients!$F$16)/( $A3629*($C$4/100)))*180/PI(),180),FALSE))))</f>
        <v>1.9909408255387617</v>
      </c>
      <c r="H3629" s="50">
        <f>IF(AND(C$9="L",C$10="IB"),(($C$7*Coefficients!$C$16)/($A3629*SIN(C$5*PI()/180))*100/2)^2*PI(),IF(AND(C$9="C",C$10="IB"),(($C$7*Coefficients!$D$16)/($A3629*SIN(C$5*PI()/180))*100/2)^2*PI(),IF(AND(C$9="L",C$10="D"),(($C$7*Coefficients!$E$16)/($A3629*SIN(C$5*PI()/180))*100/2)^2*PI(),IF(AND(C$9="C",C$10="D"),(($C$7* Coefficients!$F$16)/($A3629*SIN(C$5*PI()/180))*100/2)^2*PI(),FALSE))))</f>
        <v>1.6632886925300709</v>
      </c>
      <c r="I3629" s="42">
        <f t="shared" si="401"/>
        <v>2.0374642020684276E-2</v>
      </c>
      <c r="L3629" s="44"/>
    </row>
    <row r="3630" spans="1:12" x14ac:dyDescent="0.25">
      <c r="A3630" s="51">
        <f t="shared" si="402"/>
        <v>39355.007545570123</v>
      </c>
      <c r="B3630" s="5">
        <f t="shared" si="396"/>
        <v>1.0297388014946446E-3</v>
      </c>
      <c r="C3630" s="49">
        <f t="shared" si="399"/>
        <v>-59.745458446775913</v>
      </c>
      <c r="D3630" s="5">
        <f t="shared" si="397"/>
        <v>378.56808365252698</v>
      </c>
      <c r="E3630" s="5">
        <f t="shared" si="398"/>
        <v>16282.385369397731</v>
      </c>
      <c r="F3630" s="5">
        <f t="shared" si="400"/>
        <v>42.117180293541338</v>
      </c>
      <c r="G3630" s="16">
        <f>IF(AND(C$9="L",C$10="IB"),IF((($C$7*Coefficients!$C$16)/($A3630*($C$4/100)))&lt;=1,2*ASIN(($C$7*Coefficients!$C$16)/( $A3630*($C$4/100)))*180/PI(),180),IF(AND(C$9="C",C$10="IB"),IF((($C$7*Coefficients!$D$16)/($A3630*($C$4/100)))&lt;=1,2*ASIN(($C$7*Coefficients!$D$16)/( $A3630*($C$4/100)))*180/PI(),180),IF(AND(C$9="L",C$10="D"),IF((($C$7*Coefficients!$E$16)/($A3630*($C$4/100)))&lt;=1,2*ASIN(($C$7*Coefficients!$E$16)/( $A3630*($C$4/100)))*180/PI(),180),IF(AND(C$9="C",C$10="D"),IF((($C$7*Coefficients!$F$16)/($A3630*($C$4/100)))&lt;=1,2*ASIN(($C$7*Coefficients!$F$16)/( $A3630*($C$4/100)))*180/PI(),180),FALSE))))</f>
        <v>1.9863613294911844</v>
      </c>
      <c r="H3630" s="50">
        <f>IF(AND(C$9="L",C$10="IB"),(($C$7*Coefficients!$C$16)/($A3630*SIN(C$5*PI()/180))*100/2)^2*PI(),IF(AND(C$9="C",C$10="IB"),(($C$7*Coefficients!$D$16)/($A3630*SIN(C$5*PI()/180))*100/2)^2*PI(),IF(AND(C$9="L",C$10="D"),(($C$7*Coefficients!$E$16)/($A3630*SIN(C$5*PI()/180))*100/2)^2*PI(),IF(AND(C$9="C",C$10="D"),(($C$7* Coefficients!$F$16)/($A3630*SIN(C$5*PI()/180))*100/2)^2*PI(),FALSE))))</f>
        <v>1.6556465751639715</v>
      </c>
      <c r="I3630" s="42">
        <f t="shared" si="401"/>
        <v>2.0327781644398382E-2</v>
      </c>
      <c r="L3630" s="44"/>
    </row>
    <row r="3631" spans="1:12" x14ac:dyDescent="0.25">
      <c r="A3631" s="51">
        <f t="shared" si="402"/>
        <v>39445.730207520195</v>
      </c>
      <c r="B3631" s="5">
        <f t="shared" si="396"/>
        <v>5.3690794921175411E-4</v>
      </c>
      <c r="C3631" s="49">
        <f t="shared" si="399"/>
        <v>-65.402003320502672</v>
      </c>
      <c r="D3631" s="5">
        <f t="shared" si="397"/>
        <v>379.44077321404023</v>
      </c>
      <c r="E3631" s="5">
        <f t="shared" si="398"/>
        <v>16357.541445494877</v>
      </c>
      <c r="F3631" s="5">
        <f t="shared" si="400"/>
        <v>42.137180293541341</v>
      </c>
      <c r="G3631" s="16">
        <f>IF(AND(C$9="L",C$10="IB"),IF((($C$7*Coefficients!$C$16)/($A3631*($C$4/100)))&lt;=1,2*ASIN(($C$7*Coefficients!$C$16)/( $A3631*($C$4/100)))*180/PI(),180),IF(AND(C$9="C",C$10="IB"),IF((($C$7*Coefficients!$D$16)/($A3631*($C$4/100)))&lt;=1,2*ASIN(($C$7*Coefficients!$D$16)/( $A3631*($C$4/100)))*180/PI(),180),IF(AND(C$9="L",C$10="D"),IF((($C$7*Coefficients!$E$16)/($A3631*($C$4/100)))&lt;=1,2*ASIN(($C$7*Coefficients!$E$16)/( $A3631*($C$4/100)))*180/PI(),180),IF(AND(C$9="C",C$10="D"),IF((($C$7*Coefficients!$F$16)/($A3631*($C$4/100)))&lt;=1,2*ASIN(($C$7*Coefficients!$F$16)/( $A3631*($C$4/100)))*180/PI(),180),FALSE))))</f>
        <v>1.9817923691540285</v>
      </c>
      <c r="H3631" s="50">
        <f>IF(AND(C$9="L",C$10="IB"),(($C$7*Coefficients!$C$16)/($A3631*SIN(C$5*PI()/180))*100/2)^2*PI(),IF(AND(C$9="C",C$10="IB"),(($C$7*Coefficients!$D$16)/($A3631*SIN(C$5*PI()/180))*100/2)^2*PI(),IF(AND(C$9="L",C$10="D"),(($C$7*Coefficients!$E$16)/($A3631*SIN(C$5*PI()/180))*100/2)^2*PI(),IF(AND(C$9="C",C$10="D"),(($C$7* Coefficients!$F$16)/($A3631*SIN(C$5*PI()/180))*100/2)^2*PI(),FALSE))))</f>
        <v>1.6480395701377191</v>
      </c>
      <c r="I3631" s="42">
        <f t="shared" si="401"/>
        <v>2.0281029043987195E-2</v>
      </c>
      <c r="L3631" s="44"/>
    </row>
    <row r="3632" spans="1:12" x14ac:dyDescent="0.25">
      <c r="A3632" s="51">
        <f t="shared" si="402"/>
        <v>39536.662006805127</v>
      </c>
      <c r="B3632" s="5">
        <f t="shared" si="396"/>
        <v>3.8060533612593536E-5</v>
      </c>
      <c r="C3632" s="49">
        <f t="shared" si="399"/>
        <v>-88.390502543060734</v>
      </c>
      <c r="D3632" s="5">
        <f t="shared" si="397"/>
        <v>380.31547453276102</v>
      </c>
      <c r="E3632" s="5">
        <f t="shared" si="398"/>
        <v>16433.044426277436</v>
      </c>
      <c r="F3632" s="5">
        <f t="shared" si="400"/>
        <v>42.157180293541344</v>
      </c>
      <c r="G3632" s="16">
        <f>IF(AND(C$9="L",C$10="IB"),IF((($C$7*Coefficients!$C$16)/($A3632*($C$4/100)))&lt;=1,2*ASIN(($C$7*Coefficients!$C$16)/( $A3632*($C$4/100)))*180/PI(),180),IF(AND(C$9="C",C$10="IB"),IF((($C$7*Coefficients!$D$16)/($A3632*($C$4/100)))&lt;=1,2*ASIN(($C$7*Coefficients!$D$16)/( $A3632*($C$4/100)))*180/PI(),180),IF(AND(C$9="L",C$10="D"),IF((($C$7*Coefficients!$E$16)/($A3632*($C$4/100)))&lt;=1,2*ASIN(($C$7*Coefficients!$E$16)/( $A3632*($C$4/100)))*180/PI(),180),IF(AND(C$9="C",C$10="D"),IF((($C$7*Coefficients!$F$16)/($A3632*($C$4/100)))&lt;=1,2*ASIN(($C$7*Coefficients!$F$16)/( $A3632*($C$4/100)))*180/PI(),180),FALSE))))</f>
        <v>1.9772339202740603</v>
      </c>
      <c r="H3632" s="50">
        <f>IF(AND(C$9="L",C$10="IB"),(($C$7*Coefficients!$C$16)/($A3632*SIN(C$5*PI()/180))*100/2)^2*PI(),IF(AND(C$9="C",C$10="IB"),(($C$7*Coefficients!$D$16)/($A3632*SIN(C$5*PI()/180))*100/2)^2*PI(),IF(AND(C$9="L",C$10="D"),(($C$7*Coefficients!$E$16)/($A3632*SIN(C$5*PI()/180))*100/2)^2*PI(),IF(AND(C$9="C",C$10="D"),(($C$7* Coefficients!$F$16)/($A3632*SIN(C$5*PI()/180))*100/2)^2*PI(),FALSE))))</f>
        <v>1.6404675161247677</v>
      </c>
      <c r="I3632" s="42">
        <f t="shared" si="401"/>
        <v>2.0234383971573081E-2</v>
      </c>
      <c r="L3632" s="44"/>
    </row>
    <row r="3633" spans="1:12" x14ac:dyDescent="0.25">
      <c r="A3633" s="51">
        <f t="shared" si="402"/>
        <v>39627.803425536258</v>
      </c>
      <c r="B3633" s="5">
        <f t="shared" si="396"/>
        <v>4.5907909191808939E-4</v>
      </c>
      <c r="C3633" s="49">
        <f t="shared" si="399"/>
        <v>-66.762249721737817</v>
      </c>
      <c r="D3633" s="5">
        <f t="shared" si="397"/>
        <v>381.19219224626829</v>
      </c>
      <c r="E3633" s="5">
        <f t="shared" si="398"/>
        <v>16508.895912984681</v>
      </c>
      <c r="F3633" s="5">
        <f t="shared" si="400"/>
        <v>42.17718029354134</v>
      </c>
      <c r="G3633" s="16">
        <f>IF(AND(C$9="L",C$10="IB"),IF((($C$7*Coefficients!$C$16)/($A3633*($C$4/100)))&lt;=1,2*ASIN(($C$7*Coefficients!$C$16)/( $A3633*($C$4/100)))*180/PI(),180),IF(AND(C$9="C",C$10="IB"),IF((($C$7*Coefficients!$D$16)/($A3633*($C$4/100)))&lt;=1,2*ASIN(($C$7*Coefficients!$D$16)/( $A3633*($C$4/100)))*180/PI(),180),IF(AND(C$9="L",C$10="D"),IF((($C$7*Coefficients!$E$16)/($A3633*($C$4/100)))&lt;=1,2*ASIN(($C$7*Coefficients!$E$16)/( $A3633*($C$4/100)))*180/PI(),180),IF(AND(C$9="C",C$10="D"),IF((($C$7*Coefficients!$F$16)/($A3633*($C$4/100)))&lt;=1,2*ASIN(($C$7*Coefficients!$F$16)/( $A3633*($C$4/100)))*180/PI(),180),FALSE))))</f>
        <v>1.9726859586539773</v>
      </c>
      <c r="H3633" s="50">
        <f>IF(AND(C$9="L",C$10="IB"),(($C$7*Coefficients!$C$16)/($A3633*SIN(C$5*PI()/180))*100/2)^2*PI(),IF(AND(C$9="C",C$10="IB"),(($C$7*Coefficients!$D$16)/($A3633*SIN(C$5*PI()/180))*100/2)^2*PI(),IF(AND(C$9="L",C$10="D"),(($C$7*Coefficients!$E$16)/($A3633*SIN(C$5*PI()/180))*100/2)^2*PI(),IF(AND(C$9="C",C$10="D"),(($C$7* Coefficients!$F$16)/($A3633*SIN(C$5*PI()/180))*100/2)^2*PI(),FALSE))))</f>
        <v>1.6329302525397977</v>
      </c>
      <c r="I3633" s="42">
        <f t="shared" si="401"/>
        <v>2.0187846179848517E-2</v>
      </c>
      <c r="L3633" s="44"/>
    </row>
    <row r="3634" spans="1:12" x14ac:dyDescent="0.25">
      <c r="A3634" s="51">
        <f t="shared" si="402"/>
        <v>39719.154946936324</v>
      </c>
      <c r="B3634" s="5">
        <f t="shared" si="396"/>
        <v>9.4677762252157259E-4</v>
      </c>
      <c r="C3634" s="49">
        <f t="shared" si="399"/>
        <v>-60.475040307006296</v>
      </c>
      <c r="D3634" s="5">
        <f t="shared" si="397"/>
        <v>382.07093100283237</v>
      </c>
      <c r="E3634" s="5">
        <f t="shared" si="398"/>
        <v>16585.097514246867</v>
      </c>
      <c r="F3634" s="5">
        <f t="shared" si="400"/>
        <v>42.197180293541336</v>
      </c>
      <c r="G3634" s="16">
        <f>IF(AND(C$9="L",C$10="IB"),IF((($C$7*Coefficients!$C$16)/($A3634*($C$4/100)))&lt;=1,2*ASIN(($C$7*Coefficients!$C$16)/( $A3634*($C$4/100)))*180/PI(),180),IF(AND(C$9="C",C$10="IB"),IF((($C$7*Coefficients!$D$16)/($A3634*($C$4/100)))&lt;=1,2*ASIN(($C$7*Coefficients!$D$16)/( $A3634*($C$4/100)))*180/PI(),180),IF(AND(C$9="L",C$10="D"),IF((($C$7*Coefficients!$E$16)/($A3634*($C$4/100)))&lt;=1,2*ASIN(($C$7*Coefficients!$E$16)/( $A3634*($C$4/100)))*180/PI(),180),IF(AND(C$9="C",C$10="D"),IF((($C$7*Coefficients!$F$16)/($A3634*($C$4/100)))&lt;=1,2*ASIN(($C$7*Coefficients!$F$16)/( $A3634*($C$4/100)))*180/PI(),180),FALSE))))</f>
        <v>1.9681484601522767</v>
      </c>
      <c r="H3634" s="50">
        <f>IF(AND(C$9="L",C$10="IB"),(($C$7*Coefficients!$C$16)/($A3634*SIN(C$5*PI()/180))*100/2)^2*PI(),IF(AND(C$9="C",C$10="IB"),(($C$7*Coefficients!$D$16)/($A3634*SIN(C$5*PI()/180))*100/2)^2*PI(),IF(AND(C$9="L",C$10="D"),(($C$7*Coefficients!$E$16)/($A3634*SIN(C$5*PI()/180))*100/2)^2*PI(),IF(AND(C$9="C",C$10="D"),(($C$7* Coefficients!$F$16)/($A3634*SIN(C$5*PI()/180))*100/2)^2*PI(),FALSE))))</f>
        <v>1.6254276195353121</v>
      </c>
      <c r="I3634" s="42">
        <f t="shared" si="401"/>
        <v>2.0141415422074753E-2</v>
      </c>
      <c r="L3634" s="44"/>
    </row>
    <row r="3635" spans="1:12" x14ac:dyDescent="0.25">
      <c r="A3635" s="51">
        <f t="shared" si="402"/>
        <v>39810.717055341993</v>
      </c>
      <c r="B3635" s="5">
        <f t="shared" si="396"/>
        <v>1.4174137363759181E-3</v>
      </c>
      <c r="C3635" s="49">
        <f t="shared" si="399"/>
        <v>-56.970067254781199</v>
      </c>
      <c r="D3635" s="5">
        <f t="shared" si="397"/>
        <v>382.95169546143865</v>
      </c>
      <c r="E3635" s="5">
        <f t="shared" si="398"/>
        <v>16661.650846119363</v>
      </c>
      <c r="F3635" s="5">
        <f t="shared" si="400"/>
        <v>42.217180293541333</v>
      </c>
      <c r="G3635" s="16">
        <f>IF(AND(C$9="L",C$10="IB"),IF((($C$7*Coefficients!$C$16)/($A3635*($C$4/100)))&lt;=1,2*ASIN(($C$7*Coefficients!$C$16)/( $A3635*($C$4/100)))*180/PI(),180),IF(AND(C$9="C",C$10="IB"),IF((($C$7*Coefficients!$D$16)/($A3635*($C$4/100)))&lt;=1,2*ASIN(($C$7*Coefficients!$D$16)/( $A3635*($C$4/100)))*180/PI(),180),IF(AND(C$9="L",C$10="D"),IF((($C$7*Coefficients!$E$16)/($A3635*($C$4/100)))&lt;=1,2*ASIN(($C$7*Coefficients!$E$16)/( $A3635*($C$4/100)))*180/PI(),180),IF(AND(C$9="C",C$10="D"),IF((($C$7*Coefficients!$F$16)/($A3635*($C$4/100)))&lt;=1,2*ASIN(($C$7*Coefficients!$F$16)/( $A3635*($C$4/100)))*180/PI(),180),FALSE))))</f>
        <v>1.9636214006831316</v>
      </c>
      <c r="H3635" s="50">
        <f>IF(AND(C$9="L",C$10="IB"),(($C$7*Coefficients!$C$16)/($A3635*SIN(C$5*PI()/180))*100/2)^2*PI(),IF(AND(C$9="C",C$10="IB"),(($C$7*Coefficients!$D$16)/($A3635*SIN(C$5*PI()/180))*100/2)^2*PI(),IF(AND(C$9="L",C$10="D"),(($C$7*Coefficients!$E$16)/($A3635*SIN(C$5*PI()/180))*100/2)^2*PI(),IF(AND(C$9="C",C$10="D"),(($C$7* Coefficients!$F$16)/($A3635*SIN(C$5*PI()/180))*100/2)^2*PI(),FALSE))))</f>
        <v>1.6179594579982468</v>
      </c>
      <c r="I3635" s="42">
        <f t="shared" si="401"/>
        <v>2.0095091452080546E-2</v>
      </c>
      <c r="L3635" s="44"/>
    </row>
    <row r="3636" spans="1:12" x14ac:dyDescent="0.25">
      <c r="A3636" s="51">
        <f t="shared" si="402"/>
        <v>39902.490236206453</v>
      </c>
      <c r="B3636" s="5">
        <f t="shared" si="396"/>
        <v>1.863598943414244E-3</v>
      </c>
      <c r="C3636" s="49">
        <f t="shared" si="399"/>
        <v>-54.592950889025516</v>
      </c>
      <c r="D3636" s="5">
        <f t="shared" si="397"/>
        <v>383.83449029181259</v>
      </c>
      <c r="E3636" s="5">
        <f t="shared" si="398"/>
        <v>16738.557532116887</v>
      </c>
      <c r="F3636" s="5">
        <f t="shared" si="400"/>
        <v>42.237180293541329</v>
      </c>
      <c r="G3636" s="16">
        <f>IF(AND(C$9="L",C$10="IB"),IF((($C$7*Coefficients!$C$16)/($A3636*($C$4/100)))&lt;=1,2*ASIN(($C$7*Coefficients!$C$16)/( $A3636*($C$4/100)))*180/PI(),180),IF(AND(C$9="C",C$10="IB"),IF((($C$7*Coefficients!$D$16)/($A3636*($C$4/100)))&lt;=1,2*ASIN(($C$7*Coefficients!$D$16)/( $A3636*($C$4/100)))*180/PI(),180),IF(AND(C$9="L",C$10="D"),IF((($C$7*Coefficients!$E$16)/($A3636*($C$4/100)))&lt;=1,2*ASIN(($C$7*Coefficients!$E$16)/( $A3636*($C$4/100)))*180/PI(),180),IF(AND(C$9="C",C$10="D"),IF((($C$7*Coefficients!$F$16)/($A3636*($C$4/100)))&lt;=1,2*ASIN(($C$7*Coefficients!$F$16)/( $A3636*($C$4/100)))*180/PI(),180),FALSE))))</f>
        <v>1.9591047562162518</v>
      </c>
      <c r="H3636" s="50">
        <f>IF(AND(C$9="L",C$10="IB"),(($C$7*Coefficients!$C$16)/($A3636*SIN(C$5*PI()/180))*100/2)^2*PI(),IF(AND(C$9="C",C$10="IB"),(($C$7*Coefficients!$D$16)/($A3636*SIN(C$5*PI()/180))*100/2)^2*PI(),IF(AND(C$9="L",C$10="D"),(($C$7*Coefficients!$E$16)/($A3636*SIN(C$5*PI()/180))*100/2)^2*PI(),IF(AND(C$9="C",C$10="D"),(($C$7* Coefficients!$F$16)/($A3636*SIN(C$5*PI()/180))*100/2)^2*PI(),FALSE))))</f>
        <v>1.6105256095465954</v>
      </c>
      <c r="I3636" s="42">
        <f t="shared" si="401"/>
        <v>2.004887402426081E-2</v>
      </c>
      <c r="L3636" s="44"/>
    </row>
    <row r="3637" spans="1:12" x14ac:dyDescent="0.25">
      <c r="A3637" s="51">
        <f t="shared" si="402"/>
        <v>39994.474976101978</v>
      </c>
      <c r="B3637" s="5">
        <f t="shared" si="396"/>
        <v>2.2782964251319921E-3</v>
      </c>
      <c r="C3637" s="49">
        <f t="shared" si="399"/>
        <v>-52.847795425823492</v>
      </c>
      <c r="D3637" s="5">
        <f t="shared" si="397"/>
        <v>384.71932017444448</v>
      </c>
      <c r="E3637" s="5">
        <f t="shared" si="398"/>
        <v>16815.819203247986</v>
      </c>
      <c r="F3637" s="5">
        <f t="shared" si="400"/>
        <v>42.257180293541332</v>
      </c>
      <c r="G3637" s="16">
        <f>IF(AND(C$9="L",C$10="IB"),IF((($C$7*Coefficients!$C$16)/($A3637*($C$4/100)))&lt;=1,2*ASIN(($C$7*Coefficients!$C$16)/( $A3637*($C$4/100)))*180/PI(),180),IF(AND(C$9="C",C$10="IB"),IF((($C$7*Coefficients!$D$16)/($A3637*($C$4/100)))&lt;=1,2*ASIN(($C$7*Coefficients!$D$16)/( $A3637*($C$4/100)))*180/PI(),180),IF(AND(C$9="L",C$10="D"),IF((($C$7*Coefficients!$E$16)/($A3637*($C$4/100)))&lt;=1,2*ASIN(($C$7*Coefficients!$E$16)/( $A3637*($C$4/100)))*180/PI(),180),IF(AND(C$9="C",C$10="D"),IF((($C$7*Coefficients!$F$16)/($A3637*($C$4/100)))&lt;=1,2*ASIN(($C$7*Coefficients!$F$16)/( $A3637*($C$4/100)))*180/PI(),180),FALSE))))</f>
        <v>1.9545985027767647</v>
      </c>
      <c r="H3637" s="50">
        <f>IF(AND(C$9="L",C$10="IB"),(($C$7*Coefficients!$C$16)/($A3637*SIN(C$5*PI()/180))*100/2)^2*PI(),IF(AND(C$9="C",C$10="IB"),(($C$7*Coefficients!$D$16)/($A3637*SIN(C$5*PI()/180))*100/2)^2*PI(),IF(AND(C$9="L",C$10="D"),(($C$7*Coefficients!$E$16)/($A3637*SIN(C$5*PI()/180))*100/2)^2*PI(),IF(AND(C$9="C",C$10="D"),(($C$7* Coefficients!$F$16)/($A3637*SIN(C$5*PI()/180))*100/2)^2*PI(),FALSE))))</f>
        <v>1.6031259165260503</v>
      </c>
      <c r="I3637" s="42">
        <f t="shared" si="401"/>
        <v>2.0002762893575339E-2</v>
      </c>
      <c r="L3637" s="44"/>
    </row>
    <row r="3638" spans="1:12" x14ac:dyDescent="0.25">
      <c r="A3638" s="51">
        <f t="shared" si="402"/>
        <v>40086.671762722493</v>
      </c>
      <c r="B3638" s="5">
        <f t="shared" si="396"/>
        <v>2.6549359299851763E-3</v>
      </c>
      <c r="C3638" s="49">
        <f t="shared" si="399"/>
        <v>-51.518919100611726</v>
      </c>
      <c r="D3638" s="5">
        <f t="shared" si="397"/>
        <v>385.60618980061435</v>
      </c>
      <c r="E3638" s="5">
        <f t="shared" si="398"/>
        <v>16893.437498049596</v>
      </c>
      <c r="F3638" s="5">
        <f t="shared" si="400"/>
        <v>42.277180293541335</v>
      </c>
      <c r="G3638" s="16">
        <f>IF(AND(C$9="L",C$10="IB"),IF((($C$7*Coefficients!$C$16)/($A3638*($C$4/100)))&lt;=1,2*ASIN(($C$7*Coefficients!$C$16)/( $A3638*($C$4/100)))*180/PI(),180),IF(AND(C$9="C",C$10="IB"),IF((($C$7*Coefficients!$D$16)/($A3638*($C$4/100)))&lt;=1,2*ASIN(($C$7*Coefficients!$D$16)/( $A3638*($C$4/100)))*180/PI(),180),IF(AND(C$9="L",C$10="D"),IF((($C$7*Coefficients!$E$16)/($A3638*($C$4/100)))&lt;=1,2*ASIN(($C$7*Coefficients!$E$16)/( $A3638*($C$4/100)))*180/PI(),180),IF(AND(C$9="C",C$10="D"),IF((($C$7*Coefficients!$F$16)/($A3638*($C$4/100)))&lt;=1,2*ASIN(($C$7*Coefficients!$F$16)/( $A3638*($C$4/100)))*180/PI(),180),FALSE))))</f>
        <v>1.9501026164450836</v>
      </c>
      <c r="H3638" s="50">
        <f>IF(AND(C$9="L",C$10="IB"),(($C$7*Coefficients!$C$16)/($A3638*SIN(C$5*PI()/180))*100/2)^2*PI(),IF(AND(C$9="C",C$10="IB"),(($C$7*Coefficients!$D$16)/($A3638*SIN(C$5*PI()/180))*100/2)^2*PI(),IF(AND(C$9="L",C$10="D"),(($C$7*Coefficients!$E$16)/($A3638*SIN(C$5*PI()/180))*100/2)^2*PI(),IF(AND(C$9="C",C$10="D"),(($C$7* Coefficients!$F$16)/($A3638*SIN(C$5*PI()/180))*100/2)^2*PI(),FALSE))))</f>
        <v>1.5957602220066627</v>
      </c>
      <c r="I3638" s="42">
        <f t="shared" si="401"/>
        <v>1.9956757815547517E-2</v>
      </c>
      <c r="L3638" s="44"/>
    </row>
    <row r="3639" spans="1:12" x14ac:dyDescent="0.25">
      <c r="A3639" s="51">
        <f t="shared" si="402"/>
        <v>40179.081084886187</v>
      </c>
      <c r="B3639" s="5">
        <f t="shared" si="396"/>
        <v>2.987522807583722E-3</v>
      </c>
      <c r="C3639" s="49">
        <f t="shared" si="399"/>
        <v>-50.493775410114964</v>
      </c>
      <c r="D3639" s="5">
        <f t="shared" si="397"/>
        <v>386.49510387241651</v>
      </c>
      <c r="E3639" s="5">
        <f t="shared" si="398"/>
        <v>16971.414062621767</v>
      </c>
      <c r="F3639" s="5">
        <f t="shared" si="400"/>
        <v>42.297180293541331</v>
      </c>
      <c r="G3639" s="16">
        <f>IF(AND(C$9="L",C$10="IB"),IF((($C$7*Coefficients!$C$16)/($A3639*($C$4/100)))&lt;=1,2*ASIN(($C$7*Coefficients!$C$16)/( $A3639*($C$4/100)))*180/PI(),180),IF(AND(C$9="C",C$10="IB"),IF((($C$7*Coefficients!$D$16)/($A3639*($C$4/100)))&lt;=1,2*ASIN(($C$7*Coefficients!$D$16)/( $A3639*($C$4/100)))*180/PI(),180),IF(AND(C$9="L",C$10="D"),IF((($C$7*Coefficients!$E$16)/($A3639*($C$4/100)))&lt;=1,2*ASIN(($C$7*Coefficients!$E$16)/( $A3639*($C$4/100)))*180/PI(),180),IF(AND(C$9="C",C$10="D"),IF((($C$7*Coefficients!$F$16)/($A3639*($C$4/100)))&lt;=1,2*ASIN(($C$7*Coefficients!$F$16)/( $A3639*($C$4/100)))*180/PI(),180),FALSE))))</f>
        <v>1.9456170733567792</v>
      </c>
      <c r="H3639" s="50">
        <f>IF(AND(C$9="L",C$10="IB"),(($C$7*Coefficients!$C$16)/($A3639*SIN(C$5*PI()/180))*100/2)^2*PI(),IF(AND(C$9="C",C$10="IB"),(($C$7*Coefficients!$D$16)/($A3639*SIN(C$5*PI()/180))*100/2)^2*PI(),IF(AND(C$9="L",C$10="D"),(($C$7*Coefficients!$E$16)/($A3639*SIN(C$5*PI()/180))*100/2)^2*PI(),IF(AND(C$9="C",C$10="D"),(($C$7* Coefficients!$F$16)/($A3639*SIN(C$5*PI()/180))*100/2)^2*PI(),FALSE))))</f>
        <v>1.5884283697795072</v>
      </c>
      <c r="I3639" s="42">
        <f t="shared" si="401"/>
        <v>1.9910858546262997E-2</v>
      </c>
      <c r="L3639" s="44"/>
    </row>
    <row r="3640" spans="1:12" x14ac:dyDescent="0.25">
      <c r="A3640" s="51">
        <f t="shared" si="402"/>
        <v>40271.703432538081</v>
      </c>
      <c r="B3640" s="5">
        <f t="shared" si="396"/>
        <v>3.2707393153720487E-3</v>
      </c>
      <c r="C3640" s="49">
        <f t="shared" si="399"/>
        <v>-49.707081373122541</v>
      </c>
      <c r="D3640" s="5">
        <f t="shared" si="397"/>
        <v>387.38606710278492</v>
      </c>
      <c r="E3640" s="5">
        <f t="shared" si="398"/>
        <v>17049.750550662629</v>
      </c>
      <c r="F3640" s="5">
        <f t="shared" si="400"/>
        <v>42.317180293541334</v>
      </c>
      <c r="G3640" s="16">
        <f>IF(AND(C$9="L",C$10="IB"),IF((($C$7*Coefficients!$C$16)/($A3640*($C$4/100)))&lt;=1,2*ASIN(($C$7*Coefficients!$C$16)/( $A3640*($C$4/100)))*180/PI(),180),IF(AND(C$9="C",C$10="IB"),IF((($C$7*Coefficients!$D$16)/($A3640*($C$4/100)))&lt;=1,2*ASIN(($C$7*Coefficients!$D$16)/( $A3640*($C$4/100)))*180/PI(),180),IF(AND(C$9="L",C$10="D"),IF((($C$7*Coefficients!$E$16)/($A3640*($C$4/100)))&lt;=1,2*ASIN(($C$7*Coefficients!$E$16)/( $A3640*($C$4/100)))*180/PI(),180),IF(AND(C$9="C",C$10="D"),IF((($C$7*Coefficients!$F$16)/($A3640*($C$4/100)))&lt;=1,2*ASIN(($C$7*Coefficients!$F$16)/( $A3640*($C$4/100)))*180/PI(),180),FALSE))))</f>
        <v>1.9411418497024486</v>
      </c>
      <c r="H3640" s="50">
        <f>IF(AND(C$9="L",C$10="IB"),(($C$7*Coefficients!$C$16)/($A3640*SIN(C$5*PI()/180))*100/2)^2*PI(),IF(AND(C$9="C",C$10="IB"),(($C$7*Coefficients!$D$16)/($A3640*SIN(C$5*PI()/180))*100/2)^2*PI(),IF(AND(C$9="L",C$10="D"),(($C$7*Coefficients!$E$16)/($A3640*SIN(C$5*PI()/180))*100/2)^2*PI(),IF(AND(C$9="C",C$10="D"),(($C$7* Coefficients!$F$16)/($A3640*SIN(C$5*PI()/180))*100/2)^2*PI(),FALSE))))</f>
        <v>1.5811302043533768</v>
      </c>
      <c r="I3640" s="42">
        <f t="shared" si="401"/>
        <v>1.9865064842368423E-2</v>
      </c>
      <c r="L3640" s="44"/>
    </row>
    <row r="3641" spans="1:12" x14ac:dyDescent="0.25">
      <c r="A3641" s="51">
        <f t="shared" si="402"/>
        <v>40364.53929675265</v>
      </c>
      <c r="B3641" s="5">
        <f t="shared" si="396"/>
        <v>3.5000364139612288E-3</v>
      </c>
      <c r="C3641" s="49">
        <f t="shared" si="399"/>
        <v>-49.118548745565001</v>
      </c>
      <c r="D3641" s="5">
        <f t="shared" si="397"/>
        <v>388.27908421551803</v>
      </c>
      <c r="E3641" s="5">
        <f t="shared" si="398"/>
        <v>17128.448623503446</v>
      </c>
      <c r="F3641" s="5">
        <f t="shared" si="400"/>
        <v>42.337180293541337</v>
      </c>
      <c r="G3641" s="16">
        <f>IF(AND(C$9="L",C$10="IB"),IF((($C$7*Coefficients!$C$16)/($A3641*($C$4/100)))&lt;=1,2*ASIN(($C$7*Coefficients!$C$16)/( $A3641*($C$4/100)))*180/PI(),180),IF(AND(C$9="C",C$10="IB"),IF((($C$7*Coefficients!$D$16)/($A3641*($C$4/100)))&lt;=1,2*ASIN(($C$7*Coefficients!$D$16)/( $A3641*($C$4/100)))*180/PI(),180),IF(AND(C$9="L",C$10="D"),IF((($C$7*Coefficients!$E$16)/($A3641*($C$4/100)))&lt;=1,2*ASIN(($C$7*Coefficients!$E$16)/( $A3641*($C$4/100)))*180/PI(),180),IF(AND(C$9="C",C$10="D"),IF((($C$7*Coefficients!$F$16)/($A3641*($C$4/100)))&lt;=1,2*ASIN(($C$7*Coefficients!$F$16)/( $A3641*($C$4/100)))*180/PI(),180),FALSE))))</f>
        <v>1.9366769217275952</v>
      </c>
      <c r="H3641" s="50">
        <f>IF(AND(C$9="L",C$10="IB"),(($C$7*Coefficients!$C$16)/($A3641*SIN(C$5*PI()/180))*100/2)^2*PI(),IF(AND(C$9="C",C$10="IB"),(($C$7*Coefficients!$D$16)/($A3641*SIN(C$5*PI()/180))*100/2)^2*PI(),IF(AND(C$9="L",C$10="D"),(($C$7*Coefficients!$E$16)/($A3641*SIN(C$5*PI()/180))*100/2)^2*PI(),IF(AND(C$9="C",C$10="D"),(($C$7* Coefficients!$F$16)/($A3641*SIN(C$5*PI()/180))*100/2)^2*PI(),FALSE))))</f>
        <v>1.5738655709514777</v>
      </c>
      <c r="I3641" s="42">
        <f t="shared" si="401"/>
        <v>1.9819376461070137E-2</v>
      </c>
      <c r="L3641" s="44"/>
    </row>
    <row r="3642" spans="1:12" x14ac:dyDescent="0.25">
      <c r="A3642" s="51">
        <f t="shared" si="402"/>
        <v>40457.589169736399</v>
      </c>
      <c r="B3642" s="5">
        <f t="shared" si="396"/>
        <v>3.6717143814103759E-3</v>
      </c>
      <c r="C3642" s="49">
        <f t="shared" si="399"/>
        <v>-48.702622188859507</v>
      </c>
      <c r="D3642" s="5">
        <f t="shared" si="397"/>
        <v>389.1741599453037</v>
      </c>
      <c r="E3642" s="5">
        <f t="shared" si="398"/>
        <v>17207.509950143802</v>
      </c>
      <c r="F3642" s="5">
        <f t="shared" si="400"/>
        <v>42.357180293541333</v>
      </c>
      <c r="G3642" s="16">
        <f>IF(AND(C$9="L",C$10="IB"),IF((($C$7*Coefficients!$C$16)/($A3642*($C$4/100)))&lt;=1,2*ASIN(($C$7*Coefficients!$C$16)/( $A3642*($C$4/100)))*180/PI(),180),IF(AND(C$9="C",C$10="IB"),IF((($C$7*Coefficients!$D$16)/($A3642*($C$4/100)))&lt;=1,2*ASIN(($C$7*Coefficients!$D$16)/( $A3642*($C$4/100)))*180/PI(),180),IF(AND(C$9="L",C$10="D"),IF((($C$7*Coefficients!$E$16)/($A3642*($C$4/100)))&lt;=1,2*ASIN(($C$7*Coefficients!$E$16)/( $A3642*($C$4/100)))*180/PI(),180),IF(AND(C$9="C",C$10="D"),IF((($C$7*Coefficients!$F$16)/($A3642*($C$4/100)))&lt;=1,2*ASIN(($C$7*Coefficients!$F$16)/( $A3642*($C$4/100)))*180/PI(),180),FALSE))))</f>
        <v>1.9322222657324939</v>
      </c>
      <c r="H3642" s="50">
        <f>IF(AND(C$9="L",C$10="IB"),(($C$7*Coefficients!$C$16)/($A3642*SIN(C$5*PI()/180))*100/2)^2*PI(),IF(AND(C$9="C",C$10="IB"),(($C$7*Coefficients!$D$16)/($A3642*SIN(C$5*PI()/180))*100/2)^2*PI(),IF(AND(C$9="L",C$10="D"),(($C$7*Coefficients!$E$16)/($A3642*SIN(C$5*PI()/180))*100/2)^2*PI(),IF(AND(C$9="C",C$10="D"),(($C$7* Coefficients!$F$16)/($A3642*SIN(C$5*PI()/180))*100/2)^2*PI(),FALSE))))</f>
        <v>1.5666343155081555</v>
      </c>
      <c r="I3642" s="42">
        <f t="shared" si="401"/>
        <v>1.9773793160132887E-2</v>
      </c>
      <c r="L3642" s="44"/>
    </row>
    <row r="3643" spans="1:12" x14ac:dyDescent="0.25">
      <c r="A3643" s="51">
        <f t="shared" si="402"/>
        <v>40550.853544830497</v>
      </c>
      <c r="B3643" s="5">
        <f t="shared" si="396"/>
        <v>3.7829907216704109E-3</v>
      </c>
      <c r="C3643" s="49">
        <f t="shared" si="399"/>
        <v>-48.443294477514314</v>
      </c>
      <c r="D3643" s="5">
        <f t="shared" si="397"/>
        <v>390.07129903774415</v>
      </c>
      <c r="E3643" s="5">
        <f t="shared" si="398"/>
        <v>17286.936207287057</v>
      </c>
      <c r="F3643" s="5">
        <f t="shared" si="400"/>
        <v>42.377180293541336</v>
      </c>
      <c r="G3643" s="16">
        <f>IF(AND(C$9="L",C$10="IB"),IF((($C$7*Coefficients!$C$16)/($A3643*($C$4/100)))&lt;=1,2*ASIN(($C$7*Coefficients!$C$16)/( $A3643*($C$4/100)))*180/PI(),180),IF(AND(C$9="C",C$10="IB"),IF((($C$7*Coefficients!$D$16)/($A3643*($C$4/100)))&lt;=1,2*ASIN(($C$7*Coefficients!$D$16)/( $A3643*($C$4/100)))*180/PI(),180),IF(AND(C$9="L",C$10="D"),IF((($C$7*Coefficients!$E$16)/($A3643*($C$4/100)))&lt;=1,2*ASIN(($C$7*Coefficients!$E$16)/( $A3643*($C$4/100)))*180/PI(),180),IF(AND(C$9="C",C$10="D"),IF((($C$7*Coefficients!$F$16)/($A3643*($C$4/100)))&lt;=1,2*ASIN(($C$7*Coefficients!$F$16)/( $A3643*($C$4/100)))*180/PI(),180),FALSE))))</f>
        <v>1.9277778580720686</v>
      </c>
      <c r="H3643" s="50">
        <f>IF(AND(C$9="L",C$10="IB"),(($C$7*Coefficients!$C$16)/($A3643*SIN(C$5*PI()/180))*100/2)^2*PI(),IF(AND(C$9="C",C$10="IB"),(($C$7*Coefficients!$D$16)/($A3643*SIN(C$5*PI()/180))*100/2)^2*PI(),IF(AND(C$9="L",C$10="D"),(($C$7*Coefficients!$E$16)/($A3643*SIN(C$5*PI()/180))*100/2)^2*PI(),IF(AND(C$9="C",C$10="D"),(($C$7* Coefficients!$F$16)/($A3643*SIN(C$5*PI()/180))*100/2)^2*PI(),FALSE))))</f>
        <v>1.5594362846656191</v>
      </c>
      <c r="I3643" s="42">
        <f t="shared" si="401"/>
        <v>1.972831469787855E-2</v>
      </c>
      <c r="L3643" s="44"/>
    </row>
    <row r="3644" spans="1:12" x14ac:dyDescent="0.25">
      <c r="A3644" s="51">
        <f t="shared" si="402"/>
        <v>40644.332916513369</v>
      </c>
      <c r="B3644" s="5">
        <f t="shared" si="396"/>
        <v>3.8320540166858594E-3</v>
      </c>
      <c r="C3644" s="49">
        <f t="shared" si="399"/>
        <v>-48.331367554587729</v>
      </c>
      <c r="D3644" s="5">
        <f t="shared" si="397"/>
        <v>390.97050624938169</v>
      </c>
      <c r="E3644" s="5">
        <f t="shared" si="398"/>
        <v>17366.729079375888</v>
      </c>
      <c r="F3644" s="5">
        <f t="shared" si="400"/>
        <v>42.397180293541332</v>
      </c>
      <c r="G3644" s="16">
        <f>IF(AND(C$9="L",C$10="IB"),IF((($C$7*Coefficients!$C$16)/($A3644*($C$4/100)))&lt;=1,2*ASIN(($C$7*Coefficients!$C$16)/( $A3644*($C$4/100)))*180/PI(),180),IF(AND(C$9="C",C$10="IB"),IF((($C$7*Coefficients!$D$16)/($A3644*($C$4/100)))&lt;=1,2*ASIN(($C$7*Coefficients!$D$16)/( $A3644*($C$4/100)))*180/PI(),180),IF(AND(C$9="L",C$10="D"),IF((($C$7*Coefficients!$E$16)/($A3644*($C$4/100)))&lt;=1,2*ASIN(($C$7*Coefficients!$E$16)/( $A3644*($C$4/100)))*180/PI(),180),IF(AND(C$9="C",C$10="D"),IF((($C$7*Coefficients!$F$16)/($A3644*($C$4/100)))&lt;=1,2*ASIN(($C$7*Coefficients!$F$16)/( $A3644*($C$4/100)))*180/PI(),180),FALSE))))</f>
        <v>1.9233436751557649</v>
      </c>
      <c r="H3644" s="50">
        <f>IF(AND(C$9="L",C$10="IB"),(($C$7*Coefficients!$C$16)/($A3644*SIN(C$5*PI()/180))*100/2)^2*PI(),IF(AND(C$9="C",C$10="IB"),(($C$7*Coefficients!$D$16)/($A3644*SIN(C$5*PI()/180))*100/2)^2*PI(),IF(AND(C$9="L",C$10="D"),(($C$7*Coefficients!$E$16)/($A3644*SIN(C$5*PI()/180))*100/2)^2*PI(),IF(AND(C$9="C",C$10="D"),(($C$7* Coefficients!$F$16)/($A3644*SIN(C$5*PI()/180))*100/2)^2*PI(),FALSE))))</f>
        <v>1.5522713257706955</v>
      </c>
      <c r="I3644" s="42">
        <f t="shared" si="401"/>
        <v>1.968294083318485E-2</v>
      </c>
      <c r="L3644" s="44"/>
    </row>
    <row r="3645" spans="1:12" x14ac:dyDescent="0.25">
      <c r="A3645" s="51">
        <f t="shared" si="402"/>
        <v>40738.027780403347</v>
      </c>
      <c r="B3645" s="5">
        <f t="shared" si="396"/>
        <v>3.8181025733185657E-3</v>
      </c>
      <c r="C3645" s="49">
        <f t="shared" si="399"/>
        <v>-48.363048169303511</v>
      </c>
      <c r="D3645" s="5">
        <f t="shared" si="397"/>
        <v>391.87178634772351</v>
      </c>
      <c r="E3645" s="5">
        <f t="shared" si="398"/>
        <v>17446.890258627991</v>
      </c>
      <c r="F3645" s="5">
        <f t="shared" si="400"/>
        <v>42.417180293541328</v>
      </c>
      <c r="G3645" s="16">
        <f>IF(AND(C$9="L",C$10="IB"),IF((($C$7*Coefficients!$C$16)/($A3645*($C$4/100)))&lt;=1,2*ASIN(($C$7*Coefficients!$C$16)/( $A3645*($C$4/100)))*180/PI(),180),IF(AND(C$9="C",C$10="IB"),IF((($C$7*Coefficients!$D$16)/($A3645*($C$4/100)))&lt;=1,2*ASIN(($C$7*Coefficients!$D$16)/( $A3645*($C$4/100)))*180/PI(),180),IF(AND(C$9="L",C$10="D"),IF((($C$7*Coefficients!$E$16)/($A3645*($C$4/100)))&lt;=1,2*ASIN(($C$7*Coefficients!$E$16)/( $A3645*($C$4/100)))*180/PI(),180),IF(AND(C$9="C",C$10="D"),IF((($C$7*Coefficients!$F$16)/($A3645*($C$4/100)))&lt;=1,2*ASIN(($C$7*Coefficients!$F$16)/( $A3645*($C$4/100)))*180/PI(),180),FALSE))))</f>
        <v>1.9189196934474224</v>
      </c>
      <c r="H3645" s="50">
        <f>IF(AND(C$9="L",C$10="IB"),(($C$7*Coefficients!$C$16)/($A3645*SIN(C$5*PI()/180))*100/2)^2*PI(),IF(AND(C$9="C",C$10="IB"),(($C$7*Coefficients!$D$16)/($A3645*SIN(C$5*PI()/180))*100/2)^2*PI(),IF(AND(C$9="L",C$10="D"),(($C$7*Coefficients!$E$16)/($A3645*SIN(C$5*PI()/180))*100/2)^2*PI(),IF(AND(C$9="C",C$10="D"),(($C$7* Coefficients!$F$16)/($A3645*SIN(C$5*PI()/180))*100/2)^2*PI(),FALSE))))</f>
        <v>1.5451392868715872</v>
      </c>
      <c r="I3645" s="42">
        <f t="shared" si="401"/>
        <v>1.9637671325484066E-2</v>
      </c>
      <c r="L3645" s="44"/>
    </row>
    <row r="3646" spans="1:12" x14ac:dyDescent="0.25">
      <c r="A3646" s="51">
        <f t="shared" si="402"/>
        <v>40831.938633261263</v>
      </c>
      <c r="B3646" s="5">
        <f t="shared" si="396"/>
        <v>3.7413669428000298E-3</v>
      </c>
      <c r="C3646" s="49">
        <f t="shared" si="399"/>
        <v>-48.539393906508394</v>
      </c>
      <c r="D3646" s="5">
        <f t="shared" si="397"/>
        <v>392.77514411126685</v>
      </c>
      <c r="E3646" s="5">
        <f t="shared" si="398"/>
        <v>17527.421445071988</v>
      </c>
      <c r="F3646" s="5">
        <f t="shared" si="400"/>
        <v>42.437180293541331</v>
      </c>
      <c r="G3646" s="16">
        <f>IF(AND(C$9="L",C$10="IB"),IF((($C$7*Coefficients!$C$16)/($A3646*($C$4/100)))&lt;=1,2*ASIN(($C$7*Coefficients!$C$16)/( $A3646*($C$4/100)))*180/PI(),180),IF(AND(C$9="C",C$10="IB"),IF((($C$7*Coefficients!$D$16)/($A3646*($C$4/100)))&lt;=1,2*ASIN(($C$7*Coefficients!$D$16)/( $A3646*($C$4/100)))*180/PI(),180),IF(AND(C$9="L",C$10="D"),IF((($C$7*Coefficients!$E$16)/($A3646*($C$4/100)))&lt;=1,2*ASIN(($C$7*Coefficients!$E$16)/( $A3646*($C$4/100)))*180/PI(),180),IF(AND(C$9="C",C$10="D"),IF((($C$7*Coefficients!$F$16)/($A3646*($C$4/100)))&lt;=1,2*ASIN(($C$7*Coefficients!$F$16)/( $A3646*($C$4/100)))*180/PI(),180),FALSE))))</f>
        <v>1.9145058894651497</v>
      </c>
      <c r="H3646" s="50">
        <f>IF(AND(C$9="L",C$10="IB"),(($C$7*Coefficients!$C$16)/($A3646*SIN(C$5*PI()/180))*100/2)^2*PI(),IF(AND(C$9="C",C$10="IB"),(($C$7*Coefficients!$D$16)/($A3646*SIN(C$5*PI()/180))*100/2)^2*PI(),IF(AND(C$9="L",C$10="D"),(($C$7*Coefficients!$E$16)/($A3646*SIN(C$5*PI()/180))*100/2)^2*PI(),IF(AND(C$9="C",C$10="D"),(($C$7* Coefficients!$F$16)/($A3646*SIN(C$5*PI()/180))*100/2)^2*PI(),FALSE))))</f>
        <v>1.5380400167146535</v>
      </c>
      <c r="I3646" s="42">
        <f t="shared" si="401"/>
        <v>1.9592505934761778E-2</v>
      </c>
      <c r="L3646" s="44"/>
    </row>
    <row r="3647" spans="1:12" x14ac:dyDescent="0.25">
      <c r="A3647" s="51">
        <f t="shared" si="402"/>
        <v>40926.065972993114</v>
      </c>
      <c r="B3647" s="5">
        <f t="shared" si="396"/>
        <v>3.6031156388034195E-3</v>
      </c>
      <c r="C3647" s="49">
        <f t="shared" si="399"/>
        <v>-48.866435987144492</v>
      </c>
      <c r="D3647" s="5">
        <f t="shared" si="397"/>
        <v>393.68058432952461</v>
      </c>
      <c r="E3647" s="5">
        <f t="shared" si="398"/>
        <v>17608.324346583482</v>
      </c>
      <c r="F3647" s="5">
        <f t="shared" si="400"/>
        <v>42.457180293541327</v>
      </c>
      <c r="G3647" s="16">
        <f>IF(AND(C$9="L",C$10="IB"),IF((($C$7*Coefficients!$C$16)/($A3647*($C$4/100)))&lt;=1,2*ASIN(($C$7*Coefficients!$C$16)/( $A3647*($C$4/100)))*180/PI(),180),IF(AND(C$9="C",C$10="IB"),IF((($C$7*Coefficients!$D$16)/($A3647*($C$4/100)))&lt;=1,2*ASIN(($C$7*Coefficients!$D$16)/( $A3647*($C$4/100)))*180/PI(),180),IF(AND(C$9="L",C$10="D"),IF((($C$7*Coefficients!$E$16)/($A3647*($C$4/100)))&lt;=1,2*ASIN(($C$7*Coefficients!$E$16)/( $A3647*($C$4/100)))*180/PI(),180),IF(AND(C$9="C",C$10="D"),IF((($C$7*Coefficients!$F$16)/($A3647*($C$4/100)))&lt;=1,2*ASIN(($C$7*Coefficients!$F$16)/( $A3647*($C$4/100)))*180/PI(),180),FALSE))))</f>
        <v>1.910102239781198</v>
      </c>
      <c r="H3647" s="50">
        <f>IF(AND(C$9="L",C$10="IB"),(($C$7*Coefficients!$C$16)/($A3647*SIN(C$5*PI()/180))*100/2)^2*PI(),IF(AND(C$9="C",C$10="IB"),(($C$7*Coefficients!$D$16)/($A3647*SIN(C$5*PI()/180))*100/2)^2*PI(),IF(AND(C$9="L",C$10="D"),(($C$7*Coefficients!$E$16)/($A3647*SIN(C$5*PI()/180))*100/2)^2*PI(),IF(AND(C$9="C",C$10="D"),(($C$7* Coefficients!$F$16)/($A3647*SIN(C$5*PI()/180))*100/2)^2*PI(),FALSE))))</f>
        <v>1.5309733647411992</v>
      </c>
      <c r="I3647" s="42">
        <f t="shared" si="401"/>
        <v>1.9547444421555586E-2</v>
      </c>
      <c r="L3647" s="44"/>
    </row>
    <row r="3648" spans="1:12" x14ac:dyDescent="0.25">
      <c r="A3648" s="51">
        <f t="shared" si="402"/>
        <v>41020.410298652692</v>
      </c>
      <c r="B3648" s="5">
        <f t="shared" si="396"/>
        <v>3.4056436469294673E-3</v>
      </c>
      <c r="C3648" s="49">
        <f t="shared" si="399"/>
        <v>-49.356015937032119</v>
      </c>
      <c r="D3648" s="5">
        <f t="shared" si="397"/>
        <v>394.58811180305077</v>
      </c>
      <c r="E3648" s="5">
        <f t="shared" si="398"/>
        <v>17689.600678921277</v>
      </c>
      <c r="F3648" s="5">
        <f t="shared" si="400"/>
        <v>42.477180293541331</v>
      </c>
      <c r="G3648" s="16">
        <f>IF(AND(C$9="L",C$10="IB"),IF((($C$7*Coefficients!$C$16)/($A3648*($C$4/100)))&lt;=1,2*ASIN(($C$7*Coefficients!$C$16)/( $A3648*($C$4/100)))*180/PI(),180),IF(AND(C$9="C",C$10="IB"),IF((($C$7*Coefficients!$D$16)/($A3648*($C$4/100)))&lt;=1,2*ASIN(($C$7*Coefficients!$D$16)/( $A3648*($C$4/100)))*180/PI(),180),IF(AND(C$9="L",C$10="D"),IF((($C$7*Coefficients!$E$16)/($A3648*($C$4/100)))&lt;=1,2*ASIN(($C$7*Coefficients!$E$16)/( $A3648*($C$4/100)))*180/PI(),180),IF(AND(C$9="C",C$10="D"),IF((($C$7*Coefficients!$F$16)/($A3648*($C$4/100)))&lt;=1,2*ASIN(($C$7*Coefficients!$F$16)/( $A3648*($C$4/100)))*180/PI(),180),FALSE))))</f>
        <v>1.9057087210218364</v>
      </c>
      <c r="H3648" s="50">
        <f>IF(AND(C$9="L",C$10="IB"),(($C$7*Coefficients!$C$16)/($A3648*SIN(C$5*PI()/180))*100/2)^2*PI(),IF(AND(C$9="C",C$10="IB"),(($C$7*Coefficients!$D$16)/($A3648*SIN(C$5*PI()/180))*100/2)^2*PI(),IF(AND(C$9="L",C$10="D"),(($C$7*Coefficients!$E$16)/($A3648*SIN(C$5*PI()/180))*100/2)^2*PI(),IF(AND(C$9="C",C$10="D"),(($C$7* Coefficients!$F$16)/($A3648*SIN(C$5*PI()/180))*100/2)^2*PI(),FALSE))))</f>
        <v>1.5239391810842848</v>
      </c>
      <c r="I3648" s="42">
        <f t="shared" si="401"/>
        <v>1.9502486546953818E-2</v>
      </c>
      <c r="L3648" s="44"/>
    </row>
    <row r="3649" spans="1:12" x14ac:dyDescent="0.25">
      <c r="A3649" s="51">
        <f t="shared" si="402"/>
        <v>41114.972110444214</v>
      </c>
      <c r="B3649" s="5">
        <f t="shared" si="396"/>
        <v>3.1522435994550532E-3</v>
      </c>
      <c r="C3649" s="49">
        <f t="shared" si="399"/>
        <v>-50.02760456850217</v>
      </c>
      <c r="D3649" s="5">
        <f t="shared" si="397"/>
        <v>395.49773134346577</v>
      </c>
      <c r="E3649" s="5">
        <f t="shared" si="398"/>
        <v>17771.252165763734</v>
      </c>
      <c r="F3649" s="5">
        <f t="shared" si="400"/>
        <v>42.497180293541334</v>
      </c>
      <c r="G3649" s="16">
        <f>IF(AND(C$9="L",C$10="IB"),IF((($C$7*Coefficients!$C$16)/($A3649*($C$4/100)))&lt;=1,2*ASIN(($C$7*Coefficients!$C$16)/( $A3649*($C$4/100)))*180/PI(),180),IF(AND(C$9="C",C$10="IB"),IF((($C$7*Coefficients!$D$16)/($A3649*($C$4/100)))&lt;=1,2*ASIN(($C$7*Coefficients!$D$16)/( $A3649*($C$4/100)))*180/PI(),180),IF(AND(C$9="L",C$10="D"),IF((($C$7*Coefficients!$E$16)/($A3649*($C$4/100)))&lt;=1,2*ASIN(($C$7*Coefficients!$E$16)/( $A3649*($C$4/100)))*180/PI(),180),IF(AND(C$9="C",C$10="D"),IF((($C$7*Coefficients!$F$16)/($A3649*($C$4/100)))&lt;=1,2*ASIN(($C$7*Coefficients!$F$16)/( $A3649*($C$4/100)))*180/PI(),180),FALSE))))</f>
        <v>1.901325309867226</v>
      </c>
      <c r="H3649" s="50">
        <f>IF(AND(C$9="L",C$10="IB"),(($C$7*Coefficients!$C$16)/($A3649*SIN(C$5*PI()/180))*100/2)^2*PI(),IF(AND(C$9="C",C$10="IB"),(($C$7*Coefficients!$D$16)/($A3649*SIN(C$5*PI()/180))*100/2)^2*PI(),IF(AND(C$9="L",C$10="D"),(($C$7*Coefficients!$E$16)/($A3649*SIN(C$5*PI()/180))*100/2)^2*PI(),IF(AND(C$9="C",C$10="D"),(($C$7* Coefficients!$F$16)/($A3649*SIN(C$5*PI()/180))*100/2)^2*PI(),FALSE))))</f>
        <v>1.5169373165655469</v>
      </c>
      <c r="I3649" s="42">
        <f t="shared" si="401"/>
        <v>1.9457632072594315E-2</v>
      </c>
      <c r="L3649" s="44"/>
    </row>
    <row r="3650" spans="1:12" x14ac:dyDescent="0.25">
      <c r="A3650" s="51">
        <f t="shared" si="402"/>
        <v>41209.75190972499</v>
      </c>
      <c r="B3650" s="5">
        <f t="shared" si="396"/>
        <v>2.8471597802350464E-3</v>
      </c>
      <c r="C3650" s="49">
        <f t="shared" si="399"/>
        <v>-50.911763198492153</v>
      </c>
      <c r="D3650" s="5">
        <f t="shared" si="397"/>
        <v>396.40944777348159</v>
      </c>
      <c r="E3650" s="5">
        <f t="shared" si="398"/>
        <v>17853.28053874537</v>
      </c>
      <c r="F3650" s="5">
        <f t="shared" si="400"/>
        <v>42.51718029354133</v>
      </c>
      <c r="G3650" s="16">
        <f>IF(AND(C$9="L",C$10="IB"),IF((($C$7*Coefficients!$C$16)/($A3650*($C$4/100)))&lt;=1,2*ASIN(($C$7*Coefficients!$C$16)/( $A3650*($C$4/100)))*180/PI(),180),IF(AND(C$9="C",C$10="IB"),IF((($C$7*Coefficients!$D$16)/($A3650*($C$4/100)))&lt;=1,2*ASIN(($C$7*Coefficients!$D$16)/( $A3650*($C$4/100)))*180/PI(),180),IF(AND(C$9="L",C$10="D"),IF((($C$7*Coefficients!$E$16)/($A3650*($C$4/100)))&lt;=1,2*ASIN(($C$7*Coefficients!$E$16)/( $A3650*($C$4/100)))*180/PI(),180),IF(AND(C$9="C",C$10="D"),IF((($C$7*Coefficients!$F$16)/($A3650*($C$4/100)))&lt;=1,2*ASIN(($C$7*Coefficients!$F$16)/( $A3650*($C$4/100)))*180/PI(),180),FALSE))))</f>
        <v>1.8969519830512964</v>
      </c>
      <c r="H3650" s="50">
        <f>IF(AND(C$9="L",C$10="IB"),(($C$7*Coefficients!$C$16)/($A3650*SIN(C$5*PI()/180))*100/2)^2*PI(),IF(AND(C$9="C",C$10="IB"),(($C$7*Coefficients!$D$16)/($A3650*SIN(C$5*PI()/180))*100/2)^2*PI(),IF(AND(C$9="L",C$10="D"),(($C$7*Coefficients!$E$16)/($A3650*SIN(C$5*PI()/180))*100/2)^2*PI(),IF(AND(C$9="C",C$10="D"),(($C$7* Coefficients!$F$16)/($A3650*SIN(C$5*PI()/180))*100/2)^2*PI(),FALSE))))</f>
        <v>1.5099676226920336</v>
      </c>
      <c r="I3650" s="42">
        <f t="shared" si="401"/>
        <v>1.9412880760663109E-2</v>
      </c>
      <c r="L3650" s="44"/>
    </row>
    <row r="3651" spans="1:12" x14ac:dyDescent="0.25">
      <c r="A3651" s="51">
        <f t="shared" si="402"/>
        <v>41304.750199008085</v>
      </c>
      <c r="B3651" s="5">
        <f t="shared" si="396"/>
        <v>2.495525420974253E-3</v>
      </c>
      <c r="C3651" s="49">
        <f t="shared" si="399"/>
        <v>-52.056760035631697</v>
      </c>
      <c r="D3651" s="5">
        <f t="shared" si="397"/>
        <v>397.32326592692817</v>
      </c>
      <c r="E3651" s="5">
        <f t="shared" si="398"/>
        <v>17935.687537493566</v>
      </c>
      <c r="F3651" s="5">
        <f t="shared" si="400"/>
        <v>42.537180293541326</v>
      </c>
      <c r="G3651" s="16">
        <f>IF(AND(C$9="L",C$10="IB"),IF((($C$7*Coefficients!$C$16)/($A3651*($C$4/100)))&lt;=1,2*ASIN(($C$7*Coefficients!$C$16)/( $A3651*($C$4/100)))*180/PI(),180),IF(AND(C$9="C",C$10="IB"),IF((($C$7*Coefficients!$D$16)/($A3651*($C$4/100)))&lt;=1,2*ASIN(($C$7*Coefficients!$D$16)/( $A3651*($C$4/100)))*180/PI(),180),IF(AND(C$9="L",C$10="D"),IF((($C$7*Coefficients!$E$16)/($A3651*($C$4/100)))&lt;=1,2*ASIN(($C$7*Coefficients!$E$16)/( $A3651*($C$4/100)))*180/PI(),180),IF(AND(C$9="C",C$10="D"),IF((($C$7*Coefficients!$F$16)/($A3651*($C$4/100)))&lt;=1,2*ASIN(($C$7*Coefficients!$F$16)/( $A3651*($C$4/100)))*180/PI(),180),FALSE))))</f>
        <v>1.8925887173616185</v>
      </c>
      <c r="H3651" s="50">
        <f>IF(AND(C$9="L",C$10="IB"),(($C$7*Coefficients!$C$16)/($A3651*SIN(C$5*PI()/180))*100/2)^2*PI(),IF(AND(C$9="C",C$10="IB"),(($C$7*Coefficients!$D$16)/($A3651*SIN(C$5*PI()/180))*100/2)^2*PI(),IF(AND(C$9="L",C$10="D"),(($C$7*Coefficients!$E$16)/($A3651*SIN(C$5*PI()/180))*100/2)^2*PI(),IF(AND(C$9="C",C$10="D"),(($C$7* Coefficients!$F$16)/($A3651*SIN(C$5*PI()/180))*100/2)^2*PI(),FALSE))))</f>
        <v>1.503029951653057</v>
      </c>
      <c r="I3651" s="42">
        <f t="shared" si="401"/>
        <v>1.93682323738932E-2</v>
      </c>
      <c r="L3651" s="44"/>
    </row>
    <row r="3652" spans="1:12" x14ac:dyDescent="0.25">
      <c r="A3652" s="51">
        <f t="shared" si="402"/>
        <v>41399.967481964974</v>
      </c>
      <c r="B3652" s="5">
        <f t="shared" si="396"/>
        <v>2.1032840467329473E-3</v>
      </c>
      <c r="C3652" s="49">
        <f t="shared" si="399"/>
        <v>-53.542041445003782</v>
      </c>
      <c r="D3652" s="5">
        <f t="shared" si="397"/>
        <v>398.23919064877839</v>
      </c>
      <c r="E3652" s="5">
        <f t="shared" si="398"/>
        <v>18018.474909665467</v>
      </c>
      <c r="F3652" s="5">
        <f t="shared" si="400"/>
        <v>42.557180293541336</v>
      </c>
      <c r="G3652" s="16">
        <f>IF(AND(C$9="L",C$10="IB"),IF((($C$7*Coefficients!$C$16)/($A3652*($C$4/100)))&lt;=1,2*ASIN(($C$7*Coefficients!$C$16)/( $A3652*($C$4/100)))*180/PI(),180),IF(AND(C$9="C",C$10="IB"),IF((($C$7*Coefficients!$D$16)/($A3652*($C$4/100)))&lt;=1,2*ASIN(($C$7*Coefficients!$D$16)/( $A3652*($C$4/100)))*180/PI(),180),IF(AND(C$9="L",C$10="D"),IF((($C$7*Coefficients!$E$16)/($A3652*($C$4/100)))&lt;=1,2*ASIN(($C$7*Coefficients!$E$16)/( $A3652*($C$4/100)))*180/PI(),180),IF(AND(C$9="C",C$10="D"),IF((($C$7*Coefficients!$F$16)/($A3652*($C$4/100)))&lt;=1,2*ASIN(($C$7*Coefficients!$F$16)/( $A3652*($C$4/100)))*180/PI(),180),FALSE))))</f>
        <v>1.8882354896392823</v>
      </c>
      <c r="H3652" s="50">
        <f>IF(AND(C$9="L",C$10="IB"),(($C$7*Coefficients!$C$16)/($A3652*SIN(C$5*PI()/180))*100/2)^2*PI(),IF(AND(C$9="C",C$10="IB"),(($C$7*Coefficients!$D$16)/($A3652*SIN(C$5*PI()/180))*100/2)^2*PI(),IF(AND(C$9="L",C$10="D"),(($C$7*Coefficients!$E$16)/($A3652*SIN(C$5*PI()/180))*100/2)^2*PI(),IF(AND(C$9="C",C$10="D"),(($C$7* Coefficients!$F$16)/($A3652*SIN(C$5*PI()/180))*100/2)^2*PI(),FALSE))))</f>
        <v>1.4961241563170569</v>
      </c>
      <c r="I3652" s="42">
        <f t="shared" si="401"/>
        <v>1.9323686675563292E-2</v>
      </c>
      <c r="L3652" s="44"/>
    </row>
    <row r="3653" spans="1:12" x14ac:dyDescent="0.25">
      <c r="A3653" s="51">
        <f t="shared" si="402"/>
        <v>41495.404263428209</v>
      </c>
      <c r="B3653" s="5">
        <f t="shared" si="396"/>
        <v>1.6770959203325959E-3</v>
      </c>
      <c r="C3653" s="49">
        <f t="shared" si="399"/>
        <v>-55.508841950265463</v>
      </c>
      <c r="D3653" s="5">
        <f t="shared" si="397"/>
        <v>399.15722679517393</v>
      </c>
      <c r="E3653" s="5">
        <f t="shared" si="398"/>
        <v>18101.644410985009</v>
      </c>
      <c r="F3653" s="5">
        <f t="shared" si="400"/>
        <v>42.577180293541332</v>
      </c>
      <c r="G3653" s="16">
        <f>IF(AND(C$9="L",C$10="IB"),IF((($C$7*Coefficients!$C$16)/($A3653*($C$4/100)))&lt;=1,2*ASIN(($C$7*Coefficients!$C$16)/( $A3653*($C$4/100)))*180/PI(),180),IF(AND(C$9="C",C$10="IB"),IF((($C$7*Coefficients!$D$16)/($A3653*($C$4/100)))&lt;=1,2*ASIN(($C$7*Coefficients!$D$16)/( $A3653*($C$4/100)))*180/PI(),180),IF(AND(C$9="L",C$10="D"),IF((($C$7*Coefficients!$E$16)/($A3653*($C$4/100)))&lt;=1,2*ASIN(($C$7*Coefficients!$E$16)/( $A3653*($C$4/100)))*180/PI(),180),IF(AND(C$9="C",C$10="D"),IF((($C$7*Coefficients!$F$16)/($A3653*($C$4/100)))&lt;=1,2*ASIN(($C$7*Coefficients!$F$16)/( $A3653*($C$4/100)))*180/PI(),180),FALSE))))</f>
        <v>1.883892276778774</v>
      </c>
      <c r="H3653" s="50">
        <f>IF(AND(C$9="L",C$10="IB"),(($C$7*Coefficients!$C$16)/($A3653*SIN(C$5*PI()/180))*100/2)^2*PI(),IF(AND(C$9="C",C$10="IB"),(($C$7*Coefficients!$D$16)/($A3653*SIN(C$5*PI()/180))*100/2)^2*PI(),IF(AND(C$9="L",C$10="D"),(($C$7*Coefficients!$E$16)/($A3653*SIN(C$5*PI()/180))*100/2)^2*PI(),IF(AND(C$9="C",C$10="D"),(($C$7* Coefficients!$F$16)/($A3653*SIN(C$5*PI()/180))*100/2)^2*PI(),FALSE))))</f>
        <v>1.4892500902284809</v>
      </c>
      <c r="I3653" s="42">
        <f t="shared" si="401"/>
        <v>1.9279243429496516E-2</v>
      </c>
      <c r="L3653" s="44"/>
    </row>
    <row r="3654" spans="1:12" x14ac:dyDescent="0.25">
      <c r="A3654" s="51">
        <f t="shared" si="402"/>
        <v>41591.061049394099</v>
      </c>
      <c r="B3654" s="5">
        <f t="shared" si="396"/>
        <v>1.2242309170299047E-3</v>
      </c>
      <c r="C3654" s="49">
        <f t="shared" si="399"/>
        <v>-58.242733138364841</v>
      </c>
      <c r="D3654" s="5">
        <f t="shared" si="397"/>
        <v>400.07737923345098</v>
      </c>
      <c r="E3654" s="5">
        <f t="shared" si="398"/>
        <v>18185.197805280197</v>
      </c>
      <c r="F3654" s="5">
        <f t="shared" si="400"/>
        <v>42.597180293541328</v>
      </c>
      <c r="G3654" s="16">
        <f>IF(AND(C$9="L",C$10="IB"),IF((($C$7*Coefficients!$C$16)/($A3654*($C$4/100)))&lt;=1,2*ASIN(($C$7*Coefficients!$C$16)/( $A3654*($C$4/100)))*180/PI(),180),IF(AND(C$9="C",C$10="IB"),IF((($C$7*Coefficients!$D$16)/($A3654*($C$4/100)))&lt;=1,2*ASIN(($C$7*Coefficients!$D$16)/( $A3654*($C$4/100)))*180/PI(),180),IF(AND(C$9="L",C$10="D"),IF((($C$7*Coefficients!$E$16)/($A3654*($C$4/100)))&lt;=1,2*ASIN(($C$7*Coefficients!$E$16)/( $A3654*($C$4/100)))*180/PI(),180),IF(AND(C$9="C",C$10="D"),IF((($C$7*Coefficients!$F$16)/($A3654*($C$4/100)))&lt;=1,2*ASIN(($C$7*Coefficients!$F$16)/( $A3654*($C$4/100)))*180/PI(),180),FALSE))))</f>
        <v>1.879559055727849</v>
      </c>
      <c r="H3654" s="50">
        <f>IF(AND(C$9="L",C$10="IB"),(($C$7*Coefficients!$C$16)/($A3654*SIN(C$5*PI()/180))*100/2)^2*PI(),IF(AND(C$9="C",C$10="IB"),(($C$7*Coefficients!$D$16)/($A3654*SIN(C$5*PI()/180))*100/2)^2*PI(),IF(AND(C$9="L",C$10="D"),(($C$7*Coefficients!$E$16)/($A3654*SIN(C$5*PI()/180))*100/2)^2*PI(),IF(AND(C$9="C",C$10="D"),(($C$7* Coefficients!$F$16)/($A3654*SIN(C$5*PI()/180))*100/2)^2*PI(),FALSE))))</f>
        <v>1.4824076076046804</v>
      </c>
      <c r="I3654" s="42">
        <f t="shared" si="401"/>
        <v>1.9234902400059217E-2</v>
      </c>
      <c r="L3654" s="44"/>
    </row>
    <row r="3655" spans="1:12" x14ac:dyDescent="0.25">
      <c r="A3655" s="51">
        <f t="shared" si="402"/>
        <v>41686.938347025411</v>
      </c>
      <c r="B3655" s="5">
        <f t="shared" si="396"/>
        <v>7.5244942714038814E-4</v>
      </c>
      <c r="C3655" s="49">
        <f t="shared" si="399"/>
        <v>-62.470453682175844</v>
      </c>
      <c r="D3655" s="5">
        <f t="shared" si="397"/>
        <v>400.9996528421662</v>
      </c>
      <c r="E3655" s="5">
        <f t="shared" si="398"/>
        <v>18269.1368645205</v>
      </c>
      <c r="F3655" s="5">
        <f t="shared" si="400"/>
        <v>42.617180293541324</v>
      </c>
      <c r="G3655" s="16">
        <f>IF(AND(C$9="L",C$10="IB"),IF((($C$7*Coefficients!$C$16)/($A3655*($C$4/100)))&lt;=1,2*ASIN(($C$7*Coefficients!$C$16)/( $A3655*($C$4/100)))*180/PI(),180),IF(AND(C$9="C",C$10="IB"),IF((($C$7*Coefficients!$D$16)/($A3655*($C$4/100)))&lt;=1,2*ASIN(($C$7*Coefficients!$D$16)/( $A3655*($C$4/100)))*180/PI(),180),IF(AND(C$9="L",C$10="D"),IF((($C$7*Coefficients!$E$16)/($A3655*($C$4/100)))&lt;=1,2*ASIN(($C$7*Coefficients!$E$16)/( $A3655*($C$4/100)))*180/PI(),180),IF(AND(C$9="C",C$10="D"),IF((($C$7*Coefficients!$F$16)/($A3655*($C$4/100)))&lt;=1,2*ASIN(($C$7*Coefficients!$F$16)/( $A3655*($C$4/100)))*180/PI(),180),FALSE))))</f>
        <v>1.8752358034874101</v>
      </c>
      <c r="H3655" s="50">
        <f>IF(AND(C$9="L",C$10="IB"),(($C$7*Coefficients!$C$16)/($A3655*SIN(C$5*PI()/180))*100/2)^2*PI(),IF(AND(C$9="C",C$10="IB"),(($C$7*Coefficients!$D$16)/($A3655*SIN(C$5*PI()/180))*100/2)^2*PI(),IF(AND(C$9="L",C$10="D"),(($C$7*Coefficients!$E$16)/($A3655*SIN(C$5*PI()/180))*100/2)^2*PI(),IF(AND(C$9="C",C$10="D"),(($C$7* Coefficients!$F$16)/($A3655*SIN(C$5*PI()/180))*100/2)^2*PI(),FALSE))))</f>
        <v>1.4755965633328161</v>
      </c>
      <c r="I3655" s="42">
        <f t="shared" si="401"/>
        <v>1.919066335215967E-2</v>
      </c>
      <c r="L3655" s="44"/>
    </row>
    <row r="3656" spans="1:12" x14ac:dyDescent="0.25">
      <c r="A3656" s="51">
        <f t="shared" si="402"/>
        <v>41783.036664654028</v>
      </c>
      <c r="B3656" s="5">
        <f t="shared" si="396"/>
        <v>2.6987313001806826E-4</v>
      </c>
      <c r="C3656" s="49">
        <f t="shared" si="399"/>
        <v>-71.37680707847322</v>
      </c>
      <c r="D3656" s="5">
        <f t="shared" si="397"/>
        <v>401.92405251112257</v>
      </c>
      <c r="E3656" s="5">
        <f t="shared" si="398"/>
        <v>18353.463368854427</v>
      </c>
      <c r="F3656" s="5">
        <f t="shared" si="400"/>
        <v>42.637180293541334</v>
      </c>
      <c r="G3656" s="16">
        <f>IF(AND(C$9="L",C$10="IB"),IF((($C$7*Coefficients!$C$16)/($A3656*($C$4/100)))&lt;=1,2*ASIN(($C$7*Coefficients!$C$16)/( $A3656*($C$4/100)))*180/PI(),180),IF(AND(C$9="C",C$10="IB"),IF((($C$7*Coefficients!$D$16)/($A3656*($C$4/100)))&lt;=1,2*ASIN(($C$7*Coefficients!$D$16)/( $A3656*($C$4/100)))*180/PI(),180),IF(AND(C$9="L",C$10="D"),IF((($C$7*Coefficients!$E$16)/($A3656*($C$4/100)))&lt;=1,2*ASIN(($C$7*Coefficients!$E$16)/( $A3656*($C$4/100)))*180/PI(),180),IF(AND(C$9="C",C$10="D"),IF((($C$7*Coefficients!$F$16)/($A3656*($C$4/100)))&lt;=1,2*ASIN(($C$7*Coefficients!$F$16)/( $A3656*($C$4/100)))*180/PI(),180),FALSE))))</f>
        <v>1.8709224971113851</v>
      </c>
      <c r="H3656" s="50">
        <f>IF(AND(C$9="L",C$10="IB"),(($C$7*Coefficients!$C$16)/($A3656*SIN(C$5*PI()/180))*100/2)^2*PI(),IF(AND(C$9="C",C$10="IB"),(($C$7*Coefficients!$D$16)/($A3656*SIN(C$5*PI()/180))*100/2)^2*PI(),IF(AND(C$9="L",C$10="D"),(($C$7*Coefficients!$E$16)/($A3656*SIN(C$5*PI()/180))*100/2)^2*PI(),IF(AND(C$9="C",C$10="D"),(($C$7* Coefficients!$F$16)/($A3656*SIN(C$5*PI()/180))*100/2)^2*PI(),FALSE))))</f>
        <v>1.4688168129667802</v>
      </c>
      <c r="I3656" s="42">
        <f t="shared" si="401"/>
        <v>1.9146526051246837E-2</v>
      </c>
      <c r="L3656" s="44"/>
    </row>
    <row r="3657" spans="1:12" x14ac:dyDescent="0.25">
      <c r="A3657" s="51">
        <f t="shared" si="402"/>
        <v>41879.356511783662</v>
      </c>
      <c r="B3657" s="5">
        <f t="shared" si="396"/>
        <v>2.1515229709594895E-4</v>
      </c>
      <c r="C3657" s="49">
        <f t="shared" si="399"/>
        <v>-73.345080255326451</v>
      </c>
      <c r="D3657" s="5">
        <f t="shared" si="397"/>
        <v>402.85058314139491</v>
      </c>
      <c r="E3657" s="5">
        <f t="shared" si="398"/>
        <v>18438.179106647254</v>
      </c>
      <c r="F3657" s="5">
        <f t="shared" si="400"/>
        <v>42.65718029354133</v>
      </c>
      <c r="G3657" s="16">
        <f>IF(AND(C$9="L",C$10="IB"),IF((($C$7*Coefficients!$C$16)/($A3657*($C$4/100)))&lt;=1,2*ASIN(($C$7*Coefficients!$C$16)/( $A3657*($C$4/100)))*180/PI(),180),IF(AND(C$9="C",C$10="IB"),IF((($C$7*Coefficients!$D$16)/($A3657*($C$4/100)))&lt;=1,2*ASIN(($C$7*Coefficients!$D$16)/( $A3657*($C$4/100)))*180/PI(),180),IF(AND(C$9="L",C$10="D"),IF((($C$7*Coefficients!$E$16)/($A3657*($C$4/100)))&lt;=1,2*ASIN(($C$7*Coefficients!$E$16)/( $A3657*($C$4/100)))*180/PI(),180),IF(AND(C$9="C",C$10="D"),IF((($C$7*Coefficients!$F$16)/($A3657*($C$4/100)))&lt;=1,2*ASIN(($C$7*Coefficients!$F$16)/( $A3657*($C$4/100)))*180/PI(),180),FALSE))))</f>
        <v>1.8666191137066033</v>
      </c>
      <c r="H3657" s="50">
        <f>IF(AND(C$9="L",C$10="IB"),(($C$7*Coefficients!$C$16)/($A3657*SIN(C$5*PI()/180))*100/2)^2*PI(),IF(AND(C$9="C",C$10="IB"),(($C$7*Coefficients!$D$16)/($A3657*SIN(C$5*PI()/180))*100/2)^2*PI(),IF(AND(C$9="L",C$10="D"),(($C$7*Coefficients!$E$16)/($A3657*SIN(C$5*PI()/180))*100/2)^2*PI(),IF(AND(C$9="C",C$10="D"),(($C$7* Coefficients!$F$16)/($A3657*SIN(C$5*PI()/180))*100/2)^2*PI(),FALSE))))</f>
        <v>1.4620682127241382</v>
      </c>
      <c r="I3657" s="42">
        <f t="shared" si="401"/>
        <v>1.9102490263309149E-2</v>
      </c>
      <c r="L3657" s="44"/>
    </row>
    <row r="3658" spans="1:12" x14ac:dyDescent="0.25">
      <c r="A3658" s="51">
        <f t="shared" si="402"/>
        <v>41975.898399092563</v>
      </c>
      <c r="B3658" s="5">
        <f t="shared" si="396"/>
        <v>6.9420028211154578E-4</v>
      </c>
      <c r="C3658" s="49">
        <f t="shared" si="399"/>
        <v>-63.170304283489116</v>
      </c>
      <c r="D3658" s="5">
        <f t="shared" si="397"/>
        <v>403.77924964535646</v>
      </c>
      <c r="E3658" s="5">
        <f t="shared" si="398"/>
        <v>18523.285874519028</v>
      </c>
      <c r="F3658" s="5">
        <f t="shared" si="400"/>
        <v>42.677180293541326</v>
      </c>
      <c r="G3658" s="16">
        <f>IF(AND(C$9="L",C$10="IB"),IF((($C$7*Coefficients!$C$16)/($A3658*($C$4/100)))&lt;=1,2*ASIN(($C$7*Coefficients!$C$16)/( $A3658*($C$4/100)))*180/PI(),180),IF(AND(C$9="C",C$10="IB"),IF((($C$7*Coefficients!$D$16)/($A3658*($C$4/100)))&lt;=1,2*ASIN(($C$7*Coefficients!$D$16)/( $A3658*($C$4/100)))*180/PI(),180),IF(AND(C$9="L",C$10="D"),IF((($C$7*Coefficients!$E$16)/($A3658*($C$4/100)))&lt;=1,2*ASIN(($C$7*Coefficients!$E$16)/( $A3658*($C$4/100)))*180/PI(),180),IF(AND(C$9="C",C$10="D"),IF((($C$7*Coefficients!$F$16)/($A3658*($C$4/100)))&lt;=1,2*ASIN(($C$7*Coefficients!$F$16)/( $A3658*($C$4/100)))*180/PI(),180),FALSE))))</f>
        <v>1.8623256304326727</v>
      </c>
      <c r="H3658" s="50">
        <f>IF(AND(C$9="L",C$10="IB"),(($C$7*Coefficients!$C$16)/($A3658*SIN(C$5*PI()/180))*100/2)^2*PI(),IF(AND(C$9="C",C$10="IB"),(($C$7*Coefficients!$D$16)/($A3658*SIN(C$5*PI()/180))*100/2)^2*PI(),IF(AND(C$9="L",C$10="D"),(($C$7*Coefficients!$E$16)/($A3658*SIN(C$5*PI()/180))*100/2)^2*PI(),IF(AND(C$9="C",C$10="D"),(($C$7* Coefficients!$F$16)/($A3658*SIN(C$5*PI()/180))*100/2)^2*PI(),FALSE))))</f>
        <v>1.4553506194830717</v>
      </c>
      <c r="I3658" s="42">
        <f t="shared" si="401"/>
        <v>1.9058555754873242E-2</v>
      </c>
      <c r="L3658" s="44"/>
    </row>
    <row r="3659" spans="1:12" x14ac:dyDescent="0.25">
      <c r="A3659" s="51">
        <f t="shared" si="402"/>
        <v>42072.662838436197</v>
      </c>
      <c r="B3659" s="5">
        <f t="shared" si="396"/>
        <v>1.1589098647916179E-3</v>
      </c>
      <c r="C3659" s="49">
        <f t="shared" si="399"/>
        <v>-58.71900680697248</v>
      </c>
      <c r="D3659" s="5">
        <f t="shared" si="397"/>
        <v>404.7100569467047</v>
      </c>
      <c r="E3659" s="5">
        <f t="shared" si="398"/>
        <v>18608.785477382567</v>
      </c>
      <c r="F3659" s="5">
        <f t="shared" si="400"/>
        <v>42.697180293541322</v>
      </c>
      <c r="G3659" s="16">
        <f>IF(AND(C$9="L",C$10="IB"),IF((($C$7*Coefficients!$C$16)/($A3659*($C$4/100)))&lt;=1,2*ASIN(($C$7*Coefficients!$C$16)/( $A3659*($C$4/100)))*180/PI(),180),IF(AND(C$9="C",C$10="IB"),IF((($C$7*Coefficients!$D$16)/($A3659*($C$4/100)))&lt;=1,2*ASIN(($C$7*Coefficients!$D$16)/( $A3659*($C$4/100)))*180/PI(),180),IF(AND(C$9="L",C$10="D"),IF((($C$7*Coefficients!$E$16)/($A3659*($C$4/100)))&lt;=1,2*ASIN(($C$7*Coefficients!$E$16)/( $A3659*($C$4/100)))*180/PI(),180),IF(AND(C$9="C",C$10="D"),IF((($C$7*Coefficients!$F$16)/($A3659*($C$4/100)))&lt;=1,2*ASIN(($C$7*Coefficients!$F$16)/( $A3659*($C$4/100)))*180/PI(),180),FALSE))))</f>
        <v>1.8580420245018581</v>
      </c>
      <c r="H3659" s="50">
        <f>IF(AND(C$9="L",C$10="IB"),(($C$7*Coefficients!$C$16)/($A3659*SIN(C$5*PI()/180))*100/2)^2*PI(),IF(AND(C$9="C",C$10="IB"),(($C$7*Coefficients!$D$16)/($A3659*SIN(C$5*PI()/180))*100/2)^2*PI(),IF(AND(C$9="L",C$10="D"),(($C$7*Coefficients!$E$16)/($A3659*SIN(C$5*PI()/180))*100/2)^2*PI(),IF(AND(C$9="C",C$10="D"),(($C$7* Coefficients!$F$16)/($A3659*SIN(C$5*PI()/180))*100/2)^2*PI(),FALSE))))</f>
        <v>1.4486638907793501</v>
      </c>
      <c r="I3659" s="42">
        <f t="shared" si="401"/>
        <v>1.9014722293002724E-2</v>
      </c>
      <c r="L3659" s="44"/>
    </row>
    <row r="3660" spans="1:12" x14ac:dyDescent="0.25">
      <c r="A3660" s="51">
        <f t="shared" si="402"/>
        <v>42169.650342849993</v>
      </c>
      <c r="B3660" s="5">
        <f t="shared" si="396"/>
        <v>1.6011330825996173E-3</v>
      </c>
      <c r="C3660" s="49">
        <f t="shared" si="399"/>
        <v>-55.911451379895027</v>
      </c>
      <c r="D3660" s="5">
        <f t="shared" si="397"/>
        <v>405.64300998048725</v>
      </c>
      <c r="E3660" s="5">
        <f t="shared" si="398"/>
        <v>18694.679728481809</v>
      </c>
      <c r="F3660" s="5">
        <f t="shared" si="400"/>
        <v>42.717180293541325</v>
      </c>
      <c r="G3660" s="16">
        <f>IF(AND(C$9="L",C$10="IB"),IF((($C$7*Coefficients!$C$16)/($A3660*($C$4/100)))&lt;=1,2*ASIN(($C$7*Coefficients!$C$16)/( $A3660*($C$4/100)))*180/PI(),180),IF(AND(C$9="C",C$10="IB"),IF((($C$7*Coefficients!$D$16)/($A3660*($C$4/100)))&lt;=1,2*ASIN(($C$7*Coefficients!$D$16)/( $A3660*($C$4/100)))*180/PI(),180),IF(AND(C$9="L",C$10="D"),IF((($C$7*Coefficients!$E$16)/($A3660*($C$4/100)))&lt;=1,2*ASIN(($C$7*Coefficients!$E$16)/( $A3660*($C$4/100)))*180/PI(),180),IF(AND(C$9="C",C$10="D"),IF((($C$7*Coefficients!$F$16)/($A3660*($C$4/100)))&lt;=1,2*ASIN(($C$7*Coefficients!$F$16)/( $A3660*($C$4/100)))*180/PI(),180),FALSE))))</f>
        <v>1.8537682731789593</v>
      </c>
      <c r="H3660" s="50">
        <f>IF(AND(C$9="L",C$10="IB"),(($C$7*Coefficients!$C$16)/($A3660*SIN(C$5*PI()/180))*100/2)^2*PI(),IF(AND(C$9="C",C$10="IB"),(($C$7*Coefficients!$D$16)/($A3660*SIN(C$5*PI()/180))*100/2)^2*PI(),IF(AND(C$9="L",C$10="D"),(($C$7*Coefficients!$E$16)/($A3660*SIN(C$5*PI()/180))*100/2)^2*PI(),IF(AND(C$9="C",C$10="D"),(($C$7* Coefficients!$F$16)/($A3660*SIN(C$5*PI()/180))*100/2)^2*PI(),FALSE))))</f>
        <v>1.442007884803306</v>
      </c>
      <c r="I3660" s="42">
        <f t="shared" si="401"/>
        <v>1.8970989645296945E-2</v>
      </c>
      <c r="L3660" s="44"/>
    </row>
    <row r="3661" spans="1:12" x14ac:dyDescent="0.25">
      <c r="A3661" s="51">
        <f t="shared" si="402"/>
        <v>42266.861426552045</v>
      </c>
      <c r="B3661" s="5">
        <f t="shared" si="396"/>
        <v>2.0130806369036483E-3</v>
      </c>
      <c r="C3661" s="49">
        <f t="shared" si="399"/>
        <v>-53.922776569182787</v>
      </c>
      <c r="D3661" s="5">
        <f t="shared" si="397"/>
        <v>406.5781136931281</v>
      </c>
      <c r="E3661" s="5">
        <f t="shared" si="398"/>
        <v>18780.970449430246</v>
      </c>
      <c r="F3661" s="5">
        <f t="shared" si="400"/>
        <v>42.737180293541329</v>
      </c>
      <c r="G3661" s="16">
        <f>IF(AND(C$9="L",C$10="IB"),IF((($C$7*Coefficients!$C$16)/($A3661*($C$4/100)))&lt;=1,2*ASIN(($C$7*Coefficients!$C$16)/( $A3661*($C$4/100)))*180/PI(),180),IF(AND(C$9="C",C$10="IB"),IF((($C$7*Coefficients!$D$16)/($A3661*($C$4/100)))&lt;=1,2*ASIN(($C$7*Coefficients!$D$16)/( $A3661*($C$4/100)))*180/PI(),180),IF(AND(C$9="L",C$10="D"),IF((($C$7*Coefficients!$E$16)/($A3661*($C$4/100)))&lt;=1,2*ASIN(($C$7*Coefficients!$E$16)/( $A3661*($C$4/100)))*180/PI(),180),IF(AND(C$9="C",C$10="D"),IF((($C$7*Coefficients!$F$16)/($A3661*($C$4/100)))&lt;=1,2*ASIN(($C$7*Coefficients!$F$16)/( $A3661*($C$4/100)))*180/PI(),180),FALSE))))</f>
        <v>1.849504353781189</v>
      </c>
      <c r="H3661" s="50">
        <f>IF(AND(C$9="L",C$10="IB"),(($C$7*Coefficients!$C$16)/($A3661*SIN(C$5*PI()/180))*100/2)^2*PI(),IF(AND(C$9="C",C$10="IB"),(($C$7*Coefficients!$D$16)/($A3661*SIN(C$5*PI()/180))*100/2)^2*PI(),IF(AND(C$9="L",C$10="D"),(($C$7*Coefficients!$E$16)/($A3661*SIN(C$5*PI()/180))*100/2)^2*PI(),IF(AND(C$9="C",C$10="D"),(($C$7* Coefficients!$F$16)/($A3661*SIN(C$5*PI()/180))*100/2)^2*PI(),FALSE))))</f>
        <v>1.4353824603968277</v>
      </c>
      <c r="I3661" s="42">
        <f t="shared" si="401"/>
        <v>1.892735757988976E-2</v>
      </c>
      <c r="L3661" s="44"/>
    </row>
    <row r="3662" spans="1:12" x14ac:dyDescent="0.25">
      <c r="A3662" s="51">
        <f t="shared" si="402"/>
        <v>42364.296604945841</v>
      </c>
      <c r="B3662" s="5">
        <f t="shared" si="396"/>
        <v>2.3874632112326241E-3</v>
      </c>
      <c r="C3662" s="49">
        <f t="shared" si="399"/>
        <v>-52.441266235988103</v>
      </c>
      <c r="D3662" s="5">
        <f t="shared" si="397"/>
        <v>407.51537304245403</v>
      </c>
      <c r="E3662" s="5">
        <f t="shared" si="398"/>
        <v>18867.659470249549</v>
      </c>
      <c r="F3662" s="5">
        <f t="shared" si="400"/>
        <v>42.757180293541325</v>
      </c>
      <c r="G3662" s="16">
        <f>IF(AND(C$9="L",C$10="IB"),IF((($C$7*Coefficients!$C$16)/($A3662*($C$4/100)))&lt;=1,2*ASIN(($C$7*Coefficients!$C$16)/( $A3662*($C$4/100)))*180/PI(),180),IF(AND(C$9="C",C$10="IB"),IF((($C$7*Coefficients!$D$16)/($A3662*($C$4/100)))&lt;=1,2*ASIN(($C$7*Coefficients!$D$16)/( $A3662*($C$4/100)))*180/PI(),180),IF(AND(C$9="L",C$10="D"),IF((($C$7*Coefficients!$E$16)/($A3662*($C$4/100)))&lt;=1,2*ASIN(($C$7*Coefficients!$E$16)/( $A3662*($C$4/100)))*180/PI(),180),IF(AND(C$9="C",C$10="D"),IF((($C$7*Coefficients!$F$16)/($A3662*($C$4/100)))&lt;=1,2*ASIN(($C$7*Coefficients!$F$16)/( $A3662*($C$4/100)))*180/PI(),180),FALSE))))</f>
        <v>1.8452502436780518</v>
      </c>
      <c r="H3662" s="50">
        <f>IF(AND(C$9="L",C$10="IB"),(($C$7*Coefficients!$C$16)/($A3662*SIN(C$5*PI()/180))*100/2)^2*PI(),IF(AND(C$9="C",C$10="IB"),(($C$7*Coefficients!$D$16)/($A3662*SIN(C$5*PI()/180))*100/2)^2*PI(),IF(AND(C$9="L",C$10="D"),(($C$7*Coefficients!$E$16)/($A3662*SIN(C$5*PI()/180))*100/2)^2*PI(),IF(AND(C$9="C",C$10="D"),(($C$7* Coefficients!$F$16)/($A3662*SIN(C$5*PI()/180))*100/2)^2*PI(),FALSE))))</f>
        <v>1.4287874770503659</v>
      </c>
      <c r="I3662" s="42">
        <f t="shared" si="401"/>
        <v>1.8883825865448303E-2</v>
      </c>
      <c r="L3662" s="44"/>
    </row>
    <row r="3663" spans="1:12" x14ac:dyDescent="0.25">
      <c r="A3663" s="51">
        <f t="shared" si="402"/>
        <v>42461.956394622997</v>
      </c>
      <c r="B3663" s="5">
        <f t="shared" si="396"/>
        <v>2.7176258305029884E-3</v>
      </c>
      <c r="C3663" s="49">
        <f t="shared" si="399"/>
        <v>-51.31620676468286</v>
      </c>
      <c r="D3663" s="5">
        <f t="shared" si="397"/>
        <v>408.45479299772103</v>
      </c>
      <c r="E3663" s="5">
        <f t="shared" si="398"/>
        <v>18954.748629408405</v>
      </c>
      <c r="F3663" s="5">
        <f t="shared" si="400"/>
        <v>42.777180293541328</v>
      </c>
      <c r="G3663" s="16">
        <f>IF(AND(C$9="L",C$10="IB"),IF((($C$7*Coefficients!$C$16)/($A3663*($C$4/100)))&lt;=1,2*ASIN(($C$7*Coefficients!$C$16)/( $A3663*($C$4/100)))*180/PI(),180),IF(AND(C$9="C",C$10="IB"),IF((($C$7*Coefficients!$D$16)/($A3663*($C$4/100)))&lt;=1,2*ASIN(($C$7*Coefficients!$D$16)/( $A3663*($C$4/100)))*180/PI(),180),IF(AND(C$9="L",C$10="D"),IF((($C$7*Coefficients!$E$16)/($A3663*($C$4/100)))&lt;=1,2*ASIN(($C$7*Coefficients!$E$16)/( $A3663*($C$4/100)))*180/PI(),180),IF(AND(C$9="C",C$10="D"),IF((($C$7*Coefficients!$F$16)/($A3663*($C$4/100)))&lt;=1,2*ASIN(($C$7*Coefficients!$F$16)/( $A3663*($C$4/100)))*180/PI(),180),FALSE))))</f>
        <v>1.8410059202912226</v>
      </c>
      <c r="H3663" s="50">
        <f>IF(AND(C$9="L",C$10="IB"),(($C$7*Coefficients!$C$16)/($A3663*SIN(C$5*PI()/180))*100/2)^2*PI(),IF(AND(C$9="C",C$10="IB"),(($C$7*Coefficients!$D$16)/($A3663*SIN(C$5*PI()/180))*100/2)^2*PI(),IF(AND(C$9="L",C$10="D"),(($C$7*Coefficients!$E$16)/($A3663*SIN(C$5*PI()/180))*100/2)^2*PI(),IF(AND(C$9="C",C$10="D"),(($C$7* Coefficients!$F$16)/($A3663*SIN(C$5*PI()/180))*100/2)^2*PI(),FALSE))))</f>
        <v>1.4222227948999548</v>
      </c>
      <c r="I3663" s="42">
        <f t="shared" si="401"/>
        <v>1.8840394271171759E-2</v>
      </c>
      <c r="L3663" s="44"/>
    </row>
    <row r="3664" spans="1:12" x14ac:dyDescent="0.25">
      <c r="A3664" s="51">
        <f t="shared" si="402"/>
        <v>42559.841313365992</v>
      </c>
      <c r="B3664" s="5">
        <f t="shared" si="396"/>
        <v>2.9976727153062511E-3</v>
      </c>
      <c r="C3664" s="49">
        <f t="shared" si="399"/>
        <v>-50.464315699904922</v>
      </c>
      <c r="D3664" s="5">
        <f t="shared" si="397"/>
        <v>409.39637853963995</v>
      </c>
      <c r="E3664" s="5">
        <f t="shared" si="398"/>
        <v>19042.239773861445</v>
      </c>
      <c r="F3664" s="5">
        <f t="shared" si="400"/>
        <v>42.797180293541324</v>
      </c>
      <c r="G3664" s="16">
        <f>IF(AND(C$9="L",C$10="IB"),IF((($C$7*Coefficients!$C$16)/($A3664*($C$4/100)))&lt;=1,2*ASIN(($C$7*Coefficients!$C$16)/( $A3664*($C$4/100)))*180/PI(),180),IF(AND(C$9="C",C$10="IB"),IF((($C$7*Coefficients!$D$16)/($A3664*($C$4/100)))&lt;=1,2*ASIN(($C$7*Coefficients!$D$16)/( $A3664*($C$4/100)))*180/PI(),180),IF(AND(C$9="L",C$10="D"),IF((($C$7*Coefficients!$E$16)/($A3664*($C$4/100)))&lt;=1,2*ASIN(($C$7*Coefficients!$E$16)/( $A3664*($C$4/100)))*180/PI(),180),IF(AND(C$9="C",C$10="D"),IF((($C$7*Coefficients!$F$16)/($A3664*($C$4/100)))&lt;=1,2*ASIN(($C$7*Coefficients!$F$16)/( $A3664*($C$4/100)))*180/PI(),180),FALSE))))</f>
        <v>1.8367713610944256</v>
      </c>
      <c r="H3664" s="50">
        <f>IF(AND(C$9="L",C$10="IB"),(($C$7*Coefficients!$C$16)/($A3664*SIN(C$5*PI()/180))*100/2)^2*PI(),IF(AND(C$9="C",C$10="IB"),(($C$7*Coefficients!$D$16)/($A3664*SIN(C$5*PI()/180))*100/2)^2*PI(),IF(AND(C$9="L",C$10="D"),(($C$7*Coefficients!$E$16)/($A3664*SIN(C$5*PI()/180))*100/2)^2*PI(),IF(AND(C$9="C",C$10="D"),(($C$7* Coefficients!$F$16)/($A3664*SIN(C$5*PI()/180))*100/2)^2*PI(),FALSE))))</f>
        <v>1.415688274724245</v>
      </c>
      <c r="I3664" s="42">
        <f t="shared" si="401"/>
        <v>1.8797062566790132E-2</v>
      </c>
      <c r="L3664" s="44"/>
    </row>
    <row r="3665" spans="1:12" x14ac:dyDescent="0.25">
      <c r="A3665" s="51">
        <f t="shared" si="402"/>
        <v>42657.951880150926</v>
      </c>
      <c r="B3665" s="5">
        <f t="shared" si="396"/>
        <v>3.2225801988283505E-3</v>
      </c>
      <c r="C3665" s="49">
        <f t="shared" si="399"/>
        <v>-49.835925315176482</v>
      </c>
      <c r="D3665" s="5">
        <f t="shared" si="397"/>
        <v>410.34013466040363</v>
      </c>
      <c r="E3665" s="5">
        <f t="shared" si="398"/>
        <v>19130.134759088491</v>
      </c>
      <c r="F3665" s="5">
        <f t="shared" si="400"/>
        <v>42.81718029354132</v>
      </c>
      <c r="G3665" s="16">
        <f>IF(AND(C$9="L",C$10="IB"),IF((($C$7*Coefficients!$C$16)/($A3665*($C$4/100)))&lt;=1,2*ASIN(($C$7*Coefficients!$C$16)/( $A3665*($C$4/100)))*180/PI(),180),IF(AND(C$9="C",C$10="IB"),IF((($C$7*Coefficients!$D$16)/($A3665*($C$4/100)))&lt;=1,2*ASIN(($C$7*Coefficients!$D$16)/( $A3665*($C$4/100)))*180/PI(),180),IF(AND(C$9="L",C$10="D"),IF((($C$7*Coefficients!$E$16)/($A3665*($C$4/100)))&lt;=1,2*ASIN(($C$7*Coefficients!$E$16)/( $A3665*($C$4/100)))*180/PI(),180),IF(AND(C$9="C",C$10="D"),IF((($C$7*Coefficients!$F$16)/($A3665*($C$4/100)))&lt;=1,2*ASIN(($C$7*Coefficients!$F$16)/( $A3665*($C$4/100)))*180/PI(),180),FALSE))))</f>
        <v>1.8325465436133155</v>
      </c>
      <c r="H3665" s="50">
        <f>IF(AND(C$9="L",C$10="IB"),(($C$7*Coefficients!$C$16)/($A3665*SIN(C$5*PI()/180))*100/2)^2*PI(),IF(AND(C$9="C",C$10="IB"),(($C$7*Coefficients!$D$16)/($A3665*SIN(C$5*PI()/180))*100/2)^2*PI(),IF(AND(C$9="L",C$10="D"),(($C$7*Coefficients!$E$16)/($A3665*SIN(C$5*PI()/180))*100/2)^2*PI(),IF(AND(C$9="C",C$10="D"),(($C$7* Coefficients!$F$16)/($A3665*SIN(C$5*PI()/180))*100/2)^2*PI(),FALSE))))</f>
        <v>1.4091837779415508</v>
      </c>
      <c r="I3665" s="42">
        <f t="shared" si="401"/>
        <v>1.8753830522563044E-2</v>
      </c>
      <c r="L3665" s="44"/>
    </row>
    <row r="3666" spans="1:12" x14ac:dyDescent="0.25">
      <c r="A3666" s="51">
        <f t="shared" si="402"/>
        <v>42756.288615150261</v>
      </c>
      <c r="B3666" s="5">
        <f t="shared" si="396"/>
        <v>3.3882954352383813E-3</v>
      </c>
      <c r="C3666" s="49">
        <f t="shared" si="399"/>
        <v>-49.400374586071322</v>
      </c>
      <c r="D3666" s="5">
        <f t="shared" si="397"/>
        <v>411.28606636371325</v>
      </c>
      <c r="E3666" s="5">
        <f t="shared" si="398"/>
        <v>19218.435449133878</v>
      </c>
      <c r="F3666" s="5">
        <f t="shared" si="400"/>
        <v>42.837180293541323</v>
      </c>
      <c r="G3666" s="16">
        <f>IF(AND(C$9="L",C$10="IB"),IF((($C$7*Coefficients!$C$16)/($A3666*($C$4/100)))&lt;=1,2*ASIN(($C$7*Coefficients!$C$16)/( $A3666*($C$4/100)))*180/PI(),180),IF(AND(C$9="C",C$10="IB"),IF((($C$7*Coefficients!$D$16)/($A3666*($C$4/100)))&lt;=1,2*ASIN(($C$7*Coefficients!$D$16)/( $A3666*($C$4/100)))*180/PI(),180),IF(AND(C$9="L",C$10="D"),IF((($C$7*Coefficients!$E$16)/($A3666*($C$4/100)))&lt;=1,2*ASIN(($C$7*Coefficients!$E$16)/( $A3666*($C$4/100)))*180/PI(),180),IF(AND(C$9="C",C$10="D"),IF((($C$7*Coefficients!$F$16)/($A3666*($C$4/100)))&lt;=1,2*ASIN(($C$7*Coefficients!$F$16)/( $A3666*($C$4/100)))*180/PI(),180),FALSE))))</f>
        <v>1.8283314454253548</v>
      </c>
      <c r="H3666" s="50">
        <f>IF(AND(C$9="L",C$10="IB"),(($C$7*Coefficients!$C$16)/($A3666*SIN(C$5*PI()/180))*100/2)^2*PI(),IF(AND(C$9="C",C$10="IB"),(($C$7*Coefficients!$D$16)/($A3666*SIN(C$5*PI()/180))*100/2)^2*PI(),IF(AND(C$9="L",C$10="D"),(($C$7*Coefficients!$E$16)/($A3666*SIN(C$5*PI()/180))*100/2)^2*PI(),IF(AND(C$9="C",C$10="D"),(($C$7* Coefficients!$F$16)/($A3666*SIN(C$5*PI()/180))*100/2)^2*PI(),FALSE))))</f>
        <v>1.4027091666069107</v>
      </c>
      <c r="I3666" s="42">
        <f t="shared" si="401"/>
        <v>1.8710697909278498E-2</v>
      </c>
      <c r="L3666" s="44"/>
    </row>
    <row r="3667" spans="1:12" x14ac:dyDescent="0.25">
      <c r="A3667" s="51">
        <f t="shared" si="402"/>
        <v>42854.852039735568</v>
      </c>
      <c r="B3667" s="5">
        <f t="shared" si="396"/>
        <v>3.4918188359962144E-3</v>
      </c>
      <c r="C3667" s="49">
        <f t="shared" si="399"/>
        <v>-49.138965932594793</v>
      </c>
      <c r="D3667" s="5">
        <f t="shared" si="397"/>
        <v>412.2341786648044</v>
      </c>
      <c r="E3667" s="5">
        <f t="shared" si="398"/>
        <v>19307.143716645958</v>
      </c>
      <c r="F3667" s="5">
        <f t="shared" si="400"/>
        <v>42.857180293541326</v>
      </c>
      <c r="G3667" s="16">
        <f>IF(AND(C$9="L",C$10="IB"),IF((($C$7*Coefficients!$C$16)/($A3667*($C$4/100)))&lt;=1,2*ASIN(($C$7*Coefficients!$C$16)/( $A3667*($C$4/100)))*180/PI(),180),IF(AND(C$9="C",C$10="IB"),IF((($C$7*Coefficients!$D$16)/($A3667*($C$4/100)))&lt;=1,2*ASIN(($C$7*Coefficients!$D$16)/( $A3667*($C$4/100)))*180/PI(),180),IF(AND(C$9="L",C$10="D"),IF((($C$7*Coefficients!$E$16)/($A3667*($C$4/100)))&lt;=1,2*ASIN(($C$7*Coefficients!$E$16)/( $A3667*($C$4/100)))*180/PI(),180),IF(AND(C$9="C",C$10="D"),IF((($C$7*Coefficients!$F$16)/($A3667*($C$4/100)))&lt;=1,2*ASIN(($C$7*Coefficients!$F$16)/( $A3667*($C$4/100)))*180/PI(),180),FALSE))))</f>
        <v>1.8241260441596943</v>
      </c>
      <c r="H3667" s="50">
        <f>IF(AND(C$9="L",C$10="IB"),(($C$7*Coefficients!$C$16)/($A3667*SIN(C$5*PI()/180))*100/2)^2*PI(),IF(AND(C$9="C",C$10="IB"),(($C$7*Coefficients!$D$16)/($A3667*SIN(C$5*PI()/180))*100/2)^2*PI(),IF(AND(C$9="L",C$10="D"),(($C$7*Coefficients!$E$16)/($A3667*SIN(C$5*PI()/180))*100/2)^2*PI(),IF(AND(C$9="C",C$10="D"),(($C$7* Coefficients!$F$16)/($A3667*SIN(C$5*PI()/180))*100/2)^2*PI(),FALSE))))</f>
        <v>1.3962643034091646</v>
      </c>
      <c r="I3667" s="42">
        <f t="shared" si="401"/>
        <v>1.8667664498251673E-2</v>
      </c>
      <c r="L3667" s="44"/>
    </row>
    <row r="3668" spans="1:12" x14ac:dyDescent="0.25">
      <c r="A3668" s="51">
        <f t="shared" si="402"/>
        <v>42953.642676480318</v>
      </c>
      <c r="B3668" s="5">
        <f t="shared" si="396"/>
        <v>3.5312684221284539E-3</v>
      </c>
      <c r="C3668" s="49">
        <f t="shared" si="399"/>
        <v>-49.041385383552445</v>
      </c>
      <c r="D3668" s="5">
        <f t="shared" si="397"/>
        <v>413.18447659047422</v>
      </c>
      <c r="E3668" s="5">
        <f t="shared" si="398"/>
        <v>19396.261442916821</v>
      </c>
      <c r="F3668" s="5">
        <f t="shared" si="400"/>
        <v>42.877180293541322</v>
      </c>
      <c r="G3668" s="16">
        <f>IF(AND(C$9="L",C$10="IB"),IF((($C$7*Coefficients!$C$16)/($A3668*($C$4/100)))&lt;=1,2*ASIN(($C$7*Coefficients!$C$16)/( $A3668*($C$4/100)))*180/PI(),180),IF(AND(C$9="C",C$10="IB"),IF((($C$7*Coefficients!$D$16)/($A3668*($C$4/100)))&lt;=1,2*ASIN(($C$7*Coefficients!$D$16)/( $A3668*($C$4/100)))*180/PI(),180),IF(AND(C$9="L",C$10="D"),IF((($C$7*Coefficients!$E$16)/($A3668*($C$4/100)))&lt;=1,2*ASIN(($C$7*Coefficients!$E$16)/( $A3668*($C$4/100)))*180/PI(),180),IF(AND(C$9="C",C$10="D"),IF((($C$7*Coefficients!$F$16)/($A3668*($C$4/100)))&lt;=1,2*ASIN(($C$7*Coefficients!$F$16)/( $A3668*($C$4/100)))*180/PI(),180),FALSE))))</f>
        <v>1.8199303174970565</v>
      </c>
      <c r="H3668" s="50">
        <f>IF(AND(C$9="L",C$10="IB"),(($C$7*Coefficients!$C$16)/($A3668*SIN(C$5*PI()/180))*100/2)^2*PI(),IF(AND(C$9="C",C$10="IB"),(($C$7*Coefficients!$D$16)/($A3668*SIN(C$5*PI()/180))*100/2)^2*PI(),IF(AND(C$9="L",C$10="D"),(($C$7*Coefficients!$E$16)/($A3668*SIN(C$5*PI()/180))*100/2)^2*PI(),IF(AND(C$9="C",C$10="D"),(($C$7* Coefficients!$F$16)/($A3668*SIN(C$5*PI()/180))*100/2)^2*PI(),FALSE))))</f>
        <v>1.3898490516680395</v>
      </c>
      <c r="I3668" s="42">
        <f t="shared" si="401"/>
        <v>1.8624730061323713E-2</v>
      </c>
      <c r="L3668" s="44"/>
    </row>
    <row r="3669" spans="1:12" x14ac:dyDescent="0.25">
      <c r="A3669" s="51">
        <f t="shared" si="402"/>
        <v>43052.661049162634</v>
      </c>
      <c r="B3669" s="5">
        <f t="shared" si="396"/>
        <v>3.5059245728281054E-3</v>
      </c>
      <c r="C3669" s="49">
        <f t="shared" si="399"/>
        <v>-49.10394863282459</v>
      </c>
      <c r="D3669" s="5">
        <f t="shared" si="397"/>
        <v>414.13696517910756</v>
      </c>
      <c r="E3669" s="5">
        <f t="shared" si="398"/>
        <v>19485.79051792224</v>
      </c>
      <c r="F3669" s="5">
        <f t="shared" si="400"/>
        <v>42.897180293541325</v>
      </c>
      <c r="G3669" s="16">
        <f>IF(AND(C$9="L",C$10="IB"),IF((($C$7*Coefficients!$C$16)/($A3669*($C$4/100)))&lt;=1,2*ASIN(($C$7*Coefficients!$C$16)/( $A3669*($C$4/100)))*180/PI(),180),IF(AND(C$9="C",C$10="IB"),IF((($C$7*Coefficients!$D$16)/($A3669*($C$4/100)))&lt;=1,2*ASIN(($C$7*Coefficients!$D$16)/( $A3669*($C$4/100)))*180/PI(),180),IF(AND(C$9="L",C$10="D"),IF((($C$7*Coefficients!$E$16)/($A3669*($C$4/100)))&lt;=1,2*ASIN(($C$7*Coefficients!$E$16)/( $A3669*($C$4/100)))*180/PI(),180),IF(AND(C$9="C",C$10="D"),IF((($C$7*Coefficients!$F$16)/($A3669*($C$4/100)))&lt;=1,2*ASIN(($C$7*Coefficients!$F$16)/( $A3669*($C$4/100)))*180/PI(),180),FALSE))))</f>
        <v>1.8157442431696118</v>
      </c>
      <c r="H3669" s="50">
        <f>IF(AND(C$9="L",C$10="IB"),(($C$7*Coefficients!$C$16)/($A3669*SIN(C$5*PI()/180))*100/2)^2*PI(),IF(AND(C$9="C",C$10="IB"),(($C$7*Coefficients!$D$16)/($A3669*SIN(C$5*PI()/180))*100/2)^2*PI(),IF(AND(C$9="L",C$10="D"),(($C$7*Coefficients!$E$16)/($A3669*SIN(C$5*PI()/180))*100/2)^2*PI(),IF(AND(C$9="C",C$10="D"),(($C$7* Coefficients!$F$16)/($A3669*SIN(C$5*PI()/180))*100/2)^2*PI(),FALSE))))</f>
        <v>1.3834632753312488</v>
      </c>
      <c r="I3669" s="42">
        <f t="shared" si="401"/>
        <v>1.8581894370860493E-2</v>
      </c>
      <c r="L3669" s="44"/>
    </row>
    <row r="3670" spans="1:12" x14ac:dyDescent="0.25">
      <c r="A3670" s="51">
        <f t="shared" si="402"/>
        <v>43151.907682768069</v>
      </c>
      <c r="B3670" s="5">
        <f t="shared" si="396"/>
        <v>3.41625397957321E-3</v>
      </c>
      <c r="C3670" s="49">
        <f t="shared" si="399"/>
        <v>-49.328996987840448</v>
      </c>
      <c r="D3670" s="5">
        <f t="shared" si="397"/>
        <v>415.09164948070429</v>
      </c>
      <c r="E3670" s="5">
        <f t="shared" si="398"/>
        <v>19575.732840361714</v>
      </c>
      <c r="F3670" s="5">
        <f t="shared" si="400"/>
        <v>42.917180293541321</v>
      </c>
      <c r="G3670" s="16">
        <f>IF(AND(C$9="L",C$10="IB"),IF((($C$7*Coefficients!$C$16)/($A3670*($C$4/100)))&lt;=1,2*ASIN(($C$7*Coefficients!$C$16)/( $A3670*($C$4/100)))*180/PI(),180),IF(AND(C$9="C",C$10="IB"),IF((($C$7*Coefficients!$D$16)/($A3670*($C$4/100)))&lt;=1,2*ASIN(($C$7*Coefficients!$D$16)/( $A3670*($C$4/100)))*180/PI(),180),IF(AND(C$9="L",C$10="D"),IF((($C$7*Coefficients!$E$16)/($A3670*($C$4/100)))&lt;=1,2*ASIN(($C$7*Coefficients!$E$16)/( $A3670*($C$4/100)))*180/PI(),180),IF(AND(C$9="C",C$10="D"),IF((($C$7*Coefficients!$F$16)/($A3670*($C$4/100)))&lt;=1,2*ASIN(($C$7*Coefficients!$F$16)/( $A3670*($C$4/100)))*180/PI(),180),FALSE))))</f>
        <v>1.8115677989608605</v>
      </c>
      <c r="H3670" s="50">
        <f>IF(AND(C$9="L",C$10="IB"),(($C$7*Coefficients!$C$16)/($A3670*SIN(C$5*PI()/180))*100/2)^2*PI(),IF(AND(C$9="C",C$10="IB"),(($C$7*Coefficients!$D$16)/($A3670*SIN(C$5*PI()/180))*100/2)^2*PI(),IF(AND(C$9="L",C$10="D"),(($C$7*Coefficients!$E$16)/($A3670*SIN(C$5*PI()/180))*100/2)^2*PI(),IF(AND(C$9="C",C$10="D"),(($C$7* Coefficients!$F$16)/($A3670*SIN(C$5*PI()/180))*100/2)^2*PI(),FALSE))))</f>
        <v>1.3771068389716121</v>
      </c>
      <c r="I3670" s="42">
        <f t="shared" si="401"/>
        <v>1.8539157199751462E-2</v>
      </c>
      <c r="L3670" s="44"/>
    </row>
    <row r="3671" spans="1:12" x14ac:dyDescent="0.25">
      <c r="A3671" s="51">
        <f t="shared" si="402"/>
        <v>43251.383103492393</v>
      </c>
      <c r="B3671" s="5">
        <f t="shared" si="396"/>
        <v>3.2639119753111673E-3</v>
      </c>
      <c r="C3671" s="49">
        <f t="shared" si="399"/>
        <v>-49.725231245619177</v>
      </c>
      <c r="D3671" s="5">
        <f t="shared" si="397"/>
        <v>416.04853455690539</v>
      </c>
      <c r="E3671" s="5">
        <f t="shared" si="398"/>
        <v>19666.090317698719</v>
      </c>
      <c r="F3671" s="5">
        <f t="shared" si="400"/>
        <v>42.937180293541324</v>
      </c>
      <c r="G3671" s="16">
        <f>IF(AND(C$9="L",C$10="IB"),IF((($C$7*Coefficients!$C$16)/($A3671*($C$4/100)))&lt;=1,2*ASIN(($C$7*Coefficients!$C$16)/( $A3671*($C$4/100)))*180/PI(),180),IF(AND(C$9="C",C$10="IB"),IF((($C$7*Coefficients!$D$16)/($A3671*($C$4/100)))&lt;=1,2*ASIN(($C$7*Coefficients!$D$16)/( $A3671*($C$4/100)))*180/PI(),180),IF(AND(C$9="L",C$10="D"),IF((($C$7*Coefficients!$E$16)/($A3671*($C$4/100)))&lt;=1,2*ASIN(($C$7*Coefficients!$E$16)/( $A3671*($C$4/100)))*180/PI(),180),IF(AND(C$9="C",C$10="D"),IF((($C$7*Coefficients!$F$16)/($A3671*($C$4/100)))&lt;=1,2*ASIN(($C$7*Coefficients!$F$16)/( $A3671*($C$4/100)))*180/PI(),180),FALSE))))</f>
        <v>1.8074009627055174</v>
      </c>
      <c r="H3671" s="50">
        <f>IF(AND(C$9="L",C$10="IB"),(($C$7*Coefficients!$C$16)/($A3671*SIN(C$5*PI()/180))*100/2)^2*PI(),IF(AND(C$9="C",C$10="IB"),(($C$7*Coefficients!$D$16)/($A3671*SIN(C$5*PI()/180))*100/2)^2*PI(),IF(AND(C$9="L",C$10="D"),(($C$7*Coefficients!$E$16)/($A3671*SIN(C$5*PI()/180))*100/2)^2*PI(),IF(AND(C$9="C",C$10="D"),(($C$7* Coefficients!$F$16)/($A3671*SIN(C$5*PI()/180))*100/2)^2*PI(),FALSE))))</f>
        <v>1.3707796077841801</v>
      </c>
      <c r="I3671" s="42">
        <f t="shared" si="401"/>
        <v>1.8496518321408383E-2</v>
      </c>
      <c r="L3671" s="44"/>
    </row>
    <row r="3672" spans="1:12" x14ac:dyDescent="0.25">
      <c r="A3672" s="51">
        <f t="shared" si="402"/>
        <v>43351.087838744388</v>
      </c>
      <c r="B3672" s="5">
        <f t="shared" si="396"/>
        <v>3.0517227943047454E-3</v>
      </c>
      <c r="C3672" s="49">
        <f t="shared" si="399"/>
        <v>-50.309098368284481</v>
      </c>
      <c r="D3672" s="5">
        <f t="shared" si="397"/>
        <v>417.00762548102017</v>
      </c>
      <c r="E3672" s="5">
        <f t="shared" si="398"/>
        <v>19756.86486620118</v>
      </c>
      <c r="F3672" s="5">
        <f t="shared" si="400"/>
        <v>42.957180293541313</v>
      </c>
      <c r="G3672" s="16">
        <f>IF(AND(C$9="L",C$10="IB"),IF((($C$7*Coefficients!$C$16)/($A3672*($C$4/100)))&lt;=1,2*ASIN(($C$7*Coefficients!$C$16)/( $A3672*($C$4/100)))*180/PI(),180),IF(AND(C$9="C",C$10="IB"),IF((($C$7*Coefficients!$D$16)/($A3672*($C$4/100)))&lt;=1,2*ASIN(($C$7*Coefficients!$D$16)/( $A3672*($C$4/100)))*180/PI(),180),IF(AND(C$9="L",C$10="D"),IF((($C$7*Coefficients!$E$16)/($A3672*($C$4/100)))&lt;=1,2*ASIN(($C$7*Coefficients!$E$16)/( $A3672*($C$4/100)))*180/PI(),180),IF(AND(C$9="C",C$10="D"),IF((($C$7*Coefficients!$F$16)/($A3672*($C$4/100)))&lt;=1,2*ASIN(($C$7*Coefficients!$F$16)/( $A3672*($C$4/100)))*180/PI(),180),FALSE))))</f>
        <v>1.8032437122893883</v>
      </c>
      <c r="H3672" s="50">
        <f>IF(AND(C$9="L",C$10="IB"),(($C$7*Coefficients!$C$16)/($A3672*SIN(C$5*PI()/180))*100/2)^2*PI(),IF(AND(C$9="C",C$10="IB"),(($C$7*Coefficients!$D$16)/($A3672*SIN(C$5*PI()/180))*100/2)^2*PI(),IF(AND(C$9="L",C$10="D"),(($C$7*Coefficients!$E$16)/($A3672*SIN(C$5*PI()/180))*100/2)^2*PI(),IF(AND(C$9="C",C$10="D"),(($C$7* Coefficients!$F$16)/($A3672*SIN(C$5*PI()/180))*100/2)^2*PI(),FALSE))))</f>
        <v>1.3644814475833744</v>
      </c>
      <c r="I3672" s="42">
        <f t="shared" si="401"/>
        <v>1.8453977509764172E-2</v>
      </c>
      <c r="L3672" s="44"/>
    </row>
    <row r="3673" spans="1:12" x14ac:dyDescent="0.25">
      <c r="A3673" s="51">
        <f t="shared" si="402"/>
        <v>43451.022417148633</v>
      </c>
      <c r="B3673" s="5">
        <f t="shared" si="396"/>
        <v>2.7836377234614082E-3</v>
      </c>
      <c r="C3673" s="49">
        <f t="shared" si="399"/>
        <v>-51.107745732805313</v>
      </c>
      <c r="D3673" s="5">
        <f t="shared" si="397"/>
        <v>417.96892733805356</v>
      </c>
      <c r="E3673" s="5">
        <f t="shared" si="398"/>
        <v>19848.058410982165</v>
      </c>
      <c r="F3673" s="5">
        <f t="shared" si="400"/>
        <v>42.977180293541323</v>
      </c>
      <c r="G3673" s="16">
        <f>IF(AND(C$9="L",C$10="IB"),IF((($C$7*Coefficients!$C$16)/($A3673*($C$4/100)))&lt;=1,2*ASIN(($C$7*Coefficients!$C$16)/( $A3673*($C$4/100)))*180/PI(),180),IF(AND(C$9="C",C$10="IB"),IF((($C$7*Coefficients!$D$16)/($A3673*($C$4/100)))&lt;=1,2*ASIN(($C$7*Coefficients!$D$16)/( $A3673*($C$4/100)))*180/PI(),180),IF(AND(C$9="L",C$10="D"),IF((($C$7*Coefficients!$E$16)/($A3673*($C$4/100)))&lt;=1,2*ASIN(($C$7*Coefficients!$E$16)/( $A3673*($C$4/100)))*180/PI(),180),IF(AND(C$9="C",C$10="D"),IF((($C$7*Coefficients!$F$16)/($A3673*($C$4/100)))&lt;=1,2*ASIN(($C$7*Coefficients!$F$16)/( $A3673*($C$4/100)))*180/PI(),180),FALSE))))</f>
        <v>1.7990960256492559</v>
      </c>
      <c r="H3673" s="50">
        <f>IF(AND(C$9="L",C$10="IB"),(($C$7*Coefficients!$C$16)/($A3673*SIN(C$5*PI()/180))*100/2)^2*PI(),IF(AND(C$9="C",C$10="IB"),(($C$7*Coefficients!$D$16)/($A3673*SIN(C$5*PI()/180))*100/2)^2*PI(),IF(AND(C$9="L",C$10="D"),(($C$7*Coefficients!$E$16)/($A3673*SIN(C$5*PI()/180))*100/2)^2*PI(),IF(AND(C$9="C",C$10="D"),(($C$7* Coefficients!$F$16)/($A3673*SIN(C$5*PI()/180))*100/2)^2*PI(),FALSE))))</f>
        <v>1.3582122248001443</v>
      </c>
      <c r="I3673" s="42">
        <f t="shared" si="401"/>
        <v>1.841153453927168E-2</v>
      </c>
      <c r="L3673" s="44"/>
    </row>
    <row r="3674" spans="1:12" x14ac:dyDescent="0.25">
      <c r="A3674" s="51">
        <f t="shared" si="402"/>
        <v>43551.187368548315</v>
      </c>
      <c r="B3674" s="5">
        <f t="shared" si="396"/>
        <v>2.4646715232336069E-3</v>
      </c>
      <c r="C3674" s="49">
        <f t="shared" si="399"/>
        <v>-52.164819054329783</v>
      </c>
      <c r="D3674" s="5">
        <f t="shared" si="397"/>
        <v>418.93244522473213</v>
      </c>
      <c r="E3674" s="5">
        <f t="shared" si="398"/>
        <v>19939.672886040589</v>
      </c>
      <c r="F3674" s="5">
        <f t="shared" si="400"/>
        <v>42.997180293541319</v>
      </c>
      <c r="G3674" s="16">
        <f>IF(AND(C$9="L",C$10="IB"),IF((($C$7*Coefficients!$C$16)/($A3674*($C$4/100)))&lt;=1,2*ASIN(($C$7*Coefficients!$C$16)/( $A3674*($C$4/100)))*180/PI(),180),IF(AND(C$9="C",C$10="IB"),IF((($C$7*Coefficients!$D$16)/($A3674*($C$4/100)))&lt;=1,2*ASIN(($C$7*Coefficients!$D$16)/( $A3674*($C$4/100)))*180/PI(),180),IF(AND(C$9="L",C$10="D"),IF((($C$7*Coefficients!$E$16)/($A3674*($C$4/100)))&lt;=1,2*ASIN(($C$7*Coefficients!$E$16)/( $A3674*($C$4/100)))*180/PI(),180),IF(AND(C$9="C",C$10="D"),IF((($C$7*Coefficients!$F$16)/($A3674*($C$4/100)))&lt;=1,2*ASIN(($C$7*Coefficients!$F$16)/( $A3674*($C$4/100)))*180/PI(),180),FALSE))))</f>
        <v>1.7949578807727578</v>
      </c>
      <c r="H3674" s="50">
        <f>IF(AND(C$9="L",C$10="IB"),(($C$7*Coefficients!$C$16)/($A3674*SIN(C$5*PI()/180))*100/2)^2*PI(),IF(AND(C$9="C",C$10="IB"),(($C$7*Coefficients!$D$16)/($A3674*SIN(C$5*PI()/180))*100/2)^2*PI(),IF(AND(C$9="L",C$10="D"),(($C$7*Coefficients!$E$16)/($A3674*SIN(C$5*PI()/180))*100/2)^2*PI(),IF(AND(C$9="C",C$10="D"),(($C$7* Coefficients!$F$16)/($A3674*SIN(C$5*PI()/180))*100/2)^2*PI(),FALSE))))</f>
        <v>1.351971806479134</v>
      </c>
      <c r="I3674" s="42">
        <f t="shared" si="401"/>
        <v>1.8369189184902497E-2</v>
      </c>
      <c r="L3674" s="44"/>
    </row>
    <row r="3675" spans="1:12" x14ac:dyDescent="0.25">
      <c r="A3675" s="51">
        <f t="shared" si="402"/>
        <v>43651.583224008034</v>
      </c>
      <c r="B3675" s="5">
        <f t="shared" si="396"/>
        <v>2.1008179178519789E-3</v>
      </c>
      <c r="C3675" s="49">
        <f t="shared" si="399"/>
        <v>-53.552231742922672</v>
      </c>
      <c r="D3675" s="5">
        <f t="shared" si="397"/>
        <v>419.89818424953177</v>
      </c>
      <c r="E3675" s="5">
        <f t="shared" si="398"/>
        <v>20031.710234302351</v>
      </c>
      <c r="F3675" s="5">
        <f t="shared" si="400"/>
        <v>43.017180293541315</v>
      </c>
      <c r="G3675" s="16">
        <f>IF(AND(C$9="L",C$10="IB"),IF((($C$7*Coefficients!$C$16)/($A3675*($C$4/100)))&lt;=1,2*ASIN(($C$7*Coefficients!$C$16)/( $A3675*($C$4/100)))*180/PI(),180),IF(AND(C$9="C",C$10="IB"),IF((($C$7*Coefficients!$D$16)/($A3675*($C$4/100)))&lt;=1,2*ASIN(($C$7*Coefficients!$D$16)/( $A3675*($C$4/100)))*180/PI(),180),IF(AND(C$9="L",C$10="D"),IF((($C$7*Coefficients!$E$16)/($A3675*($C$4/100)))&lt;=1,2*ASIN(($C$7*Coefficients!$E$16)/( $A3675*($C$4/100)))*180/PI(),180),IF(AND(C$9="C",C$10="D"),IF((($C$7*Coefficients!$F$16)/($A3675*($C$4/100)))&lt;=1,2*ASIN(($C$7*Coefficients!$F$16)/( $A3675*($C$4/100)))*180/PI(),180),FALSE))))</f>
        <v>1.7908292556982712</v>
      </c>
      <c r="H3675" s="50">
        <f>IF(AND(C$9="L",C$10="IB"),(($C$7*Coefficients!$C$16)/($A3675*SIN(C$5*PI()/180))*100/2)^2*PI(),IF(AND(C$9="C",C$10="IB"),(($C$7*Coefficients!$D$16)/($A3675*SIN(C$5*PI()/180))*100/2)^2*PI(),IF(AND(C$9="L",C$10="D"),(($C$7*Coefficients!$E$16)/($A3675*SIN(C$5*PI()/180))*100/2)^2*PI(),IF(AND(C$9="C",C$10="D"),(($C$7* Coefficients!$F$16)/($A3675*SIN(C$5*PI()/180))*100/2)^2*PI(),FALSE))))</f>
        <v>1.3457600602758599</v>
      </c>
      <c r="I3675" s="42">
        <f t="shared" si="401"/>
        <v>1.832694122214578E-2</v>
      </c>
      <c r="L3675" s="44"/>
    </row>
    <row r="3676" spans="1:12" x14ac:dyDescent="0.25">
      <c r="A3676" s="51">
        <f t="shared" si="402"/>
        <v>43752.210515816623</v>
      </c>
      <c r="B3676" s="5">
        <f t="shared" si="396"/>
        <v>1.6989453727305772E-3</v>
      </c>
      <c r="C3676" s="49">
        <f t="shared" si="399"/>
        <v>-55.396411701054397</v>
      </c>
      <c r="D3676" s="5">
        <f t="shared" si="397"/>
        <v>420.86614953270475</v>
      </c>
      <c r="E3676" s="5">
        <f t="shared" si="398"/>
        <v>20124.172407661477</v>
      </c>
      <c r="F3676" s="5">
        <f t="shared" si="400"/>
        <v>43.037180293541311</v>
      </c>
      <c r="G3676" s="16">
        <f>IF(AND(C$9="L",C$10="IB"),IF((($C$7*Coefficients!$C$16)/($A3676*($C$4/100)))&lt;=1,2*ASIN(($C$7*Coefficients!$C$16)/( $A3676*($C$4/100)))*180/PI(),180),IF(AND(C$9="C",C$10="IB"),IF((($C$7*Coefficients!$D$16)/($A3676*($C$4/100)))&lt;=1,2*ASIN(($C$7*Coefficients!$D$16)/( $A3676*($C$4/100)))*180/PI(),180),IF(AND(C$9="L",C$10="D"),IF((($C$7*Coefficients!$E$16)/($A3676*($C$4/100)))&lt;=1,2*ASIN(($C$7*Coefficients!$E$16)/( $A3676*($C$4/100)))*180/PI(),180),IF(AND(C$9="C",C$10="D"),IF((($C$7*Coefficients!$F$16)/($A3676*($C$4/100)))&lt;=1,2*ASIN(($C$7*Coefficients!$F$16)/( $A3676*($C$4/100)))*180/PI(),180),FALSE))))</f>
        <v>1.7867101285147966</v>
      </c>
      <c r="H3676" s="50">
        <f>IF(AND(C$9="L",C$10="IB"),(($C$7*Coefficients!$C$16)/($A3676*SIN(C$5*PI()/180))*100/2)^2*PI(),IF(AND(C$9="C",C$10="IB"),(($C$7*Coefficients!$D$16)/($A3676*SIN(C$5*PI()/180))*100/2)^2*PI(),IF(AND(C$9="L",C$10="D"),(($C$7*Coefficients!$E$16)/($A3676*SIN(C$5*PI()/180))*100/2)^2*PI(),IF(AND(C$9="C",C$10="D"),(($C$7* Coefficients!$F$16)/($A3676*SIN(C$5*PI()/180))*100/2)^2*PI(),FALSE))))</f>
        <v>1.3395768544539086</v>
      </c>
      <c r="I3676" s="42">
        <f t="shared" si="401"/>
        <v>1.8284790427007029E-2</v>
      </c>
      <c r="L3676" s="44"/>
    </row>
    <row r="3677" spans="1:12" x14ac:dyDescent="0.25">
      <c r="A3677" s="51">
        <f t="shared" si="402"/>
        <v>43853.069777489967</v>
      </c>
      <c r="B3677" s="5">
        <f t="shared" si="396"/>
        <v>1.2666747831338151E-3</v>
      </c>
      <c r="C3677" s="49">
        <f t="shared" si="399"/>
        <v>-57.946697505337013</v>
      </c>
      <c r="D3677" s="5">
        <f t="shared" si="397"/>
        <v>421.83634620630653</v>
      </c>
      <c r="E3677" s="5">
        <f t="shared" si="398"/>
        <v>20217.061367021503</v>
      </c>
      <c r="F3677" s="5">
        <f t="shared" si="400"/>
        <v>43.057180293541322</v>
      </c>
      <c r="G3677" s="16">
        <f>IF(AND(C$9="L",C$10="IB"),IF((($C$7*Coefficients!$C$16)/($A3677*($C$4/100)))&lt;=1,2*ASIN(($C$7*Coefficients!$C$16)/( $A3677*($C$4/100)))*180/PI(),180),IF(AND(C$9="C",C$10="IB"),IF((($C$7*Coefficients!$D$16)/($A3677*($C$4/100)))&lt;=1,2*ASIN(($C$7*Coefficients!$D$16)/( $A3677*($C$4/100)))*180/PI(),180),IF(AND(C$9="L",C$10="D"),IF((($C$7*Coefficients!$E$16)/($A3677*($C$4/100)))&lt;=1,2*ASIN(($C$7*Coefficients!$E$16)/( $A3677*($C$4/100)))*180/PI(),180),IF(AND(C$9="C",C$10="D"),IF((($C$7*Coefficients!$F$16)/($A3677*($C$4/100)))&lt;=1,2*ASIN(($C$7*Coefficients!$F$16)/( $A3677*($C$4/100)))*180/PI(),180),FALSE))))</f>
        <v>1.7826004773618374</v>
      </c>
      <c r="H3677" s="50">
        <f>IF(AND(C$9="L",C$10="IB"),(($C$7*Coefficients!$C$16)/($A3677*SIN(C$5*PI()/180))*100/2)^2*PI(),IF(AND(C$9="C",C$10="IB"),(($C$7*Coefficients!$D$16)/($A3677*SIN(C$5*PI()/180))*100/2)^2*PI(),IF(AND(C$9="L",C$10="D"),(($C$7*Coefficients!$E$16)/($A3677*SIN(C$5*PI()/180))*100/2)^2*PI(),IF(AND(C$9="C",C$10="D"),(($C$7* Coefficients!$F$16)/($A3677*SIN(C$5*PI()/180))*100/2)^2*PI(),FALSE))))</f>
        <v>1.333422057882139</v>
      </c>
      <c r="I3677" s="42">
        <f t="shared" si="401"/>
        <v>1.8242736576006922E-2</v>
      </c>
      <c r="L3677" s="44"/>
    </row>
    <row r="3678" spans="1:12" x14ac:dyDescent="0.25">
      <c r="A3678" s="51">
        <f t="shared" si="402"/>
        <v>43954.161543773829</v>
      </c>
      <c r="B3678" s="5">
        <f t="shared" si="396"/>
        <v>8.1224108431597359E-4</v>
      </c>
      <c r="C3678" s="49">
        <f t="shared" si="399"/>
        <v>-61.806300941084665</v>
      </c>
      <c r="D3678" s="5">
        <f t="shared" si="397"/>
        <v>422.80877941422341</v>
      </c>
      <c r="E3678" s="5">
        <f t="shared" si="398"/>
        <v>20310.379082337124</v>
      </c>
      <c r="F3678" s="5">
        <f t="shared" si="400"/>
        <v>43.077180293541318</v>
      </c>
      <c r="G3678" s="16">
        <f>IF(AND(C$9="L",C$10="IB"),IF((($C$7*Coefficients!$C$16)/($A3678*($C$4/100)))&lt;=1,2*ASIN(($C$7*Coefficients!$C$16)/( $A3678*($C$4/100)))*180/PI(),180),IF(AND(C$9="C",C$10="IB"),IF((($C$7*Coefficients!$D$16)/($A3678*($C$4/100)))&lt;=1,2*ASIN(($C$7*Coefficients!$D$16)/( $A3678*($C$4/100)))*180/PI(),180),IF(AND(C$9="L",C$10="D"),IF((($C$7*Coefficients!$E$16)/($A3678*($C$4/100)))&lt;=1,2*ASIN(($C$7*Coefficients!$E$16)/( $A3678*($C$4/100)))*180/PI(),180),IF(AND(C$9="C",C$10="D"),IF((($C$7*Coefficients!$F$16)/($A3678*($C$4/100)))&lt;=1,2*ASIN(($C$7*Coefficients!$F$16)/( $A3678*($C$4/100)))*180/PI(),180),FALSE))))</f>
        <v>1.7785002804292853</v>
      </c>
      <c r="H3678" s="50">
        <f>IF(AND(C$9="L",C$10="IB"),(($C$7*Coefficients!$C$16)/($A3678*SIN(C$5*PI()/180))*100/2)^2*PI(),IF(AND(C$9="C",C$10="IB"),(($C$7*Coefficients!$D$16)/($A3678*SIN(C$5*PI()/180))*100/2)^2*PI(),IF(AND(C$9="L",C$10="D"),(($C$7*Coefficients!$E$16)/($A3678*SIN(C$5*PI()/180))*100/2)^2*PI(),IF(AND(C$9="C",C$10="D"),(($C$7* Coefficients!$F$16)/($A3678*SIN(C$5*PI()/180))*100/2)^2*PI(),FALSE))))</f>
        <v>1.3272955400319018</v>
      </c>
      <c r="I3678" s="42">
        <f t="shared" si="401"/>
        <v>1.8200779446180135E-2</v>
      </c>
      <c r="L3678" s="44"/>
    </row>
    <row r="3679" spans="1:12" x14ac:dyDescent="0.25">
      <c r="A3679" s="51">
        <f t="shared" si="402"/>
        <v>44055.486350646686</v>
      </c>
      <c r="B3679" s="5">
        <f t="shared" si="396"/>
        <v>3.4434115111370837E-4</v>
      </c>
      <c r="C3679" s="49">
        <f t="shared" si="399"/>
        <v>-69.260221460883585</v>
      </c>
      <c r="D3679" s="5">
        <f t="shared" si="397"/>
        <v>423.78345431219935</v>
      </c>
      <c r="E3679" s="5">
        <f t="shared" si="398"/>
        <v>20404.127532655893</v>
      </c>
      <c r="F3679" s="5">
        <f t="shared" si="400"/>
        <v>43.097180293541314</v>
      </c>
      <c r="G3679" s="16">
        <f>IF(AND(C$9="L",C$10="IB"),IF((($C$7*Coefficients!$C$16)/($A3679*($C$4/100)))&lt;=1,2*ASIN(($C$7*Coefficients!$C$16)/( $A3679*($C$4/100)))*180/PI(),180),IF(AND(C$9="C",C$10="IB"),IF((($C$7*Coefficients!$D$16)/($A3679*($C$4/100)))&lt;=1,2*ASIN(($C$7*Coefficients!$D$16)/( $A3679*($C$4/100)))*180/PI(),180),IF(AND(C$9="L",C$10="D"),IF((($C$7*Coefficients!$E$16)/($A3679*($C$4/100)))&lt;=1,2*ASIN(($C$7*Coefficients!$E$16)/( $A3679*($C$4/100)))*180/PI(),180),IF(AND(C$9="C",C$10="D"),IF((($C$7*Coefficients!$F$16)/($A3679*($C$4/100)))&lt;=1,2*ASIN(($C$7*Coefficients!$F$16)/( $A3679*($C$4/100)))*180/PI(),180),FALSE))))</f>
        <v>1.7744095159573035</v>
      </c>
      <c r="H3679" s="50">
        <f>IF(AND(C$9="L",C$10="IB"),(($C$7*Coefficients!$C$16)/($A3679*SIN(C$5*PI()/180))*100/2)^2*PI(),IF(AND(C$9="C",C$10="IB"),(($C$7*Coefficients!$D$16)/($A3679*SIN(C$5*PI()/180))*100/2)^2*PI(),IF(AND(C$9="L",C$10="D"),(($C$7*Coefficients!$E$16)/($A3679*SIN(C$5*PI()/180))*100/2)^2*PI(),IF(AND(C$9="C",C$10="D"),(($C$7* Coefficients!$F$16)/($A3679*SIN(C$5*PI()/180))*100/2)^2*PI(),FALSE))))</f>
        <v>1.321197170974276</v>
      </c>
      <c r="I3679" s="42">
        <f t="shared" si="401"/>
        <v>1.815891881507414E-2</v>
      </c>
      <c r="L3679" s="44"/>
    </row>
    <row r="3680" spans="1:12" x14ac:dyDescent="0.25">
      <c r="A3680" s="51">
        <f t="shared" si="402"/>
        <v>44157.044735322583</v>
      </c>
      <c r="B3680" s="5">
        <f t="shared" si="396"/>
        <v>1.2802932356183655E-4</v>
      </c>
      <c r="C3680" s="49">
        <f t="shared" si="399"/>
        <v>-77.853810981639754</v>
      </c>
      <c r="D3680" s="5">
        <f t="shared" si="397"/>
        <v>424.7603760678636</v>
      </c>
      <c r="E3680" s="5">
        <f t="shared" si="398"/>
        <v>20498.308706160256</v>
      </c>
      <c r="F3680" s="5">
        <f t="shared" si="400"/>
        <v>43.117180293541317</v>
      </c>
      <c r="G3680" s="16">
        <f>IF(AND(C$9="L",C$10="IB"),IF((($C$7*Coefficients!$C$16)/($A3680*($C$4/100)))&lt;=1,2*ASIN(($C$7*Coefficients!$C$16)/( $A3680*($C$4/100)))*180/PI(),180),IF(AND(C$9="C",C$10="IB"),IF((($C$7*Coefficients!$D$16)/($A3680*($C$4/100)))&lt;=1,2*ASIN(($C$7*Coefficients!$D$16)/( $A3680*($C$4/100)))*180/PI(),180),IF(AND(C$9="L",C$10="D"),IF((($C$7*Coefficients!$E$16)/($A3680*($C$4/100)))&lt;=1,2*ASIN(($C$7*Coefficients!$E$16)/( $A3680*($C$4/100)))*180/PI(),180),IF(AND(C$9="C",C$10="D"),IF((($C$7*Coefficients!$F$16)/($A3680*($C$4/100)))&lt;=1,2*ASIN(($C$7*Coefficients!$F$16)/( $A3680*($C$4/100)))*180/PI(),180),FALSE))))</f>
        <v>1.7703281622362081</v>
      </c>
      <c r="H3680" s="50">
        <f>IF(AND(C$9="L",C$10="IB"),(($C$7*Coefficients!$C$16)/($A3680*SIN(C$5*PI()/180))*100/2)^2*PI(),IF(AND(C$9="C",C$10="IB"),(($C$7*Coefficients!$D$16)/($A3680*SIN(C$5*PI()/180))*100/2)^2*PI(),IF(AND(C$9="L",C$10="D"),(($C$7*Coefficients!$E$16)/($A3680*SIN(C$5*PI()/180))*100/2)^2*PI(),IF(AND(C$9="C",C$10="D"),(($C$7* Coefficients!$F$16)/($A3680*SIN(C$5*PI()/180))*100/2)^2*PI(),FALSE))))</f>
        <v>1.3151268213773064</v>
      </c>
      <c r="I3680" s="42">
        <f t="shared" si="401"/>
        <v>1.8117154460748033E-2</v>
      </c>
      <c r="L3680" s="44"/>
    </row>
    <row r="3681" spans="1:12" x14ac:dyDescent="0.25">
      <c r="A3681" s="51">
        <f t="shared" si="402"/>
        <v>44258.837236253967</v>
      </c>
      <c r="B3681" s="5">
        <f t="shared" si="396"/>
        <v>5.9574700426466868E-4</v>
      </c>
      <c r="C3681" s="49">
        <f t="shared" si="399"/>
        <v>-64.498762656830124</v>
      </c>
      <c r="D3681" s="5">
        <f t="shared" si="397"/>
        <v>425.73954986075825</v>
      </c>
      <c r="E3681" s="5">
        <f t="shared" si="398"/>
        <v>20592.924600209695</v>
      </c>
      <c r="F3681" s="5">
        <f t="shared" si="400"/>
        <v>43.13718029354132</v>
      </c>
      <c r="G3681" s="16">
        <f>IF(AND(C$9="L",C$10="IB"),IF((($C$7*Coefficients!$C$16)/($A3681*($C$4/100)))&lt;=1,2*ASIN(($C$7*Coefficients!$C$16)/( $A3681*($C$4/100)))*180/PI(),180),IF(AND(C$9="C",C$10="IB"),IF((($C$7*Coefficients!$D$16)/($A3681*($C$4/100)))&lt;=1,2*ASIN(($C$7*Coefficients!$D$16)/( $A3681*($C$4/100)))*180/PI(),180),IF(AND(C$9="L",C$10="D"),IF((($C$7*Coefficients!$E$16)/($A3681*($C$4/100)))&lt;=1,2*ASIN(($C$7*Coefficients!$E$16)/( $A3681*($C$4/100)))*180/PI(),180),IF(AND(C$9="C",C$10="D"),IF((($C$7*Coefficients!$F$16)/($A3681*($C$4/100)))&lt;=1,2*ASIN(($C$7*Coefficients!$F$16)/( $A3681*($C$4/100)))*180/PI(),180),FALSE))))</f>
        <v>1.7662561976063551</v>
      </c>
      <c r="H3681" s="50">
        <f>IF(AND(C$9="L",C$10="IB"),(($C$7*Coefficients!$C$16)/($A3681*SIN(C$5*PI()/180))*100/2)^2*PI(),IF(AND(C$9="C",C$10="IB"),(($C$7*Coefficients!$D$16)/($A3681*SIN(C$5*PI()/180))*100/2)^2*PI(),IF(AND(C$9="L",C$10="D"),(($C$7*Coefficients!$E$16)/($A3681*SIN(C$5*PI()/180))*100/2)^2*PI(),IF(AND(C$9="C",C$10="D"),(($C$7* Coefficients!$F$16)/($A3681*SIN(C$5*PI()/180))*100/2)^2*PI(),FALSE))))</f>
        <v>1.3090843625032649</v>
      </c>
      <c r="I3681" s="42">
        <f t="shared" si="401"/>
        <v>1.8075486161771372E-2</v>
      </c>
      <c r="L3681" s="44"/>
    </row>
    <row r="3682" spans="1:12" x14ac:dyDescent="0.25">
      <c r="A3682" s="51">
        <f t="shared" si="402"/>
        <v>44360.864393134543</v>
      </c>
      <c r="B3682" s="5">
        <f t="shared" si="396"/>
        <v>1.0497369486721535E-3</v>
      </c>
      <c r="C3682" s="49">
        <f t="shared" si="399"/>
        <v>-59.578390324367746</v>
      </c>
      <c r="D3682" s="5">
        <f t="shared" si="397"/>
        <v>426.72098088236515</v>
      </c>
      <c r="E3682" s="5">
        <f t="shared" si="398"/>
        <v>20687.977221383066</v>
      </c>
      <c r="F3682" s="5">
        <f t="shared" si="400"/>
        <v>43.157180293541316</v>
      </c>
      <c r="G3682" s="16">
        <f>IF(AND(C$9="L",C$10="IB"),IF((($C$7*Coefficients!$C$16)/($A3682*($C$4/100)))&lt;=1,2*ASIN(($C$7*Coefficients!$C$16)/( $A3682*($C$4/100)))*180/PI(),180),IF(AND(C$9="C",C$10="IB"),IF((($C$7*Coefficients!$D$16)/($A3682*($C$4/100)))&lt;=1,2*ASIN(($C$7*Coefficients!$D$16)/( $A3682*($C$4/100)))*180/PI(),180),IF(AND(C$9="L",C$10="D"),IF((($C$7*Coefficients!$E$16)/($A3682*($C$4/100)))&lt;=1,2*ASIN(($C$7*Coefficients!$E$16)/( $A3682*($C$4/100)))*180/PI(),180),IF(AND(C$9="C",C$10="D"),IF((($C$7*Coefficients!$F$16)/($A3682*($C$4/100)))&lt;=1,2*ASIN(($C$7*Coefficients!$F$16)/( $A3682*($C$4/100)))*180/PI(),180),FALSE))))</f>
        <v>1.762193600458023</v>
      </c>
      <c r="H3682" s="50">
        <f>IF(AND(C$9="L",C$10="IB"),(($C$7*Coefficients!$C$16)/($A3682*SIN(C$5*PI()/180))*100/2)^2*PI(),IF(AND(C$9="C",C$10="IB"),(($C$7*Coefficients!$D$16)/($A3682*SIN(C$5*PI()/180))*100/2)^2*PI(),IF(AND(C$9="L",C$10="D"),(($C$7*Coefficients!$E$16)/($A3682*SIN(C$5*PI()/180))*100/2)^2*PI(),IF(AND(C$9="C",C$10="D"),(($C$7* Coefficients!$F$16)/($A3682*SIN(C$5*PI()/180))*100/2)^2*PI(),FALSE))))</f>
        <v>1.3030696662059198</v>
      </c>
      <c r="I3682" s="42">
        <f t="shared" si="401"/>
        <v>1.8033913697222976E-2</v>
      </c>
      <c r="L3682" s="44"/>
    </row>
    <row r="3683" spans="1:12" x14ac:dyDescent="0.25">
      <c r="A3683" s="51">
        <f t="shared" si="402"/>
        <v>44463.12674690214</v>
      </c>
      <c r="B3683" s="5">
        <f t="shared" ref="B3683:B3746" si="403">IF(AND(C$9="L",C$10="IB"),SQRT((SIN(PI()*$A3683*($C$4/100)/$C$7*SIN($C$5*PI()/180))/(PI()*$A3683*($C$4/100)/$C$7*SIN($C$5*PI()/180)))^2),IF(AND(C$9="C",C$10="IB"),IMABS(2*BESSELJ((2*PI()*$A3683/$C$7)*(($C$4/100)/2)*SIN($C$5*PI()/180),1)/( (2*PI()*$A3683/$C$7)*(($C$4/100)/2)*SIN($C$5*PI()/180))),IF(AND(C$9="L",C$10="D"),SQRT((SIN(PI()*$A3683*($C$4/100)/$C$7*SIN($C$5*PI()/180))/(PI()*$A3683*($C$4/100)/$C$7*SIN($C$5*PI()/180)))^2)*COS(C$5*PI()/180),IF(AND(C$9="C",C$10="D"),IMABS(2*BESSELJ((2*PI()*$A3683/$C$7)*(($C$4/100)/2)*SIN($C$5*PI()/180),1)/( (2*PI()*$A3683/$C$7)*(($C$4/100)/2)*SIN($C$5*PI()/180)))* COS(C$5*PI()/180),FALSE))))</f>
        <v>1.4811501395563191E-3</v>
      </c>
      <c r="C3683" s="49">
        <f t="shared" si="399"/>
        <v>-56.588018323486551</v>
      </c>
      <c r="D3683" s="5">
        <f t="shared" ref="D3683:D3746" si="404">IF(C$9="C",C$14/(C$7/A3683*100),"n/a")</f>
        <v>427.70467433613385</v>
      </c>
      <c r="E3683" s="5">
        <f t="shared" ref="E3683:E3746" si="405">IF($C$9="C",(((PI()*(C$4/100)/(C$7/A3683)))^2),IF($C$9="L",(2*(C$4/100)/(C$7/A3683)),FALSE))</f>
        <v>20783.468585521183</v>
      </c>
      <c r="F3683" s="5">
        <f t="shared" si="400"/>
        <v>43.177180293541319</v>
      </c>
      <c r="G3683" s="16">
        <f>IF(AND(C$9="L",C$10="IB"),IF((($C$7*Coefficients!$C$16)/($A3683*($C$4/100)))&lt;=1,2*ASIN(($C$7*Coefficients!$C$16)/( $A3683*($C$4/100)))*180/PI(),180),IF(AND(C$9="C",C$10="IB"),IF((($C$7*Coefficients!$D$16)/($A3683*($C$4/100)))&lt;=1,2*ASIN(($C$7*Coefficients!$D$16)/( $A3683*($C$4/100)))*180/PI(),180),IF(AND(C$9="L",C$10="D"),IF((($C$7*Coefficients!$E$16)/($A3683*($C$4/100)))&lt;=1,2*ASIN(($C$7*Coefficients!$E$16)/( $A3683*($C$4/100)))*180/PI(),180),IF(AND(C$9="C",C$10="D"),IF((($C$7*Coefficients!$F$16)/($A3683*($C$4/100)))&lt;=1,2*ASIN(($C$7*Coefficients!$F$16)/( $A3683*($C$4/100)))*180/PI(),180),FALSE))))</f>
        <v>1.7581403492312973</v>
      </c>
      <c r="H3683" s="50">
        <f>IF(AND(C$9="L",C$10="IB"),(($C$7*Coefficients!$C$16)/($A3683*SIN(C$5*PI()/180))*100/2)^2*PI(),IF(AND(C$9="C",C$10="IB"),(($C$7*Coefficients!$D$16)/($A3683*SIN(C$5*PI()/180))*100/2)^2*PI(),IF(AND(C$9="L",C$10="D"),(($C$7*Coefficients!$E$16)/($A3683*SIN(C$5*PI()/180))*100/2)^2*PI(),IF(AND(C$9="C",C$10="D"),(($C$7* Coefficients!$F$16)/($A3683*SIN(C$5*PI()/180))*100/2)^2*PI(),FALSE))))</f>
        <v>1.2970826049278188</v>
      </c>
      <c r="I3683" s="42">
        <f t="shared" si="401"/>
        <v>1.7992436846689781E-2</v>
      </c>
      <c r="L3683" s="44"/>
    </row>
    <row r="3684" spans="1:12" x14ac:dyDescent="0.25">
      <c r="A3684" s="51">
        <f t="shared" si="402"/>
        <v>44565.624839741577</v>
      </c>
      <c r="B3684" s="5">
        <f t="shared" si="403"/>
        <v>1.8815390415826965E-3</v>
      </c>
      <c r="C3684" s="49">
        <f t="shared" ref="C3684:C3747" si="406">20*LOG(B3684)</f>
        <v>-54.509735314429335</v>
      </c>
      <c r="D3684" s="5">
        <f t="shared" si="404"/>
        <v>428.69063543750917</v>
      </c>
      <c r="E3684" s="5">
        <f t="shared" si="405"/>
        <v>20879.400717769564</v>
      </c>
      <c r="F3684" s="5">
        <f t="shared" ref="F3684:F3747" si="407">IF(E3684&gt;=1,10*LOG(E3684),"neg.")</f>
        <v>43.197180293541315</v>
      </c>
      <c r="G3684" s="16">
        <f>IF(AND(C$9="L",C$10="IB"),IF((($C$7*Coefficients!$C$16)/($A3684*($C$4/100)))&lt;=1,2*ASIN(($C$7*Coefficients!$C$16)/( $A3684*($C$4/100)))*180/PI(),180),IF(AND(C$9="C",C$10="IB"),IF((($C$7*Coefficients!$D$16)/($A3684*($C$4/100)))&lt;=1,2*ASIN(($C$7*Coefficients!$D$16)/( $A3684*($C$4/100)))*180/PI(),180),IF(AND(C$9="L",C$10="D"),IF((($C$7*Coefficients!$E$16)/($A3684*($C$4/100)))&lt;=1,2*ASIN(($C$7*Coefficients!$E$16)/( $A3684*($C$4/100)))*180/PI(),180),IF(AND(C$9="C",C$10="D"),IF((($C$7*Coefficients!$F$16)/($A3684*($C$4/100)))&lt;=1,2*ASIN(($C$7*Coefficients!$F$16)/( $A3684*($C$4/100)))*180/PI(),180),FALSE))))</f>
        <v>1.7540964224159543</v>
      </c>
      <c r="H3684" s="50">
        <f>IF(AND(C$9="L",C$10="IB"),(($C$7*Coefficients!$C$16)/($A3684*SIN(C$5*PI()/180))*100/2)^2*PI(),IF(AND(C$9="C",C$10="IB"),(($C$7*Coefficients!$D$16)/($A3684*SIN(C$5*PI()/180))*100/2)^2*PI(),IF(AND(C$9="L",C$10="D"),(($C$7*Coefficients!$E$16)/($A3684*SIN(C$5*PI()/180))*100/2)^2*PI(),IF(AND(C$9="C",C$10="D"),(($C$7* Coefficients!$F$16)/($A3684*SIN(C$5*PI()/180))*100/2)^2*PI(),FALSE))))</f>
        <v>1.2911230516975813</v>
      </c>
      <c r="I3684" s="42">
        <f t="shared" ref="I3684:I3747" si="408">(0.8/A3684)*1000</f>
        <v>1.7951055390265654E-2</v>
      </c>
      <c r="L3684" s="44"/>
    </row>
    <row r="3685" spans="1:12" x14ac:dyDescent="0.25">
      <c r="A3685" s="51">
        <f t="shared" ref="A3685:A3748" si="409">A3684*10^(1/1000)</f>
        <v>44668.359215087541</v>
      </c>
      <c r="B3685" s="5">
        <f t="shared" si="403"/>
        <v>2.2430276701683335E-3</v>
      </c>
      <c r="C3685" s="49">
        <f t="shared" si="406"/>
        <v>-52.983307377852029</v>
      </c>
      <c r="D3685" s="5">
        <f t="shared" si="404"/>
        <v>429.67886941395869</v>
      </c>
      <c r="E3685" s="5">
        <f t="shared" si="405"/>
        <v>20975.775652621356</v>
      </c>
      <c r="F3685" s="5">
        <f t="shared" si="407"/>
        <v>43.217180293541311</v>
      </c>
      <c r="G3685" s="16">
        <f>IF(AND(C$9="L",C$10="IB"),IF((($C$7*Coefficients!$C$16)/($A3685*($C$4/100)))&lt;=1,2*ASIN(($C$7*Coefficients!$C$16)/( $A3685*($C$4/100)))*180/PI(),180),IF(AND(C$9="C",C$10="IB"),IF((($C$7*Coefficients!$D$16)/($A3685*($C$4/100)))&lt;=1,2*ASIN(($C$7*Coefficients!$D$16)/( $A3685*($C$4/100)))*180/PI(),180),IF(AND(C$9="L",C$10="D"),IF((($C$7*Coefficients!$E$16)/($A3685*($C$4/100)))&lt;=1,2*ASIN(($C$7*Coefficients!$E$16)/( $A3685*($C$4/100)))*180/PI(),180),IF(AND(C$9="C",C$10="D"),IF((($C$7*Coefficients!$F$16)/($A3685*($C$4/100)))&lt;=1,2*ASIN(($C$7*Coefficients!$F$16)/( $A3685*($C$4/100)))*180/PI(),180),FALSE))))</f>
        <v>1.7500617985513494</v>
      </c>
      <c r="H3685" s="50">
        <f>IF(AND(C$9="L",C$10="IB"),(($C$7*Coefficients!$C$16)/($A3685*SIN(C$5*PI()/180))*100/2)^2*PI(),IF(AND(C$9="C",C$10="IB"),(($C$7*Coefficients!$D$16)/($A3685*SIN(C$5*PI()/180))*100/2)^2*PI(),IF(AND(C$9="L",C$10="D"),(($C$7*Coefficients!$E$16)/($A3685*SIN(C$5*PI()/180))*100/2)^2*PI(),IF(AND(C$9="C",C$10="D"),(($C$7* Coefficients!$F$16)/($A3685*SIN(C$5*PI()/180))*100/2)^2*PI(),FALSE))))</f>
        <v>1.2851908801272078</v>
      </c>
      <c r="I3685" s="42">
        <f t="shared" si="408"/>
        <v>1.7909769108550234E-2</v>
      </c>
      <c r="L3685" s="44"/>
    </row>
    <row r="3686" spans="1:12" x14ac:dyDescent="0.25">
      <c r="A3686" s="51">
        <f t="shared" si="409"/>
        <v>44771.330417627461</v>
      </c>
      <c r="B3686" s="5">
        <f t="shared" si="403"/>
        <v>2.5584726877454799E-3</v>
      </c>
      <c r="C3686" s="49">
        <f t="shared" si="406"/>
        <v>-51.840384297110589</v>
      </c>
      <c r="D3686" s="5">
        <f t="shared" si="404"/>
        <v>430.66938150500062</v>
      </c>
      <c r="E3686" s="5">
        <f t="shared" si="405"/>
        <v>21072.595433960527</v>
      </c>
      <c r="F3686" s="5">
        <f t="shared" si="407"/>
        <v>43.237180293541321</v>
      </c>
      <c r="G3686" s="16">
        <f>IF(AND(C$9="L",C$10="IB"),IF((($C$7*Coefficients!$C$16)/($A3686*($C$4/100)))&lt;=1,2*ASIN(($C$7*Coefficients!$C$16)/( $A3686*($C$4/100)))*180/PI(),180),IF(AND(C$9="C",C$10="IB"),IF((($C$7*Coefficients!$D$16)/($A3686*($C$4/100)))&lt;=1,2*ASIN(($C$7*Coefficients!$D$16)/( $A3686*($C$4/100)))*180/PI(),180),IF(AND(C$9="L",C$10="D"),IF((($C$7*Coefficients!$E$16)/($A3686*($C$4/100)))&lt;=1,2*ASIN(($C$7*Coefficients!$E$16)/( $A3686*($C$4/100)))*180/PI(),180),IF(AND(C$9="C",C$10="D"),IF((($C$7*Coefficients!$F$16)/($A3686*($C$4/100)))&lt;=1,2*ASIN(($C$7*Coefficients!$F$16)/( $A3686*($C$4/100)))*180/PI(),180),FALSE))))</f>
        <v>1.7460364562262978</v>
      </c>
      <c r="H3686" s="50">
        <f>IF(AND(C$9="L",C$10="IB"),(($C$7*Coefficients!$C$16)/($A3686*SIN(C$5*PI()/180))*100/2)^2*PI(),IF(AND(C$9="C",C$10="IB"),(($C$7*Coefficients!$D$16)/($A3686*SIN(C$5*PI()/180))*100/2)^2*PI(),IF(AND(C$9="L",C$10="D"),(($C$7*Coefficients!$E$16)/($A3686*SIN(C$5*PI()/180))*100/2)^2*PI(),IF(AND(C$9="C",C$10="D"),(($C$7* Coefficients!$F$16)/($A3686*SIN(C$5*PI()/180))*100/2)^2*PI(),FALSE))))</f>
        <v>1.2792859644093995</v>
      </c>
      <c r="I3686" s="42">
        <f t="shared" si="408"/>
        <v>1.7868577782647763E-2</v>
      </c>
      <c r="L3686" s="44"/>
    </row>
    <row r="3687" spans="1:12" x14ac:dyDescent="0.25">
      <c r="A3687" s="51">
        <f t="shared" si="409"/>
        <v>44874.538993304399</v>
      </c>
      <c r="B3687" s="5">
        <f t="shared" si="403"/>
        <v>2.8216121419732572E-3</v>
      </c>
      <c r="C3687" s="49">
        <f t="shared" si="406"/>
        <v>-50.990053689574033</v>
      </c>
      <c r="D3687" s="5">
        <f t="shared" si="404"/>
        <v>431.6621769622314</v>
      </c>
      <c r="E3687" s="5">
        <f t="shared" si="405"/>
        <v>21169.862115105148</v>
      </c>
      <c r="F3687" s="5">
        <f t="shared" si="407"/>
        <v>43.257180293541317</v>
      </c>
      <c r="G3687" s="16">
        <f>IF(AND(C$9="L",C$10="IB"),IF((($C$7*Coefficients!$C$16)/($A3687*($C$4/100)))&lt;=1,2*ASIN(($C$7*Coefficients!$C$16)/( $A3687*($C$4/100)))*180/PI(),180),IF(AND(C$9="C",C$10="IB"),IF((($C$7*Coefficients!$D$16)/($A3687*($C$4/100)))&lt;=1,2*ASIN(($C$7*Coefficients!$D$16)/( $A3687*($C$4/100)))*180/PI(),180),IF(AND(C$9="L",C$10="D"),IF((($C$7*Coefficients!$E$16)/($A3687*($C$4/100)))&lt;=1,2*ASIN(($C$7*Coefficients!$E$16)/( $A3687*($C$4/100)))*180/PI(),180),IF(AND(C$9="C",C$10="D"),IF((($C$7*Coefficients!$F$16)/($A3687*($C$4/100)))&lt;=1,2*ASIN(($C$7*Coefficients!$F$16)/( $A3687*($C$4/100)))*180/PI(),180),FALSE))))</f>
        <v>1.7420203740789637</v>
      </c>
      <c r="H3687" s="50">
        <f>IF(AND(C$9="L",C$10="IB"),(($C$7*Coefficients!$C$16)/($A3687*SIN(C$5*PI()/180))*100/2)^2*PI(),IF(AND(C$9="C",C$10="IB"),(($C$7*Coefficients!$D$16)/($A3687*SIN(C$5*PI()/180))*100/2)^2*PI(),IF(AND(C$9="L",C$10="D"),(($C$7*Coefficients!$E$16)/($A3687*SIN(C$5*PI()/180))*100/2)^2*PI(),IF(AND(C$9="C",C$10="D"),(($C$7* Coefficients!$F$16)/($A3687*SIN(C$5*PI()/180))*100/2)^2*PI(),FALSE))))</f>
        <v>1.2734081793148895</v>
      </c>
      <c r="I3687" s="42">
        <f t="shared" si="408"/>
        <v>1.7827481194165936E-2</v>
      </c>
      <c r="L3687" s="44"/>
    </row>
    <row r="3688" spans="1:12" x14ac:dyDescent="0.25">
      <c r="A3688" s="51">
        <f t="shared" si="409"/>
        <v>44977.985489319959</v>
      </c>
      <c r="B3688" s="5">
        <f t="shared" si="403"/>
        <v>3.0271986310107415E-3</v>
      </c>
      <c r="C3688" s="49">
        <f t="shared" si="406"/>
        <v>-50.379181633582775</v>
      </c>
      <c r="D3688" s="5">
        <f t="shared" si="404"/>
        <v>432.65726104935385</v>
      </c>
      <c r="E3688" s="5">
        <f t="shared" si="405"/>
        <v>21267.577758851017</v>
      </c>
      <c r="F3688" s="5">
        <f t="shared" si="407"/>
        <v>43.277180293541313</v>
      </c>
      <c r="G3688" s="16">
        <f>IF(AND(C$9="L",C$10="IB"),IF((($C$7*Coefficients!$C$16)/($A3688*($C$4/100)))&lt;=1,2*ASIN(($C$7*Coefficients!$C$16)/( $A3688*($C$4/100)))*180/PI(),180),IF(AND(C$9="C",C$10="IB"),IF((($C$7*Coefficients!$D$16)/($A3688*($C$4/100)))&lt;=1,2*ASIN(($C$7*Coefficients!$D$16)/( $A3688*($C$4/100)))*180/PI(),180),IF(AND(C$9="L",C$10="D"),IF((($C$7*Coefficients!$E$16)/($A3688*($C$4/100)))&lt;=1,2*ASIN(($C$7*Coefficients!$E$16)/( $A3688*($C$4/100)))*180/PI(),180),IF(AND(C$9="C",C$10="D"),IF((($C$7*Coefficients!$F$16)/($A3688*($C$4/100)))&lt;=1,2*ASIN(($C$7*Coefficients!$F$16)/( $A3688*($C$4/100)))*180/PI(),180),FALSE))))</f>
        <v>1.7380135307967435</v>
      </c>
      <c r="H3688" s="50">
        <f>IF(AND(C$9="L",C$10="IB"),(($C$7*Coefficients!$C$16)/($A3688*SIN(C$5*PI()/180))*100/2)^2*PI(),IF(AND(C$9="C",C$10="IB"),(($C$7*Coefficients!$D$16)/($A3688*SIN(C$5*PI()/180))*100/2)^2*PI(),IF(AND(C$9="L",C$10="D"),(($C$7*Coefficients!$E$16)/($A3688*SIN(C$5*PI()/180))*100/2)^2*PI(),IF(AND(C$9="C",C$10="D"),(($C$7* Coefficients!$F$16)/($A3688*SIN(C$5*PI()/180))*100/2)^2*PI(),FALSE))))</f>
        <v>1.2675574001897856</v>
      </c>
      <c r="I3688" s="42">
        <f t="shared" si="408"/>
        <v>1.7786479125214721E-2</v>
      </c>
      <c r="L3688" s="44"/>
    </row>
    <row r="3689" spans="1:12" x14ac:dyDescent="0.25">
      <c r="A3689" s="51">
        <f t="shared" si="409"/>
        <v>45081.670454137158</v>
      </c>
      <c r="B3689" s="5">
        <f t="shared" si="403"/>
        <v>3.1711139217351549E-3</v>
      </c>
      <c r="C3689" s="49">
        <f t="shared" si="406"/>
        <v>-49.975763114726377</v>
      </c>
      <c r="D3689" s="5">
        <f t="shared" si="404"/>
        <v>433.65463904220456</v>
      </c>
      <c r="E3689" s="5">
        <f t="shared" si="405"/>
        <v>21365.744437515332</v>
      </c>
      <c r="F3689" s="5">
        <f t="shared" si="407"/>
        <v>43.297180293541317</v>
      </c>
      <c r="G3689" s="16">
        <f>IF(AND(C$9="L",C$10="IB"),IF((($C$7*Coefficients!$C$16)/($A3689*($C$4/100)))&lt;=1,2*ASIN(($C$7*Coefficients!$C$16)/( $A3689*($C$4/100)))*180/PI(),180),IF(AND(C$9="C",C$10="IB"),IF((($C$7*Coefficients!$D$16)/($A3689*($C$4/100)))&lt;=1,2*ASIN(($C$7*Coefficients!$D$16)/( $A3689*($C$4/100)))*180/PI(),180),IF(AND(C$9="L",C$10="D"),IF((($C$7*Coefficients!$E$16)/($A3689*($C$4/100)))&lt;=1,2*ASIN(($C$7*Coefficients!$E$16)/( $A3689*($C$4/100)))*180/PI(),180),IF(AND(C$9="C",C$10="D"),IF((($C$7*Coefficients!$F$16)/($A3689*($C$4/100)))&lt;=1,2*ASIN(($C$7*Coefficients!$F$16)/( $A3689*($C$4/100)))*180/PI(),180),FALSE))))</f>
        <v>1.7340159051161546</v>
      </c>
      <c r="H3689" s="50">
        <f>IF(AND(C$9="L",C$10="IB"),(($C$7*Coefficients!$C$16)/($A3689*SIN(C$5*PI()/180))*100/2)^2*PI(),IF(AND(C$9="C",C$10="IB"),(($C$7*Coefficients!$D$16)/($A3689*SIN(C$5*PI()/180))*100/2)^2*PI(),IF(AND(C$9="L",C$10="D"),(($C$7*Coefficients!$E$16)/($A3689*SIN(C$5*PI()/180))*100/2)^2*PI(),IF(AND(C$9="C",C$10="D"),(($C$7* Coefficients!$F$16)/($A3689*SIN(C$5*PI()/180))*100/2)^2*PI(),FALSE))))</f>
        <v>1.2617335029529297</v>
      </c>
      <c r="I3689" s="42">
        <f t="shared" si="408"/>
        <v>1.7745571358405241E-2</v>
      </c>
      <c r="L3689" s="44"/>
    </row>
    <row r="3690" spans="1:12" x14ac:dyDescent="0.25">
      <c r="A3690" s="51">
        <f t="shared" si="409"/>
        <v>45185.594437483356</v>
      </c>
      <c r="B3690" s="5">
        <f t="shared" si="403"/>
        <v>3.2504623550949807E-3</v>
      </c>
      <c r="C3690" s="49">
        <f t="shared" si="406"/>
        <v>-49.761097186670568</v>
      </c>
      <c r="D3690" s="5">
        <f t="shared" si="404"/>
        <v>434.65431622878253</v>
      </c>
      <c r="E3690" s="5">
        <f t="shared" si="405"/>
        <v>21464.364232980693</v>
      </c>
      <c r="F3690" s="5">
        <f t="shared" si="407"/>
        <v>43.31718029354132</v>
      </c>
      <c r="G3690" s="16">
        <f>IF(AND(C$9="L",C$10="IB"),IF((($C$7*Coefficients!$C$16)/($A3690*($C$4/100)))&lt;=1,2*ASIN(($C$7*Coefficients!$C$16)/( $A3690*($C$4/100)))*180/PI(),180),IF(AND(C$9="C",C$10="IB"),IF((($C$7*Coefficients!$D$16)/($A3690*($C$4/100)))&lt;=1,2*ASIN(($C$7*Coefficients!$D$16)/( $A3690*($C$4/100)))*180/PI(),180),IF(AND(C$9="L",C$10="D"),IF((($C$7*Coefficients!$E$16)/($A3690*($C$4/100)))&lt;=1,2*ASIN(($C$7*Coefficients!$E$16)/( $A3690*($C$4/100)))*180/PI(),180),IF(AND(C$9="C",C$10="D"),IF((($C$7*Coefficients!$F$16)/($A3690*($C$4/100)))&lt;=1,2*ASIN(($C$7*Coefficients!$F$16)/( $A3690*($C$4/100)))*180/PI(),180),FALSE))))</f>
        <v>1.7300274758227188</v>
      </c>
      <c r="H3690" s="50">
        <f>IF(AND(C$9="L",C$10="IB"),(($C$7*Coefficients!$C$16)/($A3690*SIN(C$5*PI()/180))*100/2)^2*PI(),IF(AND(C$9="C",C$10="IB"),(($C$7*Coefficients!$D$16)/($A3690*SIN(C$5*PI()/180))*100/2)^2*PI(),IF(AND(C$9="L",C$10="D"),(($C$7*Coefficients!$E$16)/($A3690*SIN(C$5*PI()/180))*100/2)^2*PI(),IF(AND(C$9="C",C$10="D"),(($C$7* Coefficients!$F$16)/($A3690*SIN(C$5*PI()/180))*100/2)^2*PI(),FALSE))))</f>
        <v>1.2559363640932655</v>
      </c>
      <c r="I3690" s="42">
        <f t="shared" si="408"/>
        <v>1.7704757676848582E-2</v>
      </c>
      <c r="L3690" s="44"/>
    </row>
    <row r="3691" spans="1:12" x14ac:dyDescent="0.25">
      <c r="A3691" s="51">
        <f t="shared" si="409"/>
        <v>45289.757990353173</v>
      </c>
      <c r="B3691" s="5">
        <f t="shared" si="403"/>
        <v>3.2636407444475608E-3</v>
      </c>
      <c r="C3691" s="49">
        <f t="shared" si="406"/>
        <v>-49.725953072450835</v>
      </c>
      <c r="D3691" s="5">
        <f t="shared" si="404"/>
        <v>435.65629790927653</v>
      </c>
      <c r="E3691" s="5">
        <f t="shared" si="405"/>
        <v>21563.439236739214</v>
      </c>
      <c r="F3691" s="5">
        <f t="shared" si="407"/>
        <v>43.337180293541316</v>
      </c>
      <c r="G3691" s="16">
        <f>IF(AND(C$9="L",C$10="IB"),IF((($C$7*Coefficients!$C$16)/($A3691*($C$4/100)))&lt;=1,2*ASIN(($C$7*Coefficients!$C$16)/( $A3691*($C$4/100)))*180/PI(),180),IF(AND(C$9="C",C$10="IB"),IF((($C$7*Coefficients!$D$16)/($A3691*($C$4/100)))&lt;=1,2*ASIN(($C$7*Coefficients!$D$16)/( $A3691*($C$4/100)))*180/PI(),180),IF(AND(C$9="L",C$10="D"),IF((($C$7*Coefficients!$E$16)/($A3691*($C$4/100)))&lt;=1,2*ASIN(($C$7*Coefficients!$E$16)/( $A3691*($C$4/100)))*180/PI(),180),IF(AND(C$9="C",C$10="D"),IF((($C$7*Coefficients!$F$16)/($A3691*($C$4/100)))&lt;=1,2*ASIN(($C$7*Coefficients!$F$16)/( $A3691*($C$4/100)))*180/PI(),180),FALSE))))</f>
        <v>1.7260482217508506</v>
      </c>
      <c r="H3691" s="50">
        <f>IF(AND(C$9="L",C$10="IB"),(($C$7*Coefficients!$C$16)/($A3691*SIN(C$5*PI()/180))*100/2)^2*PI(),IF(AND(C$9="C",C$10="IB"),(($C$7*Coefficients!$D$16)/($A3691*SIN(C$5*PI()/180))*100/2)^2*PI(),IF(AND(C$9="L",C$10="D"),(($C$7*Coefficients!$E$16)/($A3691*SIN(C$5*PI()/180))*100/2)^2*PI(),IF(AND(C$9="C",C$10="D"),(($C$7* Coefficients!$F$16)/($A3691*SIN(C$5*PI()/180))*100/2)^2*PI(),FALSE))))</f>
        <v>1.2501658606672159</v>
      </c>
      <c r="I3691" s="42">
        <f t="shared" si="408"/>
        <v>1.7664037864154672E-2</v>
      </c>
      <c r="L3691" s="44"/>
    </row>
    <row r="3692" spans="1:12" x14ac:dyDescent="0.25">
      <c r="A3692" s="51">
        <f t="shared" si="409"/>
        <v>45394.161665011394</v>
      </c>
      <c r="B3692" s="5">
        <f t="shared" si="403"/>
        <v>3.2103829020959508E-3</v>
      </c>
      <c r="C3692" s="49">
        <f t="shared" si="406"/>
        <v>-49.868863324798795</v>
      </c>
      <c r="D3692" s="5">
        <f t="shared" si="404"/>
        <v>436.66058939609377</v>
      </c>
      <c r="E3692" s="5">
        <f t="shared" si="405"/>
        <v>21662.971549936919</v>
      </c>
      <c r="F3692" s="5">
        <f t="shared" si="407"/>
        <v>43.357180293541319</v>
      </c>
      <c r="G3692" s="16">
        <f>IF(AND(C$9="L",C$10="IB"),IF((($C$7*Coefficients!$C$16)/($A3692*($C$4/100)))&lt;=1,2*ASIN(($C$7*Coefficients!$C$16)/( $A3692*($C$4/100)))*180/PI(),180),IF(AND(C$9="C",C$10="IB"),IF((($C$7*Coefficients!$D$16)/($A3692*($C$4/100)))&lt;=1,2*ASIN(($C$7*Coefficients!$D$16)/( $A3692*($C$4/100)))*180/PI(),180),IF(AND(C$9="L",C$10="D"),IF((($C$7*Coefficients!$E$16)/($A3692*($C$4/100)))&lt;=1,2*ASIN(($C$7*Coefficients!$E$16)/( $A3692*($C$4/100)))*180/PI(),180),IF(AND(C$9="C",C$10="D"),IF((($C$7*Coefficients!$F$16)/($A3692*($C$4/100)))&lt;=1,2*ASIN(($C$7*Coefficients!$F$16)/( $A3692*($C$4/100)))*180/PI(),180),FALSE))))</f>
        <v>1.7220781217837444</v>
      </c>
      <c r="H3692" s="50">
        <f>IF(AND(C$9="L",C$10="IB"),(($C$7*Coefficients!$C$16)/($A3692*SIN(C$5*PI()/180))*100/2)^2*PI(),IF(AND(C$9="C",C$10="IB"),(($C$7*Coefficients!$D$16)/($A3692*SIN(C$5*PI()/180))*100/2)^2*PI(),IF(AND(C$9="L",C$10="D"),(($C$7*Coefficients!$E$16)/($A3692*SIN(C$5*PI()/180))*100/2)^2*PI(),IF(AND(C$9="C",C$10="D"),(($C$7* Coefficients!$F$16)/($A3692*SIN(C$5*PI()/180))*100/2)^2*PI(),FALSE))))</f>
        <v>1.2444218702960814</v>
      </c>
      <c r="I3692" s="42">
        <f t="shared" si="408"/>
        <v>1.7623411704431116E-2</v>
      </c>
      <c r="L3692" s="44"/>
    </row>
    <row r="3693" spans="1:12" x14ac:dyDescent="0.25">
      <c r="A3693" s="51">
        <f t="shared" si="409"/>
        <v>45498.806014995906</v>
      </c>
      <c r="B3693" s="5">
        <f t="shared" si="403"/>
        <v>3.0917774092292299E-3</v>
      </c>
      <c r="C3693" s="49">
        <f t="shared" si="406"/>
        <v>-50.195835608290515</v>
      </c>
      <c r="D3693" s="5">
        <f t="shared" si="404"/>
        <v>437.66719601388769</v>
      </c>
      <c r="E3693" s="5">
        <f t="shared" si="405"/>
        <v>21762.963283418267</v>
      </c>
      <c r="F3693" s="5">
        <f t="shared" si="407"/>
        <v>43.377180293541315</v>
      </c>
      <c r="G3693" s="16">
        <f>IF(AND(C$9="L",C$10="IB"),IF((($C$7*Coefficients!$C$16)/($A3693*($C$4/100)))&lt;=1,2*ASIN(($C$7*Coefficients!$C$16)/( $A3693*($C$4/100)))*180/PI(),180),IF(AND(C$9="C",C$10="IB"),IF((($C$7*Coefficients!$D$16)/($A3693*($C$4/100)))&lt;=1,2*ASIN(($C$7*Coefficients!$D$16)/( $A3693*($C$4/100)))*180/PI(),180),IF(AND(C$9="L",C$10="D"),IF((($C$7*Coefficients!$E$16)/($A3693*($C$4/100)))&lt;=1,2*ASIN(($C$7*Coefficients!$E$16)/( $A3693*($C$4/100)))*180/PI(),180),IF(AND(C$9="C",C$10="D"),IF((($C$7*Coefficients!$F$16)/($A3693*($C$4/100)))&lt;=1,2*ASIN(($C$7*Coefficients!$F$16)/( $A3693*($C$4/100)))*180/PI(),180),FALSE))))</f>
        <v>1.7181171548532603</v>
      </c>
      <c r="H3693" s="50">
        <f>IF(AND(C$9="L",C$10="IB"),(($C$7*Coefficients!$C$16)/($A3693*SIN(C$5*PI()/180))*100/2)^2*PI(),IF(AND(C$9="C",C$10="IB"),(($C$7*Coefficients!$D$16)/($A3693*SIN(C$5*PI()/180))*100/2)^2*PI(),IF(AND(C$9="L",C$10="D"),(($C$7*Coefficients!$E$16)/($A3693*SIN(C$5*PI()/180))*100/2)^2*PI(),IF(AND(C$9="C",C$10="D"),(($C$7* Coefficients!$F$16)/($A3693*SIN(C$5*PI()/180))*100/2)^2*PI(),FALSE))))</f>
        <v>1.2387042711634391</v>
      </c>
      <c r="I3693" s="42">
        <f t="shared" si="408"/>
        <v>1.7582878982282061E-2</v>
      </c>
      <c r="L3693" s="44"/>
    </row>
    <row r="3694" spans="1:12" x14ac:dyDescent="0.25">
      <c r="A3694" s="51">
        <f t="shared" si="409"/>
        <v>45603.691595120639</v>
      </c>
      <c r="B3694" s="5">
        <f t="shared" si="403"/>
        <v>2.9102577666772094E-3</v>
      </c>
      <c r="C3694" s="49">
        <f t="shared" si="406"/>
        <v>-50.721370861603312</v>
      </c>
      <c r="D3694" s="5">
        <f t="shared" si="404"/>
        <v>438.67612309958645</v>
      </c>
      <c r="E3694" s="5">
        <f t="shared" si="405"/>
        <v>21863.416557770932</v>
      </c>
      <c r="F3694" s="5">
        <f t="shared" si="407"/>
        <v>43.397180293541311</v>
      </c>
      <c r="G3694" s="16">
        <f>IF(AND(C$9="L",C$10="IB"),IF((($C$7*Coefficients!$C$16)/($A3694*($C$4/100)))&lt;=1,2*ASIN(($C$7*Coefficients!$C$16)/( $A3694*($C$4/100)))*180/PI(),180),IF(AND(C$9="C",C$10="IB"),IF((($C$7*Coefficients!$D$16)/($A3694*($C$4/100)))&lt;=1,2*ASIN(($C$7*Coefficients!$D$16)/( $A3694*($C$4/100)))*180/PI(),180),IF(AND(C$9="L",C$10="D"),IF((($C$7*Coefficients!$E$16)/($A3694*($C$4/100)))&lt;=1,2*ASIN(($C$7*Coefficients!$E$16)/( $A3694*($C$4/100)))*180/PI(),180),IF(AND(C$9="C",C$10="D"),IF((($C$7*Coefficients!$F$16)/($A3694*($C$4/100)))&lt;=1,2*ASIN(($C$7*Coefficients!$F$16)/( $A3694*($C$4/100)))*180/PI(),180),FALSE))))</f>
        <v>1.7141652999398125</v>
      </c>
      <c r="H3694" s="50">
        <f>IF(AND(C$9="L",C$10="IB"),(($C$7*Coefficients!$C$16)/($A3694*SIN(C$5*PI()/180))*100/2)^2*PI(),IF(AND(C$9="C",C$10="IB"),(($C$7*Coefficients!$D$16)/($A3694*SIN(C$5*PI()/180))*100/2)^2*PI(),IF(AND(C$9="L",C$10="D"),(($C$7*Coefficients!$E$16)/($A3694*SIN(C$5*PI()/180))*100/2)^2*PI(),IF(AND(C$9="C",C$10="D"),(($C$7* Coefficients!$F$16)/($A3694*SIN(C$5*PI()/180))*100/2)^2*PI(),FALSE))))</f>
        <v>1.2330129420125626</v>
      </c>
      <c r="I3694" s="42">
        <f t="shared" si="408"/>
        <v>1.7542439482807044E-2</v>
      </c>
      <c r="L3694" s="44"/>
    </row>
    <row r="3695" spans="1:12" x14ac:dyDescent="0.25">
      <c r="A3695" s="51">
        <f t="shared" si="409"/>
        <v>45708.818961478501</v>
      </c>
      <c r="B3695" s="5">
        <f t="shared" si="403"/>
        <v>2.6695646186975543E-3</v>
      </c>
      <c r="C3695" s="49">
        <f t="shared" si="406"/>
        <v>-51.471191245481826</v>
      </c>
      <c r="D3695" s="5">
        <f t="shared" si="404"/>
        <v>439.68737600242099</v>
      </c>
      <c r="E3695" s="5">
        <f t="shared" si="405"/>
        <v>21964.333503370792</v>
      </c>
      <c r="F3695" s="5">
        <f t="shared" si="407"/>
        <v>43.417180293541307</v>
      </c>
      <c r="G3695" s="16">
        <f>IF(AND(C$9="L",C$10="IB"),IF((($C$7*Coefficients!$C$16)/($A3695*($C$4/100)))&lt;=1,2*ASIN(($C$7*Coefficients!$C$16)/( $A3695*($C$4/100)))*180/PI(),180),IF(AND(C$9="C",C$10="IB"),IF((($C$7*Coefficients!$D$16)/($A3695*($C$4/100)))&lt;=1,2*ASIN(($C$7*Coefficients!$D$16)/( $A3695*($C$4/100)))*180/PI(),180),IF(AND(C$9="L",C$10="D"),IF((($C$7*Coefficients!$E$16)/($A3695*($C$4/100)))&lt;=1,2*ASIN(($C$7*Coefficients!$E$16)/( $A3695*($C$4/100)))*180/PI(),180),IF(AND(C$9="C",C$10="D"),IF((($C$7*Coefficients!$F$16)/($A3695*($C$4/100)))&lt;=1,2*ASIN(($C$7*Coefficients!$F$16)/( $A3695*($C$4/100)))*180/PI(),180),FALSE))))</f>
        <v>1.710222536072256</v>
      </c>
      <c r="H3695" s="50">
        <f>IF(AND(C$9="L",C$10="IB"),(($C$7*Coefficients!$C$16)/($A3695*SIN(C$5*PI()/180))*100/2)^2*PI(),IF(AND(C$9="C",C$10="IB"),(($C$7*Coefficients!$D$16)/($A3695*SIN(C$5*PI()/180))*100/2)^2*PI(),IF(AND(C$9="L",C$10="D"),(($C$7*Coefficients!$E$16)/($A3695*SIN(C$5*PI()/180))*100/2)^2*PI(),IF(AND(C$9="C",C$10="D"),(($C$7* Coefficients!$F$16)/($A3695*SIN(C$5*PI()/180))*100/2)^2*PI(),FALSE))))</f>
        <v>1.2273477621438493</v>
      </c>
      <c r="I3695" s="42">
        <f t="shared" si="408"/>
        <v>1.7502092991599869E-2</v>
      </c>
      <c r="L3695" s="44"/>
    </row>
    <row r="3696" spans="1:12" x14ac:dyDescent="0.25">
      <c r="A3696" s="51">
        <f t="shared" si="409"/>
        <v>45814.188671444324</v>
      </c>
      <c r="B3696" s="5">
        <f t="shared" si="403"/>
        <v>2.3746803187549331E-3</v>
      </c>
      <c r="C3696" s="49">
        <f t="shared" si="406"/>
        <v>-52.487896943059098</v>
      </c>
      <c r="D3696" s="5">
        <f t="shared" si="404"/>
        <v>440.70096008395353</v>
      </c>
      <c r="E3696" s="5">
        <f t="shared" si="405"/>
        <v>22065.716260427071</v>
      </c>
      <c r="F3696" s="5">
        <f t="shared" si="407"/>
        <v>43.437180293541303</v>
      </c>
      <c r="G3696" s="16">
        <f>IF(AND(C$9="L",C$10="IB"),IF((($C$7*Coefficients!$C$16)/($A3696*($C$4/100)))&lt;=1,2*ASIN(($C$7*Coefficients!$C$16)/( $A3696*($C$4/100)))*180/PI(),180),IF(AND(C$9="C",C$10="IB"),IF((($C$7*Coefficients!$D$16)/($A3696*($C$4/100)))&lt;=1,2*ASIN(($C$7*Coefficients!$D$16)/( $A3696*($C$4/100)))*180/PI(),180),IF(AND(C$9="L",C$10="D"),IF((($C$7*Coefficients!$E$16)/($A3696*($C$4/100)))&lt;=1,2*ASIN(($C$7*Coefficients!$E$16)/( $A3696*($C$4/100)))*180/PI(),180),IF(AND(C$9="C",C$10="D"),IF((($C$7*Coefficients!$F$16)/($A3696*($C$4/100)))&lt;=1,2*ASIN(($C$7*Coefficients!$F$16)/( $A3696*($C$4/100)))*180/PI(),180),FALSE))))</f>
        <v>1.7062888423277747</v>
      </c>
      <c r="H3696" s="50">
        <f>IF(AND(C$9="L",C$10="IB"),(($C$7*Coefficients!$C$16)/($A3696*SIN(C$5*PI()/180))*100/2)^2*PI(),IF(AND(C$9="C",C$10="IB"),(($C$7*Coefficients!$D$16)/($A3696*SIN(C$5*PI()/180))*100/2)^2*PI(),IF(AND(C$9="L",C$10="D"),(($C$7*Coefficients!$E$16)/($A3696*SIN(C$5*PI()/180))*100/2)^2*PI(),IF(AND(C$9="C",C$10="D"),(($C$7* Coefficients!$F$16)/($A3696*SIN(C$5*PI()/180))*100/2)^2*PI(),FALSE))))</f>
        <v>1.2217086114122602</v>
      </c>
      <c r="I3696" s="42">
        <f t="shared" si="408"/>
        <v>1.7461839294747452E-2</v>
      </c>
      <c r="L3696" s="44"/>
    </row>
    <row r="3697" spans="1:12" x14ac:dyDescent="0.25">
      <c r="A3697" s="51">
        <f t="shared" si="409"/>
        <v>45919.801283677814</v>
      </c>
      <c r="B3697" s="5">
        <f t="shared" si="403"/>
        <v>2.0317366933905795E-3</v>
      </c>
      <c r="C3697" s="49">
        <f t="shared" si="406"/>
        <v>-53.842651518481532</v>
      </c>
      <c r="D3697" s="5">
        <f t="shared" si="404"/>
        <v>441.71688071810598</v>
      </c>
      <c r="E3697" s="5">
        <f t="shared" si="405"/>
        <v>22167.566979027779</v>
      </c>
      <c r="F3697" s="5">
        <f t="shared" si="407"/>
        <v>43.457180293541313</v>
      </c>
      <c r="G3697" s="16">
        <f>IF(AND(C$9="L",C$10="IB"),IF((($C$7*Coefficients!$C$16)/($A3697*($C$4/100)))&lt;=1,2*ASIN(($C$7*Coefficients!$C$16)/( $A3697*($C$4/100)))*180/PI(),180),IF(AND(C$9="C",C$10="IB"),IF((($C$7*Coefficients!$D$16)/($A3697*($C$4/100)))&lt;=1,2*ASIN(($C$7*Coefficients!$D$16)/( $A3697*($C$4/100)))*180/PI(),180),IF(AND(C$9="L",C$10="D"),IF((($C$7*Coefficients!$E$16)/($A3697*($C$4/100)))&lt;=1,2*ASIN(($C$7*Coefficients!$E$16)/( $A3697*($C$4/100)))*180/PI(),180),IF(AND(C$9="C",C$10="D"),IF((($C$7*Coefficients!$F$16)/($A3697*($C$4/100)))&lt;=1,2*ASIN(($C$7*Coefficients!$F$16)/( $A3697*($C$4/100)))*180/PI(),180),FALSE))))</f>
        <v>1.7023641978317727</v>
      </c>
      <c r="H3697" s="50">
        <f>IF(AND(C$9="L",C$10="IB"),(($C$7*Coefficients!$C$16)/($A3697*SIN(C$5*PI()/180))*100/2)^2*PI(),IF(AND(C$9="C",C$10="IB"),(($C$7*Coefficients!$D$16)/($A3697*SIN(C$5*PI()/180))*100/2)^2*PI(),IF(AND(C$9="L",C$10="D"),(($C$7*Coefficients!$E$16)/($A3697*SIN(C$5*PI()/180))*100/2)^2*PI(),IF(AND(C$9="C",C$10="D"),(($C$7* Coefficients!$F$16)/($A3697*SIN(C$5*PI()/180))*100/2)^2*PI(),FALSE))))</f>
        <v>1.2160953702247759</v>
      </c>
      <c r="I3697" s="42">
        <f t="shared" si="408"/>
        <v>1.7421678178828701E-2</v>
      </c>
      <c r="L3697" s="44"/>
    </row>
    <row r="3698" spans="1:12" x14ac:dyDescent="0.25">
      <c r="A3698" s="51">
        <f t="shared" si="409"/>
        <v>46025.657358126533</v>
      </c>
      <c r="B3698" s="5">
        <f t="shared" si="403"/>
        <v>1.6478974456358413E-3</v>
      </c>
      <c r="C3698" s="49">
        <f t="shared" si="406"/>
        <v>-55.661396388947026</v>
      </c>
      <c r="D3698" s="5">
        <f t="shared" si="404"/>
        <v>442.73514329118842</v>
      </c>
      <c r="E3698" s="5">
        <f t="shared" si="405"/>
        <v>22269.887819185242</v>
      </c>
      <c r="F3698" s="5">
        <f t="shared" si="407"/>
        <v>43.477180293541309</v>
      </c>
      <c r="G3698" s="16">
        <f>IF(AND(C$9="L",C$10="IB"),IF((($C$7*Coefficients!$C$16)/($A3698*($C$4/100)))&lt;=1,2*ASIN(($C$7*Coefficients!$C$16)/( $A3698*($C$4/100)))*180/PI(),180),IF(AND(C$9="C",C$10="IB"),IF((($C$7*Coefficients!$D$16)/($A3698*($C$4/100)))&lt;=1,2*ASIN(($C$7*Coefficients!$D$16)/( $A3698*($C$4/100)))*180/PI(),180),IF(AND(C$9="L",C$10="D"),IF((($C$7*Coefficients!$E$16)/($A3698*($C$4/100)))&lt;=1,2*ASIN(($C$7*Coefficients!$E$16)/( $A3698*($C$4/100)))*180/PI(),180),IF(AND(C$9="C",C$10="D"),IF((($C$7*Coefficients!$F$16)/($A3698*($C$4/100)))&lt;=1,2*ASIN(($C$7*Coefficients!$F$16)/( $A3698*($C$4/100)))*180/PI(),180),FALSE))))</f>
        <v>1.6984485817577566</v>
      </c>
      <c r="H3698" s="50">
        <f>IF(AND(C$9="L",C$10="IB"),(($C$7*Coefficients!$C$16)/($A3698*SIN(C$5*PI()/180))*100/2)^2*PI(),IF(AND(C$9="C",C$10="IB"),(($C$7*Coefficients!$D$16)/($A3698*SIN(C$5*PI()/180))*100/2)^2*PI(),IF(AND(C$9="L",C$10="D"),(($C$7*Coefficients!$E$16)/($A3698*SIN(C$5*PI()/180))*100/2)^2*PI(),IF(AND(C$9="C",C$10="D"),(($C$7* Coefficients!$F$16)/($A3698*SIN(C$5*PI()/180))*100/2)^2*PI(),FALSE))))</f>
        <v>1.2105079195378528</v>
      </c>
      <c r="I3698" s="42">
        <f t="shared" si="408"/>
        <v>1.7381609430913384E-2</v>
      </c>
      <c r="L3698" s="44"/>
    </row>
    <row r="3699" spans="1:12" x14ac:dyDescent="0.25">
      <c r="A3699" s="51">
        <f t="shared" si="409"/>
        <v>46131.757456028849</v>
      </c>
      <c r="B3699" s="5">
        <f t="shared" si="403"/>
        <v>1.2312172103858387E-3</v>
      </c>
      <c r="C3699" s="49">
        <f t="shared" si="406"/>
        <v>-58.193306448272281</v>
      </c>
      <c r="D3699" s="5">
        <f t="shared" si="404"/>
        <v>443.75575320192758</v>
      </c>
      <c r="E3699" s="5">
        <f t="shared" si="405"/>
        <v>22372.680950881993</v>
      </c>
      <c r="F3699" s="5">
        <f t="shared" si="407"/>
        <v>43.497180293541305</v>
      </c>
      <c r="G3699" s="16">
        <f>IF(AND(C$9="L",C$10="IB"),IF((($C$7*Coefficients!$C$16)/($A3699*($C$4/100)))&lt;=1,2*ASIN(($C$7*Coefficients!$C$16)/( $A3699*($C$4/100)))*180/PI(),180),IF(AND(C$9="C",C$10="IB"),IF((($C$7*Coefficients!$D$16)/($A3699*($C$4/100)))&lt;=1,2*ASIN(($C$7*Coefficients!$D$16)/( $A3699*($C$4/100)))*180/PI(),180),IF(AND(C$9="L",C$10="D"),IF((($C$7*Coefficients!$E$16)/($A3699*($C$4/100)))&lt;=1,2*ASIN(($C$7*Coefficients!$E$16)/( $A3699*($C$4/100)))*180/PI(),180),IF(AND(C$9="C",C$10="D"),IF((($C$7*Coefficients!$F$16)/($A3699*($C$4/100)))&lt;=1,2*ASIN(($C$7*Coefficients!$F$16)/( $A3699*($C$4/100)))*180/PI(),180),FALSE))))</f>
        <v>1.6945419733272293</v>
      </c>
      <c r="H3699" s="50">
        <f>IF(AND(C$9="L",C$10="IB"),(($C$7*Coefficients!$C$16)/($A3699*SIN(C$5*PI()/180))*100/2)^2*PI(),IF(AND(C$9="C",C$10="IB"),(($C$7*Coefficients!$D$16)/($A3699*SIN(C$5*PI()/180))*100/2)^2*PI(),IF(AND(C$9="L",C$10="D"),(($C$7*Coefficients!$E$16)/($A3699*SIN(C$5*PI()/180))*100/2)^2*PI(),IF(AND(C$9="C",C$10="D"),(($C$7* Coefficients!$F$16)/($A3699*SIN(C$5*PI()/180))*100/2)^2*PI(),FALSE))))</f>
        <v>1.2049461408549054</v>
      </c>
      <c r="I3699" s="42">
        <f t="shared" si="408"/>
        <v>1.7341632838560977E-2</v>
      </c>
      <c r="L3699" s="44"/>
    </row>
    <row r="3700" spans="1:12" x14ac:dyDescent="0.25">
      <c r="A3700" s="51">
        <f t="shared" si="409"/>
        <v>46238.102139916919</v>
      </c>
      <c r="B3700" s="5">
        <f t="shared" si="403"/>
        <v>7.9047981797325019E-4</v>
      </c>
      <c r="C3700" s="49">
        <f t="shared" si="406"/>
        <v>-62.04218427440118</v>
      </c>
      <c r="D3700" s="5">
        <f t="shared" si="404"/>
        <v>444.77871586149575</v>
      </c>
      <c r="E3700" s="5">
        <f t="shared" si="405"/>
        <v>22475.948554116709</v>
      </c>
      <c r="F3700" s="5">
        <f t="shared" si="407"/>
        <v>43.517180293541308</v>
      </c>
      <c r="G3700" s="16">
        <f>IF(AND(C$9="L",C$10="IB"),IF((($C$7*Coefficients!$C$16)/($A3700*($C$4/100)))&lt;=1,2*ASIN(($C$7*Coefficients!$C$16)/( $A3700*($C$4/100)))*180/PI(),180),IF(AND(C$9="C",C$10="IB"),IF((($C$7*Coefficients!$D$16)/($A3700*($C$4/100)))&lt;=1,2*ASIN(($C$7*Coefficients!$D$16)/( $A3700*($C$4/100)))*180/PI(),180),IF(AND(C$9="L",C$10="D"),IF((($C$7*Coefficients!$E$16)/($A3700*($C$4/100)))&lt;=1,2*ASIN(($C$7*Coefficients!$E$16)/( $A3700*($C$4/100)))*180/PI(),180),IF(AND(C$9="C",C$10="D"),IF((($C$7*Coefficients!$F$16)/($A3700*($C$4/100)))&lt;=1,2*ASIN(($C$7*Coefficients!$F$16)/( $A3700*($C$4/100)))*180/PI(),180),FALSE))))</f>
        <v>1.6906443518095777</v>
      </c>
      <c r="H3700" s="50">
        <f>IF(AND(C$9="L",C$10="IB"),(($C$7*Coefficients!$C$16)/($A3700*SIN(C$5*PI()/180))*100/2)^2*PI(),IF(AND(C$9="C",C$10="IB"),(($C$7*Coefficients!$D$16)/($A3700*SIN(C$5*PI()/180))*100/2)^2*PI(),IF(AND(C$9="L",C$10="D"),(($C$7*Coefficients!$E$16)/($A3700*SIN(C$5*PI()/180))*100/2)^2*PI(),IF(AND(C$9="C",C$10="D"),(($C$7* Coefficients!$F$16)/($A3700*SIN(C$5*PI()/180))*100/2)^2*PI(),FALSE))))</f>
        <v>1.1994099162237883</v>
      </c>
      <c r="I3700" s="42">
        <f t="shared" si="408"/>
        <v>1.7301748189819575E-2</v>
      </c>
      <c r="L3700" s="44"/>
    </row>
    <row r="3701" spans="1:12" x14ac:dyDescent="0.25">
      <c r="A3701" s="51">
        <f t="shared" si="409"/>
        <v>46344.691973619665</v>
      </c>
      <c r="B3701" s="5">
        <f t="shared" si="403"/>
        <v>3.3501882620942273E-4</v>
      </c>
      <c r="C3701" s="49">
        <f t="shared" si="406"/>
        <v>-69.498615746478805</v>
      </c>
      <c r="D3701" s="5">
        <f t="shared" si="404"/>
        <v>445.80403669353893</v>
      </c>
      <c r="E3701" s="5">
        <f t="shared" si="405"/>
        <v>22579.692818950509</v>
      </c>
      <c r="F3701" s="5">
        <f t="shared" si="407"/>
        <v>43.537180293541311</v>
      </c>
      <c r="G3701" s="16">
        <f>IF(AND(C$9="L",C$10="IB"),IF((($C$7*Coefficients!$C$16)/($A3701*($C$4/100)))&lt;=1,2*ASIN(($C$7*Coefficients!$C$16)/( $A3701*($C$4/100)))*180/PI(),180),IF(AND(C$9="C",C$10="IB"),IF((($C$7*Coefficients!$D$16)/($A3701*($C$4/100)))&lt;=1,2*ASIN(($C$7*Coefficients!$D$16)/( $A3701*($C$4/100)))*180/PI(),180),IF(AND(C$9="L",C$10="D"),IF((($C$7*Coefficients!$E$16)/($A3701*($C$4/100)))&lt;=1,2*ASIN(($C$7*Coefficients!$E$16)/( $A3701*($C$4/100)))*180/PI(),180),IF(AND(C$9="C",C$10="D"),IF((($C$7*Coefficients!$F$16)/($A3701*($C$4/100)))&lt;=1,2*ASIN(($C$7*Coefficients!$F$16)/( $A3701*($C$4/100)))*180/PI(),180),FALSE))))</f>
        <v>1.6867556965219606</v>
      </c>
      <c r="H3701" s="50">
        <f>IF(AND(C$9="L",C$10="IB"),(($C$7*Coefficients!$C$16)/($A3701*SIN(C$5*PI()/180))*100/2)^2*PI(),IF(AND(C$9="C",C$10="IB"),(($C$7*Coefficients!$D$16)/($A3701*SIN(C$5*PI()/180))*100/2)^2*PI(),IF(AND(C$9="L",C$10="D"),(($C$7*Coefficients!$E$16)/($A3701*SIN(C$5*PI()/180))*100/2)^2*PI(),IF(AND(C$9="C",C$10="D"),(($C$7* Coefficients!$F$16)/($A3701*SIN(C$5*PI()/180))*100/2)^2*PI(),FALSE))))</f>
        <v>1.1938991282343006</v>
      </c>
      <c r="I3701" s="42">
        <f t="shared" si="408"/>
        <v>1.7261955273224737E-2</v>
      </c>
      <c r="L3701" s="44"/>
    </row>
    <row r="3702" spans="1:12" x14ac:dyDescent="0.25">
      <c r="A3702" s="51">
        <f t="shared" si="409"/>
        <v>46451.52752226578</v>
      </c>
      <c r="B3702" s="5">
        <f t="shared" si="403"/>
        <v>1.254761668359552E-4</v>
      </c>
      <c r="C3702" s="49">
        <f t="shared" si="406"/>
        <v>-78.028775140164896</v>
      </c>
      <c r="D3702" s="5">
        <f t="shared" si="404"/>
        <v>446.83172113420625</v>
      </c>
      <c r="E3702" s="5">
        <f t="shared" si="405"/>
        <v>22683.915945553363</v>
      </c>
      <c r="F3702" s="5">
        <f t="shared" si="407"/>
        <v>43.557180293541307</v>
      </c>
      <c r="G3702" s="16">
        <f>IF(AND(C$9="L",C$10="IB"),IF((($C$7*Coefficients!$C$16)/($A3702*($C$4/100)))&lt;=1,2*ASIN(($C$7*Coefficients!$C$16)/( $A3702*($C$4/100)))*180/PI(),180),IF(AND(C$9="C",C$10="IB"),IF((($C$7*Coefficients!$D$16)/($A3702*($C$4/100)))&lt;=1,2*ASIN(($C$7*Coefficients!$D$16)/( $A3702*($C$4/100)))*180/PI(),180),IF(AND(C$9="L",C$10="D"),IF((($C$7*Coefficients!$E$16)/($A3702*($C$4/100)))&lt;=1,2*ASIN(($C$7*Coefficients!$E$16)/( $A3702*($C$4/100)))*180/PI(),180),IF(AND(C$9="C",C$10="D"),IF((($C$7*Coefficients!$F$16)/($A3702*($C$4/100)))&lt;=1,2*ASIN(($C$7*Coefficients!$F$16)/( $A3702*($C$4/100)))*180/PI(),180),FALSE))))</f>
        <v>1.6828759868291994</v>
      </c>
      <c r="H3702" s="50">
        <f>IF(AND(C$9="L",C$10="IB"),(($C$7*Coefficients!$C$16)/($A3702*SIN(C$5*PI()/180))*100/2)^2*PI(),IF(AND(C$9="C",C$10="IB"),(($C$7*Coefficients!$D$16)/($A3702*SIN(C$5*PI()/180))*100/2)^2*PI(),IF(AND(C$9="L",C$10="D"),(($C$7*Coefficients!$E$16)/($A3702*SIN(C$5*PI()/180))*100/2)^2*PI(),IF(AND(C$9="C",C$10="D"),(($C$7* Coefficients!$F$16)/($A3702*SIN(C$5*PI()/180))*100/2)^2*PI(),FALSE))))</f>
        <v>1.1884136600156883</v>
      </c>
      <c r="I3702" s="42">
        <f t="shared" si="408"/>
        <v>1.7222253877798382E-2</v>
      </c>
      <c r="L3702" s="44"/>
    </row>
    <row r="3703" spans="1:12" x14ac:dyDescent="0.25">
      <c r="A3703" s="51">
        <f t="shared" si="409"/>
        <v>46558.609352286709</v>
      </c>
      <c r="B3703" s="5">
        <f t="shared" si="403"/>
        <v>5.8116352862913384E-4</v>
      </c>
      <c r="C3703" s="49">
        <f t="shared" si="406"/>
        <v>-64.714032960161276</v>
      </c>
      <c r="D3703" s="5">
        <f t="shared" si="404"/>
        <v>447.86177463217825</v>
      </c>
      <c r="E3703" s="5">
        <f t="shared" si="405"/>
        <v>22788.620144250777</v>
      </c>
      <c r="F3703" s="5">
        <f t="shared" si="407"/>
        <v>43.577180293541311</v>
      </c>
      <c r="G3703" s="16">
        <f>IF(AND(C$9="L",C$10="IB"),IF((($C$7*Coefficients!$C$16)/($A3703*($C$4/100)))&lt;=1,2*ASIN(($C$7*Coefficients!$C$16)/( $A3703*($C$4/100)))*180/PI(),180),IF(AND(C$9="C",C$10="IB"),IF((($C$7*Coefficients!$D$16)/($A3703*($C$4/100)))&lt;=1,2*ASIN(($C$7*Coefficients!$D$16)/( $A3703*($C$4/100)))*180/PI(),180),IF(AND(C$9="L",C$10="D"),IF((($C$7*Coefficients!$E$16)/($A3703*($C$4/100)))&lt;=1,2*ASIN(($C$7*Coefficients!$E$16)/( $A3703*($C$4/100)))*180/PI(),180),IF(AND(C$9="C",C$10="D"),IF((($C$7*Coefficients!$F$16)/($A3703*($C$4/100)))&lt;=1,2*ASIN(($C$7*Coefficients!$F$16)/( $A3703*($C$4/100)))*180/PI(),180),FALSE))))</f>
        <v>1.6790052021436674</v>
      </c>
      <c r="H3703" s="50">
        <f>IF(AND(C$9="L",C$10="IB"),(($C$7*Coefficients!$C$16)/($A3703*SIN(C$5*PI()/180))*100/2)^2*PI(),IF(AND(C$9="C",C$10="IB"),(($C$7*Coefficients!$D$16)/($A3703*SIN(C$5*PI()/180))*100/2)^2*PI(),IF(AND(C$9="L",C$10="D"),(($C$7*Coefficients!$E$16)/($A3703*SIN(C$5*PI()/180))*100/2)^2*PI(),IF(AND(C$9="C",C$10="D"),(($C$7* Coefficients!$F$16)/($A3703*SIN(C$5*PI()/180))*100/2)^2*PI(),FALSE))))</f>
        <v>1.182953395234172</v>
      </c>
      <c r="I3703" s="42">
        <f t="shared" si="408"/>
        <v>1.7182643793047663E-2</v>
      </c>
      <c r="L3703" s="44"/>
    </row>
    <row r="3704" spans="1:12" x14ac:dyDescent="0.25">
      <c r="A3704" s="51">
        <f t="shared" si="409"/>
        <v>46665.938031419653</v>
      </c>
      <c r="B3704" s="5">
        <f t="shared" si="403"/>
        <v>1.0222597016055924E-3</v>
      </c>
      <c r="C3704" s="49">
        <f t="shared" si="406"/>
        <v>-59.808775182921174</v>
      </c>
      <c r="D3704" s="5">
        <f t="shared" si="404"/>
        <v>448.89420264869602</v>
      </c>
      <c r="E3704" s="5">
        <f t="shared" si="405"/>
        <v>22893.807635570651</v>
      </c>
      <c r="F3704" s="5">
        <f t="shared" si="407"/>
        <v>43.597180293541307</v>
      </c>
      <c r="G3704" s="16">
        <f>IF(AND(C$9="L",C$10="IB"),IF((($C$7*Coefficients!$C$16)/($A3704*($C$4/100)))&lt;=1,2*ASIN(($C$7*Coefficients!$C$16)/( $A3704*($C$4/100)))*180/PI(),180),IF(AND(C$9="C",C$10="IB"),IF((($C$7*Coefficients!$D$16)/($A3704*($C$4/100)))&lt;=1,2*ASIN(($C$7*Coefficients!$D$16)/( $A3704*($C$4/100)))*180/PI(),180),IF(AND(C$9="L",C$10="D"),IF((($C$7*Coefficients!$E$16)/($A3704*($C$4/100)))&lt;=1,2*ASIN(($C$7*Coefficients!$E$16)/( $A3704*($C$4/100)))*180/PI(),180),IF(AND(C$9="C",C$10="D"),IF((($C$7*Coefficients!$F$16)/($A3704*($C$4/100)))&lt;=1,2*ASIN(($C$7*Coefficients!$F$16)/( $A3704*($C$4/100)))*180/PI(),180),FALSE))))</f>
        <v>1.6751433219251792</v>
      </c>
      <c r="H3704" s="50">
        <f>IF(AND(C$9="L",C$10="IB"),(($C$7*Coefficients!$C$16)/($A3704*SIN(C$5*PI()/180))*100/2)^2*PI(),IF(AND(C$9="C",C$10="IB"),(($C$7*Coefficients!$D$16)/($A3704*SIN(C$5*PI()/180))*100/2)^2*PI(),IF(AND(C$9="L",C$10="D"),(($C$7*Coefficients!$E$16)/($A3704*SIN(C$5*PI()/180))*100/2)^2*PI(),IF(AND(C$9="C",C$10="D"),(($C$7* Coefficients!$F$16)/($A3704*SIN(C$5*PI()/180))*100/2)^2*PI(),FALSE))))</f>
        <v>1.1775182180904769</v>
      </c>
      <c r="I3704" s="42">
        <f t="shared" si="408"/>
        <v>1.7143124808963853E-2</v>
      </c>
      <c r="L3704" s="44"/>
    </row>
    <row r="3705" spans="1:12" x14ac:dyDescent="0.25">
      <c r="A3705" s="51">
        <f t="shared" si="409"/>
        <v>46773.514128710587</v>
      </c>
      <c r="B3705" s="5">
        <f t="shared" si="403"/>
        <v>1.439250970557736E-3</v>
      </c>
      <c r="C3705" s="49">
        <f t="shared" si="406"/>
        <v>-56.837269380131886</v>
      </c>
      <c r="D3705" s="5">
        <f t="shared" si="404"/>
        <v>449.92901065759014</v>
      </c>
      <c r="E3705" s="5">
        <f t="shared" si="405"/>
        <v>22999.480650290356</v>
      </c>
      <c r="F3705" s="5">
        <f t="shared" si="407"/>
        <v>43.617180293541303</v>
      </c>
      <c r="G3705" s="16">
        <f>IF(AND(C$9="L",C$10="IB"),IF((($C$7*Coefficients!$C$16)/($A3705*($C$4/100)))&lt;=1,2*ASIN(($C$7*Coefficients!$C$16)/( $A3705*($C$4/100)))*180/PI(),180),IF(AND(C$9="C",C$10="IB"),IF((($C$7*Coefficients!$D$16)/($A3705*($C$4/100)))&lt;=1,2*ASIN(($C$7*Coefficients!$D$16)/( $A3705*($C$4/100)))*180/PI(),180),IF(AND(C$9="L",C$10="D"),IF((($C$7*Coefficients!$E$16)/($A3705*($C$4/100)))&lt;=1,2*ASIN(($C$7*Coefficients!$E$16)/( $A3705*($C$4/100)))*180/PI(),180),IF(AND(C$9="C",C$10="D"),IF((($C$7*Coefficients!$F$16)/($A3705*($C$4/100)))&lt;=1,2*ASIN(($C$7*Coefficients!$F$16)/( $A3705*($C$4/100)))*180/PI(),180),FALSE))))</f>
        <v>1.6712903256808849</v>
      </c>
      <c r="H3705" s="50">
        <f>IF(AND(C$9="L",C$10="IB"),(($C$7*Coefficients!$C$16)/($A3705*SIN(C$5*PI()/180))*100/2)^2*PI(),IF(AND(C$9="C",C$10="IB"),(($C$7*Coefficients!$D$16)/($A3705*SIN(C$5*PI()/180))*100/2)^2*PI(),IF(AND(C$9="L",C$10="D"),(($C$7*Coefficients!$E$16)/($A3705*SIN(C$5*PI()/180))*100/2)^2*PI(),IF(AND(C$9="C",C$10="D"),(($C$7* Coefficients!$F$16)/($A3705*SIN(C$5*PI()/180))*100/2)^2*PI(),FALSE))))</f>
        <v>1.1721080133173771</v>
      </c>
      <c r="I3705" s="42">
        <f t="shared" si="408"/>
        <v>1.7103696716021233E-2</v>
      </c>
      <c r="L3705" s="44"/>
    </row>
    <row r="3706" spans="1:12" x14ac:dyDescent="0.25">
      <c r="A3706" s="51">
        <f t="shared" si="409"/>
        <v>46881.338214517265</v>
      </c>
      <c r="B3706" s="5">
        <f t="shared" si="403"/>
        <v>1.8231023028618346E-3</v>
      </c>
      <c r="C3706" s="49">
        <f t="shared" si="406"/>
        <v>-54.783779207023585</v>
      </c>
      <c r="D3706" s="5">
        <f t="shared" si="404"/>
        <v>450.96620414530975</v>
      </c>
      <c r="E3706" s="5">
        <f t="shared" si="405"/>
        <v>23105.641429484109</v>
      </c>
      <c r="F3706" s="5">
        <f t="shared" si="407"/>
        <v>43.637180293541313</v>
      </c>
      <c r="G3706" s="16">
        <f>IF(AND(C$9="L",C$10="IB"),IF((($C$7*Coefficients!$C$16)/($A3706*($C$4/100)))&lt;=1,2*ASIN(($C$7*Coefficients!$C$16)/( $A3706*($C$4/100)))*180/PI(),180),IF(AND(C$9="C",C$10="IB"),IF((($C$7*Coefficients!$D$16)/($A3706*($C$4/100)))&lt;=1,2*ASIN(($C$7*Coefficients!$D$16)/( $A3706*($C$4/100)))*180/PI(),180),IF(AND(C$9="L",C$10="D"),IF((($C$7*Coefficients!$E$16)/($A3706*($C$4/100)))&lt;=1,2*ASIN(($C$7*Coefficients!$E$16)/( $A3706*($C$4/100)))*180/PI(),180),IF(AND(C$9="C",C$10="D"),IF((($C$7*Coefficients!$F$16)/($A3706*($C$4/100)))&lt;=1,2*ASIN(($C$7*Coefficients!$F$16)/( $A3706*($C$4/100)))*180/PI(),180),FALSE))))</f>
        <v>1.6674461929651518</v>
      </c>
      <c r="H3706" s="50">
        <f>IF(AND(C$9="L",C$10="IB"),(($C$7*Coefficients!$C$16)/($A3706*SIN(C$5*PI()/180))*100/2)^2*PI(),IF(AND(C$9="C",C$10="IB"),(($C$7*Coefficients!$D$16)/($A3706*SIN(C$5*PI()/180))*100/2)^2*PI(),IF(AND(C$9="L",C$10="D"),(($C$7*Coefficients!$E$16)/($A3706*SIN(C$5*PI()/180))*100/2)^2*PI(),IF(AND(C$9="C",C$10="D"),(($C$7* Coefficients!$F$16)/($A3706*SIN(C$5*PI()/180))*100/2)^2*PI(),FALSE))))</f>
        <v>1.1667226661772536</v>
      </c>
      <c r="I3706" s="42">
        <f t="shared" si="408"/>
        <v>1.7064359305175983E-2</v>
      </c>
      <c r="L3706" s="44"/>
    </row>
    <row r="3707" spans="1:12" x14ac:dyDescent="0.25">
      <c r="A3707" s="51">
        <f t="shared" si="409"/>
        <v>46989.41086051226</v>
      </c>
      <c r="B3707" s="5">
        <f t="shared" si="403"/>
        <v>2.1654586343924542E-3</v>
      </c>
      <c r="C3707" s="49">
        <f t="shared" si="406"/>
        <v>-53.289002159040052</v>
      </c>
      <c r="D3707" s="5">
        <f t="shared" si="404"/>
        <v>452.00578861095141</v>
      </c>
      <c r="E3707" s="5">
        <f t="shared" si="405"/>
        <v>23212.292224570396</v>
      </c>
      <c r="F3707" s="5">
        <f t="shared" si="407"/>
        <v>43.657180293541309</v>
      </c>
      <c r="G3707" s="16">
        <f>IF(AND(C$9="L",C$10="IB"),IF((($C$7*Coefficients!$C$16)/($A3707*($C$4/100)))&lt;=1,2*ASIN(($C$7*Coefficients!$C$16)/( $A3707*($C$4/100)))*180/PI(),180),IF(AND(C$9="C",C$10="IB"),IF((($C$7*Coefficients!$D$16)/($A3707*($C$4/100)))&lt;=1,2*ASIN(($C$7*Coefficients!$D$16)/( $A3707*($C$4/100)))*180/PI(),180),IF(AND(C$9="L",C$10="D"),IF((($C$7*Coefficients!$E$16)/($A3707*($C$4/100)))&lt;=1,2*ASIN(($C$7*Coefficients!$E$16)/( $A3707*($C$4/100)))*180/PI(),180),IF(AND(C$9="C",C$10="D"),IF((($C$7*Coefficients!$F$16)/($A3707*($C$4/100)))&lt;=1,2*ASIN(($C$7*Coefficients!$F$16)/( $A3707*($C$4/100)))*180/PI(),180),FALSE))))</f>
        <v>1.6636109033794664</v>
      </c>
      <c r="H3707" s="50">
        <f>IF(AND(C$9="L",C$10="IB"),(($C$7*Coefficients!$C$16)/($A3707*SIN(C$5*PI()/180))*100/2)^2*PI(),IF(AND(C$9="C",C$10="IB"),(($C$7*Coefficients!$D$16)/($A3707*SIN(C$5*PI()/180))*100/2)^2*PI(),IF(AND(C$9="L",C$10="D"),(($C$7*Coefficients!$E$16)/($A3707*SIN(C$5*PI()/180))*100/2)^2*PI(),IF(AND(C$9="C",C$10="D"),(($C$7* Coefficients!$F$16)/($A3707*SIN(C$5*PI()/180))*100/2)^2*PI(),FALSE))))</f>
        <v>1.1613620624596552</v>
      </c>
      <c r="I3707" s="42">
        <f t="shared" si="408"/>
        <v>1.702511236786506E-2</v>
      </c>
      <c r="L3707" s="44"/>
    </row>
    <row r="3708" spans="1:12" x14ac:dyDescent="0.25">
      <c r="A3708" s="51">
        <f t="shared" si="409"/>
        <v>47097.732639685986</v>
      </c>
      <c r="B3708" s="5">
        <f t="shared" si="403"/>
        <v>2.458834033428928E-3</v>
      </c>
      <c r="C3708" s="49">
        <f t="shared" si="406"/>
        <v>-52.185415686295336</v>
      </c>
      <c r="D3708" s="5">
        <f t="shared" si="404"/>
        <v>453.04776956628842</v>
      </c>
      <c r="E3708" s="5">
        <f t="shared" si="405"/>
        <v>23319.435297359843</v>
      </c>
      <c r="F3708" s="5">
        <f t="shared" si="407"/>
        <v>43.677180293541305</v>
      </c>
      <c r="G3708" s="16">
        <f>IF(AND(C$9="L",C$10="IB"),IF((($C$7*Coefficients!$C$16)/($A3708*($C$4/100)))&lt;=1,2*ASIN(($C$7*Coefficients!$C$16)/( $A3708*($C$4/100)))*180/PI(),180),IF(AND(C$9="C",C$10="IB"),IF((($C$7*Coefficients!$D$16)/($A3708*($C$4/100)))&lt;=1,2*ASIN(($C$7*Coefficients!$D$16)/( $A3708*($C$4/100)))*180/PI(),180),IF(AND(C$9="L",C$10="D"),IF((($C$7*Coefficients!$E$16)/($A3708*($C$4/100)))&lt;=1,2*ASIN(($C$7*Coefficients!$E$16)/( $A3708*($C$4/100)))*180/PI(),180),IF(AND(C$9="C",C$10="D"),IF((($C$7*Coefficients!$F$16)/($A3708*($C$4/100)))&lt;=1,2*ASIN(($C$7*Coefficients!$F$16)/( $A3708*($C$4/100)))*180/PI(),180),FALSE))))</f>
        <v>1.659784436572316</v>
      </c>
      <c r="H3708" s="50">
        <f>IF(AND(C$9="L",C$10="IB"),(($C$7*Coefficients!$C$16)/($A3708*SIN(C$5*PI()/180))*100/2)^2*PI(),IF(AND(C$9="C",C$10="IB"),(($C$7*Coefficients!$D$16)/($A3708*SIN(C$5*PI()/180))*100/2)^2*PI(),IF(AND(C$9="L",C$10="D"),(($C$7*Coefficients!$E$16)/($A3708*SIN(C$5*PI()/180))*100/2)^2*PI(),IF(AND(C$9="C",C$10="D"),(($C$7* Coefficients!$F$16)/($A3708*SIN(C$5*PI()/180))*100/2)^2*PI(),FALSE))))</f>
        <v>1.1560260884788831</v>
      </c>
      <c r="I3708" s="42">
        <f t="shared" si="408"/>
        <v>1.6985955696005112E-2</v>
      </c>
      <c r="L3708" s="44"/>
    </row>
    <row r="3709" spans="1:12" x14ac:dyDescent="0.25">
      <c r="A3709" s="51">
        <f t="shared" si="409"/>
        <v>47206.304126349729</v>
      </c>
      <c r="B3709" s="5">
        <f t="shared" si="403"/>
        <v>2.6967843377853208E-3</v>
      </c>
      <c r="C3709" s="49">
        <f t="shared" si="406"/>
        <v>-51.383075654959441</v>
      </c>
      <c r="D3709" s="5">
        <f t="shared" si="404"/>
        <v>454.09215253580015</v>
      </c>
      <c r="E3709" s="5">
        <f t="shared" si="405"/>
        <v>23427.072920103055</v>
      </c>
      <c r="F3709" s="5">
        <f t="shared" si="407"/>
        <v>43.697180293541308</v>
      </c>
      <c r="G3709" s="16">
        <f>IF(AND(C$9="L",C$10="IB"),IF((($C$7*Coefficients!$C$16)/($A3709*($C$4/100)))&lt;=1,2*ASIN(($C$7*Coefficients!$C$16)/( $A3709*($C$4/100)))*180/PI(),180),IF(AND(C$9="C",C$10="IB"),IF((($C$7*Coefficients!$D$16)/($A3709*($C$4/100)))&lt;=1,2*ASIN(($C$7*Coefficients!$D$16)/( $A3709*($C$4/100)))*180/PI(),180),IF(AND(C$9="L",C$10="D"),IF((($C$7*Coefficients!$E$16)/($A3709*($C$4/100)))&lt;=1,2*ASIN(($C$7*Coefficients!$E$16)/( $A3709*($C$4/100)))*180/PI(),180),IF(AND(C$9="C",C$10="D"),IF((($C$7*Coefficients!$F$16)/($A3709*($C$4/100)))&lt;=1,2*ASIN(($C$7*Coefficients!$F$16)/( $A3709*($C$4/100)))*180/PI(),180),FALSE))))</f>
        <v>1.6559667722390856</v>
      </c>
      <c r="H3709" s="50">
        <f>IF(AND(C$9="L",C$10="IB"),(($C$7*Coefficients!$C$16)/($A3709*SIN(C$5*PI()/180))*100/2)^2*PI(),IF(AND(C$9="C",C$10="IB"),(($C$7*Coefficients!$D$16)/($A3709*SIN(C$5*PI()/180))*100/2)^2*PI(),IF(AND(C$9="L",C$10="D"),(($C$7*Coefficients!$E$16)/($A3709*SIN(C$5*PI()/180))*100/2)^2*PI(),IF(AND(C$9="C",C$10="D"),(($C$7* Coefficients!$F$16)/($A3709*SIN(C$5*PI()/180))*100/2)^2*PI(),FALSE))))</f>
        <v>1.1507146310715761</v>
      </c>
      <c r="I3709" s="42">
        <f t="shared" si="408"/>
        <v>1.6946889081991361E-2</v>
      </c>
      <c r="L3709" s="44"/>
    </row>
    <row r="3710" spans="1:12" x14ac:dyDescent="0.25">
      <c r="A3710" s="51">
        <f t="shared" si="409"/>
        <v>47315.125896138699</v>
      </c>
      <c r="B3710" s="5">
        <f t="shared" si="403"/>
        <v>2.8740591264904071E-3</v>
      </c>
      <c r="C3710" s="49">
        <f t="shared" si="406"/>
        <v>-50.83008603200814</v>
      </c>
      <c r="D3710" s="5">
        <f t="shared" si="404"/>
        <v>455.13894305670107</v>
      </c>
      <c r="E3710" s="5">
        <f t="shared" si="405"/>
        <v>23535.207375538917</v>
      </c>
      <c r="F3710" s="5">
        <f t="shared" si="407"/>
        <v>43.717180293541304</v>
      </c>
      <c r="G3710" s="16">
        <f>IF(AND(C$9="L",C$10="IB"),IF((($C$7*Coefficients!$C$16)/($A3710*($C$4/100)))&lt;=1,2*ASIN(($C$7*Coefficients!$C$16)/( $A3710*($C$4/100)))*180/PI(),180),IF(AND(C$9="C",C$10="IB"),IF((($C$7*Coefficients!$D$16)/($A3710*($C$4/100)))&lt;=1,2*ASIN(($C$7*Coefficients!$D$16)/( $A3710*($C$4/100)))*180/PI(),180),IF(AND(C$9="L",C$10="D"),IF((($C$7*Coefficients!$E$16)/($A3710*($C$4/100)))&lt;=1,2*ASIN(($C$7*Coefficients!$E$16)/( $A3710*($C$4/100)))*180/PI(),180),IF(AND(C$9="C",C$10="D"),IF((($C$7*Coefficients!$F$16)/($A3710*($C$4/100)))&lt;=1,2*ASIN(($C$7*Coefficients!$F$16)/( $A3710*($C$4/100)))*180/PI(),180),FALSE))))</f>
        <v>1.6521578901219471</v>
      </c>
      <c r="H3710" s="50">
        <f>IF(AND(C$9="L",C$10="IB"),(($C$7*Coefficients!$C$16)/($A3710*SIN(C$5*PI()/180))*100/2)^2*PI(),IF(AND(C$9="C",C$10="IB"),(($C$7*Coefficients!$D$16)/($A3710*SIN(C$5*PI()/180))*100/2)^2*PI(),IF(AND(C$9="L",C$10="D"),(($C$7*Coefficients!$E$16)/($A3710*SIN(C$5*PI()/180))*100/2)^2*PI(),IF(AND(C$9="C",C$10="D"),(($C$7* Coefficients!$F$16)/($A3710*SIN(C$5*PI()/180))*100/2)^2*PI(),FALSE))))</f>
        <v>1.1454275775943108</v>
      </c>
      <c r="I3710" s="42">
        <f t="shared" si="408"/>
        <v>1.6907912318696518E-2</v>
      </c>
      <c r="L3710" s="44"/>
    </row>
    <row r="3711" spans="1:12" x14ac:dyDescent="0.25">
      <c r="A3711" s="51">
        <f t="shared" si="409"/>
        <v>47424.19852601509</v>
      </c>
      <c r="B3711" s="5">
        <f t="shared" si="403"/>
        <v>2.9867292539423364E-3</v>
      </c>
      <c r="C3711" s="49">
        <f t="shared" si="406"/>
        <v>-50.496082885367272</v>
      </c>
      <c r="D3711" s="5">
        <f t="shared" si="404"/>
        <v>456.18814667897038</v>
      </c>
      <c r="E3711" s="5">
        <f t="shared" si="405"/>
        <v>23643.840956942942</v>
      </c>
      <c r="F3711" s="5">
        <f t="shared" si="407"/>
        <v>43.737180293541307</v>
      </c>
      <c r="G3711" s="16">
        <f>IF(AND(C$9="L",C$10="IB"),IF((($C$7*Coefficients!$C$16)/($A3711*($C$4/100)))&lt;=1,2*ASIN(($C$7*Coefficients!$C$16)/( $A3711*($C$4/100)))*180/PI(),180),IF(AND(C$9="C",C$10="IB"),IF((($C$7*Coefficients!$D$16)/($A3711*($C$4/100)))&lt;=1,2*ASIN(($C$7*Coefficients!$D$16)/( $A3711*($C$4/100)))*180/PI(),180),IF(AND(C$9="L",C$10="D"),IF((($C$7*Coefficients!$E$16)/($A3711*($C$4/100)))&lt;=1,2*ASIN(($C$7*Coefficients!$E$16)/( $A3711*($C$4/100)))*180/PI(),180),IF(AND(C$9="C",C$10="D"),IF((($C$7*Coefficients!$F$16)/($A3711*($C$4/100)))&lt;=1,2*ASIN(($C$7*Coefficients!$F$16)/( $A3711*($C$4/100)))*180/PI(),180),FALSE))))</f>
        <v>1.6483577700097511</v>
      </c>
      <c r="H3711" s="50">
        <f>IF(AND(C$9="L",C$10="IB"),(($C$7*Coefficients!$C$16)/($A3711*SIN(C$5*PI()/180))*100/2)^2*PI(),IF(AND(C$9="C",C$10="IB"),(($C$7*Coefficients!$D$16)/($A3711*SIN(C$5*PI()/180))*100/2)^2*PI(),IF(AND(C$9="L",C$10="D"),(($C$7*Coefficients!$E$16)/($A3711*SIN(C$5*PI()/180))*100/2)^2*PI(),IF(AND(C$9="C",C$10="D"),(($C$7* Coefficients!$F$16)/($A3711*SIN(C$5*PI()/180))*100/2)^2*PI(),FALSE))))</f>
        <v>1.1401648159212137</v>
      </c>
      <c r="I3711" s="42">
        <f t="shared" si="408"/>
        <v>1.6869025199469652E-2</v>
      </c>
      <c r="L3711" s="44"/>
    </row>
    <row r="3712" spans="1:12" x14ac:dyDescent="0.25">
      <c r="A3712" s="51">
        <f t="shared" si="409"/>
        <v>47533.522594271133</v>
      </c>
      <c r="B3712" s="5">
        <f t="shared" si="403"/>
        <v>3.0322866365123631E-3</v>
      </c>
      <c r="C3712" s="49">
        <f t="shared" si="406"/>
        <v>-50.364594960721895</v>
      </c>
      <c r="D3712" s="5">
        <f t="shared" si="404"/>
        <v>457.23976896538119</v>
      </c>
      <c r="E3712" s="5">
        <f t="shared" si="405"/>
        <v>23752.975968175917</v>
      </c>
      <c r="F3712" s="5">
        <f t="shared" si="407"/>
        <v>43.75718029354131</v>
      </c>
      <c r="G3712" s="16">
        <f>IF(AND(C$9="L",C$10="IB"),IF((($C$7*Coefficients!$C$16)/($A3712*($C$4/100)))&lt;=1,2*ASIN(($C$7*Coefficients!$C$16)/( $A3712*($C$4/100)))*180/PI(),180),IF(AND(C$9="C",C$10="IB"),IF((($C$7*Coefficients!$D$16)/($A3712*($C$4/100)))&lt;=1,2*ASIN(($C$7*Coefficients!$D$16)/( $A3712*($C$4/100)))*180/PI(),180),IF(AND(C$9="L",C$10="D"),IF((($C$7*Coefficients!$E$16)/($A3712*($C$4/100)))&lt;=1,2*ASIN(($C$7*Coefficients!$E$16)/( $A3712*($C$4/100)))*180/PI(),180),IF(AND(C$9="C",C$10="D"),IF((($C$7*Coefficients!$F$16)/($A3712*($C$4/100)))&lt;=1,2*ASIN(($C$7*Coefficients!$F$16)/( $A3712*($C$4/100)))*180/PI(),180),FALSE))))</f>
        <v>1.6445663917379201</v>
      </c>
      <c r="H3712" s="50">
        <f>IF(AND(C$9="L",C$10="IB"),(($C$7*Coefficients!$C$16)/($A3712*SIN(C$5*PI()/180))*100/2)^2*PI(),IF(AND(C$9="C",C$10="IB"),(($C$7*Coefficients!$D$16)/($A3712*SIN(C$5*PI()/180))*100/2)^2*PI(),IF(AND(C$9="L",C$10="D"),(($C$7*Coefficients!$E$16)/($A3712*SIN(C$5*PI()/180))*100/2)^2*PI(),IF(AND(C$9="C",C$10="D"),(($C$7* Coefficients!$F$16)/($A3712*SIN(C$5*PI()/180))*100/2)^2*PI(),FALSE))))</f>
        <v>1.1349262344415829</v>
      </c>
      <c r="I3712" s="42">
        <f t="shared" si="408"/>
        <v>1.6830227518135132E-2</v>
      </c>
      <c r="L3712" s="44"/>
    </row>
    <row r="3713" spans="1:12" x14ac:dyDescent="0.25">
      <c r="A3713" s="51">
        <f t="shared" si="409"/>
        <v>47643.098680532152</v>
      </c>
      <c r="B3713" s="5">
        <f t="shared" si="403"/>
        <v>3.0097135316264627E-3</v>
      </c>
      <c r="C3713" s="49">
        <f t="shared" si="406"/>
        <v>-50.429496782837475</v>
      </c>
      <c r="D3713" s="5">
        <f t="shared" si="404"/>
        <v>458.29381549153027</v>
      </c>
      <c r="E3713" s="5">
        <f t="shared" si="405"/>
        <v>23862.614723732775</v>
      </c>
      <c r="F3713" s="5">
        <f t="shared" si="407"/>
        <v>43.777180293541306</v>
      </c>
      <c r="G3713" s="16">
        <f>IF(AND(C$9="L",C$10="IB"),IF((($C$7*Coefficients!$C$16)/($A3713*($C$4/100)))&lt;=1,2*ASIN(($C$7*Coefficients!$C$16)/( $A3713*($C$4/100)))*180/PI(),180),IF(AND(C$9="C",C$10="IB"),IF((($C$7*Coefficients!$D$16)/($A3713*($C$4/100)))&lt;=1,2*ASIN(($C$7*Coefficients!$D$16)/( $A3713*($C$4/100)))*180/PI(),180),IF(AND(C$9="L",C$10="D"),IF((($C$7*Coefficients!$E$16)/($A3713*($C$4/100)))&lt;=1,2*ASIN(($C$7*Coefficients!$E$16)/( $A3713*($C$4/100)))*180/PI(),180),IF(AND(C$9="C",C$10="D"),IF((($C$7*Coefficients!$F$16)/($A3713*($C$4/100)))&lt;=1,2*ASIN(($C$7*Coefficients!$F$16)/( $A3713*($C$4/100)))*180/PI(),180),FALSE))))</f>
        <v>1.6407837351883394</v>
      </c>
      <c r="H3713" s="50">
        <f>IF(AND(C$9="L",C$10="IB"),(($C$7*Coefficients!$C$16)/($A3713*SIN(C$5*PI()/180))*100/2)^2*PI(),IF(AND(C$9="C",C$10="IB"),(($C$7*Coefficients!$D$16)/($A3713*SIN(C$5*PI()/180))*100/2)^2*PI(),IF(AND(C$9="L",C$10="D"),(($C$7*Coefficients!$E$16)/($A3713*SIN(C$5*PI()/180))*100/2)^2*PI(),IF(AND(C$9="C",C$10="D"),(($C$7* Coefficients!$F$16)/($A3713*SIN(C$5*PI()/180))*100/2)^2*PI(),FALSE))))</f>
        <v>1.1297117220575208</v>
      </c>
      <c r="I3713" s="42">
        <f t="shared" si="408"/>
        <v>1.6791519068991512E-2</v>
      </c>
      <c r="L3713" s="44"/>
    </row>
    <row r="3714" spans="1:12" x14ac:dyDescent="0.25">
      <c r="A3714" s="51">
        <f t="shared" si="409"/>
        <v>47752.927365759642</v>
      </c>
      <c r="B3714" s="5">
        <f t="shared" si="403"/>
        <v>2.9195191776729265E-3</v>
      </c>
      <c r="C3714" s="49">
        <f t="shared" si="406"/>
        <v>-50.69377335238697</v>
      </c>
      <c r="D3714" s="5">
        <f t="shared" si="404"/>
        <v>459.35029184586716</v>
      </c>
      <c r="E3714" s="5">
        <f t="shared" si="405"/>
        <v>23972.759548791673</v>
      </c>
      <c r="F3714" s="5">
        <f t="shared" si="407"/>
        <v>43.797180293541302</v>
      </c>
      <c r="G3714" s="16">
        <f>IF(AND(C$9="L",C$10="IB"),IF((($C$7*Coefficients!$C$16)/($A3714*($C$4/100)))&lt;=1,2*ASIN(($C$7*Coefficients!$C$16)/( $A3714*($C$4/100)))*180/PI(),180),IF(AND(C$9="C",C$10="IB"),IF((($C$7*Coefficients!$D$16)/($A3714*($C$4/100)))&lt;=1,2*ASIN(($C$7*Coefficients!$D$16)/( $A3714*($C$4/100)))*180/PI(),180),IF(AND(C$9="L",C$10="D"),IF((($C$7*Coefficients!$E$16)/($A3714*($C$4/100)))&lt;=1,2*ASIN(($C$7*Coefficients!$E$16)/( $A3714*($C$4/100)))*180/PI(),180),IF(AND(C$9="C",C$10="D"),IF((($C$7*Coefficients!$F$16)/($A3714*($C$4/100)))&lt;=1,2*ASIN(($C$7*Coefficients!$F$16)/( $A3714*($C$4/100)))*180/PI(),180),FALSE))))</f>
        <v>1.6370097802892516</v>
      </c>
      <c r="H3714" s="50">
        <f>IF(AND(C$9="L",C$10="IB"),(($C$7*Coefficients!$C$16)/($A3714*SIN(C$5*PI()/180))*100/2)^2*PI(),IF(AND(C$9="C",C$10="IB"),(($C$7*Coefficients!$D$16)/($A3714*SIN(C$5*PI()/180))*100/2)^2*PI(),IF(AND(C$9="L",C$10="D"),(($C$7*Coefficients!$E$16)/($A3714*SIN(C$5*PI()/180))*100/2)^2*PI(),IF(AND(C$9="C",C$10="D"),(($C$7* Coefficients!$F$16)/($A3714*SIN(C$5*PI()/180))*100/2)^2*PI(),FALSE))))</f>
        <v>1.124521168181579</v>
      </c>
      <c r="I3714" s="42">
        <f t="shared" si="408"/>
        <v>1.6752899646810458E-2</v>
      </c>
      <c r="L3714" s="44"/>
    </row>
    <row r="3715" spans="1:12" x14ac:dyDescent="0.25">
      <c r="A3715" s="51">
        <f t="shared" si="409"/>
        <v>47863.009232254364</v>
      </c>
      <c r="B3715" s="5">
        <f t="shared" si="403"/>
        <v>2.7637423577390177E-3</v>
      </c>
      <c r="C3715" s="49">
        <f t="shared" si="406"/>
        <v>-51.170048906329633</v>
      </c>
      <c r="D3715" s="5">
        <f t="shared" si="404"/>
        <v>460.40920362972457</v>
      </c>
      <c r="E3715" s="5">
        <f t="shared" si="405"/>
        <v>24083.412779263279</v>
      </c>
      <c r="F3715" s="5">
        <f t="shared" si="407"/>
        <v>43.817180293541298</v>
      </c>
      <c r="G3715" s="16">
        <f>IF(AND(C$9="L",C$10="IB"),IF((($C$7*Coefficients!$C$16)/($A3715*($C$4/100)))&lt;=1,2*ASIN(($C$7*Coefficients!$C$16)/( $A3715*($C$4/100)))*180/PI(),180),IF(AND(C$9="C",C$10="IB"),IF((($C$7*Coefficients!$D$16)/($A3715*($C$4/100)))&lt;=1,2*ASIN(($C$7*Coefficients!$D$16)/( $A3715*($C$4/100)))*180/PI(),180),IF(AND(C$9="L",C$10="D"),IF((($C$7*Coefficients!$E$16)/($A3715*($C$4/100)))&lt;=1,2*ASIN(($C$7*Coefficients!$E$16)/( $A3715*($C$4/100)))*180/PI(),180),IF(AND(C$9="C",C$10="D"),IF((($C$7*Coefficients!$F$16)/($A3715*($C$4/100)))&lt;=1,2*ASIN(($C$7*Coefficients!$F$16)/( $A3715*($C$4/100)))*180/PI(),180),FALSE))))</f>
        <v>1.6332445070151469</v>
      </c>
      <c r="H3715" s="50">
        <f>IF(AND(C$9="L",C$10="IB"),(($C$7*Coefficients!$C$16)/($A3715*SIN(C$5*PI()/180))*100/2)^2*PI(),IF(AND(C$9="C",C$10="IB"),(($C$7*Coefficients!$D$16)/($A3715*SIN(C$5*PI()/180))*100/2)^2*PI(),IF(AND(C$9="L",C$10="D"),(($C$7*Coefficients!$E$16)/($A3715*SIN(C$5*PI()/180))*100/2)^2*PI(),IF(AND(C$9="C",C$10="D"),(($C$7* Coefficients!$F$16)/($A3715*SIN(C$5*PI()/180))*100/2)^2*PI(),FALSE))))</f>
        <v>1.1193544627344112</v>
      </c>
      <c r="I3715" s="42">
        <f t="shared" si="408"/>
        <v>1.6714369046835625E-2</v>
      </c>
      <c r="L3715" s="44"/>
    </row>
    <row r="3716" spans="1:12" x14ac:dyDescent="0.25">
      <c r="A3716" s="51">
        <f t="shared" si="409"/>
        <v>47973.344863659418</v>
      </c>
      <c r="B3716" s="5">
        <f t="shared" si="403"/>
        <v>2.5459191972624909E-3</v>
      </c>
      <c r="C3716" s="49">
        <f t="shared" si="406"/>
        <v>-51.883107683245832</v>
      </c>
      <c r="D3716" s="5">
        <f t="shared" si="404"/>
        <v>461.47055645734724</v>
      </c>
      <c r="E3716" s="5">
        <f t="shared" si="405"/>
        <v>24194.576761840384</v>
      </c>
      <c r="F3716" s="5">
        <f t="shared" si="407"/>
        <v>43.837180293541309</v>
      </c>
      <c r="G3716" s="16">
        <f>IF(AND(C$9="L",C$10="IB"),IF((($C$7*Coefficients!$C$16)/($A3716*($C$4/100)))&lt;=1,2*ASIN(($C$7*Coefficients!$C$16)/( $A3716*($C$4/100)))*180/PI(),180),IF(AND(C$9="C",C$10="IB"),IF((($C$7*Coefficients!$D$16)/($A3716*($C$4/100)))&lt;=1,2*ASIN(($C$7*Coefficients!$D$16)/( $A3716*($C$4/100)))*180/PI(),180),IF(AND(C$9="L",C$10="D"),IF((($C$7*Coefficients!$E$16)/($A3716*($C$4/100)))&lt;=1,2*ASIN(($C$7*Coefficients!$E$16)/( $A3716*($C$4/100)))*180/PI(),180),IF(AND(C$9="C",C$10="D"),IF((($C$7*Coefficients!$F$16)/($A3716*($C$4/100)))&lt;=1,2*ASIN(($C$7*Coefficients!$F$16)/( $A3716*($C$4/100)))*180/PI(),180),FALSE))))</f>
        <v>1.6294878953866569</v>
      </c>
      <c r="H3716" s="50">
        <f>IF(AND(C$9="L",C$10="IB"),(($C$7*Coefficients!$C$16)/($A3716*SIN(C$5*PI()/180))*100/2)^2*PI(),IF(AND(C$9="C",C$10="IB"),(($C$7*Coefficients!$D$16)/($A3716*SIN(C$5*PI()/180))*100/2)^2*PI(),IF(AND(C$9="L",C$10="D"),(($C$7*Coefficients!$E$16)/($A3716*SIN(C$5*PI()/180))*100/2)^2*PI(),IF(AND(C$9="C",C$10="D"),(($C$7* Coefficients!$F$16)/($A3716*SIN(C$5*PI()/180))*100/2)^2*PI(),FALSE))))</f>
        <v>1.114211496142441</v>
      </c>
      <c r="I3716" s="42">
        <f t="shared" si="408"/>
        <v>1.6675927064781614E-2</v>
      </c>
      <c r="L3716" s="44"/>
    </row>
    <row r="3717" spans="1:12" x14ac:dyDescent="0.25">
      <c r="A3717" s="51">
        <f t="shared" si="409"/>
        <v>48083.93484496334</v>
      </c>
      <c r="B3717" s="5">
        <f t="shared" si="403"/>
        <v>2.2710162895353868E-3</v>
      </c>
      <c r="C3717" s="49">
        <f t="shared" si="406"/>
        <v>-52.875595013271877</v>
      </c>
      <c r="D3717" s="5">
        <f t="shared" si="404"/>
        <v>462.53435595592236</v>
      </c>
      <c r="E3717" s="5">
        <f t="shared" si="405"/>
        <v>24306.253854047565</v>
      </c>
      <c r="F3717" s="5">
        <f t="shared" si="407"/>
        <v>43.857180293541305</v>
      </c>
      <c r="G3717" s="16">
        <f>IF(AND(C$9="L",C$10="IB"),IF((($C$7*Coefficients!$C$16)/($A3717*($C$4/100)))&lt;=1,2*ASIN(($C$7*Coefficients!$C$16)/( $A3717*($C$4/100)))*180/PI(),180),IF(AND(C$9="C",C$10="IB"),IF((($C$7*Coefficients!$D$16)/($A3717*($C$4/100)))&lt;=1,2*ASIN(($C$7*Coefficients!$D$16)/( $A3717*($C$4/100)))*180/PI(),180),IF(AND(C$9="L",C$10="D"),IF((($C$7*Coefficients!$E$16)/($A3717*($C$4/100)))&lt;=1,2*ASIN(($C$7*Coefficients!$E$16)/( $A3717*($C$4/100)))*180/PI(),180),IF(AND(C$9="C",C$10="D"),IF((($C$7*Coefficients!$F$16)/($A3717*($C$4/100)))&lt;=1,2*ASIN(($C$7*Coefficients!$F$16)/( $A3717*($C$4/100)))*180/PI(),180),FALSE))))</f>
        <v>1.6257399254704501</v>
      </c>
      <c r="H3717" s="50">
        <f>IF(AND(C$9="L",C$10="IB"),(($C$7*Coefficients!$C$16)/($A3717*SIN(C$5*PI()/180))*100/2)^2*PI(),IF(AND(C$9="C",C$10="IB"),(($C$7*Coefficients!$D$16)/($A3717*SIN(C$5*PI()/180))*100/2)^2*PI(),IF(AND(C$9="L",C$10="D"),(($C$7*Coefficients!$E$16)/($A3717*SIN(C$5*PI()/180))*100/2)^2*PI(),IF(AND(C$9="C",C$10="D"),(($C$7* Coefficients!$F$16)/($A3717*SIN(C$5*PI()/180))*100/2)^2*PI(),FALSE))))</f>
        <v>1.1090921593355354</v>
      </c>
      <c r="I3717" s="42">
        <f t="shared" si="408"/>
        <v>1.6637573496832859E-2</v>
      </c>
      <c r="L3717" s="44"/>
    </row>
    <row r="3718" spans="1:12" x14ac:dyDescent="0.25">
      <c r="A3718" s="51">
        <f t="shared" si="409"/>
        <v>48194.779762503196</v>
      </c>
      <c r="B3718" s="5">
        <f t="shared" si="403"/>
        <v>1.9453300465196908E-3</v>
      </c>
      <c r="C3718" s="49">
        <f t="shared" si="406"/>
        <v>-54.220134105560248</v>
      </c>
      <c r="D3718" s="5">
        <f t="shared" si="404"/>
        <v>463.60060776560874</v>
      </c>
      <c r="E3718" s="5">
        <f t="shared" si="405"/>
        <v>24418.446424291287</v>
      </c>
      <c r="F3718" s="5">
        <f t="shared" si="407"/>
        <v>43.877180293541301</v>
      </c>
      <c r="G3718" s="16">
        <f>IF(AND(C$9="L",C$10="IB"),IF((($C$7*Coefficients!$C$16)/($A3718*($C$4/100)))&lt;=1,2*ASIN(($C$7*Coefficients!$C$16)/( $A3718*($C$4/100)))*180/PI(),180),IF(AND(C$9="C",C$10="IB"),IF((($C$7*Coefficients!$D$16)/($A3718*($C$4/100)))&lt;=1,2*ASIN(($C$7*Coefficients!$D$16)/( $A3718*($C$4/100)))*180/PI(),180),IF(AND(C$9="L",C$10="D"),IF((($C$7*Coefficients!$E$16)/($A3718*($C$4/100)))&lt;=1,2*ASIN(($C$7*Coefficients!$E$16)/( $A3718*($C$4/100)))*180/PI(),180),IF(AND(C$9="C",C$10="D"),IF((($C$7*Coefficients!$F$16)/($A3718*($C$4/100)))&lt;=1,2*ASIN(($C$7*Coefficients!$F$16)/( $A3718*($C$4/100)))*180/PI(),180),FALSE))))</f>
        <v>1.6220005773791228</v>
      </c>
      <c r="H3718" s="50">
        <f>IF(AND(C$9="L",C$10="IB"),(($C$7*Coefficients!$C$16)/($A3718*SIN(C$5*PI()/180))*100/2)^2*PI(),IF(AND(C$9="C",C$10="IB"),(($C$7*Coefficients!$D$16)/($A3718*SIN(C$5*PI()/180))*100/2)^2*PI(),IF(AND(C$9="L",C$10="D"),(($C$7*Coefficients!$E$16)/($A3718*SIN(C$5*PI()/180))*100/2)^2*PI(),IF(AND(C$9="C",C$10="D"),(($C$7* Coefficients!$F$16)/($A3718*SIN(C$5*PI()/180))*100/2)^2*PI(),FALSE))))</f>
        <v>1.1039963437446951</v>
      </c>
      <c r="I3718" s="42">
        <f t="shared" si="408"/>
        <v>1.6599308139642565E-2</v>
      </c>
      <c r="L3718" s="44"/>
    </row>
    <row r="3719" spans="1:12" x14ac:dyDescent="0.25">
      <c r="A3719" s="51">
        <f t="shared" si="409"/>
        <v>48305.880203967703</v>
      </c>
      <c r="B3719" s="5">
        <f t="shared" si="403"/>
        <v>1.5763539774186607E-3</v>
      </c>
      <c r="C3719" s="49">
        <f t="shared" si="406"/>
        <v>-56.0469250620826</v>
      </c>
      <c r="D3719" s="5">
        <f t="shared" si="404"/>
        <v>464.66931753956737</v>
      </c>
      <c r="E3719" s="5">
        <f t="shared" si="405"/>
        <v>24531.156851910036</v>
      </c>
      <c r="F3719" s="5">
        <f t="shared" si="407"/>
        <v>43.897180293541297</v>
      </c>
      <c r="G3719" s="16">
        <f>IF(AND(C$9="L",C$10="IB"),IF((($C$7*Coefficients!$C$16)/($A3719*($C$4/100)))&lt;=1,2*ASIN(($C$7*Coefficients!$C$16)/( $A3719*($C$4/100)))*180/PI(),180),IF(AND(C$9="C",C$10="IB"),IF((($C$7*Coefficients!$D$16)/($A3719*($C$4/100)))&lt;=1,2*ASIN(($C$7*Coefficients!$D$16)/( $A3719*($C$4/100)))*180/PI(),180),IF(AND(C$9="L",C$10="D"),IF((($C$7*Coefficients!$E$16)/($A3719*($C$4/100)))&lt;=1,2*ASIN(($C$7*Coefficients!$E$16)/( $A3719*($C$4/100)))*180/PI(),180),IF(AND(C$9="C",C$10="D"),IF((($C$7*Coefficients!$F$16)/($A3719*($C$4/100)))&lt;=1,2*ASIN(($C$7*Coefficients!$F$16)/( $A3719*($C$4/100)))*180/PI(),180),FALSE))))</f>
        <v>1.6182698312710937</v>
      </c>
      <c r="H3719" s="50">
        <f>IF(AND(C$9="L",C$10="IB"),(($C$7*Coefficients!$C$16)/($A3719*SIN(C$5*PI()/180))*100/2)^2*PI(),IF(AND(C$9="C",C$10="IB"),(($C$7*Coefficients!$D$16)/($A3719*SIN(C$5*PI()/180))*100/2)^2*PI(),IF(AND(C$9="L",C$10="D"),(($C$7*Coefficients!$E$16)/($A3719*SIN(C$5*PI()/180))*100/2)^2*PI(),IF(AND(C$9="C",C$10="D"),(($C$7* Coefficients!$F$16)/($A3719*SIN(C$5*PI()/180))*100/2)^2*PI(),FALSE))))</f>
        <v>1.0989239412997487</v>
      </c>
      <c r="I3719" s="42">
        <f t="shared" si="408"/>
        <v>1.656113079033162E-2</v>
      </c>
      <c r="L3719" s="44"/>
    </row>
    <row r="3720" spans="1:12" x14ac:dyDescent="0.25">
      <c r="A3720" s="51">
        <f t="shared" si="409"/>
        <v>48417.236758400344</v>
      </c>
      <c r="B3720" s="5">
        <f t="shared" si="403"/>
        <v>1.1726163849858956E-3</v>
      </c>
      <c r="C3720" s="49">
        <f t="shared" si="406"/>
        <v>-58.616880834113552</v>
      </c>
      <c r="D3720" s="5">
        <f t="shared" si="404"/>
        <v>465.74049094399118</v>
      </c>
      <c r="E3720" s="5">
        <f t="shared" si="405"/>
        <v>24644.38752722487</v>
      </c>
      <c r="F3720" s="5">
        <f t="shared" si="407"/>
        <v>43.917180293541307</v>
      </c>
      <c r="G3720" s="16">
        <f>IF(AND(C$9="L",C$10="IB"),IF((($C$7*Coefficients!$C$16)/($A3720*($C$4/100)))&lt;=1,2*ASIN(($C$7*Coefficients!$C$16)/( $A3720*($C$4/100)))*180/PI(),180),IF(AND(C$9="C",C$10="IB"),IF((($C$7*Coefficients!$D$16)/($A3720*($C$4/100)))&lt;=1,2*ASIN(($C$7*Coefficients!$D$16)/( $A3720*($C$4/100)))*180/PI(),180),IF(AND(C$9="L",C$10="D"),IF((($C$7*Coefficients!$E$16)/($A3720*($C$4/100)))&lt;=1,2*ASIN(($C$7*Coefficients!$E$16)/( $A3720*($C$4/100)))*180/PI(),180),IF(AND(C$9="C",C$10="D"),IF((($C$7*Coefficients!$F$16)/($A3720*($C$4/100)))&lt;=1,2*ASIN(($C$7*Coefficients!$F$16)/( $A3720*($C$4/100)))*180/PI(),180),FALSE))))</f>
        <v>1.6145476673504982</v>
      </c>
      <c r="H3720" s="50">
        <f>IF(AND(C$9="L",C$10="IB"),(($C$7*Coefficients!$C$16)/($A3720*SIN(C$5*PI()/180))*100/2)^2*PI(),IF(AND(C$9="C",C$10="IB"),(($C$7*Coefficients!$D$16)/($A3720*SIN(C$5*PI()/180))*100/2)^2*PI(),IF(AND(C$9="L",C$10="D"),(($C$7*Coefficients!$E$16)/($A3720*SIN(C$5*PI()/180))*100/2)^2*PI(),IF(AND(C$9="C",C$10="D"),(($C$7* Coefficients!$F$16)/($A3720*SIN(C$5*PI()/180))*100/2)^2*PI(),FALSE))))</f>
        <v>1.093874844427061</v>
      </c>
      <c r="I3720" s="42">
        <f t="shared" si="408"/>
        <v>1.652304124648751E-2</v>
      </c>
      <c r="L3720" s="44"/>
    </row>
    <row r="3721" spans="1:12" x14ac:dyDescent="0.25">
      <c r="A3721" s="51">
        <f t="shared" si="409"/>
        <v>48528.850016202487</v>
      </c>
      <c r="B3721" s="5">
        <f t="shared" si="403"/>
        <v>7.4349172043484285E-4</v>
      </c>
      <c r="C3721" s="49">
        <f t="shared" si="406"/>
        <v>-62.574477268852149</v>
      </c>
      <c r="D3721" s="5">
        <f t="shared" si="404"/>
        <v>466.81413365813484</v>
      </c>
      <c r="E3721" s="5">
        <f t="shared" si="405"/>
        <v>24758.140851590022</v>
      </c>
      <c r="F3721" s="5">
        <f t="shared" si="407"/>
        <v>43.937180293541296</v>
      </c>
      <c r="G3721" s="16">
        <f>IF(AND(C$9="L",C$10="IB"),IF((($C$7*Coefficients!$C$16)/($A3721*($C$4/100)))&lt;=1,2*ASIN(($C$7*Coefficients!$C$16)/( $A3721*($C$4/100)))*180/PI(),180),IF(AND(C$9="C",C$10="IB"),IF((($C$7*Coefficients!$D$16)/($A3721*($C$4/100)))&lt;=1,2*ASIN(($C$7*Coefficients!$D$16)/( $A3721*($C$4/100)))*180/PI(),180),IF(AND(C$9="L",C$10="D"),IF((($C$7*Coefficients!$E$16)/($A3721*($C$4/100)))&lt;=1,2*ASIN(($C$7*Coefficients!$E$16)/( $A3721*($C$4/100)))*180/PI(),180),IF(AND(C$9="C",C$10="D"),IF((($C$7*Coefficients!$F$16)/($A3721*($C$4/100)))&lt;=1,2*ASIN(($C$7*Coefficients!$F$16)/( $A3721*($C$4/100)))*180/PI(),180),FALSE))))</f>
        <v>1.610834065867083</v>
      </c>
      <c r="H3721" s="50">
        <f>IF(AND(C$9="L",C$10="IB"),(($C$7*Coefficients!$C$16)/($A3721*SIN(C$5*PI()/180))*100/2)^2*PI(),IF(AND(C$9="C",C$10="IB"),(($C$7*Coefficients!$D$16)/($A3721*SIN(C$5*PI()/180))*100/2)^2*PI(),IF(AND(C$9="L",C$10="D"),(($C$7*Coefficients!$E$16)/($A3721*SIN(C$5*PI()/180))*100/2)^2*PI(),IF(AND(C$9="C",C$10="D"),(($C$7* Coefficients!$F$16)/($A3721*SIN(C$5*PI()/180))*100/2)^2*PI(),FALSE))))</f>
        <v>1.0888489460472555</v>
      </c>
      <c r="I3721" s="42">
        <f t="shared" si="408"/>
        <v>1.6485039306163268E-2</v>
      </c>
      <c r="L3721" s="44"/>
    </row>
    <row r="3722" spans="1:12" x14ac:dyDescent="0.25">
      <c r="A3722" s="51">
        <f t="shared" si="409"/>
        <v>48640.720569136516</v>
      </c>
      <c r="B3722" s="5">
        <f t="shared" si="403"/>
        <v>2.9898953300149303E-4</v>
      </c>
      <c r="C3722" s="49">
        <f t="shared" si="406"/>
        <v>-70.48688030302722</v>
      </c>
      <c r="D3722" s="5">
        <f t="shared" si="404"/>
        <v>467.89025137434538</v>
      </c>
      <c r="E3722" s="5">
        <f t="shared" si="405"/>
        <v>24872.419237443926</v>
      </c>
      <c r="F3722" s="5">
        <f t="shared" si="407"/>
        <v>43.957180293541299</v>
      </c>
      <c r="G3722" s="16">
        <f>IF(AND(C$9="L",C$10="IB"),IF((($C$7*Coefficients!$C$16)/($A3722*($C$4/100)))&lt;=1,2*ASIN(($C$7*Coefficients!$C$16)/( $A3722*($C$4/100)))*180/PI(),180),IF(AND(C$9="C",C$10="IB"),IF((($C$7*Coefficients!$D$16)/($A3722*($C$4/100)))&lt;=1,2*ASIN(($C$7*Coefficients!$D$16)/( $A3722*($C$4/100)))*180/PI(),180),IF(AND(C$9="L",C$10="D"),IF((($C$7*Coefficients!$E$16)/($A3722*($C$4/100)))&lt;=1,2*ASIN(($C$7*Coefficients!$E$16)/( $A3722*($C$4/100)))*180/PI(),180),IF(AND(C$9="C",C$10="D"),IF((($C$7*Coefficients!$F$16)/($A3722*($C$4/100)))&lt;=1,2*ASIN(($C$7*Coefficients!$F$16)/( $A3722*($C$4/100)))*180/PI(),180),FALSE))))</f>
        <v>1.6071290071160986</v>
      </c>
      <c r="H3722" s="50">
        <f>IF(AND(C$9="L",C$10="IB"),(($C$7*Coefficients!$C$16)/($A3722*SIN(C$5*PI()/180))*100/2)^2*PI(),IF(AND(C$9="C",C$10="IB"),(($C$7*Coefficients!$D$16)/($A3722*SIN(C$5*PI()/180))*100/2)^2*PI(),IF(AND(C$9="L",C$10="D"),(($C$7*Coefficients!$E$16)/($A3722*SIN(C$5*PI()/180))*100/2)^2*PI(),IF(AND(C$9="C",C$10="D"),(($C$7* Coefficients!$F$16)/($A3722*SIN(C$5*PI()/180))*100/2)^2*PI(),FALSE))))</f>
        <v>1.0838461395729391</v>
      </c>
      <c r="I3722" s="42">
        <f t="shared" si="408"/>
        <v>1.6447124767876395E-2</v>
      </c>
      <c r="L3722" s="44"/>
    </row>
    <row r="3723" spans="1:12" x14ac:dyDescent="0.25">
      <c r="A3723" s="51">
        <f t="shared" si="409"/>
        <v>48752.849010328966</v>
      </c>
      <c r="B3723" s="5">
        <f t="shared" si="403"/>
        <v>1.5047442870957971E-4</v>
      </c>
      <c r="C3723" s="49">
        <f t="shared" si="406"/>
        <v>-76.450745936803514</v>
      </c>
      <c r="D3723" s="5">
        <f t="shared" si="404"/>
        <v>468.96884979809158</v>
      </c>
      <c r="E3723" s="5">
        <f t="shared" si="405"/>
        <v>24987.225108360297</v>
      </c>
      <c r="F3723" s="5">
        <f t="shared" si="407"/>
        <v>43.977180293541302</v>
      </c>
      <c r="G3723" s="16">
        <f>IF(AND(C$9="L",C$10="IB"),IF((($C$7*Coefficients!$C$16)/($A3723*($C$4/100)))&lt;=1,2*ASIN(($C$7*Coefficients!$C$16)/( $A3723*($C$4/100)))*180/PI(),180),IF(AND(C$9="C",C$10="IB"),IF((($C$7*Coefficients!$D$16)/($A3723*($C$4/100)))&lt;=1,2*ASIN(($C$7*Coefficients!$D$16)/( $A3723*($C$4/100)))*180/PI(),180),IF(AND(C$9="L",C$10="D"),IF((($C$7*Coefficients!$E$16)/($A3723*($C$4/100)))&lt;=1,2*ASIN(($C$7*Coefficients!$E$16)/( $A3723*($C$4/100)))*180/PI(),180),IF(AND(C$9="C",C$10="D"),IF((($C$7*Coefficients!$F$16)/($A3723*($C$4/100)))&lt;=1,2*ASIN(($C$7*Coefficients!$F$16)/( $A3723*($C$4/100)))*180/PI(),180),FALSE))))</f>
        <v>1.6034324714381978</v>
      </c>
      <c r="H3723" s="50">
        <f>IF(AND(C$9="L",C$10="IB"),(($C$7*Coefficients!$C$16)/($A3723*SIN(C$5*PI()/180))*100/2)^2*PI(),IF(AND(C$9="C",C$10="IB"),(($C$7*Coefficients!$D$16)/($A3723*SIN(C$5*PI()/180))*100/2)^2*PI(),IF(AND(C$9="L",C$10="D"),(($C$7*Coefficients!$E$16)/($A3723*SIN(C$5*PI()/180))*100/2)^2*PI(),IF(AND(C$9="C",C$10="D"),(($C$7* Coefficients!$F$16)/($A3723*SIN(C$5*PI()/180))*100/2)^2*PI(),FALSE))))</f>
        <v>1.0788663189064425</v>
      </c>
      <c r="I3723" s="42">
        <f t="shared" si="408"/>
        <v>1.6409297430607775E-2</v>
      </c>
      <c r="L3723" s="44"/>
    </row>
    <row r="3724" spans="1:12" x14ac:dyDescent="0.25">
      <c r="A3724" s="51">
        <f t="shared" si="409"/>
        <v>48865.235934273667</v>
      </c>
      <c r="B3724" s="5">
        <f t="shared" si="403"/>
        <v>5.9431987680128083E-4</v>
      </c>
      <c r="C3724" s="49">
        <f t="shared" si="406"/>
        <v>-64.519594893716544</v>
      </c>
      <c r="D3724" s="5">
        <f t="shared" si="404"/>
        <v>470.04993464799492</v>
      </c>
      <c r="E3724" s="5">
        <f t="shared" si="405"/>
        <v>25102.560899099528</v>
      </c>
      <c r="F3724" s="5">
        <f t="shared" si="407"/>
        <v>43.997180293541298</v>
      </c>
      <c r="G3724" s="16">
        <f>IF(AND(C$9="L",C$10="IB"),IF((($C$7*Coefficients!$C$16)/($A3724*($C$4/100)))&lt;=1,2*ASIN(($C$7*Coefficients!$C$16)/( $A3724*($C$4/100)))*180/PI(),180),IF(AND(C$9="C",C$10="IB"),IF((($C$7*Coefficients!$D$16)/($A3724*($C$4/100)))&lt;=1,2*ASIN(($C$7*Coefficients!$D$16)/( $A3724*($C$4/100)))*180/PI(),180),IF(AND(C$9="L",C$10="D"),IF((($C$7*Coefficients!$E$16)/($A3724*($C$4/100)))&lt;=1,2*ASIN(($C$7*Coefficients!$E$16)/( $A3724*($C$4/100)))*180/PI(),180),IF(AND(C$9="C",C$10="D"),IF((($C$7*Coefficients!$F$16)/($A3724*($C$4/100)))&lt;=1,2*ASIN(($C$7*Coefficients!$F$16)/( $A3724*($C$4/100)))*180/PI(),180),FALSE))))</f>
        <v>1.5997444392193276</v>
      </c>
      <c r="H3724" s="50">
        <f>IF(AND(C$9="L",C$10="IB"),(($C$7*Coefficients!$C$16)/($A3724*SIN(C$5*PI()/180))*100/2)^2*PI(),IF(AND(C$9="C",C$10="IB"),(($C$7*Coefficients!$D$16)/($A3724*SIN(C$5*PI()/180))*100/2)^2*PI(),IF(AND(C$9="L",C$10="D"),(($C$7*Coefficients!$E$16)/($A3724*SIN(C$5*PI()/180))*100/2)^2*PI(),IF(AND(C$9="C",C$10="D"),(($C$7* Coefficients!$F$16)/($A3724*SIN(C$5*PI()/180))*100/2)^2*PI(),FALSE))))</f>
        <v>1.0739093784375731</v>
      </c>
      <c r="I3724" s="42">
        <f t="shared" si="408"/>
        <v>1.6371557093800643E-2</v>
      </c>
      <c r="L3724" s="44"/>
    </row>
    <row r="3725" spans="1:12" x14ac:dyDescent="0.25">
      <c r="A3725" s="51">
        <f t="shared" si="409"/>
        <v>48977.881936834907</v>
      </c>
      <c r="B3725" s="5">
        <f t="shared" si="403"/>
        <v>1.0220508962802298E-3</v>
      </c>
      <c r="C3725" s="49">
        <f t="shared" si="406"/>
        <v>-59.810549531711537</v>
      </c>
      <c r="D3725" s="5">
        <f t="shared" si="404"/>
        <v>471.13351165585965</v>
      </c>
      <c r="E3725" s="5">
        <f t="shared" si="405"/>
        <v>25218.429055660414</v>
      </c>
      <c r="F3725" s="5">
        <f t="shared" si="407"/>
        <v>44.017180293541294</v>
      </c>
      <c r="G3725" s="16">
        <f>IF(AND(C$9="L",C$10="IB"),IF((($C$7*Coefficients!$C$16)/($A3725*($C$4/100)))&lt;=1,2*ASIN(($C$7*Coefficients!$C$16)/( $A3725*($C$4/100)))*180/PI(),180),IF(AND(C$9="C",C$10="IB"),IF((($C$7*Coefficients!$D$16)/($A3725*($C$4/100)))&lt;=1,2*ASIN(($C$7*Coefficients!$D$16)/( $A3725*($C$4/100)))*180/PI(),180),IF(AND(C$9="L",C$10="D"),IF((($C$7*Coefficients!$E$16)/($A3725*($C$4/100)))&lt;=1,2*ASIN(($C$7*Coefficients!$E$16)/( $A3725*($C$4/100)))*180/PI(),180),IF(AND(C$9="C",C$10="D"),IF((($C$7*Coefficients!$F$16)/($A3725*($C$4/100)))&lt;=1,2*ASIN(($C$7*Coefficients!$F$16)/( $A3725*($C$4/100)))*180/PI(),180),FALSE))))</f>
        <v>1.596064890890625</v>
      </c>
      <c r="H3725" s="50">
        <f>IF(AND(C$9="L",C$10="IB"),(($C$7*Coefficients!$C$16)/($A3725*SIN(C$5*PI()/180))*100/2)^2*PI(),IF(AND(C$9="C",C$10="IB"),(($C$7*Coefficients!$D$16)/($A3725*SIN(C$5*PI()/180))*100/2)^2*PI(),IF(AND(C$9="L",C$10="D"),(($C$7*Coefficients!$E$16)/($A3725*SIN(C$5*PI()/180))*100/2)^2*PI(),IF(AND(C$9="C",C$10="D"),(($C$7* Coefficients!$F$16)/($A3725*SIN(C$5*PI()/180))*100/2)^2*PI(),FALSE))))</f>
        <v>1.0689752130413714</v>
      </c>
      <c r="I3725" s="42">
        <f t="shared" si="408"/>
        <v>1.6333903557359475E-2</v>
      </c>
      <c r="L3725" s="44"/>
    </row>
    <row r="3726" spans="1:12" x14ac:dyDescent="0.25">
      <c r="A3726" s="51">
        <f t="shared" si="409"/>
        <v>49090.787615250571</v>
      </c>
      <c r="B3726" s="5">
        <f t="shared" si="403"/>
        <v>1.423506298431222E-3</v>
      </c>
      <c r="C3726" s="49">
        <f t="shared" si="406"/>
        <v>-56.93281213875818</v>
      </c>
      <c r="D3726" s="5">
        <f t="shared" si="404"/>
        <v>472.21958656670336</v>
      </c>
      <c r="E3726" s="5">
        <f t="shared" si="405"/>
        <v>25334.832035331932</v>
      </c>
      <c r="F3726" s="5">
        <f t="shared" si="407"/>
        <v>44.037180293541304</v>
      </c>
      <c r="G3726" s="16">
        <f>IF(AND(C$9="L",C$10="IB"),IF((($C$7*Coefficients!$C$16)/($A3726*($C$4/100)))&lt;=1,2*ASIN(($C$7*Coefficients!$C$16)/( $A3726*($C$4/100)))*180/PI(),180),IF(AND(C$9="C",C$10="IB"),IF((($C$7*Coefficients!$D$16)/($A3726*($C$4/100)))&lt;=1,2*ASIN(($C$7*Coefficients!$D$16)/( $A3726*($C$4/100)))*180/PI(),180),IF(AND(C$9="L",C$10="D"),IF((($C$7*Coefficients!$E$16)/($A3726*($C$4/100)))&lt;=1,2*ASIN(($C$7*Coefficients!$E$16)/( $A3726*($C$4/100)))*180/PI(),180),IF(AND(C$9="C",C$10="D"),IF((($C$7*Coefficients!$F$16)/($A3726*($C$4/100)))&lt;=1,2*ASIN(($C$7*Coefficients!$F$16)/( $A3726*($C$4/100)))*180/PI(),180),FALSE))))</f>
        <v>1.5923938069283132</v>
      </c>
      <c r="H3726" s="50">
        <f>IF(AND(C$9="L",C$10="IB"),(($C$7*Coefficients!$C$16)/($A3726*SIN(C$5*PI()/180))*100/2)^2*PI(),IF(AND(C$9="C",C$10="IB"),(($C$7*Coefficients!$D$16)/($A3726*SIN(C$5*PI()/180))*100/2)^2*PI(),IF(AND(C$9="L",C$10="D"),(($C$7*Coefficients!$E$16)/($A3726*SIN(C$5*PI()/180))*100/2)^2*PI(),IF(AND(C$9="C",C$10="D"),(($C$7* Coefficients!$F$16)/($A3726*SIN(C$5*PI()/180))*100/2)^2*PI(),FALSE))))</f>
        <v>1.0640637180758836</v>
      </c>
      <c r="I3726" s="42">
        <f t="shared" si="408"/>
        <v>1.629633662164898E-2</v>
      </c>
      <c r="L3726" s="44"/>
    </row>
    <row r="3727" spans="1:12" x14ac:dyDescent="0.25">
      <c r="A3727" s="51">
        <f t="shared" si="409"/>
        <v>49203.95356813533</v>
      </c>
      <c r="B3727" s="5">
        <f t="shared" si="403"/>
        <v>1.789105434926114E-3</v>
      </c>
      <c r="C3727" s="49">
        <f t="shared" si="406"/>
        <v>-54.947281299805695</v>
      </c>
      <c r="D3727" s="5">
        <f t="shared" si="404"/>
        <v>473.30816513878699</v>
      </c>
      <c r="E3727" s="5">
        <f t="shared" si="405"/>
        <v>25451.772306745388</v>
      </c>
      <c r="F3727" s="5">
        <f t="shared" si="407"/>
        <v>44.0571802935413</v>
      </c>
      <c r="G3727" s="16">
        <f>IF(AND(C$9="L",C$10="IB"),IF((($C$7*Coefficients!$C$16)/($A3727*($C$4/100)))&lt;=1,2*ASIN(($C$7*Coefficients!$C$16)/( $A3727*($C$4/100)))*180/PI(),180),IF(AND(C$9="C",C$10="IB"),IF((($C$7*Coefficients!$D$16)/($A3727*($C$4/100)))&lt;=1,2*ASIN(($C$7*Coefficients!$D$16)/( $A3727*($C$4/100)))*180/PI(),180),IF(AND(C$9="L",C$10="D"),IF((($C$7*Coefficients!$E$16)/($A3727*($C$4/100)))&lt;=1,2*ASIN(($C$7*Coefficients!$E$16)/( $A3727*($C$4/100)))*180/PI(),180),IF(AND(C$9="C",C$10="D"),IF((($C$7*Coefficients!$F$16)/($A3727*($C$4/100)))&lt;=1,2*ASIN(($C$7*Coefficients!$F$16)/( $A3727*($C$4/100)))*180/PI(),180),FALSE))))</f>
        <v>1.588731167853598</v>
      </c>
      <c r="H3727" s="50">
        <f>IF(AND(C$9="L",C$10="IB"),(($C$7*Coefficients!$C$16)/($A3727*SIN(C$5*PI()/180))*100/2)^2*PI(),IF(AND(C$9="C",C$10="IB"),(($C$7*Coefficients!$D$16)/($A3727*SIN(C$5*PI()/180))*100/2)^2*PI(),IF(AND(C$9="L",C$10="D"),(($C$7*Coefficients!$E$16)/($A3727*SIN(C$5*PI()/180))*100/2)^2*PI(),IF(AND(C$9="C",C$10="D"),(($C$7* Coefficients!$F$16)/($A3727*SIN(C$5*PI()/180))*100/2)^2*PI(),FALSE))))</f>
        <v>1.0591747893799426</v>
      </c>
      <c r="I3727" s="42">
        <f t="shared" si="408"/>
        <v>1.6258856087493001E-2</v>
      </c>
      <c r="L3727" s="44"/>
    </row>
    <row r="3728" spans="1:12" x14ac:dyDescent="0.25">
      <c r="A3728" s="51">
        <f t="shared" si="409"/>
        <v>49317.3803954838</v>
      </c>
      <c r="B3728" s="5">
        <f t="shared" si="403"/>
        <v>2.1100834632975154E-3</v>
      </c>
      <c r="C3728" s="49">
        <f t="shared" si="406"/>
        <v>-53.514007321224682</v>
      </c>
      <c r="D3728" s="5">
        <f t="shared" si="404"/>
        <v>474.39925314364569</v>
      </c>
      <c r="E3728" s="5">
        <f t="shared" si="405"/>
        <v>25569.252349926781</v>
      </c>
      <c r="F3728" s="5">
        <f t="shared" si="407"/>
        <v>44.077180293541296</v>
      </c>
      <c r="G3728" s="16">
        <f>IF(AND(C$9="L",C$10="IB"),IF((($C$7*Coefficients!$C$16)/($A3728*($C$4/100)))&lt;=1,2*ASIN(($C$7*Coefficients!$C$16)/( $A3728*($C$4/100)))*180/PI(),180),IF(AND(C$9="C",C$10="IB"),IF((($C$7*Coefficients!$D$16)/($A3728*($C$4/100)))&lt;=1,2*ASIN(($C$7*Coefficients!$D$16)/( $A3728*($C$4/100)))*180/PI(),180),IF(AND(C$9="L",C$10="D"),IF((($C$7*Coefficients!$E$16)/($A3728*($C$4/100)))&lt;=1,2*ASIN(($C$7*Coefficients!$E$16)/( $A3728*($C$4/100)))*180/PI(),180),IF(AND(C$9="C",C$10="D"),IF((($C$7*Coefficients!$F$16)/($A3728*($C$4/100)))&lt;=1,2*ASIN(($C$7*Coefficients!$F$16)/( $A3728*($C$4/100)))*180/PI(),180),FALSE))))</f>
        <v>1.5850769542325622</v>
      </c>
      <c r="H3728" s="50">
        <f>IF(AND(C$9="L",C$10="IB"),(($C$7*Coefficients!$C$16)/($A3728*SIN(C$5*PI()/180))*100/2)^2*PI(),IF(AND(C$9="C",C$10="IB"),(($C$7*Coefficients!$D$16)/($A3728*SIN(C$5*PI()/180))*100/2)^2*PI(),IF(AND(C$9="L",C$10="D"),(($C$7*Coefficients!$E$16)/($A3728*SIN(C$5*PI()/180))*100/2)^2*PI(),IF(AND(C$9="C",C$10="D"),(($C$7* Coefficients!$F$16)/($A3728*SIN(C$5*PI()/180))*100/2)^2*PI(),FALSE))))</f>
        <v>1.0543083232709576</v>
      </c>
      <c r="I3728" s="42">
        <f t="shared" si="408"/>
        <v>1.6221461756173474E-2</v>
      </c>
      <c r="L3728" s="44"/>
    </row>
    <row r="3729" spans="1:12" x14ac:dyDescent="0.25">
      <c r="A3729" s="51">
        <f t="shared" si="409"/>
        <v>49431.068698673727</v>
      </c>
      <c r="B3729" s="5">
        <f t="shared" si="403"/>
        <v>2.3787101713449734E-3</v>
      </c>
      <c r="C3729" s="49">
        <f t="shared" si="406"/>
        <v>-52.4731694077078</v>
      </c>
      <c r="D3729" s="5">
        <f t="shared" si="404"/>
        <v>475.4928563661195</v>
      </c>
      <c r="E3729" s="5">
        <f t="shared" si="405"/>
        <v>25687.274656349407</v>
      </c>
      <c r="F3729" s="5">
        <f t="shared" si="407"/>
        <v>44.0971802935413</v>
      </c>
      <c r="G3729" s="16">
        <f>IF(AND(C$9="L",C$10="IB"),IF((($C$7*Coefficients!$C$16)/($A3729*($C$4/100)))&lt;=1,2*ASIN(($C$7*Coefficients!$C$16)/( $A3729*($C$4/100)))*180/PI(),180),IF(AND(C$9="C",C$10="IB"),IF((($C$7*Coefficients!$D$16)/($A3729*($C$4/100)))&lt;=1,2*ASIN(($C$7*Coefficients!$D$16)/( $A3729*($C$4/100)))*180/PI(),180),IF(AND(C$9="L",C$10="D"),IF((($C$7*Coefficients!$E$16)/($A3729*($C$4/100)))&lt;=1,2*ASIN(($C$7*Coefficients!$E$16)/( $A3729*($C$4/100)))*180/PI(),180),IF(AND(C$9="C",C$10="D"),IF((($C$7*Coefficients!$F$16)/($A3729*($C$4/100)))&lt;=1,2*ASIN(($C$7*Coefficients!$F$16)/( $A3729*($C$4/100)))*180/PI(),180),FALSE))))</f>
        <v>1.5814311466760618</v>
      </c>
      <c r="H3729" s="50">
        <f>IF(AND(C$9="L",C$10="IB"),(($C$7*Coefficients!$C$16)/($A3729*SIN(C$5*PI()/180))*100/2)^2*PI(),IF(AND(C$9="C",C$10="IB"),(($C$7*Coefficients!$D$16)/($A3729*SIN(C$5*PI()/180))*100/2)^2*PI(),IF(AND(C$9="L",C$10="D"),(($C$7*Coefficients!$E$16)/($A3729*SIN(C$5*PI()/180))*100/2)^2*PI(),IF(AND(C$9="C",C$10="D"),(($C$7* Coefficients!$F$16)/($A3729*SIN(C$5*PI()/180))*100/2)^2*PI(),FALSE))))</f>
        <v>1.0494642165427162</v>
      </c>
      <c r="I3729" s="42">
        <f t="shared" si="408"/>
        <v>1.6184153429429388E-2</v>
      </c>
      <c r="L3729" s="44"/>
    </row>
    <row r="3730" spans="1:12" x14ac:dyDescent="0.25">
      <c r="A3730" s="51">
        <f t="shared" si="409"/>
        <v>49545.019080469181</v>
      </c>
      <c r="B3730" s="5">
        <f t="shared" si="403"/>
        <v>2.588486732709323E-3</v>
      </c>
      <c r="C3730" s="49">
        <f t="shared" si="406"/>
        <v>-51.739081133062221</v>
      </c>
      <c r="D3730" s="5">
        <f t="shared" si="404"/>
        <v>476.58898060438395</v>
      </c>
      <c r="E3730" s="5">
        <f t="shared" si="405"/>
        <v>25805.841728986641</v>
      </c>
      <c r="F3730" s="5">
        <f t="shared" si="407"/>
        <v>44.117180293541296</v>
      </c>
      <c r="G3730" s="16">
        <f>IF(AND(C$9="L",C$10="IB"),IF((($C$7*Coefficients!$C$16)/($A3730*($C$4/100)))&lt;=1,2*ASIN(($C$7*Coefficients!$C$16)/( $A3730*($C$4/100)))*180/PI(),180),IF(AND(C$9="C",C$10="IB"),IF((($C$7*Coefficients!$D$16)/($A3730*($C$4/100)))&lt;=1,2*ASIN(($C$7*Coefficients!$D$16)/( $A3730*($C$4/100)))*180/PI(),180),IF(AND(C$9="L",C$10="D"),IF((($C$7*Coefficients!$E$16)/($A3730*($C$4/100)))&lt;=1,2*ASIN(($C$7*Coefficients!$E$16)/( $A3730*($C$4/100)))*180/PI(),180),IF(AND(C$9="C",C$10="D"),IF((($C$7*Coefficients!$F$16)/($A3730*($C$4/100)))&lt;=1,2*ASIN(($C$7*Coefficients!$F$16)/( $A3730*($C$4/100)))*180/PI(),180),FALSE))))</f>
        <v>1.5777937258396257</v>
      </c>
      <c r="H3730" s="50">
        <f>IF(AND(C$9="L",C$10="IB"),(($C$7*Coefficients!$C$16)/($A3730*SIN(C$5*PI()/180))*100/2)^2*PI(),IF(AND(C$9="C",C$10="IB"),(($C$7*Coefficients!$D$16)/($A3730*SIN(C$5*PI()/180))*100/2)^2*PI(),IF(AND(C$9="L",C$10="D"),(($C$7*Coefficients!$E$16)/($A3730*SIN(C$5*PI()/180))*100/2)^2*PI(),IF(AND(C$9="C",C$10="D"),(($C$7* Coefficients!$F$16)/($A3730*SIN(C$5*PI()/180))*100/2)^2*PI(),FALSE))))</f>
        <v>1.0446423664631959</v>
      </c>
      <c r="I3730" s="42">
        <f t="shared" si="408"/>
        <v>1.6146930909455695E-2</v>
      </c>
      <c r="L3730" s="44"/>
    </row>
    <row r="3731" spans="1:12" x14ac:dyDescent="0.25">
      <c r="A3731" s="51">
        <f t="shared" si="409"/>
        <v>49659.232145023743</v>
      </c>
      <c r="B3731" s="5">
        <f t="shared" si="403"/>
        <v>2.7343151765020016E-3</v>
      </c>
      <c r="C3731" s="49">
        <f t="shared" si="406"/>
        <v>-51.263028540598043</v>
      </c>
      <c r="D3731" s="5">
        <f t="shared" si="404"/>
        <v>477.68763166998059</v>
      </c>
      <c r="E3731" s="5">
        <f t="shared" si="405"/>
        <v>25924.956082365101</v>
      </c>
      <c r="F3731" s="5">
        <f t="shared" si="407"/>
        <v>44.137180293541299</v>
      </c>
      <c r="G3731" s="16">
        <f>IF(AND(C$9="L",C$10="IB"),IF((($C$7*Coefficients!$C$16)/($A3731*($C$4/100)))&lt;=1,2*ASIN(($C$7*Coefficients!$C$16)/( $A3731*($C$4/100)))*180/PI(),180),IF(AND(C$9="C",C$10="IB"),IF((($C$7*Coefficients!$D$16)/($A3731*($C$4/100)))&lt;=1,2*ASIN(($C$7*Coefficients!$D$16)/( $A3731*($C$4/100)))*180/PI(),180),IF(AND(C$9="L",C$10="D"),IF((($C$7*Coefficients!$E$16)/($A3731*($C$4/100)))&lt;=1,2*ASIN(($C$7*Coefficients!$E$16)/( $A3731*($C$4/100)))*180/PI(),180),IF(AND(C$9="C",C$10="D"),IF((($C$7*Coefficients!$F$16)/($A3731*($C$4/100)))&lt;=1,2*ASIN(($C$7*Coefficients!$F$16)/( $A3731*($C$4/100)))*180/PI(),180),FALSE))))</f>
        <v>1.5741646724233473</v>
      </c>
      <c r="H3731" s="50">
        <f>IF(AND(C$9="L",C$10="IB"),(($C$7*Coefficients!$C$16)/($A3731*SIN(C$5*PI()/180))*100/2)^2*PI(),IF(AND(C$9="C",C$10="IB"),(($C$7*Coefficients!$D$16)/($A3731*SIN(C$5*PI()/180))*100/2)^2*PI(),IF(AND(C$9="L",C$10="D"),(($C$7*Coefficients!$E$16)/($A3731*SIN(C$5*PI()/180))*100/2)^2*PI(),IF(AND(C$9="C",C$10="D"),(($C$7* Coefficients!$F$16)/($A3731*SIN(C$5*PI()/180))*100/2)^2*PI(),FALSE))))</f>
        <v>1.0398426707723847</v>
      </c>
      <c r="I3731" s="42">
        <f t="shared" si="408"/>
        <v>1.6109793998902305E-2</v>
      </c>
      <c r="L3731" s="44"/>
    </row>
    <row r="3732" spans="1:12" x14ac:dyDescent="0.25">
      <c r="A3732" s="51">
        <f t="shared" si="409"/>
        <v>49773.708497883708</v>
      </c>
      <c r="B3732" s="5">
        <f t="shared" si="403"/>
        <v>2.8126359050533551E-3</v>
      </c>
      <c r="C3732" s="49">
        <f t="shared" si="406"/>
        <v>-51.017729669958385</v>
      </c>
      <c r="D3732" s="5">
        <f t="shared" si="404"/>
        <v>478.78881538784782</v>
      </c>
      <c r="E3732" s="5">
        <f t="shared" si="405"/>
        <v>26044.620242617893</v>
      </c>
      <c r="F3732" s="5">
        <f t="shared" si="407"/>
        <v>44.157180293541302</v>
      </c>
      <c r="G3732" s="16">
        <f>IF(AND(C$9="L",C$10="IB"),IF((($C$7*Coefficients!$C$16)/($A3732*($C$4/100)))&lt;=1,2*ASIN(($C$7*Coefficients!$C$16)/( $A3732*($C$4/100)))*180/PI(),180),IF(AND(C$9="C",C$10="IB"),IF((($C$7*Coefficients!$D$16)/($A3732*($C$4/100)))&lt;=1,2*ASIN(($C$7*Coefficients!$D$16)/( $A3732*($C$4/100)))*180/PI(),180),IF(AND(C$9="L",C$10="D"),IF((($C$7*Coefficients!$E$16)/($A3732*($C$4/100)))&lt;=1,2*ASIN(($C$7*Coefficients!$E$16)/( $A3732*($C$4/100)))*180/PI(),180),IF(AND(C$9="C",C$10="D"),IF((($C$7*Coefficients!$F$16)/($A3732*($C$4/100)))&lt;=1,2*ASIN(($C$7*Coefficients!$F$16)/( $A3732*($C$4/100)))*180/PI(),180),FALSE))))</f>
        <v>1.570543967171786</v>
      </c>
      <c r="H3732" s="50">
        <f>IF(AND(C$9="L",C$10="IB"),(($C$7*Coefficients!$C$16)/($A3732*SIN(C$5*PI()/180))*100/2)^2*PI(),IF(AND(C$9="C",C$10="IB"),(($C$7*Coefficients!$D$16)/($A3732*SIN(C$5*PI()/180))*100/2)^2*PI(),IF(AND(C$9="L",C$10="D"),(($C$7*Coefficients!$E$16)/($A3732*SIN(C$5*PI()/180))*100/2)^2*PI(),IF(AND(C$9="C",C$10="D"),(($C$7* Coefficients!$F$16)/($A3732*SIN(C$5*PI()/180))*100/2)^2*PI(),FALSE))))</f>
        <v>1.0350650276801121</v>
      </c>
      <c r="I3732" s="42">
        <f t="shared" si="408"/>
        <v>1.6072742500873018E-2</v>
      </c>
      <c r="L3732" s="44"/>
    </row>
    <row r="3733" spans="1:12" x14ac:dyDescent="0.25">
      <c r="A3733" s="51">
        <f t="shared" si="409"/>
        <v>49888.448745991307</v>
      </c>
      <c r="B3733" s="5">
        <f t="shared" si="403"/>
        <v>2.8215292763513087E-3</v>
      </c>
      <c r="C3733" s="49">
        <f t="shared" si="406"/>
        <v>-50.990308782116898</v>
      </c>
      <c r="D3733" s="5">
        <f t="shared" si="404"/>
        <v>479.89253759635238</v>
      </c>
      <c r="E3733" s="5">
        <f t="shared" si="405"/>
        <v>26164.836747538266</v>
      </c>
      <c r="F3733" s="5">
        <f t="shared" si="407"/>
        <v>44.177180293541298</v>
      </c>
      <c r="G3733" s="16">
        <f>IF(AND(C$9="L",C$10="IB"),IF((($C$7*Coefficients!$C$16)/($A3733*($C$4/100)))&lt;=1,2*ASIN(($C$7*Coefficients!$C$16)/( $A3733*($C$4/100)))*180/PI(),180),IF(AND(C$9="C",C$10="IB"),IF((($C$7*Coefficients!$D$16)/($A3733*($C$4/100)))&lt;=1,2*ASIN(($C$7*Coefficients!$D$16)/( $A3733*($C$4/100)))*180/PI(),180),IF(AND(C$9="L",C$10="D"),IF((($C$7*Coefficients!$E$16)/($A3733*($C$4/100)))&lt;=1,2*ASIN(($C$7*Coefficients!$E$16)/( $A3733*($C$4/100)))*180/PI(),180),IF(AND(C$9="C",C$10="D"),IF((($C$7*Coefficients!$F$16)/($A3733*($C$4/100)))&lt;=1,2*ASIN(($C$7*Coefficients!$F$16)/( $A3733*($C$4/100)))*180/PI(),180),FALSE))))</f>
        <v>1.5669315908738617</v>
      </c>
      <c r="H3733" s="50">
        <f>IF(AND(C$9="L",C$10="IB"),(($C$7*Coefficients!$C$16)/($A3733*SIN(C$5*PI()/180))*100/2)^2*PI(),IF(AND(C$9="C",C$10="IB"),(($C$7*Coefficients!$D$16)/($A3733*SIN(C$5*PI()/180))*100/2)^2*PI(),IF(AND(C$9="L",C$10="D"),(($C$7*Coefficients!$E$16)/($A3733*SIN(C$5*PI()/180))*100/2)^2*PI(),IF(AND(C$9="C",C$10="D"),(($C$7* Coefficients!$F$16)/($A3733*SIN(C$5*PI()/180))*100/2)^2*PI(),FALSE))))</f>
        <v>1.0303093358638917</v>
      </c>
      <c r="I3733" s="42">
        <f t="shared" si="408"/>
        <v>1.6035776218924474E-2</v>
      </c>
      <c r="L3733" s="44"/>
    </row>
    <row r="3734" spans="1:12" x14ac:dyDescent="0.25">
      <c r="A3734" s="51">
        <f t="shared" si="409"/>
        <v>50003.453497687908</v>
      </c>
      <c r="B3734" s="5">
        <f t="shared" si="403"/>
        <v>2.7607780687267996E-3</v>
      </c>
      <c r="C3734" s="49">
        <f t="shared" si="406"/>
        <v>-51.179370073670441</v>
      </c>
      <c r="D3734" s="5">
        <f t="shared" si="404"/>
        <v>480.99880414731939</v>
      </c>
      <c r="E3734" s="5">
        <f t="shared" si="405"/>
        <v>26285.608146633345</v>
      </c>
      <c r="F3734" s="5">
        <f t="shared" si="407"/>
        <v>44.197180293541294</v>
      </c>
      <c r="G3734" s="16">
        <f>IF(AND(C$9="L",C$10="IB"),IF((($C$7*Coefficients!$C$16)/($A3734*($C$4/100)))&lt;=1,2*ASIN(($C$7*Coefficients!$C$16)/( $A3734*($C$4/100)))*180/PI(),180),IF(AND(C$9="C",C$10="IB"),IF((($C$7*Coefficients!$D$16)/($A3734*($C$4/100)))&lt;=1,2*ASIN(($C$7*Coefficients!$D$16)/( $A3734*($C$4/100)))*180/PI(),180),IF(AND(C$9="L",C$10="D"),IF((($C$7*Coefficients!$E$16)/($A3734*($C$4/100)))&lt;=1,2*ASIN(($C$7*Coefficients!$E$16)/( $A3734*($C$4/100)))*180/PI(),180),IF(AND(C$9="C",C$10="D"),IF((($C$7*Coefficients!$F$16)/($A3734*($C$4/100)))&lt;=1,2*ASIN(($C$7*Coefficients!$F$16)/( $A3734*($C$4/100)))*180/PI(),180),FALSE))))</f>
        <v>1.5633275243627534</v>
      </c>
      <c r="H3734" s="50">
        <f>IF(AND(C$9="L",C$10="IB"),(($C$7*Coefficients!$C$16)/($A3734*SIN(C$5*PI()/180))*100/2)^2*PI(),IF(AND(C$9="C",C$10="IB"),(($C$7*Coefficients!$D$16)/($A3734*SIN(C$5*PI()/180))*100/2)^2*PI(),IF(AND(C$9="L",C$10="D"),(($C$7*Coefficients!$E$16)/($A3734*SIN(C$5*PI()/180))*100/2)^2*PI(),IF(AND(C$9="C",C$10="D"),(($C$7* Coefficients!$F$16)/($A3734*SIN(C$5*PI()/180))*100/2)^2*PI(),FALSE))))</f>
        <v>1.0255754944667721</v>
      </c>
      <c r="I3734" s="42">
        <f t="shared" si="408"/>
        <v>1.5998894957065135E-2</v>
      </c>
      <c r="L3734" s="44"/>
    </row>
    <row r="3735" spans="1:12" x14ac:dyDescent="0.25">
      <c r="A3735" s="51">
        <f t="shared" si="409"/>
        <v>50118.723362717261</v>
      </c>
      <c r="B3735" s="5">
        <f t="shared" si="403"/>
        <v>2.6318885484712504E-3</v>
      </c>
      <c r="C3735" s="49">
        <f t="shared" si="406"/>
        <v>-51.594650111258666</v>
      </c>
      <c r="D3735" s="5">
        <f t="shared" si="404"/>
        <v>482.10762090606397</v>
      </c>
      <c r="E3735" s="5">
        <f t="shared" si="405"/>
        <v>26406.937001178281</v>
      </c>
      <c r="F3735" s="5">
        <f t="shared" si="407"/>
        <v>44.21718029354129</v>
      </c>
      <c r="G3735" s="16">
        <f>IF(AND(C$9="L",C$10="IB"),IF((($C$7*Coefficients!$C$16)/($A3735*($C$4/100)))&lt;=1,2*ASIN(($C$7*Coefficients!$C$16)/( $A3735*($C$4/100)))*180/PI(),180),IF(AND(C$9="C",C$10="IB"),IF((($C$7*Coefficients!$D$16)/($A3735*($C$4/100)))&lt;=1,2*ASIN(($C$7*Coefficients!$D$16)/( $A3735*($C$4/100)))*180/PI(),180),IF(AND(C$9="L",C$10="D"),IF((($C$7*Coefficients!$E$16)/($A3735*($C$4/100)))&lt;=1,2*ASIN(($C$7*Coefficients!$E$16)/( $A3735*($C$4/100)))*180/PI(),180),IF(AND(C$9="C",C$10="D"),IF((($C$7*Coefficients!$F$16)/($A3735*($C$4/100)))&lt;=1,2*ASIN(($C$7*Coefficients!$F$16)/( $A3735*($C$4/100)))*180/PI(),180),FALSE))))</f>
        <v>1.5597317485157964</v>
      </c>
      <c r="H3735" s="50">
        <f>IF(AND(C$9="L",C$10="IB"),(($C$7*Coefficients!$C$16)/($A3735*SIN(C$5*PI()/180))*100/2)^2*PI(),IF(AND(C$9="C",C$10="IB"),(($C$7*Coefficients!$D$16)/($A3735*SIN(C$5*PI()/180))*100/2)^2*PI(),IF(AND(C$9="L",C$10="D"),(($C$7*Coefficients!$E$16)/($A3735*SIN(C$5*PI()/180))*100/2)^2*PI(),IF(AND(C$9="C",C$10="D"),(($C$7* Coefficients!$F$16)/($A3735*SIN(C$5*PI()/180))*100/2)^2*PI(),FALSE))))</f>
        <v>1.0208634030951957</v>
      </c>
      <c r="I3735" s="42">
        <f t="shared" si="408"/>
        <v>1.5962098519754213E-2</v>
      </c>
      <c r="L3735" s="44"/>
    </row>
    <row r="3736" spans="1:12" x14ac:dyDescent="0.25">
      <c r="A3736" s="51">
        <f t="shared" si="409"/>
        <v>50234.258952228716</v>
      </c>
      <c r="B3736" s="5">
        <f t="shared" si="403"/>
        <v>2.4380688467990504E-3</v>
      </c>
      <c r="C3736" s="49">
        <f t="shared" si="406"/>
        <v>-52.259080696561419</v>
      </c>
      <c r="D3736" s="5">
        <f t="shared" si="404"/>
        <v>483.2189937514222</v>
      </c>
      <c r="E3736" s="5">
        <f t="shared" si="405"/>
        <v>26528.825884270507</v>
      </c>
      <c r="F3736" s="5">
        <f t="shared" si="407"/>
        <v>44.2371802935413</v>
      </c>
      <c r="G3736" s="16">
        <f>IF(AND(C$9="L",C$10="IB"),IF((($C$7*Coefficients!$C$16)/($A3736*($C$4/100)))&lt;=1,2*ASIN(($C$7*Coefficients!$C$16)/( $A3736*($C$4/100)))*180/PI(),180),IF(AND(C$9="C",C$10="IB"),IF((($C$7*Coefficients!$D$16)/($A3736*($C$4/100)))&lt;=1,2*ASIN(($C$7*Coefficients!$D$16)/( $A3736*($C$4/100)))*180/PI(),180),IF(AND(C$9="L",C$10="D"),IF((($C$7*Coefficients!$E$16)/($A3736*($C$4/100)))&lt;=1,2*ASIN(($C$7*Coefficients!$E$16)/( $A3736*($C$4/100)))*180/PI(),180),IF(AND(C$9="C",C$10="D"),IF((($C$7*Coefficients!$F$16)/($A3736*($C$4/100)))&lt;=1,2*ASIN(($C$7*Coefficients!$F$16)/( $A3736*($C$4/100)))*180/PI(),180),FALSE))))</f>
        <v>1.5561442442543818</v>
      </c>
      <c r="H3736" s="50">
        <f>IF(AND(C$9="L",C$10="IB"),(($C$7*Coefficients!$C$16)/($A3736*SIN(C$5*PI()/180))*100/2)^2*PI(),IF(AND(C$9="C",C$10="IB"),(($C$7*Coefficients!$D$16)/($A3736*SIN(C$5*PI()/180))*100/2)^2*PI(),IF(AND(C$9="L",C$10="D"),(($C$7*Coefficients!$E$16)/($A3736*SIN(C$5*PI()/180))*100/2)^2*PI(),IF(AND(C$9="C",C$10="D"),(($C$7* Coefficients!$F$16)/($A3736*SIN(C$5*PI()/180))*100/2)^2*PI(),FALSE))))</f>
        <v>1.0161729618168736</v>
      </c>
      <c r="I3736" s="42">
        <f t="shared" si="408"/>
        <v>1.5925386711900663E-2</v>
      </c>
      <c r="L3736" s="44"/>
    </row>
    <row r="3737" spans="1:12" x14ac:dyDescent="0.25">
      <c r="A3737" s="51">
        <f t="shared" si="409"/>
        <v>50350.060878780467</v>
      </c>
      <c r="B3737" s="5">
        <f t="shared" si="403"/>
        <v>2.184164398511121E-3</v>
      </c>
      <c r="C3737" s="49">
        <f t="shared" si="406"/>
        <v>-53.214293521917774</v>
      </c>
      <c r="D3737" s="5">
        <f t="shared" si="404"/>
        <v>484.33292857578238</v>
      </c>
      <c r="E3737" s="5">
        <f t="shared" si="405"/>
        <v>26651.277380884363</v>
      </c>
      <c r="F3737" s="5">
        <f t="shared" si="407"/>
        <v>44.257180293541296</v>
      </c>
      <c r="G3737" s="16">
        <f>IF(AND(C$9="L",C$10="IB"),IF((($C$7*Coefficients!$C$16)/($A3737*($C$4/100)))&lt;=1,2*ASIN(($C$7*Coefficients!$C$16)/( $A3737*($C$4/100)))*180/PI(),180),IF(AND(C$9="C",C$10="IB"),IF((($C$7*Coefficients!$D$16)/($A3737*($C$4/100)))&lt;=1,2*ASIN(($C$7*Coefficients!$D$16)/( $A3737*($C$4/100)))*180/PI(),180),IF(AND(C$9="L",C$10="D"),IF((($C$7*Coefficients!$E$16)/($A3737*($C$4/100)))&lt;=1,2*ASIN(($C$7*Coefficients!$E$16)/( $A3737*($C$4/100)))*180/PI(),180),IF(AND(C$9="C",C$10="D"),IF((($C$7*Coefficients!$F$16)/($A3737*($C$4/100)))&lt;=1,2*ASIN(($C$7*Coefficients!$F$16)/( $A3737*($C$4/100)))*180/PI(),180),FALSE))))</f>
        <v>1.5525649925438512</v>
      </c>
      <c r="H3737" s="50">
        <f>IF(AND(C$9="L",C$10="IB"),(($C$7*Coefficients!$C$16)/($A3737*SIN(C$5*PI()/180))*100/2)^2*PI(),IF(AND(C$9="C",C$10="IB"),(($C$7*Coefficients!$D$16)/($A3737*SIN(C$5*PI()/180))*100/2)^2*PI(),IF(AND(C$9="L",C$10="D"),(($C$7*Coefficients!$E$16)/($A3737*SIN(C$5*PI()/180))*100/2)^2*PI(),IF(AND(C$9="C",C$10="D"),(($C$7* Coefficients!$F$16)/($A3737*SIN(C$5*PI()/180))*100/2)^2*PI(),FALSE))))</f>
        <v>1.0115040711586623</v>
      </c>
      <c r="I3737" s="42">
        <f t="shared" si="408"/>
        <v>1.5888759338862132E-2</v>
      </c>
      <c r="L3737" s="44"/>
    </row>
    <row r="3738" spans="1:12" x14ac:dyDescent="0.25">
      <c r="A3738" s="51">
        <f t="shared" si="409"/>
        <v>50466.129756342794</v>
      </c>
      <c r="B3738" s="5">
        <f t="shared" si="403"/>
        <v>1.8765512761061004E-3</v>
      </c>
      <c r="C3738" s="49">
        <f t="shared" si="406"/>
        <v>-54.532791282884375</v>
      </c>
      <c r="D3738" s="5">
        <f t="shared" si="404"/>
        <v>485.44943128511585</v>
      </c>
      <c r="E3738" s="5">
        <f t="shared" si="405"/>
        <v>26774.294087925857</v>
      </c>
      <c r="F3738" s="5">
        <f t="shared" si="407"/>
        <v>44.277180293541292</v>
      </c>
      <c r="G3738" s="16">
        <f>IF(AND(C$9="L",C$10="IB"),IF((($C$7*Coefficients!$C$16)/($A3738*($C$4/100)))&lt;=1,2*ASIN(($C$7*Coefficients!$C$16)/( $A3738*($C$4/100)))*180/PI(),180),IF(AND(C$9="C",C$10="IB"),IF((($C$7*Coefficients!$D$16)/($A3738*($C$4/100)))&lt;=1,2*ASIN(($C$7*Coefficients!$D$16)/( $A3738*($C$4/100)))*180/PI(),180),IF(AND(C$9="L",C$10="D"),IF((($C$7*Coefficients!$E$16)/($A3738*($C$4/100)))&lt;=1,2*ASIN(($C$7*Coefficients!$E$16)/( $A3738*($C$4/100)))*180/PI(),180),IF(AND(C$9="C",C$10="D"),IF((($C$7*Coefficients!$F$16)/($A3738*($C$4/100)))&lt;=1,2*ASIN(($C$7*Coefficients!$F$16)/( $A3738*($C$4/100)))*180/PI(),180),FALSE))))</f>
        <v>1.5489939743933996</v>
      </c>
      <c r="H3738" s="50">
        <f>IF(AND(C$9="L",C$10="IB"),(($C$7*Coefficients!$C$16)/($A3738*SIN(C$5*PI()/180))*100/2)^2*PI(),IF(AND(C$9="C",C$10="IB"),(($C$7*Coefficients!$D$16)/($A3738*SIN(C$5*PI()/180))*100/2)^2*PI(),IF(AND(C$9="L",C$10="D"),(($C$7*Coefficients!$E$16)/($A3738*SIN(C$5*PI()/180))*100/2)^2*PI(),IF(AND(C$9="C",C$10="D"),(($C$7* Coefficients!$F$16)/($A3738*SIN(C$5*PI()/180))*100/2)^2*PI(),FALSE))))</f>
        <v>1.0068566321044568</v>
      </c>
      <c r="I3738" s="42">
        <f t="shared" si="408"/>
        <v>1.5852216206443941E-2</v>
      </c>
      <c r="L3738" s="44"/>
    </row>
    <row r="3739" spans="1:12" x14ac:dyDescent="0.25">
      <c r="A3739" s="51">
        <f t="shared" si="409"/>
        <v>50582.466200301336</v>
      </c>
      <c r="B3739" s="5">
        <f t="shared" si="403"/>
        <v>1.5229893433227023E-3</v>
      </c>
      <c r="C3739" s="49">
        <f t="shared" si="406"/>
        <v>-56.346062710066249</v>
      </c>
      <c r="D3739" s="5">
        <f t="shared" si="404"/>
        <v>486.56850779900901</v>
      </c>
      <c r="E3739" s="5">
        <f t="shared" si="405"/>
        <v>26897.878614287791</v>
      </c>
      <c r="F3739" s="5">
        <f t="shared" si="407"/>
        <v>44.297180293541288</v>
      </c>
      <c r="G3739" s="16">
        <f>IF(AND(C$9="L",C$10="IB"),IF((($C$7*Coefficients!$C$16)/($A3739*($C$4/100)))&lt;=1,2*ASIN(($C$7*Coefficients!$C$16)/( $A3739*($C$4/100)))*180/PI(),180),IF(AND(C$9="C",C$10="IB"),IF((($C$7*Coefficients!$D$16)/($A3739*($C$4/100)))&lt;=1,2*ASIN(($C$7*Coefficients!$D$16)/( $A3739*($C$4/100)))*180/PI(),180),IF(AND(C$9="L",C$10="D"),IF((($C$7*Coefficients!$E$16)/($A3739*($C$4/100)))&lt;=1,2*ASIN(($C$7*Coefficients!$E$16)/( $A3739*($C$4/100)))*180/PI(),180),IF(AND(C$9="C",C$10="D"),IF((($C$7*Coefficients!$F$16)/($A3739*($C$4/100)))&lt;=1,2*ASIN(($C$7*Coefficients!$F$16)/( $A3739*($C$4/100)))*180/PI(),180),FALSE))))</f>
        <v>1.5454311708559696</v>
      </c>
      <c r="H3739" s="50">
        <f>IF(AND(C$9="L",C$10="IB"),(($C$7*Coefficients!$C$16)/($A3739*SIN(C$5*PI()/180))*100/2)^2*PI(),IF(AND(C$9="C",C$10="IB"),(($C$7*Coefficients!$D$16)/($A3739*SIN(C$5*PI()/180))*100/2)^2*PI(),IF(AND(C$9="L",C$10="D"),(($C$7*Coefficients!$E$16)/($A3739*SIN(C$5*PI()/180))*100/2)^2*PI(),IF(AND(C$9="C",C$10="D"),(($C$7* Coefficients!$F$16)/($A3739*SIN(C$5*PI()/180))*100/2)^2*PI(),FALSE))))</f>
        <v>1.0022305460930898</v>
      </c>
      <c r="I3739" s="42">
        <f t="shared" si="408"/>
        <v>1.5815757120898038E-2</v>
      </c>
      <c r="L3739" s="44"/>
    </row>
    <row r="3740" spans="1:12" x14ac:dyDescent="0.25">
      <c r="A3740" s="51">
        <f t="shared" si="409"/>
        <v>50699.070827460338</v>
      </c>
      <c r="B3740" s="5">
        <f t="shared" si="403"/>
        <v>1.1324382233579558E-3</v>
      </c>
      <c r="C3740" s="49">
        <f t="shared" si="406"/>
        <v>-58.919709605049277</v>
      </c>
      <c r="D3740" s="5">
        <f t="shared" si="404"/>
        <v>487.69016405069408</v>
      </c>
      <c r="E3740" s="5">
        <f t="shared" si="405"/>
        <v>27022.03358090507</v>
      </c>
      <c r="F3740" s="5">
        <f t="shared" si="407"/>
        <v>44.317180293541291</v>
      </c>
      <c r="G3740" s="16">
        <f>IF(AND(C$9="L",C$10="IB"),IF((($C$7*Coefficients!$C$16)/($A3740*($C$4/100)))&lt;=1,2*ASIN(($C$7*Coefficients!$C$16)/( $A3740*($C$4/100)))*180/PI(),180),IF(AND(C$9="C",C$10="IB"),IF((($C$7*Coefficients!$D$16)/($A3740*($C$4/100)))&lt;=1,2*ASIN(($C$7*Coefficients!$D$16)/( $A3740*($C$4/100)))*180/PI(),180),IF(AND(C$9="L",C$10="D"),IF((($C$7*Coefficients!$E$16)/($A3740*($C$4/100)))&lt;=1,2*ASIN(($C$7*Coefficients!$E$16)/( $A3740*($C$4/100)))*180/PI(),180),IF(AND(C$9="C",C$10="D"),IF((($C$7*Coefficients!$F$16)/($A3740*($C$4/100)))&lt;=1,2*ASIN(($C$7*Coefficients!$F$16)/( $A3740*($C$4/100)))*180/PI(),180),FALSE))))</f>
        <v>1.5418765630281539</v>
      </c>
      <c r="H3740" s="50">
        <f>IF(AND(C$9="L",C$10="IB"),(($C$7*Coefficients!$C$16)/($A3740*SIN(C$5*PI()/180))*100/2)^2*PI(),IF(AND(C$9="C",C$10="IB"),(($C$7*Coefficients!$D$16)/($A3740*SIN(C$5*PI()/180))*100/2)^2*PI(),IF(AND(C$9="L",C$10="D"),(($C$7*Coefficients!$E$16)/($A3740*SIN(C$5*PI()/180))*100/2)^2*PI(),IF(AND(C$9="C",C$10="D"),(($C$7* Coefficients!$F$16)/($A3740*SIN(C$5*PI()/180))*100/2)^2*PI(),FALSE))))</f>
        <v>0.99762571501624131</v>
      </c>
      <c r="I3740" s="42">
        <f t="shared" si="408"/>
        <v>1.5779381888921973E-2</v>
      </c>
      <c r="L3740" s="44"/>
    </row>
    <row r="3741" spans="1:12" x14ac:dyDescent="0.25">
      <c r="A3741" s="51">
        <f t="shared" si="409"/>
        <v>50815.944256045928</v>
      </c>
      <c r="B3741" s="5">
        <f t="shared" si="403"/>
        <v>7.1484010092433313E-4</v>
      </c>
      <c r="C3741" s="49">
        <f t="shared" si="406"/>
        <v>-62.915821850757645</v>
      </c>
      <c r="D3741" s="5">
        <f t="shared" si="404"/>
        <v>488.81440598708082</v>
      </c>
      <c r="E3741" s="5">
        <f t="shared" si="405"/>
        <v>27146.761620810281</v>
      </c>
      <c r="F3741" s="5">
        <f t="shared" si="407"/>
        <v>44.337180293541294</v>
      </c>
      <c r="G3741" s="16">
        <f>IF(AND(C$9="L",C$10="IB"),IF((($C$7*Coefficients!$C$16)/($A3741*($C$4/100)))&lt;=1,2*ASIN(($C$7*Coefficients!$C$16)/( $A3741*($C$4/100)))*180/PI(),180),IF(AND(C$9="C",C$10="IB"),IF((($C$7*Coefficients!$D$16)/($A3741*($C$4/100)))&lt;=1,2*ASIN(($C$7*Coefficients!$D$16)/( $A3741*($C$4/100)))*180/PI(),180),IF(AND(C$9="L",C$10="D"),IF((($C$7*Coefficients!$E$16)/($A3741*($C$4/100)))&lt;=1,2*ASIN(($C$7*Coefficients!$E$16)/( $A3741*($C$4/100)))*180/PI(),180),IF(AND(C$9="C",C$10="D"),IF((($C$7*Coefficients!$F$16)/($A3741*($C$4/100)))&lt;=1,2*ASIN(($C$7*Coefficients!$F$16)/( $A3741*($C$4/100)))*180/PI(),180),FALSE))))</f>
        <v>1.5383301320500917</v>
      </c>
      <c r="H3741" s="50">
        <f>IF(AND(C$9="L",C$10="IB"),(($C$7*Coefficients!$C$16)/($A3741*SIN(C$5*PI()/180))*100/2)^2*PI(),IF(AND(C$9="C",C$10="IB"),(($C$7*Coefficients!$D$16)/($A3741*SIN(C$5*PI()/180))*100/2)^2*PI(),IF(AND(C$9="L",C$10="D"),(($C$7*Coefficients!$E$16)/($A3741*SIN(C$5*PI()/180))*100/2)^2*PI(),IF(AND(C$9="C",C$10="D"),(($C$7* Coefficients!$F$16)/($A3741*SIN(C$5*PI()/180))*100/2)^2*PI(),FALSE))))</f>
        <v>0.99304204121635697</v>
      </c>
      <c r="I3741" s="42">
        <f t="shared" si="408"/>
        <v>1.5743090317657894E-2</v>
      </c>
      <c r="L3741" s="44"/>
    </row>
    <row r="3742" spans="1:12" x14ac:dyDescent="0.25">
      <c r="A3742" s="51">
        <f t="shared" si="409"/>
        <v>50933.08710570939</v>
      </c>
      <c r="B3742" s="5">
        <f t="shared" si="403"/>
        <v>2.8087432570605676E-4</v>
      </c>
      <c r="C3742" s="49">
        <f t="shared" si="406"/>
        <v>-71.029759143614029</v>
      </c>
      <c r="D3742" s="5">
        <f t="shared" si="404"/>
        <v>489.94123956878821</v>
      </c>
      <c r="E3742" s="5">
        <f t="shared" si="405"/>
        <v>27272.06537918952</v>
      </c>
      <c r="F3742" s="5">
        <f t="shared" si="407"/>
        <v>44.35718029354129</v>
      </c>
      <c r="G3742" s="16">
        <f>IF(AND(C$9="L",C$10="IB"),IF((($C$7*Coefficients!$C$16)/($A3742*($C$4/100)))&lt;=1,2*ASIN(($C$7*Coefficients!$C$16)/( $A3742*($C$4/100)))*180/PI(),180),IF(AND(C$9="C",C$10="IB"),IF((($C$7*Coefficients!$D$16)/($A3742*($C$4/100)))&lt;=1,2*ASIN(($C$7*Coefficients!$D$16)/( $A3742*($C$4/100)))*180/PI(),180),IF(AND(C$9="L",C$10="D"),IF((($C$7*Coefficients!$E$16)/($A3742*($C$4/100)))&lt;=1,2*ASIN(($C$7*Coefficients!$E$16)/( $A3742*($C$4/100)))*180/PI(),180),IF(AND(C$9="C",C$10="D"),IF((($C$7*Coefficients!$F$16)/($A3742*($C$4/100)))&lt;=1,2*ASIN(($C$7*Coefficients!$F$16)/( $A3742*($C$4/100)))*180/PI(),180),FALSE))))</f>
        <v>1.5347918591053706</v>
      </c>
      <c r="H3742" s="50">
        <f>IF(AND(C$9="L",C$10="IB"),(($C$7*Coefficients!$C$16)/($A3742*SIN(C$5*PI()/180))*100/2)^2*PI(),IF(AND(C$9="C",C$10="IB"),(($C$7*Coefficients!$D$16)/($A3742*SIN(C$5*PI()/180))*100/2)^2*PI(),IF(AND(C$9="L",C$10="D"),(($C$7*Coefficients!$E$16)/($A3742*SIN(C$5*PI()/180))*100/2)^2*PI(),IF(AND(C$9="C",C$10="D"),(($C$7* Coefficients!$F$16)/($A3742*SIN(C$5*PI()/180))*100/2)^2*PI(),FALSE))))</f>
        <v>0.9884794274845804</v>
      </c>
      <c r="I3742" s="42">
        <f t="shared" si="408"/>
        <v>1.5706882214691506E-2</v>
      </c>
      <c r="L3742" s="44"/>
    </row>
    <row r="3743" spans="1:12" x14ac:dyDescent="0.25">
      <c r="A3743" s="51">
        <f t="shared" si="409"/>
        <v>51050.499997530453</v>
      </c>
      <c r="B3743" s="5">
        <f t="shared" si="403"/>
        <v>1.5831036959421436E-4</v>
      </c>
      <c r="C3743" s="49">
        <f t="shared" si="406"/>
        <v>-76.009812743807629</v>
      </c>
      <c r="D3743" s="5">
        <f t="shared" si="404"/>
        <v>491.07067077017547</v>
      </c>
      <c r="E3743" s="5">
        <f t="shared" si="405"/>
        <v>27397.947513438539</v>
      </c>
      <c r="F3743" s="5">
        <f t="shared" si="407"/>
        <v>44.377180293541294</v>
      </c>
      <c r="G3743" s="16">
        <f>IF(AND(C$9="L",C$10="IB"),IF((($C$7*Coefficients!$C$16)/($A3743*($C$4/100)))&lt;=1,2*ASIN(($C$7*Coefficients!$C$16)/( $A3743*($C$4/100)))*180/PI(),180),IF(AND(C$9="C",C$10="IB"),IF((($C$7*Coefficients!$D$16)/($A3743*($C$4/100)))&lt;=1,2*ASIN(($C$7*Coefficients!$D$16)/( $A3743*($C$4/100)))*180/PI(),180),IF(AND(C$9="L",C$10="D"),IF((($C$7*Coefficients!$E$16)/($A3743*($C$4/100)))&lt;=1,2*ASIN(($C$7*Coefficients!$E$16)/( $A3743*($C$4/100)))*180/PI(),180),IF(AND(C$9="C",C$10="D"),IF((($C$7*Coefficients!$F$16)/($A3743*($C$4/100)))&lt;=1,2*ASIN(($C$7*Coefficients!$F$16)/( $A3743*($C$4/100)))*180/PI(),180),FALSE))))</f>
        <v>1.5312617254209235</v>
      </c>
      <c r="H3743" s="50">
        <f>IF(AND(C$9="L",C$10="IB"),(($C$7*Coefficients!$C$16)/($A3743*SIN(C$5*PI()/180))*100/2)^2*PI(),IF(AND(C$9="C",C$10="IB"),(($C$7*Coefficients!$D$16)/($A3743*SIN(C$5*PI()/180))*100/2)^2*PI(),IF(AND(C$9="L",C$10="D"),(($C$7*Coefficients!$E$16)/($A3743*SIN(C$5*PI()/180))*100/2)^2*PI(),IF(AND(C$9="C",C$10="D"),(($C$7* Coefficients!$F$16)/($A3743*SIN(C$5*PI()/180))*100/2)^2*PI(),FALSE))))</f>
        <v>0.98393777705868712</v>
      </c>
      <c r="I3743" s="42">
        <f t="shared" si="408"/>
        <v>1.5670757388051043E-2</v>
      </c>
      <c r="L3743" s="44"/>
    </row>
    <row r="3744" spans="1:12" x14ac:dyDescent="0.25">
      <c r="A3744" s="51">
        <f t="shared" si="409"/>
        <v>51168.183554020572</v>
      </c>
      <c r="B3744" s="5">
        <f t="shared" si="403"/>
        <v>5.9137950611315177E-4</v>
      </c>
      <c r="C3744" s="49">
        <f t="shared" si="406"/>
        <v>-64.56267459505456</v>
      </c>
      <c r="D3744" s="5">
        <f t="shared" si="404"/>
        <v>492.20270557937459</v>
      </c>
      <c r="E3744" s="5">
        <f t="shared" si="405"/>
        <v>27524.410693219044</v>
      </c>
      <c r="F3744" s="5">
        <f t="shared" si="407"/>
        <v>44.39718029354129</v>
      </c>
      <c r="G3744" s="16">
        <f>IF(AND(C$9="L",C$10="IB"),IF((($C$7*Coefficients!$C$16)/($A3744*($C$4/100)))&lt;=1,2*ASIN(($C$7*Coefficients!$C$16)/( $A3744*($C$4/100)))*180/PI(),180),IF(AND(C$9="C",C$10="IB"),IF((($C$7*Coefficients!$D$16)/($A3744*($C$4/100)))&lt;=1,2*ASIN(($C$7*Coefficients!$D$16)/( $A3744*($C$4/100)))*180/PI(),180),IF(AND(C$9="L",C$10="D"),IF((($C$7*Coefficients!$E$16)/($A3744*($C$4/100)))&lt;=1,2*ASIN(($C$7*Coefficients!$E$16)/( $A3744*($C$4/100)))*180/PI(),180),IF(AND(C$9="C",C$10="D"),IF((($C$7*Coefficients!$F$16)/($A3744*($C$4/100)))&lt;=1,2*ASIN(($C$7*Coefficients!$F$16)/( $A3744*($C$4/100)))*180/PI(),180),FALSE))))</f>
        <v>1.5277397122669307</v>
      </c>
      <c r="H3744" s="50">
        <f>IF(AND(C$9="L",C$10="IB"),(($C$7*Coefficients!$C$16)/($A3744*SIN(C$5*PI()/180))*100/2)^2*PI(),IF(AND(C$9="C",C$10="IB"),(($C$7*Coefficients!$D$16)/($A3744*SIN(C$5*PI()/180))*100/2)^2*PI(),IF(AND(C$9="L",C$10="D"),(($C$7*Coefficients!$E$16)/($A3744*SIN(C$5*PI()/180))*100/2)^2*PI(),IF(AND(C$9="C",C$10="D"),(($C$7* Coefficients!$F$16)/($A3744*SIN(C$5*PI()/180))*100/2)^2*PI(),FALSE))))</f>
        <v>0.97941699362103662</v>
      </c>
      <c r="I3744" s="42">
        <f t="shared" si="408"/>
        <v>1.5634715646206276E-2</v>
      </c>
      <c r="L3744" s="44"/>
    </row>
    <row r="3745" spans="1:12" x14ac:dyDescent="0.25">
      <c r="A3745" s="51">
        <f t="shared" si="409"/>
        <v>51286.138399126256</v>
      </c>
      <c r="B3745" s="5">
        <f t="shared" si="403"/>
        <v>1.0071052541781188E-3</v>
      </c>
      <c r="C3745" s="49">
        <f t="shared" si="406"/>
        <v>-59.938502765293279</v>
      </c>
      <c r="D3745" s="5">
        <f t="shared" si="404"/>
        <v>493.33734999832132</v>
      </c>
      <c r="E3745" s="5">
        <f t="shared" si="405"/>
        <v>27651.45760051535</v>
      </c>
      <c r="F3745" s="5">
        <f t="shared" si="407"/>
        <v>44.417180293541286</v>
      </c>
      <c r="G3745" s="16">
        <f>IF(AND(C$9="L",C$10="IB"),IF((($C$7*Coefficients!$C$16)/($A3745*($C$4/100)))&lt;=1,2*ASIN(($C$7*Coefficients!$C$16)/( $A3745*($C$4/100)))*180/PI(),180),IF(AND(C$9="C",C$10="IB"),IF((($C$7*Coefficients!$D$16)/($A3745*($C$4/100)))&lt;=1,2*ASIN(($C$7*Coefficients!$D$16)/( $A3745*($C$4/100)))*180/PI(),180),IF(AND(C$9="L",C$10="D"),IF((($C$7*Coefficients!$E$16)/($A3745*($C$4/100)))&lt;=1,2*ASIN(($C$7*Coefficients!$E$16)/( $A3745*($C$4/100)))*180/PI(),180),IF(AND(C$9="C",C$10="D"),IF((($C$7*Coefficients!$F$16)/($A3745*($C$4/100)))&lt;=1,2*ASIN(($C$7*Coefficients!$F$16)/( $A3745*($C$4/100)))*180/PI(),180),FALSE))))</f>
        <v>1.5242258009567193</v>
      </c>
      <c r="H3745" s="50">
        <f>IF(AND(C$9="L",C$10="IB"),(($C$7*Coefficients!$C$16)/($A3745*SIN(C$5*PI()/180))*100/2)^2*PI(),IF(AND(C$9="C",C$10="IB"),(($C$7*Coefficients!$D$16)/($A3745*SIN(C$5*PI()/180))*100/2)^2*PI(),IF(AND(C$9="L",C$10="D"),(($C$7*Coefficients!$E$16)/($A3745*SIN(C$5*PI()/180))*100/2)^2*PI(),IF(AND(C$9="C",C$10="D"),(($C$7* Coefficients!$F$16)/($A3745*SIN(C$5*PI()/180))*100/2)^2*PI(),FALSE))))</f>
        <v>0.97491698129652549</v>
      </c>
      <c r="I3745" s="42">
        <f t="shared" si="408"/>
        <v>1.5598756798067473E-2</v>
      </c>
      <c r="L3745" s="44"/>
    </row>
    <row r="3746" spans="1:12" x14ac:dyDescent="0.25">
      <c r="A3746" s="51">
        <f t="shared" si="409"/>
        <v>51404.365158232351</v>
      </c>
      <c r="B3746" s="5">
        <f t="shared" si="403"/>
        <v>1.3946600961626339E-3</v>
      </c>
      <c r="C3746" s="49">
        <f t="shared" si="406"/>
        <v>-57.110632497959848</v>
      </c>
      <c r="D3746" s="5">
        <f t="shared" si="404"/>
        <v>494.47461004278762</v>
      </c>
      <c r="E3746" s="5">
        <f t="shared" si="405"/>
        <v>27779.090929691272</v>
      </c>
      <c r="F3746" s="5">
        <f t="shared" si="407"/>
        <v>44.437180293541296</v>
      </c>
      <c r="G3746" s="16">
        <f>IF(AND(C$9="L",C$10="IB"),IF((($C$7*Coefficients!$C$16)/($A3746*($C$4/100)))&lt;=1,2*ASIN(($C$7*Coefficients!$C$16)/( $A3746*($C$4/100)))*180/PI(),180),IF(AND(C$9="C",C$10="IB"),IF((($C$7*Coefficients!$D$16)/($A3746*($C$4/100)))&lt;=1,2*ASIN(($C$7*Coefficients!$D$16)/( $A3746*($C$4/100)))*180/PI(),180),IF(AND(C$9="L",C$10="D"),IF((($C$7*Coefficients!$E$16)/($A3746*($C$4/100)))&lt;=1,2*ASIN(($C$7*Coefficients!$E$16)/( $A3746*($C$4/100)))*180/PI(),180),IF(AND(C$9="C",C$10="D"),IF((($C$7*Coefficients!$F$16)/($A3746*($C$4/100)))&lt;=1,2*ASIN(($C$7*Coefficients!$F$16)/( $A3746*($C$4/100)))*180/PI(),180),FALSE))))</f>
        <v>1.5207199728466614</v>
      </c>
      <c r="H3746" s="50">
        <f>IF(AND(C$9="L",C$10="IB"),(($C$7*Coefficients!$C$16)/($A3746*SIN(C$5*PI()/180))*100/2)^2*PI(),IF(AND(C$9="C",C$10="IB"),(($C$7*Coefficients!$D$16)/($A3746*SIN(C$5*PI()/180))*100/2)^2*PI(),IF(AND(C$9="L",C$10="D"),(($C$7*Coefficients!$E$16)/($A3746*SIN(C$5*PI()/180))*100/2)^2*PI(),IF(AND(C$9="C",C$10="D"),(($C$7* Coefficients!$F$16)/($A3746*SIN(C$5*PI()/180))*100/2)^2*PI(),FALSE))))</f>
        <v>0.97043764465055882</v>
      </c>
      <c r="I3746" s="42">
        <f t="shared" si="408"/>
        <v>1.5562880652984409E-2</v>
      </c>
      <c r="L3746" s="44"/>
    </row>
    <row r="3747" spans="1:12" x14ac:dyDescent="0.25">
      <c r="A3747" s="51">
        <f t="shared" si="409"/>
        <v>51522.864458165364</v>
      </c>
      <c r="B3747" s="5">
        <f t="shared" ref="B3747:B3810" si="410">IF(AND(C$9="L",C$10="IB"),SQRT((SIN(PI()*$A3747*($C$4/100)/$C$7*SIN($C$5*PI()/180))/(PI()*$A3747*($C$4/100)/$C$7*SIN($C$5*PI()/180)))^2),IF(AND(C$9="C",C$10="IB"),IMABS(2*BESSELJ((2*PI()*$A3747/$C$7)*(($C$4/100)/2)*SIN($C$5*PI()/180),1)/( (2*PI()*$A3747/$C$7)*(($C$4/100)/2)*SIN($C$5*PI()/180))),IF(AND(C$9="L",C$10="D"),SQRT((SIN(PI()*$A3747*($C$4/100)/$C$7*SIN($C$5*PI()/180))/(PI()*$A3747*($C$4/100)/$C$7*SIN($C$5*PI()/180)))^2)*COS(C$5*PI()/180),IF(AND(C$9="C",C$10="D"),IMABS(2*BESSELJ((2*PI()*$A3747/$C$7)*(($C$4/100)/2)*SIN($C$5*PI()/180),1)/( (2*PI()*$A3747/$C$7)*(($C$4/100)/2)*SIN($C$5*PI()/180)))* COS(C$5*PI()/180),FALSE))))</f>
        <v>1.7439040586907997E-3</v>
      </c>
      <c r="C3747" s="49">
        <f t="shared" si="406"/>
        <v>-55.169548231272074</v>
      </c>
      <c r="D3747" s="5">
        <f t="shared" ref="D3747:D3810" si="411">IF(C$9="C",C$14/(C$7/A3747*100),"n/a")</f>
        <v>495.61449174241278</v>
      </c>
      <c r="E3747" s="5">
        <f t="shared" ref="E3747:E3810" si="412">IF($C$9="C",(((PI()*(C$4/100)/(C$7/A3747)))^2),IF($C$9="L",(2*(C$4/100)/(C$7/A3747)),FALSE))</f>
        <v>27907.313387547187</v>
      </c>
      <c r="F3747" s="5">
        <f t="shared" si="407"/>
        <v>44.457180293541292</v>
      </c>
      <c r="G3747" s="16">
        <f>IF(AND(C$9="L",C$10="IB"),IF((($C$7*Coefficients!$C$16)/($A3747*($C$4/100)))&lt;=1,2*ASIN(($C$7*Coefficients!$C$16)/( $A3747*($C$4/100)))*180/PI(),180),IF(AND(C$9="C",C$10="IB"),IF((($C$7*Coefficients!$D$16)/($A3747*($C$4/100)))&lt;=1,2*ASIN(($C$7*Coefficients!$D$16)/( $A3747*($C$4/100)))*180/PI(),180),IF(AND(C$9="L",C$10="D"),IF((($C$7*Coefficients!$E$16)/($A3747*($C$4/100)))&lt;=1,2*ASIN(($C$7*Coefficients!$E$16)/( $A3747*($C$4/100)))*180/PI(),180),IF(AND(C$9="C",C$10="D"),IF((($C$7*Coefficients!$F$16)/($A3747*($C$4/100)))&lt;=1,2*ASIN(($C$7*Coefficients!$F$16)/( $A3747*($C$4/100)))*180/PI(),180),FALSE))))</f>
        <v>1.517222209336079</v>
      </c>
      <c r="H3747" s="50">
        <f>IF(AND(C$9="L",C$10="IB"),(($C$7*Coefficients!$C$16)/($A3747*SIN(C$5*PI()/180))*100/2)^2*PI(),IF(AND(C$9="C",C$10="IB"),(($C$7*Coefficients!$D$16)/($A3747*SIN(C$5*PI()/180))*100/2)^2*PI(),IF(AND(C$9="L",C$10="D"),(($C$7*Coefficients!$E$16)/($A3747*SIN(C$5*PI()/180))*100/2)^2*PI(),IF(AND(C$9="C",C$10="D"),(($C$7* Coefficients!$F$16)/($A3747*SIN(C$5*PI()/180))*100/2)^2*PI(),FALSE))))</f>
        <v>0.96597888868702264</v>
      </c>
      <c r="I3747" s="42">
        <f t="shared" si="408"/>
        <v>1.5527087020745324E-2</v>
      </c>
      <c r="L3747" s="44"/>
    </row>
    <row r="3748" spans="1:12" x14ac:dyDescent="0.25">
      <c r="A3748" s="51">
        <f t="shared" si="409"/>
        <v>51641.636927196785</v>
      </c>
      <c r="B3748" s="5">
        <f t="shared" si="410"/>
        <v>2.0456578079122308E-3</v>
      </c>
      <c r="C3748" s="49">
        <f t="shared" ref="C3748:C3811" si="413">20*LOG(B3748)</f>
        <v>-53.78334024301963</v>
      </c>
      <c r="D3748" s="5">
        <f t="shared" si="411"/>
        <v>496.75700114073618</v>
      </c>
      <c r="E3748" s="5">
        <f t="shared" si="412"/>
        <v>28036.127693377548</v>
      </c>
      <c r="F3748" s="5">
        <f t="shared" ref="F3748:F3811" si="414">IF(E3748&gt;=1,10*LOG(E3748),"neg.")</f>
        <v>44.477180293541288</v>
      </c>
      <c r="G3748" s="16">
        <f>IF(AND(C$9="L",C$10="IB"),IF((($C$7*Coefficients!$C$16)/($A3748*($C$4/100)))&lt;=1,2*ASIN(($C$7*Coefficients!$C$16)/( $A3748*($C$4/100)))*180/PI(),180),IF(AND(C$9="C",C$10="IB"),IF((($C$7*Coefficients!$D$16)/($A3748*($C$4/100)))&lt;=1,2*ASIN(($C$7*Coefficients!$D$16)/( $A3748*($C$4/100)))*180/PI(),180),IF(AND(C$9="L",C$10="D"),IF((($C$7*Coefficients!$E$16)/($A3748*($C$4/100)))&lt;=1,2*ASIN(($C$7*Coefficients!$E$16)/( $A3748*($C$4/100)))*180/PI(),180),IF(AND(C$9="C",C$10="D"),IF((($C$7*Coefficients!$F$16)/($A3748*($C$4/100)))&lt;=1,2*ASIN(($C$7*Coefficients!$F$16)/( $A3748*($C$4/100)))*180/PI(),180),FALSE))))</f>
        <v>1.5137324918671404</v>
      </c>
      <c r="H3748" s="50">
        <f>IF(AND(C$9="L",C$10="IB"),(($C$7*Coefficients!$C$16)/($A3748*SIN(C$5*PI()/180))*100/2)^2*PI(),IF(AND(C$9="C",C$10="IB"),(($C$7*Coefficients!$D$16)/($A3748*SIN(C$5*PI()/180))*100/2)^2*PI(),IF(AND(C$9="L",C$10="D"),(($C$7*Coefficients!$E$16)/($A3748*SIN(C$5*PI()/180))*100/2)^2*PI(),IF(AND(C$9="C",C$10="D"),(($C$7* Coefficients!$F$16)/($A3748*SIN(C$5*PI()/180))*100/2)^2*PI(),FALSE))))</f>
        <v>0.9615406188462704</v>
      </c>
      <c r="I3748" s="42">
        <f t="shared" ref="I3748:I3811" si="415">(0.8/A3748)*1000</f>
        <v>1.5491375711575951E-2</v>
      </c>
      <c r="L3748" s="44"/>
    </row>
    <row r="3749" spans="1:12" x14ac:dyDescent="0.25">
      <c r="A3749" s="51">
        <f t="shared" ref="A3749:A3812" si="416">A3748*10^(1/1000)</f>
        <v>51760.683195046426</v>
      </c>
      <c r="B3749" s="5">
        <f t="shared" si="410"/>
        <v>2.291954099190936E-3</v>
      </c>
      <c r="C3749" s="49">
        <f t="shared" si="413"/>
        <v>-52.79588168407291</v>
      </c>
      <c r="D3749" s="5">
        <f t="shared" si="411"/>
        <v>497.90214429522905</v>
      </c>
      <c r="E3749" s="5">
        <f t="shared" si="412"/>
        <v>28165.536579028478</v>
      </c>
      <c r="F3749" s="5">
        <f t="shared" si="414"/>
        <v>44.497180293541291</v>
      </c>
      <c r="G3749" s="16">
        <f>IF(AND(C$9="L",C$10="IB"),IF((($C$7*Coefficients!$C$16)/($A3749*($C$4/100)))&lt;=1,2*ASIN(($C$7*Coefficients!$C$16)/( $A3749*($C$4/100)))*180/PI(),180),IF(AND(C$9="C",C$10="IB"),IF((($C$7*Coefficients!$D$16)/($A3749*($C$4/100)))&lt;=1,2*ASIN(($C$7*Coefficients!$D$16)/( $A3749*($C$4/100)))*180/PI(),180),IF(AND(C$9="L",C$10="D"),IF((($C$7*Coefficients!$E$16)/($A3749*($C$4/100)))&lt;=1,2*ASIN(($C$7*Coefficients!$E$16)/( $A3749*($C$4/100)))*180/PI(),180),IF(AND(C$9="C",C$10="D"),IF((($C$7*Coefficients!$F$16)/($A3749*($C$4/100)))&lt;=1,2*ASIN(($C$7*Coefficients!$F$16)/( $A3749*($C$4/100)))*180/PI(),180),FALSE))))</f>
        <v>1.5102508019247629</v>
      </c>
      <c r="H3749" s="50">
        <f>IF(AND(C$9="L",C$10="IB"),(($C$7*Coefficients!$C$16)/($A3749*SIN(C$5*PI()/180))*100/2)^2*PI(),IF(AND(C$9="C",C$10="IB"),(($C$7*Coefficients!$D$16)/($A3749*SIN(C$5*PI()/180))*100/2)^2*PI(),IF(AND(C$9="L",C$10="D"),(($C$7*Coefficients!$E$16)/($A3749*SIN(C$5*PI()/180))*100/2)^2*PI(),IF(AND(C$9="C",C$10="D"),(($C$7* Coefficients!$F$16)/($A3749*SIN(C$5*PI()/180))*100/2)^2*PI(),FALSE))))</f>
        <v>0.95712274100311734</v>
      </c>
      <c r="I3749" s="42">
        <f t="shared" si="415"/>
        <v>1.545574653613848E-2</v>
      </c>
      <c r="L3749" s="44"/>
    </row>
    <row r="3750" spans="1:12" x14ac:dyDescent="0.25">
      <c r="A3750" s="51">
        <f t="shared" si="416"/>
        <v>51880.003892885747</v>
      </c>
      <c r="B3750" s="5">
        <f t="shared" si="410"/>
        <v>2.4762604772836623E-3</v>
      </c>
      <c r="C3750" s="49">
        <f t="shared" si="413"/>
        <v>-52.124073478199847</v>
      </c>
      <c r="D3750" s="5">
        <f t="shared" si="411"/>
        <v>499.04992727732628</v>
      </c>
      <c r="E3750" s="5">
        <f t="shared" si="412"/>
        <v>28295.542788955743</v>
      </c>
      <c r="F3750" s="5">
        <f t="shared" si="414"/>
        <v>44.517180293541287</v>
      </c>
      <c r="G3750" s="16">
        <f>IF(AND(C$9="L",C$10="IB"),IF((($C$7*Coefficients!$C$16)/($A3750*($C$4/100)))&lt;=1,2*ASIN(($C$7*Coefficients!$C$16)/( $A3750*($C$4/100)))*180/PI(),180),IF(AND(C$9="C",C$10="IB"),IF((($C$7*Coefficients!$D$16)/($A3750*($C$4/100)))&lt;=1,2*ASIN(($C$7*Coefficients!$D$16)/( $A3750*($C$4/100)))*180/PI(),180),IF(AND(C$9="L",C$10="D"),IF((($C$7*Coefficients!$E$16)/($A3750*($C$4/100)))&lt;=1,2*ASIN(($C$7*Coefficients!$E$16)/( $A3750*($C$4/100)))*180/PI(),180),IF(AND(C$9="C",C$10="D"),IF((($C$7*Coefficients!$F$16)/($A3750*($C$4/100)))&lt;=1,2*ASIN(($C$7*Coefficients!$F$16)/( $A3750*($C$4/100)))*180/PI(),180),FALSE))))</f>
        <v>1.5067771210365157</v>
      </c>
      <c r="H3750" s="50">
        <f>IF(AND(C$9="L",C$10="IB"),(($C$7*Coefficients!$C$16)/($A3750*SIN(C$5*PI()/180))*100/2)^2*PI(),IF(AND(C$9="C",C$10="IB"),(($C$7*Coefficients!$D$16)/($A3750*SIN(C$5*PI()/180))*100/2)^2*PI(),IF(AND(C$9="L",C$10="D"),(($C$7*Coefficients!$E$16)/($A3750*SIN(C$5*PI()/180))*100/2)^2*PI(),IF(AND(C$9="C",C$10="D"),(($C$7* Coefficients!$F$16)/($A3750*SIN(C$5*PI()/180))*100/2)^2*PI(),FALSE))))</f>
        <v>0.95272516146484554</v>
      </c>
      <c r="I3750" s="42">
        <f t="shared" si="415"/>
        <v>1.542019930553057E-2</v>
      </c>
      <c r="L3750" s="44"/>
    </row>
    <row r="3751" spans="1:12" x14ac:dyDescent="0.25">
      <c r="A3751" s="51">
        <f t="shared" si="416"/>
        <v>51999.599653341211</v>
      </c>
      <c r="B3751" s="5">
        <f t="shared" si="410"/>
        <v>2.5936667306982793E-3</v>
      </c>
      <c r="C3751" s="49">
        <f t="shared" si="413"/>
        <v>-51.721716573652571</v>
      </c>
      <c r="D3751" s="5">
        <f t="shared" si="411"/>
        <v>500.20035617245912</v>
      </c>
      <c r="E3751" s="5">
        <f t="shared" si="412"/>
        <v>28426.149080282918</v>
      </c>
      <c r="F3751" s="5">
        <f t="shared" si="414"/>
        <v>44.537180293541283</v>
      </c>
      <c r="G3751" s="16">
        <f>IF(AND(C$9="L",C$10="IB"),IF((($C$7*Coefficients!$C$16)/($A3751*($C$4/100)))&lt;=1,2*ASIN(($C$7*Coefficients!$C$16)/( $A3751*($C$4/100)))*180/PI(),180),IF(AND(C$9="C",C$10="IB"),IF((($C$7*Coefficients!$D$16)/($A3751*($C$4/100)))&lt;=1,2*ASIN(($C$7*Coefficients!$D$16)/( $A3751*($C$4/100)))*180/PI(),180),IF(AND(C$9="L",C$10="D"),IF((($C$7*Coefficients!$E$16)/($A3751*($C$4/100)))&lt;=1,2*ASIN(($C$7*Coefficients!$E$16)/( $A3751*($C$4/100)))*180/PI(),180),IF(AND(C$9="C",C$10="D"),IF((($C$7*Coefficients!$F$16)/($A3751*($C$4/100)))&lt;=1,2*ASIN(($C$7*Coefficients!$F$16)/( $A3751*($C$4/100)))*180/PI(),180),FALSE))))</f>
        <v>1.5033114307725182</v>
      </c>
      <c r="H3751" s="50">
        <f>IF(AND(C$9="L",C$10="IB"),(($C$7*Coefficients!$C$16)/($A3751*SIN(C$5*PI()/180))*100/2)^2*PI(),IF(AND(C$9="C",C$10="IB"),(($C$7*Coefficients!$D$16)/($A3751*SIN(C$5*PI()/180))*100/2)^2*PI(),IF(AND(C$9="L",C$10="D"),(($C$7*Coefficients!$E$16)/($A3751*SIN(C$5*PI()/180))*100/2)^2*PI(),IF(AND(C$9="C",C$10="D"),(($C$7* Coefficients!$F$16)/($A3751*SIN(C$5*PI()/180))*100/2)^2*PI(),FALSE))))</f>
        <v>0.94834778696921529</v>
      </c>
      <c r="I3751" s="42">
        <f t="shared" si="415"/>
        <v>1.5384733831284341E-2</v>
      </c>
      <c r="L3751" s="44"/>
    </row>
    <row r="3752" spans="1:12" x14ac:dyDescent="0.25">
      <c r="A3752" s="51">
        <f t="shared" si="416"/>
        <v>52119.47111049763</v>
      </c>
      <c r="B3752" s="5">
        <f t="shared" si="410"/>
        <v>2.6410314044863241E-3</v>
      </c>
      <c r="C3752" s="49">
        <f t="shared" si="413"/>
        <v>-51.564528691393299</v>
      </c>
      <c r="D3752" s="5">
        <f t="shared" si="411"/>
        <v>501.35343708008679</v>
      </c>
      <c r="E3752" s="5">
        <f t="shared" si="412"/>
        <v>28557.358222859897</v>
      </c>
      <c r="F3752" s="5">
        <f t="shared" si="414"/>
        <v>44.557180293541293</v>
      </c>
      <c r="G3752" s="16">
        <f>IF(AND(C$9="L",C$10="IB"),IF((($C$7*Coefficients!$C$16)/($A3752*($C$4/100)))&lt;=1,2*ASIN(($C$7*Coefficients!$C$16)/( $A3752*($C$4/100)))*180/PI(),180),IF(AND(C$9="C",C$10="IB"),IF((($C$7*Coefficients!$D$16)/($A3752*($C$4/100)))&lt;=1,2*ASIN(($C$7*Coefficients!$D$16)/( $A3752*($C$4/100)))*180/PI(),180),IF(AND(C$9="L",C$10="D"),IF((($C$7*Coefficients!$E$16)/($A3752*($C$4/100)))&lt;=1,2*ASIN(($C$7*Coefficients!$E$16)/( $A3752*($C$4/100)))*180/PI(),180),IF(AND(C$9="C",C$10="D"),IF((($C$7*Coefficients!$F$16)/($A3752*($C$4/100)))&lt;=1,2*ASIN(($C$7*Coefficients!$F$16)/( $A3752*($C$4/100)))*180/PI(),180),FALSE))))</f>
        <v>1.4998537127453435</v>
      </c>
      <c r="H3752" s="50">
        <f>IF(AND(C$9="L",C$10="IB"),(($C$7*Coefficients!$C$16)/($A3752*SIN(C$5*PI()/180))*100/2)^2*PI(),IF(AND(C$9="C",C$10="IB"),(($C$7*Coefficients!$D$16)/($A3752*SIN(C$5*PI()/180))*100/2)^2*PI(),IF(AND(C$9="L",C$10="D"),(($C$7*Coefficients!$E$16)/($A3752*SIN(C$5*PI()/180))*100/2)^2*PI(),IF(AND(C$9="C",C$10="D"),(($C$7* Coefficients!$F$16)/($A3752*SIN(C$5*PI()/180))*100/2)^2*PI(),FALSE))))</f>
        <v>0.94399052468248912</v>
      </c>
      <c r="I3752" s="42">
        <f t="shared" si="415"/>
        <v>1.5349349925365382E-2</v>
      </c>
      <c r="L3752" s="44"/>
    </row>
    <row r="3753" spans="1:12" x14ac:dyDescent="0.25">
      <c r="A3753" s="51">
        <f t="shared" si="416"/>
        <v>52239.618899901536</v>
      </c>
      <c r="B3753" s="5">
        <f t="shared" si="410"/>
        <v>2.617082653622919E-3</v>
      </c>
      <c r="C3753" s="49">
        <f t="shared" si="413"/>
        <v>-51.643651222055297</v>
      </c>
      <c r="D3753" s="5">
        <f t="shared" si="411"/>
        <v>502.50917611372967</v>
      </c>
      <c r="E3753" s="5">
        <f t="shared" si="412"/>
        <v>28689.172999321614</v>
      </c>
      <c r="F3753" s="5">
        <f t="shared" si="414"/>
        <v>44.577180293541289</v>
      </c>
      <c r="G3753" s="16">
        <f>IF(AND(C$9="L",C$10="IB"),IF((($C$7*Coefficients!$C$16)/($A3753*($C$4/100)))&lt;=1,2*ASIN(($C$7*Coefficients!$C$16)/( $A3753*($C$4/100)))*180/PI(),180),IF(AND(C$9="C",C$10="IB"),IF((($C$7*Coefficients!$D$16)/($A3753*($C$4/100)))&lt;=1,2*ASIN(($C$7*Coefficients!$D$16)/( $A3753*($C$4/100)))*180/PI(),180),IF(AND(C$9="L",C$10="D"),IF((($C$7*Coefficients!$E$16)/($A3753*($C$4/100)))&lt;=1,2*ASIN(($C$7*Coefficients!$E$16)/( $A3753*($C$4/100)))*180/PI(),180),IF(AND(C$9="C",C$10="D"),IF((($C$7*Coefficients!$F$16)/($A3753*($C$4/100)))&lt;=1,2*ASIN(($C$7*Coefficients!$F$16)/( $A3753*($C$4/100)))*180/PI(),180),FALSE))))</f>
        <v>1.4964039486099214</v>
      </c>
      <c r="H3753" s="50">
        <f>IF(AND(C$9="L",C$10="IB"),(($C$7*Coefficients!$C$16)/($A3753*SIN(C$5*PI()/180))*100/2)^2*PI(),IF(AND(C$9="C",C$10="IB"),(($C$7*Coefficients!$D$16)/($A3753*SIN(C$5*PI()/180))*100/2)^2*PI(),IF(AND(C$9="L",C$10="D"),(($C$7*Coefficients!$E$16)/($A3753*SIN(C$5*PI()/180))*100/2)^2*PI(),IF(AND(C$9="C",C$10="D"),(($C$7* Coefficients!$F$16)/($A3753*SIN(C$5*PI()/180))*100/2)^2*PI(),FALSE))))</f>
        <v>0.93965328219746003</v>
      </c>
      <c r="I3753" s="42">
        <f t="shared" si="415"/>
        <v>1.5314047400171749E-2</v>
      </c>
      <c r="L3753" s="44"/>
    </row>
    <row r="3754" spans="1:12" x14ac:dyDescent="0.25">
      <c r="A3754" s="51">
        <f t="shared" si="416"/>
        <v>52360.043658564551</v>
      </c>
      <c r="B3754" s="5">
        <f t="shared" si="410"/>
        <v>2.5224698532758222E-3</v>
      </c>
      <c r="C3754" s="49">
        <f t="shared" si="413"/>
        <v>-51.963480308633272</v>
      </c>
      <c r="D3754" s="5">
        <f t="shared" si="411"/>
        <v>503.66757940100092</v>
      </c>
      <c r="E3754" s="5">
        <f t="shared" si="412"/>
        <v>28821.596205147071</v>
      </c>
      <c r="F3754" s="5">
        <f t="shared" si="414"/>
        <v>44.597180293541285</v>
      </c>
      <c r="G3754" s="16">
        <f>IF(AND(C$9="L",C$10="IB"),IF((($C$7*Coefficients!$C$16)/($A3754*($C$4/100)))&lt;=1,2*ASIN(($C$7*Coefficients!$C$16)/( $A3754*($C$4/100)))*180/PI(),180),IF(AND(C$9="C",C$10="IB"),IF((($C$7*Coefficients!$D$16)/($A3754*($C$4/100)))&lt;=1,2*ASIN(($C$7*Coefficients!$D$16)/( $A3754*($C$4/100)))*180/PI(),180),IF(AND(C$9="L",C$10="D"),IF((($C$7*Coefficients!$E$16)/($A3754*($C$4/100)))&lt;=1,2*ASIN(($C$7*Coefficients!$E$16)/( $A3754*($C$4/100)))*180/PI(),180),IF(AND(C$9="C",C$10="D"),IF((($C$7*Coefficients!$F$16)/($A3754*($C$4/100)))&lt;=1,2*ASIN(($C$7*Coefficients!$F$16)/( $A3754*($C$4/100)))*180/PI(),180),FALSE))))</f>
        <v>1.4929621200634369</v>
      </c>
      <c r="H3754" s="50">
        <f>IF(AND(C$9="L",C$10="IB"),(($C$7*Coefficients!$C$16)/($A3754*SIN(C$5*PI()/180))*100/2)^2*PI(),IF(AND(C$9="C",C$10="IB"),(($C$7*Coefficients!$D$16)/($A3754*SIN(C$5*PI()/180))*100/2)^2*PI(),IF(AND(C$9="L",C$10="D"),(($C$7*Coefficients!$E$16)/($A3754*SIN(C$5*PI()/180))*100/2)^2*PI(),IF(AND(C$9="C",C$10="D"),(($C$7* Coefficients!$F$16)/($A3754*SIN(C$5*PI()/180))*100/2)^2*PI(),FALSE))))</f>
        <v>0.93533596753149517</v>
      </c>
      <c r="I3754" s="42">
        <f t="shared" si="415"/>
        <v>1.5278826068532963E-2</v>
      </c>
      <c r="L3754" s="44"/>
    </row>
    <row r="3755" spans="1:12" x14ac:dyDescent="0.25">
      <c r="A3755" s="51">
        <f t="shared" si="416"/>
        <v>52480.746024966764</v>
      </c>
      <c r="B3755" s="5">
        <f t="shared" si="410"/>
        <v>2.3597636464506421E-3</v>
      </c>
      <c r="C3755" s="49">
        <f t="shared" si="413"/>
        <v>-52.542629874349124</v>
      </c>
      <c r="D3755" s="5">
        <f t="shared" si="411"/>
        <v>504.82865308363972</v>
      </c>
      <c r="E3755" s="5">
        <f t="shared" si="412"/>
        <v>28954.63064871863</v>
      </c>
      <c r="F3755" s="5">
        <f t="shared" si="414"/>
        <v>44.617180293541281</v>
      </c>
      <c r="G3755" s="16">
        <f>IF(AND(C$9="L",C$10="IB"),IF((($C$7*Coefficients!$C$16)/($A3755*($C$4/100)))&lt;=1,2*ASIN(($C$7*Coefficients!$C$16)/( $A3755*($C$4/100)))*180/PI(),180),IF(AND(C$9="C",C$10="IB"),IF((($C$7*Coefficients!$D$16)/($A3755*($C$4/100)))&lt;=1,2*ASIN(($C$7*Coefficients!$D$16)/( $A3755*($C$4/100)))*180/PI(),180),IF(AND(C$9="L",C$10="D"),IF((($C$7*Coefficients!$E$16)/($A3755*($C$4/100)))&lt;=1,2*ASIN(($C$7*Coefficients!$E$16)/( $A3755*($C$4/100)))*180/PI(),180),IF(AND(C$9="C",C$10="D"),IF((($C$7*Coefficients!$F$16)/($A3755*($C$4/100)))&lt;=1,2*ASIN(($C$7*Coefficients!$F$16)/( $A3755*($C$4/100)))*180/PI(),180),FALSE))))</f>
        <v>1.4895282088452366</v>
      </c>
      <c r="H3755" s="50">
        <f>IF(AND(C$9="L",C$10="IB"),(($C$7*Coefficients!$C$16)/($A3755*SIN(C$5*PI()/180))*100/2)^2*PI(),IF(AND(C$9="C",C$10="IB"),(($C$7*Coefficients!$D$16)/($A3755*SIN(C$5*PI()/180))*100/2)^2*PI(),IF(AND(C$9="L",C$10="D"),(($C$7*Coefficients!$E$16)/($A3755*SIN(C$5*PI()/180))*100/2)^2*PI(),IF(AND(C$9="C",C$10="D"),(($C$7* Coefficients!$F$16)/($A3755*SIN(C$5*PI()/180))*100/2)^2*PI(),FALSE))))</f>
        <v>0.93103848912458198</v>
      </c>
      <c r="I3755" s="42">
        <f t="shared" si="415"/>
        <v>1.5243685743709028E-2</v>
      </c>
      <c r="L3755" s="44"/>
    </row>
    <row r="3756" spans="1:12" x14ac:dyDescent="0.25">
      <c r="A3756" s="51">
        <f t="shared" si="416"/>
        <v>52601.7266390601</v>
      </c>
      <c r="B3756" s="5">
        <f t="shared" si="410"/>
        <v>2.1334034729155005E-3</v>
      </c>
      <c r="C3756" s="49">
        <f t="shared" si="413"/>
        <v>-53.4185400453459</v>
      </c>
      <c r="D3756" s="5">
        <f t="shared" si="411"/>
        <v>505.99240331754294</v>
      </c>
      <c r="E3756" s="5">
        <f t="shared" si="412"/>
        <v>29088.279151381503</v>
      </c>
      <c r="F3756" s="5">
        <f t="shared" si="414"/>
        <v>44.637180293541292</v>
      </c>
      <c r="G3756" s="16">
        <f>IF(AND(C$9="L",C$10="IB"),IF((($C$7*Coefficients!$C$16)/($A3756*($C$4/100)))&lt;=1,2*ASIN(($C$7*Coefficients!$C$16)/( $A3756*($C$4/100)))*180/PI(),180),IF(AND(C$9="C",C$10="IB"),IF((($C$7*Coefficients!$D$16)/($A3756*($C$4/100)))&lt;=1,2*ASIN(($C$7*Coefficients!$D$16)/( $A3756*($C$4/100)))*180/PI(),180),IF(AND(C$9="L",C$10="D"),IF((($C$7*Coefficients!$E$16)/($A3756*($C$4/100)))&lt;=1,2*ASIN(($C$7*Coefficients!$E$16)/( $A3756*($C$4/100)))*180/PI(),180),IF(AND(C$9="C",C$10="D"),IF((($C$7*Coefficients!$F$16)/($A3756*($C$4/100)))&lt;=1,2*ASIN(($C$7*Coefficients!$F$16)/( $A3756*($C$4/100)))*180/PI(),180),FALSE))))</f>
        <v>1.4861021967367287</v>
      </c>
      <c r="H3756" s="50">
        <f>IF(AND(C$9="L",C$10="IB"),(($C$7*Coefficients!$C$16)/($A3756*SIN(C$5*PI()/180))*100/2)^2*PI(),IF(AND(C$9="C",C$10="IB"),(($C$7*Coefficients!$D$16)/($A3756*SIN(C$5*PI()/180))*100/2)^2*PI(),IF(AND(C$9="L",C$10="D"),(($C$7*Coefficients!$E$16)/($A3756*SIN(C$5*PI()/180))*100/2)^2*PI(),IF(AND(C$9="C",C$10="D"),(($C$7* Coefficients!$F$16)/($A3756*SIN(C$5*PI()/180))*100/2)^2*PI(),FALSE))))</f>
        <v>0.92676075583738959</v>
      </c>
      <c r="I3756" s="42">
        <f t="shared" si="415"/>
        <v>1.5208626239389442E-2</v>
      </c>
      <c r="L3756" s="44"/>
    </row>
    <row r="3757" spans="1:12" x14ac:dyDescent="0.25">
      <c r="A3757" s="51">
        <f t="shared" si="416"/>
        <v>52722.986142271729</v>
      </c>
      <c r="B3757" s="5">
        <f t="shared" si="410"/>
        <v>1.8495930512209152E-3</v>
      </c>
      <c r="C3757" s="49">
        <f t="shared" si="413"/>
        <v>-54.658476297350482</v>
      </c>
      <c r="D3757" s="5">
        <f t="shared" si="411"/>
        <v>507.15883627279845</v>
      </c>
      <c r="E3757" s="5">
        <f t="shared" si="412"/>
        <v>29222.54454750369</v>
      </c>
      <c r="F3757" s="5">
        <f t="shared" si="414"/>
        <v>44.657180293541288</v>
      </c>
      <c r="G3757" s="16">
        <f>IF(AND(C$9="L",C$10="IB"),IF((($C$7*Coefficients!$C$16)/($A3757*($C$4/100)))&lt;=1,2*ASIN(($C$7*Coefficients!$C$16)/( $A3757*($C$4/100)))*180/PI(),180),IF(AND(C$9="C",C$10="IB"),IF((($C$7*Coefficients!$D$16)/($A3757*($C$4/100)))&lt;=1,2*ASIN(($C$7*Coefficients!$D$16)/( $A3757*($C$4/100)))*180/PI(),180),IF(AND(C$9="L",C$10="D"),IF((($C$7*Coefficients!$E$16)/($A3757*($C$4/100)))&lt;=1,2*ASIN(($C$7*Coefficients!$E$16)/( $A3757*($C$4/100)))*180/PI(),180),IF(AND(C$9="C",C$10="D"),IF((($C$7*Coefficients!$F$16)/($A3757*($C$4/100)))&lt;=1,2*ASIN(($C$7*Coefficients!$F$16)/( $A3757*($C$4/100)))*180/PI(),180),FALSE))))</f>
        <v>1.4826840655612867</v>
      </c>
      <c r="H3757" s="50">
        <f>IF(AND(C$9="L",C$10="IB"),(($C$7*Coefficients!$C$16)/($A3757*SIN(C$5*PI()/180))*100/2)^2*PI(),IF(AND(C$9="C",C$10="IB"),(($C$7*Coefficients!$D$16)/($A3757*SIN(C$5*PI()/180))*100/2)^2*PI(),IF(AND(C$9="L",C$10="D"),(($C$7*Coefficients!$E$16)/($A3757*SIN(C$5*PI()/180))*100/2)^2*PI(),IF(AND(C$9="C",C$10="D"),(($C$7* Coefficients!$F$16)/($A3757*SIN(C$5*PI()/180))*100/2)^2*PI(),FALSE))))</f>
        <v>0.92250267694933352</v>
      </c>
      <c r="I3757" s="42">
        <f t="shared" si="415"/>
        <v>1.5173647369692206E-2</v>
      </c>
      <c r="L3757" s="44"/>
    </row>
    <row r="3758" spans="1:12" x14ac:dyDescent="0.25">
      <c r="A3758" s="51">
        <f t="shared" si="416"/>
        <v>52844.525177507465</v>
      </c>
      <c r="B3758" s="5">
        <f t="shared" si="410"/>
        <v>1.5161457401994074E-3</v>
      </c>
      <c r="C3758" s="49">
        <f t="shared" si="413"/>
        <v>-56.385180998852313</v>
      </c>
      <c r="D3758" s="5">
        <f t="shared" si="411"/>
        <v>508.32795813371774</v>
      </c>
      <c r="E3758" s="5">
        <f t="shared" si="412"/>
        <v>29357.429684536022</v>
      </c>
      <c r="F3758" s="5">
        <f t="shared" si="414"/>
        <v>44.677180293541284</v>
      </c>
      <c r="G3758" s="16">
        <f>IF(AND(C$9="L",C$10="IB"),IF((($C$7*Coefficients!$C$16)/($A3758*($C$4/100)))&lt;=1,2*ASIN(($C$7*Coefficients!$C$16)/( $A3758*($C$4/100)))*180/PI(),180),IF(AND(C$9="C",C$10="IB"),IF((($C$7*Coefficients!$D$16)/($A3758*($C$4/100)))&lt;=1,2*ASIN(($C$7*Coefficients!$D$16)/( $A3758*($C$4/100)))*180/PI(),180),IF(AND(C$9="L",C$10="D"),IF((($C$7*Coefficients!$E$16)/($A3758*($C$4/100)))&lt;=1,2*ASIN(($C$7*Coefficients!$E$16)/( $A3758*($C$4/100)))*180/PI(),180),IF(AND(C$9="C",C$10="D"),IF((($C$7*Coefficients!$F$16)/($A3758*($C$4/100)))&lt;=1,2*ASIN(($C$7*Coefficients!$F$16)/( $A3758*($C$4/100)))*180/PI(),180),FALSE))))</f>
        <v>1.4792737971841534</v>
      </c>
      <c r="H3758" s="50">
        <f>IF(AND(C$9="L",C$10="IB"),(($C$7*Coefficients!$C$16)/($A3758*SIN(C$5*PI()/180))*100/2)^2*PI(),IF(AND(C$9="C",C$10="IB"),(($C$7*Coefficients!$D$16)/($A3758*SIN(C$5*PI()/180))*100/2)^2*PI(),IF(AND(C$9="L",C$10="D"),(($C$7*Coefficients!$E$16)/($A3758*SIN(C$5*PI()/180))*100/2)^2*PI(),IF(AND(C$9="C",C$10="D"),(($C$7* Coefficients!$F$16)/($A3758*SIN(C$5*PI()/180))*100/2)^2*PI(),FALSE))))</f>
        <v>0.91826416215665219</v>
      </c>
      <c r="I3758" s="42">
        <f t="shared" si="415"/>
        <v>1.5138748949162834E-2</v>
      </c>
      <c r="L3758" s="44"/>
    </row>
    <row r="3759" spans="1:12" x14ac:dyDescent="0.25">
      <c r="A3759" s="51">
        <f t="shared" si="416"/>
        <v>52966.34438915518</v>
      </c>
      <c r="B3759" s="5">
        <f t="shared" si="410"/>
        <v>1.1422831475529E-3</v>
      </c>
      <c r="C3759" s="49">
        <f t="shared" si="413"/>
        <v>-58.844524608707346</v>
      </c>
      <c r="D3759" s="5">
        <f t="shared" si="411"/>
        <v>509.49977509886861</v>
      </c>
      <c r="E3759" s="5">
        <f t="shared" si="412"/>
        <v>29492.937423072573</v>
      </c>
      <c r="F3759" s="5">
        <f t="shared" si="414"/>
        <v>44.69718029354128</v>
      </c>
      <c r="G3759" s="16">
        <f>IF(AND(C$9="L",C$10="IB"),IF((($C$7*Coefficients!$C$16)/($A3759*($C$4/100)))&lt;=1,2*ASIN(($C$7*Coefficients!$C$16)/( $A3759*($C$4/100)))*180/PI(),180),IF(AND(C$9="C",C$10="IB"),IF((($C$7*Coefficients!$D$16)/($A3759*($C$4/100)))&lt;=1,2*ASIN(($C$7*Coefficients!$D$16)/( $A3759*($C$4/100)))*180/PI(),180),IF(AND(C$9="L",C$10="D"),IF((($C$7*Coefficients!$E$16)/($A3759*($C$4/100)))&lt;=1,2*ASIN(($C$7*Coefficients!$E$16)/( $A3759*($C$4/100)))*180/PI(),180),IF(AND(C$9="C",C$10="D"),IF((($C$7*Coefficients!$F$16)/($A3759*($C$4/100)))&lt;=1,2*ASIN(($C$7*Coefficients!$F$16)/( $A3759*($C$4/100)))*180/PI(),180),FALSE))))</f>
        <v>1.4758713735123408</v>
      </c>
      <c r="H3759" s="50">
        <f>IF(AND(C$9="L",C$10="IB"),(($C$7*Coefficients!$C$16)/($A3759*SIN(C$5*PI()/180))*100/2)^2*PI(),IF(AND(C$9="C",C$10="IB"),(($C$7*Coefficients!$D$16)/($A3759*SIN(C$5*PI()/180))*100/2)^2*PI(),IF(AND(C$9="L",C$10="D"),(($C$7*Coefficients!$E$16)/($A3759*SIN(C$5*PI()/180))*100/2)^2*PI(),IF(AND(C$9="C",C$10="D"),(($C$7* Coefficients!$F$16)/($A3759*SIN(C$5*PI()/180))*100/2)^2*PI(),FALSE))))</f>
        <v>0.91404512157049289</v>
      </c>
      <c r="I3759" s="42">
        <f t="shared" si="415"/>
        <v>1.5103930792773371E-2</v>
      </c>
      <c r="L3759" s="44"/>
    </row>
    <row r="3760" spans="1:12" x14ac:dyDescent="0.25">
      <c r="A3760" s="51">
        <f t="shared" si="416"/>
        <v>53088.444423088207</v>
      </c>
      <c r="B3760" s="5">
        <f t="shared" si="410"/>
        <v>7.3839173990204623E-4</v>
      </c>
      <c r="C3760" s="49">
        <f t="shared" si="413"/>
        <v>-62.634263404730262</v>
      </c>
      <c r="D3760" s="5">
        <f t="shared" si="411"/>
        <v>510.67429338110782</v>
      </c>
      <c r="E3760" s="5">
        <f t="shared" si="412"/>
        <v>29629.0706369113</v>
      </c>
      <c r="F3760" s="5">
        <f t="shared" si="414"/>
        <v>44.717180293541283</v>
      </c>
      <c r="G3760" s="16">
        <f>IF(AND(C$9="L",C$10="IB"),IF((($C$7*Coefficients!$C$16)/($A3760*($C$4/100)))&lt;=1,2*ASIN(($C$7*Coefficients!$C$16)/( $A3760*($C$4/100)))*180/PI(),180),IF(AND(C$9="C",C$10="IB"),IF((($C$7*Coefficients!$D$16)/($A3760*($C$4/100)))&lt;=1,2*ASIN(($C$7*Coefficients!$D$16)/( $A3760*($C$4/100)))*180/PI(),180),IF(AND(C$9="L",C$10="D"),IF((($C$7*Coefficients!$E$16)/($A3760*($C$4/100)))&lt;=1,2*ASIN(($C$7*Coefficients!$E$16)/( $A3760*($C$4/100)))*180/PI(),180),IF(AND(C$9="C",C$10="D"),IF((($C$7*Coefficients!$F$16)/($A3760*($C$4/100)))&lt;=1,2*ASIN(($C$7*Coefficients!$F$16)/( $A3760*($C$4/100)))*180/PI(),180),FALSE))))</f>
        <v>1.4724767764945386</v>
      </c>
      <c r="H3760" s="50">
        <f>IF(AND(C$9="L",C$10="IB"),(($C$7*Coefficients!$C$16)/($A3760*SIN(C$5*PI()/180))*100/2)^2*PI(),IF(AND(C$9="C",C$10="IB"),(($C$7*Coefficients!$D$16)/($A3760*SIN(C$5*PI()/180))*100/2)^2*PI(),IF(AND(C$9="L",C$10="D"),(($C$7*Coefficients!$E$16)/($A3760*SIN(C$5*PI()/180))*100/2)^2*PI(),IF(AND(C$9="C",C$10="D"),(($C$7* Coefficients!$F$16)/($A3760*SIN(C$5*PI()/180))*100/2)^2*PI(),FALSE))))</f>
        <v>0.90984546571500347</v>
      </c>
      <c r="I3760" s="42">
        <f t="shared" si="415"/>
        <v>1.5069192715921421E-2</v>
      </c>
      <c r="L3760" s="44"/>
    </row>
    <row r="3761" spans="1:12" x14ac:dyDescent="0.25">
      <c r="A3761" s="51">
        <f t="shared" si="416"/>
        <v>53210.825926668767</v>
      </c>
      <c r="B3761" s="5">
        <f t="shared" si="410"/>
        <v>3.1574349988471224E-4</v>
      </c>
      <c r="C3761" s="49">
        <f t="shared" si="413"/>
        <v>-70.013311627377178</v>
      </c>
      <c r="D3761" s="5">
        <f t="shared" si="411"/>
        <v>511.85151920761439</v>
      </c>
      <c r="E3761" s="5">
        <f t="shared" si="412"/>
        <v>29765.832213115031</v>
      </c>
      <c r="F3761" s="5">
        <f t="shared" si="414"/>
        <v>44.737180293541279</v>
      </c>
      <c r="G3761" s="16">
        <f>IF(AND(C$9="L",C$10="IB"),IF((($C$7*Coefficients!$C$16)/($A3761*($C$4/100)))&lt;=1,2*ASIN(($C$7*Coefficients!$C$16)/( $A3761*($C$4/100)))*180/PI(),180),IF(AND(C$9="C",C$10="IB"),IF((($C$7*Coefficients!$D$16)/($A3761*($C$4/100)))&lt;=1,2*ASIN(($C$7*Coefficients!$D$16)/( $A3761*($C$4/100)))*180/PI(),180),IF(AND(C$9="L",C$10="D"),IF((($C$7*Coefficients!$E$16)/($A3761*($C$4/100)))&lt;=1,2*ASIN(($C$7*Coefficients!$E$16)/( $A3761*($C$4/100)))*180/PI(),180),IF(AND(C$9="C",C$10="D"),IF((($C$7*Coefficients!$F$16)/($A3761*($C$4/100)))&lt;=1,2*ASIN(($C$7*Coefficients!$F$16)/( $A3761*($C$4/100)))*180/PI(),180),FALSE))))</f>
        <v>1.4690899881210135</v>
      </c>
      <c r="H3761" s="50">
        <f>IF(AND(C$9="L",C$10="IB"),(($C$7*Coefficients!$C$16)/($A3761*SIN(C$5*PI()/180))*100/2)^2*PI(),IF(AND(C$9="C",C$10="IB"),(($C$7*Coefficients!$D$16)/($A3761*SIN(C$5*PI()/180))*100/2)^2*PI(),IF(AND(C$9="L",C$10="D"),(($C$7*Coefficients!$E$16)/($A3761*SIN(C$5*PI()/180))*100/2)^2*PI(),IF(AND(C$9="C",C$10="D"),(($C$7* Coefficients!$F$16)/($A3761*SIN(C$5*PI()/180))*100/2)^2*PI(),FALSE))))</f>
        <v>0.90566510552543777</v>
      </c>
      <c r="I3761" s="42">
        <f t="shared" si="415"/>
        <v>1.5034534534429159E-2</v>
      </c>
      <c r="L3761" s="44"/>
    </row>
    <row r="3762" spans="1:12" x14ac:dyDescent="0.25">
      <c r="A3762" s="51">
        <f t="shared" si="416"/>
        <v>53333.489548751415</v>
      </c>
      <c r="B3762" s="5">
        <f t="shared" si="410"/>
        <v>1.1381216832653381E-4</v>
      </c>
      <c r="C3762" s="49">
        <f t="shared" si="413"/>
        <v>-78.876226049758884</v>
      </c>
      <c r="D3762" s="5">
        <f t="shared" si="411"/>
        <v>513.03145881992259</v>
      </c>
      <c r="E3762" s="5">
        <f t="shared" si="412"/>
        <v>29903.225052072667</v>
      </c>
      <c r="F3762" s="5">
        <f t="shared" si="414"/>
        <v>44.757180293541282</v>
      </c>
      <c r="G3762" s="16">
        <f>IF(AND(C$9="L",C$10="IB"),IF((($C$7*Coefficients!$C$16)/($A3762*($C$4/100)))&lt;=1,2*ASIN(($C$7*Coefficients!$C$16)/( $A3762*($C$4/100)))*180/PI(),180),IF(AND(C$9="C",C$10="IB"),IF((($C$7*Coefficients!$D$16)/($A3762*($C$4/100)))&lt;=1,2*ASIN(($C$7*Coefficients!$D$16)/( $A3762*($C$4/100)))*180/PI(),180),IF(AND(C$9="L",C$10="D"),IF((($C$7*Coefficients!$E$16)/($A3762*($C$4/100)))&lt;=1,2*ASIN(($C$7*Coefficients!$E$16)/( $A3762*($C$4/100)))*180/PI(),180),IF(AND(C$9="C",C$10="D"),IF((($C$7*Coefficients!$F$16)/($A3762*($C$4/100)))&lt;=1,2*ASIN(($C$7*Coefficients!$F$16)/( $A3762*($C$4/100)))*180/PI(),180),FALSE))))</f>
        <v>1.4657109904235159</v>
      </c>
      <c r="H3762" s="50">
        <f>IF(AND(C$9="L",C$10="IB"),(($C$7*Coefficients!$C$16)/($A3762*SIN(C$5*PI()/180))*100/2)^2*PI(),IF(AND(C$9="C",C$10="IB"),(($C$7*Coefficients!$D$16)/($A3762*SIN(C$5*PI()/180))*100/2)^2*PI(),IF(AND(C$9="L",C$10="D"),(($C$7*Coefficients!$E$16)/($A3762*SIN(C$5*PI()/180))*100/2)^2*PI(),IF(AND(C$9="C",C$10="D"),(($C$7* Coefficients!$F$16)/($A3762*SIN(C$5*PI()/180))*100/2)^2*PI(),FALSE))))</f>
        <v>0.90150395234626313</v>
      </c>
      <c r="I3762" s="42">
        <f t="shared" si="415"/>
        <v>1.4999956064542354E-2</v>
      </c>
      <c r="L3762" s="44"/>
    </row>
    <row r="3763" spans="1:12" x14ac:dyDescent="0.25">
      <c r="A3763" s="51">
        <f t="shared" si="416"/>
        <v>53456.43593968646</v>
      </c>
      <c r="B3763" s="5">
        <f t="shared" si="410"/>
        <v>5.3817710085200289E-4</v>
      </c>
      <c r="C3763" s="49">
        <f t="shared" si="413"/>
        <v>-65.381495703544473</v>
      </c>
      <c r="D3763" s="5">
        <f t="shared" si="411"/>
        <v>514.21411847395461</v>
      </c>
      <c r="E3763" s="5">
        <f t="shared" si="412"/>
        <v>30041.252067560687</v>
      </c>
      <c r="F3763" s="5">
        <f t="shared" si="414"/>
        <v>44.777180293541285</v>
      </c>
      <c r="G3763" s="16">
        <f>IF(AND(C$9="L",C$10="IB"),IF((($C$7*Coefficients!$C$16)/($A3763*($C$4/100)))&lt;=1,2*ASIN(($C$7*Coefficients!$C$16)/( $A3763*($C$4/100)))*180/PI(),180),IF(AND(C$9="C",C$10="IB"),IF((($C$7*Coefficients!$D$16)/($A3763*($C$4/100)))&lt;=1,2*ASIN(($C$7*Coefficients!$D$16)/( $A3763*($C$4/100)))*180/PI(),180),IF(AND(C$9="L",C$10="D"),IF((($C$7*Coefficients!$E$16)/($A3763*($C$4/100)))&lt;=1,2*ASIN(($C$7*Coefficients!$E$16)/( $A3763*($C$4/100)))*180/PI(),180),IF(AND(C$9="C",C$10="D"),IF((($C$7*Coefficients!$F$16)/($A3763*($C$4/100)))&lt;=1,2*ASIN(($C$7*Coefficients!$F$16)/( $A3763*($C$4/100)))*180/PI(),180),FALSE))))</f>
        <v>1.4623397654751824</v>
      </c>
      <c r="H3763" s="50">
        <f>IF(AND(C$9="L",C$10="IB"),(($C$7*Coefficients!$C$16)/($A3763*SIN(C$5*PI()/180))*100/2)^2*PI(),IF(AND(C$9="C",C$10="IB"),(($C$7*Coefficients!$D$16)/($A3763*SIN(C$5*PI()/180))*100/2)^2*PI(),IF(AND(C$9="L",C$10="D"),(($C$7*Coefficients!$E$16)/($A3763*SIN(C$5*PI()/180))*100/2)^2*PI(),IF(AND(C$9="C",C$10="D"),(($C$7* Coefficients!$F$16)/($A3763*SIN(C$5*PI()/180))*100/2)^2*PI(),FALSE))))</f>
        <v>0.89736191792928288</v>
      </c>
      <c r="I3763" s="42">
        <f t="shared" si="415"/>
        <v>1.4965457122929402E-2</v>
      </c>
      <c r="L3763" s="44"/>
    </row>
    <row r="3764" spans="1:12" x14ac:dyDescent="0.25">
      <c r="A3764" s="51">
        <f t="shared" si="416"/>
        <v>53579.665751323424</v>
      </c>
      <c r="B3764" s="5">
        <f t="shared" si="410"/>
        <v>9.4534464296211387E-4</v>
      </c>
      <c r="C3764" s="49">
        <f t="shared" si="413"/>
        <v>-60.488196649927445</v>
      </c>
      <c r="D3764" s="5">
        <f t="shared" si="411"/>
        <v>515.39950444005444</v>
      </c>
      <c r="E3764" s="5">
        <f t="shared" si="412"/>
        <v>30179.916186804945</v>
      </c>
      <c r="F3764" s="5">
        <f t="shared" si="414"/>
        <v>44.797180293541281</v>
      </c>
      <c r="G3764" s="16">
        <f>IF(AND(C$9="L",C$10="IB"),IF((($C$7*Coefficients!$C$16)/($A3764*($C$4/100)))&lt;=1,2*ASIN(($C$7*Coefficients!$C$16)/( $A3764*($C$4/100)))*180/PI(),180),IF(AND(C$9="C",C$10="IB"),IF((($C$7*Coefficients!$D$16)/($A3764*($C$4/100)))&lt;=1,2*ASIN(($C$7*Coefficients!$D$16)/( $A3764*($C$4/100)))*180/PI(),180),IF(AND(C$9="L",C$10="D"),IF((($C$7*Coefficients!$E$16)/($A3764*($C$4/100)))&lt;=1,2*ASIN(($C$7*Coefficients!$E$16)/( $A3764*($C$4/100)))*180/PI(),180),IF(AND(C$9="C",C$10="D"),IF((($C$7*Coefficients!$F$16)/($A3764*($C$4/100)))&lt;=1,2*ASIN(($C$7*Coefficients!$F$16)/( $A3764*($C$4/100)))*180/PI(),180),FALSE))))</f>
        <v>1.4589762953904413</v>
      </c>
      <c r="H3764" s="50">
        <f>IF(AND(C$9="L",C$10="IB"),(($C$7*Coefficients!$C$16)/($A3764*SIN(C$5*PI()/180))*100/2)^2*PI(),IF(AND(C$9="C",C$10="IB"),(($C$7*Coefficients!$D$16)/($A3764*SIN(C$5*PI()/180))*100/2)^2*PI(),IF(AND(C$9="L",C$10="D"),(($C$7*Coefficients!$E$16)/($A3764*SIN(C$5*PI()/180))*100/2)^2*PI(),IF(AND(C$9="C",C$10="D"),(($C$7* Coefficients!$F$16)/($A3764*SIN(C$5*PI()/180))*100/2)^2*PI(),FALSE))))</f>
        <v>0.89323891443176484</v>
      </c>
      <c r="I3764" s="42">
        <f t="shared" si="415"/>
        <v>1.4931037526680352E-2</v>
      </c>
      <c r="L3764" s="44"/>
    </row>
    <row r="3765" spans="1:12" x14ac:dyDescent="0.25">
      <c r="A3765" s="51">
        <f t="shared" si="416"/>
        <v>53703.179637014509</v>
      </c>
      <c r="B3765" s="5">
        <f t="shared" si="410"/>
        <v>1.3237420244950047E-3</v>
      </c>
      <c r="C3765" s="49">
        <f t="shared" si="413"/>
        <v>-57.563932869749515</v>
      </c>
      <c r="D3765" s="5">
        <f t="shared" si="411"/>
        <v>516.58762300302021</v>
      </c>
      <c r="E3765" s="5">
        <f t="shared" si="412"/>
        <v>30319.220350542782</v>
      </c>
      <c r="F3765" s="5">
        <f t="shared" si="414"/>
        <v>44.817180293541277</v>
      </c>
      <c r="G3765" s="16">
        <f>IF(AND(C$9="L",C$10="IB"),IF((($C$7*Coefficients!$C$16)/($A3765*($C$4/100)))&lt;=1,2*ASIN(($C$7*Coefficients!$C$16)/( $A3765*($C$4/100)))*180/PI(),180),IF(AND(C$9="C",C$10="IB"),IF((($C$7*Coefficients!$D$16)/($A3765*($C$4/100)))&lt;=1,2*ASIN(($C$7*Coefficients!$D$16)/( $A3765*($C$4/100)))*180/PI(),180),IF(AND(C$9="L",C$10="D"),IF((($C$7*Coefficients!$E$16)/($A3765*($C$4/100)))&lt;=1,2*ASIN(($C$7*Coefficients!$E$16)/( $A3765*($C$4/100)))*180/PI(),180),IF(AND(C$9="C",C$10="D"),IF((($C$7*Coefficients!$F$16)/($A3765*($C$4/100)))&lt;=1,2*ASIN(($C$7*Coefficients!$F$16)/( $A3765*($C$4/100)))*180/PI(),180),FALSE))))</f>
        <v>1.4556205623249163</v>
      </c>
      <c r="H3765" s="50">
        <f>IF(AND(C$9="L",C$10="IB"),(($C$7*Coefficients!$C$16)/($A3765*SIN(C$5*PI()/180))*100/2)^2*PI(),IF(AND(C$9="C",C$10="IB"),(($C$7*Coefficients!$D$16)/($A3765*SIN(C$5*PI()/180))*100/2)^2*PI(),IF(AND(C$9="L",C$10="D"),(($C$7*Coefficients!$E$16)/($A3765*SIN(C$5*PI()/180))*100/2)^2*PI(),IF(AND(C$9="C",C$10="D"),(($C$7* Coefficients!$F$16)/($A3765*SIN(C$5*PI()/180))*100/2)^2*PI(),FALSE))))</f>
        <v>0.88913485441457596</v>
      </c>
      <c r="I3765" s="42">
        <f t="shared" si="415"/>
        <v>1.4896697093305926E-2</v>
      </c>
      <c r="L3765" s="44"/>
    </row>
    <row r="3766" spans="1:12" x14ac:dyDescent="0.25">
      <c r="A3766" s="51">
        <f t="shared" si="416"/>
        <v>53826.978251618042</v>
      </c>
      <c r="B3766" s="5">
        <f t="shared" si="410"/>
        <v>1.6625650604812237E-3</v>
      </c>
      <c r="C3766" s="49">
        <f t="shared" si="413"/>
        <v>-55.584427012465582</v>
      </c>
      <c r="D3766" s="5">
        <f t="shared" si="411"/>
        <v>517.77848046213842</v>
      </c>
      <c r="E3766" s="5">
        <f t="shared" si="412"/>
        <v>30459.167513085336</v>
      </c>
      <c r="F3766" s="5">
        <f t="shared" si="414"/>
        <v>44.837180293541287</v>
      </c>
      <c r="G3766" s="16">
        <f>IF(AND(C$9="L",C$10="IB"),IF((($C$7*Coefficients!$C$16)/($A3766*($C$4/100)))&lt;=1,2*ASIN(($C$7*Coefficients!$C$16)/( $A3766*($C$4/100)))*180/PI(),180),IF(AND(C$9="C",C$10="IB"),IF((($C$7*Coefficients!$D$16)/($A3766*($C$4/100)))&lt;=1,2*ASIN(($C$7*Coefficients!$D$16)/( $A3766*($C$4/100)))*180/PI(),180),IF(AND(C$9="L",C$10="D"),IF((($C$7*Coefficients!$E$16)/($A3766*($C$4/100)))&lt;=1,2*ASIN(($C$7*Coefficients!$E$16)/( $A3766*($C$4/100)))*180/PI(),180),IF(AND(C$9="C",C$10="D"),IF((($C$7*Coefficients!$F$16)/($A3766*($C$4/100)))&lt;=1,2*ASIN(($C$7*Coefficients!$F$16)/( $A3766*($C$4/100)))*180/PI(),180),FALSE))))</f>
        <v>1.4522725484753327</v>
      </c>
      <c r="H3766" s="50">
        <f>IF(AND(C$9="L",C$10="IB"),(($C$7*Coefficients!$C$16)/($A3766*SIN(C$5*PI()/180))*100/2)^2*PI(),IF(AND(C$9="C",C$10="IB"),(($C$7*Coefficients!$D$16)/($A3766*SIN(C$5*PI()/180))*100/2)^2*PI(),IF(AND(C$9="L",C$10="D"),(($C$7*Coefficients!$E$16)/($A3766*SIN(C$5*PI()/180))*100/2)^2*PI(),IF(AND(C$9="C",C$10="D"),(($C$7* Coefficients!$F$16)/($A3766*SIN(C$5*PI()/180))*100/2)^2*PI(),FALSE))))</f>
        <v>0.88504965084033016</v>
      </c>
      <c r="I3766" s="42">
        <f t="shared" si="415"/>
        <v>1.4862435640736566E-2</v>
      </c>
      <c r="L3766" s="44"/>
    </row>
    <row r="3767" spans="1:12" x14ac:dyDescent="0.25">
      <c r="A3767" s="51">
        <f t="shared" si="416"/>
        <v>53951.06225150195</v>
      </c>
      <c r="B3767" s="5">
        <f t="shared" si="410"/>
        <v>1.9520953906348192E-3</v>
      </c>
      <c r="C3767" s="49">
        <f t="shared" si="413"/>
        <v>-54.189979280373073</v>
      </c>
      <c r="D3767" s="5">
        <f t="shared" si="411"/>
        <v>518.97208313121678</v>
      </c>
      <c r="E3767" s="5">
        <f t="shared" si="412"/>
        <v>30599.760642380239</v>
      </c>
      <c r="F3767" s="5">
        <f t="shared" si="414"/>
        <v>44.857180293541283</v>
      </c>
      <c r="G3767" s="16">
        <f>IF(AND(C$9="L",C$10="IB"),IF((($C$7*Coefficients!$C$16)/($A3767*($C$4/100)))&lt;=1,2*ASIN(($C$7*Coefficients!$C$16)/( $A3767*($C$4/100)))*180/PI(),180),IF(AND(C$9="C",C$10="IB"),IF((($C$7*Coefficients!$D$16)/($A3767*($C$4/100)))&lt;=1,2*ASIN(($C$7*Coefficients!$D$16)/( $A3767*($C$4/100)))*180/PI(),180),IF(AND(C$9="L",C$10="D"),IF((($C$7*Coefficients!$E$16)/($A3767*($C$4/100)))&lt;=1,2*ASIN(($C$7*Coefficients!$E$16)/( $A3767*($C$4/100)))*180/PI(),180),IF(AND(C$9="C",C$10="D"),IF((($C$7*Coefficients!$F$16)/($A3767*($C$4/100)))&lt;=1,2*ASIN(($C$7*Coefficients!$F$16)/( $A3767*($C$4/100)))*180/PI(),180),FALSE))))</f>
        <v>1.448932236079421</v>
      </c>
      <c r="H3767" s="50">
        <f>IF(AND(C$9="L",C$10="IB"),(($C$7*Coefficients!$C$16)/($A3767*SIN(C$5*PI()/180))*100/2)^2*PI(),IF(AND(C$9="C",C$10="IB"),(($C$7*Coefficients!$D$16)/($A3767*SIN(C$5*PI()/180))*100/2)^2*PI(),IF(AND(C$9="L",C$10="D"),(($C$7*Coefficients!$E$16)/($A3767*SIN(C$5*PI()/180))*100/2)^2*PI(),IF(AND(C$9="C",C$10="D"),(($C$7* Coefficients!$F$16)/($A3767*SIN(C$5*PI()/180))*100/2)^2*PI(),FALSE))))</f>
        <v>0.88098321707154181</v>
      </c>
      <c r="I3767" s="42">
        <f t="shared" si="415"/>
        <v>1.4828252987321463E-2</v>
      </c>
      <c r="L3767" s="44"/>
    </row>
    <row r="3768" spans="1:12" x14ac:dyDescent="0.25">
      <c r="A3768" s="51">
        <f t="shared" si="416"/>
        <v>54075.432294547245</v>
      </c>
      <c r="B3768" s="5">
        <f t="shared" si="410"/>
        <v>2.183990751397036E-3</v>
      </c>
      <c r="C3768" s="49">
        <f t="shared" si="413"/>
        <v>-53.214984101632979</v>
      </c>
      <c r="D3768" s="5">
        <f t="shared" si="411"/>
        <v>520.16843733861788</v>
      </c>
      <c r="E3768" s="5">
        <f t="shared" si="412"/>
        <v>30741.002720074561</v>
      </c>
      <c r="F3768" s="5">
        <f t="shared" si="414"/>
        <v>44.877180293541279</v>
      </c>
      <c r="G3768" s="16">
        <f>IF(AND(C$9="L",C$10="IB"),IF((($C$7*Coefficients!$C$16)/($A3768*($C$4/100)))&lt;=1,2*ASIN(($C$7*Coefficients!$C$16)/( $A3768*($C$4/100)))*180/PI(),180),IF(AND(C$9="C",C$10="IB"),IF((($C$7*Coefficients!$D$16)/($A3768*($C$4/100)))&lt;=1,2*ASIN(($C$7*Coefficients!$D$16)/( $A3768*($C$4/100)))*180/PI(),180),IF(AND(C$9="L",C$10="D"),IF((($C$7*Coefficients!$E$16)/($A3768*($C$4/100)))&lt;=1,2*ASIN(($C$7*Coefficients!$E$16)/( $A3768*($C$4/100)))*180/PI(),180),IF(AND(C$9="C",C$10="D"),IF((($C$7*Coefficients!$F$16)/($A3768*($C$4/100)))&lt;=1,2*ASIN(($C$7*Coefficients!$F$16)/( $A3768*($C$4/100)))*180/PI(),180),FALSE))))</f>
        <v>1.4455996074158224</v>
      </c>
      <c r="H3768" s="50">
        <f>IF(AND(C$9="L",C$10="IB"),(($C$7*Coefficients!$C$16)/($A3768*SIN(C$5*PI()/180))*100/2)^2*PI(),IF(AND(C$9="C",C$10="IB"),(($C$7*Coefficients!$D$16)/($A3768*SIN(C$5*PI()/180))*100/2)^2*PI(),IF(AND(C$9="L",C$10="D"),(($C$7*Coefficients!$E$16)/($A3768*SIN(C$5*PI()/180))*100/2)^2*PI(),IF(AND(C$9="C",C$10="D"),(($C$7* Coefficients!$F$16)/($A3768*SIN(C$5*PI()/180))*100/2)^2*PI(),FALSE))))</f>
        <v>0.87693546686878932</v>
      </c>
      <c r="I3768" s="42">
        <f t="shared" si="415"/>
        <v>1.4794148951827592E-2</v>
      </c>
      <c r="L3768" s="44"/>
    </row>
    <row r="3769" spans="1:12" x14ac:dyDescent="0.25">
      <c r="A3769" s="51">
        <f t="shared" si="416"/>
        <v>54200.089040151521</v>
      </c>
      <c r="B3769" s="5">
        <f t="shared" si="410"/>
        <v>2.3515393403156296E-3</v>
      </c>
      <c r="C3769" s="49">
        <f t="shared" si="413"/>
        <v>-52.572955025671845</v>
      </c>
      <c r="D3769" s="5">
        <f t="shared" si="411"/>
        <v>521.36754942729226</v>
      </c>
      <c r="E3769" s="5">
        <f t="shared" si="412"/>
        <v>30882.896741577992</v>
      </c>
      <c r="F3769" s="5">
        <f t="shared" si="414"/>
        <v>44.897180293541282</v>
      </c>
      <c r="G3769" s="16">
        <f>IF(AND(C$9="L",C$10="IB"),IF((($C$7*Coefficients!$C$16)/($A3769*($C$4/100)))&lt;=1,2*ASIN(($C$7*Coefficients!$C$16)/( $A3769*($C$4/100)))*180/PI(),180),IF(AND(C$9="C",C$10="IB"),IF((($C$7*Coefficients!$D$16)/($A3769*($C$4/100)))&lt;=1,2*ASIN(($C$7*Coefficients!$D$16)/( $A3769*($C$4/100)))*180/PI(),180),IF(AND(C$9="L",C$10="D"),IF((($C$7*Coefficients!$E$16)/($A3769*($C$4/100)))&lt;=1,2*ASIN(($C$7*Coefficients!$E$16)/( $A3769*($C$4/100)))*180/PI(),180),IF(AND(C$9="C",C$10="D"),IF((($C$7*Coefficients!$F$16)/($A3769*($C$4/100)))&lt;=1,2*ASIN(($C$7*Coefficients!$F$16)/( $A3769*($C$4/100)))*180/PI(),180),FALSE))))</f>
        <v>1.4422746448039956</v>
      </c>
      <c r="H3769" s="50">
        <f>IF(AND(C$9="L",C$10="IB"),(($C$7*Coefficients!$C$16)/($A3769*SIN(C$5*PI()/180))*100/2)^2*PI(),IF(AND(C$9="C",C$10="IB"),(($C$7*Coefficients!$D$16)/($A3769*SIN(C$5*PI()/180))*100/2)^2*PI(),IF(AND(C$9="L",C$10="D"),(($C$7*Coefficients!$E$16)/($A3769*SIN(C$5*PI()/180))*100/2)^2*PI(),IF(AND(C$9="C",C$10="D"),(($C$7* Coefficients!$F$16)/($A3769*SIN(C$5*PI()/180))*100/2)^2*PI(),FALSE))))</f>
        <v>0.87290631438888322</v>
      </c>
      <c r="I3769" s="42">
        <f t="shared" si="415"/>
        <v>1.4760123353438749E-2</v>
      </c>
      <c r="L3769" s="44"/>
    </row>
    <row r="3770" spans="1:12" x14ac:dyDescent="0.25">
      <c r="A3770" s="51">
        <f t="shared" si="416"/>
        <v>54325.033149232426</v>
      </c>
      <c r="B3770" s="5">
        <f t="shared" si="410"/>
        <v>2.449870177294275E-3</v>
      </c>
      <c r="C3770" s="49">
        <f t="shared" si="413"/>
        <v>-52.217138580289472</v>
      </c>
      <c r="D3770" s="5">
        <f t="shared" si="411"/>
        <v>522.56942575481332</v>
      </c>
      <c r="E3770" s="5">
        <f t="shared" si="412"/>
        <v>31025.445716126444</v>
      </c>
      <c r="F3770" s="5">
        <f t="shared" si="414"/>
        <v>44.917180293541279</v>
      </c>
      <c r="G3770" s="16">
        <f>IF(AND(C$9="L",C$10="IB"),IF((($C$7*Coefficients!$C$16)/($A3770*($C$4/100)))&lt;=1,2*ASIN(($C$7*Coefficients!$C$16)/( $A3770*($C$4/100)))*180/PI(),180),IF(AND(C$9="C",C$10="IB"),IF((($C$7*Coefficients!$D$16)/($A3770*($C$4/100)))&lt;=1,2*ASIN(($C$7*Coefficients!$D$16)/( $A3770*($C$4/100)))*180/PI(),180),IF(AND(C$9="L",C$10="D"),IF((($C$7*Coefficients!$E$16)/($A3770*($C$4/100)))&lt;=1,2*ASIN(($C$7*Coefficients!$E$16)/( $A3770*($C$4/100)))*180/PI(),180),IF(AND(C$9="C",C$10="D"),IF((($C$7*Coefficients!$F$16)/($A3770*($C$4/100)))&lt;=1,2*ASIN(($C$7*Coefficients!$F$16)/( $A3770*($C$4/100)))*180/PI(),180),FALSE))))</f>
        <v>1.4389573306041206</v>
      </c>
      <c r="H3770" s="50">
        <f>IF(AND(C$9="L",C$10="IB"),(($C$7*Coefficients!$C$16)/($A3770*SIN(C$5*PI()/180))*100/2)^2*PI(),IF(AND(C$9="C",C$10="IB"),(($C$7*Coefficients!$D$16)/($A3770*SIN(C$5*PI()/180))*100/2)^2*PI(),IF(AND(C$9="L",C$10="D"),(($C$7*Coefficients!$E$16)/($A3770*SIN(C$5*PI()/180))*100/2)^2*PI(),IF(AND(C$9="C",C$10="D"),(($C$7* Coefficients!$F$16)/($A3770*SIN(C$5*PI()/180))*100/2)^2*PI(),FALSE))))</f>
        <v>0.86889567418304992</v>
      </c>
      <c r="I3770" s="42">
        <f t="shared" si="415"/>
        <v>1.4726176011754601E-2</v>
      </c>
      <c r="L3770" s="44"/>
    </row>
    <row r="3771" spans="1:12" x14ac:dyDescent="0.25">
      <c r="A3771" s="51">
        <f t="shared" si="416"/>
        <v>54450.265284231195</v>
      </c>
      <c r="B3771" s="5">
        <f t="shared" si="410"/>
        <v>2.4761124746687266E-3</v>
      </c>
      <c r="C3771" s="49">
        <f t="shared" si="413"/>
        <v>-52.124592637153484</v>
      </c>
      <c r="D3771" s="5">
        <f t="shared" si="411"/>
        <v>523.77407269340938</v>
      </c>
      <c r="E3771" s="5">
        <f t="shared" si="412"/>
        <v>31168.652666845817</v>
      </c>
      <c r="F3771" s="5">
        <f t="shared" si="414"/>
        <v>44.937180293541282</v>
      </c>
      <c r="G3771" s="16">
        <f>IF(AND(C$9="L",C$10="IB"),IF((($C$7*Coefficients!$C$16)/($A3771*($C$4/100)))&lt;=1,2*ASIN(($C$7*Coefficients!$C$16)/( $A3771*($C$4/100)))*180/PI(),180),IF(AND(C$9="C",C$10="IB"),IF((($C$7*Coefficients!$D$16)/($A3771*($C$4/100)))&lt;=1,2*ASIN(($C$7*Coefficients!$D$16)/( $A3771*($C$4/100)))*180/PI(),180),IF(AND(C$9="L",C$10="D"),IF((($C$7*Coefficients!$E$16)/($A3771*($C$4/100)))&lt;=1,2*ASIN(($C$7*Coefficients!$E$16)/( $A3771*($C$4/100)))*180/PI(),180),IF(AND(C$9="C",C$10="D"),IF((($C$7*Coefficients!$F$16)/($A3771*($C$4/100)))&lt;=1,2*ASIN(($C$7*Coefficients!$F$16)/( $A3771*($C$4/100)))*180/PI(),180),FALSE))))</f>
        <v>1.4356476472170063</v>
      </c>
      <c r="H3771" s="50">
        <f>IF(AND(C$9="L",C$10="IB"),(($C$7*Coefficients!$C$16)/($A3771*SIN(C$5*PI()/180))*100/2)^2*PI(),IF(AND(C$9="C",C$10="IB"),(($C$7*Coefficients!$D$16)/($A3771*SIN(C$5*PI()/180))*100/2)^2*PI(),IF(AND(C$9="L",C$10="D"),(($C$7*Coefficients!$E$16)/($A3771*SIN(C$5*PI()/180))*100/2)^2*PI(),IF(AND(C$9="C",C$10="D"),(($C$7* Coefficients!$F$16)/($A3771*SIN(C$5*PI()/180))*100/2)^2*PI(),FALSE))))</f>
        <v>0.86490346119511496</v>
      </c>
      <c r="I3771" s="42">
        <f t="shared" si="415"/>
        <v>1.4692306746789719E-2</v>
      </c>
      <c r="L3771" s="44"/>
    </row>
    <row r="3772" spans="1:12" x14ac:dyDescent="0.25">
      <c r="A3772" s="51">
        <f t="shared" si="416"/>
        <v>54575.786109116139</v>
      </c>
      <c r="B3772" s="5">
        <f t="shared" si="410"/>
        <v>2.4294983737035369E-3</v>
      </c>
      <c r="C3772" s="49">
        <f t="shared" si="413"/>
        <v>-52.289667746317221</v>
      </c>
      <c r="D3772" s="5">
        <f t="shared" si="411"/>
        <v>524.98149662999879</v>
      </c>
      <c r="E3772" s="5">
        <f t="shared" si="412"/>
        <v>31312.520630816107</v>
      </c>
      <c r="F3772" s="5">
        <f t="shared" si="414"/>
        <v>44.957180293541285</v>
      </c>
      <c r="G3772" s="16">
        <f>IF(AND(C$9="L",C$10="IB"),IF((($C$7*Coefficients!$C$16)/($A3772*($C$4/100)))&lt;=1,2*ASIN(($C$7*Coefficients!$C$16)/( $A3772*($C$4/100)))*180/PI(),180),IF(AND(C$9="C",C$10="IB"),IF((($C$7*Coefficients!$D$16)/($A3772*($C$4/100)))&lt;=1,2*ASIN(($C$7*Coefficients!$D$16)/( $A3772*($C$4/100)))*180/PI(),180),IF(AND(C$9="L",C$10="D"),IF((($C$7*Coefficients!$E$16)/($A3772*($C$4/100)))&lt;=1,2*ASIN(($C$7*Coefficients!$E$16)/( $A3772*($C$4/100)))*180/PI(),180),IF(AND(C$9="C",C$10="D"),IF((($C$7*Coefficients!$F$16)/($A3772*($C$4/100)))&lt;=1,2*ASIN(($C$7*Coefficients!$F$16)/( $A3772*($C$4/100)))*180/PI(),180),FALSE))))</f>
        <v>1.4323455770839957</v>
      </c>
      <c r="H3772" s="50">
        <f>IF(AND(C$9="L",C$10="IB"),(($C$7*Coefficients!$C$16)/($A3772*SIN(C$5*PI()/180))*100/2)^2*PI(),IF(AND(C$9="C",C$10="IB"),(($C$7*Coefficients!$D$16)/($A3772*SIN(C$5*PI()/180))*100/2)^2*PI(),IF(AND(C$9="L",C$10="D"),(($C$7*Coefficients!$E$16)/($A3772*SIN(C$5*PI()/180))*100/2)^2*PI(),IF(AND(C$9="C",C$10="D"),(($C$7* Coefficients!$F$16)/($A3772*SIN(C$5*PI()/180))*100/2)^2*PI(),FALSE))))</f>
        <v>0.86092959075970366</v>
      </c>
      <c r="I3772" s="42">
        <f t="shared" si="415"/>
        <v>1.4658515378972635E-2</v>
      </c>
      <c r="L3772" s="44"/>
    </row>
    <row r="3773" spans="1:12" x14ac:dyDescent="0.25">
      <c r="A3773" s="51">
        <f t="shared" si="416"/>
        <v>54701.59628938618</v>
      </c>
      <c r="B3773" s="5">
        <f t="shared" si="410"/>
        <v>2.3114049564291559E-3</v>
      </c>
      <c r="C3773" s="49">
        <f t="shared" si="413"/>
        <v>-52.722479195692443</v>
      </c>
      <c r="D3773" s="5">
        <f t="shared" si="411"/>
        <v>526.19170396622303</v>
      </c>
      <c r="E3773" s="5">
        <f t="shared" si="412"/>
        <v>31457.052659135883</v>
      </c>
      <c r="F3773" s="5">
        <f t="shared" si="414"/>
        <v>44.977180293541281</v>
      </c>
      <c r="G3773" s="16">
        <f>IF(AND(C$9="L",C$10="IB"),IF((($C$7*Coefficients!$C$16)/($A3773*($C$4/100)))&lt;=1,2*ASIN(($C$7*Coefficients!$C$16)/( $A3773*($C$4/100)))*180/PI(),180),IF(AND(C$9="C",C$10="IB"),IF((($C$7*Coefficients!$D$16)/($A3773*($C$4/100)))&lt;=1,2*ASIN(($C$7*Coefficients!$D$16)/( $A3773*($C$4/100)))*180/PI(),180),IF(AND(C$9="L",C$10="D"),IF((($C$7*Coefficients!$E$16)/($A3773*($C$4/100)))&lt;=1,2*ASIN(($C$7*Coefficients!$E$16)/( $A3773*($C$4/100)))*180/PI(),180),IF(AND(C$9="C",C$10="D"),IF((($C$7*Coefficients!$F$16)/($A3773*($C$4/100)))&lt;=1,2*ASIN(($C$7*Coefficients!$F$16)/( $A3773*($C$4/100)))*180/PI(),180),FALSE))))</f>
        <v>1.4290511026868733</v>
      </c>
      <c r="H3773" s="50">
        <f>IF(AND(C$9="L",C$10="IB"),(($C$7*Coefficients!$C$16)/($A3773*SIN(C$5*PI()/180))*100/2)^2*PI(),IF(AND(C$9="C",C$10="IB"),(($C$7*Coefficients!$D$16)/($A3773*SIN(C$5*PI()/180))*100/2)^2*PI(),IF(AND(C$9="L",C$10="D"),(($C$7*Coefficients!$E$16)/($A3773*SIN(C$5*PI()/180))*100/2)^2*PI(),IF(AND(C$9="C",C$10="D"),(($C$7* Coefficients!$F$16)/($A3773*SIN(C$5*PI()/180))*100/2)^2*PI(),FALSE))))</f>
        <v>0.85697397860044267</v>
      </c>
      <c r="I3773" s="42">
        <f t="shared" si="415"/>
        <v>1.4624801729144878E-2</v>
      </c>
      <c r="L3773" s="44"/>
    </row>
    <row r="3774" spans="1:12" x14ac:dyDescent="0.25">
      <c r="A3774" s="51">
        <f t="shared" si="416"/>
        <v>54827.696492074363</v>
      </c>
      <c r="B3774" s="5">
        <f t="shared" si="410"/>
        <v>2.1253331587963551E-3</v>
      </c>
      <c r="C3774" s="49">
        <f t="shared" si="413"/>
        <v>-53.451459639936232</v>
      </c>
      <c r="D3774" s="5">
        <f t="shared" si="411"/>
        <v>527.40470111848083</v>
      </c>
      <c r="E3774" s="5">
        <f t="shared" si="412"/>
        <v>31602.251816986882</v>
      </c>
      <c r="F3774" s="5">
        <f t="shared" si="414"/>
        <v>44.997180293541277</v>
      </c>
      <c r="G3774" s="16">
        <f>IF(AND(C$9="L",C$10="IB"),IF((($C$7*Coefficients!$C$16)/($A3774*($C$4/100)))&lt;=1,2*ASIN(($C$7*Coefficients!$C$16)/( $A3774*($C$4/100)))*180/PI(),180),IF(AND(C$9="C",C$10="IB"),IF((($C$7*Coefficients!$D$16)/($A3774*($C$4/100)))&lt;=1,2*ASIN(($C$7*Coefficients!$D$16)/( $A3774*($C$4/100)))*180/PI(),180),IF(AND(C$9="L",C$10="D"),IF((($C$7*Coefficients!$E$16)/($A3774*($C$4/100)))&lt;=1,2*ASIN(($C$7*Coefficients!$E$16)/( $A3774*($C$4/100)))*180/PI(),180),IF(AND(C$9="C",C$10="D"),IF((($C$7*Coefficients!$F$16)/($A3774*($C$4/100)))&lt;=1,2*ASIN(($C$7*Coefficients!$F$16)/( $A3774*($C$4/100)))*180/PI(),180),FALSE))))</f>
        <v>1.4257642065477694</v>
      </c>
      <c r="H3774" s="50">
        <f>IF(AND(C$9="L",C$10="IB"),(($C$7*Coefficients!$C$16)/($A3774*SIN(C$5*PI()/180))*100/2)^2*PI(),IF(AND(C$9="C",C$10="IB"),(($C$7*Coefficients!$D$16)/($A3774*SIN(C$5*PI()/180))*100/2)^2*PI(),IF(AND(C$9="L",C$10="D"),(($C$7*Coefficients!$E$16)/($A3774*SIN(C$5*PI()/180))*100/2)^2*PI(),IF(AND(C$9="C",C$10="D"),(($C$7* Coefficients!$F$16)/($A3774*SIN(C$5*PI()/180))*100/2)^2*PI(),FALSE))))</f>
        <v>0.85303654082817204</v>
      </c>
      <c r="I3774" s="42">
        <f t="shared" si="415"/>
        <v>1.4591165618560034E-2</v>
      </c>
      <c r="L3774" s="44"/>
    </row>
    <row r="3775" spans="1:12" x14ac:dyDescent="0.25">
      <c r="A3775" s="51">
        <f t="shared" si="416"/>
        <v>54954.087385751416</v>
      </c>
      <c r="B3775" s="5">
        <f t="shared" si="410"/>
        <v>1.8768230474397705E-3</v>
      </c>
      <c r="C3775" s="49">
        <f t="shared" si="413"/>
        <v>-54.531533440947129</v>
      </c>
      <c r="D3775" s="5">
        <f t="shared" si="411"/>
        <v>528.62049451796236</v>
      </c>
      <c r="E3775" s="5">
        <f t="shared" si="412"/>
        <v>31748.121183699117</v>
      </c>
      <c r="F3775" s="5">
        <f t="shared" si="414"/>
        <v>45.017180293541273</v>
      </c>
      <c r="G3775" s="16">
        <f>IF(AND(C$9="L",C$10="IB"),IF((($C$7*Coefficients!$C$16)/($A3775*($C$4/100)))&lt;=1,2*ASIN(($C$7*Coefficients!$C$16)/( $A3775*($C$4/100)))*180/PI(),180),IF(AND(C$9="C",C$10="IB"),IF((($C$7*Coefficients!$D$16)/($A3775*($C$4/100)))&lt;=1,2*ASIN(($C$7*Coefficients!$D$16)/( $A3775*($C$4/100)))*180/PI(),180),IF(AND(C$9="L",C$10="D"),IF((($C$7*Coefficients!$E$16)/($A3775*($C$4/100)))&lt;=1,2*ASIN(($C$7*Coefficients!$E$16)/( $A3775*($C$4/100)))*180/PI(),180),IF(AND(C$9="C",C$10="D"),IF((($C$7*Coefficients!$F$16)/($A3775*($C$4/100)))&lt;=1,2*ASIN(($C$7*Coefficients!$F$16)/( $A3775*($C$4/100)))*180/PI(),180),FALSE))))</f>
        <v>1.4224848712290699</v>
      </c>
      <c r="H3775" s="50">
        <f>IF(AND(C$9="L",C$10="IB"),(($C$7*Coefficients!$C$16)/($A3775*SIN(C$5*PI()/180))*100/2)^2*PI(),IF(AND(C$9="C",C$10="IB"),(($C$7*Coefficients!$D$16)/($A3775*SIN(C$5*PI()/180))*100/2)^2*PI(),IF(AND(C$9="L",C$10="D"),(($C$7*Coefficients!$E$16)/($A3775*SIN(C$5*PI()/180))*100/2)^2*PI(),IF(AND(C$9="C",C$10="D"),(($C$7* Coefficients!$F$16)/($A3775*SIN(C$5*PI()/180))*100/2)^2*PI(),FALSE))))</f>
        <v>0.84911719393916962</v>
      </c>
      <c r="I3775" s="42">
        <f t="shared" si="415"/>
        <v>1.4557606868882793E-2</v>
      </c>
      <c r="L3775" s="44"/>
    </row>
    <row r="3776" spans="1:12" x14ac:dyDescent="0.25">
      <c r="A3776" s="51">
        <f t="shared" si="416"/>
        <v>55080.769640529274</v>
      </c>
      <c r="B3776" s="5">
        <f t="shared" si="410"/>
        <v>1.5733068260723342E-3</v>
      </c>
      <c r="C3776" s="49">
        <f t="shared" si="413"/>
        <v>-56.063731461383014</v>
      </c>
      <c r="D3776" s="5">
        <f t="shared" si="411"/>
        <v>529.83909061068334</v>
      </c>
      <c r="E3776" s="5">
        <f t="shared" si="412"/>
        <v>31894.663852816146</v>
      </c>
      <c r="F3776" s="5">
        <f t="shared" si="414"/>
        <v>45.037180293541283</v>
      </c>
      <c r="G3776" s="16">
        <f>IF(AND(C$9="L",C$10="IB"),IF((($C$7*Coefficients!$C$16)/($A3776*($C$4/100)))&lt;=1,2*ASIN(($C$7*Coefficients!$C$16)/( $A3776*($C$4/100)))*180/PI(),180),IF(AND(C$9="C",C$10="IB"),IF((($C$7*Coefficients!$D$16)/($A3776*($C$4/100)))&lt;=1,2*ASIN(($C$7*Coefficients!$D$16)/( $A3776*($C$4/100)))*180/PI(),180),IF(AND(C$9="L",C$10="D"),IF((($C$7*Coefficients!$E$16)/($A3776*($C$4/100)))&lt;=1,2*ASIN(($C$7*Coefficients!$E$16)/( $A3776*($C$4/100)))*180/PI(),180),IF(AND(C$9="C",C$10="D"),IF((($C$7*Coefficients!$F$16)/($A3776*($C$4/100)))&lt;=1,2*ASIN(($C$7*Coefficients!$F$16)/( $A3776*($C$4/100)))*180/PI(),180),FALSE))))</f>
        <v>1.4192130793333215</v>
      </c>
      <c r="H3776" s="50">
        <f>IF(AND(C$9="L",C$10="IB"),(($C$7*Coefficients!$C$16)/($A3776*SIN(C$5*PI()/180))*100/2)^2*PI(),IF(AND(C$9="C",C$10="IB"),(($C$7*Coefficients!$D$16)/($A3776*SIN(C$5*PI()/180))*100/2)^2*PI(),IF(AND(C$9="L",C$10="D"),(($C$7*Coefficients!$E$16)/($A3776*SIN(C$5*PI()/180))*100/2)^2*PI(),IF(AND(C$9="C",C$10="D"),(($C$7* Coefficients!$F$16)/($A3776*SIN(C$5*PI()/180))*100/2)^2*PI(),FALSE))))</f>
        <v>0.84521585481337691</v>
      </c>
      <c r="I3776" s="42">
        <f t="shared" si="415"/>
        <v>1.4524125302188003E-2</v>
      </c>
      <c r="L3776" s="44"/>
    </row>
    <row r="3777" spans="1:12" x14ac:dyDescent="0.25">
      <c r="A3777" s="51">
        <f t="shared" si="416"/>
        <v>55207.743928064636</v>
      </c>
      <c r="B3777" s="5">
        <f t="shared" si="410"/>
        <v>1.2239028528405653E-3</v>
      </c>
      <c r="C3777" s="49">
        <f t="shared" si="413"/>
        <v>-58.245061058019331</v>
      </c>
      <c r="D3777" s="5">
        <f t="shared" si="411"/>
        <v>531.06049585751873</v>
      </c>
      <c r="E3777" s="5">
        <f t="shared" si="412"/>
        <v>32041.88293216065</v>
      </c>
      <c r="F3777" s="5">
        <f t="shared" si="414"/>
        <v>45.057180293541279</v>
      </c>
      <c r="G3777" s="16">
        <f>IF(AND(C$9="L",C$10="IB"),IF((($C$7*Coefficients!$C$16)/($A3777*($C$4/100)))&lt;=1,2*ASIN(($C$7*Coefficients!$C$16)/( $A3777*($C$4/100)))*180/PI(),180),IF(AND(C$9="C",C$10="IB"),IF((($C$7*Coefficients!$D$16)/($A3777*($C$4/100)))&lt;=1,2*ASIN(($C$7*Coefficients!$D$16)/( $A3777*($C$4/100)))*180/PI(),180),IF(AND(C$9="L",C$10="D"),IF((($C$7*Coefficients!$E$16)/($A3777*($C$4/100)))&lt;=1,2*ASIN(($C$7*Coefficients!$E$16)/( $A3777*($C$4/100)))*180/PI(),180),IF(AND(C$9="C",C$10="D"),IF((($C$7*Coefficients!$F$16)/($A3777*($C$4/100)))&lt;=1,2*ASIN(($C$7*Coefficients!$F$16)/( $A3777*($C$4/100)))*180/PI(),180),FALSE))))</f>
        <v>1.4159488135031391</v>
      </c>
      <c r="H3777" s="50">
        <f>IF(AND(C$9="L",C$10="IB"),(($C$7*Coefficients!$C$16)/($A3777*SIN(C$5*PI()/180))*100/2)^2*PI(),IF(AND(C$9="C",C$10="IB"),(($C$7*Coefficients!$D$16)/($A3777*SIN(C$5*PI()/180))*100/2)^2*PI(),IF(AND(C$9="L",C$10="D"),(($C$7*Coefficients!$E$16)/($A3777*SIN(C$5*PI()/180))*100/2)^2*PI(),IF(AND(C$9="C",C$10="D"),(($C$7* Coefficients!$F$16)/($A3777*SIN(C$5*PI()/180))*100/2)^2*PI(),FALSE))))</f>
        <v>0.84133244071263691</v>
      </c>
      <c r="I3777" s="42">
        <f t="shared" si="415"/>
        <v>1.4490720740959735E-2</v>
      </c>
      <c r="L3777" s="44"/>
    </row>
    <row r="3778" spans="1:12" x14ac:dyDescent="0.25">
      <c r="A3778" s="51">
        <f t="shared" si="416"/>
        <v>55335.010921562542</v>
      </c>
      <c r="B3778" s="5">
        <f t="shared" si="410"/>
        <v>8.3915581858463872E-4</v>
      </c>
      <c r="C3778" s="49">
        <f t="shared" si="413"/>
        <v>-61.523147794907729</v>
      </c>
      <c r="D3778" s="5">
        <f t="shared" si="411"/>
        <v>532.2847167342378</v>
      </c>
      <c r="E3778" s="5">
        <f t="shared" si="412"/>
        <v>32189.781543900393</v>
      </c>
      <c r="F3778" s="5">
        <f t="shared" si="414"/>
        <v>45.077180293541275</v>
      </c>
      <c r="G3778" s="16">
        <f>IF(AND(C$9="L",C$10="IB"),IF((($C$7*Coefficients!$C$16)/($A3778*($C$4/100)))&lt;=1,2*ASIN(($C$7*Coefficients!$C$16)/( $A3778*($C$4/100)))*180/PI(),180),IF(AND(C$9="C",C$10="IB"),IF((($C$7*Coefficients!$D$16)/($A3778*($C$4/100)))&lt;=1,2*ASIN(($C$7*Coefficients!$D$16)/( $A3778*($C$4/100)))*180/PI(),180),IF(AND(C$9="L",C$10="D"),IF((($C$7*Coefficients!$E$16)/($A3778*($C$4/100)))&lt;=1,2*ASIN(($C$7*Coefficients!$E$16)/( $A3778*($C$4/100)))*180/PI(),180),IF(AND(C$9="C",C$10="D"),IF((($C$7*Coefficients!$F$16)/($A3778*($C$4/100)))&lt;=1,2*ASIN(($C$7*Coefficients!$F$16)/( $A3778*($C$4/100)))*180/PI(),180),FALSE))))</f>
        <v>1.4126920564211138</v>
      </c>
      <c r="H3778" s="50">
        <f>IF(AND(C$9="L",C$10="IB"),(($C$7*Coefficients!$C$16)/($A3778*SIN(C$5*PI()/180))*100/2)^2*PI(),IF(AND(C$9="C",C$10="IB"),(($C$7*Coefficients!$D$16)/($A3778*SIN(C$5*PI()/180))*100/2)^2*PI(),IF(AND(C$9="L",C$10="D"),(($C$7*Coefficients!$E$16)/($A3778*SIN(C$5*PI()/180))*100/2)^2*PI(),IF(AND(C$9="C",C$10="D"),(($C$7* Coefficients!$F$16)/($A3778*SIN(C$5*PI()/180))*100/2)^2*PI(),FALSE))))</f>
        <v>0.83746686927894121</v>
      </c>
      <c r="I3778" s="42">
        <f t="shared" si="415"/>
        <v>1.4457393008090324E-2</v>
      </c>
      <c r="L3778" s="44"/>
    </row>
    <row r="3779" spans="1:12" x14ac:dyDescent="0.25">
      <c r="A3779" s="51">
        <f t="shared" si="416"/>
        <v>55462.571295779919</v>
      </c>
      <c r="B3779" s="5">
        <f t="shared" si="410"/>
        <v>4.3072999886756725E-4</v>
      </c>
      <c r="C3779" s="49">
        <f t="shared" si="413"/>
        <v>-67.315897601249162</v>
      </c>
      <c r="D3779" s="5">
        <f t="shared" si="411"/>
        <v>533.5117597315375</v>
      </c>
      <c r="E3779" s="5">
        <f t="shared" si="412"/>
        <v>32338.362824614382</v>
      </c>
      <c r="F3779" s="5">
        <f t="shared" si="414"/>
        <v>45.097180293541271</v>
      </c>
      <c r="G3779" s="16">
        <f>IF(AND(C$9="L",C$10="IB"),IF((($C$7*Coefficients!$C$16)/($A3779*($C$4/100)))&lt;=1,2*ASIN(($C$7*Coefficients!$C$16)/( $A3779*($C$4/100)))*180/PI(),180),IF(AND(C$9="C",C$10="IB"),IF((($C$7*Coefficients!$D$16)/($A3779*($C$4/100)))&lt;=1,2*ASIN(($C$7*Coefficients!$D$16)/( $A3779*($C$4/100)))*180/PI(),180),IF(AND(C$9="L",C$10="D"),IF((($C$7*Coefficients!$E$16)/($A3779*($C$4/100)))&lt;=1,2*ASIN(($C$7*Coefficients!$E$16)/( $A3779*($C$4/100)))*180/PI(),180),IF(AND(C$9="C",C$10="D"),IF((($C$7*Coefficients!$F$16)/($A3779*($C$4/100)))&lt;=1,2*ASIN(($C$7*Coefficients!$F$16)/( $A3779*($C$4/100)))*180/PI(),180),FALSE))))</f>
        <v>1.4094427908097202</v>
      </c>
      <c r="H3779" s="50">
        <f>IF(AND(C$9="L",C$10="IB"),(($C$7*Coefficients!$C$16)/($A3779*SIN(C$5*PI()/180))*100/2)^2*PI(),IF(AND(C$9="C",C$10="IB"),(($C$7*Coefficients!$D$16)/($A3779*SIN(C$5*PI()/180))*100/2)^2*PI(),IF(AND(C$9="L",C$10="D"),(($C$7*Coefficients!$E$16)/($A3779*SIN(C$5*PI()/180))*100/2)^2*PI(),IF(AND(C$9="C",C$10="D"),(($C$7* Coefficients!$F$16)/($A3779*SIN(C$5*PI()/180))*100/2)^2*PI(),FALSE))))</f>
        <v>0.83361905853268115</v>
      </c>
      <c r="I3779" s="42">
        <f t="shared" si="415"/>
        <v>1.4424141926879453E-2</v>
      </c>
      <c r="L3779" s="44"/>
    </row>
    <row r="3780" spans="1:12" x14ac:dyDescent="0.25">
      <c r="A3780" s="51">
        <f t="shared" si="416"/>
        <v>55590.425727029171</v>
      </c>
      <c r="B3780" s="5">
        <f t="shared" si="410"/>
        <v>1.1064091948062429E-5</v>
      </c>
      <c r="C3780" s="49">
        <f t="shared" si="413"/>
        <v>-99.121684473646994</v>
      </c>
      <c r="D3780" s="5">
        <f t="shared" si="411"/>
        <v>534.74163135507786</v>
      </c>
      <c r="E3780" s="5">
        <f t="shared" si="412"/>
        <v>32487.629925359448</v>
      </c>
      <c r="F3780" s="5">
        <f t="shared" si="414"/>
        <v>45.117180293541274</v>
      </c>
      <c r="G3780" s="16">
        <f>IF(AND(C$9="L",C$10="IB"),IF((($C$7*Coefficients!$C$16)/($A3780*($C$4/100)))&lt;=1,2*ASIN(($C$7*Coefficients!$C$16)/( $A3780*($C$4/100)))*180/PI(),180),IF(AND(C$9="C",C$10="IB"),IF((($C$7*Coefficients!$D$16)/($A3780*($C$4/100)))&lt;=1,2*ASIN(($C$7*Coefficients!$D$16)/( $A3780*($C$4/100)))*180/PI(),180),IF(AND(C$9="L",C$10="D"),IF((($C$7*Coefficients!$E$16)/($A3780*($C$4/100)))&lt;=1,2*ASIN(($C$7*Coefficients!$E$16)/( $A3780*($C$4/100)))*180/PI(),180),IF(AND(C$9="C",C$10="D"),IF((($C$7*Coefficients!$F$16)/($A3780*($C$4/100)))&lt;=1,2*ASIN(($C$7*Coefficients!$F$16)/( $A3780*($C$4/100)))*180/PI(),180),FALSE))))</f>
        <v>1.4062009994312237</v>
      </c>
      <c r="H3780" s="50">
        <f>IF(AND(C$9="L",C$10="IB"),(($C$7*Coefficients!$C$16)/($A3780*SIN(C$5*PI()/180))*100/2)^2*PI(),IF(AND(C$9="C",C$10="IB"),(($C$7*Coefficients!$D$16)/($A3780*SIN(C$5*PI()/180))*100/2)^2*PI(),IF(AND(C$9="L",C$10="D"),(($C$7*Coefficients!$E$16)/($A3780*SIN(C$5*PI()/180))*100/2)^2*PI(),IF(AND(C$9="C",C$10="D"),(($C$7* Coefficients!$F$16)/($A3780*SIN(C$5*PI()/180))*100/2)^2*PI(),FALSE))))</f>
        <v>0.82978892687091077</v>
      </c>
      <c r="I3780" s="42">
        <f t="shared" si="415"/>
        <v>1.4390967321033199E-2</v>
      </c>
      <c r="L3780" s="44"/>
    </row>
    <row r="3781" spans="1:12" x14ac:dyDescent="0.25">
      <c r="A3781" s="51">
        <f t="shared" si="416"/>
        <v>55718.574893181772</v>
      </c>
      <c r="B3781" s="5">
        <f t="shared" si="410"/>
        <v>4.0700246439401278E-4</v>
      </c>
      <c r="C3781" s="49">
        <f t="shared" si="413"/>
        <v>-67.808059222400729</v>
      </c>
      <c r="D3781" s="5">
        <f t="shared" si="411"/>
        <v>535.97433812551583</v>
      </c>
      <c r="E3781" s="5">
        <f t="shared" si="412"/>
        <v>32637.58601173701</v>
      </c>
      <c r="F3781" s="5">
        <f t="shared" si="414"/>
        <v>45.13718029354127</v>
      </c>
      <c r="G3781" s="16">
        <f>IF(AND(C$9="L",C$10="IB"),IF((($C$7*Coefficients!$C$16)/($A3781*($C$4/100)))&lt;=1,2*ASIN(($C$7*Coefficients!$C$16)/( $A3781*($C$4/100)))*180/PI(),180),IF(AND(C$9="C",C$10="IB"),IF((($C$7*Coefficients!$D$16)/($A3781*($C$4/100)))&lt;=1,2*ASIN(($C$7*Coefficients!$D$16)/( $A3781*($C$4/100)))*180/PI(),180),IF(AND(C$9="L",C$10="D"),IF((($C$7*Coefficients!$E$16)/($A3781*($C$4/100)))&lt;=1,2*ASIN(($C$7*Coefficients!$E$16)/( $A3781*($C$4/100)))*180/PI(),180),IF(AND(C$9="C",C$10="D"),IF((($C$7*Coefficients!$F$16)/($A3781*($C$4/100)))&lt;=1,2*ASIN(($C$7*Coefficients!$F$16)/( $A3781*($C$4/100)))*180/PI(),180),FALSE))))</f>
        <v>1.4029666650875905</v>
      </c>
      <c r="H3781" s="50">
        <f>IF(AND(C$9="L",C$10="IB"),(($C$7*Coefficients!$C$16)/($A3781*SIN(C$5*PI()/180))*100/2)^2*PI(),IF(AND(C$9="C",C$10="IB"),(($C$7*Coefficients!$D$16)/($A3781*SIN(C$5*PI()/180))*100/2)^2*PI(),IF(AND(C$9="L",C$10="D"),(($C$7*Coefficients!$E$16)/($A3781*SIN(C$5*PI()/180))*100/2)^2*PI(),IF(AND(C$9="C",C$10="D"),(($C$7* Coefficients!$F$16)/($A3781*SIN(C$5*PI()/180))*100/2)^2*PI(),FALSE))))</f>
        <v>0.82597639306561477</v>
      </c>
      <c r="I3781" s="42">
        <f t="shared" si="415"/>
        <v>1.4357869014663103E-2</v>
      </c>
      <c r="L3781" s="44"/>
    </row>
    <row r="3782" spans="1:12" x14ac:dyDescent="0.25">
      <c r="A3782" s="51">
        <f t="shared" si="416"/>
        <v>55847.01947367184</v>
      </c>
      <c r="B3782" s="5">
        <f t="shared" si="410"/>
        <v>8.1062069228061528E-4</v>
      </c>
      <c r="C3782" s="49">
        <f t="shared" si="413"/>
        <v>-61.823646288999996</v>
      </c>
      <c r="D3782" s="5">
        <f t="shared" si="411"/>
        <v>537.20988657853991</v>
      </c>
      <c r="E3782" s="5">
        <f t="shared" si="412"/>
        <v>32788.234263960279</v>
      </c>
      <c r="F3782" s="5">
        <f t="shared" si="414"/>
        <v>45.157180293541273</v>
      </c>
      <c r="G3782" s="16">
        <f>IF(AND(C$9="L",C$10="IB"),IF((($C$7*Coefficients!$C$16)/($A3782*($C$4/100)))&lt;=1,2*ASIN(($C$7*Coefficients!$C$16)/( $A3782*($C$4/100)))*180/PI(),180),IF(AND(C$9="C",C$10="IB"),IF((($C$7*Coefficients!$D$16)/($A3782*($C$4/100)))&lt;=1,2*ASIN(($C$7*Coefficients!$D$16)/( $A3782*($C$4/100)))*180/PI(),180),IF(AND(C$9="L",C$10="D"),IF((($C$7*Coefficients!$E$16)/($A3782*($C$4/100)))&lt;=1,2*ASIN(($C$7*Coefficients!$E$16)/( $A3782*($C$4/100)))*180/PI(),180),IF(AND(C$9="C",C$10="D"),IF((($C$7*Coefficients!$F$16)/($A3782*($C$4/100)))&lt;=1,2*ASIN(($C$7*Coefficients!$F$16)/( $A3782*($C$4/100)))*180/PI(),180),FALSE))))</f>
        <v>1.3997397706203945</v>
      </c>
      <c r="H3782" s="50">
        <f>IF(AND(C$9="L",C$10="IB"),(($C$7*Coefficients!$C$16)/($A3782*SIN(C$5*PI()/180))*100/2)^2*PI(),IF(AND(C$9="C",C$10="IB"),(($C$7*Coefficients!$D$16)/($A3782*SIN(C$5*PI()/180))*100/2)^2*PI(),IF(AND(C$9="L",C$10="D"),(($C$7*Coefficients!$E$16)/($A3782*SIN(C$5*PI()/180))*100/2)^2*PI(),IF(AND(C$9="C",C$10="D"),(($C$7* Coefficients!$F$16)/($A3782*SIN(C$5*PI()/180))*100/2)^2*PI(),FALSE))))</f>
        <v>0.82218137626198717</v>
      </c>
      <c r="I3782" s="42">
        <f t="shared" si="415"/>
        <v>1.4324846832285238E-2</v>
      </c>
      <c r="L3782" s="44"/>
    </row>
    <row r="3783" spans="1:12" x14ac:dyDescent="0.25">
      <c r="A3783" s="51">
        <f t="shared" si="416"/>
        <v>55975.760149499751</v>
      </c>
      <c r="B3783" s="5">
        <f t="shared" si="410"/>
        <v>1.1873289848450673E-3</v>
      </c>
      <c r="C3783" s="49">
        <f t="shared" si="413"/>
        <v>-58.508578603099451</v>
      </c>
      <c r="D3783" s="5">
        <f t="shared" si="411"/>
        <v>538.44828326490483</v>
      </c>
      <c r="E3783" s="5">
        <f t="shared" si="412"/>
        <v>32939.577876921605</v>
      </c>
      <c r="F3783" s="5">
        <f t="shared" si="414"/>
        <v>45.177180293541277</v>
      </c>
      <c r="G3783" s="16">
        <f>IF(AND(C$9="L",C$10="IB"),IF((($C$7*Coefficients!$C$16)/($A3783*($C$4/100)))&lt;=1,2*ASIN(($C$7*Coefficients!$C$16)/( $A3783*($C$4/100)))*180/PI(),180),IF(AND(C$9="C",C$10="IB"),IF((($C$7*Coefficients!$D$16)/($A3783*($C$4/100)))&lt;=1,2*ASIN(($C$7*Coefficients!$D$16)/( $A3783*($C$4/100)))*180/PI(),180),IF(AND(C$9="L",C$10="D"),IF((($C$7*Coefficients!$E$16)/($A3783*($C$4/100)))&lt;=1,2*ASIN(($C$7*Coefficients!$E$16)/( $A3783*($C$4/100)))*180/PI(),180),IF(AND(C$9="C",C$10="D"),IF((($C$7*Coefficients!$F$16)/($A3783*($C$4/100)))&lt;=1,2*ASIN(($C$7*Coefficients!$F$16)/( $A3783*($C$4/100)))*180/PI(),180),FALSE))))</f>
        <v>1.3965202989107253</v>
      </c>
      <c r="H3783" s="50">
        <f>IF(AND(C$9="L",C$10="IB"),(($C$7*Coefficients!$C$16)/($A3783*SIN(C$5*PI()/180))*100/2)^2*PI(),IF(AND(C$9="C",C$10="IB"),(($C$7*Coefficients!$D$16)/($A3783*SIN(C$5*PI()/180))*100/2)^2*PI(),IF(AND(C$9="L",C$10="D"),(($C$7*Coefficients!$E$16)/($A3783*SIN(C$5*PI()/180))*100/2)^2*PI(),IF(AND(C$9="C",C$10="D"),(($C$7* Coefficients!$F$16)/($A3783*SIN(C$5*PI()/180))*100/2)^2*PI(),FALSE))))</f>
        <v>0.81840379597671598</v>
      </c>
      <c r="I3783" s="42">
        <f t="shared" si="415"/>
        <v>1.4291900598819282E-2</v>
      </c>
      <c r="L3783" s="44"/>
    </row>
    <row r="3784" spans="1:12" x14ac:dyDescent="0.25">
      <c r="A3784" s="51">
        <f t="shared" si="416"/>
        <v>56104.797603235755</v>
      </c>
      <c r="B3784" s="5">
        <f t="shared" si="410"/>
        <v>1.5254434724494518E-3</v>
      </c>
      <c r="C3784" s="49">
        <f t="shared" si="413"/>
        <v>-56.33207762287833</v>
      </c>
      <c r="D3784" s="5">
        <f t="shared" si="411"/>
        <v>539.68953475046681</v>
      </c>
      <c r="E3784" s="5">
        <f t="shared" si="412"/>
        <v>33091.620060260335</v>
      </c>
      <c r="F3784" s="5">
        <f t="shared" si="414"/>
        <v>45.197180293541273</v>
      </c>
      <c r="G3784" s="16">
        <f>IF(AND(C$9="L",C$10="IB"),IF((($C$7*Coefficients!$C$16)/($A3784*($C$4/100)))&lt;=1,2*ASIN(($C$7*Coefficients!$C$16)/( $A3784*($C$4/100)))*180/PI(),180),IF(AND(C$9="C",C$10="IB"),IF((($C$7*Coefficients!$D$16)/($A3784*($C$4/100)))&lt;=1,2*ASIN(($C$7*Coefficients!$D$16)/( $A3784*($C$4/100)))*180/PI(),180),IF(AND(C$9="L",C$10="D"),IF((($C$7*Coefficients!$E$16)/($A3784*($C$4/100)))&lt;=1,2*ASIN(($C$7*Coefficients!$E$16)/( $A3784*($C$4/100)))*180/PI(),180),IF(AND(C$9="C",C$10="D"),IF((($C$7*Coefficients!$F$16)/($A3784*($C$4/100)))&lt;=1,2*ASIN(($C$7*Coefficients!$F$16)/( $A3784*($C$4/100)))*180/PI(),180),FALSE))))</f>
        <v>1.3933082328790984</v>
      </c>
      <c r="H3784" s="50">
        <f>IF(AND(C$9="L",C$10="IB"),(($C$7*Coefficients!$C$16)/($A3784*SIN(C$5*PI()/180))*100/2)^2*PI(),IF(AND(C$9="C",C$10="IB"),(($C$7*Coefficients!$D$16)/($A3784*SIN(C$5*PI()/180))*100/2)^2*PI(),IF(AND(C$9="L",C$10="D"),(($C$7*Coefficients!$E$16)/($A3784*SIN(C$5*PI()/180))*100/2)^2*PI(),IF(AND(C$9="C",C$10="D"),(($C$7* Coefficients!$F$16)/($A3784*SIN(C$5*PI()/180))*100/2)^2*PI(),FALSE))))</f>
        <v>0.81464357209627702</v>
      </c>
      <c r="I3784" s="42">
        <f t="shared" si="415"/>
        <v>1.4259030139587587E-2</v>
      </c>
      <c r="L3784" s="44"/>
    </row>
    <row r="3785" spans="1:12" x14ac:dyDescent="0.25">
      <c r="A3785" s="51">
        <f t="shared" si="416"/>
        <v>56234.132519023588</v>
      </c>
      <c r="B3785" s="5">
        <f t="shared" si="410"/>
        <v>1.8144295086711443E-3</v>
      </c>
      <c r="C3785" s="49">
        <f t="shared" si="413"/>
        <v>-54.825197993080224</v>
      </c>
      <c r="D3785" s="5">
        <f t="shared" si="411"/>
        <v>540.93364761621751</v>
      </c>
      <c r="E3785" s="5">
        <f t="shared" si="412"/>
        <v>33244.364038430838</v>
      </c>
      <c r="F3785" s="5">
        <f t="shared" si="414"/>
        <v>45.217180293541269</v>
      </c>
      <c r="G3785" s="16">
        <f>IF(AND(C$9="L",C$10="IB"),IF((($C$7*Coefficients!$C$16)/($A3785*($C$4/100)))&lt;=1,2*ASIN(($C$7*Coefficients!$C$16)/( $A3785*($C$4/100)))*180/PI(),180),IF(AND(C$9="C",C$10="IB"),IF((($C$7*Coefficients!$D$16)/($A3785*($C$4/100)))&lt;=1,2*ASIN(($C$7*Coefficients!$D$16)/( $A3785*($C$4/100)))*180/PI(),180),IF(AND(C$9="L",C$10="D"),IF((($C$7*Coefficients!$E$16)/($A3785*($C$4/100)))&lt;=1,2*ASIN(($C$7*Coefficients!$E$16)/( $A3785*($C$4/100)))*180/PI(),180),IF(AND(C$9="C",C$10="D"),IF((($C$7*Coefficients!$F$16)/($A3785*($C$4/100)))&lt;=1,2*ASIN(($C$7*Coefficients!$F$16)/( $A3785*($C$4/100)))*180/PI(),180),FALSE))))</f>
        <v>1.3901035554853636</v>
      </c>
      <c r="H3785" s="50">
        <f>IF(AND(C$9="L",C$10="IB"),(($C$7*Coefficients!$C$16)/($A3785*SIN(C$5*PI()/180))*100/2)^2*PI(),IF(AND(C$9="C",C$10="IB"),(($C$7*Coefficients!$D$16)/($A3785*SIN(C$5*PI()/180))*100/2)^2*PI(),IF(AND(C$9="L",C$10="D"),(($C$7*Coefficients!$E$16)/($A3785*SIN(C$5*PI()/180))*100/2)^2*PI(),IF(AND(C$9="C",C$10="D"),(($C$7* Coefficients!$F$16)/($A3785*SIN(C$5*PI()/180))*100/2)^2*PI(),FALSE))))</f>
        <v>0.81090062487523351</v>
      </c>
      <c r="I3785" s="42">
        <f t="shared" si="415"/>
        <v>1.4226235280314248E-2</v>
      </c>
      <c r="L3785" s="44"/>
    </row>
    <row r="3786" spans="1:12" x14ac:dyDescent="0.25">
      <c r="A3786" s="51">
        <f t="shared" si="416"/>
        <v>56363.765582584092</v>
      </c>
      <c r="B3786" s="5">
        <f t="shared" si="410"/>
        <v>2.0452422498620209E-3</v>
      </c>
      <c r="C3786" s="49">
        <f t="shared" si="413"/>
        <v>-53.785104887143795</v>
      </c>
      <c r="D3786" s="5">
        <f t="shared" si="411"/>
        <v>542.18062845831957</v>
      </c>
      <c r="E3786" s="5">
        <f t="shared" si="412"/>
        <v>33397.813050770841</v>
      </c>
      <c r="F3786" s="5">
        <f t="shared" si="414"/>
        <v>45.237180293541272</v>
      </c>
      <c r="G3786" s="16">
        <f>IF(AND(C$9="L",C$10="IB"),IF((($C$7*Coefficients!$C$16)/($A3786*($C$4/100)))&lt;=1,2*ASIN(($C$7*Coefficients!$C$16)/( $A3786*($C$4/100)))*180/PI(),180),IF(AND(C$9="C",C$10="IB"),IF((($C$7*Coefficients!$D$16)/($A3786*($C$4/100)))&lt;=1,2*ASIN(($C$7*Coefficients!$D$16)/( $A3786*($C$4/100)))*180/PI(),180),IF(AND(C$9="L",C$10="D"),IF((($C$7*Coefficients!$E$16)/($A3786*($C$4/100)))&lt;=1,2*ASIN(($C$7*Coefficients!$E$16)/( $A3786*($C$4/100)))*180/PI(),180),IF(AND(C$9="C",C$10="D"),IF((($C$7*Coefficients!$F$16)/($A3786*($C$4/100)))&lt;=1,2*ASIN(($C$7*Coefficients!$F$16)/( $A3786*($C$4/100)))*180/PI(),180),FALSE))))</f>
        <v>1.3869062497286131</v>
      </c>
      <c r="H3786" s="50">
        <f>IF(AND(C$9="L",C$10="IB"),(($C$7*Coefficients!$C$16)/($A3786*SIN(C$5*PI()/180))*100/2)^2*PI(),IF(AND(C$9="C",C$10="IB"),(($C$7*Coefficients!$D$16)/($A3786*SIN(C$5*PI()/180))*100/2)^2*PI(),IF(AND(C$9="L",C$10="D"),(($C$7*Coefficients!$E$16)/($A3786*SIN(C$5*PI()/180))*100/2)^2*PI(),IF(AND(C$9="C",C$10="D"),(($C$7* Coefficients!$F$16)/($A3786*SIN(C$5*PI()/180))*100/2)^2*PI(),FALSE))))</f>
        <v>0.80717487493454576</v>
      </c>
      <c r="I3786" s="42">
        <f t="shared" si="415"/>
        <v>1.4193515847124185E-2</v>
      </c>
      <c r="L3786" s="44"/>
    </row>
    <row r="3787" spans="1:12" x14ac:dyDescent="0.25">
      <c r="A3787" s="51">
        <f t="shared" si="416"/>
        <v>56493.697481218871</v>
      </c>
      <c r="B3787" s="5">
        <f t="shared" si="410"/>
        <v>2.2106250018944147E-3</v>
      </c>
      <c r="C3787" s="49">
        <f t="shared" si="413"/>
        <v>-53.109698449380012</v>
      </c>
      <c r="D3787" s="5">
        <f t="shared" si="411"/>
        <v>543.43048388814111</v>
      </c>
      <c r="E3787" s="5">
        <f t="shared" si="412"/>
        <v>33551.970351570242</v>
      </c>
      <c r="F3787" s="5">
        <f t="shared" si="414"/>
        <v>45.257180293541275</v>
      </c>
      <c r="G3787" s="16">
        <f>IF(AND(C$9="L",C$10="IB"),IF((($C$7*Coefficients!$C$16)/($A3787*($C$4/100)))&lt;=1,2*ASIN(($C$7*Coefficients!$C$16)/( $A3787*($C$4/100)))*180/PI(),180),IF(AND(C$9="C",C$10="IB"),IF((($C$7*Coefficients!$D$16)/($A3787*($C$4/100)))&lt;=1,2*ASIN(($C$7*Coefficients!$D$16)/( $A3787*($C$4/100)))*180/PI(),180),IF(AND(C$9="L",C$10="D"),IF((($C$7*Coefficients!$E$16)/($A3787*($C$4/100)))&lt;=1,2*ASIN(($C$7*Coefficients!$E$16)/( $A3787*($C$4/100)))*180/PI(),180),IF(AND(C$9="C",C$10="D"),IF((($C$7*Coefficients!$F$16)/($A3787*($C$4/100)))&lt;=1,2*ASIN(($C$7*Coefficients!$F$16)/( $A3787*($C$4/100)))*180/PI(),180),FALSE))))</f>
        <v>1.3837162986470923</v>
      </c>
      <c r="H3787" s="50">
        <f>IF(AND(C$9="L",C$10="IB"),(($C$7*Coefficients!$C$16)/($A3787*SIN(C$5*PI()/180))*100/2)^2*PI(),IF(AND(C$9="C",C$10="IB"),(($C$7*Coefficients!$D$16)/($A3787*SIN(C$5*PI()/180))*100/2)^2*PI(),IF(AND(C$9="L",C$10="D"),(($C$7*Coefficients!$E$16)/($A3787*SIN(C$5*PI()/180))*100/2)^2*PI(),IF(AND(C$9="C",C$10="D"),(($C$7* Coefficients!$F$16)/($A3787*SIN(C$5*PI()/180))*100/2)^2*PI(),FALSE))))</f>
        <v>0.80346624325988825</v>
      </c>
      <c r="I3787" s="42">
        <f t="shared" si="415"/>
        <v>1.4160871666542223E-2</v>
      </c>
      <c r="L3787" s="44"/>
    </row>
    <row r="3788" spans="1:12" x14ac:dyDescent="0.25">
      <c r="A3788" s="51">
        <f t="shared" si="416"/>
        <v>56623.928903813918</v>
      </c>
      <c r="B3788" s="5">
        <f t="shared" si="410"/>
        <v>2.3053550884805677E-3</v>
      </c>
      <c r="C3788" s="49">
        <f t="shared" si="413"/>
        <v>-52.745243435069689</v>
      </c>
      <c r="D3788" s="5">
        <f t="shared" si="411"/>
        <v>544.68322053229156</v>
      </c>
      <c r="E3788" s="5">
        <f t="shared" si="412"/>
        <v>33706.839210140024</v>
      </c>
      <c r="F3788" s="5">
        <f t="shared" si="414"/>
        <v>45.277180293541271</v>
      </c>
      <c r="G3788" s="16">
        <f>IF(AND(C$9="L",C$10="IB"),IF((($C$7*Coefficients!$C$16)/($A3788*($C$4/100)))&lt;=1,2*ASIN(($C$7*Coefficients!$C$16)/( $A3788*($C$4/100)))*180/PI(),180),IF(AND(C$9="C",C$10="IB"),IF((($C$7*Coefficients!$D$16)/($A3788*($C$4/100)))&lt;=1,2*ASIN(($C$7*Coefficients!$D$16)/( $A3788*($C$4/100)))*180/PI(),180),IF(AND(C$9="L",C$10="D"),IF((($C$7*Coefficients!$E$16)/($A3788*($C$4/100)))&lt;=1,2*ASIN(($C$7*Coefficients!$E$16)/( $A3788*($C$4/100)))*180/PI(),180),IF(AND(C$9="C",C$10="D"),IF((($C$7*Coefficients!$F$16)/($A3788*($C$4/100)))&lt;=1,2*ASIN(($C$7*Coefficients!$F$16)/( $A3788*($C$4/100)))*180/PI(),180),FALSE))))</f>
        <v>1.3805336853181092</v>
      </c>
      <c r="H3788" s="50">
        <f>IF(AND(C$9="L",C$10="IB"),(($C$7*Coefficients!$C$16)/($A3788*SIN(C$5*PI()/180))*100/2)^2*PI(),IF(AND(C$9="C",C$10="IB"),(($C$7*Coefficients!$D$16)/($A3788*SIN(C$5*PI()/180))*100/2)^2*PI(),IF(AND(C$9="L",C$10="D"),(($C$7*Coefficients!$E$16)/($A3788*SIN(C$5*PI()/180))*100/2)^2*PI(),IF(AND(C$9="C",C$10="D"),(($C$7* Coefficients!$F$16)/($A3788*SIN(C$5*PI()/180))*100/2)^2*PI(),FALSE))))</f>
        <v>0.79977465119997271</v>
      </c>
      <c r="I3788" s="42">
        <f t="shared" si="415"/>
        <v>1.4128302565492164E-2</v>
      </c>
      <c r="L3788" s="44"/>
    </row>
    <row r="3789" spans="1:12" x14ac:dyDescent="0.25">
      <c r="A3789" s="51">
        <f t="shared" si="416"/>
        <v>56754.460540843269</v>
      </c>
      <c r="B3789" s="5">
        <f t="shared" si="410"/>
        <v>2.3264284347993529E-3</v>
      </c>
      <c r="C3789" s="49">
        <f t="shared" si="413"/>
        <v>-52.666206052382392</v>
      </c>
      <c r="D3789" s="5">
        <f t="shared" si="411"/>
        <v>545.93884503265554</v>
      </c>
      <c r="E3789" s="5">
        <f t="shared" si="412"/>
        <v>33862.4229108816</v>
      </c>
      <c r="F3789" s="5">
        <f t="shared" si="414"/>
        <v>45.297180293541274</v>
      </c>
      <c r="G3789" s="16">
        <f>IF(AND(C$9="L",C$10="IB"),IF((($C$7*Coefficients!$C$16)/($A3789*($C$4/100)))&lt;=1,2*ASIN(($C$7*Coefficients!$C$16)/( $A3789*($C$4/100)))*180/PI(),180),IF(AND(C$9="C",C$10="IB"),IF((($C$7*Coefficients!$D$16)/($A3789*($C$4/100)))&lt;=1,2*ASIN(($C$7*Coefficients!$D$16)/( $A3789*($C$4/100)))*180/PI(),180),IF(AND(C$9="L",C$10="D"),IF((($C$7*Coefficients!$E$16)/($A3789*($C$4/100)))&lt;=1,2*ASIN(($C$7*Coefficients!$E$16)/( $A3789*($C$4/100)))*180/PI(),180),IF(AND(C$9="C",C$10="D"),IF((($C$7*Coefficients!$F$16)/($A3789*($C$4/100)))&lt;=1,2*ASIN(($C$7*Coefficients!$F$16)/( $A3789*($C$4/100)))*180/PI(),180),FALSE))))</f>
        <v>1.3773583928579438</v>
      </c>
      <c r="H3789" s="50">
        <f>IF(AND(C$9="L",C$10="IB"),(($C$7*Coefficients!$C$16)/($A3789*SIN(C$5*PI()/180))*100/2)^2*PI(),IF(AND(C$9="C",C$10="IB"),(($C$7*Coefficients!$D$16)/($A3789*SIN(C$5*PI()/180))*100/2)^2*PI(),IF(AND(C$9="L",C$10="D"),(($C$7*Coefficients!$E$16)/($A3789*SIN(C$5*PI()/180))*100/2)^2*PI(),IF(AND(C$9="C",C$10="D"),(($C$7* Coefficients!$F$16)/($A3789*SIN(C$5*PI()/180))*100/2)^2*PI(),FALSE))))</f>
        <v>0.79610002046488082</v>
      </c>
      <c r="I3789" s="42">
        <f t="shared" si="415"/>
        <v>1.4095808371295876E-2</v>
      </c>
      <c r="L3789" s="44"/>
    </row>
    <row r="3790" spans="1:12" x14ac:dyDescent="0.25">
      <c r="A3790" s="51">
        <f t="shared" si="416"/>
        <v>56885.293084372672</v>
      </c>
      <c r="B3790" s="5">
        <f t="shared" si="410"/>
        <v>2.273175823218863E-3</v>
      </c>
      <c r="C3790" s="49">
        <f t="shared" si="413"/>
        <v>-52.867339432437703</v>
      </c>
      <c r="D3790" s="5">
        <f t="shared" si="411"/>
        <v>547.19736404642947</v>
      </c>
      <c r="E3790" s="5">
        <f t="shared" si="412"/>
        <v>34018.724753356568</v>
      </c>
      <c r="F3790" s="5">
        <f t="shared" si="414"/>
        <v>45.31718029354127</v>
      </c>
      <c r="G3790" s="16">
        <f>IF(AND(C$9="L",C$10="IB"),IF((($C$7*Coefficients!$C$16)/($A3790*($C$4/100)))&lt;=1,2*ASIN(($C$7*Coefficients!$C$16)/( $A3790*($C$4/100)))*180/PI(),180),IF(AND(C$9="C",C$10="IB"),IF((($C$7*Coefficients!$D$16)/($A3790*($C$4/100)))&lt;=1,2*ASIN(($C$7*Coefficients!$D$16)/( $A3790*($C$4/100)))*180/PI(),180),IF(AND(C$9="L",C$10="D"),IF((($C$7*Coefficients!$E$16)/($A3790*($C$4/100)))&lt;=1,2*ASIN(($C$7*Coefficients!$E$16)/( $A3790*($C$4/100)))*180/PI(),180),IF(AND(C$9="C",C$10="D"),IF((($C$7*Coefficients!$F$16)/($A3790*($C$4/100)))&lt;=1,2*ASIN(($C$7*Coefficients!$F$16)/( $A3790*($C$4/100)))*180/PI(),180),FALSE))))</f>
        <v>1.3741904044217592</v>
      </c>
      <c r="H3790" s="50">
        <f>IF(AND(C$9="L",C$10="IB"),(($C$7*Coefficients!$C$16)/($A3790*SIN(C$5*PI()/180))*100/2)^2*PI(),IF(AND(C$9="C",C$10="IB"),(($C$7*Coefficients!$D$16)/($A3790*SIN(C$5*PI()/180))*100/2)^2*PI(),IF(AND(C$9="L",C$10="D"),(($C$7*Coefficients!$E$16)/($A3790*SIN(C$5*PI()/180))*100/2)^2*PI(),IF(AND(C$9="C",C$10="D"),(($C$7* Coefficients!$F$16)/($A3790*SIN(C$5*PI()/180))*100/2)^2*PI(),FALSE))))</f>
        <v>0.79244227312440418</v>
      </c>
      <c r="I3790" s="42">
        <f t="shared" si="415"/>
        <v>1.4063388911672378E-2</v>
      </c>
      <c r="L3790" s="44"/>
    </row>
    <row r="3791" spans="1:12" x14ac:dyDescent="0.25">
      <c r="A3791" s="51">
        <f t="shared" si="416"/>
        <v>57016.42722806325</v>
      </c>
      <c r="B3791" s="5">
        <f t="shared" si="410"/>
        <v>2.1473058179394752E-3</v>
      </c>
      <c r="C3791" s="49">
        <f t="shared" si="413"/>
        <v>-53.362121984256717</v>
      </c>
      <c r="D3791" s="5">
        <f t="shared" si="411"/>
        <v>548.45878424615546</v>
      </c>
      <c r="E3791" s="5">
        <f t="shared" si="412"/>
        <v>34175.748052356495</v>
      </c>
      <c r="F3791" s="5">
        <f t="shared" si="414"/>
        <v>45.337180293541266</v>
      </c>
      <c r="G3791" s="16">
        <f>IF(AND(C$9="L",C$10="IB"),IF((($C$7*Coefficients!$C$16)/($A3791*($C$4/100)))&lt;=1,2*ASIN(($C$7*Coefficients!$C$16)/( $A3791*($C$4/100)))*180/PI(),180),IF(AND(C$9="C",C$10="IB"),IF((($C$7*Coefficients!$D$16)/($A3791*($C$4/100)))&lt;=1,2*ASIN(($C$7*Coefficients!$D$16)/( $A3791*($C$4/100)))*180/PI(),180),IF(AND(C$9="L",C$10="D"),IF((($C$7*Coefficients!$E$16)/($A3791*($C$4/100)))&lt;=1,2*ASIN(($C$7*Coefficients!$E$16)/( $A3791*($C$4/100)))*180/PI(),180),IF(AND(C$9="C",C$10="D"),IF((($C$7*Coefficients!$F$16)/($A3791*($C$4/100)))&lt;=1,2*ASIN(($C$7*Coefficients!$F$16)/( $A3791*($C$4/100)))*180/PI(),180),FALSE))))</f>
        <v>1.3710297032035073</v>
      </c>
      <c r="H3791" s="50">
        <f>IF(AND(C$9="L",C$10="IB"),(($C$7*Coefficients!$C$16)/($A3791*SIN(C$5*PI()/180))*100/2)^2*PI(),IF(AND(C$9="C",C$10="IB"),(($C$7*Coefficients!$D$16)/($A3791*SIN(C$5*PI()/180))*100/2)^2*PI(),IF(AND(C$9="L",C$10="D"),(($C$7*Coefficients!$E$16)/($A3791*SIN(C$5*PI()/180))*100/2)^2*PI(),IF(AND(C$9="C",C$10="D"),(($C$7* Coefficients!$F$16)/($A3791*SIN(C$5*PI()/180))*100/2)^2*PI(),FALSE))))</f>
        <v>0.7888013316063901</v>
      </c>
      <c r="I3791" s="42">
        <f t="shared" si="415"/>
        <v>1.4031044014736919E-2</v>
      </c>
      <c r="L3791" s="44"/>
    </row>
    <row r="3792" spans="1:12" x14ac:dyDescent="0.25">
      <c r="A3792" s="51">
        <f t="shared" si="416"/>
        <v>57147.863667175174</v>
      </c>
      <c r="B3792" s="5">
        <f t="shared" si="410"/>
        <v>1.9528716148525711E-3</v>
      </c>
      <c r="C3792" s="49">
        <f t="shared" si="413"/>
        <v>-54.186526140836115</v>
      </c>
      <c r="D3792" s="5">
        <f t="shared" si="411"/>
        <v>549.72311231975823</v>
      </c>
      <c r="E3792" s="5">
        <f t="shared" si="412"/>
        <v>34333.496137973452</v>
      </c>
      <c r="F3792" s="5">
        <f t="shared" si="414"/>
        <v>45.357180293541276</v>
      </c>
      <c r="G3792" s="16">
        <f>IF(AND(C$9="L",C$10="IB"),IF((($C$7*Coefficients!$C$16)/($A3792*($C$4/100)))&lt;=1,2*ASIN(($C$7*Coefficients!$C$16)/( $A3792*($C$4/100)))*180/PI(),180),IF(AND(C$9="C",C$10="IB"),IF((($C$7*Coefficients!$D$16)/($A3792*($C$4/100)))&lt;=1,2*ASIN(($C$7*Coefficients!$D$16)/( $A3792*($C$4/100)))*180/PI(),180),IF(AND(C$9="L",C$10="D"),IF((($C$7*Coefficients!$E$16)/($A3792*($C$4/100)))&lt;=1,2*ASIN(($C$7*Coefficients!$E$16)/( $A3792*($C$4/100)))*180/PI(),180),IF(AND(C$9="C",C$10="D"),IF((($C$7*Coefficients!$F$16)/($A3792*($C$4/100)))&lt;=1,2*ASIN(($C$7*Coefficients!$F$16)/( $A3792*($C$4/100)))*180/PI(),180),FALSE))))</f>
        <v>1.3678762724358473</v>
      </c>
      <c r="H3792" s="50">
        <f>IF(AND(C$9="L",C$10="IB"),(($C$7*Coefficients!$C$16)/($A3792*SIN(C$5*PI()/180))*100/2)^2*PI(),IF(AND(C$9="C",C$10="IB"),(($C$7*Coefficients!$D$16)/($A3792*SIN(C$5*PI()/180))*100/2)^2*PI(),IF(AND(C$9="L",C$10="D"),(($C$7*Coefficients!$E$16)/($A3792*SIN(C$5*PI()/180))*100/2)^2*PI(),IF(AND(C$9="C",C$10="D"),(($C$7* Coefficients!$F$16)/($A3792*SIN(C$5*PI()/180))*100/2)^2*PI(),FALSE))))</f>
        <v>0.7851771186950991</v>
      </c>
      <c r="I3792" s="42">
        <f t="shared" si="415"/>
        <v>1.3998773509000081E-2</v>
      </c>
      <c r="L3792" s="44"/>
    </row>
    <row r="3793" spans="1:12" x14ac:dyDescent="0.25">
      <c r="A3793" s="51">
        <f t="shared" si="416"/>
        <v>57279.603098571359</v>
      </c>
      <c r="B3793" s="5">
        <f t="shared" si="410"/>
        <v>1.6961614849042327E-3</v>
      </c>
      <c r="C3793" s="49">
        <f t="shared" si="413"/>
        <v>-55.410656052621292</v>
      </c>
      <c r="D3793" s="5">
        <f t="shared" si="411"/>
        <v>550.99035497057935</v>
      </c>
      <c r="E3793" s="5">
        <f t="shared" si="412"/>
        <v>34491.972355670419</v>
      </c>
      <c r="F3793" s="5">
        <f t="shared" si="414"/>
        <v>45.377180293541272</v>
      </c>
      <c r="G3793" s="16">
        <f>IF(AND(C$9="L",C$10="IB"),IF((($C$7*Coefficients!$C$16)/($A3793*($C$4/100)))&lt;=1,2*ASIN(($C$7*Coefficients!$C$16)/( $A3793*($C$4/100)))*180/PI(),180),IF(AND(C$9="C",C$10="IB"),IF((($C$7*Coefficients!$D$16)/($A3793*($C$4/100)))&lt;=1,2*ASIN(($C$7*Coefficients!$D$16)/( $A3793*($C$4/100)))*180/PI(),180),IF(AND(C$9="L",C$10="D"),IF((($C$7*Coefficients!$E$16)/($A3793*($C$4/100)))&lt;=1,2*ASIN(($C$7*Coefficients!$E$16)/( $A3793*($C$4/100)))*180/PI(),180),IF(AND(C$9="C",C$10="D"),IF((($C$7*Coefficients!$F$16)/($A3793*($C$4/100)))&lt;=1,2*ASIN(($C$7*Coefficients!$F$16)/( $A3793*($C$4/100)))*180/PI(),180),FALSE))))</f>
        <v>1.3647300953900501</v>
      </c>
      <c r="H3793" s="50">
        <f>IF(AND(C$9="L",C$10="IB"),(($C$7*Coefficients!$C$16)/($A3793*SIN(C$5*PI()/180))*100/2)^2*PI(),IF(AND(C$9="C",C$10="IB"),(($C$7*Coefficients!$D$16)/($A3793*SIN(C$5*PI()/180))*100/2)^2*PI(),IF(AND(C$9="L",C$10="D"),(($C$7*Coefficients!$E$16)/($A3793*SIN(C$5*PI()/180))*100/2)^2*PI(),IF(AND(C$9="C",C$10="D"),(($C$7* Coefficients!$F$16)/($A3793*SIN(C$5*PI()/180))*100/2)^2*PI(),FALSE))))</f>
        <v>0.7815695575295647</v>
      </c>
      <c r="I3793" s="42">
        <f t="shared" si="415"/>
        <v>1.396657722336685E-2</v>
      </c>
      <c r="L3793" s="44"/>
    </row>
    <row r="3794" spans="1:12" x14ac:dyDescent="0.25">
      <c r="A3794" s="51">
        <f t="shared" si="416"/>
        <v>57411.646220721159</v>
      </c>
      <c r="B3794" s="5">
        <f t="shared" si="410"/>
        <v>1.385514969319584E-3</v>
      </c>
      <c r="C3794" s="49">
        <f t="shared" si="413"/>
        <v>-57.167775553423176</v>
      </c>
      <c r="D3794" s="5">
        <f t="shared" si="411"/>
        <v>552.26051891741292</v>
      </c>
      <c r="E3794" s="5">
        <f t="shared" si="412"/>
        <v>34651.180066352383</v>
      </c>
      <c r="F3794" s="5">
        <f t="shared" si="414"/>
        <v>45.397180293541268</v>
      </c>
      <c r="G3794" s="16">
        <f>IF(AND(C$9="L",C$10="IB"),IF((($C$7*Coefficients!$C$16)/($A3794*($C$4/100)))&lt;=1,2*ASIN(($C$7*Coefficients!$C$16)/( $A3794*($C$4/100)))*180/PI(),180),IF(AND(C$9="C",C$10="IB"),IF((($C$7*Coefficients!$D$16)/($A3794*($C$4/100)))&lt;=1,2*ASIN(($C$7*Coefficients!$D$16)/( $A3794*($C$4/100)))*180/PI(),180),IF(AND(C$9="L",C$10="D"),IF((($C$7*Coefficients!$E$16)/($A3794*($C$4/100)))&lt;=1,2*ASIN(($C$7*Coefficients!$E$16)/( $A3794*($C$4/100)))*180/PI(),180),IF(AND(C$9="C",C$10="D"),IF((($C$7*Coefficients!$F$16)/($A3794*($C$4/100)))&lt;=1,2*ASIN(($C$7*Coefficients!$F$16)/( $A3794*($C$4/100)))*180/PI(),180),FALSE))))</f>
        <v>1.3615911553759092</v>
      </c>
      <c r="H3794" s="50">
        <f>IF(AND(C$9="L",C$10="IB"),(($C$7*Coefficients!$C$16)/($A3794*SIN(C$5*PI()/180))*100/2)^2*PI(),IF(AND(C$9="C",C$10="IB"),(($C$7*Coefficients!$D$16)/($A3794*SIN(C$5*PI()/180))*100/2)^2*PI(),IF(AND(C$9="L",C$10="D"),(($C$7*Coefficients!$E$16)/($A3794*SIN(C$5*PI()/180))*100/2)^2*PI(),IF(AND(C$9="C",C$10="D"),(($C$7* Coefficients!$F$16)/($A3794*SIN(C$5*PI()/180))*100/2)^2*PI(),FALSE))))</f>
        <v>0.77797857160196471</v>
      </c>
      <c r="I3794" s="42">
        <f t="shared" si="415"/>
        <v>1.3934454987135728E-2</v>
      </c>
      <c r="L3794" s="44"/>
    </row>
    <row r="3795" spans="1:12" x14ac:dyDescent="0.25">
      <c r="A3795" s="51">
        <f t="shared" si="416"/>
        <v>57543.993733704068</v>
      </c>
      <c r="B3795" s="5">
        <f t="shared" si="410"/>
        <v>1.0310694733709968E-3</v>
      </c>
      <c r="C3795" s="49">
        <f t="shared" si="413"/>
        <v>-59.734241420126949</v>
      </c>
      <c r="D3795" s="5">
        <f t="shared" si="411"/>
        <v>553.53361089454177</v>
      </c>
      <c r="E3795" s="5">
        <f t="shared" si="412"/>
        <v>34811.122646437565</v>
      </c>
      <c r="F3795" s="5">
        <f t="shared" si="414"/>
        <v>45.417180293541264</v>
      </c>
      <c r="G3795" s="16">
        <f>IF(AND(C$9="L",C$10="IB"),IF((($C$7*Coefficients!$C$16)/($A3795*($C$4/100)))&lt;=1,2*ASIN(($C$7*Coefficients!$C$16)/( $A3795*($C$4/100)))*180/PI(),180),IF(AND(C$9="C",C$10="IB"),IF((($C$7*Coefficients!$D$16)/($A3795*($C$4/100)))&lt;=1,2*ASIN(($C$7*Coefficients!$D$16)/( $A3795*($C$4/100)))*180/PI(),180),IF(AND(C$9="L",C$10="D"),IF((($C$7*Coefficients!$E$16)/($A3795*($C$4/100)))&lt;=1,2*ASIN(($C$7*Coefficients!$E$16)/( $A3795*($C$4/100)))*180/PI(),180),IF(AND(C$9="C",C$10="D"),IF((($C$7*Coefficients!$F$16)/($A3795*($C$4/100)))&lt;=1,2*ASIN(($C$7*Coefficients!$F$16)/( $A3795*($C$4/100)))*180/PI(),180),FALSE))))</f>
        <v>1.358459435741656</v>
      </c>
      <c r="H3795" s="50">
        <f>IF(AND(C$9="L",C$10="IB"),(($C$7*Coefficients!$C$16)/($A3795*SIN(C$5*PI()/180))*100/2)^2*PI(),IF(AND(C$9="C",C$10="IB"),(($C$7*Coefficients!$D$16)/($A3795*SIN(C$5*PI()/180))*100/2)^2*PI(),IF(AND(C$9="L",C$10="D"),(($C$7*Coefficients!$E$16)/($A3795*SIN(C$5*PI()/180))*100/2)^2*PI(),IF(AND(C$9="C",C$10="D"),(($C$7* Coefficients!$F$16)/($A3795*SIN(C$5*PI()/180))*100/2)^2*PI(),FALSE))))</f>
        <v>0.77440408475599853</v>
      </c>
      <c r="I3795" s="42">
        <f t="shared" si="415"/>
        <v>1.3902406629997813E-2</v>
      </c>
      <c r="L3795" s="44"/>
    </row>
    <row r="3796" spans="1:12" x14ac:dyDescent="0.25">
      <c r="A3796" s="51">
        <f t="shared" si="416"/>
        <v>57676.646339213417</v>
      </c>
      <c r="B3796" s="5">
        <f t="shared" si="410"/>
        <v>6.444443092277391E-4</v>
      </c>
      <c r="C3796" s="49">
        <f t="shared" si="413"/>
        <v>-63.816292139992839</v>
      </c>
      <c r="D3796" s="5">
        <f t="shared" si="411"/>
        <v>554.80963765177319</v>
      </c>
      <c r="E3796" s="5">
        <f t="shared" si="412"/>
        <v>34971.803487929013</v>
      </c>
      <c r="F3796" s="5">
        <f t="shared" si="414"/>
        <v>45.43718029354126</v>
      </c>
      <c r="G3796" s="16">
        <f>IF(AND(C$9="L",C$10="IB"),IF((($C$7*Coefficients!$C$16)/($A3796*($C$4/100)))&lt;=1,2*ASIN(($C$7*Coefficients!$C$16)/( $A3796*($C$4/100)))*180/PI(),180),IF(AND(C$9="C",C$10="IB"),IF((($C$7*Coefficients!$D$16)/($A3796*($C$4/100)))&lt;=1,2*ASIN(($C$7*Coefficients!$D$16)/( $A3796*($C$4/100)))*180/PI(),180),IF(AND(C$9="L",C$10="D"),IF((($C$7*Coefficients!$E$16)/($A3796*($C$4/100)))&lt;=1,2*ASIN(($C$7*Coefficients!$E$16)/( $A3796*($C$4/100)))*180/PI(),180),IF(AND(C$9="C",C$10="D"),IF((($C$7*Coefficients!$F$16)/($A3796*($C$4/100)))&lt;=1,2*ASIN(($C$7*Coefficients!$F$16)/( $A3796*($C$4/100)))*180/PI(),180),FALSE))))</f>
        <v>1.3553349198738676</v>
      </c>
      <c r="H3796" s="50">
        <f>IF(AND(C$9="L",C$10="IB"),(($C$7*Coefficients!$C$16)/($A3796*SIN(C$5*PI()/180))*100/2)^2*PI(),IF(AND(C$9="C",C$10="IB"),(($C$7*Coefficients!$D$16)/($A3796*SIN(C$5*PI()/180))*100/2)^2*PI(),IF(AND(C$9="L",C$10="D"),(($C$7*Coefficients!$E$16)/($A3796*SIN(C$5*PI()/180))*100/2)^2*PI(),IF(AND(C$9="C",C$10="D"),(($C$7* Coefficients!$F$16)/($A3796*SIN(C$5*PI()/180))*100/2)^2*PI(),FALSE))))</f>
        <v>0.77084602118527235</v>
      </c>
      <c r="I3796" s="42">
        <f t="shared" si="415"/>
        <v>1.3870431982035908E-2</v>
      </c>
      <c r="L3796" s="44"/>
    </row>
    <row r="3797" spans="1:12" x14ac:dyDescent="0.25">
      <c r="A3797" s="51">
        <f t="shared" si="416"/>
        <v>57809.60474056012</v>
      </c>
      <c r="B3797" s="5">
        <f t="shared" si="410"/>
        <v>2.3837147483443051E-4</v>
      </c>
      <c r="C3797" s="49">
        <f t="shared" si="413"/>
        <v>-72.454914329576326</v>
      </c>
      <c r="D3797" s="5">
        <f t="shared" si="411"/>
        <v>556.08860595447379</v>
      </c>
      <c r="E3797" s="5">
        <f t="shared" si="412"/>
        <v>35133.225998486538</v>
      </c>
      <c r="F3797" s="5">
        <f t="shared" si="414"/>
        <v>45.457180293541271</v>
      </c>
      <c r="G3797" s="16">
        <f>IF(AND(C$9="L",C$10="IB"),IF((($C$7*Coefficients!$C$16)/($A3797*($C$4/100)))&lt;=1,2*ASIN(($C$7*Coefficients!$C$16)/( $A3797*($C$4/100)))*180/PI(),180),IF(AND(C$9="C",C$10="IB"),IF((($C$7*Coefficients!$D$16)/($A3797*($C$4/100)))&lt;=1,2*ASIN(($C$7*Coefficients!$D$16)/( $A3797*($C$4/100)))*180/PI(),180),IF(AND(C$9="L",C$10="D"),IF((($C$7*Coefficients!$E$16)/($A3797*($C$4/100)))&lt;=1,2*ASIN(($C$7*Coefficients!$E$16)/( $A3797*($C$4/100)))*180/PI(),180),IF(AND(C$9="C",C$10="D"),IF((($C$7*Coefficients!$F$16)/($A3797*($C$4/100)))&lt;=1,2*ASIN(($C$7*Coefficients!$F$16)/( $A3797*($C$4/100)))*180/PI(),180),FALSE))))</f>
        <v>1.3522175911973777</v>
      </c>
      <c r="H3797" s="50">
        <f>IF(AND(C$9="L",C$10="IB"),(($C$7*Coefficients!$C$16)/($A3797*SIN(C$5*PI()/180))*100/2)^2*PI(),IF(AND(C$9="C",C$10="IB"),(($C$7*Coefficients!$D$16)/($A3797*SIN(C$5*PI()/180))*100/2)^2*PI(),IF(AND(C$9="L",C$10="D"),(($C$7*Coefficients!$E$16)/($A3797*SIN(C$5*PI()/180))*100/2)^2*PI(),IF(AND(C$9="C",C$10="D"),(($C$7* Coefficients!$F$16)/($A3797*SIN(C$5*PI()/180))*100/2)^2*PI(),FALSE))))</f>
        <v>0.76730430543169004</v>
      </c>
      <c r="I3797" s="42">
        <f t="shared" si="415"/>
        <v>1.3838530873723611E-2</v>
      </c>
      <c r="L3797" s="44"/>
    </row>
    <row r="3798" spans="1:12" x14ac:dyDescent="0.25">
      <c r="A3798" s="51">
        <f t="shared" si="416"/>
        <v>57942.869642676385</v>
      </c>
      <c r="B3798" s="5">
        <f t="shared" si="410"/>
        <v>1.7371555570559841E-4</v>
      </c>
      <c r="C3798" s="49">
        <f t="shared" si="413"/>
        <v>-75.203225800935328</v>
      </c>
      <c r="D3798" s="5">
        <f t="shared" si="411"/>
        <v>557.37052258360598</v>
      </c>
      <c r="E3798" s="5">
        <f t="shared" si="412"/>
        <v>35295.393601499003</v>
      </c>
      <c r="F3798" s="5">
        <f t="shared" si="414"/>
        <v>45.477180293541267</v>
      </c>
      <c r="G3798" s="16">
        <f>IF(AND(C$9="L",C$10="IB"),IF((($C$7*Coefficients!$C$16)/($A3798*($C$4/100)))&lt;=1,2*ASIN(($C$7*Coefficients!$C$16)/( $A3798*($C$4/100)))*180/PI(),180),IF(AND(C$9="C",C$10="IB"),IF((($C$7*Coefficients!$D$16)/($A3798*($C$4/100)))&lt;=1,2*ASIN(($C$7*Coefficients!$D$16)/( $A3798*($C$4/100)))*180/PI(),180),IF(AND(C$9="L",C$10="D"),IF((($C$7*Coefficients!$E$16)/($A3798*($C$4/100)))&lt;=1,2*ASIN(($C$7*Coefficients!$E$16)/( $A3798*($C$4/100)))*180/PI(),180),IF(AND(C$9="C",C$10="D"),IF((($C$7*Coefficients!$F$16)/($A3798*($C$4/100)))&lt;=1,2*ASIN(($C$7*Coefficients!$F$16)/( $A3798*($C$4/100)))*180/PI(),180),FALSE))))</f>
        <v>1.3491074331751924</v>
      </c>
      <c r="H3798" s="50">
        <f>IF(AND(C$9="L",C$10="IB"),(($C$7*Coefficients!$C$16)/($A3798*SIN(C$5*PI()/180))*100/2)^2*PI(),IF(AND(C$9="C",C$10="IB"),(($C$7*Coefficients!$D$16)/($A3798*SIN(C$5*PI()/180))*100/2)^2*PI(),IF(AND(C$9="L",C$10="D"),(($C$7*Coefficients!$E$16)/($A3798*SIN(C$5*PI()/180))*100/2)^2*PI(),IF(AND(C$9="C",C$10="D"),(($C$7* Coefficients!$F$16)/($A3798*SIN(C$5*PI()/180))*100/2)^2*PI(),FALSE))))</f>
        <v>0.76377886238385506</v>
      </c>
      <c r="I3798" s="42">
        <f t="shared" si="415"/>
        <v>1.3806703135924421E-2</v>
      </c>
      <c r="L3798" s="44"/>
    </row>
    <row r="3799" spans="1:12" x14ac:dyDescent="0.25">
      <c r="A3799" s="51">
        <f t="shared" si="416"/>
        <v>58076.441752119455</v>
      </c>
      <c r="B3799" s="5">
        <f t="shared" si="410"/>
        <v>5.7812208915124924E-4</v>
      </c>
      <c r="C3799" s="49">
        <f t="shared" si="413"/>
        <v>-64.759608731742645</v>
      </c>
      <c r="D3799" s="5">
        <f t="shared" si="411"/>
        <v>558.65539433576464</v>
      </c>
      <c r="E3799" s="5">
        <f t="shared" si="412"/>
        <v>35458.309736156923</v>
      </c>
      <c r="F3799" s="5">
        <f t="shared" si="414"/>
        <v>45.497180293541263</v>
      </c>
      <c r="G3799" s="16">
        <f>IF(AND(C$9="L",C$10="IB"),IF((($C$7*Coefficients!$C$16)/($A3799*($C$4/100)))&lt;=1,2*ASIN(($C$7*Coefficients!$C$16)/( $A3799*($C$4/100)))*180/PI(),180),IF(AND(C$9="C",C$10="IB"),IF((($C$7*Coefficients!$D$16)/($A3799*($C$4/100)))&lt;=1,2*ASIN(($C$7*Coefficients!$D$16)/( $A3799*($C$4/100)))*180/PI(),180),IF(AND(C$9="L",C$10="D"),IF((($C$7*Coefficients!$E$16)/($A3799*($C$4/100)))&lt;=1,2*ASIN(($C$7*Coefficients!$E$16)/( $A3799*($C$4/100)))*180/PI(),180),IF(AND(C$9="C",C$10="D"),IF((($C$7*Coefficients!$F$16)/($A3799*($C$4/100)))&lt;=1,2*ASIN(($C$7*Coefficients!$F$16)/( $A3799*($C$4/100)))*180/PI(),180),FALSE))))</f>
        <v>1.3460044293083979</v>
      </c>
      <c r="H3799" s="50">
        <f>IF(AND(C$9="L",C$10="IB"),(($C$7*Coefficients!$C$16)/($A3799*SIN(C$5*PI()/180))*100/2)^2*PI(),IF(AND(C$9="C",C$10="IB"),(($C$7*Coefficients!$D$16)/($A3799*SIN(C$5*PI()/180))*100/2)^2*PI(),IF(AND(C$9="L",C$10="D"),(($C$7*Coefficients!$E$16)/($A3799*SIN(C$5*PI()/180))*100/2)^2*PI(),IF(AND(C$9="C",C$10="D"),(($C$7* Coefficients!$F$16)/($A3799*SIN(C$5*PI()/180))*100/2)^2*PI(),FALSE))))</f>
        <v>0.7602696172754756</v>
      </c>
      <c r="I3799" s="42">
        <f t="shared" si="415"/>
        <v>1.3774948599890844E-2</v>
      </c>
      <c r="L3799" s="44"/>
    </row>
    <row r="3800" spans="1:12" x14ac:dyDescent="0.25">
      <c r="A3800" s="51">
        <f t="shared" si="416"/>
        <v>58210.321777075362</v>
      </c>
      <c r="B3800" s="5">
        <f t="shared" si="410"/>
        <v>9.6134730062162838E-4</v>
      </c>
      <c r="C3800" s="49">
        <f t="shared" si="413"/>
        <v>-60.342393776382288</v>
      </c>
      <c r="D3800" s="5">
        <f t="shared" si="411"/>
        <v>559.94322802321153</v>
      </c>
      <c r="E3800" s="5">
        <f t="shared" si="412"/>
        <v>35621.977857525409</v>
      </c>
      <c r="F3800" s="5">
        <f t="shared" si="414"/>
        <v>45.517180293541266</v>
      </c>
      <c r="G3800" s="16">
        <f>IF(AND(C$9="L",C$10="IB"),IF((($C$7*Coefficients!$C$16)/($A3800*($C$4/100)))&lt;=1,2*ASIN(($C$7*Coefficients!$C$16)/( $A3800*($C$4/100)))*180/PI(),180),IF(AND(C$9="C",C$10="IB"),IF((($C$7*Coefficients!$D$16)/($A3800*($C$4/100)))&lt;=1,2*ASIN(($C$7*Coefficients!$D$16)/( $A3800*($C$4/100)))*180/PI(),180),IF(AND(C$9="L",C$10="D"),IF((($C$7*Coefficients!$E$16)/($A3800*($C$4/100)))&lt;=1,2*ASIN(($C$7*Coefficients!$E$16)/( $A3800*($C$4/100)))*180/PI(),180),IF(AND(C$9="C",C$10="D"),IF((($C$7*Coefficients!$F$16)/($A3800*($C$4/100)))&lt;=1,2*ASIN(($C$7*Coefficients!$F$16)/( $A3800*($C$4/100)))*180/PI(),180),FALSE))))</f>
        <v>1.3429085631360733</v>
      </c>
      <c r="H3800" s="50">
        <f>IF(AND(C$9="L",C$10="IB"),(($C$7*Coefficients!$C$16)/($A3800*SIN(C$5*PI()/180))*100/2)^2*PI(),IF(AND(C$9="C",C$10="IB"),(($C$7*Coefficients!$D$16)/($A3800*SIN(C$5*PI()/180))*100/2)^2*PI(),IF(AND(C$9="L",C$10="D"),(($C$7*Coefficients!$E$16)/($A3800*SIN(C$5*PI()/180))*100/2)^2*PI(),IF(AND(C$9="C",C$10="D"),(($C$7* Coefficients!$F$16)/($A3800*SIN(C$5*PI()/180))*100/2)^2*PI(),FALSE))))</f>
        <v>0.75677649568378058</v>
      </c>
      <c r="I3800" s="42">
        <f t="shared" si="415"/>
        <v>1.3743267097263485E-2</v>
      </c>
      <c r="L3800" s="44"/>
    </row>
    <row r="3801" spans="1:12" x14ac:dyDescent="0.25">
      <c r="A3801" s="51">
        <f t="shared" si="416"/>
        <v>58344.510427362664</v>
      </c>
      <c r="B3801" s="5">
        <f t="shared" si="410"/>
        <v>1.3105391046327171E-3</v>
      </c>
      <c r="C3801" s="49">
        <f t="shared" si="413"/>
        <v>-57.651000315822927</v>
      </c>
      <c r="D3801" s="5">
        <f t="shared" si="411"/>
        <v>561.23403047391264</v>
      </c>
      <c r="E3801" s="5">
        <f t="shared" si="412"/>
        <v>35786.401436617372</v>
      </c>
      <c r="F3801" s="5">
        <f t="shared" si="414"/>
        <v>45.537180293541262</v>
      </c>
      <c r="G3801" s="16">
        <f>IF(AND(C$9="L",C$10="IB"),IF((($C$7*Coefficients!$C$16)/($A3801*($C$4/100)))&lt;=1,2*ASIN(($C$7*Coefficients!$C$16)/( $A3801*($C$4/100)))*180/PI(),180),IF(AND(C$9="C",C$10="IB"),IF((($C$7*Coefficients!$D$16)/($A3801*($C$4/100)))&lt;=1,2*ASIN(($C$7*Coefficients!$D$16)/( $A3801*($C$4/100)))*180/PI(),180),IF(AND(C$9="L",C$10="D"),IF((($C$7*Coefficients!$E$16)/($A3801*($C$4/100)))&lt;=1,2*ASIN(($C$7*Coefficients!$E$16)/( $A3801*($C$4/100)))*180/PI(),180),IF(AND(C$9="C",C$10="D"),IF((($C$7*Coefficients!$F$16)/($A3801*($C$4/100)))&lt;=1,2*ASIN(($C$7*Coefficients!$F$16)/( $A3801*($C$4/100)))*180/PI(),180),FALSE))))</f>
        <v>1.3398198182352061</v>
      </c>
      <c r="H3801" s="50">
        <f>IF(AND(C$9="L",C$10="IB"),(($C$7*Coefficients!$C$16)/($A3801*SIN(C$5*PI()/180))*100/2)^2*PI(),IF(AND(C$9="C",C$10="IB"),(($C$7*Coefficients!$D$16)/($A3801*SIN(C$5*PI()/180))*100/2)^2*PI(),IF(AND(C$9="L",C$10="D"),(($C$7*Coefficients!$E$16)/($A3801*SIN(C$5*PI()/180))*100/2)^2*PI(),IF(AND(C$9="C",C$10="D"),(($C$7* Coefficients!$F$16)/($A3801*SIN(C$5*PI()/180))*100/2)^2*PI(),FALSE))))</f>
        <v>0.7532994235279401</v>
      </c>
      <c r="I3801" s="42">
        <f t="shared" si="415"/>
        <v>1.3711658460070178E-2</v>
      </c>
      <c r="L3801" s="44"/>
    </row>
    <row r="3802" spans="1:12" x14ac:dyDescent="0.25">
      <c r="A3802" s="51">
        <f t="shared" si="416"/>
        <v>58479.008414436234</v>
      </c>
      <c r="B3802" s="5">
        <f t="shared" si="410"/>
        <v>1.6139334213901705E-3</v>
      </c>
      <c r="C3802" s="49">
        <f t="shared" si="413"/>
        <v>-55.842287698589431</v>
      </c>
      <c r="D3802" s="5">
        <f t="shared" si="411"/>
        <v>562.52780853157424</v>
      </c>
      <c r="E3802" s="5">
        <f t="shared" si="412"/>
        <v>35951.583960467258</v>
      </c>
      <c r="F3802" s="5">
        <f t="shared" si="414"/>
        <v>45.557180293541265</v>
      </c>
      <c r="G3802" s="16">
        <f>IF(AND(C$9="L",C$10="IB"),IF((($C$7*Coefficients!$C$16)/($A3802*($C$4/100)))&lt;=1,2*ASIN(($C$7*Coefficients!$C$16)/( $A3802*($C$4/100)))*180/PI(),180),IF(AND(C$9="C",C$10="IB"),IF((($C$7*Coefficients!$D$16)/($A3802*($C$4/100)))&lt;=1,2*ASIN(($C$7*Coefficients!$D$16)/( $A3802*($C$4/100)))*180/PI(),180),IF(AND(C$9="L",C$10="D"),IF((($C$7*Coefficients!$E$16)/($A3802*($C$4/100)))&lt;=1,2*ASIN(($C$7*Coefficients!$E$16)/( $A3802*($C$4/100)))*180/PI(),180),IF(AND(C$9="C",C$10="D"),IF((($C$7*Coefficients!$F$16)/($A3802*($C$4/100)))&lt;=1,2*ASIN(($C$7*Coefficients!$F$16)/( $A3802*($C$4/100)))*180/PI(),180),FALSE))))</f>
        <v>1.3367381782206003</v>
      </c>
      <c r="H3802" s="50">
        <f>IF(AND(C$9="L",C$10="IB"),(($C$7*Coefficients!$C$16)/($A3802*SIN(C$5*PI()/180))*100/2)^2*PI(),IF(AND(C$9="C",C$10="IB"),(($C$7*Coefficients!$D$16)/($A3802*SIN(C$5*PI()/180))*100/2)^2*PI(),IF(AND(C$9="L",C$10="D"),(($C$7*Coefficients!$E$16)/($A3802*SIN(C$5*PI()/180))*100/2)^2*PI(),IF(AND(C$9="C",C$10="D"),(($C$7* Coefficients!$F$16)/($A3802*SIN(C$5*PI()/180))*100/2)^2*PI(),FALSE))))</f>
        <v>0.74983832706749354</v>
      </c>
      <c r="I3802" s="42">
        <f t="shared" si="415"/>
        <v>1.3680122520725072E-2</v>
      </c>
      <c r="L3802" s="44"/>
    </row>
    <row r="3803" spans="1:12" x14ac:dyDescent="0.25">
      <c r="A3803" s="51">
        <f t="shared" si="416"/>
        <v>58613.816451391001</v>
      </c>
      <c r="B3803" s="5">
        <f t="shared" si="410"/>
        <v>1.8612626249952405E-3</v>
      </c>
      <c r="C3803" s="49">
        <f t="shared" si="413"/>
        <v>-54.603846867968791</v>
      </c>
      <c r="D3803" s="5">
        <f t="shared" si="411"/>
        <v>563.82456905567858</v>
      </c>
      <c r="E3803" s="5">
        <f t="shared" si="412"/>
        <v>36117.528932204877</v>
      </c>
      <c r="F3803" s="5">
        <f t="shared" si="414"/>
        <v>45.577180293541268</v>
      </c>
      <c r="G3803" s="16">
        <f>IF(AND(C$9="L",C$10="IB"),IF((($C$7*Coefficients!$C$16)/($A3803*($C$4/100)))&lt;=1,2*ASIN(($C$7*Coefficients!$C$16)/( $A3803*($C$4/100)))*180/PI(),180),IF(AND(C$9="C",C$10="IB"),IF((($C$7*Coefficients!$D$16)/($A3803*($C$4/100)))&lt;=1,2*ASIN(($C$7*Coefficients!$D$16)/( $A3803*($C$4/100)))*180/PI(),180),IF(AND(C$9="L",C$10="D"),IF((($C$7*Coefficients!$E$16)/($A3803*($C$4/100)))&lt;=1,2*ASIN(($C$7*Coefficients!$E$16)/( $A3803*($C$4/100)))*180/PI(),180),IF(AND(C$9="C",C$10="D"),IF((($C$7*Coefficients!$F$16)/($A3803*($C$4/100)))&lt;=1,2*ASIN(($C$7*Coefficients!$F$16)/( $A3803*($C$4/100)))*180/PI(),180),FALSE))))</f>
        <v>1.3336636267447914</v>
      </c>
      <c r="H3803" s="50">
        <f>IF(AND(C$9="L",C$10="IB"),(($C$7*Coefficients!$C$16)/($A3803*SIN(C$5*PI()/180))*100/2)^2*PI(),IF(AND(C$9="C",C$10="IB"),(($C$7*Coefficients!$D$16)/($A3803*SIN(C$5*PI()/180))*100/2)^2*PI(),IF(AND(C$9="L",C$10="D"),(($C$7*Coefficients!$E$16)/($A3803*SIN(C$5*PI()/180))*100/2)^2*PI(),IF(AND(C$9="C",C$10="D"),(($C$7* Coefficients!$F$16)/($A3803*SIN(C$5*PI()/180))*100/2)^2*PI(),FALSE))))</f>
        <v>0.74639313290078946</v>
      </c>
      <c r="I3803" s="42">
        <f t="shared" si="415"/>
        <v>1.3648659112027754E-2</v>
      </c>
      <c r="L3803" s="44"/>
    </row>
    <row r="3804" spans="1:12" x14ac:dyDescent="0.25">
      <c r="A3804" s="51">
        <f t="shared" si="416"/>
        <v>58748.93525296577</v>
      </c>
      <c r="B3804" s="5">
        <f t="shared" si="410"/>
        <v>2.0441186622142541E-3</v>
      </c>
      <c r="C3804" s="49">
        <f t="shared" si="413"/>
        <v>-53.789877935433061</v>
      </c>
      <c r="D3804" s="5">
        <f t="shared" si="411"/>
        <v>565.12431892152108</v>
      </c>
      <c r="E3804" s="5">
        <f t="shared" si="412"/>
        <v>36284.239871129794</v>
      </c>
      <c r="F3804" s="5">
        <f t="shared" si="414"/>
        <v>45.597180293541264</v>
      </c>
      <c r="G3804" s="16">
        <f>IF(AND(C$9="L",C$10="IB"),IF((($C$7*Coefficients!$C$16)/($A3804*($C$4/100)))&lt;=1,2*ASIN(($C$7*Coefficients!$C$16)/( $A3804*($C$4/100)))*180/PI(),180),IF(AND(C$9="C",C$10="IB"),IF((($C$7*Coefficients!$D$16)/($A3804*($C$4/100)))&lt;=1,2*ASIN(($C$7*Coefficients!$D$16)/( $A3804*($C$4/100)))*180/PI(),180),IF(AND(C$9="L",C$10="D"),IF((($C$7*Coefficients!$E$16)/($A3804*($C$4/100)))&lt;=1,2*ASIN(($C$7*Coefficients!$E$16)/( $A3804*($C$4/100)))*180/PI(),180),IF(AND(C$9="C",C$10="D"),IF((($C$7*Coefficients!$F$16)/($A3804*($C$4/100)))&lt;=1,2*ASIN(($C$7*Coefficients!$F$16)/( $A3804*($C$4/100)))*180/PI(),180),FALSE))))</f>
        <v>1.3305961474979604</v>
      </c>
      <c r="H3804" s="50">
        <f>IF(AND(C$9="L",C$10="IB"),(($C$7*Coefficients!$C$16)/($A3804*SIN(C$5*PI()/180))*100/2)^2*PI(),IF(AND(C$9="C",C$10="IB"),(($C$7*Coefficients!$D$16)/($A3804*SIN(C$5*PI()/180))*100/2)^2*PI(),IF(AND(C$9="L",C$10="D"),(($C$7*Coefficients!$E$16)/($A3804*SIN(C$5*PI()/180))*100/2)^2*PI(),IF(AND(C$9="C",C$10="D"),(($C$7* Coefficients!$F$16)/($A3804*SIN(C$5*PI()/180))*100/2)^2*PI(),FALSE))))</f>
        <v>0.74296376796342378</v>
      </c>
      <c r="I3804" s="42">
        <f t="shared" si="415"/>
        <v>1.3617268067162364E-2</v>
      </c>
      <c r="L3804" s="44"/>
    </row>
    <row r="3805" spans="1:12" x14ac:dyDescent="0.25">
      <c r="A3805" s="51">
        <f t="shared" si="416"/>
        <v>58884.365535546967</v>
      </c>
      <c r="B3805" s="5">
        <f t="shared" si="410"/>
        <v>2.1562575523697536E-3</v>
      </c>
      <c r="C3805" s="49">
        <f t="shared" si="413"/>
        <v>-53.325987328958384</v>
      </c>
      <c r="D3805" s="5">
        <f t="shared" si="411"/>
        <v>566.427065020246</v>
      </c>
      <c r="E3805" s="5">
        <f t="shared" si="412"/>
        <v>36451.720312785917</v>
      </c>
      <c r="F3805" s="5">
        <f t="shared" si="414"/>
        <v>45.61718029354126</v>
      </c>
      <c r="G3805" s="16">
        <f>IF(AND(C$9="L",C$10="IB"),IF((($C$7*Coefficients!$C$16)/($A3805*($C$4/100)))&lt;=1,2*ASIN(($C$7*Coefficients!$C$16)/( $A3805*($C$4/100)))*180/PI(),180),IF(AND(C$9="C",C$10="IB"),IF((($C$7*Coefficients!$D$16)/($A3805*($C$4/100)))&lt;=1,2*ASIN(($C$7*Coefficients!$D$16)/( $A3805*($C$4/100)))*180/PI(),180),IF(AND(C$9="L",C$10="D"),IF((($C$7*Coefficients!$E$16)/($A3805*($C$4/100)))&lt;=1,2*ASIN(($C$7*Coefficients!$E$16)/( $A3805*($C$4/100)))*180/PI(),180),IF(AND(C$9="C",C$10="D"),IF((($C$7*Coefficients!$F$16)/($A3805*($C$4/100)))&lt;=1,2*ASIN(($C$7*Coefficients!$F$16)/( $A3805*($C$4/100)))*180/PI(),180),FALSE))))</f>
        <v>1.3275357242078436</v>
      </c>
      <c r="H3805" s="50">
        <f>IF(AND(C$9="L",C$10="IB"),(($C$7*Coefficients!$C$16)/($A3805*SIN(C$5*PI()/180))*100/2)^2*PI(),IF(AND(C$9="C",C$10="IB"),(($C$7*Coefficients!$D$16)/($A3805*SIN(C$5*PI()/180))*100/2)^2*PI(),IF(AND(C$9="L",C$10="D"),(($C$7*Coefficients!$E$16)/($A3805*SIN(C$5*PI()/180))*100/2)^2*PI(),IF(AND(C$9="C",C$10="D"),(($C$7* Coefficients!$F$16)/($A3805*SIN(C$5*PI()/180))*100/2)^2*PI(),FALSE))))</f>
        <v>0.73955015952669523</v>
      </c>
      <c r="I3805" s="42">
        <f t="shared" si="415"/>
        <v>1.3585949219696709E-2</v>
      </c>
      <c r="L3805" s="44"/>
    </row>
    <row r="3806" spans="1:12" x14ac:dyDescent="0.25">
      <c r="A3806" s="51">
        <f t="shared" si="416"/>
        <v>59020.108017172468</v>
      </c>
      <c r="B3806" s="5">
        <f t="shared" si="410"/>
        <v>2.1938336951754316E-3</v>
      </c>
      <c r="C3806" s="49">
        <f t="shared" si="413"/>
        <v>-53.175925949128562</v>
      </c>
      <c r="D3806" s="5">
        <f t="shared" si="411"/>
        <v>567.73281425888365</v>
      </c>
      <c r="E3806" s="5">
        <f t="shared" si="412"/>
        <v>36619.973809036448</v>
      </c>
      <c r="F3806" s="5">
        <f t="shared" si="414"/>
        <v>45.637180293541263</v>
      </c>
      <c r="G3806" s="16">
        <f>IF(AND(C$9="L",C$10="IB"),IF((($C$7*Coefficients!$C$16)/($A3806*($C$4/100)))&lt;=1,2*ASIN(($C$7*Coefficients!$C$16)/( $A3806*($C$4/100)))*180/PI(),180),IF(AND(C$9="C",C$10="IB"),IF((($C$7*Coefficients!$D$16)/($A3806*($C$4/100)))&lt;=1,2*ASIN(($C$7*Coefficients!$D$16)/( $A3806*($C$4/100)))*180/PI(),180),IF(AND(C$9="L",C$10="D"),IF((($C$7*Coefficients!$E$16)/($A3806*($C$4/100)))&lt;=1,2*ASIN(($C$7*Coefficients!$E$16)/( $A3806*($C$4/100)))*180/PI(),180),IF(AND(C$9="C",C$10="D"),IF((($C$7*Coefficients!$F$16)/($A3806*($C$4/100)))&lt;=1,2*ASIN(($C$7*Coefficients!$F$16)/( $A3806*($C$4/100)))*180/PI(),180),FALSE))))</f>
        <v>1.3244823406396491</v>
      </c>
      <c r="H3806" s="50">
        <f>IF(AND(C$9="L",C$10="IB"),(($C$7*Coefficients!$C$16)/($A3806*SIN(C$5*PI()/180))*100/2)^2*PI(),IF(AND(C$9="C",C$10="IB"),(($C$7*Coefficients!$D$16)/($A3806*SIN(C$5*PI()/180))*100/2)^2*PI(),IF(AND(C$9="L",C$10="D"),(($C$7*Coefficients!$E$16)/($A3806*SIN(C$5*PI()/180))*100/2)^2*PI(),IF(AND(C$9="C",C$10="D"),(($C$7* Coefficients!$F$16)/($A3806*SIN(C$5*PI()/180))*100/2)^2*PI(),FALSE))))</f>
        <v>0.73615223519605832</v>
      </c>
      <c r="I3806" s="42">
        <f t="shared" si="415"/>
        <v>1.3554702403581375E-2</v>
      </c>
      <c r="L3806" s="44"/>
    </row>
    <row r="3807" spans="1:12" x14ac:dyDescent="0.25">
      <c r="A3807" s="51">
        <f t="shared" si="416"/>
        <v>59156.163417535405</v>
      </c>
      <c r="B3807" s="5">
        <f t="shared" si="410"/>
        <v>2.1555545801027211E-3</v>
      </c>
      <c r="C3807" s="49">
        <f t="shared" si="413"/>
        <v>-53.328819520805595</v>
      </c>
      <c r="D3807" s="5">
        <f t="shared" si="411"/>
        <v>569.04157356038638</v>
      </c>
      <c r="E3807" s="5">
        <f t="shared" si="412"/>
        <v>36789.003928139289</v>
      </c>
      <c r="F3807" s="5">
        <f t="shared" si="414"/>
        <v>45.657180293541266</v>
      </c>
      <c r="G3807" s="16">
        <f>IF(AND(C$9="L",C$10="IB"),IF((($C$7*Coefficients!$C$16)/($A3807*($C$4/100)))&lt;=1,2*ASIN(($C$7*Coefficients!$C$16)/( $A3807*($C$4/100)))*180/PI(),180),IF(AND(C$9="C",C$10="IB"),IF((($C$7*Coefficients!$D$16)/($A3807*($C$4/100)))&lt;=1,2*ASIN(($C$7*Coefficients!$D$16)/( $A3807*($C$4/100)))*180/PI(),180),IF(AND(C$9="L",C$10="D"),IF((($C$7*Coefficients!$E$16)/($A3807*($C$4/100)))&lt;=1,2*ASIN(($C$7*Coefficients!$E$16)/( $A3807*($C$4/100)))*180/PI(),180),IF(AND(C$9="C",C$10="D"),IF((($C$7*Coefficients!$F$16)/($A3807*($C$4/100)))&lt;=1,2*ASIN(($C$7*Coefficients!$F$16)/( $A3807*($C$4/100)))*180/PI(),180),FALSE))))</f>
        <v>1.3214359805959686</v>
      </c>
      <c r="H3807" s="50">
        <f>IF(AND(C$9="L",C$10="IB"),(($C$7*Coefficients!$C$16)/($A3807*SIN(C$5*PI()/180))*100/2)^2*PI(),IF(AND(C$9="C",C$10="IB"),(($C$7*Coefficients!$D$16)/($A3807*SIN(C$5*PI()/180))*100/2)^2*PI(),IF(AND(C$9="L",C$10="D"),(($C$7*Coefficients!$E$16)/($A3807*SIN(C$5*PI()/180))*100/2)^2*PI(),IF(AND(C$9="C",C$10="D"),(($C$7* Coefficients!$F$16)/($A3807*SIN(C$5*PI()/180))*100/2)^2*PI(),FALSE))))</f>
        <v>0.73276992290959198</v>
      </c>
      <c r="I3807" s="42">
        <f t="shared" si="415"/>
        <v>1.3523527453148854E-2</v>
      </c>
      <c r="L3807" s="44"/>
    </row>
    <row r="3808" spans="1:12" x14ac:dyDescent="0.25">
      <c r="A3808" s="51">
        <f t="shared" si="416"/>
        <v>59292.53245798796</v>
      </c>
      <c r="B3808" s="5">
        <f t="shared" si="410"/>
        <v>2.0427490467871414E-3</v>
      </c>
      <c r="C3808" s="49">
        <f t="shared" si="413"/>
        <v>-53.795699669699452</v>
      </c>
      <c r="D3808" s="5">
        <f t="shared" si="411"/>
        <v>570.3533498636657</v>
      </c>
      <c r="E3808" s="5">
        <f t="shared" si="412"/>
        <v>36958.814254822624</v>
      </c>
      <c r="F3808" s="5">
        <f t="shared" si="414"/>
        <v>45.677180293541262</v>
      </c>
      <c r="G3808" s="16">
        <f>IF(AND(C$9="L",C$10="IB"),IF((($C$7*Coefficients!$C$16)/($A3808*($C$4/100)))&lt;=1,2*ASIN(($C$7*Coefficients!$C$16)/( $A3808*($C$4/100)))*180/PI(),180),IF(AND(C$9="C",C$10="IB"),IF((($C$7*Coefficients!$D$16)/($A3808*($C$4/100)))&lt;=1,2*ASIN(($C$7*Coefficients!$D$16)/( $A3808*($C$4/100)))*180/PI(),180),IF(AND(C$9="L",C$10="D"),IF((($C$7*Coefficients!$E$16)/($A3808*($C$4/100)))&lt;=1,2*ASIN(($C$7*Coefficients!$E$16)/( $A3808*($C$4/100)))*180/PI(),180),IF(AND(C$9="C",C$10="D"),IF((($C$7*Coefficients!$F$16)/($A3808*($C$4/100)))&lt;=1,2*ASIN(($C$7*Coefficients!$F$16)/( $A3808*($C$4/100)))*180/PI(),180),FALSE))))</f>
        <v>1.3183966279166921</v>
      </c>
      <c r="H3808" s="50">
        <f>IF(AND(C$9="L",C$10="IB"),(($C$7*Coefficients!$C$16)/($A3808*SIN(C$5*PI()/180))*100/2)^2*PI(),IF(AND(C$9="C",C$10="IB"),(($C$7*Coefficients!$D$16)/($A3808*SIN(C$5*PI()/180))*100/2)^2*PI(),IF(AND(C$9="L",C$10="D"),(($C$7*Coefficients!$E$16)/($A3808*SIN(C$5*PI()/180))*100/2)^2*PI(),IF(AND(C$9="C",C$10="D"),(($C$7* Coefficients!$F$16)/($A3808*SIN(C$5*PI()/180))*100/2)^2*PI(),FALSE))))</f>
        <v>0.7294031509364689</v>
      </c>
      <c r="I3808" s="42">
        <f t="shared" si="415"/>
        <v>1.3492424203112665E-2</v>
      </c>
      <c r="L3808" s="44"/>
    </row>
    <row r="3809" spans="1:12" x14ac:dyDescent="0.25">
      <c r="A3809" s="51">
        <f t="shared" si="416"/>
        <v>59429.215861545214</v>
      </c>
      <c r="B3809" s="5">
        <f t="shared" si="410"/>
        <v>1.8593451136410292E-3</v>
      </c>
      <c r="C3809" s="49">
        <f t="shared" si="413"/>
        <v>-54.612799864171038</v>
      </c>
      <c r="D3809" s="5">
        <f t="shared" si="411"/>
        <v>571.66815012362906</v>
      </c>
      <c r="E3809" s="5">
        <f t="shared" si="412"/>
        <v>37129.408390361037</v>
      </c>
      <c r="F3809" s="5">
        <f t="shared" si="414"/>
        <v>45.697180293541265</v>
      </c>
      <c r="G3809" s="16">
        <f>IF(AND(C$9="L",C$10="IB"),IF((($C$7*Coefficients!$C$16)/($A3809*($C$4/100)))&lt;=1,2*ASIN(($C$7*Coefficients!$C$16)/( $A3809*($C$4/100)))*180/PI(),180),IF(AND(C$9="C",C$10="IB"),IF((($C$7*Coefficients!$D$16)/($A3809*($C$4/100)))&lt;=1,2*ASIN(($C$7*Coefficients!$D$16)/( $A3809*($C$4/100)))*180/PI(),180),IF(AND(C$9="L",C$10="D"),IF((($C$7*Coefficients!$E$16)/($A3809*($C$4/100)))&lt;=1,2*ASIN(($C$7*Coefficients!$E$16)/( $A3809*($C$4/100)))*180/PI(),180),IF(AND(C$9="C",C$10="D"),IF((($C$7*Coefficients!$F$16)/($A3809*($C$4/100)))&lt;=1,2*ASIN(($C$7*Coefficients!$F$16)/( $A3809*($C$4/100)))*180/PI(),180),FALSE))))</f>
        <v>1.3153642664789202</v>
      </c>
      <c r="H3809" s="50">
        <f>IF(AND(C$9="L",C$10="IB"),(($C$7*Coefficients!$C$16)/($A3809*SIN(C$5*PI()/180))*100/2)^2*PI(),IF(AND(C$9="C",C$10="IB"),(($C$7*Coefficients!$D$16)/($A3809*SIN(C$5*PI()/180))*100/2)^2*PI(),IF(AND(C$9="L",C$10="D"),(($C$7*Coefficients!$E$16)/($A3809*SIN(C$5*PI()/180))*100/2)^2*PI(),IF(AND(C$9="C",C$10="D"),(($C$7* Coefficients!$F$16)/($A3809*SIN(C$5*PI()/180))*100/2)^2*PI(),FALSE))))</f>
        <v>0.72605184787543464</v>
      </c>
      <c r="I3809" s="42">
        <f t="shared" si="415"/>
        <v>1.3461392488566471E-2</v>
      </c>
      <c r="L3809" s="44"/>
    </row>
    <row r="3810" spans="1:12" x14ac:dyDescent="0.25">
      <c r="A3810" s="51">
        <f t="shared" si="416"/>
        <v>59566.214352888965</v>
      </c>
      <c r="B3810" s="5">
        <f t="shared" si="410"/>
        <v>1.6117564798638533E-3</v>
      </c>
      <c r="C3810" s="49">
        <f t="shared" si="413"/>
        <v>-55.854011501742029</v>
      </c>
      <c r="D3810" s="5">
        <f t="shared" si="411"/>
        <v>572.98598131121639</v>
      </c>
      <c r="E3810" s="5">
        <f t="shared" si="412"/>
        <v>37300.78995265183</v>
      </c>
      <c r="F3810" s="5">
        <f t="shared" si="414"/>
        <v>45.717180293541261</v>
      </c>
      <c r="G3810" s="16">
        <f>IF(AND(C$9="L",C$10="IB"),IF((($C$7*Coefficients!$C$16)/($A3810*($C$4/100)))&lt;=1,2*ASIN(($C$7*Coefficients!$C$16)/( $A3810*($C$4/100)))*180/PI(),180),IF(AND(C$9="C",C$10="IB"),IF((($C$7*Coefficients!$D$16)/($A3810*($C$4/100)))&lt;=1,2*ASIN(($C$7*Coefficients!$D$16)/( $A3810*($C$4/100)))*180/PI(),180),IF(AND(C$9="L",C$10="D"),IF((($C$7*Coefficients!$E$16)/($A3810*($C$4/100)))&lt;=1,2*ASIN(($C$7*Coefficients!$E$16)/( $A3810*($C$4/100)))*180/PI(),180),IF(AND(C$9="C",C$10="D"),IF((($C$7*Coefficients!$F$16)/($A3810*($C$4/100)))&lt;=1,2*ASIN(($C$7*Coefficients!$F$16)/( $A3810*($C$4/100)))*180/PI(),180),FALSE))))</f>
        <v>1.3123388801968794</v>
      </c>
      <c r="H3810" s="50">
        <f>IF(AND(C$9="L",C$10="IB"),(($C$7*Coefficients!$C$16)/($A3810*SIN(C$5*PI()/180))*100/2)^2*PI(),IF(AND(C$9="C",C$10="IB"),(($C$7*Coefficients!$D$16)/($A3810*SIN(C$5*PI()/180))*100/2)^2*PI(),IF(AND(C$9="L",C$10="D"),(($C$7*Coefficients!$E$16)/($A3810*SIN(C$5*PI()/180))*100/2)^2*PI(),IF(AND(C$9="C",C$10="D"),(($C$7* Coefficients!$F$16)/($A3810*SIN(C$5*PI()/180))*100/2)^2*PI(),FALSE))))</f>
        <v>0.72271594265329431</v>
      </c>
      <c r="I3810" s="42">
        <f t="shared" si="415"/>
        <v>1.3430432144983209E-2</v>
      </c>
      <c r="L3810" s="44"/>
    </row>
    <row r="3811" spans="1:12" x14ac:dyDescent="0.25">
      <c r="A3811" s="51">
        <f t="shared" si="416"/>
        <v>59703.528658371572</v>
      </c>
      <c r="B3811" s="5">
        <f t="shared" ref="B3811:B3874" si="417">IF(AND(C$9="L",C$10="IB"),SQRT((SIN(PI()*$A3811*($C$4/100)/$C$7*SIN($C$5*PI()/180))/(PI()*$A3811*($C$4/100)/$C$7*SIN($C$5*PI()/180)))^2),IF(AND(C$9="C",C$10="IB"),IMABS(2*BESSELJ((2*PI()*$A3811/$C$7)*(($C$4/100)/2)*SIN($C$5*PI()/180),1)/( (2*PI()*$A3811/$C$7)*(($C$4/100)/2)*SIN($C$5*PI()/180))),IF(AND(C$9="L",C$10="D"),SQRT((SIN(PI()*$A3811*($C$4/100)/$C$7*SIN($C$5*PI()/180))/(PI()*$A3811*($C$4/100)/$C$7*SIN($C$5*PI()/180)))^2)*COS(C$5*PI()/180),IF(AND(C$9="C",C$10="D"),IMABS(2*BESSELJ((2*PI()*$A3811/$C$7)*(($C$4/100)/2)*SIN($C$5*PI()/180),1)/( (2*PI()*$A3811/$C$7)*(($C$4/100)/2)*SIN($C$5*PI()/180)))* COS(C$5*PI()/180),FALSE))))</f>
        <v>1.3086800117830361E-3</v>
      </c>
      <c r="C3811" s="49">
        <f t="shared" si="413"/>
        <v>-57.663330615284934</v>
      </c>
      <c r="D3811" s="5">
        <f t="shared" ref="D3811:D3874" si="418">IF(C$9="C",C$14/(C$7/A3811*100),"n/a")</f>
        <v>574.3068504134377</v>
      </c>
      <c r="E3811" s="5">
        <f t="shared" ref="E3811:E3874" si="419">IF($C$9="C",(((PI()*(C$4/100)/(C$7/A3811)))^2),IF($C$9="L",(2*(C$4/100)/(C$7/A3811)),FALSE))</f>
        <v>37472.962576291728</v>
      </c>
      <c r="F3811" s="5">
        <f t="shared" si="414"/>
        <v>45.737180293541257</v>
      </c>
      <c r="G3811" s="16">
        <f>IF(AND(C$9="L",C$10="IB"),IF((($C$7*Coefficients!$C$16)/($A3811*($C$4/100)))&lt;=1,2*ASIN(($C$7*Coefficients!$C$16)/( $A3811*($C$4/100)))*180/PI(),180),IF(AND(C$9="C",C$10="IB"),IF((($C$7*Coefficients!$D$16)/($A3811*($C$4/100)))&lt;=1,2*ASIN(($C$7*Coefficients!$D$16)/( $A3811*($C$4/100)))*180/PI(),180),IF(AND(C$9="L",C$10="D"),IF((($C$7*Coefficients!$E$16)/($A3811*($C$4/100)))&lt;=1,2*ASIN(($C$7*Coefficients!$E$16)/( $A3811*($C$4/100)))*180/PI(),180),IF(AND(C$9="C",C$10="D"),IF((($C$7*Coefficients!$F$16)/($A3811*($C$4/100)))&lt;=1,2*ASIN(($C$7*Coefficients!$F$16)/( $A3811*($C$4/100)))*180/PI(),180),FALSE))))</f>
        <v>1.3093204530218374</v>
      </c>
      <c r="H3811" s="50">
        <f>IF(AND(C$9="L",C$10="IB"),(($C$7*Coefficients!$C$16)/($A3811*SIN(C$5*PI()/180))*100/2)^2*PI(),IF(AND(C$9="C",C$10="IB"),(($C$7*Coefficients!$D$16)/($A3811*SIN(C$5*PI()/180))*100/2)^2*PI(),IF(AND(C$9="L",C$10="D"),(($C$7*Coefficients!$E$16)/($A3811*SIN(C$5*PI()/180))*100/2)^2*PI(),IF(AND(C$9="C",C$10="D"),(($C$7* Coefficients!$F$16)/($A3811*SIN(C$5*PI()/180))*100/2)^2*PI(),FALSE))))</f>
        <v>0.71939536452340491</v>
      </c>
      <c r="I3811" s="42">
        <f t="shared" si="415"/>
        <v>1.3399543008214219E-2</v>
      </c>
      <c r="L3811" s="44"/>
    </row>
    <row r="3812" spans="1:12" x14ac:dyDescent="0.25">
      <c r="A3812" s="51">
        <f t="shared" si="416"/>
        <v>59841.159506019823</v>
      </c>
      <c r="B3812" s="5">
        <f t="shared" si="417"/>
        <v>9.6080973722431401E-4</v>
      </c>
      <c r="C3812" s="49">
        <f t="shared" ref="C3812:C3875" si="420">20*LOG(B3812)</f>
        <v>-60.347252085430227</v>
      </c>
      <c r="D3812" s="5">
        <f t="shared" si="418"/>
        <v>575.63076443340935</v>
      </c>
      <c r="E3812" s="5">
        <f t="shared" si="419"/>
        <v>37645.929912654043</v>
      </c>
      <c r="F3812" s="5">
        <f t="shared" ref="F3812:F3875" si="421">IF(E3812&gt;=1,10*LOG(E3812),"neg.")</f>
        <v>45.757180293541253</v>
      </c>
      <c r="G3812" s="16">
        <f>IF(AND(C$9="L",C$10="IB"),IF((($C$7*Coefficients!$C$16)/($A3812*($C$4/100)))&lt;=1,2*ASIN(($C$7*Coefficients!$C$16)/( $A3812*($C$4/100)))*180/PI(),180),IF(AND(C$9="C",C$10="IB"),IF((($C$7*Coefficients!$D$16)/($A3812*($C$4/100)))&lt;=1,2*ASIN(($C$7*Coefficients!$D$16)/( $A3812*($C$4/100)))*180/PI(),180),IF(AND(C$9="L",C$10="D"),IF((($C$7*Coefficients!$E$16)/($A3812*($C$4/100)))&lt;=1,2*ASIN(($C$7*Coefficients!$E$16)/( $A3812*($C$4/100)))*180/PI(),180),IF(AND(C$9="C",C$10="D"),IF((($C$7*Coefficients!$F$16)/($A3812*($C$4/100)))&lt;=1,2*ASIN(($C$7*Coefficients!$F$16)/( $A3812*($C$4/100)))*180/PI(),180),FALSE))))</f>
        <v>1.306308968942016</v>
      </c>
      <c r="H3812" s="50">
        <f>IF(AND(C$9="L",C$10="IB"),(($C$7*Coefficients!$C$16)/($A3812*SIN(C$5*PI()/180))*100/2)^2*PI(),IF(AND(C$9="C",C$10="IB"),(($C$7*Coefficients!$D$16)/($A3812*SIN(C$5*PI()/180))*100/2)^2*PI(),IF(AND(C$9="L",C$10="D"),(($C$7*Coefficients!$E$16)/($A3812*SIN(C$5*PI()/180))*100/2)^2*PI(),IF(AND(C$9="C",C$10="D"),(($C$7* Coefficients!$F$16)/($A3812*SIN(C$5*PI()/180))*100/2)^2*PI(),FALSE))))</f>
        <v>0.71609004306417368</v>
      </c>
      <c r="I3812" s="42">
        <f t="shared" ref="I3812:I3875" si="422">(0.8/A3812)*1000</f>
        <v>1.3368724914488374E-2</v>
      </c>
      <c r="L3812" s="44"/>
    </row>
    <row r="3813" spans="1:12" x14ac:dyDescent="0.25">
      <c r="A3813" s="51">
        <f t="shared" ref="A3813:A3876" si="423">A3812*10^(1/1000)</f>
        <v>59979.107625538767</v>
      </c>
      <c r="B3813" s="5">
        <f t="shared" si="417"/>
        <v>5.8047597633123483E-4</v>
      </c>
      <c r="C3813" s="49">
        <f t="shared" si="420"/>
        <v>-64.724314986645084</v>
      </c>
      <c r="D3813" s="5">
        <f t="shared" si="418"/>
        <v>576.9577303903917</v>
      </c>
      <c r="E3813" s="5">
        <f t="shared" si="419"/>
        <v>37819.695629966016</v>
      </c>
      <c r="F3813" s="5">
        <f t="shared" si="421"/>
        <v>45.777180293541264</v>
      </c>
      <c r="G3813" s="16">
        <f>IF(AND(C$9="L",C$10="IB"),IF((($C$7*Coefficients!$C$16)/($A3813*($C$4/100)))&lt;=1,2*ASIN(($C$7*Coefficients!$C$16)/( $A3813*($C$4/100)))*180/PI(),180),IF(AND(C$9="C",C$10="IB"),IF((($C$7*Coefficients!$D$16)/($A3813*($C$4/100)))&lt;=1,2*ASIN(($C$7*Coefficients!$D$16)/( $A3813*($C$4/100)))*180/PI(),180),IF(AND(C$9="L",C$10="D"),IF((($C$7*Coefficients!$E$16)/($A3813*($C$4/100)))&lt;=1,2*ASIN(($C$7*Coefficients!$E$16)/( $A3813*($C$4/100)))*180/PI(),180),IF(AND(C$9="C",C$10="D"),IF((($C$7*Coefficients!$F$16)/($A3813*($C$4/100)))&lt;=1,2*ASIN(($C$7*Coefficients!$F$16)/( $A3813*($C$4/100)))*180/PI(),180),FALSE))))</f>
        <v>1.303304411982505</v>
      </c>
      <c r="H3813" s="50">
        <f>IF(AND(C$9="L",C$10="IB"),(($C$7*Coefficients!$C$16)/($A3813*SIN(C$5*PI()/180))*100/2)^2*PI(),IF(AND(C$9="C",C$10="IB"),(($C$7*Coefficients!$D$16)/($A3813*SIN(C$5*PI()/180))*100/2)^2*PI(),IF(AND(C$9="L",C$10="D"),(($C$7*Coefficients!$E$16)/($A3813*SIN(C$5*PI()/180))*100/2)^2*PI(),IF(AND(C$9="C",C$10="D"),(($C$7* Coefficients!$F$16)/($A3813*SIN(C$5*PI()/180))*100/2)^2*PI(),FALSE))))</f>
        <v>0.71279990817756667</v>
      </c>
      <c r="I3813" s="42">
        <f t="shared" si="422"/>
        <v>1.3337977700411211E-2</v>
      </c>
      <c r="L3813" s="44"/>
    </row>
    <row r="3814" spans="1:12" x14ac:dyDescent="0.25">
      <c r="A3814" s="51">
        <f t="shared" si="423"/>
        <v>60117.3737483156</v>
      </c>
      <c r="B3814" s="5">
        <f t="shared" si="417"/>
        <v>1.812211184909998E-4</v>
      </c>
      <c r="C3814" s="49">
        <f t="shared" si="420"/>
        <v>-74.835823869422455</v>
      </c>
      <c r="D3814" s="5">
        <f t="shared" si="418"/>
        <v>578.28775531982615</v>
      </c>
      <c r="E3814" s="5">
        <f t="shared" si="419"/>
        <v>37994.263413386667</v>
      </c>
      <c r="F3814" s="5">
        <f t="shared" si="421"/>
        <v>45.79718029354126</v>
      </c>
      <c r="G3814" s="16">
        <f>IF(AND(C$9="L",C$10="IB"),IF((($C$7*Coefficients!$C$16)/($A3814*($C$4/100)))&lt;=1,2*ASIN(($C$7*Coefficients!$C$16)/( $A3814*($C$4/100)))*180/PI(),180),IF(AND(C$9="C",C$10="IB"),IF((($C$7*Coefficients!$D$16)/($A3814*($C$4/100)))&lt;=1,2*ASIN(($C$7*Coefficients!$D$16)/( $A3814*($C$4/100)))*180/PI(),180),IF(AND(C$9="L",C$10="D"),IF((($C$7*Coefficients!$E$16)/($A3814*($C$4/100)))&lt;=1,2*ASIN(($C$7*Coefficients!$E$16)/( $A3814*($C$4/100)))*180/PI(),180),IF(AND(C$9="C",C$10="D"),IF((($C$7*Coefficients!$F$16)/($A3814*($C$4/100)))&lt;=1,2*ASIN(($C$7*Coefficients!$F$16)/( $A3814*($C$4/100)))*180/PI(),180),FALSE))))</f>
        <v>1.3003067662051802</v>
      </c>
      <c r="H3814" s="50">
        <f>IF(AND(C$9="L",C$10="IB"),(($C$7*Coefficients!$C$16)/($A3814*SIN(C$5*PI()/180))*100/2)^2*PI(),IF(AND(C$9="C",C$10="IB"),(($C$7*Coefficients!$D$16)/($A3814*SIN(C$5*PI()/180))*100/2)^2*PI(),IF(AND(C$9="L",C$10="D"),(($C$7*Coefficients!$E$16)/($A3814*SIN(C$5*PI()/180))*100/2)^2*PI(),IF(AND(C$9="C",C$10="D"),(($C$7* Coefficients!$F$16)/($A3814*SIN(C$5*PI()/180))*100/2)^2*PI(),FALSE))))</f>
        <v>0.70952489008762099</v>
      </c>
      <c r="I3814" s="42">
        <f t="shared" si="422"/>
        <v>1.3307301202964058E-2</v>
      </c>
      <c r="L3814" s="44"/>
    </row>
    <row r="3815" spans="1:12" x14ac:dyDescent="0.25">
      <c r="A3815" s="51">
        <f t="shared" si="423"/>
        <v>60255.958607423541</v>
      </c>
      <c r="B3815" s="5">
        <f t="shared" si="417"/>
        <v>2.2267389884258448E-4</v>
      </c>
      <c r="C3815" s="49">
        <f t="shared" si="420"/>
        <v>-73.046613733227858</v>
      </c>
      <c r="D3815" s="5">
        <f t="shared" si="418"/>
        <v>579.62084627337254</v>
      </c>
      <c r="E3815" s="5">
        <f t="shared" si="419"/>
        <v>38169.636965084967</v>
      </c>
      <c r="F3815" s="5">
        <f t="shared" si="421"/>
        <v>45.817180293541256</v>
      </c>
      <c r="G3815" s="16">
        <f>IF(AND(C$9="L",C$10="IB"),IF((($C$7*Coefficients!$C$16)/($A3815*($C$4/100)))&lt;=1,2*ASIN(($C$7*Coefficients!$C$16)/( $A3815*($C$4/100)))*180/PI(),180),IF(AND(C$9="C",C$10="IB"),IF((($C$7*Coefficients!$D$16)/($A3815*($C$4/100)))&lt;=1,2*ASIN(($C$7*Coefficients!$D$16)/( $A3815*($C$4/100)))*180/PI(),180),IF(AND(C$9="L",C$10="D"),IF((($C$7*Coefficients!$E$16)/($A3815*($C$4/100)))&lt;=1,2*ASIN(($C$7*Coefficients!$E$16)/( $A3815*($C$4/100)))*180/PI(),180),IF(AND(C$9="C",C$10="D"),IF((($C$7*Coefficients!$F$16)/($A3815*($C$4/100)))&lt;=1,2*ASIN(($C$7*Coefficients!$F$16)/( $A3815*($C$4/100)))*180/PI(),180),FALSE))))</f>
        <v>1.2973160157086161</v>
      </c>
      <c r="H3815" s="50">
        <f>IF(AND(C$9="L",C$10="IB"),(($C$7*Coefficients!$C$16)/($A3815*SIN(C$5*PI()/180))*100/2)^2*PI(),IF(AND(C$9="C",C$10="IB"),(($C$7*Coefficients!$D$16)/($A3815*SIN(C$5*PI()/180))*100/2)^2*PI(),IF(AND(C$9="L",C$10="D"),(($C$7*Coefficients!$E$16)/($A3815*SIN(C$5*PI()/180))*100/2)^2*PI(),IF(AND(C$9="C",C$10="D"),(($C$7* Coefficients!$F$16)/($A3815*SIN(C$5*PI()/180))*100/2)^2*PI(),FALSE))))</f>
        <v>0.70626491933896474</v>
      </c>
      <c r="I3815" s="42">
        <f t="shared" si="422"/>
        <v>1.3276695259503181E-2</v>
      </c>
      <c r="L3815" s="44"/>
    </row>
    <row r="3816" spans="1:12" x14ac:dyDescent="0.25">
      <c r="A3816" s="51">
        <f t="shared" si="423"/>
        <v>60394.862937625716</v>
      </c>
      <c r="B3816" s="5">
        <f t="shared" si="417"/>
        <v>6.1669624613353111E-4</v>
      </c>
      <c r="C3816" s="49">
        <f t="shared" si="420"/>
        <v>-64.198573902836159</v>
      </c>
      <c r="D3816" s="5">
        <f t="shared" si="418"/>
        <v>580.95701031894646</v>
      </c>
      <c r="E3816" s="5">
        <f t="shared" si="419"/>
        <v>38345.820004318273</v>
      </c>
      <c r="F3816" s="5">
        <f t="shared" si="421"/>
        <v>45.837180293541252</v>
      </c>
      <c r="G3816" s="16">
        <f>IF(AND(C$9="L",C$10="IB"),IF((($C$7*Coefficients!$C$16)/($A3816*($C$4/100)))&lt;=1,2*ASIN(($C$7*Coefficients!$C$16)/( $A3816*($C$4/100)))*180/PI(),180),IF(AND(C$9="C",C$10="IB"),IF((($C$7*Coefficients!$D$16)/($A3816*($C$4/100)))&lt;=1,2*ASIN(($C$7*Coefficients!$D$16)/( $A3816*($C$4/100)))*180/PI(),180),IF(AND(C$9="L",C$10="D"),IF((($C$7*Coefficients!$E$16)/($A3816*($C$4/100)))&lt;=1,2*ASIN(($C$7*Coefficients!$E$16)/( $A3816*($C$4/100)))*180/PI(),180),IF(AND(C$9="C",C$10="D"),IF((($C$7*Coefficients!$F$16)/($A3816*($C$4/100)))&lt;=1,2*ASIN(($C$7*Coefficients!$F$16)/( $A3816*($C$4/100)))*180/PI(),180),FALSE))))</f>
        <v>1.2943321446280007</v>
      </c>
      <c r="H3816" s="50">
        <f>IF(AND(C$9="L",C$10="IB"),(($C$7*Coefficients!$C$16)/($A3816*SIN(C$5*PI()/180))*100/2)^2*PI(),IF(AND(C$9="C",C$10="IB"),(($C$7*Coefficients!$D$16)/($A3816*SIN(C$5*PI()/180))*100/2)^2*PI(),IF(AND(C$9="L",C$10="D"),(($C$7*Coefficients!$E$16)/($A3816*SIN(C$5*PI()/180))*100/2)^2*PI(),IF(AND(C$9="C",C$10="D"),(($C$7* Coefficients!$F$16)/($A3816*SIN(C$5*PI()/180))*100/2)^2*PI(),FALSE))))</f>
        <v>0.70301992679534475</v>
      </c>
      <c r="I3816" s="42">
        <f t="shared" si="422"/>
        <v>1.3246159707758916E-2</v>
      </c>
      <c r="L3816" s="44"/>
    </row>
    <row r="3817" spans="1:12" x14ac:dyDescent="0.25">
      <c r="A3817" s="51">
        <f t="shared" si="423"/>
        <v>60534.087475379056</v>
      </c>
      <c r="B3817" s="5">
        <f t="shared" si="417"/>
        <v>9.866232516763788E-4</v>
      </c>
      <c r="C3817" s="49">
        <f t="shared" si="420"/>
        <v>-60.116973075353997</v>
      </c>
      <c r="D3817" s="5">
        <f t="shared" si="418"/>
        <v>582.29625454075631</v>
      </c>
      <c r="E3817" s="5">
        <f t="shared" si="419"/>
        <v>38522.816267511284</v>
      </c>
      <c r="F3817" s="5">
        <f t="shared" si="421"/>
        <v>45.857180293541255</v>
      </c>
      <c r="G3817" s="16">
        <f>IF(AND(C$9="L",C$10="IB"),IF((($C$7*Coefficients!$C$16)/($A3817*($C$4/100)))&lt;=1,2*ASIN(($C$7*Coefficients!$C$16)/( $A3817*($C$4/100)))*180/PI(),180),IF(AND(C$9="C",C$10="IB"),IF((($C$7*Coefficients!$D$16)/($A3817*($C$4/100)))&lt;=1,2*ASIN(($C$7*Coefficients!$D$16)/( $A3817*($C$4/100)))*180/PI(),180),IF(AND(C$9="L",C$10="D"),IF((($C$7*Coefficients!$E$16)/($A3817*($C$4/100)))&lt;=1,2*ASIN(($C$7*Coefficients!$E$16)/( $A3817*($C$4/100)))*180/PI(),180),IF(AND(C$9="C",C$10="D"),IF((($C$7*Coefficients!$F$16)/($A3817*($C$4/100)))&lt;=1,2*ASIN(($C$7*Coefficients!$F$16)/( $A3817*($C$4/100)))*180/PI(),180),FALSE))))</f>
        <v>1.2913551371350549</v>
      </c>
      <c r="H3817" s="50">
        <f>IF(AND(C$9="L",C$10="IB"),(($C$7*Coefficients!$C$16)/($A3817*SIN(C$5*PI()/180))*100/2)^2*PI(),IF(AND(C$9="C",C$10="IB"),(($C$7*Coefficients!$D$16)/($A3817*SIN(C$5*PI()/180))*100/2)^2*PI(),IF(AND(C$9="L",C$10="D"),(($C$7*Coefficients!$E$16)/($A3817*SIN(C$5*PI()/180))*100/2)^2*PI(),IF(AND(C$9="C",C$10="D"),(($C$7* Coefficients!$F$16)/($A3817*SIN(C$5*PI()/180))*100/2)^2*PI(),FALSE))))</f>
        <v>0.69978984363816032</v>
      </c>
      <c r="I3817" s="42">
        <f t="shared" si="422"/>
        <v>1.3215694385834807E-2</v>
      </c>
      <c r="L3817" s="44"/>
    </row>
    <row r="3818" spans="1:12" x14ac:dyDescent="0.25">
      <c r="A3818" s="51">
        <f t="shared" si="423"/>
        <v>60673.632958838207</v>
      </c>
      <c r="B3818" s="5">
        <f t="shared" si="417"/>
        <v>1.3190411320589711E-3</v>
      </c>
      <c r="C3818" s="49">
        <f t="shared" si="420"/>
        <v>-57.594833230123228</v>
      </c>
      <c r="D3818" s="5">
        <f t="shared" si="418"/>
        <v>583.63858603934204</v>
      </c>
      <c r="E3818" s="5">
        <f t="shared" si="419"/>
        <v>38700.629508335252</v>
      </c>
      <c r="F3818" s="5">
        <f t="shared" si="421"/>
        <v>45.877180293541258</v>
      </c>
      <c r="G3818" s="16">
        <f>IF(AND(C$9="L",C$10="IB"),IF((($C$7*Coefficients!$C$16)/($A3818*($C$4/100)))&lt;=1,2*ASIN(($C$7*Coefficients!$C$16)/( $A3818*($C$4/100)))*180/PI(),180),IF(AND(C$9="C",C$10="IB"),IF((($C$7*Coefficients!$D$16)/($A3818*($C$4/100)))&lt;=1,2*ASIN(($C$7*Coefficients!$D$16)/( $A3818*($C$4/100)))*180/PI(),180),IF(AND(C$9="L",C$10="D"),IF((($C$7*Coefficients!$E$16)/($A3818*($C$4/100)))&lt;=1,2*ASIN(($C$7*Coefficients!$E$16)/( $A3818*($C$4/100)))*180/PI(),180),IF(AND(C$9="C",C$10="D"),IF((($C$7*Coefficients!$F$16)/($A3818*($C$4/100)))&lt;=1,2*ASIN(($C$7*Coefficients!$F$16)/( $A3818*($C$4/100)))*180/PI(),180),FALSE))))</f>
        <v>1.2883849774379412</v>
      </c>
      <c r="H3818" s="50">
        <f>IF(AND(C$9="L",C$10="IB"),(($C$7*Coefficients!$C$16)/($A3818*SIN(C$5*PI()/180))*100/2)^2*PI(),IF(AND(C$9="C",C$10="IB"),(($C$7*Coefficients!$D$16)/($A3818*SIN(C$5*PI()/180))*100/2)^2*PI(),IF(AND(C$9="L",C$10="D"),(($C$7*Coefficients!$E$16)/($A3818*SIN(C$5*PI()/180))*100/2)^2*PI(),IF(AND(C$9="C",C$10="D"),(($C$7* Coefficients!$F$16)/($A3818*SIN(C$5*PI()/180))*100/2)^2*PI(),FALSE))))</f>
        <v>0.69657460136500293</v>
      </c>
      <c r="I3818" s="42">
        <f t="shared" si="422"/>
        <v>1.3185299132206747E-2</v>
      </c>
      <c r="L3818" s="44"/>
    </row>
    <row r="3819" spans="1:12" x14ac:dyDescent="0.25">
      <c r="A3819" s="51">
        <f t="shared" si="423"/>
        <v>60813.500127859428</v>
      </c>
      <c r="B3819" s="5">
        <f t="shared" si="417"/>
        <v>1.6018413779247012E-3</v>
      </c>
      <c r="C3819" s="49">
        <f t="shared" si="420"/>
        <v>-55.907609841224676</v>
      </c>
      <c r="D3819" s="5">
        <f t="shared" si="418"/>
        <v>584.98401193161146</v>
      </c>
      <c r="E3819" s="5">
        <f t="shared" si="419"/>
        <v>38879.263497787608</v>
      </c>
      <c r="F3819" s="5">
        <f t="shared" si="421"/>
        <v>45.897180293541254</v>
      </c>
      <c r="G3819" s="16">
        <f>IF(AND(C$9="L",C$10="IB"),IF((($C$7*Coefficients!$C$16)/($A3819*($C$4/100)))&lt;=1,2*ASIN(($C$7*Coefficients!$C$16)/( $A3819*($C$4/100)))*180/PI(),180),IF(AND(C$9="C",C$10="IB"),IF((($C$7*Coefficients!$D$16)/($A3819*($C$4/100)))&lt;=1,2*ASIN(($C$7*Coefficients!$D$16)/( $A3819*($C$4/100)))*180/PI(),180),IF(AND(C$9="L",C$10="D"),IF((($C$7*Coefficients!$E$16)/($A3819*($C$4/100)))&lt;=1,2*ASIN(($C$7*Coefficients!$E$16)/( $A3819*($C$4/100)))*180/PI(),180),IF(AND(C$9="C",C$10="D"),IF((($C$7*Coefficients!$F$16)/($A3819*($C$4/100)))&lt;=1,2*ASIN(($C$7*Coefficients!$F$16)/( $A3819*($C$4/100)))*180/PI(),180),FALSE))))</f>
        <v>1.2854216497811868</v>
      </c>
      <c r="H3819" s="50">
        <f>IF(AND(C$9="L",C$10="IB"),(($C$7*Coefficients!$C$16)/($A3819*SIN(C$5*PI()/180))*100/2)^2*PI(),IF(AND(C$9="C",C$10="IB"),(($C$7*Coefficients!$D$16)/($A3819*SIN(C$5*PI()/180))*100/2)^2*PI(),IF(AND(C$9="L",C$10="D"),(($C$7*Coefficients!$E$16)/($A3819*SIN(C$5*PI()/180))*100/2)^2*PI(),IF(AND(C$9="C",C$10="D"),(($C$7* Coefficients!$F$16)/($A3819*SIN(C$5*PI()/180))*100/2)^2*PI(),FALSE))))</f>
        <v>0.69337413178820417</v>
      </c>
      <c r="I3819" s="42">
        <f t="shared" si="422"/>
        <v>1.3154973785722127E-2</v>
      </c>
      <c r="L3819" s="44"/>
    </row>
    <row r="3820" spans="1:12" x14ac:dyDescent="0.25">
      <c r="A3820" s="51">
        <f t="shared" si="423"/>
        <v>60953.689724004522</v>
      </c>
      <c r="B3820" s="5">
        <f t="shared" si="417"/>
        <v>1.824676151603149E-3</v>
      </c>
      <c r="C3820" s="49">
        <f t="shared" si="420"/>
        <v>-54.776284082254932</v>
      </c>
      <c r="D3820" s="5">
        <f t="shared" si="418"/>
        <v>586.33253935087862</v>
      </c>
      <c r="E3820" s="5">
        <f t="shared" si="419"/>
        <v>39058.722024271854</v>
      </c>
      <c r="F3820" s="5">
        <f t="shared" si="421"/>
        <v>45.917180293541257</v>
      </c>
      <c r="G3820" s="16">
        <f>IF(AND(C$9="L",C$10="IB"),IF((($C$7*Coefficients!$C$16)/($A3820*($C$4/100)))&lt;=1,2*ASIN(($C$7*Coefficients!$C$16)/( $A3820*($C$4/100)))*180/PI(),180),IF(AND(C$9="C",C$10="IB"),IF((($C$7*Coefficients!$D$16)/($A3820*($C$4/100)))&lt;=1,2*ASIN(($C$7*Coefficients!$D$16)/( $A3820*($C$4/100)))*180/PI(),180),IF(AND(C$9="L",C$10="D"),IF((($C$7*Coefficients!$E$16)/($A3820*($C$4/100)))&lt;=1,2*ASIN(($C$7*Coefficients!$E$16)/( $A3820*($C$4/100)))*180/PI(),180),IF(AND(C$9="C",C$10="D"),IF((($C$7*Coefficients!$F$16)/($A3820*($C$4/100)))&lt;=1,2*ASIN(($C$7*Coefficients!$F$16)/( $A3820*($C$4/100)))*180/PI(),180),FALSE))))</f>
        <v>1.2824651384455967</v>
      </c>
      <c r="H3820" s="50">
        <f>IF(AND(C$9="L",C$10="IB"),(($C$7*Coefficients!$C$16)/($A3820*SIN(C$5*PI()/180))*100/2)^2*PI(),IF(AND(C$9="C",C$10="IB"),(($C$7*Coefficients!$D$16)/($A3820*SIN(C$5*PI()/180))*100/2)^2*PI(),IF(AND(C$9="L",C$10="D"),(($C$7*Coefficients!$E$16)/($A3820*SIN(C$5*PI()/180))*100/2)^2*PI(),IF(AND(C$9="C",C$10="D"),(($C$7* Coefficients!$F$16)/($A3820*SIN(C$5*PI()/180))*100/2)^2*PI(),FALSE))))</f>
        <v>0.69018836703339015</v>
      </c>
      <c r="I3820" s="42">
        <f t="shared" si="422"/>
        <v>1.3124718185598983E-2</v>
      </c>
      <c r="L3820" s="44"/>
    </row>
    <row r="3821" spans="1:12" x14ac:dyDescent="0.25">
      <c r="A3821" s="51">
        <f t="shared" si="423"/>
        <v>61094.202490544776</v>
      </c>
      <c r="B3821" s="5">
        <f t="shared" si="417"/>
        <v>1.9793551370401118E-3</v>
      </c>
      <c r="C3821" s="49">
        <f t="shared" si="420"/>
        <v>-54.069525548720677</v>
      </c>
      <c r="D3821" s="5">
        <f t="shared" si="418"/>
        <v>587.6841754469018</v>
      </c>
      <c r="E3821" s="5">
        <f t="shared" si="419"/>
        <v>39239.008893678016</v>
      </c>
      <c r="F3821" s="5">
        <f t="shared" si="421"/>
        <v>45.937180293541253</v>
      </c>
      <c r="G3821" s="16">
        <f>IF(AND(C$9="L",C$10="IB"),IF((($C$7*Coefficients!$C$16)/($A3821*($C$4/100)))&lt;=1,2*ASIN(($C$7*Coefficients!$C$16)/( $A3821*($C$4/100)))*180/PI(),180),IF(AND(C$9="C",C$10="IB"),IF((($C$7*Coefficients!$D$16)/($A3821*($C$4/100)))&lt;=1,2*ASIN(($C$7*Coefficients!$D$16)/( $A3821*($C$4/100)))*180/PI(),180),IF(AND(C$9="L",C$10="D"),IF((($C$7*Coefficients!$E$16)/($A3821*($C$4/100)))&lt;=1,2*ASIN(($C$7*Coefficients!$E$16)/( $A3821*($C$4/100)))*180/PI(),180),IF(AND(C$9="C",C$10="D"),IF((($C$7*Coefficients!$F$16)/($A3821*($C$4/100)))&lt;=1,2*ASIN(($C$7*Coefficients!$F$16)/( $A3821*($C$4/100)))*180/PI(),180),FALSE))))</f>
        <v>1.2795154277481688</v>
      </c>
      <c r="H3821" s="50">
        <f>IF(AND(C$9="L",C$10="IB"),(($C$7*Coefficients!$C$16)/($A3821*SIN(C$5*PI()/180))*100/2)^2*PI(),IF(AND(C$9="C",C$10="IB"),(($C$7*Coefficients!$D$16)/($A3821*SIN(C$5*PI()/180))*100/2)^2*PI(),IF(AND(C$9="L",C$10="D"),(($C$7*Coefficients!$E$16)/($A3821*SIN(C$5*PI()/180))*100/2)^2*PI(),IF(AND(C$9="C",C$10="D"),(($C$7* Coefficients!$F$16)/($A3821*SIN(C$5*PI()/180))*100/2)^2*PI(),FALSE))))</f>
        <v>0.68701723953804072</v>
      </c>
      <c r="I3821" s="42">
        <f t="shared" si="422"/>
        <v>1.3094532171425132E-2</v>
      </c>
      <c r="L3821" s="44"/>
    </row>
    <row r="3822" spans="1:12" x14ac:dyDescent="0.25">
      <c r="A3822" s="51">
        <f t="shared" si="423"/>
        <v>61235.039172464887</v>
      </c>
      <c r="B3822" s="5">
        <f t="shared" si="417"/>
        <v>2.0601680506969352E-3</v>
      </c>
      <c r="C3822" s="49">
        <f t="shared" si="420"/>
        <v>-53.721947043941228</v>
      </c>
      <c r="D3822" s="5">
        <f t="shared" si="418"/>
        <v>589.03892738592106</v>
      </c>
      <c r="E3822" s="5">
        <f t="shared" si="419"/>
        <v>39420.127929463313</v>
      </c>
      <c r="F3822" s="5">
        <f t="shared" si="421"/>
        <v>45.957180293541249</v>
      </c>
      <c r="G3822" s="16">
        <f>IF(AND(C$9="L",C$10="IB"),IF((($C$7*Coefficients!$C$16)/($A3822*($C$4/100)))&lt;=1,2*ASIN(($C$7*Coefficients!$C$16)/( $A3822*($C$4/100)))*180/PI(),180),IF(AND(C$9="C",C$10="IB"),IF((($C$7*Coefficients!$D$16)/($A3822*($C$4/100)))&lt;=1,2*ASIN(($C$7*Coefficients!$D$16)/( $A3822*($C$4/100)))*180/PI(),180),IF(AND(C$9="L",C$10="D"),IF((($C$7*Coefficients!$E$16)/($A3822*($C$4/100)))&lt;=1,2*ASIN(($C$7*Coefficients!$E$16)/( $A3822*($C$4/100)))*180/PI(),180),IF(AND(C$9="C",C$10="D"),IF((($C$7*Coefficients!$F$16)/($A3822*($C$4/100)))&lt;=1,2*ASIN(($C$7*Coefficients!$F$16)/( $A3822*($C$4/100)))*180/PI(),180),FALSE))))</f>
        <v>1.2765725020420118</v>
      </c>
      <c r="H3822" s="50">
        <f>IF(AND(C$9="L",C$10="IB"),(($C$7*Coefficients!$C$16)/($A3822*SIN(C$5*PI()/180))*100/2)^2*PI(),IF(AND(C$9="C",C$10="IB"),(($C$7*Coefficients!$D$16)/($A3822*SIN(C$5*PI()/180))*100/2)^2*PI(),IF(AND(C$9="L",C$10="D"),(($C$7*Coefficients!$E$16)/($A3822*SIN(C$5*PI()/180))*100/2)^2*PI(),IF(AND(C$9="C",C$10="D"),(($C$7* Coefficients!$F$16)/($A3822*SIN(C$5*PI()/180))*100/2)^2*PI(),FALSE))))</f>
        <v>0.68386068205005734</v>
      </c>
      <c r="I3822" s="42">
        <f t="shared" si="422"/>
        <v>1.3064415583157333E-2</v>
      </c>
      <c r="L3822" s="44"/>
    </row>
    <row r="3823" spans="1:12" x14ac:dyDescent="0.25">
      <c r="A3823" s="51">
        <f t="shared" si="423"/>
        <v>61376.200516466924</v>
      </c>
      <c r="B3823" s="5">
        <f t="shared" si="417"/>
        <v>2.0641194305693797E-3</v>
      </c>
      <c r="C3823" s="49">
        <f t="shared" si="420"/>
        <v>-53.705303558176823</v>
      </c>
      <c r="D3823" s="5">
        <f t="shared" si="418"/>
        <v>590.39680235069625</v>
      </c>
      <c r="E3823" s="5">
        <f t="shared" si="419"/>
        <v>39602.082972733217</v>
      </c>
      <c r="F3823" s="5">
        <f t="shared" si="421"/>
        <v>45.977180293541259</v>
      </c>
      <c r="G3823" s="16">
        <f>IF(AND(C$9="L",C$10="IB"),IF((($C$7*Coefficients!$C$16)/($A3823*($C$4/100)))&lt;=1,2*ASIN(($C$7*Coefficients!$C$16)/( $A3823*($C$4/100)))*180/PI(),180),IF(AND(C$9="C",C$10="IB"),IF((($C$7*Coefficients!$D$16)/($A3823*($C$4/100)))&lt;=1,2*ASIN(($C$7*Coefficients!$D$16)/( $A3823*($C$4/100)))*180/PI(),180),IF(AND(C$9="L",C$10="D"),IF((($C$7*Coefficients!$E$16)/($A3823*($C$4/100)))&lt;=1,2*ASIN(($C$7*Coefficients!$E$16)/( $A3823*($C$4/100)))*180/PI(),180),IF(AND(C$9="C",C$10="D"),IF((($C$7*Coefficients!$F$16)/($A3823*($C$4/100)))&lt;=1,2*ASIN(($C$7*Coefficients!$F$16)/( $A3823*($C$4/100)))*180/PI(),180),FALSE))))</f>
        <v>1.2736363457162616</v>
      </c>
      <c r="H3823" s="50">
        <f>IF(AND(C$9="L",C$10="IB"),(($C$7*Coefficients!$C$16)/($A3823*SIN(C$5*PI()/180))*100/2)^2*PI(),IF(AND(C$9="C",C$10="IB"),(($C$7*Coefficients!$D$16)/($A3823*SIN(C$5*PI()/180))*100/2)^2*PI(),IF(AND(C$9="L",C$10="D"),(($C$7*Coefficients!$E$16)/($A3823*SIN(C$5*PI()/180))*100/2)^2*PI(),IF(AND(C$9="C",C$10="D"),(($C$7* Coefficients!$F$16)/($A3823*SIN(C$5*PI()/180))*100/2)^2*PI(),FALSE))))</f>
        <v>0.68071862762633728</v>
      </c>
      <c r="I3823" s="42">
        <f t="shared" si="422"/>
        <v>1.3034368261120434E-2</v>
      </c>
      <c r="L3823" s="44"/>
    </row>
    <row r="3824" spans="1:12" x14ac:dyDescent="0.25">
      <c r="A3824" s="51">
        <f t="shared" si="423"/>
        <v>61517.687270974289</v>
      </c>
      <c r="B3824" s="5">
        <f t="shared" si="417"/>
        <v>1.9910652991726131E-3</v>
      </c>
      <c r="C3824" s="49">
        <f t="shared" si="420"/>
        <v>-54.018289931492987</v>
      </c>
      <c r="D3824" s="5">
        <f t="shared" si="418"/>
        <v>591.75780754054529</v>
      </c>
      <c r="E3824" s="5">
        <f t="shared" si="419"/>
        <v>39784.877882322959</v>
      </c>
      <c r="F3824" s="5">
        <f t="shared" si="421"/>
        <v>45.997180293541255</v>
      </c>
      <c r="G3824" s="16">
        <f>IF(AND(C$9="L",C$10="IB"),IF((($C$7*Coefficients!$C$16)/($A3824*($C$4/100)))&lt;=1,2*ASIN(($C$7*Coefficients!$C$16)/( $A3824*($C$4/100)))*180/PI(),180),IF(AND(C$9="C",C$10="IB"),IF((($C$7*Coefficients!$D$16)/($A3824*($C$4/100)))&lt;=1,2*ASIN(($C$7*Coefficients!$D$16)/( $A3824*($C$4/100)))*180/PI(),180),IF(AND(C$9="L",C$10="D"),IF((($C$7*Coefficients!$E$16)/($A3824*($C$4/100)))&lt;=1,2*ASIN(($C$7*Coefficients!$E$16)/( $A3824*($C$4/100)))*180/PI(),180),IF(AND(C$9="C",C$10="D"),IF((($C$7*Coefficients!$F$16)/($A3824*($C$4/100)))&lt;=1,2*ASIN(($C$7*Coefficients!$F$16)/( $A3824*($C$4/100)))*180/PI(),180),FALSE))))</f>
        <v>1.2707069431959983</v>
      </c>
      <c r="H3824" s="50">
        <f>IF(AND(C$9="L",C$10="IB"),(($C$7*Coefficients!$C$16)/($A3824*SIN(C$5*PI()/180))*100/2)^2*PI(),IF(AND(C$9="C",C$10="IB"),(($C$7*Coefficients!$D$16)/($A3824*SIN(C$5*PI()/180))*100/2)^2*PI(),IF(AND(C$9="L",C$10="D"),(($C$7*Coefficients!$E$16)/($A3824*SIN(C$5*PI()/180))*100/2)^2*PI(),IF(AND(C$9="C",C$10="D"),(($C$7* Coefficients!$F$16)/($A3824*SIN(C$5*PI()/180))*100/2)^2*PI(),FALSE))))</f>
        <v>0.6775910096313531</v>
      </c>
      <c r="I3824" s="42">
        <f t="shared" si="422"/>
        <v>1.3004390046006519E-2</v>
      </c>
      <c r="L3824" s="44"/>
    </row>
    <row r="3825" spans="1:12" x14ac:dyDescent="0.25">
      <c r="A3825" s="51">
        <f t="shared" si="423"/>
        <v>61659.500186135658</v>
      </c>
      <c r="B3825" s="5">
        <f t="shared" si="417"/>
        <v>1.8437447509269524E-3</v>
      </c>
      <c r="C3825" s="49">
        <f t="shared" si="420"/>
        <v>-54.68598406192627</v>
      </c>
      <c r="D3825" s="5">
        <f t="shared" si="418"/>
        <v>593.12195017138197</v>
      </c>
      <c r="E3825" s="5">
        <f t="shared" si="419"/>
        <v>39968.516534879309</v>
      </c>
      <c r="F3825" s="5">
        <f t="shared" si="421"/>
        <v>46.017180293541252</v>
      </c>
      <c r="G3825" s="16">
        <f>IF(AND(C$9="L",C$10="IB"),IF((($C$7*Coefficients!$C$16)/($A3825*($C$4/100)))&lt;=1,2*ASIN(($C$7*Coefficients!$C$16)/( $A3825*($C$4/100)))*180/PI(),180),IF(AND(C$9="C",C$10="IB"),IF((($C$7*Coefficients!$D$16)/($A3825*($C$4/100)))&lt;=1,2*ASIN(($C$7*Coefficients!$D$16)/( $A3825*($C$4/100)))*180/PI(),180),IF(AND(C$9="L",C$10="D"),IF((($C$7*Coefficients!$E$16)/($A3825*($C$4/100)))&lt;=1,2*ASIN(($C$7*Coefficients!$E$16)/( $A3825*($C$4/100)))*180/PI(),180),IF(AND(C$9="C",C$10="D"),IF((($C$7*Coefficients!$F$16)/($A3825*($C$4/100)))&lt;=1,2*ASIN(($C$7*Coefficients!$F$16)/( $A3825*($C$4/100)))*180/PI(),180),FALSE))))</f>
        <v>1.2677842789421629</v>
      </c>
      <c r="H3825" s="50">
        <f>IF(AND(C$9="L",C$10="IB"),(($C$7*Coefficients!$C$16)/($A3825*SIN(C$5*PI()/180))*100/2)^2*PI(),IF(AND(C$9="C",C$10="IB"),(($C$7*Coefficients!$D$16)/($A3825*SIN(C$5*PI()/180))*100/2)^2*PI(),IF(AND(C$9="L",C$10="D"),(($C$7*Coefficients!$E$16)/($A3825*SIN(C$5*PI()/180))*100/2)^2*PI(),IF(AND(C$9="C",C$10="D"),(($C$7* Coefficients!$F$16)/($A3825*SIN(C$5*PI()/180))*100/2)^2*PI(),FALSE))))</f>
        <v>0.67447776173573959</v>
      </c>
      <c r="I3825" s="42">
        <f t="shared" si="422"/>
        <v>1.2974480778874083E-2</v>
      </c>
      <c r="L3825" s="44"/>
    </row>
    <row r="3826" spans="1:12" x14ac:dyDescent="0.25">
      <c r="A3826" s="51">
        <f t="shared" si="423"/>
        <v>61801.640013828997</v>
      </c>
      <c r="B3826" s="5">
        <f t="shared" si="417"/>
        <v>1.6277033288344689E-3</v>
      </c>
      <c r="C3826" s="49">
        <f t="shared" si="420"/>
        <v>-55.768494966713789</v>
      </c>
      <c r="D3826" s="5">
        <f t="shared" si="418"/>
        <v>594.4892374757552</v>
      </c>
      <c r="E3826" s="5">
        <f t="shared" si="419"/>
        <v>40153.00282494288</v>
      </c>
      <c r="F3826" s="5">
        <f t="shared" si="421"/>
        <v>46.037180293541255</v>
      </c>
      <c r="G3826" s="16">
        <f>IF(AND(C$9="L",C$10="IB"),IF((($C$7*Coefficients!$C$16)/($A3826*($C$4/100)))&lt;=1,2*ASIN(($C$7*Coefficients!$C$16)/( $A3826*($C$4/100)))*180/PI(),180),IF(AND(C$9="C",C$10="IB"),IF((($C$7*Coefficients!$D$16)/($A3826*($C$4/100)))&lt;=1,2*ASIN(($C$7*Coefficients!$D$16)/( $A3826*($C$4/100)))*180/PI(),180),IF(AND(C$9="L",C$10="D"),IF((($C$7*Coefficients!$E$16)/($A3826*($C$4/100)))&lt;=1,2*ASIN(($C$7*Coefficients!$E$16)/( $A3826*($C$4/100)))*180/PI(),180),IF(AND(C$9="C",C$10="D"),IF((($C$7*Coefficients!$F$16)/($A3826*($C$4/100)))&lt;=1,2*ASIN(($C$7*Coefficients!$F$16)/( $A3826*($C$4/100)))*180/PI(),180),FALSE))))</f>
        <v>1.2648683374514751</v>
      </c>
      <c r="H3826" s="50">
        <f>IF(AND(C$9="L",C$10="IB"),(($C$7*Coefficients!$C$16)/($A3826*SIN(C$5*PI()/180))*100/2)^2*PI(),IF(AND(C$9="C",C$10="IB"),(($C$7*Coefficients!$D$16)/($A3826*SIN(C$5*PI()/180))*100/2)^2*PI(),IF(AND(C$9="L",C$10="D"),(($C$7*Coefficients!$E$16)/($A3826*SIN(C$5*PI()/180))*100/2)^2*PI(),IF(AND(C$9="C",C$10="D"),(($C$7* Coefficients!$F$16)/($A3826*SIN(C$5*PI()/180))*100/2)^2*PI(),FALSE))))</f>
        <v>0.67137881791488763</v>
      </c>
      <c r="I3826" s="42">
        <f t="shared" si="422"/>
        <v>1.2944640301147165E-2</v>
      </c>
      <c r="L3826" s="44"/>
    </row>
    <row r="3827" spans="1:12" x14ac:dyDescent="0.25">
      <c r="A3827" s="51">
        <f t="shared" si="423"/>
        <v>61944.107507665518</v>
      </c>
      <c r="B3827" s="5">
        <f t="shared" si="417"/>
        <v>1.3511090954996493E-3</v>
      </c>
      <c r="C3827" s="49">
        <f t="shared" si="420"/>
        <v>-57.38619164782569</v>
      </c>
      <c r="D3827" s="5">
        <f t="shared" si="418"/>
        <v>595.85967670288585</v>
      </c>
      <c r="E3827" s="5">
        <f t="shared" si="419"/>
        <v>40338.340665030613</v>
      </c>
      <c r="F3827" s="5">
        <f t="shared" si="421"/>
        <v>46.057180293541251</v>
      </c>
      <c r="G3827" s="16">
        <f>IF(AND(C$9="L",C$10="IB"),IF((($C$7*Coefficients!$C$16)/($A3827*($C$4/100)))&lt;=1,2*ASIN(($C$7*Coefficients!$C$16)/( $A3827*($C$4/100)))*180/PI(),180),IF(AND(C$9="C",C$10="IB"),IF((($C$7*Coefficients!$D$16)/($A3827*($C$4/100)))&lt;=1,2*ASIN(($C$7*Coefficients!$D$16)/( $A3827*($C$4/100)))*180/PI(),180),IF(AND(C$9="L",C$10="D"),IF((($C$7*Coefficients!$E$16)/($A3827*($C$4/100)))&lt;=1,2*ASIN(($C$7*Coefficients!$E$16)/( $A3827*($C$4/100)))*180/PI(),180),IF(AND(C$9="C",C$10="D"),IF((($C$7*Coefficients!$F$16)/($A3827*($C$4/100)))&lt;=1,2*ASIN(($C$7*Coefficients!$F$16)/( $A3827*($C$4/100)))*180/PI(),180),FALSE))))</f>
        <v>1.2619591032563497</v>
      </c>
      <c r="H3827" s="50">
        <f>IF(AND(C$9="L",C$10="IB"),(($C$7*Coefficients!$C$16)/($A3827*SIN(C$5*PI()/180))*100/2)^2*PI(),IF(AND(C$9="C",C$10="IB"),(($C$7*Coefficients!$D$16)/($A3827*SIN(C$5*PI()/180))*100/2)^2*PI(),IF(AND(C$9="L",C$10="D"),(($C$7*Coefficients!$E$16)/($A3827*SIN(C$5*PI()/180))*100/2)^2*PI(),IF(AND(C$9="C",C$10="D"),(($C$7* Coefficients!$F$16)/($A3827*SIN(C$5*PI()/180))*100/2)^2*PI(),FALSE))))</f>
        <v>0.66829411244754389</v>
      </c>
      <c r="I3827" s="42">
        <f t="shared" si="422"/>
        <v>1.2914868454614523E-2</v>
      </c>
      <c r="L3827" s="44"/>
    </row>
    <row r="3828" spans="1:12" x14ac:dyDescent="0.25">
      <c r="A3828" s="51">
        <f t="shared" si="423"/>
        <v>62086.903422993695</v>
      </c>
      <c r="B3828" s="5">
        <f t="shared" si="417"/>
        <v>1.0244664215574748E-3</v>
      </c>
      <c r="C3828" s="49">
        <f t="shared" si="420"/>
        <v>-59.790045433811812</v>
      </c>
      <c r="D3828" s="5">
        <f t="shared" si="418"/>
        <v>597.23327511870627</v>
      </c>
      <c r="E3828" s="5">
        <f t="shared" si="419"/>
        <v>40524.533985718852</v>
      </c>
      <c r="F3828" s="5">
        <f t="shared" si="421"/>
        <v>46.077180293541254</v>
      </c>
      <c r="G3828" s="16">
        <f>IF(AND(C$9="L",C$10="IB"),IF((($C$7*Coefficients!$C$16)/($A3828*($C$4/100)))&lt;=1,2*ASIN(($C$7*Coefficients!$C$16)/( $A3828*($C$4/100)))*180/PI(),180),IF(AND(C$9="C",C$10="IB"),IF((($C$7*Coefficients!$D$16)/($A3828*($C$4/100)))&lt;=1,2*ASIN(($C$7*Coefficients!$D$16)/( $A3828*($C$4/100)))*180/PI(),180),IF(AND(C$9="L",C$10="D"),IF((($C$7*Coefficients!$E$16)/($A3828*($C$4/100)))&lt;=1,2*ASIN(($C$7*Coefficients!$E$16)/( $A3828*($C$4/100)))*180/PI(),180),IF(AND(C$9="C",C$10="D"),IF((($C$7*Coefficients!$F$16)/($A3828*($C$4/100)))&lt;=1,2*ASIN(($C$7*Coefficients!$F$16)/( $A3828*($C$4/100)))*180/PI(),180),FALSE))))</f>
        <v>1.2590565609248161</v>
      </c>
      <c r="H3828" s="50">
        <f>IF(AND(C$9="L",C$10="IB"),(($C$7*Coefficients!$C$16)/($A3828*SIN(C$5*PI()/180))*100/2)^2*PI(),IF(AND(C$9="C",C$10="IB"),(($C$7*Coefficients!$D$16)/($A3828*SIN(C$5*PI()/180))*100/2)^2*PI(),IF(AND(C$9="L",C$10="D"),(($C$7*Coefficients!$E$16)/($A3828*SIN(C$5*PI()/180))*100/2)^2*PI(),IF(AND(C$9="C",C$10="D"),(($C$7* Coefficients!$F$16)/($A3828*SIN(C$5*PI()/180))*100/2)^2*PI(),FALSE))))</f>
        <v>0.66522357991441572</v>
      </c>
      <c r="I3828" s="42">
        <f t="shared" si="422"/>
        <v>1.2885165081428791E-2</v>
      </c>
      <c r="L3828" s="44"/>
    </row>
    <row r="3829" spans="1:12" x14ac:dyDescent="0.25">
      <c r="A3829" s="51">
        <f t="shared" si="423"/>
        <v>62230.028516903258</v>
      </c>
      <c r="B3829" s="5">
        <f t="shared" si="417"/>
        <v>6.602365540512732E-4</v>
      </c>
      <c r="C3829" s="49">
        <f t="shared" si="420"/>
        <v>-63.606008691805009</v>
      </c>
      <c r="D3829" s="5">
        <f t="shared" si="418"/>
        <v>598.61004000589855</v>
      </c>
      <c r="E3829" s="5">
        <f t="shared" si="419"/>
        <v>40711.586735726625</v>
      </c>
      <c r="F3829" s="5">
        <f t="shared" si="421"/>
        <v>46.097180293541257</v>
      </c>
      <c r="G3829" s="16">
        <f>IF(AND(C$9="L",C$10="IB"),IF((($C$7*Coefficients!$C$16)/($A3829*($C$4/100)))&lt;=1,2*ASIN(($C$7*Coefficients!$C$16)/( $A3829*($C$4/100)))*180/PI(),180),IF(AND(C$9="C",C$10="IB"),IF((($C$7*Coefficients!$D$16)/($A3829*($C$4/100)))&lt;=1,2*ASIN(($C$7*Coefficients!$D$16)/( $A3829*($C$4/100)))*180/PI(),180),IF(AND(C$9="L",C$10="D"),IF((($C$7*Coefficients!$E$16)/($A3829*($C$4/100)))&lt;=1,2*ASIN(($C$7*Coefficients!$E$16)/( $A3829*($C$4/100)))*180/PI(),180),IF(AND(C$9="C",C$10="D"),IF((($C$7*Coefficients!$F$16)/($A3829*($C$4/100)))&lt;=1,2*ASIN(($C$7*Coefficients!$F$16)/( $A3829*($C$4/100)))*180/PI(),180),FALSE))))</f>
        <v>1.2561606950604329</v>
      </c>
      <c r="H3829" s="50">
        <f>IF(AND(C$9="L",C$10="IB"),(($C$7*Coefficients!$C$16)/($A3829*SIN(C$5*PI()/180))*100/2)^2*PI(),IF(AND(C$9="C",C$10="IB"),(($C$7*Coefficients!$D$16)/($A3829*SIN(C$5*PI()/180))*100/2)^2*PI(),IF(AND(C$9="L",C$10="D"),(($C$7*Coefficients!$E$16)/($A3829*SIN(C$5*PI()/180))*100/2)^2*PI(),IF(AND(C$9="C",C$10="D"),(($C$7* Coefficients!$F$16)/($A3829*SIN(C$5*PI()/180))*100/2)^2*PI(),FALSE))))</f>
        <v>0.66216715519678593</v>
      </c>
      <c r="I3829" s="42">
        <f t="shared" si="422"/>
        <v>1.2855530024105642E-2</v>
      </c>
      <c r="L3829" s="44"/>
    </row>
    <row r="3830" spans="1:12" x14ac:dyDescent="0.25">
      <c r="A3830" s="51">
        <f t="shared" si="423"/>
        <v>62373.483548229204</v>
      </c>
      <c r="B3830" s="5">
        <f t="shared" si="417"/>
        <v>2.7237782909829709E-4</v>
      </c>
      <c r="C3830" s="49">
        <f t="shared" si="420"/>
        <v>-71.296564916986384</v>
      </c>
      <c r="D3830" s="5">
        <f t="shared" si="418"/>
        <v>599.98997866393336</v>
      </c>
      <c r="E3830" s="5">
        <f t="shared" si="419"/>
        <v>40899.502881999433</v>
      </c>
      <c r="F3830" s="5">
        <f t="shared" si="421"/>
        <v>46.117180293541253</v>
      </c>
      <c r="G3830" s="16">
        <f>IF(AND(C$9="L",C$10="IB"),IF((($C$7*Coefficients!$C$16)/($A3830*($C$4/100)))&lt;=1,2*ASIN(($C$7*Coefficients!$C$16)/( $A3830*($C$4/100)))*180/PI(),180),IF(AND(C$9="C",C$10="IB"),IF((($C$7*Coefficients!$D$16)/($A3830*($C$4/100)))&lt;=1,2*ASIN(($C$7*Coefficients!$D$16)/( $A3830*($C$4/100)))*180/PI(),180),IF(AND(C$9="L",C$10="D"),IF((($C$7*Coefficients!$E$16)/($A3830*($C$4/100)))&lt;=1,2*ASIN(($C$7*Coefficients!$E$16)/( $A3830*($C$4/100)))*180/PI(),180),IF(AND(C$9="C",C$10="D"),IF((($C$7*Coefficients!$F$16)/($A3830*($C$4/100)))&lt;=1,2*ASIN(($C$7*Coefficients!$F$16)/( $A3830*($C$4/100)))*180/PI(),180),FALSE))))</f>
        <v>1.2532714903022111</v>
      </c>
      <c r="H3830" s="50">
        <f>IF(AND(C$9="L",C$10="IB"),(($C$7*Coefficients!$C$16)/($A3830*SIN(C$5*PI()/180))*100/2)^2*PI(),IF(AND(C$9="C",C$10="IB"),(($C$7*Coefficients!$D$16)/($A3830*SIN(C$5*PI()/180))*100/2)^2*PI(),IF(AND(C$9="L",C$10="D"),(($C$7*Coefficients!$E$16)/($A3830*SIN(C$5*PI()/180))*100/2)^2*PI(),IF(AND(C$9="C",C$10="D"),(($C$7* Coefficients!$F$16)/($A3830*SIN(C$5*PI()/180))*100/2)^2*PI(),FALSE))))</f>
        <v>0.65912477347513021</v>
      </c>
      <c r="I3830" s="42">
        <f t="shared" si="422"/>
        <v>1.2825963125522949E-2</v>
      </c>
      <c r="L3830" s="44"/>
    </row>
    <row r="3831" spans="1:12" x14ac:dyDescent="0.25">
      <c r="A3831" s="51">
        <f t="shared" si="423"/>
        <v>62517.269277555824</v>
      </c>
      <c r="B3831" s="5">
        <f t="shared" si="417"/>
        <v>1.2417819848428905E-4</v>
      </c>
      <c r="C3831" s="49">
        <f t="shared" si="420"/>
        <v>-78.119092899465315</v>
      </c>
      <c r="D3831" s="5">
        <f t="shared" si="418"/>
        <v>601.37309840910746</v>
      </c>
      <c r="E3831" s="5">
        <f t="shared" si="419"/>
        <v>41088.286409793334</v>
      </c>
      <c r="F3831" s="5">
        <f t="shared" si="421"/>
        <v>46.137180293541249</v>
      </c>
      <c r="G3831" s="16">
        <f>IF(AND(C$9="L",C$10="IB"),IF((($C$7*Coefficients!$C$16)/($A3831*($C$4/100)))&lt;=1,2*ASIN(($C$7*Coefficients!$C$16)/( $A3831*($C$4/100)))*180/PI(),180),IF(AND(C$9="C",C$10="IB"),IF((($C$7*Coefficients!$D$16)/($A3831*($C$4/100)))&lt;=1,2*ASIN(($C$7*Coefficients!$D$16)/( $A3831*($C$4/100)))*180/PI(),180),IF(AND(C$9="L",C$10="D"),IF((($C$7*Coefficients!$E$16)/($A3831*($C$4/100)))&lt;=1,2*ASIN(($C$7*Coefficients!$E$16)/( $A3831*($C$4/100)))*180/PI(),180),IF(AND(C$9="C",C$10="D"),IF((($C$7*Coefficients!$F$16)/($A3831*($C$4/100)))&lt;=1,2*ASIN(($C$7*Coefficients!$F$16)/( $A3831*($C$4/100)))*180/PI(),180),FALSE))))</f>
        <v>1.2503889313245258</v>
      </c>
      <c r="H3831" s="50">
        <f>IF(AND(C$9="L",C$10="IB"),(($C$7*Coefficients!$C$16)/($A3831*SIN(C$5*PI()/180))*100/2)^2*PI(),IF(AND(C$9="C",C$10="IB"),(($C$7*Coefficients!$D$16)/($A3831*SIN(C$5*PI()/180))*100/2)^2*PI(),IF(AND(C$9="L",C$10="D"),(($C$7*Coefficients!$E$16)/($A3831*SIN(C$5*PI()/180))*100/2)^2*PI(),IF(AND(C$9="C",C$10="D"),(($C$7* Coefficients!$F$16)/($A3831*SIN(C$5*PI()/180))*100/2)^2*PI(),FALSE))))</f>
        <v>0.65609637022774259</v>
      </c>
      <c r="I3831" s="42">
        <f t="shared" si="422"/>
        <v>1.2796464228919963E-2</v>
      </c>
      <c r="L3831" s="44"/>
    </row>
    <row r="3832" spans="1:12" x14ac:dyDescent="0.25">
      <c r="A3832" s="51">
        <f t="shared" si="423"/>
        <v>62661.386467220749</v>
      </c>
      <c r="B3832" s="5">
        <f t="shared" si="417"/>
        <v>5.1409556718490549E-4</v>
      </c>
      <c r="C3832" s="49">
        <f t="shared" si="420"/>
        <v>-65.779122816860237</v>
      </c>
      <c r="D3832" s="5">
        <f t="shared" si="418"/>
        <v>602.75940657458466</v>
      </c>
      <c r="E3832" s="5">
        <f t="shared" si="419"/>
        <v>41277.94132275958</v>
      </c>
      <c r="F3832" s="5">
        <f t="shared" si="421"/>
        <v>46.157180293541245</v>
      </c>
      <c r="G3832" s="16">
        <f>IF(AND(C$9="L",C$10="IB"),IF((($C$7*Coefficients!$C$16)/($A3832*($C$4/100)))&lt;=1,2*ASIN(($C$7*Coefficients!$C$16)/( $A3832*($C$4/100)))*180/PI(),180),IF(AND(C$9="C",C$10="IB"),IF((($C$7*Coefficients!$D$16)/($A3832*($C$4/100)))&lt;=1,2*ASIN(($C$7*Coefficients!$D$16)/( $A3832*($C$4/100)))*180/PI(),180),IF(AND(C$9="L",C$10="D"),IF((($C$7*Coefficients!$E$16)/($A3832*($C$4/100)))&lt;=1,2*ASIN(($C$7*Coefficients!$E$16)/( $A3832*($C$4/100)))*180/PI(),180),IF(AND(C$9="C",C$10="D"),IF((($C$7*Coefficients!$F$16)/($A3832*($C$4/100)))&lt;=1,2*ASIN(($C$7*Coefficients!$F$16)/( $A3832*($C$4/100)))*180/PI(),180),FALSE))))</f>
        <v>1.2475130028370405</v>
      </c>
      <c r="H3832" s="50">
        <f>IF(AND(C$9="L",C$10="IB"),(($C$7*Coefficients!$C$16)/($A3832*SIN(C$5*PI()/180))*100/2)^2*PI(),IF(AND(C$9="C",C$10="IB"),(($C$7*Coefficients!$D$16)/($A3832*SIN(C$5*PI()/180))*100/2)^2*PI(),IF(AND(C$9="L",C$10="D"),(($C$7*Coefficients!$E$16)/($A3832*SIN(C$5*PI()/180))*100/2)^2*PI(),IF(AND(C$9="C",C$10="D"),(($C$7* Coefficients!$F$16)/($A3832*SIN(C$5*PI()/180))*100/2)^2*PI(),FALSE))))</f>
        <v>0.65308188122936839</v>
      </c>
      <c r="I3832" s="42">
        <f t="shared" si="422"/>
        <v>1.2767033177896469E-2</v>
      </c>
      <c r="L3832" s="44"/>
    </row>
    <row r="3833" spans="1:12" x14ac:dyDescent="0.25">
      <c r="A3833" s="51">
        <f t="shared" si="423"/>
        <v>62805.83588131897</v>
      </c>
      <c r="B3833" s="5">
        <f t="shared" si="417"/>
        <v>8.8222632217471915E-4</v>
      </c>
      <c r="C3833" s="49">
        <f t="shared" si="420"/>
        <v>-61.088399774391995</v>
      </c>
      <c r="D3833" s="5">
        <f t="shared" si="418"/>
        <v>604.14891051043253</v>
      </c>
      <c r="E3833" s="5">
        <f t="shared" si="419"/>
        <v>41468.471643029327</v>
      </c>
      <c r="F3833" s="5">
        <f t="shared" si="421"/>
        <v>46.177180293541241</v>
      </c>
      <c r="G3833" s="16">
        <f>IF(AND(C$9="L",C$10="IB"),IF((($C$7*Coefficients!$C$16)/($A3833*($C$4/100)))&lt;=1,2*ASIN(($C$7*Coefficients!$C$16)/( $A3833*($C$4/100)))*180/PI(),180),IF(AND(C$9="C",C$10="IB"),IF((($C$7*Coefficients!$D$16)/($A3833*($C$4/100)))&lt;=1,2*ASIN(($C$7*Coefficients!$D$16)/( $A3833*($C$4/100)))*180/PI(),180),IF(AND(C$9="L",C$10="D"),IF((($C$7*Coefficients!$E$16)/($A3833*($C$4/100)))&lt;=1,2*ASIN(($C$7*Coefficients!$E$16)/( $A3833*($C$4/100)))*180/PI(),180),IF(AND(C$9="C",C$10="D"),IF((($C$7*Coefficients!$F$16)/($A3833*($C$4/100)))&lt;=1,2*ASIN(($C$7*Coefficients!$F$16)/( $A3833*($C$4/100)))*180/PI(),180),FALSE))))</f>
        <v>1.2446436895846211</v>
      </c>
      <c r="H3833" s="50">
        <f>IF(AND(C$9="L",C$10="IB"),(($C$7*Coefficients!$C$16)/($A3833*SIN(C$5*PI()/180))*100/2)^2*PI(),IF(AND(C$9="C",C$10="IB"),(($C$7*Coefficients!$D$16)/($A3833*SIN(C$5*PI()/180))*100/2)^2*PI(),IF(AND(C$9="L",C$10="D"),(($C$7*Coefficients!$E$16)/($A3833*SIN(C$5*PI()/180))*100/2)^2*PI(),IF(AND(C$9="C",C$10="D"),(($C$7* Coefficients!$F$16)/($A3833*SIN(C$5*PI()/180))*100/2)^2*PI(),FALSE))))</f>
        <v>0.65008124254983957</v>
      </c>
      <c r="I3833" s="42">
        <f t="shared" si="422"/>
        <v>1.2737669816411962E-2</v>
      </c>
      <c r="L3833" s="44"/>
    </row>
    <row r="3834" spans="1:12" x14ac:dyDescent="0.25">
      <c r="A3834" s="51">
        <f t="shared" si="423"/>
        <v>62950.6182857069</v>
      </c>
      <c r="B3834" s="5">
        <f t="shared" si="417"/>
        <v>1.2142037694318453E-3</v>
      </c>
      <c r="C3834" s="49">
        <f t="shared" si="420"/>
        <v>-58.314168464331253</v>
      </c>
      <c r="D3834" s="5">
        <f t="shared" si="418"/>
        <v>605.54161758366274</v>
      </c>
      <c r="E3834" s="5">
        <f t="shared" si="419"/>
        <v>41659.881411299131</v>
      </c>
      <c r="F3834" s="5">
        <f t="shared" si="421"/>
        <v>46.197180293541251</v>
      </c>
      <c r="G3834" s="16">
        <f>IF(AND(C$9="L",C$10="IB"),IF((($C$7*Coefficients!$C$16)/($A3834*($C$4/100)))&lt;=1,2*ASIN(($C$7*Coefficients!$C$16)/( $A3834*($C$4/100)))*180/PI(),180),IF(AND(C$9="C",C$10="IB"),IF((($C$7*Coefficients!$D$16)/($A3834*($C$4/100)))&lt;=1,2*ASIN(($C$7*Coefficients!$D$16)/( $A3834*($C$4/100)))*180/PI(),180),IF(AND(C$9="L",C$10="D"),IF((($C$7*Coefficients!$E$16)/($A3834*($C$4/100)))&lt;=1,2*ASIN(($C$7*Coefficients!$E$16)/( $A3834*($C$4/100)))*180/PI(),180),IF(AND(C$9="C",C$10="D"),IF((($C$7*Coefficients!$F$16)/($A3834*($C$4/100)))&lt;=1,2*ASIN(($C$7*Coefficients!$F$16)/( $A3834*($C$4/100)))*180/PI(),180),FALSE))))</f>
        <v>1.2417809763472585</v>
      </c>
      <c r="H3834" s="50">
        <f>IF(AND(C$9="L",C$10="IB"),(($C$7*Coefficients!$C$16)/($A3834*SIN(C$5*PI()/180))*100/2)^2*PI(),IF(AND(C$9="C",C$10="IB"),(($C$7*Coefficients!$D$16)/($A3834*SIN(C$5*PI()/180))*100/2)^2*PI(),IF(AND(C$9="L",C$10="D"),(($C$7*Coefficients!$E$16)/($A3834*SIN(C$5*PI()/180))*100/2)^2*PI(),IF(AND(C$9="C",C$10="D"),(($C$7* Coefficients!$F$16)/($A3834*SIN(C$5*PI()/180))*100/2)^2*PI(),FALSE))))</f>
        <v>0.64709439055272233</v>
      </c>
      <c r="I3834" s="42">
        <f t="shared" si="422"/>
        <v>1.2708373988784827E-2</v>
      </c>
      <c r="L3834" s="44"/>
    </row>
    <row r="3835" spans="1:12" x14ac:dyDescent="0.25">
      <c r="A3835" s="51">
        <f t="shared" si="423"/>
        <v>63095.734448006435</v>
      </c>
      <c r="B3835" s="5">
        <f t="shared" si="417"/>
        <v>1.4970132497572996E-3</v>
      </c>
      <c r="C3835" s="49">
        <f t="shared" si="420"/>
        <v>-56.495487115770658</v>
      </c>
      <c r="D3835" s="5">
        <f t="shared" si="418"/>
        <v>606.9375351782694</v>
      </c>
      <c r="E3835" s="5">
        <f t="shared" si="419"/>
        <v>41852.174686916485</v>
      </c>
      <c r="F3835" s="5">
        <f t="shared" si="421"/>
        <v>46.217180293541247</v>
      </c>
      <c r="G3835" s="16">
        <f>IF(AND(C$9="L",C$10="IB"),IF((($C$7*Coefficients!$C$16)/($A3835*($C$4/100)))&lt;=1,2*ASIN(($C$7*Coefficients!$C$16)/( $A3835*($C$4/100)))*180/PI(),180),IF(AND(C$9="C",C$10="IB"),IF((($C$7*Coefficients!$D$16)/($A3835*($C$4/100)))&lt;=1,2*ASIN(($C$7*Coefficients!$D$16)/( $A3835*($C$4/100)))*180/PI(),180),IF(AND(C$9="L",C$10="D"),IF((($C$7*Coefficients!$E$16)/($A3835*($C$4/100)))&lt;=1,2*ASIN(($C$7*Coefficients!$E$16)/( $A3835*($C$4/100)))*180/PI(),180),IF(AND(C$9="C",C$10="D"),IF((($C$7*Coefficients!$F$16)/($A3835*($C$4/100)))&lt;=1,2*ASIN(($C$7*Coefficients!$F$16)/( $A3835*($C$4/100)))*180/PI(),180),FALSE))))</f>
        <v>1.2389248479399853</v>
      </c>
      <c r="H3835" s="50">
        <f>IF(AND(C$9="L",C$10="IB"),(($C$7*Coefficients!$C$16)/($A3835*SIN(C$5*PI()/180))*100/2)^2*PI(),IF(AND(C$9="C",C$10="IB"),(($C$7*Coefficients!$D$16)/($A3835*SIN(C$5*PI()/180))*100/2)^2*PI(),IF(AND(C$9="L",C$10="D"),(($C$7*Coefficients!$E$16)/($A3835*SIN(C$5*PI()/180))*100/2)^2*PI(),IF(AND(C$9="C",C$10="D"),(($C$7* Coefficients!$F$16)/($A3835*SIN(C$5*PI()/180))*100/2)^2*PI(),FALSE))))</f>
        <v>0.64412126189396457</v>
      </c>
      <c r="I3835" s="42">
        <f t="shared" si="422"/>
        <v>1.2679145539691499E-2</v>
      </c>
      <c r="L3835" s="44"/>
    </row>
    <row r="3836" spans="1:12" x14ac:dyDescent="0.25">
      <c r="A3836" s="51">
        <f t="shared" si="423"/>
        <v>63241.18513760902</v>
      </c>
      <c r="B3836" s="5">
        <f t="shared" si="417"/>
        <v>1.719517462038433E-3</v>
      </c>
      <c r="C3836" s="49">
        <f t="shared" si="420"/>
        <v>-55.291868189471778</v>
      </c>
      <c r="D3836" s="5">
        <f t="shared" si="418"/>
        <v>608.33667069526905</v>
      </c>
      <c r="E3836" s="5">
        <f t="shared" si="419"/>
        <v>42045.355547966057</v>
      </c>
      <c r="F3836" s="5">
        <f t="shared" si="421"/>
        <v>46.237180293541243</v>
      </c>
      <c r="G3836" s="16">
        <f>IF(AND(C$9="L",C$10="IB"),IF((($C$7*Coefficients!$C$16)/($A3836*($C$4/100)))&lt;=1,2*ASIN(($C$7*Coefficients!$C$16)/( $A3836*($C$4/100)))*180/PI(),180),IF(AND(C$9="C",C$10="IB"),IF((($C$7*Coefficients!$D$16)/($A3836*($C$4/100)))&lt;=1,2*ASIN(($C$7*Coefficients!$D$16)/( $A3836*($C$4/100)))*180/PI(),180),IF(AND(C$9="L",C$10="D"),IF((($C$7*Coefficients!$E$16)/($A3836*($C$4/100)))&lt;=1,2*ASIN(($C$7*Coefficients!$E$16)/( $A3836*($C$4/100)))*180/PI(),180),IF(AND(C$9="C",C$10="D"),IF((($C$7*Coefficients!$F$16)/($A3836*($C$4/100)))&lt;=1,2*ASIN(($C$7*Coefficients!$F$16)/( $A3836*($C$4/100)))*180/PI(),180),FALSE))))</f>
        <v>1.236075289212794</v>
      </c>
      <c r="H3836" s="50">
        <f>IF(AND(C$9="L",C$10="IB"),(($C$7*Coefficients!$C$16)/($A3836*SIN(C$5*PI()/180))*100/2)^2*PI(),IF(AND(C$9="C",C$10="IB"),(($C$7*Coefficients!$D$16)/($A3836*SIN(C$5*PI()/180))*100/2)^2*PI(),IF(AND(C$9="L",C$10="D"),(($C$7*Coefficients!$E$16)/($A3836*SIN(C$5*PI()/180))*100/2)^2*PI(),IF(AND(C$9="C",C$10="D"),(($C$7* Coefficients!$F$16)/($A3836*SIN(C$5*PI()/180))*100/2)^2*PI(),FALSE))))</f>
        <v>0.64116179352055436</v>
      </c>
      <c r="I3836" s="42">
        <f t="shared" si="422"/>
        <v>1.2649984314165651E-2</v>
      </c>
      <c r="L3836" s="44"/>
    </row>
    <row r="3837" spans="1:12" x14ac:dyDescent="0.25">
      <c r="A3837" s="51">
        <f t="shared" si="423"/>
        <v>63386.971125679738</v>
      </c>
      <c r="B3837" s="5">
        <f t="shared" si="417"/>
        <v>1.8729146413723114E-3</v>
      </c>
      <c r="C3837" s="49">
        <f t="shared" si="420"/>
        <v>-54.549640305412829</v>
      </c>
      <c r="D3837" s="5">
        <f t="shared" si="418"/>
        <v>609.73903155273854</v>
      </c>
      <c r="E3837" s="5">
        <f t="shared" si="419"/>
        <v>42239.428091356014</v>
      </c>
      <c r="F3837" s="5">
        <f t="shared" si="421"/>
        <v>46.257180293541246</v>
      </c>
      <c r="G3837" s="16">
        <f>IF(AND(C$9="L",C$10="IB"),IF((($C$7*Coefficients!$C$16)/($A3837*($C$4/100)))&lt;=1,2*ASIN(($C$7*Coefficients!$C$16)/( $A3837*($C$4/100)))*180/PI(),180),IF(AND(C$9="C",C$10="IB"),IF((($C$7*Coefficients!$D$16)/($A3837*($C$4/100)))&lt;=1,2*ASIN(($C$7*Coefficients!$D$16)/( $A3837*($C$4/100)))*180/PI(),180),IF(AND(C$9="L",C$10="D"),IF((($C$7*Coefficients!$E$16)/($A3837*($C$4/100)))&lt;=1,2*ASIN(($C$7*Coefficients!$E$16)/( $A3837*($C$4/100)))*180/PI(),180),IF(AND(C$9="C",C$10="D"),IF((($C$7*Coefficients!$F$16)/($A3837*($C$4/100)))&lt;=1,2*ASIN(($C$7*Coefficients!$F$16)/( $A3837*($C$4/100)))*180/PI(),180),FALSE))))</f>
        <v>1.2332322850505595</v>
      </c>
      <c r="H3837" s="50">
        <f>IF(AND(C$9="L",C$10="IB"),(($C$7*Coefficients!$C$16)/($A3837*SIN(C$5*PI()/180))*100/2)^2*PI(),IF(AND(C$9="C",C$10="IB"),(($C$7*Coefficients!$D$16)/($A3837*SIN(C$5*PI()/180))*100/2)^2*PI(),IF(AND(C$9="L",C$10="D"),(($C$7*Coefficients!$E$16)/($A3837*SIN(C$5*PI()/180))*100/2)^2*PI(),IF(AND(C$9="C",C$10="D"),(($C$7* Coefficients!$F$16)/($A3837*SIN(C$5*PI()/180))*100/2)^2*PI(),FALSE))))</f>
        <v>0.63821592266918081</v>
      </c>
      <c r="I3837" s="42">
        <f t="shared" si="422"/>
        <v>1.2620890157597368E-2</v>
      </c>
      <c r="L3837" s="44"/>
    </row>
    <row r="3838" spans="1:12" x14ac:dyDescent="0.25">
      <c r="A3838" s="51">
        <f t="shared" si="423"/>
        <v>63533.093185161379</v>
      </c>
      <c r="B3838" s="5">
        <f t="shared" si="417"/>
        <v>1.9511100787856339E-3</v>
      </c>
      <c r="C3838" s="49">
        <f t="shared" si="420"/>
        <v>-54.194364553057248</v>
      </c>
      <c r="D3838" s="5">
        <f t="shared" si="418"/>
        <v>611.14462518585549</v>
      </c>
      <c r="E3838" s="5">
        <f t="shared" si="419"/>
        <v>42434.396432905058</v>
      </c>
      <c r="F3838" s="5">
        <f t="shared" si="421"/>
        <v>46.277180293541242</v>
      </c>
      <c r="G3838" s="16">
        <f>IF(AND(C$9="L",C$10="IB"),IF((($C$7*Coefficients!$C$16)/($A3838*($C$4/100)))&lt;=1,2*ASIN(($C$7*Coefficients!$C$16)/( $A3838*($C$4/100)))*180/PI(),180),IF(AND(C$9="C",C$10="IB"),IF((($C$7*Coefficients!$D$16)/($A3838*($C$4/100)))&lt;=1,2*ASIN(($C$7*Coefficients!$D$16)/( $A3838*($C$4/100)))*180/PI(),180),IF(AND(C$9="L",C$10="D"),IF((($C$7*Coefficients!$E$16)/($A3838*($C$4/100)))&lt;=1,2*ASIN(($C$7*Coefficients!$E$16)/( $A3838*($C$4/100)))*180/PI(),180),IF(AND(C$9="C",C$10="D"),IF((($C$7*Coefficients!$F$16)/($A3838*($C$4/100)))&lt;=1,2*ASIN(($C$7*Coefficients!$F$16)/( $A3838*($C$4/100)))*180/PI(),180),FALSE))))</f>
        <v>1.2303958203729566</v>
      </c>
      <c r="H3838" s="50">
        <f>IF(AND(C$9="L",C$10="IB"),(($C$7*Coefficients!$C$16)/($A3838*SIN(C$5*PI()/180))*100/2)^2*PI(),IF(AND(C$9="C",C$10="IB"),(($C$7*Coefficients!$D$16)/($A3838*SIN(C$5*PI()/180))*100/2)^2*PI(),IF(AND(C$9="L",C$10="D"),(($C$7*Coefficients!$E$16)/($A3838*SIN(C$5*PI()/180))*100/2)^2*PI(),IF(AND(C$9="C",C$10="D"),(($C$7* Coefficients!$F$16)/($A3838*SIN(C$5*PI()/180))*100/2)^2*PI(),FALSE))))</f>
        <v>0.63528358686490616</v>
      </c>
      <c r="I3838" s="42">
        <f t="shared" si="422"/>
        <v>1.2591862915732331E-2</v>
      </c>
      <c r="L3838" s="44"/>
    </row>
    <row r="3839" spans="1:12" x14ac:dyDescent="0.25">
      <c r="A3839" s="51">
        <f t="shared" si="423"/>
        <v>63679.552090778554</v>
      </c>
      <c r="B3839" s="5">
        <f t="shared" si="417"/>
        <v>1.950984496643796E-3</v>
      </c>
      <c r="C3839" s="49">
        <f t="shared" si="420"/>
        <v>-54.194923633624782</v>
      </c>
      <c r="D3839" s="5">
        <f t="shared" si="418"/>
        <v>612.55345904693752</v>
      </c>
      <c r="E3839" s="5">
        <f t="shared" si="419"/>
        <v>42630.264707429618</v>
      </c>
      <c r="F3839" s="5">
        <f t="shared" si="421"/>
        <v>46.297180293541246</v>
      </c>
      <c r="G3839" s="16">
        <f>IF(AND(C$9="L",C$10="IB"),IF((($C$7*Coefficients!$C$16)/($A3839*($C$4/100)))&lt;=1,2*ASIN(($C$7*Coefficients!$C$16)/( $A3839*($C$4/100)))*180/PI(),180),IF(AND(C$9="C",C$10="IB"),IF((($C$7*Coefficients!$D$16)/($A3839*($C$4/100)))&lt;=1,2*ASIN(($C$7*Coefficients!$D$16)/( $A3839*($C$4/100)))*180/PI(),180),IF(AND(C$9="L",C$10="D"),IF((($C$7*Coefficients!$E$16)/($A3839*($C$4/100)))&lt;=1,2*ASIN(($C$7*Coefficients!$E$16)/( $A3839*($C$4/100)))*180/PI(),180),IF(AND(C$9="C",C$10="D"),IF((($C$7*Coefficients!$F$16)/($A3839*($C$4/100)))&lt;=1,2*ASIN(($C$7*Coefficients!$F$16)/( $A3839*($C$4/100)))*180/PI(),180),FALSE))))</f>
        <v>1.2275658801343792</v>
      </c>
      <c r="H3839" s="50">
        <f>IF(AND(C$9="L",C$10="IB"),(($C$7*Coefficients!$C$16)/($A3839*SIN(C$5*PI()/180))*100/2)^2*PI(),IF(AND(C$9="C",C$10="IB"),(($C$7*Coefficients!$D$16)/($A3839*SIN(C$5*PI()/180))*100/2)^2*PI(),IF(AND(C$9="L",C$10="D"),(($C$7*Coefficients!$E$16)/($A3839*SIN(C$5*PI()/180))*100/2)^2*PI(),IF(AND(C$9="C",C$10="D"),(($C$7* Coefficients!$F$16)/($A3839*SIN(C$5*PI()/180))*100/2)^2*PI(),FALSE))))</f>
        <v>0.63236472391983678</v>
      </c>
      <c r="I3839" s="42">
        <f t="shared" si="422"/>
        <v>1.2562902434670989E-2</v>
      </c>
      <c r="L3839" s="44"/>
    </row>
    <row r="3840" spans="1:12" x14ac:dyDescent="0.25">
      <c r="A3840" s="51">
        <f t="shared" si="423"/>
        <v>63826.348619041812</v>
      </c>
      <c r="B3840" s="5">
        <f t="shared" si="417"/>
        <v>1.8725465721449739E-3</v>
      </c>
      <c r="C3840" s="49">
        <f t="shared" si="420"/>
        <v>-54.551347442940553</v>
      </c>
      <c r="D3840" s="5">
        <f t="shared" si="418"/>
        <v>613.96554060548169</v>
      </c>
      <c r="E3840" s="5">
        <f t="shared" si="419"/>
        <v>42827.037068831589</v>
      </c>
      <c r="F3840" s="5">
        <f t="shared" si="421"/>
        <v>46.317180293541249</v>
      </c>
      <c r="G3840" s="16">
        <f>IF(AND(C$9="L",C$10="IB"),IF((($C$7*Coefficients!$C$16)/($A3840*($C$4/100)))&lt;=1,2*ASIN(($C$7*Coefficients!$C$16)/( $A3840*($C$4/100)))*180/PI(),180),IF(AND(C$9="C",C$10="IB"),IF((($C$7*Coefficients!$D$16)/($A3840*($C$4/100)))&lt;=1,2*ASIN(($C$7*Coefficients!$D$16)/( $A3840*($C$4/100)))*180/PI(),180),IF(AND(C$9="L",C$10="D"),IF((($C$7*Coefficients!$E$16)/($A3840*($C$4/100)))&lt;=1,2*ASIN(($C$7*Coefficients!$E$16)/( $A3840*($C$4/100)))*180/PI(),180),IF(AND(C$9="C",C$10="D"),IF((($C$7*Coefficients!$F$16)/($A3840*($C$4/100)))&lt;=1,2*ASIN(($C$7*Coefficients!$F$16)/( $A3840*($C$4/100)))*180/PI(),180),FALSE))))</f>
        <v>1.2247424493238619</v>
      </c>
      <c r="H3840" s="50">
        <f>IF(AND(C$9="L",C$10="IB"),(($C$7*Coefficients!$C$16)/($A3840*SIN(C$5*PI()/180))*100/2)^2*PI(),IF(AND(C$9="C",C$10="IB"),(($C$7*Coefficients!$D$16)/($A3840*SIN(C$5*PI()/180))*100/2)^2*PI(),IF(AND(C$9="L",C$10="D"),(($C$7*Coefficients!$E$16)/($A3840*SIN(C$5*PI()/180))*100/2)^2*PI(),IF(AND(C$9="C",C$10="D"),(($C$7* Coefficients!$F$16)/($A3840*SIN(C$5*PI()/180))*100/2)^2*PI(),FALSE))))</f>
        <v>0.6294592719318084</v>
      </c>
      <c r="I3840" s="42">
        <f t="shared" si="422"/>
        <v>1.2534008560867758E-2</v>
      </c>
      <c r="L3840" s="44"/>
    </row>
    <row r="3841" spans="1:12" x14ac:dyDescent="0.25">
      <c r="A3841" s="51">
        <f t="shared" si="423"/>
        <v>63973.483548251723</v>
      </c>
      <c r="B3841" s="5">
        <f t="shared" si="417"/>
        <v>1.7189613010129164E-3</v>
      </c>
      <c r="C3841" s="49">
        <f t="shared" si="420"/>
        <v>-55.294678009548413</v>
      </c>
      <c r="D3841" s="5">
        <f t="shared" si="418"/>
        <v>615.38087734820363</v>
      </c>
      <c r="E3841" s="5">
        <f t="shared" si="419"/>
        <v>43024.717690186364</v>
      </c>
      <c r="F3841" s="5">
        <f t="shared" si="421"/>
        <v>46.337180293541245</v>
      </c>
      <c r="G3841" s="16">
        <f>IF(AND(C$9="L",C$10="IB"),IF((($C$7*Coefficients!$C$16)/($A3841*($C$4/100)))&lt;=1,2*ASIN(($C$7*Coefficients!$C$16)/( $A3841*($C$4/100)))*180/PI(),180),IF(AND(C$9="C",C$10="IB"),IF((($C$7*Coefficients!$D$16)/($A3841*($C$4/100)))&lt;=1,2*ASIN(($C$7*Coefficients!$D$16)/( $A3841*($C$4/100)))*180/PI(),180),IF(AND(C$9="L",C$10="D"),IF((($C$7*Coefficients!$E$16)/($A3841*($C$4/100)))&lt;=1,2*ASIN(($C$7*Coefficients!$E$16)/( $A3841*($C$4/100)))*180/PI(),180),IF(AND(C$9="C",C$10="D"),IF((($C$7*Coefficients!$F$16)/($A3841*($C$4/100)))&lt;=1,2*ASIN(($C$7*Coefficients!$F$16)/( $A3841*($C$4/100)))*180/PI(),180),FALSE))))</f>
        <v>1.221925512964998</v>
      </c>
      <c r="H3841" s="50">
        <f>IF(AND(C$9="L",C$10="IB"),(($C$7*Coefficients!$C$16)/($A3841*SIN(C$5*PI()/180))*100/2)^2*PI(),IF(AND(C$9="C",C$10="IB"),(($C$7*Coefficients!$D$16)/($A3841*SIN(C$5*PI()/180))*100/2)^2*PI(),IF(AND(C$9="L",C$10="D"),(($C$7*Coefficients!$E$16)/($A3841*SIN(C$5*PI()/180))*100/2)^2*PI(),IF(AND(C$9="C",C$10="D"),(($C$7* Coefficients!$F$16)/($A3841*SIN(C$5*PI()/180))*100/2)^2*PI(),FALSE))))</f>
        <v>0.62656716928306999</v>
      </c>
      <c r="I3841" s="42">
        <f t="shared" si="422"/>
        <v>1.2505181141130191E-2</v>
      </c>
      <c r="L3841" s="44"/>
    </row>
    <row r="3842" spans="1:12" x14ac:dyDescent="0.25">
      <c r="A3842" s="51">
        <f t="shared" si="423"/>
        <v>64120.957658503037</v>
      </c>
      <c r="B3842" s="5">
        <f t="shared" si="417"/>
        <v>1.4964507547372645E-3</v>
      </c>
      <c r="C3842" s="49">
        <f t="shared" si="420"/>
        <v>-56.498751407384759</v>
      </c>
      <c r="D3842" s="5">
        <f t="shared" si="418"/>
        <v>616.79947677907808</v>
      </c>
      <c r="E3842" s="5">
        <f t="shared" si="419"/>
        <v>43223.310763831425</v>
      </c>
      <c r="F3842" s="5">
        <f t="shared" si="421"/>
        <v>46.357180293541241</v>
      </c>
      <c r="G3842" s="16">
        <f>IF(AND(C$9="L",C$10="IB"),IF((($C$7*Coefficients!$C$16)/($A3842*($C$4/100)))&lt;=1,2*ASIN(($C$7*Coefficients!$C$16)/( $A3842*($C$4/100)))*180/PI(),180),IF(AND(C$9="C",C$10="IB"),IF((($C$7*Coefficients!$D$16)/($A3842*($C$4/100)))&lt;=1,2*ASIN(($C$7*Coefficients!$D$16)/( $A3842*($C$4/100)))*180/PI(),180),IF(AND(C$9="L",C$10="D"),IF((($C$7*Coefficients!$E$16)/($A3842*($C$4/100)))&lt;=1,2*ASIN(($C$7*Coefficients!$E$16)/( $A3842*($C$4/100)))*180/PI(),180),IF(AND(C$9="C",C$10="D"),IF((($C$7*Coefficients!$F$16)/($A3842*($C$4/100)))&lt;=1,2*ASIN(($C$7*Coefficients!$F$16)/( $A3842*($C$4/100)))*180/PI(),180),FALSE))))</f>
        <v>1.2191150561158619</v>
      </c>
      <c r="H3842" s="50">
        <f>IF(AND(C$9="L",C$10="IB"),(($C$7*Coefficients!$C$16)/($A3842*SIN(C$5*PI()/180))*100/2)^2*PI(),IF(AND(C$9="C",C$10="IB"),(($C$7*Coefficients!$D$16)/($A3842*SIN(C$5*PI()/180))*100/2)^2*PI(),IF(AND(C$9="L",C$10="D"),(($C$7*Coefficients!$E$16)/($A3842*SIN(C$5*PI()/180))*100/2)^2*PI(),IF(AND(C$9="C",C$10="D"),(($C$7* Coefficients!$F$16)/($A3842*SIN(C$5*PI()/180))*100/2)^2*PI(),FALSE))))</f>
        <v>0.62368835463897931</v>
      </c>
      <c r="I3842" s="42">
        <f t="shared" si="422"/>
        <v>1.2476420022618184E-2</v>
      </c>
      <c r="L3842" s="44"/>
    </row>
    <row r="3843" spans="1:12" x14ac:dyDescent="0.25">
      <c r="A3843" s="51">
        <f t="shared" si="423"/>
        <v>64268.771731688808</v>
      </c>
      <c r="B3843" s="5">
        <f t="shared" si="417"/>
        <v>1.2140689225714856E-3</v>
      </c>
      <c r="C3843" s="49">
        <f t="shared" si="420"/>
        <v>-58.315133154130862</v>
      </c>
      <c r="D3843" s="5">
        <f t="shared" si="418"/>
        <v>618.2213464193776</v>
      </c>
      <c r="E3843" s="5">
        <f t="shared" si="419"/>
        <v>43422.820501455157</v>
      </c>
      <c r="F3843" s="5">
        <f t="shared" si="421"/>
        <v>46.377180293541244</v>
      </c>
      <c r="G3843" s="16">
        <f>IF(AND(C$9="L",C$10="IB"),IF((($C$7*Coefficients!$C$16)/($A3843*($C$4/100)))&lt;=1,2*ASIN(($C$7*Coefficients!$C$16)/( $A3843*($C$4/100)))*180/PI(),180),IF(AND(C$9="C",C$10="IB"),IF((($C$7*Coefficients!$D$16)/($A3843*($C$4/100)))&lt;=1,2*ASIN(($C$7*Coefficients!$D$16)/( $A3843*($C$4/100)))*180/PI(),180),IF(AND(C$9="L",C$10="D"),IF((($C$7*Coefficients!$E$16)/($A3843*($C$4/100)))&lt;=1,2*ASIN(($C$7*Coefficients!$E$16)/( $A3843*($C$4/100)))*180/PI(),180),IF(AND(C$9="C",C$10="D"),IF((($C$7*Coefficients!$F$16)/($A3843*($C$4/100)))&lt;=1,2*ASIN(($C$7*Coefficients!$F$16)/( $A3843*($C$4/100)))*180/PI(),180),FALSE))))</f>
        <v>1.216311063868929</v>
      </c>
      <c r="H3843" s="50">
        <f>IF(AND(C$9="L",C$10="IB"),(($C$7*Coefficients!$C$16)/($A3843*SIN(C$5*PI()/180))*100/2)^2*PI(),IF(AND(C$9="C",C$10="IB"),(($C$7*Coefficients!$D$16)/($A3843*SIN(C$5*PI()/180))*100/2)^2*PI(),IF(AND(C$9="L",C$10="D"),(($C$7*Coefficients!$E$16)/($A3843*SIN(C$5*PI()/180))*100/2)^2*PI(),IF(AND(C$9="C",C$10="D"),(($C$7* Coefficients!$F$16)/($A3843*SIN(C$5*PI()/180))*100/2)^2*PI(),FALSE))))</f>
        <v>0.62082276694670047</v>
      </c>
      <c r="I3843" s="42">
        <f t="shared" si="422"/>
        <v>1.2447725052843145E-2</v>
      </c>
      <c r="L3843" s="44"/>
    </row>
    <row r="3844" spans="1:12" x14ac:dyDescent="0.25">
      <c r="A3844" s="51">
        <f t="shared" si="423"/>
        <v>64416.926551504534</v>
      </c>
      <c r="B3844" s="5">
        <f t="shared" si="417"/>
        <v>8.8335754073798909E-4</v>
      </c>
      <c r="C3844" s="49">
        <f t="shared" si="420"/>
        <v>-61.077269585508908</v>
      </c>
      <c r="D3844" s="5">
        <f t="shared" si="418"/>
        <v>619.64649380771402</v>
      </c>
      <c r="E3844" s="5">
        <f t="shared" si="419"/>
        <v>43623.25113418627</v>
      </c>
      <c r="F3844" s="5">
        <f t="shared" si="421"/>
        <v>46.397180293541247</v>
      </c>
      <c r="G3844" s="16">
        <f>IF(AND(C$9="L",C$10="IB"),IF((($C$7*Coefficients!$C$16)/($A3844*($C$4/100)))&lt;=1,2*ASIN(($C$7*Coefficients!$C$16)/( $A3844*($C$4/100)))*180/PI(),180),IF(AND(C$9="C",C$10="IB"),IF((($C$7*Coefficients!$D$16)/($A3844*($C$4/100)))&lt;=1,2*ASIN(($C$7*Coefficients!$D$16)/( $A3844*($C$4/100)))*180/PI(),180),IF(AND(C$9="L",C$10="D"),IF((($C$7*Coefficients!$E$16)/($A3844*($C$4/100)))&lt;=1,2*ASIN(($C$7*Coefficients!$E$16)/( $A3844*($C$4/100)))*180/PI(),180),IF(AND(C$9="C",C$10="D"),IF((($C$7*Coefficients!$F$16)/($A3844*($C$4/100)))&lt;=1,2*ASIN(($C$7*Coefficients!$F$16)/( $A3844*($C$4/100)))*180/PI(),180),FALSE))))</f>
        <v>1.2135135213509949</v>
      </c>
      <c r="H3844" s="50">
        <f>IF(AND(C$9="L",C$10="IB"),(($C$7*Coefficients!$C$16)/($A3844*SIN(C$5*PI()/180))*100/2)^2*PI(),IF(AND(C$9="C",C$10="IB"),(($C$7*Coefficients!$D$16)/($A3844*SIN(C$5*PI()/180))*100/2)^2*PI(),IF(AND(C$9="L",C$10="D"),(($C$7*Coefficients!$E$16)/($A3844*SIN(C$5*PI()/180))*100/2)^2*PI(),IF(AND(C$9="C",C$10="D"),(($C$7* Coefficients!$F$16)/($A3844*SIN(C$5*PI()/180))*100/2)^2*PI(),FALSE))))</f>
        <v>0.61797034543391027</v>
      </c>
      <c r="I3844" s="42">
        <f t="shared" si="422"/>
        <v>1.2419096079667201E-2</v>
      </c>
      <c r="L3844" s="44"/>
    </row>
    <row r="3845" spans="1:12" x14ac:dyDescent="0.25">
      <c r="A3845" s="51">
        <f t="shared" si="423"/>
        <v>64565.422903452323</v>
      </c>
      <c r="B3845" s="5">
        <f t="shared" si="417"/>
        <v>5.1789488204004015E-4</v>
      </c>
      <c r="C3845" s="49">
        <f t="shared" si="420"/>
        <v>-65.71516761523786</v>
      </c>
      <c r="D3845" s="5">
        <f t="shared" si="418"/>
        <v>621.07492650007657</v>
      </c>
      <c r="E3845" s="5">
        <f t="shared" si="419"/>
        <v>43824.606912683426</v>
      </c>
      <c r="F3845" s="5">
        <f t="shared" si="421"/>
        <v>46.417180293541243</v>
      </c>
      <c r="G3845" s="16">
        <f>IF(AND(C$9="L",C$10="IB"),IF((($C$7*Coefficients!$C$16)/($A3845*($C$4/100)))&lt;=1,2*ASIN(($C$7*Coefficients!$C$16)/( $A3845*($C$4/100)))*180/PI(),180),IF(AND(C$9="C",C$10="IB"),IF((($C$7*Coefficients!$D$16)/($A3845*($C$4/100)))&lt;=1,2*ASIN(($C$7*Coefficients!$D$16)/( $A3845*($C$4/100)))*180/PI(),180),IF(AND(C$9="L",C$10="D"),IF((($C$7*Coefficients!$E$16)/($A3845*($C$4/100)))&lt;=1,2*ASIN(($C$7*Coefficients!$E$16)/( $A3845*($C$4/100)))*180/PI(),180),IF(AND(C$9="C",C$10="D"),IF((($C$7*Coefficients!$F$16)/($A3845*($C$4/100)))&lt;=1,2*ASIN(($C$7*Coefficients!$F$16)/( $A3845*($C$4/100)))*180/PI(),180),FALSE))))</f>
        <v>1.2107224137230976</v>
      </c>
      <c r="H3845" s="50">
        <f>IF(AND(C$9="L",C$10="IB"),(($C$7*Coefficients!$C$16)/($A3845*SIN(C$5*PI()/180))*100/2)^2*PI(),IF(AND(C$9="C",C$10="IB"),(($C$7*Coefficients!$D$16)/($A3845*SIN(C$5*PI()/180))*100/2)^2*PI(),IF(AND(C$9="L",C$10="D"),(($C$7*Coefficients!$E$16)/($A3845*SIN(C$5*PI()/180))*100/2)^2*PI(),IF(AND(C$9="C",C$10="D"),(($C$7* Coefficients!$F$16)/($A3845*SIN(C$5*PI()/180))*100/2)^2*PI(),FALSE))))</f>
        <v>0.61513102960750887</v>
      </c>
      <c r="I3845" s="42">
        <f t="shared" si="422"/>
        <v>1.239053295130239E-2</v>
      </c>
      <c r="L3845" s="44"/>
    </row>
    <row r="3846" spans="1:12" x14ac:dyDescent="0.25">
      <c r="A3846" s="51">
        <f t="shared" si="423"/>
        <v>64714.261574845055</v>
      </c>
      <c r="B3846" s="5">
        <f t="shared" si="417"/>
        <v>1.3275419338341967E-4</v>
      </c>
      <c r="C3846" s="49">
        <f t="shared" si="420"/>
        <v>-77.539035034381271</v>
      </c>
      <c r="D3846" s="5">
        <f t="shared" si="418"/>
        <v>622.50665206987321</v>
      </c>
      <c r="E3846" s="5">
        <f t="shared" si="419"/>
        <v>44026.892107225474</v>
      </c>
      <c r="F3846" s="5">
        <f t="shared" si="421"/>
        <v>46.437180293541246</v>
      </c>
      <c r="G3846" s="16">
        <f>IF(AND(C$9="L",C$10="IB"),IF((($C$7*Coefficients!$C$16)/($A3846*($C$4/100)))&lt;=1,2*ASIN(($C$7*Coefficients!$C$16)/( $A3846*($C$4/100)))*180/PI(),180),IF(AND(C$9="C",C$10="IB"),IF((($C$7*Coefficients!$D$16)/($A3846*($C$4/100)))&lt;=1,2*ASIN(($C$7*Coefficients!$D$16)/( $A3846*($C$4/100)))*180/PI(),180),IF(AND(C$9="L",C$10="D"),IF((($C$7*Coefficients!$E$16)/($A3846*($C$4/100)))&lt;=1,2*ASIN(($C$7*Coefficients!$E$16)/( $A3846*($C$4/100)))*180/PI(),180),IF(AND(C$9="C",C$10="D"),IF((($C$7*Coefficients!$F$16)/($A3846*($C$4/100)))&lt;=1,2*ASIN(($C$7*Coefficients!$F$16)/( $A3846*($C$4/100)))*180/PI(),180),FALSE))))</f>
        <v>1.2079377261804385</v>
      </c>
      <c r="H3846" s="50">
        <f>IF(AND(C$9="L",C$10="IB"),(($C$7*Coefficients!$C$16)/($A3846*SIN(C$5*PI()/180))*100/2)^2*PI(),IF(AND(C$9="C",C$10="IB"),(($C$7*Coefficients!$D$16)/($A3846*SIN(C$5*PI()/180))*100/2)^2*PI(),IF(AND(C$9="L",C$10="D"),(($C$7*Coefficients!$E$16)/($A3846*SIN(C$5*PI()/180))*100/2)^2*PI(),IF(AND(C$9="C",C$10="D"),(($C$7* Coefficients!$F$16)/($A3846*SIN(C$5*PI()/180))*100/2)^2*PI(),FALSE))))</f>
        <v>0.61230475925233674</v>
      </c>
      <c r="I3846" s="42">
        <f t="shared" si="422"/>
        <v>1.2362035516309844E-2</v>
      </c>
      <c r="L3846" s="44"/>
    </row>
    <row r="3847" spans="1:12" x14ac:dyDescent="0.25">
      <c r="A3847" s="51">
        <f t="shared" si="423"/>
        <v>64863.443354810544</v>
      </c>
      <c r="B3847" s="5">
        <f t="shared" si="417"/>
        <v>2.561073824455346E-4</v>
      </c>
      <c r="C3847" s="49">
        <f t="shared" si="420"/>
        <v>-71.831558051158652</v>
      </c>
      <c r="D3847" s="5">
        <f t="shared" si="418"/>
        <v>623.94167810797057</v>
      </c>
      <c r="E3847" s="5">
        <f t="shared" si="419"/>
        <v>44230.111007801963</v>
      </c>
      <c r="F3847" s="5">
        <f t="shared" si="421"/>
        <v>46.457180293541242</v>
      </c>
      <c r="G3847" s="16">
        <f>IF(AND(C$9="L",C$10="IB"),IF((($C$7*Coefficients!$C$16)/($A3847*($C$4/100)))&lt;=1,2*ASIN(($C$7*Coefficients!$C$16)/( $A3847*($C$4/100)))*180/PI(),180),IF(AND(C$9="C",C$10="IB"),IF((($C$7*Coefficients!$D$16)/($A3847*($C$4/100)))&lt;=1,2*ASIN(($C$7*Coefficients!$D$16)/( $A3847*($C$4/100)))*180/PI(),180),IF(AND(C$9="L",C$10="D"),IF((($C$7*Coefficients!$E$16)/($A3847*($C$4/100)))&lt;=1,2*ASIN(($C$7*Coefficients!$E$16)/( $A3847*($C$4/100)))*180/PI(),180),IF(AND(C$9="C",C$10="D"),IF((($C$7*Coefficients!$F$16)/($A3847*($C$4/100)))&lt;=1,2*ASIN(($C$7*Coefficients!$F$16)/( $A3847*($C$4/100)))*180/PI(),180),FALSE))))</f>
        <v>1.2051594439523026</v>
      </c>
      <c r="H3847" s="50">
        <f>IF(AND(C$9="L",C$10="IB"),(($C$7*Coefficients!$C$16)/($A3847*SIN(C$5*PI()/180))*100/2)^2*PI(),IF(AND(C$9="C",C$10="IB"),(($C$7*Coefficients!$D$16)/($A3847*SIN(C$5*PI()/180))*100/2)^2*PI(),IF(AND(C$9="L",C$10="D"),(($C$7*Coefficients!$E$16)/($A3847*SIN(C$5*PI()/180))*100/2)^2*PI(),IF(AND(C$9="C",C$10="D"),(($C$7* Coefficients!$F$16)/($A3847*SIN(C$5*PI()/180))*100/2)^2*PI(),FALSE))))</f>
        <v>0.60949147442989848</v>
      </c>
      <c r="I3847" s="42">
        <f t="shared" si="422"/>
        <v>1.2333603623599003E-2</v>
      </c>
      <c r="L3847" s="44"/>
    </row>
    <row r="3848" spans="1:12" x14ac:dyDescent="0.25">
      <c r="A3848" s="51">
        <f t="shared" si="423"/>
        <v>65012.96903429574</v>
      </c>
      <c r="B3848" s="5">
        <f t="shared" si="417"/>
        <v>6.3250517394326951E-4</v>
      </c>
      <c r="C3848" s="49">
        <f t="shared" si="420"/>
        <v>-63.978718351475415</v>
      </c>
      <c r="D3848" s="5">
        <f t="shared" si="418"/>
        <v>625.38001222273351</v>
      </c>
      <c r="E3848" s="5">
        <f t="shared" si="419"/>
        <v>44434.26792420409</v>
      </c>
      <c r="F3848" s="5">
        <f t="shared" si="421"/>
        <v>46.477180293541238</v>
      </c>
      <c r="G3848" s="16">
        <f>IF(AND(C$9="L",C$10="IB"),IF((($C$7*Coefficients!$C$16)/($A3848*($C$4/100)))&lt;=1,2*ASIN(($C$7*Coefficients!$C$16)/( $A3848*($C$4/100)))*180/PI(),180),IF(AND(C$9="C",C$10="IB"),IF((($C$7*Coefficients!$D$16)/($A3848*($C$4/100)))&lt;=1,2*ASIN(($C$7*Coefficients!$D$16)/( $A3848*($C$4/100)))*180/PI(),180),IF(AND(C$9="L",C$10="D"),IF((($C$7*Coefficients!$E$16)/($A3848*($C$4/100)))&lt;=1,2*ASIN(($C$7*Coefficients!$E$16)/( $A3848*($C$4/100)))*180/PI(),180),IF(AND(C$9="C",C$10="D"),IF((($C$7*Coefficients!$F$16)/($A3848*($C$4/100)))&lt;=1,2*ASIN(($C$7*Coefficients!$F$16)/( $A3848*($C$4/100)))*180/PI(),180),FALSE))))</f>
        <v>1.2023875523019811</v>
      </c>
      <c r="H3848" s="50">
        <f>IF(AND(C$9="L",C$10="IB"),(($C$7*Coefficients!$C$16)/($A3848*SIN(C$5*PI()/180))*100/2)^2*PI(),IF(AND(C$9="C",C$10="IB"),(($C$7*Coefficients!$D$16)/($A3848*SIN(C$5*PI()/180))*100/2)^2*PI(),IF(AND(C$9="L",C$10="D"),(($C$7*Coefficients!$E$16)/($A3848*SIN(C$5*PI()/180))*100/2)^2*PI(),IF(AND(C$9="C",C$10="D"),(($C$7* Coefficients!$F$16)/($A3848*SIN(C$5*PI()/180))*100/2)^2*PI(),FALSE))))</f>
        <v>0.60669111547709076</v>
      </c>
      <c r="I3848" s="42">
        <f t="shared" si="422"/>
        <v>1.2305237122426801E-2</v>
      </c>
      <c r="L3848" s="44"/>
    </row>
    <row r="3849" spans="1:12" x14ac:dyDescent="0.25">
      <c r="A3849" s="51">
        <f t="shared" si="423"/>
        <v>65162.839406070911</v>
      </c>
      <c r="B3849" s="5">
        <f t="shared" si="417"/>
        <v>9.8070194606935746E-4</v>
      </c>
      <c r="C3849" s="49">
        <f t="shared" si="420"/>
        <v>-60.169259258018037</v>
      </c>
      <c r="D3849" s="5">
        <f t="shared" si="418"/>
        <v>626.82166204006683</v>
      </c>
      <c r="E3849" s="5">
        <f t="shared" si="419"/>
        <v>44639.367186116244</v>
      </c>
      <c r="F3849" s="5">
        <f t="shared" si="421"/>
        <v>46.497180293541248</v>
      </c>
      <c r="G3849" s="16">
        <f>IF(AND(C$9="L",C$10="IB"),IF((($C$7*Coefficients!$C$16)/($A3849*($C$4/100)))&lt;=1,2*ASIN(($C$7*Coefficients!$C$16)/( $A3849*($C$4/100)))*180/PI(),180),IF(AND(C$9="C",C$10="IB"),IF((($C$7*Coefficients!$D$16)/($A3849*($C$4/100)))&lt;=1,2*ASIN(($C$7*Coefficients!$D$16)/( $A3849*($C$4/100)))*180/PI(),180),IF(AND(C$9="L",C$10="D"),IF((($C$7*Coefficients!$E$16)/($A3849*($C$4/100)))&lt;=1,2*ASIN(($C$7*Coefficients!$E$16)/( $A3849*($C$4/100)))*180/PI(),180),IF(AND(C$9="C",C$10="D"),IF((($C$7*Coefficients!$F$16)/($A3849*($C$4/100)))&lt;=1,2*ASIN(($C$7*Coefficients!$F$16)/( $A3849*($C$4/100)))*180/PI(),180),FALSE))))</f>
        <v>1.1996220365266927</v>
      </c>
      <c r="H3849" s="50">
        <f>IF(AND(C$9="L",C$10="IB"),(($C$7*Coefficients!$C$16)/($A3849*SIN(C$5*PI()/180))*100/2)^2*PI(),IF(AND(C$9="C",C$10="IB"),(($C$7*Coefficients!$D$16)/($A3849*SIN(C$5*PI()/180))*100/2)^2*PI(),IF(AND(C$9="L",C$10="D"),(($C$7*Coefficients!$E$16)/($A3849*SIN(C$5*PI()/180))*100/2)^2*PI(),IF(AND(C$9="C",C$10="D"),(($C$7* Coefficients!$F$16)/($A3849*SIN(C$5*PI()/180))*100/2)^2*PI(),FALSE))))</f>
        <v>0.60390362300493716</v>
      </c>
      <c r="I3849" s="42">
        <f t="shared" si="422"/>
        <v>1.2276935862396872E-2</v>
      </c>
      <c r="L3849" s="44"/>
    </row>
    <row r="3850" spans="1:12" x14ac:dyDescent="0.25">
      <c r="A3850" s="51">
        <f t="shared" si="423"/>
        <v>65313.055264733841</v>
      </c>
      <c r="B3850" s="5">
        <f t="shared" si="417"/>
        <v>1.2860733694708907E-3</v>
      </c>
      <c r="C3850" s="49">
        <f t="shared" si="420"/>
        <v>-57.81468509095096</v>
      </c>
      <c r="D3850" s="5">
        <f t="shared" si="418"/>
        <v>628.26663520345392</v>
      </c>
      <c r="E3850" s="5">
        <f t="shared" si="419"/>
        <v>44845.413143207625</v>
      </c>
      <c r="F3850" s="5">
        <f t="shared" si="421"/>
        <v>46.517180293541244</v>
      </c>
      <c r="G3850" s="16">
        <f>IF(AND(C$9="L",C$10="IB"),IF((($C$7*Coefficients!$C$16)/($A3850*($C$4/100)))&lt;=1,2*ASIN(($C$7*Coefficients!$C$16)/( $A3850*($C$4/100)))*180/PI(),180),IF(AND(C$9="C",C$10="IB"),IF((($C$7*Coefficients!$D$16)/($A3850*($C$4/100)))&lt;=1,2*ASIN(($C$7*Coefficients!$D$16)/( $A3850*($C$4/100)))*180/PI(),180),IF(AND(C$9="L",C$10="D"),IF((($C$7*Coefficients!$E$16)/($A3850*($C$4/100)))&lt;=1,2*ASIN(($C$7*Coefficients!$E$16)/( $A3850*($C$4/100)))*180/PI(),180),IF(AND(C$9="C",C$10="D"),IF((($C$7*Coefficients!$F$16)/($A3850*($C$4/100)))&lt;=1,2*ASIN(($C$7*Coefficients!$F$16)/( $A3850*($C$4/100)))*180/PI(),180),FALSE))))</f>
        <v>1.1968628819575045</v>
      </c>
      <c r="H3850" s="50">
        <f>IF(AND(C$9="L",C$10="IB"),(($C$7*Coefficients!$C$16)/($A3850*SIN(C$5*PI()/180))*100/2)^2*PI(),IF(AND(C$9="C",C$10="IB"),(($C$7*Coefficients!$D$16)/($A3850*SIN(C$5*PI()/180))*100/2)^2*PI(),IF(AND(C$9="L",C$10="D"),(($C$7*Coefficients!$E$16)/($A3850*SIN(C$5*PI()/180))*100/2)^2*PI(),IF(AND(C$9="C",C$10="D"),(($C$7* Coefficients!$F$16)/($A3850*SIN(C$5*PI()/180))*100/2)^2*PI(),FALSE))))</f>
        <v>0.6011289378973288</v>
      </c>
      <c r="I3850" s="42">
        <f t="shared" si="422"/>
        <v>1.2248699693458754E-2</v>
      </c>
      <c r="L3850" s="44"/>
    </row>
    <row r="3851" spans="1:12" x14ac:dyDescent="0.25">
      <c r="A3851" s="51">
        <f t="shared" si="423"/>
        <v>65463.617406714067</v>
      </c>
      <c r="B3851" s="5">
        <f t="shared" si="417"/>
        <v>1.5357356521501918E-3</v>
      </c>
      <c r="C3851" s="49">
        <f t="shared" si="420"/>
        <v>-56.2736706690673</v>
      </c>
      <c r="D3851" s="5">
        <f t="shared" si="418"/>
        <v>629.71493937399873</v>
      </c>
      <c r="E3851" s="5">
        <f t="shared" si="419"/>
        <v>45052.410165224654</v>
      </c>
      <c r="F3851" s="5">
        <f t="shared" si="421"/>
        <v>46.53718029354124</v>
      </c>
      <c r="G3851" s="16">
        <f>IF(AND(C$9="L",C$10="IB"),IF((($C$7*Coefficients!$C$16)/($A3851*($C$4/100)))&lt;=1,2*ASIN(($C$7*Coefficients!$C$16)/( $A3851*($C$4/100)))*180/PI(),180),IF(AND(C$9="C",C$10="IB"),IF((($C$7*Coefficients!$D$16)/($A3851*($C$4/100)))&lt;=1,2*ASIN(($C$7*Coefficients!$D$16)/( $A3851*($C$4/100)))*180/PI(),180),IF(AND(C$9="L",C$10="D"),IF((($C$7*Coefficients!$E$16)/($A3851*($C$4/100)))&lt;=1,2*ASIN(($C$7*Coefficients!$E$16)/( $A3851*($C$4/100)))*180/PI(),180),IF(AND(C$9="C",C$10="D"),IF((($C$7*Coefficients!$F$16)/($A3851*($C$4/100)))&lt;=1,2*ASIN(($C$7*Coefficients!$F$16)/( $A3851*($C$4/100)))*180/PI(),180),FALSE))))</f>
        <v>1.1941100739592536</v>
      </c>
      <c r="H3851" s="50">
        <f>IF(AND(C$9="L",C$10="IB"),(($C$7*Coefficients!$C$16)/($A3851*SIN(C$5*PI()/180))*100/2)^2*PI(),IF(AND(C$9="C",C$10="IB"),(($C$7*Coefficients!$D$16)/($A3851*SIN(C$5*PI()/180))*100/2)^2*PI(),IF(AND(C$9="L",C$10="D"),(($C$7*Coefficients!$E$16)/($A3851*SIN(C$5*PI()/180))*100/2)^2*PI(),IF(AND(C$9="C",C$10="D"),(($C$7* Coefficients!$F$16)/($A3851*SIN(C$5*PI()/180))*100/2)^2*PI(),FALSE))))</f>
        <v>0.59836700130977072</v>
      </c>
      <c r="I3851" s="42">
        <f t="shared" si="422"/>
        <v>1.2220528465907089E-2</v>
      </c>
      <c r="L3851" s="44"/>
    </row>
    <row r="3852" spans="1:12" x14ac:dyDescent="0.25">
      <c r="A3852" s="51">
        <f t="shared" si="423"/>
        <v>65614.526630277076</v>
      </c>
      <c r="B3852" s="5">
        <f t="shared" si="417"/>
        <v>1.7191079479593951E-3</v>
      </c>
      <c r="C3852" s="49">
        <f t="shared" si="420"/>
        <v>-55.293937035995299</v>
      </c>
      <c r="D3852" s="5">
        <f t="shared" si="418"/>
        <v>631.16658223046602</v>
      </c>
      <c r="E3852" s="5">
        <f t="shared" si="419"/>
        <v>45260.362642083572</v>
      </c>
      <c r="F3852" s="5">
        <f t="shared" si="421"/>
        <v>46.557180293541236</v>
      </c>
      <c r="G3852" s="16">
        <f>IF(AND(C$9="L",C$10="IB"),IF((($C$7*Coefficients!$C$16)/($A3852*($C$4/100)))&lt;=1,2*ASIN(($C$7*Coefficients!$C$16)/( $A3852*($C$4/100)))*180/PI(),180),IF(AND(C$9="C",C$10="IB"),IF((($C$7*Coefficients!$D$16)/($A3852*($C$4/100)))&lt;=1,2*ASIN(($C$7*Coefficients!$D$16)/( $A3852*($C$4/100)))*180/PI(),180),IF(AND(C$9="L",C$10="D"),IF((($C$7*Coefficients!$E$16)/($A3852*($C$4/100)))&lt;=1,2*ASIN(($C$7*Coefficients!$E$16)/( $A3852*($C$4/100)))*180/PI(),180),IF(AND(C$9="C",C$10="D"),IF((($C$7*Coefficients!$F$16)/($A3852*($C$4/100)))&lt;=1,2*ASIN(($C$7*Coefficients!$F$16)/( $A3852*($C$4/100)))*180/PI(),180),FALSE))))</f>
        <v>1.191363597930472</v>
      </c>
      <c r="H3852" s="50">
        <f>IF(AND(C$9="L",C$10="IB"),(($C$7*Coefficients!$C$16)/($A3852*SIN(C$5*PI()/180))*100/2)^2*PI(),IF(AND(C$9="C",C$10="IB"),(($C$7*Coefficients!$D$16)/($A3852*SIN(C$5*PI()/180))*100/2)^2*PI(),IF(AND(C$9="L",C$10="D"),(($C$7*Coefficients!$E$16)/($A3852*SIN(C$5*PI()/180))*100/2)^2*PI(),IF(AND(C$9="C",C$10="D"),(($C$7* Coefficients!$F$16)/($A3852*SIN(C$5*PI()/180))*100/2)^2*PI(),FALSE))))</f>
        <v>0.59561775466813405</v>
      </c>
      <c r="I3852" s="42">
        <f t="shared" si="422"/>
        <v>1.2192422030380833E-2</v>
      </c>
      <c r="L3852" s="44"/>
    </row>
    <row r="3853" spans="1:12" x14ac:dyDescent="0.25">
      <c r="A3853" s="51">
        <f t="shared" si="423"/>
        <v>65765.783735528545</v>
      </c>
      <c r="B3853" s="5">
        <f t="shared" si="417"/>
        <v>1.8283843139165477E-3</v>
      </c>
      <c r="C3853" s="49">
        <f t="shared" si="420"/>
        <v>-54.758650265360416</v>
      </c>
      <c r="D3853" s="5">
        <f t="shared" si="418"/>
        <v>632.62157146932134</v>
      </c>
      <c r="E3853" s="5">
        <f t="shared" si="419"/>
        <v>45469.274983963522</v>
      </c>
      <c r="F3853" s="5">
        <f t="shared" si="421"/>
        <v>46.577180293541232</v>
      </c>
      <c r="G3853" s="16">
        <f>IF(AND(C$9="L",C$10="IB"),IF((($C$7*Coefficients!$C$16)/($A3853*($C$4/100)))&lt;=1,2*ASIN(($C$7*Coefficients!$C$16)/( $A3853*($C$4/100)))*180/PI(),180),IF(AND(C$9="C",C$10="IB"),IF((($C$7*Coefficients!$D$16)/($A3853*($C$4/100)))&lt;=1,2*ASIN(($C$7*Coefficients!$D$16)/( $A3853*($C$4/100)))*180/PI(),180),IF(AND(C$9="L",C$10="D"),IF((($C$7*Coefficients!$E$16)/($A3853*($C$4/100)))&lt;=1,2*ASIN(($C$7*Coefficients!$E$16)/( $A3853*($C$4/100)))*180/PI(),180),IF(AND(C$9="C",C$10="D"),IF((($C$7*Coefficients!$F$16)/($A3853*($C$4/100)))&lt;=1,2*ASIN(($C$7*Coefficients!$F$16)/( $A3853*($C$4/100)))*180/PI(),180),FALSE))))</f>
        <v>1.1886234393033057</v>
      </c>
      <c r="H3853" s="50">
        <f>IF(AND(C$9="L",C$10="IB"),(($C$7*Coefficients!$C$16)/($A3853*SIN(C$5*PI()/180))*100/2)^2*PI(),IF(AND(C$9="C",C$10="IB"),(($C$7*Coefficients!$D$16)/($A3853*SIN(C$5*PI()/180))*100/2)^2*PI(),IF(AND(C$9="L",C$10="D"),(($C$7*Coefficients!$E$16)/($A3853*SIN(C$5*PI()/180))*100/2)^2*PI(),IF(AND(C$9="C",C$10="D"),(($C$7* Coefficients!$F$16)/($A3853*SIN(C$5*PI()/180))*100/2)^2*PI(),FALSE))))</f>
        <v>0.59288113966741351</v>
      </c>
      <c r="I3853" s="42">
        <f t="shared" si="422"/>
        <v>1.2164380237862463E-2</v>
      </c>
      <c r="L3853" s="44"/>
    </row>
    <row r="3854" spans="1:12" x14ac:dyDescent="0.25">
      <c r="A3854" s="51">
        <f t="shared" si="423"/>
        <v>65917.389524418599</v>
      </c>
      <c r="B3854" s="5">
        <f t="shared" si="417"/>
        <v>1.8588932933815822E-3</v>
      </c>
      <c r="C3854" s="49">
        <f t="shared" si="420"/>
        <v>-54.614910789022815</v>
      </c>
      <c r="D3854" s="5">
        <f t="shared" si="418"/>
        <v>634.07991480477301</v>
      </c>
      <c r="E3854" s="5">
        <f t="shared" si="419"/>
        <v>45679.151621400168</v>
      </c>
      <c r="F3854" s="5">
        <f t="shared" si="421"/>
        <v>46.597180293541243</v>
      </c>
      <c r="G3854" s="16">
        <f>IF(AND(C$9="L",C$10="IB"),IF((($C$7*Coefficients!$C$16)/($A3854*($C$4/100)))&lt;=1,2*ASIN(($C$7*Coefficients!$C$16)/( $A3854*($C$4/100)))*180/PI(),180),IF(AND(C$9="C",C$10="IB"),IF((($C$7*Coefficients!$D$16)/($A3854*($C$4/100)))&lt;=1,2*ASIN(($C$7*Coefficients!$D$16)/( $A3854*($C$4/100)))*180/PI(),180),IF(AND(C$9="L",C$10="D"),IF((($C$7*Coefficients!$E$16)/($A3854*($C$4/100)))&lt;=1,2*ASIN(($C$7*Coefficients!$E$16)/( $A3854*($C$4/100)))*180/PI(),180),IF(AND(C$9="C",C$10="D"),IF((($C$7*Coefficients!$F$16)/($A3854*($C$4/100)))&lt;=1,2*ASIN(($C$7*Coefficients!$F$16)/( $A3854*($C$4/100)))*180/PI(),180),FALSE))))</f>
        <v>1.1858895835434375</v>
      </c>
      <c r="H3854" s="50">
        <f>IF(AND(C$9="L",C$10="IB"),(($C$7*Coefficients!$C$16)/($A3854*SIN(C$5*PI()/180))*100/2)^2*PI(),IF(AND(C$9="C",C$10="IB"),(($C$7*Coefficients!$D$16)/($A3854*SIN(C$5*PI()/180))*100/2)^2*PI(),IF(AND(C$9="L",C$10="D"),(($C$7*Coefficients!$E$16)/($A3854*SIN(C$5*PI()/180))*100/2)^2*PI(),IF(AND(C$9="C",C$10="D"),(($C$7* Coefficients!$F$16)/($A3854*SIN(C$5*PI()/180))*100/2)^2*PI(),FALSE))))</f>
        <v>0.59015709827049068</v>
      </c>
      <c r="I3854" s="42">
        <f t="shared" si="422"/>
        <v>1.2136402939677186E-2</v>
      </c>
      <c r="L3854" s="44"/>
    </row>
    <row r="3855" spans="1:12" x14ac:dyDescent="0.25">
      <c r="A3855" s="51">
        <f t="shared" si="423"/>
        <v>66069.344800746025</v>
      </c>
      <c r="B3855" s="5">
        <f t="shared" si="417"/>
        <v>1.8093275484097149E-3</v>
      </c>
      <c r="C3855" s="49">
        <f t="shared" si="420"/>
        <v>-54.849656085800895</v>
      </c>
      <c r="D3855" s="5">
        <f t="shared" si="418"/>
        <v>635.54161996881248</v>
      </c>
      <c r="E3855" s="5">
        <f t="shared" si="419"/>
        <v>45889.997005379562</v>
      </c>
      <c r="F3855" s="5">
        <f t="shared" si="421"/>
        <v>46.617180293541239</v>
      </c>
      <c r="G3855" s="16">
        <f>IF(AND(C$9="L",C$10="IB"),IF((($C$7*Coefficients!$C$16)/($A3855*($C$4/100)))&lt;=1,2*ASIN(($C$7*Coefficients!$C$16)/( $A3855*($C$4/100)))*180/PI(),180),IF(AND(C$9="C",C$10="IB"),IF((($C$7*Coefficients!$D$16)/($A3855*($C$4/100)))&lt;=1,2*ASIN(($C$7*Coefficients!$D$16)/( $A3855*($C$4/100)))*180/PI(),180),IF(AND(C$9="L",C$10="D"),IF((($C$7*Coefficients!$E$16)/($A3855*($C$4/100)))&lt;=1,2*ASIN(($C$7*Coefficients!$E$16)/( $A3855*($C$4/100)))*180/PI(),180),IF(AND(C$9="C",C$10="D"),IF((($C$7*Coefficients!$F$16)/($A3855*($C$4/100)))&lt;=1,2*ASIN(($C$7*Coefficients!$F$16)/( $A3855*($C$4/100)))*180/PI(),180),FALSE))))</f>
        <v>1.1831620161500134</v>
      </c>
      <c r="H3855" s="50">
        <f>IF(AND(C$9="L",C$10="IB"),(($C$7*Coefficients!$C$16)/($A3855*SIN(C$5*PI()/180))*100/2)^2*PI(),IF(AND(C$9="C",C$10="IB"),(($C$7*Coefficients!$D$16)/($A3855*SIN(C$5*PI()/180))*100/2)^2*PI(),IF(AND(C$9="L",C$10="D"),(($C$7*Coefficients!$E$16)/($A3855*SIN(C$5*PI()/180))*100/2)^2*PI(),IF(AND(C$9="C",C$10="D"),(($C$7* Coefficients!$F$16)/($A3855*SIN(C$5*PI()/180))*100/2)^2*PI(),FALSE))))</f>
        <v>0.5874455727069039</v>
      </c>
      <c r="I3855" s="42">
        <f t="shared" si="422"/>
        <v>1.2108489987492154E-2</v>
      </c>
      <c r="L3855" s="44"/>
    </row>
    <row r="3856" spans="1:12" x14ac:dyDescent="0.25">
      <c r="A3856" s="51">
        <f t="shared" si="423"/>
        <v>66221.650370162577</v>
      </c>
      <c r="B3856" s="5">
        <f t="shared" si="417"/>
        <v>1.6818311963713072E-3</v>
      </c>
      <c r="C3856" s="49">
        <f t="shared" si="420"/>
        <v>-55.4843519206241</v>
      </c>
      <c r="D3856" s="5">
        <f t="shared" si="418"/>
        <v>637.00669471125445</v>
      </c>
      <c r="E3856" s="5">
        <f t="shared" si="419"/>
        <v>46101.81560743256</v>
      </c>
      <c r="F3856" s="5">
        <f t="shared" si="421"/>
        <v>46.637180293541235</v>
      </c>
      <c r="G3856" s="16">
        <f>IF(AND(C$9="L",C$10="IB"),IF((($C$7*Coefficients!$C$16)/($A3856*($C$4/100)))&lt;=1,2*ASIN(($C$7*Coefficients!$C$16)/( $A3856*($C$4/100)))*180/PI(),180),IF(AND(C$9="C",C$10="IB"),IF((($C$7*Coefficients!$D$16)/($A3856*($C$4/100)))&lt;=1,2*ASIN(($C$7*Coefficients!$D$16)/( $A3856*($C$4/100)))*180/PI(),180),IF(AND(C$9="L",C$10="D"),IF((($C$7*Coefficients!$E$16)/($A3856*($C$4/100)))&lt;=1,2*ASIN(($C$7*Coefficients!$E$16)/( $A3856*($C$4/100)))*180/PI(),180),IF(AND(C$9="C",C$10="D"),IF((($C$7*Coefficients!$F$16)/($A3856*($C$4/100)))&lt;=1,2*ASIN(($C$7*Coefficients!$F$16)/( $A3856*($C$4/100)))*180/PI(),180),FALSE))))</f>
        <v>1.1804407226555593</v>
      </c>
      <c r="H3856" s="50">
        <f>IF(AND(C$9="L",C$10="IB"),(($C$7*Coefficients!$C$16)/($A3856*SIN(C$5*PI()/180))*100/2)^2*PI(),IF(AND(C$9="C",C$10="IB"),(($C$7*Coefficients!$D$16)/($A3856*SIN(C$5*PI()/180))*100/2)^2*PI(),IF(AND(C$9="L",C$10="D"),(($C$7*Coefficients!$E$16)/($A3856*SIN(C$5*PI()/180))*100/2)^2*PI(),IF(AND(C$9="C",C$10="D"),(($C$7* Coefficients!$F$16)/($A3856*SIN(C$5*PI()/180))*100/2)^2*PI(),FALSE))))</f>
        <v>0.58474650547162255</v>
      </c>
      <c r="I3856" s="42">
        <f t="shared" si="422"/>
        <v>1.2080641233315672E-2</v>
      </c>
      <c r="L3856" s="44"/>
    </row>
    <row r="3857" spans="1:12" x14ac:dyDescent="0.25">
      <c r="A3857" s="51">
        <f t="shared" si="423"/>
        <v>66374.307040177227</v>
      </c>
      <c r="B3857" s="5">
        <f t="shared" si="417"/>
        <v>1.4819384227228167E-3</v>
      </c>
      <c r="C3857" s="49">
        <f t="shared" si="420"/>
        <v>-56.583396834384658</v>
      </c>
      <c r="D3857" s="5">
        <f t="shared" si="418"/>
        <v>638.47514679977974</v>
      </c>
      <c r="E3857" s="5">
        <f t="shared" si="419"/>
        <v>46314.611919729701</v>
      </c>
      <c r="F3857" s="5">
        <f t="shared" si="421"/>
        <v>46.657180293541238</v>
      </c>
      <c r="G3857" s="16">
        <f>IF(AND(C$9="L",C$10="IB"),IF((($C$7*Coefficients!$C$16)/($A3857*($C$4/100)))&lt;=1,2*ASIN(($C$7*Coefficients!$C$16)/( $A3857*($C$4/100)))*180/PI(),180),IF(AND(C$9="C",C$10="IB"),IF((($C$7*Coefficients!$D$16)/($A3857*($C$4/100)))&lt;=1,2*ASIN(($C$7*Coefficients!$D$16)/( $A3857*($C$4/100)))*180/PI(),180),IF(AND(C$9="L",C$10="D"),IF((($C$7*Coefficients!$E$16)/($A3857*($C$4/100)))&lt;=1,2*ASIN(($C$7*Coefficients!$E$16)/( $A3857*($C$4/100)))*180/PI(),180),IF(AND(C$9="C",C$10="D"),IF((($C$7*Coefficients!$F$16)/($A3857*($C$4/100)))&lt;=1,2*ASIN(($C$7*Coefficients!$F$16)/( $A3857*($C$4/100)))*180/PI(),180),FALSE))))</f>
        <v>1.1777256886259091</v>
      </c>
      <c r="H3857" s="50">
        <f>IF(AND(C$9="L",C$10="IB"),(($C$7*Coefficients!$C$16)/($A3857*SIN(C$5*PI()/180))*100/2)^2*PI(),IF(AND(C$9="C",C$10="IB"),(($C$7*Coefficients!$D$16)/($A3857*SIN(C$5*PI()/180))*100/2)^2*PI(),IF(AND(C$9="L",C$10="D"),(($C$7*Coefficients!$E$16)/($A3857*SIN(C$5*PI()/180))*100/2)^2*PI(),IF(AND(C$9="C",C$10="D"),(($C$7* Coefficients!$F$16)/($A3857*SIN(C$5*PI()/180))*100/2)^2*PI(),FALSE))))</f>
        <v>0.58205983932382754</v>
      </c>
      <c r="I3857" s="42">
        <f t="shared" si="422"/>
        <v>1.2052856529496416E-2</v>
      </c>
      <c r="L3857" s="44"/>
    </row>
    <row r="3858" spans="1:12" x14ac:dyDescent="0.25">
      <c r="A3858" s="51">
        <f t="shared" si="423"/>
        <v>66527.315620160443</v>
      </c>
      <c r="B3858" s="5">
        <f t="shared" si="417"/>
        <v>1.2183633054392322E-3</v>
      </c>
      <c r="C3858" s="49">
        <f t="shared" si="420"/>
        <v>-58.284463790374588</v>
      </c>
      <c r="D3858" s="5">
        <f t="shared" si="418"/>
        <v>639.94698401997516</v>
      </c>
      <c r="E3858" s="5">
        <f t="shared" si="419"/>
        <v>46528.390455176435</v>
      </c>
      <c r="F3858" s="5">
        <f t="shared" si="421"/>
        <v>46.677180293541234</v>
      </c>
      <c r="G3858" s="16">
        <f>IF(AND(C$9="L",C$10="IB"),IF((($C$7*Coefficients!$C$16)/($A3858*($C$4/100)))&lt;=1,2*ASIN(($C$7*Coefficients!$C$16)/( $A3858*($C$4/100)))*180/PI(),180),IF(AND(C$9="C",C$10="IB"),IF((($C$7*Coefficients!$D$16)/($A3858*($C$4/100)))&lt;=1,2*ASIN(($C$7*Coefficients!$D$16)/( $A3858*($C$4/100)))*180/PI(),180),IF(AND(C$9="L",C$10="D"),IF((($C$7*Coefficients!$E$16)/($A3858*($C$4/100)))&lt;=1,2*ASIN(($C$7*Coefficients!$E$16)/( $A3858*($C$4/100)))*180/PI(),180),IF(AND(C$9="C",C$10="D"),IF((($C$7*Coefficients!$F$16)/($A3858*($C$4/100)))&lt;=1,2*ASIN(($C$7*Coefficients!$F$16)/( $A3858*($C$4/100)))*180/PI(),180),FALSE))))</f>
        <v>1.1750168996601262</v>
      </c>
      <c r="H3858" s="50">
        <f>IF(AND(C$9="L",C$10="IB"),(($C$7*Coefficients!$C$16)/($A3858*SIN(C$5*PI()/180))*100/2)^2*PI(),IF(AND(C$9="C",C$10="IB"),(($C$7*Coefficients!$D$16)/($A3858*SIN(C$5*PI()/180))*100/2)^2*PI(),IF(AND(C$9="L",C$10="D"),(($C$7*Coefficients!$E$16)/($A3858*SIN(C$5*PI()/180))*100/2)^2*PI(),IF(AND(C$9="C",C$10="D"),(($C$7* Coefficients!$F$16)/($A3858*SIN(C$5*PI()/180))*100/2)^2*PI(),FALSE))))</f>
        <v>0.57938551728569743</v>
      </c>
      <c r="I3858" s="42">
        <f t="shared" si="422"/>
        <v>1.2025135728722653E-2</v>
      </c>
      <c r="L3858" s="44"/>
    </row>
    <row r="3859" spans="1:12" x14ac:dyDescent="0.25">
      <c r="A3859" s="51">
        <f t="shared" si="423"/>
        <v>66680.67692134848</v>
      </c>
      <c r="B3859" s="5">
        <f t="shared" si="417"/>
        <v>9.0264733018633597E-4</v>
      </c>
      <c r="C3859" s="49">
        <f t="shared" si="420"/>
        <v>-60.889637960969836</v>
      </c>
      <c r="D3859" s="5">
        <f t="shared" si="418"/>
        <v>641.42221417537507</v>
      </c>
      <c r="E3859" s="5">
        <f t="shared" si="419"/>
        <v>46743.155747508798</v>
      </c>
      <c r="F3859" s="5">
        <f t="shared" si="421"/>
        <v>46.69718029354123</v>
      </c>
      <c r="G3859" s="16">
        <f>IF(AND(C$9="L",C$10="IB"),IF((($C$7*Coefficients!$C$16)/($A3859*($C$4/100)))&lt;=1,2*ASIN(($C$7*Coefficients!$C$16)/( $A3859*($C$4/100)))*180/PI(),180),IF(AND(C$9="C",C$10="IB"),IF((($C$7*Coefficients!$D$16)/($A3859*($C$4/100)))&lt;=1,2*ASIN(($C$7*Coefficients!$D$16)/( $A3859*($C$4/100)))*180/PI(),180),IF(AND(C$9="L",C$10="D"),IF((($C$7*Coefficients!$E$16)/($A3859*($C$4/100)))&lt;=1,2*ASIN(($C$7*Coefficients!$E$16)/( $A3859*($C$4/100)))*180/PI(),180),IF(AND(C$9="C",C$10="D"),IF((($C$7*Coefficients!$F$16)/($A3859*($C$4/100)))&lt;=1,2*ASIN(($C$7*Coefficients!$F$16)/( $A3859*($C$4/100)))*180/PI(),180),FALSE))))</f>
        <v>1.1723143413904251</v>
      </c>
      <c r="H3859" s="50">
        <f>IF(AND(C$9="L",C$10="IB"),(($C$7*Coefficients!$C$16)/($A3859*SIN(C$5*PI()/180))*100/2)^2*PI(),IF(AND(C$9="C",C$10="IB"),(($C$7*Coefficients!$D$16)/($A3859*SIN(C$5*PI()/180))*100/2)^2*PI(),IF(AND(C$9="L",C$10="D"),(($C$7*Coefficients!$E$16)/($A3859*SIN(C$5*PI()/180))*100/2)^2*PI(),IF(AND(C$9="C",C$10="D"),(($C$7* Coefficients!$F$16)/($A3859*SIN(C$5*PI()/180))*100/2)^2*PI(),FALSE))))</f>
        <v>0.57672348264119999</v>
      </c>
      <c r="I3859" s="42">
        <f t="shared" si="422"/>
        <v>1.199747868402146E-2</v>
      </c>
      <c r="L3859" s="44"/>
    </row>
    <row r="3860" spans="1:12" x14ac:dyDescent="0.25">
      <c r="A3860" s="51">
        <f t="shared" si="423"/>
        <v>66834.39175684769</v>
      </c>
      <c r="B3860" s="5">
        <f t="shared" si="417"/>
        <v>5.4867751397891305E-4</v>
      </c>
      <c r="C3860" s="49">
        <f t="shared" si="420"/>
        <v>-65.213656755800741</v>
      </c>
      <c r="D3860" s="5">
        <f t="shared" si="418"/>
        <v>642.90084508750283</v>
      </c>
      <c r="E3860" s="5">
        <f t="shared" si="419"/>
        <v>46958.912351389634</v>
      </c>
      <c r="F3860" s="5">
        <f t="shared" si="421"/>
        <v>46.717180293541233</v>
      </c>
      <c r="G3860" s="16">
        <f>IF(AND(C$9="L",C$10="IB"),IF((($C$7*Coefficients!$C$16)/($A3860*($C$4/100)))&lt;=1,2*ASIN(($C$7*Coefficients!$C$16)/( $A3860*($C$4/100)))*180/PI(),180),IF(AND(C$9="C",C$10="IB"),IF((($C$7*Coefficients!$D$16)/($A3860*($C$4/100)))&lt;=1,2*ASIN(($C$7*Coefficients!$D$16)/( $A3860*($C$4/100)))*180/PI(),180),IF(AND(C$9="L",C$10="D"),IF((($C$7*Coefficients!$E$16)/($A3860*($C$4/100)))&lt;=1,2*ASIN(($C$7*Coefficients!$E$16)/( $A3860*($C$4/100)))*180/PI(),180),IF(AND(C$9="C",C$10="D"),IF((($C$7*Coefficients!$F$16)/($A3860*($C$4/100)))&lt;=1,2*ASIN(($C$7*Coefficients!$F$16)/( $A3860*($C$4/100)))*180/PI(),180),FALSE))))</f>
        <v>1.1696179994820988</v>
      </c>
      <c r="H3860" s="50">
        <f>IF(AND(C$9="L",C$10="IB"),(($C$7*Coefficients!$C$16)/($A3860*SIN(C$5*PI()/180))*100/2)^2*PI(),IF(AND(C$9="C",C$10="IB"),(($C$7*Coefficients!$D$16)/($A3860*SIN(C$5*PI()/180))*100/2)^2*PI(),IF(AND(C$9="L",C$10="D"),(($C$7*Coefficients!$E$16)/($A3860*SIN(C$5*PI()/180))*100/2)^2*PI(),IF(AND(C$9="C",C$10="D"),(($C$7* Coefficients!$F$16)/($A3860*SIN(C$5*PI()/180))*100/2)^2*PI(),FALSE))))</f>
        <v>0.57407367893489003</v>
      </c>
      <c r="I3860" s="42">
        <f t="shared" si="422"/>
        <v>1.1969885248757934E-2</v>
      </c>
      <c r="L3860" s="44"/>
    </row>
    <row r="3861" spans="1:12" x14ac:dyDescent="0.25">
      <c r="A3861" s="51">
        <f t="shared" si="423"/>
        <v>66988.460941638841</v>
      </c>
      <c r="B3861" s="5">
        <f t="shared" si="417"/>
        <v>1.7209409808689955E-4</v>
      </c>
      <c r="C3861" s="49">
        <f t="shared" si="420"/>
        <v>-75.28468046820106</v>
      </c>
      <c r="D3861" s="5">
        <f t="shared" si="418"/>
        <v>644.38288459591229</v>
      </c>
      <c r="E3861" s="5">
        <f t="shared" si="419"/>
        <v>47175.664842505197</v>
      </c>
      <c r="F3861" s="5">
        <f t="shared" si="421"/>
        <v>46.737180293541236</v>
      </c>
      <c r="G3861" s="16">
        <f>IF(AND(C$9="L",C$10="IB"),IF((($C$7*Coefficients!$C$16)/($A3861*($C$4/100)))&lt;=1,2*ASIN(($C$7*Coefficients!$C$16)/( $A3861*($C$4/100)))*180/PI(),180),IF(AND(C$9="C",C$10="IB"),IF((($C$7*Coefficients!$D$16)/($A3861*($C$4/100)))&lt;=1,2*ASIN(($C$7*Coefficients!$D$16)/( $A3861*($C$4/100)))*180/PI(),180),IF(AND(C$9="L",C$10="D"),IF((($C$7*Coefficients!$E$16)/($A3861*($C$4/100)))&lt;=1,2*ASIN(($C$7*Coefficients!$E$16)/( $A3861*($C$4/100)))*180/PI(),180),IF(AND(C$9="C",C$10="D"),IF((($C$7*Coefficients!$F$16)/($A3861*($C$4/100)))&lt;=1,2*ASIN(($C$7*Coefficients!$F$16)/( $A3861*($C$4/100)))*180/PI(),180),FALSE))))</f>
        <v>1.1669278596334374</v>
      </c>
      <c r="H3861" s="50">
        <f>IF(AND(C$9="L",C$10="IB"),(($C$7*Coefficients!$C$16)/($A3861*SIN(C$5*PI()/180))*100/2)^2*PI(),IF(AND(C$9="C",C$10="IB"),(($C$7*Coefficients!$D$16)/($A3861*SIN(C$5*PI()/180))*100/2)^2*PI(),IF(AND(C$9="L",C$10="D"),(($C$7*Coefficients!$E$16)/($A3861*SIN(C$5*PI()/180))*100/2)^2*PI(),IF(AND(C$9="C",C$10="D"),(($C$7* Coefficients!$F$16)/($A3861*SIN(C$5*PI()/180))*100/2)^2*PI(),FALSE))))</f>
        <v>0.57143604997071085</v>
      </c>
      <c r="I3861" s="42">
        <f t="shared" si="422"/>
        <v>1.1942355276634429E-2</v>
      </c>
      <c r="L3861" s="44"/>
    </row>
    <row r="3862" spans="1:12" x14ac:dyDescent="0.25">
      <c r="A3862" s="51">
        <f t="shared" si="423"/>
        <v>67142.885292581399</v>
      </c>
      <c r="B3862" s="5">
        <f t="shared" si="417"/>
        <v>2.1038786546176251E-4</v>
      </c>
      <c r="C3862" s="49">
        <f t="shared" si="420"/>
        <v>-73.539586251865202</v>
      </c>
      <c r="D3862" s="5">
        <f t="shared" si="418"/>
        <v>645.86834055822965</v>
      </c>
      <c r="E3862" s="5">
        <f t="shared" si="419"/>
        <v>47393.417817662055</v>
      </c>
      <c r="F3862" s="5">
        <f t="shared" si="421"/>
        <v>46.757180293541232</v>
      </c>
      <c r="G3862" s="16">
        <f>IF(AND(C$9="L",C$10="IB"),IF((($C$7*Coefficients!$C$16)/($A3862*($C$4/100)))&lt;=1,2*ASIN(($C$7*Coefficients!$C$16)/( $A3862*($C$4/100)))*180/PI(),180),IF(AND(C$9="C",C$10="IB"),IF((($C$7*Coefficients!$D$16)/($A3862*($C$4/100)))&lt;=1,2*ASIN(($C$7*Coefficients!$D$16)/( $A3862*($C$4/100)))*180/PI(),180),IF(AND(C$9="L",C$10="D"),IF((($C$7*Coefficients!$E$16)/($A3862*($C$4/100)))&lt;=1,2*ASIN(($C$7*Coefficients!$E$16)/( $A3862*($C$4/100)))*180/PI(),180),IF(AND(C$9="C",C$10="D"),IF((($C$7*Coefficients!$F$16)/($A3862*($C$4/100)))&lt;=1,2*ASIN(($C$7*Coefficients!$F$16)/( $A3862*($C$4/100)))*180/PI(),180),FALSE))))</f>
        <v>1.1642439075756574</v>
      </c>
      <c r="H3862" s="50">
        <f>IF(AND(C$9="L",C$10="IB"),(($C$7*Coefficients!$C$16)/($A3862*SIN(C$5*PI()/180))*100/2)^2*PI(),IF(AND(C$9="C",C$10="IB"),(($C$7*Coefficients!$D$16)/($A3862*SIN(C$5*PI()/180))*100/2)^2*PI(),IF(AND(C$9="L",C$10="D"),(($C$7*Coefficients!$E$16)/($A3862*SIN(C$5*PI()/180))*100/2)^2*PI(),IF(AND(C$9="C",C$10="D"),(($C$7* Coefficients!$F$16)/($A3862*SIN(C$5*PI()/180))*100/2)^2*PI(),FALSE))))</f>
        <v>0.56881053981080343</v>
      </c>
      <c r="I3862" s="42">
        <f t="shared" si="422"/>
        <v>1.1914888621689778E-2</v>
      </c>
      <c r="L3862" s="44"/>
    </row>
    <row r="3863" spans="1:12" x14ac:dyDescent="0.25">
      <c r="A3863" s="51">
        <f t="shared" si="423"/>
        <v>67297.665628417904</v>
      </c>
      <c r="B3863" s="5">
        <f t="shared" si="417"/>
        <v>5.8171428891883904E-4</v>
      </c>
      <c r="C3863" s="49">
        <f t="shared" si="420"/>
        <v>-64.705805365862176</v>
      </c>
      <c r="D3863" s="5">
        <f t="shared" si="418"/>
        <v>647.35722085019427</v>
      </c>
      <c r="E3863" s="5">
        <f t="shared" si="419"/>
        <v>47612.175894884742</v>
      </c>
      <c r="F3863" s="5">
        <f t="shared" si="421"/>
        <v>46.777180293541235</v>
      </c>
      <c r="G3863" s="16">
        <f>IF(AND(C$9="L",C$10="IB"),IF((($C$7*Coefficients!$C$16)/($A3863*($C$4/100)))&lt;=1,2*ASIN(($C$7*Coefficients!$C$16)/( $A3863*($C$4/100)))*180/PI(),180),IF(AND(C$9="C",C$10="IB"),IF((($C$7*Coefficients!$D$16)/($A3863*($C$4/100)))&lt;=1,2*ASIN(($C$7*Coefficients!$D$16)/( $A3863*($C$4/100)))*180/PI(),180),IF(AND(C$9="L",C$10="D"),IF((($C$7*Coefficients!$E$16)/($A3863*($C$4/100)))&lt;=1,2*ASIN(($C$7*Coefficients!$E$16)/( $A3863*($C$4/100)))*180/PI(),180),IF(AND(C$9="C",C$10="D"),IF((($C$7*Coefficients!$F$16)/($A3863*($C$4/100)))&lt;=1,2*ASIN(($C$7*Coefficients!$F$16)/( $A3863*($C$4/100)))*180/PI(),180),FALSE))))</f>
        <v>1.1615661290728221</v>
      </c>
      <c r="H3863" s="50">
        <f>IF(AND(C$9="L",C$10="IB"),(($C$7*Coefficients!$C$16)/($A3863*SIN(C$5*PI()/180))*100/2)^2*PI(),IF(AND(C$9="C",C$10="IB"),(($C$7*Coefficients!$D$16)/($A3863*SIN(C$5*PI()/180))*100/2)^2*PI(),IF(AND(C$9="L",C$10="D"),(($C$7*Coefficients!$E$16)/($A3863*SIN(C$5*PI()/180))*100/2)^2*PI(),IF(AND(C$9="C",C$10="D"),(($C$7* Coefficients!$F$16)/($A3863*SIN(C$5*PI()/180))*100/2)^2*PI(),FALSE))))</f>
        <v>0.56619709277432018</v>
      </c>
      <c r="I3863" s="42">
        <f t="shared" si="422"/>
        <v>1.1887485138298506E-2</v>
      </c>
      <c r="L3863" s="44"/>
    </row>
    <row r="3864" spans="1:12" x14ac:dyDescent="0.25">
      <c r="A3864" s="51">
        <f t="shared" si="423"/>
        <v>67452.802769778296</v>
      </c>
      <c r="B3864" s="5">
        <f t="shared" si="417"/>
        <v>9.252531937437165E-4</v>
      </c>
      <c r="C3864" s="49">
        <f t="shared" si="420"/>
        <v>-60.674788143076277</v>
      </c>
      <c r="D3864" s="5">
        <f t="shared" si="418"/>
        <v>648.84953336570152</v>
      </c>
      <c r="E3864" s="5">
        <f t="shared" si="419"/>
        <v>47831.943713513589</v>
      </c>
      <c r="F3864" s="5">
        <f t="shared" si="421"/>
        <v>46.797180293541231</v>
      </c>
      <c r="G3864" s="16">
        <f>IF(AND(C$9="L",C$10="IB"),IF((($C$7*Coefficients!$C$16)/($A3864*($C$4/100)))&lt;=1,2*ASIN(($C$7*Coefficients!$C$16)/( $A3864*($C$4/100)))*180/PI(),180),IF(AND(C$9="C",C$10="IB"),IF((($C$7*Coefficients!$D$16)/($A3864*($C$4/100)))&lt;=1,2*ASIN(($C$7*Coefficients!$D$16)/( $A3864*($C$4/100)))*180/PI(),180),IF(AND(C$9="L",C$10="D"),IF((($C$7*Coefficients!$E$16)/($A3864*($C$4/100)))&lt;=1,2*ASIN(($C$7*Coefficients!$E$16)/( $A3864*($C$4/100)))*180/PI(),180),IF(AND(C$9="C",C$10="D"),IF((($C$7*Coefficients!$F$16)/($A3864*($C$4/100)))&lt;=1,2*ASIN(($C$7*Coefficients!$F$16)/( $A3864*($C$4/100)))*180/PI(),180),FALSE))))</f>
        <v>1.1588945099217669</v>
      </c>
      <c r="H3864" s="50">
        <f>IF(AND(C$9="L",C$10="IB"),(($C$7*Coefficients!$C$16)/($A3864*SIN(C$5*PI()/180))*100/2)^2*PI(),IF(AND(C$9="C",C$10="IB"),(($C$7*Coefficients!$D$16)/($A3864*SIN(C$5*PI()/180))*100/2)^2*PI(),IF(AND(C$9="L",C$10="D"),(($C$7*Coefficients!$E$16)/($A3864*SIN(C$5*PI()/180))*100/2)^2*PI(),IF(AND(C$9="C",C$10="D"),(($C$7* Coefficients!$F$16)/($A3864*SIN(C$5*PI()/180))*100/2)^2*PI(),FALSE))))</f>
        <v>0.5635956534362434</v>
      </c>
      <c r="I3864" s="42">
        <f t="shared" si="422"/>
        <v>1.1860144681170073E-2</v>
      </c>
      <c r="L3864" s="44"/>
    </row>
    <row r="3865" spans="1:12" x14ac:dyDescent="0.25">
      <c r="A3865" s="51">
        <f t="shared" si="423"/>
        <v>67608.297539184248</v>
      </c>
      <c r="B3865" s="5">
        <f t="shared" si="417"/>
        <v>1.2255473464343508E-3</v>
      </c>
      <c r="C3865" s="49">
        <f t="shared" si="420"/>
        <v>-58.233398120747559</v>
      </c>
      <c r="D3865" s="5">
        <f t="shared" si="418"/>
        <v>650.3452860168436</v>
      </c>
      <c r="E3865" s="5">
        <f t="shared" si="419"/>
        <v>48052.725934303169</v>
      </c>
      <c r="F3865" s="5">
        <f t="shared" si="421"/>
        <v>46.817180293541234</v>
      </c>
      <c r="G3865" s="16">
        <f>IF(AND(C$9="L",C$10="IB"),IF((($C$7*Coefficients!$C$16)/($A3865*($C$4/100)))&lt;=1,2*ASIN(($C$7*Coefficients!$C$16)/( $A3865*($C$4/100)))*180/PI(),180),IF(AND(C$9="C",C$10="IB"),IF((($C$7*Coefficients!$D$16)/($A3865*($C$4/100)))&lt;=1,2*ASIN(($C$7*Coefficients!$D$16)/( $A3865*($C$4/100)))*180/PI(),180),IF(AND(C$9="L",C$10="D"),IF((($C$7*Coefficients!$E$16)/($A3865*($C$4/100)))&lt;=1,2*ASIN(($C$7*Coefficients!$E$16)/( $A3865*($C$4/100)))*180/PI(),180),IF(AND(C$9="C",C$10="D"),IF((($C$7*Coefficients!$F$16)/($A3865*($C$4/100)))&lt;=1,2*ASIN(($C$7*Coefficients!$F$16)/( $A3865*($C$4/100)))*180/PI(),180),FALSE))))</f>
        <v>1.156229035952024</v>
      </c>
      <c r="H3865" s="50">
        <f>IF(AND(C$9="L",C$10="IB"),(($C$7*Coefficients!$C$16)/($A3865*SIN(C$5*PI()/180))*100/2)^2*PI(),IF(AND(C$9="C",C$10="IB"),(($C$7*Coefficients!$D$16)/($A3865*SIN(C$5*PI()/180))*100/2)^2*PI(),IF(AND(C$9="L",C$10="D"),(($C$7*Coefficients!$E$16)/($A3865*SIN(C$5*PI()/180))*100/2)^2*PI(),IF(AND(C$9="C",C$10="D"),(($C$7* Coefficients!$F$16)/($A3865*SIN(C$5*PI()/180))*100/2)^2*PI(),FALSE))))</f>
        <v>0.56100616662621039</v>
      </c>
      <c r="I3865" s="42">
        <f t="shared" si="422"/>
        <v>1.1832867105348097E-2</v>
      </c>
      <c r="L3865" s="44"/>
    </row>
    <row r="3866" spans="1:12" x14ac:dyDescent="0.25">
      <c r="A3866" s="51">
        <f t="shared" si="423"/>
        <v>67764.150761053548</v>
      </c>
      <c r="B3866" s="5">
        <f t="shared" si="417"/>
        <v>1.4690241087608154E-3</v>
      </c>
      <c r="C3866" s="49">
        <f t="shared" si="420"/>
        <v>-56.659421535306222</v>
      </c>
      <c r="D3866" s="5">
        <f t="shared" si="418"/>
        <v>651.84448673395207</v>
      </c>
      <c r="E3866" s="5">
        <f t="shared" si="419"/>
        <v>48274.527239521114</v>
      </c>
      <c r="F3866" s="5">
        <f t="shared" si="421"/>
        <v>46.837180293541238</v>
      </c>
      <c r="G3866" s="16">
        <f>IF(AND(C$9="L",C$10="IB"),IF((($C$7*Coefficients!$C$16)/($A3866*($C$4/100)))&lt;=1,2*ASIN(($C$7*Coefficients!$C$16)/( $A3866*($C$4/100)))*180/PI(),180),IF(AND(C$9="C",C$10="IB"),IF((($C$7*Coefficients!$D$16)/($A3866*($C$4/100)))&lt;=1,2*ASIN(($C$7*Coefficients!$D$16)/( $A3866*($C$4/100)))*180/PI(),180),IF(AND(C$9="L",C$10="D"),IF((($C$7*Coefficients!$E$16)/($A3866*($C$4/100)))&lt;=1,2*ASIN(($C$7*Coefficients!$E$16)/( $A3866*($C$4/100)))*180/PI(),180),IF(AND(C$9="C",C$10="D"),IF((($C$7*Coefficients!$F$16)/($A3866*($C$4/100)))&lt;=1,2*ASIN(($C$7*Coefficients!$F$16)/( $A3866*($C$4/100)))*180/PI(),180),FALSE))))</f>
        <v>1.153569693025746</v>
      </c>
      <c r="H3866" s="50">
        <f>IF(AND(C$9="L",C$10="IB"),(($C$7*Coefficients!$C$16)/($A3866*SIN(C$5*PI()/180))*100/2)^2*PI(),IF(AND(C$9="C",C$10="IB"),(($C$7*Coefficients!$D$16)/($A3866*SIN(C$5*PI()/180))*100/2)^2*PI(),IF(AND(C$9="L",C$10="D"),(($C$7*Coefficients!$E$16)/($A3866*SIN(C$5*PI()/180))*100/2)^2*PI(),IF(AND(C$9="C",C$10="D"),(($C$7* Coefficients!$F$16)/($A3866*SIN(C$5*PI()/180))*100/2)^2*PI(),FALSE))))</f>
        <v>0.55842857742734298</v>
      </c>
      <c r="I3866" s="42">
        <f t="shared" si="422"/>
        <v>1.1805652266209589E-2</v>
      </c>
      <c r="L3866" s="44"/>
    </row>
    <row r="3867" spans="1:12" x14ac:dyDescent="0.25">
      <c r="A3867" s="51">
        <f t="shared" si="423"/>
        <v>67920.363261704464</v>
      </c>
      <c r="B3867" s="5">
        <f t="shared" si="417"/>
        <v>1.6446293848922176E-3</v>
      </c>
      <c r="C3867" s="49">
        <f t="shared" si="420"/>
        <v>-55.678639087781434</v>
      </c>
      <c r="D3867" s="5">
        <f t="shared" si="418"/>
        <v>653.34714346564022</v>
      </c>
      <c r="E3867" s="5">
        <f t="shared" si="419"/>
        <v>48497.35233304742</v>
      </c>
      <c r="F3867" s="5">
        <f t="shared" si="421"/>
        <v>46.857180293541234</v>
      </c>
      <c r="G3867" s="16">
        <f>IF(AND(C$9="L",C$10="IB"),IF((($C$7*Coefficients!$C$16)/($A3867*($C$4/100)))&lt;=1,2*ASIN(($C$7*Coefficients!$C$16)/( $A3867*($C$4/100)))*180/PI(),180),IF(AND(C$9="C",C$10="IB"),IF((($C$7*Coefficients!$D$16)/($A3867*($C$4/100)))&lt;=1,2*ASIN(($C$7*Coefficients!$D$16)/( $A3867*($C$4/100)))*180/PI(),180),IF(AND(C$9="L",C$10="D"),IF((($C$7*Coefficients!$E$16)/($A3867*($C$4/100)))&lt;=1,2*ASIN(($C$7*Coefficients!$E$16)/( $A3867*($C$4/100)))*180/PI(),180),IF(AND(C$9="C",C$10="D"),IF((($C$7*Coefficients!$F$16)/($A3867*($C$4/100)))&lt;=1,2*ASIN(($C$7*Coefficients!$F$16)/( $A3867*($C$4/100)))*180/PI(),180),FALSE))))</f>
        <v>1.1509164670376326</v>
      </c>
      <c r="H3867" s="50">
        <f>IF(AND(C$9="L",C$10="IB"),(($C$7*Coefficients!$C$16)/($A3867*SIN(C$5*PI()/180))*100/2)^2*PI(),IF(AND(C$9="C",C$10="IB"),(($C$7*Coefficients!$D$16)/($A3867*SIN(C$5*PI()/180))*100/2)^2*PI(),IF(AND(C$9="L",C$10="D"),(($C$7*Coefficients!$E$16)/($A3867*SIN(C$5*PI()/180))*100/2)^2*PI(),IF(AND(C$9="C",C$10="D"),(($C$7* Coefficients!$F$16)/($A3867*SIN(C$5*PI()/180))*100/2)^2*PI(),FALSE))))</f>
        <v>0.55586283117508384</v>
      </c>
      <c r="I3867" s="42">
        <f t="shared" si="422"/>
        <v>1.1778500019464178E-2</v>
      </c>
      <c r="L3867" s="44"/>
    </row>
    <row r="3868" spans="1:12" x14ac:dyDescent="0.25">
      <c r="A3868" s="51">
        <f t="shared" si="423"/>
        <v>68076.935869360124</v>
      </c>
      <c r="B3868" s="5">
        <f t="shared" si="417"/>
        <v>1.7443552606274885E-3</v>
      </c>
      <c r="C3868" s="49">
        <f t="shared" si="420"/>
        <v>-55.167301213553692</v>
      </c>
      <c r="D3868" s="5">
        <f t="shared" si="418"/>
        <v>654.85326417884426</v>
      </c>
      <c r="E3868" s="5">
        <f t="shared" si="419"/>
        <v>48721.20594047421</v>
      </c>
      <c r="F3868" s="5">
        <f t="shared" si="421"/>
        <v>46.87718029354123</v>
      </c>
      <c r="G3868" s="16">
        <f>IF(AND(C$9="L",C$10="IB"),IF((($C$7*Coefficients!$C$16)/($A3868*($C$4/100)))&lt;=1,2*ASIN(($C$7*Coefficients!$C$16)/( $A3868*($C$4/100)))*180/PI(),180),IF(AND(C$9="C",C$10="IB"),IF((($C$7*Coefficients!$D$16)/($A3868*($C$4/100)))&lt;=1,2*ASIN(($C$7*Coefficients!$D$16)/( $A3868*($C$4/100)))*180/PI(),180),IF(AND(C$9="L",C$10="D"),IF((($C$7*Coefficients!$E$16)/($A3868*($C$4/100)))&lt;=1,2*ASIN(($C$7*Coefficients!$E$16)/( $A3868*($C$4/100)))*180/PI(),180),IF(AND(C$9="C",C$10="D"),IF((($C$7*Coefficients!$F$16)/($A3868*($C$4/100)))&lt;=1,2*ASIN(($C$7*Coefficients!$F$16)/( $A3868*($C$4/100)))*180/PI(),180),FALSE))))</f>
        <v>1.1482693439148535</v>
      </c>
      <c r="H3868" s="50">
        <f>IF(AND(C$9="L",C$10="IB"),(($C$7*Coefficients!$C$16)/($A3868*SIN(C$5*PI()/180))*100/2)^2*PI(),IF(AND(C$9="C",C$10="IB"),(($C$7*Coefficients!$D$16)/($A3868*SIN(C$5*PI()/180))*100/2)^2*PI(),IF(AND(C$9="L",C$10="D"),(($C$7*Coefficients!$E$16)/($A3868*SIN(C$5*PI()/180))*100/2)^2*PI(),IF(AND(C$9="C",C$10="D"),(($C$7* Coefficients!$F$16)/($A3868*SIN(C$5*PI()/180))*100/2)^2*PI(),FALSE))))</f>
        <v>0.55330887345603597</v>
      </c>
      <c r="I3868" s="42">
        <f t="shared" si="422"/>
        <v>1.1751410221153355E-2</v>
      </c>
      <c r="L3868" s="44"/>
    </row>
    <row r="3869" spans="1:12" x14ac:dyDescent="0.25">
      <c r="A3869" s="51">
        <f t="shared" si="423"/>
        <v>68233.869414152898</v>
      </c>
      <c r="B3869" s="5">
        <f t="shared" si="417"/>
        <v>1.7636351213717574E-3</v>
      </c>
      <c r="C3869" s="49">
        <f t="shared" si="420"/>
        <v>-55.071825222701619</v>
      </c>
      <c r="D3869" s="5">
        <f t="shared" si="418"/>
        <v>656.36285685886605</v>
      </c>
      <c r="E3869" s="5">
        <f t="shared" si="419"/>
        <v>48946.092809205911</v>
      </c>
      <c r="F3869" s="5">
        <f t="shared" si="421"/>
        <v>46.897180293541226</v>
      </c>
      <c r="G3869" s="16">
        <f>IF(AND(C$9="L",C$10="IB"),IF((($C$7*Coefficients!$C$16)/($A3869*($C$4/100)))&lt;=1,2*ASIN(($C$7*Coefficients!$C$16)/( $A3869*($C$4/100)))*180/PI(),180),IF(AND(C$9="C",C$10="IB"),IF((($C$7*Coefficients!$D$16)/($A3869*($C$4/100)))&lt;=1,2*ASIN(($C$7*Coefficients!$D$16)/( $A3869*($C$4/100)))*180/PI(),180),IF(AND(C$9="L",C$10="D"),IF((($C$7*Coefficients!$E$16)/($A3869*($C$4/100)))&lt;=1,2*ASIN(($C$7*Coefficients!$E$16)/( $A3869*($C$4/100)))*180/PI(),180),IF(AND(C$9="C",C$10="D"),IF((($C$7*Coefficients!$F$16)/($A3869*($C$4/100)))&lt;=1,2*ASIN(($C$7*Coefficients!$F$16)/( $A3869*($C$4/100)))*180/PI(),180),FALSE))))</f>
        <v>1.1456283096169746</v>
      </c>
      <c r="H3869" s="50">
        <f>IF(AND(C$9="L",C$10="IB"),(($C$7*Coefficients!$C$16)/($A3869*SIN(C$5*PI()/180))*100/2)^2*PI(),IF(AND(C$9="C",C$10="IB"),(($C$7*Coefficients!$D$16)/($A3869*SIN(C$5*PI()/180))*100/2)^2*PI(),IF(AND(C$9="L",C$10="D"),(($C$7*Coefficients!$E$16)/($A3869*SIN(C$5*PI()/180))*100/2)^2*PI(),IF(AND(C$9="C",C$10="D"),(($C$7* Coefficients!$F$16)/($A3869*SIN(C$5*PI()/180))*100/2)^2*PI(),FALSE))))</f>
        <v>0.55076665010680881</v>
      </c>
      <c r="I3869" s="42">
        <f t="shared" si="422"/>
        <v>1.172438272764971E-2</v>
      </c>
      <c r="L3869" s="44"/>
    </row>
    <row r="3870" spans="1:12" x14ac:dyDescent="0.25">
      <c r="A3870" s="51">
        <f t="shared" si="423"/>
        <v>68391.164728128831</v>
      </c>
      <c r="B3870" s="5">
        <f t="shared" si="417"/>
        <v>1.7015855588707264E-3</v>
      </c>
      <c r="C3870" s="49">
        <f t="shared" si="420"/>
        <v>-55.382924177778499</v>
      </c>
      <c r="D3870" s="5">
        <f t="shared" si="418"/>
        <v>657.8759295094161</v>
      </c>
      <c r="E3870" s="5">
        <f t="shared" si="419"/>
        <v>49172.017708560074</v>
      </c>
      <c r="F3870" s="5">
        <f t="shared" si="421"/>
        <v>46.917180293541236</v>
      </c>
      <c r="G3870" s="16">
        <f>IF(AND(C$9="L",C$10="IB"),IF((($C$7*Coefficients!$C$16)/($A3870*($C$4/100)))&lt;=1,2*ASIN(($C$7*Coefficients!$C$16)/( $A3870*($C$4/100)))*180/PI(),180),IF(AND(C$9="C",C$10="IB"),IF((($C$7*Coefficients!$D$16)/($A3870*($C$4/100)))&lt;=1,2*ASIN(($C$7*Coefficients!$D$16)/( $A3870*($C$4/100)))*180/PI(),180),IF(AND(C$9="L",C$10="D"),IF((($C$7*Coefficients!$E$16)/($A3870*($C$4/100)))&lt;=1,2*ASIN(($C$7*Coefficients!$E$16)/( $A3870*($C$4/100)))*180/PI(),180),IF(AND(C$9="C",C$10="D"),IF((($C$7*Coefficients!$F$16)/($A3870*($C$4/100)))&lt;=1,2*ASIN(($C$7*Coefficients!$F$16)/( $A3870*($C$4/100)))*180/PI(),180),FALSE))))</f>
        <v>1.1429933501358831</v>
      </c>
      <c r="H3870" s="50">
        <f>IF(AND(C$9="L",C$10="IB"),(($C$7*Coefficients!$C$16)/($A3870*SIN(C$5*PI()/180))*100/2)^2*PI(),IF(AND(C$9="C",C$10="IB"),(($C$7*Coefficients!$D$16)/($A3870*SIN(C$5*PI()/180))*100/2)^2*PI(),IF(AND(C$9="L",C$10="D"),(($C$7*Coefficients!$E$16)/($A3870*SIN(C$5*PI()/180))*100/2)^2*PI(),IF(AND(C$9="C",C$10="D"),(($C$7* Coefficients!$F$16)/($A3870*SIN(C$5*PI()/180))*100/2)^2*PI(),FALSE))))</f>
        <v>0.54823610721287042</v>
      </c>
      <c r="I3870" s="42">
        <f t="shared" si="422"/>
        <v>1.1697417395656159E-2</v>
      </c>
      <c r="L3870" s="44"/>
    </row>
    <row r="3871" spans="1:12" x14ac:dyDescent="0.25">
      <c r="A3871" s="51">
        <f t="shared" si="423"/>
        <v>68548.822645252018</v>
      </c>
      <c r="B3871" s="5">
        <f t="shared" si="417"/>
        <v>1.5610810173821055E-3</v>
      </c>
      <c r="C3871" s="49">
        <f t="shared" si="420"/>
        <v>-56.131491144530763</v>
      </c>
      <c r="D3871" s="5">
        <f t="shared" si="418"/>
        <v>659.39249015265489</v>
      </c>
      <c r="E3871" s="5">
        <f t="shared" si="419"/>
        <v>49398.98542986832</v>
      </c>
      <c r="F3871" s="5">
        <f t="shared" si="421"/>
        <v>46.937180293541232</v>
      </c>
      <c r="G3871" s="16">
        <f>IF(AND(C$9="L",C$10="IB"),IF((($C$7*Coefficients!$C$16)/($A3871*($C$4/100)))&lt;=1,2*ASIN(($C$7*Coefficients!$C$16)/( $A3871*($C$4/100)))*180/PI(),180),IF(AND(C$9="C",C$10="IB"),IF((($C$7*Coefficients!$D$16)/($A3871*($C$4/100)))&lt;=1,2*ASIN(($C$7*Coefficients!$D$16)/( $A3871*($C$4/100)))*180/PI(),180),IF(AND(C$9="L",C$10="D"),IF((($C$7*Coefficients!$E$16)/($A3871*($C$4/100)))&lt;=1,2*ASIN(($C$7*Coefficients!$E$16)/( $A3871*($C$4/100)))*180/PI(),180),IF(AND(C$9="C",C$10="D"),IF((($C$7*Coefficients!$F$16)/($A3871*($C$4/100)))&lt;=1,2*ASIN(($C$7*Coefficients!$F$16)/( $A3871*($C$4/100)))*180/PI(),180),FALSE))))</f>
        <v>1.140364451495713</v>
      </c>
      <c r="H3871" s="50">
        <f>IF(AND(C$9="L",C$10="IB"),(($C$7*Coefficients!$C$16)/($A3871*SIN(C$5*PI()/180))*100/2)^2*PI(),IF(AND(C$9="C",C$10="IB"),(($C$7*Coefficients!$D$16)/($A3871*SIN(C$5*PI()/180))*100/2)^2*PI(),IF(AND(C$9="L",C$10="D"),(($C$7*Coefficients!$E$16)/($A3871*SIN(C$5*PI()/180))*100/2)^2*PI(),IF(AND(C$9="C",C$10="D"),(($C$7* Coefficients!$F$16)/($A3871*SIN(C$5*PI()/180))*100/2)^2*PI(),FALSE))))</f>
        <v>0.5457171911074038</v>
      </c>
      <c r="I3871" s="42">
        <f t="shared" si="422"/>
        <v>1.1670514082205196E-2</v>
      </c>
      <c r="L3871" s="44"/>
    </row>
    <row r="3872" spans="1:12" x14ac:dyDescent="0.25">
      <c r="A3872" s="51">
        <f t="shared" si="423"/>
        <v>68706.844001409045</v>
      </c>
      <c r="B3872" s="5">
        <f t="shared" si="417"/>
        <v>1.3486546127174535E-3</v>
      </c>
      <c r="C3872" s="49">
        <f t="shared" si="420"/>
        <v>-57.401985157734444</v>
      </c>
      <c r="D3872" s="5">
        <f t="shared" si="418"/>
        <v>660.91254682923591</v>
      </c>
      <c r="E3872" s="5">
        <f t="shared" si="419"/>
        <v>49627.000786578086</v>
      </c>
      <c r="F3872" s="5">
        <f t="shared" si="421"/>
        <v>46.957180293541228</v>
      </c>
      <c r="G3872" s="16">
        <f>IF(AND(C$9="L",C$10="IB"),IF((($C$7*Coefficients!$C$16)/($A3872*($C$4/100)))&lt;=1,2*ASIN(($C$7*Coefficients!$C$16)/( $A3872*($C$4/100)))*180/PI(),180),IF(AND(C$9="C",C$10="IB"),IF((($C$7*Coefficients!$D$16)/($A3872*($C$4/100)))&lt;=1,2*ASIN(($C$7*Coefficients!$D$16)/( $A3872*($C$4/100)))*180/PI(),180),IF(AND(C$9="L",C$10="D"),IF((($C$7*Coefficients!$E$16)/($A3872*($C$4/100)))&lt;=1,2*ASIN(($C$7*Coefficients!$E$16)/( $A3872*($C$4/100)))*180/PI(),180),IF(AND(C$9="C",C$10="D"),IF((($C$7*Coefficients!$F$16)/($A3872*($C$4/100)))&lt;=1,2*ASIN(($C$7*Coefficients!$F$16)/( $A3872*($C$4/100)))*180/PI(),180),FALSE))))</f>
        <v>1.1377415997527696</v>
      </c>
      <c r="H3872" s="50">
        <f>IF(AND(C$9="L",C$10="IB"),(($C$7*Coefficients!$C$16)/($A3872*SIN(C$5*PI()/180))*100/2)^2*PI(),IF(AND(C$9="C",C$10="IB"),(($C$7*Coefficients!$D$16)/($A3872*SIN(C$5*PI()/180))*100/2)^2*PI(),IF(AND(C$9="L",C$10="D"),(($C$7*Coefficients!$E$16)/($A3872*SIN(C$5*PI()/180))*100/2)^2*PI(),IF(AND(C$9="C",C$10="D"),(($C$7* Coefficients!$F$16)/($A3872*SIN(C$5*PI()/180))*100/2)^2*PI(),FALSE))))</f>
        <v>0.54320984837016817</v>
      </c>
      <c r="I3872" s="42">
        <f t="shared" si="422"/>
        <v>1.164367264465813E-2</v>
      </c>
      <c r="L3872" s="44"/>
    </row>
    <row r="3873" spans="1:12" x14ac:dyDescent="0.25">
      <c r="A3873" s="51">
        <f t="shared" si="423"/>
        <v>68865.229634413408</v>
      </c>
      <c r="B3873" s="5">
        <f t="shared" si="417"/>
        <v>1.0742265571565767E-3</v>
      </c>
      <c r="C3873" s="49">
        <f t="shared" si="420"/>
        <v>-59.378082302960387</v>
      </c>
      <c r="D3873" s="5">
        <f t="shared" si="418"/>
        <v>662.43610759834814</v>
      </c>
      <c r="E3873" s="5">
        <f t="shared" si="419"/>
        <v>49856.068614354677</v>
      </c>
      <c r="F3873" s="5">
        <f t="shared" si="421"/>
        <v>46.977180293541224</v>
      </c>
      <c r="G3873" s="16">
        <f>IF(AND(C$9="L",C$10="IB"),IF((($C$7*Coefficients!$C$16)/($A3873*($C$4/100)))&lt;=1,2*ASIN(($C$7*Coefficients!$C$16)/( $A3873*($C$4/100)))*180/PI(),180),IF(AND(C$9="C",C$10="IB"),IF((($C$7*Coefficients!$D$16)/($A3873*($C$4/100)))&lt;=1,2*ASIN(($C$7*Coefficients!$D$16)/( $A3873*($C$4/100)))*180/PI(),180),IF(AND(C$9="L",C$10="D"),IF((($C$7*Coefficients!$E$16)/($A3873*($C$4/100)))&lt;=1,2*ASIN(($C$7*Coefficients!$E$16)/( $A3873*($C$4/100)))*180/PI(),180),IF(AND(C$9="C",C$10="D"),IF((($C$7*Coefficients!$F$16)/($A3873*($C$4/100)))&lt;=1,2*ASIN(($C$7*Coefficients!$F$16)/( $A3873*($C$4/100)))*180/PI(),180),FALSE))))</f>
        <v>1.1351247809954581</v>
      </c>
      <c r="H3873" s="50">
        <f>IF(AND(C$9="L",C$10="IB"),(($C$7*Coefficients!$C$16)/($A3873*SIN(C$5*PI()/180))*100/2)^2*PI(),IF(AND(C$9="C",C$10="IB"),(($C$7*Coefficients!$D$16)/($A3873*SIN(C$5*PI()/180))*100/2)^2*PI(),IF(AND(C$9="L",C$10="D"),(($C$7*Coefficients!$E$16)/($A3873*SIN(C$5*PI()/180))*100/2)^2*PI(),IF(AND(C$9="C",C$10="D"),(($C$7* Coefficients!$F$16)/($A3873*SIN(C$5*PI()/180))*100/2)^2*PI(),FALSE))))</f>
        <v>0.54071402582636707</v>
      </c>
      <c r="I3873" s="42">
        <f t="shared" si="422"/>
        <v>1.1616892940704334E-2</v>
      </c>
      <c r="L3873" s="44"/>
    </row>
    <row r="3874" spans="1:12" x14ac:dyDescent="0.25">
      <c r="A3874" s="51">
        <f t="shared" si="423"/>
        <v>69023.980384009963</v>
      </c>
      <c r="B3874" s="5">
        <f t="shared" si="417"/>
        <v>7.5066977770226807E-4</v>
      </c>
      <c r="C3874" s="49">
        <f t="shared" si="420"/>
        <v>-62.491021373396904</v>
      </c>
      <c r="D3874" s="5">
        <f t="shared" si="418"/>
        <v>663.96318053775963</v>
      </c>
      <c r="E3874" s="5">
        <f t="shared" si="419"/>
        <v>50086.193771183811</v>
      </c>
      <c r="F3874" s="5">
        <f t="shared" si="421"/>
        <v>46.997180293541234</v>
      </c>
      <c r="G3874" s="16">
        <f>IF(AND(C$9="L",C$10="IB"),IF((($C$7*Coefficients!$C$16)/($A3874*($C$4/100)))&lt;=1,2*ASIN(($C$7*Coefficients!$C$16)/( $A3874*($C$4/100)))*180/PI(),180),IF(AND(C$9="C",C$10="IB"),IF((($C$7*Coefficients!$D$16)/($A3874*($C$4/100)))&lt;=1,2*ASIN(($C$7*Coefficients!$D$16)/( $A3874*($C$4/100)))*180/PI(),180),IF(AND(C$9="L",C$10="D"),IF((($C$7*Coefficients!$E$16)/($A3874*($C$4/100)))&lt;=1,2*ASIN(($C$7*Coefficients!$E$16)/( $A3874*($C$4/100)))*180/PI(),180),IF(AND(C$9="C",C$10="D"),IF((($C$7*Coefficients!$F$16)/($A3874*($C$4/100)))&lt;=1,2*ASIN(($C$7*Coefficients!$F$16)/( $A3874*($C$4/100)))*180/PI(),180),FALSE))))</f>
        <v>1.1325139813442071</v>
      </c>
      <c r="H3874" s="50">
        <f>IF(AND(C$9="L",C$10="IB"),(($C$7*Coefficients!$C$16)/($A3874*SIN(C$5*PI()/180))*100/2)^2*PI(),IF(AND(C$9="C",C$10="IB"),(($C$7*Coefficients!$D$16)/($A3874*SIN(C$5*PI()/180))*100/2)^2*PI(),IF(AND(C$9="L",C$10="D"),(($C$7*Coefficients!$E$16)/($A3874*SIN(C$5*PI()/180))*100/2)^2*PI(),IF(AND(C$9="C",C$10="D"),(($C$7* Coefficients!$F$16)/($A3874*SIN(C$5*PI()/180))*100/2)^2*PI(),FALSE))))</f>
        <v>0.53822967054551929</v>
      </c>
      <c r="I3874" s="42">
        <f t="shared" si="422"/>
        <v>1.1590174828360484E-2</v>
      </c>
      <c r="L3874" s="44"/>
    </row>
    <row r="3875" spans="1:12" x14ac:dyDescent="0.25">
      <c r="A3875" s="51">
        <f t="shared" si="423"/>
        <v>69183.097091879376</v>
      </c>
      <c r="B3875" s="5">
        <f t="shared" ref="B3875:B3938" si="424">IF(AND(C$9="L",C$10="IB"),SQRT((SIN(PI()*$A3875*($C$4/100)/$C$7*SIN($C$5*PI()/180))/(PI()*$A3875*($C$4/100)/$C$7*SIN($C$5*PI()/180)))^2),IF(AND(C$9="C",C$10="IB"),IMABS(2*BESSELJ((2*PI()*$A3875/$C$7)*(($C$4/100)/2)*SIN($C$5*PI()/180),1)/( (2*PI()*$A3875/$C$7)*(($C$4/100)/2)*SIN($C$5*PI()/180))),IF(AND(C$9="L",C$10="D"),SQRT((SIN(PI()*$A3875*($C$4/100)/$C$7*SIN($C$5*PI()/180))/(PI()*$A3875*($C$4/100)/$C$7*SIN($C$5*PI()/180)))^2)*COS(C$5*PI()/180),IF(AND(C$9="C",C$10="D"),IMABS(2*BESSELJ((2*PI()*$A3875/$C$7)*(($C$4/100)/2)*SIN($C$5*PI()/180),1)/( (2*PI()*$A3875/$C$7)*(($C$4/100)/2)*SIN($C$5*PI()/180)))* COS(C$5*PI()/180),FALSE))))</f>
        <v>3.9323024172393487E-4</v>
      </c>
      <c r="C3875" s="49">
        <f t="shared" si="420"/>
        <v>-68.107061794988212</v>
      </c>
      <c r="D3875" s="5">
        <f t="shared" ref="D3875:D3938" si="425">IF(C$9="C",C$14/(C$7/A3875*100),"n/a")</f>
        <v>665.49377374385847</v>
      </c>
      <c r="E3875" s="5">
        <f t="shared" ref="E3875:E3938" si="426">IF($C$9="C",(((PI()*(C$4/100)/(C$7/A3875)))^2),IF($C$9="L",(2*(C$4/100)/(C$7/A3875)),FALSE))</f>
        <v>50317.381137474651</v>
      </c>
      <c r="F3875" s="5">
        <f t="shared" si="421"/>
        <v>47.01718029354123</v>
      </c>
      <c r="G3875" s="16">
        <f>IF(AND(C$9="L",C$10="IB"),IF((($C$7*Coefficients!$C$16)/($A3875*($C$4/100)))&lt;=1,2*ASIN(($C$7*Coefficients!$C$16)/( $A3875*($C$4/100)))*180/PI(),180),IF(AND(C$9="C",C$10="IB"),IF((($C$7*Coefficients!$D$16)/($A3875*($C$4/100)))&lt;=1,2*ASIN(($C$7*Coefficients!$D$16)/( $A3875*($C$4/100)))*180/PI(),180),IF(AND(C$9="L",C$10="D"),IF((($C$7*Coefficients!$E$16)/($A3875*($C$4/100)))&lt;=1,2*ASIN(($C$7*Coefficients!$E$16)/( $A3875*($C$4/100)))*180/PI(),180),IF(AND(C$9="C",C$10="D"),IF((($C$7*Coefficients!$F$16)/($A3875*($C$4/100)))&lt;=1,2*ASIN(($C$7*Coefficients!$F$16)/( $A3875*($C$4/100)))*180/PI(),180),FALSE))))</f>
        <v>1.1299091869513951</v>
      </c>
      <c r="H3875" s="50">
        <f>IF(AND(C$9="L",C$10="IB"),(($C$7*Coefficients!$C$16)/($A3875*SIN(C$5*PI()/180))*100/2)^2*PI(),IF(AND(C$9="C",C$10="IB"),(($C$7*Coefficients!$D$16)/($A3875*SIN(C$5*PI()/180))*100/2)^2*PI(),IF(AND(C$9="L",C$10="D"),(($C$7*Coefficients!$E$16)/($A3875*SIN(C$5*PI()/180))*100/2)^2*PI(),IF(AND(C$9="C",C$10="D"),(($C$7* Coefficients!$F$16)/($A3875*SIN(C$5*PI()/180))*100/2)^2*PI(),FALSE))))</f>
        <v>0.53575672984033751</v>
      </c>
      <c r="I3875" s="42">
        <f t="shared" si="422"/>
        <v>1.1563518165969807E-2</v>
      </c>
      <c r="L3875" s="44"/>
    </row>
    <row r="3876" spans="1:12" x14ac:dyDescent="0.25">
      <c r="A3876" s="51">
        <f t="shared" si="423"/>
        <v>69342.580601642607</v>
      </c>
      <c r="B3876" s="5">
        <f t="shared" si="424"/>
        <v>1.8826816625586101E-5</v>
      </c>
      <c r="C3876" s="49">
        <f t="shared" ref="C3876:C3939" si="427">20*LOG(B3876)</f>
        <v>-94.504462148597781</v>
      </c>
      <c r="D3876" s="5">
        <f t="shared" si="425"/>
        <v>667.02789533169801</v>
      </c>
      <c r="E3876" s="5">
        <f t="shared" si="426"/>
        <v>50549.635616163316</v>
      </c>
      <c r="F3876" s="5">
        <f t="shared" ref="F3876:F3939" si="428">IF(E3876&gt;=1,10*LOG(E3876),"neg.")</f>
        <v>47.037180293541226</v>
      </c>
      <c r="G3876" s="16">
        <f>IF(AND(C$9="L",C$10="IB"),IF((($C$7*Coefficients!$C$16)/($A3876*($C$4/100)))&lt;=1,2*ASIN(($C$7*Coefficients!$C$16)/( $A3876*($C$4/100)))*180/PI(),180),IF(AND(C$9="C",C$10="IB"),IF((($C$7*Coefficients!$D$16)/($A3876*($C$4/100)))&lt;=1,2*ASIN(($C$7*Coefficients!$D$16)/( $A3876*($C$4/100)))*180/PI(),180),IF(AND(C$9="L",C$10="D"),IF((($C$7*Coefficients!$E$16)/($A3876*($C$4/100)))&lt;=1,2*ASIN(($C$7*Coefficients!$E$16)/( $A3876*($C$4/100)))*180/PI(),180),IF(AND(C$9="C",C$10="D"),IF((($C$7*Coefficients!$F$16)/($A3876*($C$4/100)))&lt;=1,2*ASIN(($C$7*Coefficients!$F$16)/( $A3876*($C$4/100)))*180/PI(),180),FALSE))))</f>
        <v>1.1273103840012775</v>
      </c>
      <c r="H3876" s="50">
        <f>IF(AND(C$9="L",C$10="IB"),(($C$7*Coefficients!$C$16)/($A3876*SIN(C$5*PI()/180))*100/2)^2*PI(),IF(AND(C$9="C",C$10="IB"),(($C$7*Coefficients!$D$16)/($A3876*SIN(C$5*PI()/180))*100/2)^2*PI(),IF(AND(C$9="L",C$10="D"),(($C$7*Coefficients!$E$16)/($A3876*SIN(C$5*PI()/180))*100/2)^2*PI(),IF(AND(C$9="C",C$10="D"),(($C$7* Coefficients!$F$16)/($A3876*SIN(C$5*PI()/180))*100/2)^2*PI(),FALSE))))</f>
        <v>0.53329515126561056</v>
      </c>
      <c r="I3876" s="42">
        <f t="shared" ref="I3876:I3939" si="429">(0.8/A3876)*1000</f>
        <v>1.153692281220133E-2</v>
      </c>
      <c r="L3876" s="44"/>
    </row>
    <row r="3877" spans="1:12" x14ac:dyDescent="0.25">
      <c r="A3877" s="51">
        <f t="shared" ref="A3877:A3940" si="430">A3876*10^(1/1000)</f>
        <v>69502.431758865336</v>
      </c>
      <c r="B3877" s="5">
        <f t="shared" si="424"/>
        <v>3.5473818214910001E-4</v>
      </c>
      <c r="C3877" s="49">
        <f t="shared" si="427"/>
        <v>-69.001841276841731</v>
      </c>
      <c r="D3877" s="5">
        <f t="shared" si="425"/>
        <v>668.56555343503794</v>
      </c>
      <c r="E3877" s="5">
        <f t="shared" si="426"/>
        <v>50782.962132816814</v>
      </c>
      <c r="F3877" s="5">
        <f t="shared" si="428"/>
        <v>47.057180293541229</v>
      </c>
      <c r="G3877" s="16">
        <f>IF(AND(C$9="L",C$10="IB"),IF((($C$7*Coefficients!$C$16)/($A3877*($C$4/100)))&lt;=1,2*ASIN(($C$7*Coefficients!$C$16)/( $A3877*($C$4/100)))*180/PI(),180),IF(AND(C$9="C",C$10="IB"),IF((($C$7*Coefficients!$D$16)/($A3877*($C$4/100)))&lt;=1,2*ASIN(($C$7*Coefficients!$D$16)/( $A3877*($C$4/100)))*180/PI(),180),IF(AND(C$9="L",C$10="D"),IF((($C$7*Coefficients!$E$16)/($A3877*($C$4/100)))&lt;=1,2*ASIN(($C$7*Coefficients!$E$16)/( $A3877*($C$4/100)))*180/PI(),180),IF(AND(C$9="C",C$10="D"),IF((($C$7*Coefficients!$F$16)/($A3877*($C$4/100)))&lt;=1,2*ASIN(($C$7*Coefficients!$F$16)/( $A3877*($C$4/100)))*180/PI(),180),FALSE))))</f>
        <v>1.1247175587099123</v>
      </c>
      <c r="H3877" s="50">
        <f>IF(AND(C$9="L",C$10="IB"),(($C$7*Coefficients!$C$16)/($A3877*SIN(C$5*PI()/180))*100/2)^2*PI(),IF(AND(C$9="C",C$10="IB"),(($C$7*Coefficients!$D$16)/($A3877*SIN(C$5*PI()/180))*100/2)^2*PI(),IF(AND(C$9="L",C$10="D"),(($C$7*Coefficients!$E$16)/($A3877*SIN(C$5*PI()/180))*100/2)^2*PI(),IF(AND(C$9="C",C$10="D"),(($C$7* Coefficients!$F$16)/($A3877*SIN(C$5*PI()/180))*100/2)^2*PI(),FALSE))))</f>
        <v>0.53084488261709073</v>
      </c>
      <c r="I3877" s="42">
        <f t="shared" si="429"/>
        <v>1.1510388626049139E-2</v>
      </c>
      <c r="L3877" s="44"/>
    </row>
    <row r="3878" spans="1:12" x14ac:dyDescent="0.25">
      <c r="A3878" s="51">
        <f t="shared" si="430"/>
        <v>69662.651411062485</v>
      </c>
      <c r="B3878" s="5">
        <f t="shared" si="424"/>
        <v>7.0962159479416088E-4</v>
      </c>
      <c r="C3878" s="49">
        <f t="shared" si="427"/>
        <v>-62.979463535532233</v>
      </c>
      <c r="D3878" s="5">
        <f t="shared" si="425"/>
        <v>670.10675620638824</v>
      </c>
      <c r="E3878" s="5">
        <f t="shared" si="426"/>
        <v>51017.365635737551</v>
      </c>
      <c r="F3878" s="5">
        <f t="shared" si="428"/>
        <v>47.077180293541225</v>
      </c>
      <c r="G3878" s="16">
        <f>IF(AND(C$9="L",C$10="IB"),IF((($C$7*Coefficients!$C$16)/($A3878*($C$4/100)))&lt;=1,2*ASIN(($C$7*Coefficients!$C$16)/( $A3878*($C$4/100)))*180/PI(),180),IF(AND(C$9="C",C$10="IB"),IF((($C$7*Coefficients!$D$16)/($A3878*($C$4/100)))&lt;=1,2*ASIN(($C$7*Coefficients!$D$16)/( $A3878*($C$4/100)))*180/PI(),180),IF(AND(C$9="L",C$10="D"),IF((($C$7*Coefficients!$E$16)/($A3878*($C$4/100)))&lt;=1,2*ASIN(($C$7*Coefficients!$E$16)/( $A3878*($C$4/100)))*180/PI(),180),IF(AND(C$9="C",C$10="D"),IF((($C$7*Coefficients!$F$16)/($A3878*($C$4/100)))&lt;=1,2*ASIN(($C$7*Coefficients!$F$16)/( $A3878*($C$4/100)))*180/PI(),180),FALSE))))</f>
        <v>1.1221306973250889</v>
      </c>
      <c r="H3878" s="50">
        <f>IF(AND(C$9="L",C$10="IB"),(($C$7*Coefficients!$C$16)/($A3878*SIN(C$5*PI()/180))*100/2)^2*PI(),IF(AND(C$9="C",C$10="IB"),(($C$7*Coefficients!$D$16)/($A3878*SIN(C$5*PI()/180))*100/2)^2*PI(),IF(AND(C$9="L",C$10="D"),(($C$7*Coefficients!$E$16)/($A3878*SIN(C$5*PI()/180))*100/2)^2*PI(),IF(AND(C$9="C",C$10="D"),(($C$7* Coefficients!$F$16)/($A3878*SIN(C$5*PI()/180))*100/2)^2*PI(),FALSE))))</f>
        <v>0.52840587193038768</v>
      </c>
      <c r="I3878" s="42">
        <f t="shared" si="429"/>
        <v>1.1483915466831621E-2</v>
      </c>
      <c r="L3878" s="44"/>
    </row>
    <row r="3879" spans="1:12" x14ac:dyDescent="0.25">
      <c r="A3879" s="51">
        <f t="shared" si="430"/>
        <v>69823.240407702717</v>
      </c>
      <c r="B3879" s="5">
        <f t="shared" si="424"/>
        <v>1.0287956142717226E-3</v>
      </c>
      <c r="C3879" s="49">
        <f t="shared" si="427"/>
        <v>-59.753417916034117</v>
      </c>
      <c r="D3879" s="5">
        <f t="shared" si="425"/>
        <v>671.65151181705312</v>
      </c>
      <c r="E3879" s="5">
        <f t="shared" si="426"/>
        <v>51252.851096068327</v>
      </c>
      <c r="F3879" s="5">
        <f t="shared" si="428"/>
        <v>47.097180293541228</v>
      </c>
      <c r="G3879" s="16">
        <f>IF(AND(C$9="L",C$10="IB"),IF((($C$7*Coefficients!$C$16)/($A3879*($C$4/100)))&lt;=1,2*ASIN(($C$7*Coefficients!$C$16)/( $A3879*($C$4/100)))*180/PI(),180),IF(AND(C$9="C",C$10="IB"),IF((($C$7*Coefficients!$D$16)/($A3879*($C$4/100)))&lt;=1,2*ASIN(($C$7*Coefficients!$D$16)/( $A3879*($C$4/100)))*180/PI(),180),IF(AND(C$9="L",C$10="D"),IF((($C$7*Coefficients!$E$16)/($A3879*($C$4/100)))&lt;=1,2*ASIN(($C$7*Coefficients!$E$16)/( $A3879*($C$4/100)))*180/PI(),180),IF(AND(C$9="C",C$10="D"),IF((($C$7*Coefficients!$F$16)/($A3879*($C$4/100)))&lt;=1,2*ASIN(($C$7*Coefficients!$F$16)/( $A3879*($C$4/100)))*180/PI(),180),FALSE))))</f>
        <v>1.1195497861262507</v>
      </c>
      <c r="H3879" s="50">
        <f>IF(AND(C$9="L",C$10="IB"),(($C$7*Coefficients!$C$16)/($A3879*SIN(C$5*PI()/180))*100/2)^2*PI(),IF(AND(C$9="C",C$10="IB"),(($C$7*Coefficients!$D$16)/($A3879*SIN(C$5*PI()/180))*100/2)^2*PI(),IF(AND(C$9="L",C$10="D"),(($C$7*Coefficients!$E$16)/($A3879*SIN(C$5*PI()/180))*100/2)^2*PI(),IF(AND(C$9="C",C$10="D"),(($C$7* Coefficients!$F$16)/($A3879*SIN(C$5*PI()/180))*100/2)^2*PI(),FALSE))))</f>
        <v>0.52597806747986509</v>
      </c>
      <c r="I3879" s="42">
        <f t="shared" si="429"/>
        <v>1.1457503194190715E-2</v>
      </c>
      <c r="L3879" s="44"/>
    </row>
    <row r="3880" spans="1:12" x14ac:dyDescent="0.25">
      <c r="A3880" s="51">
        <f t="shared" si="430"/>
        <v>69984.199600212887</v>
      </c>
      <c r="B3880" s="5">
        <f t="shared" si="424"/>
        <v>1.2968764454393861E-3</v>
      </c>
      <c r="C3880" s="49">
        <f t="shared" si="427"/>
        <v>-57.742027951254109</v>
      </c>
      <c r="D3880" s="5">
        <f t="shared" si="425"/>
        <v>673.19982845717254</v>
      </c>
      <c r="E3880" s="5">
        <f t="shared" si="426"/>
        <v>51489.423507897576</v>
      </c>
      <c r="F3880" s="5">
        <f t="shared" si="428"/>
        <v>47.117180293541232</v>
      </c>
      <c r="G3880" s="16">
        <f>IF(AND(C$9="L",C$10="IB"),IF((($C$7*Coefficients!$C$16)/($A3880*($C$4/100)))&lt;=1,2*ASIN(($C$7*Coefficients!$C$16)/( $A3880*($C$4/100)))*180/PI(),180),IF(AND(C$9="C",C$10="IB"),IF((($C$7*Coefficients!$D$16)/($A3880*($C$4/100)))&lt;=1,2*ASIN(($C$7*Coefficients!$D$16)/( $A3880*($C$4/100)))*180/PI(),180),IF(AND(C$9="L",C$10="D"),IF((($C$7*Coefficients!$E$16)/($A3880*($C$4/100)))&lt;=1,2*ASIN(($C$7*Coefficients!$E$16)/( $A3880*($C$4/100)))*180/PI(),180),IF(AND(C$9="C",C$10="D"),IF((($C$7*Coefficients!$F$16)/($A3880*($C$4/100)))&lt;=1,2*ASIN(($C$7*Coefficients!$F$16)/( $A3880*($C$4/100)))*180/PI(),180),FALSE))))</f>
        <v>1.1169748114244269</v>
      </c>
      <c r="H3880" s="50">
        <f>IF(AND(C$9="L",C$10="IB"),(($C$7*Coefficients!$C$16)/($A3880*SIN(C$5*PI()/180))*100/2)^2*PI(),IF(AND(C$9="C",C$10="IB"),(($C$7*Coefficients!$D$16)/($A3880*SIN(C$5*PI()/180))*100/2)^2*PI(),IF(AND(C$9="L",C$10="D"),(($C$7*Coefficients!$E$16)/($A3880*SIN(C$5*PI()/180))*100/2)^2*PI(),IF(AND(C$9="C",C$10="D"),(($C$7* Coefficients!$F$16)/($A3880*SIN(C$5*PI()/180))*100/2)^2*PI(),FALSE))))</f>
        <v>0.52356141777754484</v>
      </c>
      <c r="I3880" s="42">
        <f t="shared" si="429"/>
        <v>1.1431151668091185E-2</v>
      </c>
      <c r="L3880" s="44"/>
    </row>
    <row r="3881" spans="1:12" x14ac:dyDescent="0.25">
      <c r="A3881" s="51">
        <f t="shared" si="430"/>
        <v>70145.529841982629</v>
      </c>
      <c r="B3881" s="5">
        <f t="shared" si="424"/>
        <v>1.5008846827342778E-3</v>
      </c>
      <c r="C3881" s="49">
        <f t="shared" si="427"/>
        <v>-56.473053491258241</v>
      </c>
      <c r="D3881" s="5">
        <f t="shared" si="425"/>
        <v>674.75171433576747</v>
      </c>
      <c r="E3881" s="5">
        <f t="shared" si="426"/>
        <v>51727.087888365488</v>
      </c>
      <c r="F3881" s="5">
        <f t="shared" si="428"/>
        <v>47.137180293541228</v>
      </c>
      <c r="G3881" s="16">
        <f>IF(AND(C$9="L",C$10="IB"),IF((($C$7*Coefficients!$C$16)/($A3881*($C$4/100)))&lt;=1,2*ASIN(($C$7*Coefficients!$C$16)/( $A3881*($C$4/100)))*180/PI(),180),IF(AND(C$9="C",C$10="IB"),IF((($C$7*Coefficients!$D$16)/($A3881*($C$4/100)))&lt;=1,2*ASIN(($C$7*Coefficients!$D$16)/( $A3881*($C$4/100)))*180/PI(),180),IF(AND(C$9="L",C$10="D"),IF((($C$7*Coefficients!$E$16)/($A3881*($C$4/100)))&lt;=1,2*ASIN(($C$7*Coefficients!$E$16)/( $A3881*($C$4/100)))*180/PI(),180),IF(AND(C$9="C",C$10="D"),IF((($C$7*Coefficients!$F$16)/($A3881*($C$4/100)))&lt;=1,2*ASIN(($C$7*Coefficients!$F$16)/( $A3881*($C$4/100)))*180/PI(),180),FALSE))))</f>
        <v>1.1144057595621568</v>
      </c>
      <c r="H3881" s="50">
        <f>IF(AND(C$9="L",C$10="IB"),(($C$7*Coefficients!$C$16)/($A3881*SIN(C$5*PI()/180))*100/2)^2*PI(),IF(AND(C$9="C",C$10="IB"),(($C$7*Coefficients!$D$16)/($A3881*SIN(C$5*PI()/180))*100/2)^2*PI(),IF(AND(C$9="L",C$10="D"),(($C$7*Coefficients!$E$16)/($A3881*SIN(C$5*PI()/180))*100/2)^2*PI(),IF(AND(C$9="C",C$10="D"),(($C$7* Coefficients!$F$16)/($A3881*SIN(C$5*PI()/180))*100/2)^2*PI(),FALSE))))</f>
        <v>0.52115587157201415</v>
      </c>
      <c r="I3881" s="42">
        <f t="shared" si="429"/>
        <v>1.1404860748819863E-2</v>
      </c>
      <c r="L3881" s="44"/>
    </row>
    <row r="3882" spans="1:12" x14ac:dyDescent="0.25">
      <c r="A3882" s="51">
        <f t="shared" si="430"/>
        <v>70307.231988368818</v>
      </c>
      <c r="B3882" s="5">
        <f t="shared" si="424"/>
        <v>1.6308990569495697E-3</v>
      </c>
      <c r="C3882" s="49">
        <f t="shared" si="427"/>
        <v>-55.751458367992143</v>
      </c>
      <c r="D3882" s="5">
        <f t="shared" si="425"/>
        <v>676.3071776807825</v>
      </c>
      <c r="E3882" s="5">
        <f t="shared" si="426"/>
        <v>51965.849277770321</v>
      </c>
      <c r="F3882" s="5">
        <f t="shared" si="428"/>
        <v>47.157180293541224</v>
      </c>
      <c r="G3882" s="16">
        <f>IF(AND(C$9="L",C$10="IB"),IF((($C$7*Coefficients!$C$16)/($A3882*($C$4/100)))&lt;=1,2*ASIN(($C$7*Coefficients!$C$16)/( $A3882*($C$4/100)))*180/PI(),180),IF(AND(C$9="C",C$10="IB"),IF((($C$7*Coefficients!$D$16)/($A3882*($C$4/100)))&lt;=1,2*ASIN(($C$7*Coefficients!$D$16)/( $A3882*($C$4/100)))*180/PI(),180),IF(AND(C$9="L",C$10="D"),IF((($C$7*Coefficients!$E$16)/($A3882*($C$4/100)))&lt;=1,2*ASIN(($C$7*Coefficients!$E$16)/( $A3882*($C$4/100)))*180/PI(),180),IF(AND(C$9="C",C$10="D"),IF((($C$7*Coefficients!$F$16)/($A3882*($C$4/100)))&lt;=1,2*ASIN(($C$7*Coefficients!$F$16)/( $A3882*($C$4/100)))*180/PI(),180),FALSE))))</f>
        <v>1.1118426169134175</v>
      </c>
      <c r="H3882" s="50">
        <f>IF(AND(C$9="L",C$10="IB"),(($C$7*Coefficients!$C$16)/($A3882*SIN(C$5*PI()/180))*100/2)^2*PI(),IF(AND(C$9="C",C$10="IB"),(($C$7*Coefficients!$D$16)/($A3882*SIN(C$5*PI()/180))*100/2)^2*PI(),IF(AND(C$9="L",C$10="D"),(($C$7*Coefficients!$E$16)/($A3882*SIN(C$5*PI()/180))*100/2)^2*PI(),IF(AND(C$9="C",C$10="D"),(($C$7* Coefficients!$F$16)/($A3882*SIN(C$5*PI()/180))*100/2)^2*PI(),FALSE))))</f>
        <v>0.51876137784733956</v>
      </c>
      <c r="I3882" s="42">
        <f t="shared" si="429"/>
        <v>1.137863029698491E-2</v>
      </c>
      <c r="L3882" s="44"/>
    </row>
    <row r="3883" spans="1:12" x14ac:dyDescent="0.25">
      <c r="A3883" s="51">
        <f t="shared" si="430"/>
        <v>70469.306896700131</v>
      </c>
      <c r="B3883" s="5">
        <f t="shared" si="424"/>
        <v>1.6805695487201225E-3</v>
      </c>
      <c r="C3883" s="49">
        <f t="shared" si="427"/>
        <v>-55.490870199440572</v>
      </c>
      <c r="D3883" s="5">
        <f t="shared" si="425"/>
        <v>677.86622673912916</v>
      </c>
      <c r="E3883" s="5">
        <f t="shared" si="426"/>
        <v>52205.712739675197</v>
      </c>
      <c r="F3883" s="5">
        <f t="shared" si="428"/>
        <v>47.177180293541234</v>
      </c>
      <c r="G3883" s="16">
        <f>IF(AND(C$9="L",C$10="IB"),IF((($C$7*Coefficients!$C$16)/($A3883*($C$4/100)))&lt;=1,2*ASIN(($C$7*Coefficients!$C$16)/( $A3883*($C$4/100)))*180/PI(),180),IF(AND(C$9="C",C$10="IB"),IF((($C$7*Coefficients!$D$16)/($A3883*($C$4/100)))&lt;=1,2*ASIN(($C$7*Coefficients!$D$16)/( $A3883*($C$4/100)))*180/PI(),180),IF(AND(C$9="L",C$10="D"),IF((($C$7*Coefficients!$E$16)/($A3883*($C$4/100)))&lt;=1,2*ASIN(($C$7*Coefficients!$E$16)/( $A3883*($C$4/100)))*180/PI(),180),IF(AND(C$9="C",C$10="D"),IF((($C$7*Coefficients!$F$16)/($A3883*($C$4/100)))&lt;=1,2*ASIN(($C$7*Coefficients!$F$16)/( $A3883*($C$4/100)))*180/PI(),180),FALSE))))</f>
        <v>1.1092853698835519</v>
      </c>
      <c r="H3883" s="50">
        <f>IF(AND(C$9="L",C$10="IB"),(($C$7*Coefficients!$C$16)/($A3883*SIN(C$5*PI()/180))*100/2)^2*PI(),IF(AND(C$9="C",C$10="IB"),(($C$7*Coefficients!$D$16)/($A3883*SIN(C$5*PI()/180))*100/2)^2*PI(),IF(AND(C$9="L",C$10="D"),(($C$7*Coefficients!$E$16)/($A3883*SIN(C$5*PI()/180))*100/2)^2*PI(),IF(AND(C$9="C",C$10="D"),(($C$7* Coefficients!$F$16)/($A3883*SIN(C$5*PI()/180))*100/2)^2*PI(),FALSE))))</f>
        <v>0.51637788582198429</v>
      </c>
      <c r="I3883" s="42">
        <f t="shared" si="429"/>
        <v>1.1352460173515082E-2</v>
      </c>
      <c r="L3883" s="44"/>
    </row>
    <row r="3884" spans="1:12" x14ac:dyDescent="0.25">
      <c r="A3884" s="51">
        <f t="shared" si="430"/>
        <v>70631.755426281597</v>
      </c>
      <c r="B3884" s="5">
        <f t="shared" si="424"/>
        <v>1.6474620146384638E-3</v>
      </c>
      <c r="C3884" s="49">
        <f t="shared" si="427"/>
        <v>-55.663691802030677</v>
      </c>
      <c r="D3884" s="5">
        <f t="shared" si="425"/>
        <v>679.42886977673027</v>
      </c>
      <c r="E3884" s="5">
        <f t="shared" si="426"/>
        <v>52446.683361015668</v>
      </c>
      <c r="F3884" s="5">
        <f t="shared" si="428"/>
        <v>47.19718029354123</v>
      </c>
      <c r="G3884" s="16">
        <f>IF(AND(C$9="L",C$10="IB"),IF((($C$7*Coefficients!$C$16)/($A3884*($C$4/100)))&lt;=1,2*ASIN(($C$7*Coefficients!$C$16)/( $A3884*($C$4/100)))*180/PI(),180),IF(AND(C$9="C",C$10="IB"),IF((($C$7*Coefficients!$D$16)/($A3884*($C$4/100)))&lt;=1,2*ASIN(($C$7*Coefficients!$D$16)/( $A3884*($C$4/100)))*180/PI(),180),IF(AND(C$9="L",C$10="D"),IF((($C$7*Coefficients!$E$16)/($A3884*($C$4/100)))&lt;=1,2*ASIN(($C$7*Coefficients!$E$16)/( $A3884*($C$4/100)))*180/PI(),180),IF(AND(C$9="C",C$10="D"),IF((($C$7*Coefficients!$F$16)/($A3884*($C$4/100)))&lt;=1,2*ASIN(($C$7*Coefficients!$F$16)/( $A3884*($C$4/100)))*180/PI(),180),FALSE))))</f>
        <v>1.1067340049091969</v>
      </c>
      <c r="H3884" s="50">
        <f>IF(AND(C$9="L",C$10="IB"),(($C$7*Coefficients!$C$16)/($A3884*SIN(C$5*PI()/180))*100/2)^2*PI(),IF(AND(C$9="C",C$10="IB"),(($C$7*Coefficients!$D$16)/($A3884*SIN(C$5*PI()/180))*100/2)^2*PI(),IF(AND(C$9="L",C$10="D"),(($C$7*Coefficients!$E$16)/($A3884*SIN(C$5*PI()/180))*100/2)^2*PI(),IF(AND(C$9="C",C$10="D"),(($C$7* Coefficients!$F$16)/($A3884*SIN(C$5*PI()/180))*100/2)^2*PI(),FALSE))))</f>
        <v>0.51400534494773154</v>
      </c>
      <c r="I3884" s="42">
        <f t="shared" si="429"/>
        <v>1.1326350239658995E-2</v>
      </c>
      <c r="L3884" s="44"/>
    </row>
    <row r="3885" spans="1:12" x14ac:dyDescent="0.25">
      <c r="A3885" s="51">
        <f t="shared" si="430"/>
        <v>70794.578438399156</v>
      </c>
      <c r="B3885" s="5">
        <f t="shared" si="424"/>
        <v>1.5332141740029704E-3</v>
      </c>
      <c r="C3885" s="49">
        <f t="shared" si="427"/>
        <v>-56.287943490117044</v>
      </c>
      <c r="D3885" s="5">
        <f t="shared" si="425"/>
        <v>680.99511507856391</v>
      </c>
      <c r="E3885" s="5">
        <f t="shared" si="426"/>
        <v>52688.766252207504</v>
      </c>
      <c r="F3885" s="5">
        <f t="shared" si="428"/>
        <v>47.217180293541226</v>
      </c>
      <c r="G3885" s="16">
        <f>IF(AND(C$9="L",C$10="IB"),IF((($C$7*Coefficients!$C$16)/($A3885*($C$4/100)))&lt;=1,2*ASIN(($C$7*Coefficients!$C$16)/( $A3885*($C$4/100)))*180/PI(),180),IF(AND(C$9="C",C$10="IB"),IF((($C$7*Coefficients!$D$16)/($A3885*($C$4/100)))&lt;=1,2*ASIN(($C$7*Coefficients!$D$16)/( $A3885*($C$4/100)))*180/PI(),180),IF(AND(C$9="L",C$10="D"),IF((($C$7*Coefficients!$E$16)/($A3885*($C$4/100)))&lt;=1,2*ASIN(($C$7*Coefficients!$E$16)/( $A3885*($C$4/100)))*180/PI(),180),IF(AND(C$9="C",C$10="D"),IF((($C$7*Coefficients!$F$16)/($A3885*($C$4/100)))&lt;=1,2*ASIN(($C$7*Coefficients!$F$16)/( $A3885*($C$4/100)))*180/PI(),180),FALSE))))</f>
        <v>1.104188508458209</v>
      </c>
      <c r="H3885" s="50">
        <f>IF(AND(C$9="L",C$10="IB"),(($C$7*Coefficients!$C$16)/($A3885*SIN(C$5*PI()/180))*100/2)^2*PI(),IF(AND(C$9="C",C$10="IB"),(($C$7*Coefficients!$D$16)/($A3885*SIN(C$5*PI()/180))*100/2)^2*PI(),IF(AND(C$9="L",C$10="D"),(($C$7*Coefficients!$E$16)/($A3885*SIN(C$5*PI()/180))*100/2)^2*PI(),IF(AND(C$9="C",C$10="D"),(($C$7* Coefficients!$F$16)/($A3885*SIN(C$5*PI()/180))*100/2)^2*PI(),FALSE))))</f>
        <v>0.51164370490861211</v>
      </c>
      <c r="I3885" s="42">
        <f t="shared" si="429"/>
        <v>1.130030035698437E-2</v>
      </c>
      <c r="L3885" s="44"/>
    </row>
    <row r="3886" spans="1:12" x14ac:dyDescent="0.25">
      <c r="A3886" s="51">
        <f t="shared" si="430"/>
        <v>70957.776796324208</v>
      </c>
      <c r="B3886" s="5">
        <f t="shared" si="424"/>
        <v>1.3434917254825591E-3</v>
      </c>
      <c r="C3886" s="49">
        <f t="shared" si="427"/>
        <v>-57.435300080534844</v>
      </c>
      <c r="D3886" s="5">
        <f t="shared" si="425"/>
        <v>682.56497094870667</v>
      </c>
      <c r="E3886" s="5">
        <f t="shared" si="426"/>
        <v>52931.966547255084</v>
      </c>
      <c r="F3886" s="5">
        <f t="shared" si="428"/>
        <v>47.237180293541229</v>
      </c>
      <c r="G3886" s="16">
        <f>IF(AND(C$9="L",C$10="IB"),IF((($C$7*Coefficients!$C$16)/($A3886*($C$4/100)))&lt;=1,2*ASIN(($C$7*Coefficients!$C$16)/( $A3886*($C$4/100)))*180/PI(),180),IF(AND(C$9="C",C$10="IB"),IF((($C$7*Coefficients!$D$16)/($A3886*($C$4/100)))&lt;=1,2*ASIN(($C$7*Coefficients!$D$16)/( $A3886*($C$4/100)))*180/PI(),180),IF(AND(C$9="L",C$10="D"),IF((($C$7*Coefficients!$E$16)/($A3886*($C$4/100)))&lt;=1,2*ASIN(($C$7*Coefficients!$E$16)/( $A3886*($C$4/100)))*180/PI(),180),IF(AND(C$9="C",C$10="D"),IF((($C$7*Coefficients!$F$16)/($A3886*($C$4/100)))&lt;=1,2*ASIN(($C$7*Coefficients!$F$16)/( $A3886*($C$4/100)))*180/PI(),180),FALSE))))</f>
        <v>1.1016488670295954</v>
      </c>
      <c r="H3886" s="50">
        <f>IF(AND(C$9="L",C$10="IB"),(($C$7*Coefficients!$C$16)/($A3886*SIN(C$5*PI()/180))*100/2)^2*PI(),IF(AND(C$9="C",C$10="IB"),(($C$7*Coefficients!$D$16)/($A3886*SIN(C$5*PI()/180))*100/2)^2*PI(),IF(AND(C$9="L",C$10="D"),(($C$7*Coefficients!$E$16)/($A3886*SIN(C$5*PI()/180))*100/2)^2*PI(),IF(AND(C$9="C",C$10="D"),(($C$7* Coefficients!$F$16)/($A3886*SIN(C$5*PI()/180))*100/2)^2*PI(),FALSE))))</f>
        <v>0.50929291561983858</v>
      </c>
      <c r="I3886" s="42">
        <f t="shared" si="429"/>
        <v>1.1274310387377329E-2</v>
      </c>
      <c r="L3886" s="44"/>
    </row>
    <row r="3887" spans="1:12" x14ac:dyDescent="0.25">
      <c r="A3887" s="51">
        <f t="shared" si="430"/>
        <v>71121.351365318202</v>
      </c>
      <c r="B3887" s="5">
        <f t="shared" si="424"/>
        <v>1.0877430950230753E-3</v>
      </c>
      <c r="C3887" s="49">
        <f t="shared" si="427"/>
        <v>-59.26947329842762</v>
      </c>
      <c r="D3887" s="5">
        <f t="shared" si="425"/>
        <v>684.13844571037805</v>
      </c>
      <c r="E3887" s="5">
        <f t="shared" si="426"/>
        <v>53176.289403860232</v>
      </c>
      <c r="F3887" s="5">
        <f t="shared" si="428"/>
        <v>47.257180293541225</v>
      </c>
      <c r="G3887" s="16">
        <f>IF(AND(C$9="L",C$10="IB"),IF((($C$7*Coefficients!$C$16)/($A3887*($C$4/100)))&lt;=1,2*ASIN(($C$7*Coefficients!$C$16)/( $A3887*($C$4/100)))*180/PI(),180),IF(AND(C$9="C",C$10="IB"),IF((($C$7*Coefficients!$D$16)/($A3887*($C$4/100)))&lt;=1,2*ASIN(($C$7*Coefficients!$D$16)/( $A3887*($C$4/100)))*180/PI(),180),IF(AND(C$9="L",C$10="D"),IF((($C$7*Coefficients!$E$16)/($A3887*($C$4/100)))&lt;=1,2*ASIN(($C$7*Coefficients!$E$16)/( $A3887*($C$4/100)))*180/PI(),180),IF(AND(C$9="C",C$10="D"),IF((($C$7*Coefficients!$F$16)/($A3887*($C$4/100)))&lt;=1,2*ASIN(($C$7*Coefficients!$F$16)/( $A3887*($C$4/100)))*180/PI(),180),FALSE))))</f>
        <v>1.0991150671534398</v>
      </c>
      <c r="H3887" s="50">
        <f>IF(AND(C$9="L",C$10="IB"),(($C$7*Coefficients!$C$16)/($A3887*SIN(C$5*PI()/180))*100/2)^2*PI(),IF(AND(C$9="C",C$10="IB"),(($C$7*Coefficients!$D$16)/($A3887*SIN(C$5*PI()/180))*100/2)^2*PI(),IF(AND(C$9="L",C$10="D"),(($C$7*Coefficients!$E$16)/($A3887*SIN(C$5*PI()/180))*100/2)^2*PI(),IF(AND(C$9="C",C$10="D"),(($C$7* Coefficients!$F$16)/($A3887*SIN(C$5*PI()/180))*100/2)^2*PI(),FALSE))))</f>
        <v>0.50695292722674146</v>
      </c>
      <c r="I3887" s="42">
        <f t="shared" si="429"/>
        <v>1.1248380193041637E-2</v>
      </c>
      <c r="L3887" s="44"/>
    </row>
    <row r="3888" spans="1:12" x14ac:dyDescent="0.25">
      <c r="A3888" s="51">
        <f t="shared" si="430"/>
        <v>71285.303012637218</v>
      </c>
      <c r="B3888" s="5">
        <f t="shared" si="424"/>
        <v>7.7876139445184358E-4</v>
      </c>
      <c r="C3888" s="49">
        <f t="shared" si="427"/>
        <v>-62.17191171808129</v>
      </c>
      <c r="D3888" s="5">
        <f t="shared" si="425"/>
        <v>685.71554770598482</v>
      </c>
      <c r="E3888" s="5">
        <f t="shared" si="426"/>
        <v>53421.740003531711</v>
      </c>
      <c r="F3888" s="5">
        <f t="shared" si="428"/>
        <v>47.277180293541228</v>
      </c>
      <c r="G3888" s="16">
        <f>IF(AND(C$9="L",C$10="IB"),IF((($C$7*Coefficients!$C$16)/($A3888*($C$4/100)))&lt;=1,2*ASIN(($C$7*Coefficients!$C$16)/( $A3888*($C$4/100)))*180/PI(),180),IF(AND(C$9="C",C$10="IB"),IF((($C$7*Coefficients!$D$16)/($A3888*($C$4/100)))&lt;=1,2*ASIN(($C$7*Coefficients!$D$16)/( $A3888*($C$4/100)))*180/PI(),180),IF(AND(C$9="L",C$10="D"),IF((($C$7*Coefficients!$E$16)/($A3888*($C$4/100)))&lt;=1,2*ASIN(($C$7*Coefficients!$E$16)/( $A3888*($C$4/100)))*180/PI(),180),IF(AND(C$9="C",C$10="D"),IF((($C$7*Coefficients!$F$16)/($A3888*($C$4/100)))&lt;=1,2*ASIN(($C$7*Coefficients!$F$16)/( $A3888*($C$4/100)))*180/PI(),180),FALSE))))</f>
        <v>1.0965870953908319</v>
      </c>
      <c r="H3888" s="50">
        <f>IF(AND(C$9="L",C$10="IB"),(($C$7*Coefficients!$C$16)/($A3888*SIN(C$5*PI()/180))*100/2)^2*PI(),IF(AND(C$9="C",C$10="IB"),(($C$7*Coefficients!$D$16)/($A3888*SIN(C$5*PI()/180))*100/2)^2*PI(),IF(AND(C$9="L",C$10="D"),(($C$7*Coefficients!$E$16)/($A3888*SIN(C$5*PI()/180))*100/2)^2*PI(),IF(AND(C$9="C",C$10="D"),(($C$7* Coefficients!$F$16)/($A3888*SIN(C$5*PI()/180))*100/2)^2*PI(),FALSE))))</f>
        <v>0.50462369010371277</v>
      </c>
      <c r="I3888" s="42">
        <f t="shared" si="429"/>
        <v>1.1222509636497985E-2</v>
      </c>
      <c r="L3888" s="44"/>
    </row>
    <row r="3889" spans="1:12" x14ac:dyDescent="0.25">
      <c r="A3889" s="51">
        <f t="shared" si="430"/>
        <v>71449.632607536565</v>
      </c>
      <c r="B3889" s="5">
        <f t="shared" si="424"/>
        <v>4.3207209490311697E-4</v>
      </c>
      <c r="C3889" s="49">
        <f t="shared" si="427"/>
        <v>-67.288875628227359</v>
      </c>
      <c r="D3889" s="5">
        <f t="shared" si="425"/>
        <v>687.29628529716445</v>
      </c>
      <c r="E3889" s="5">
        <f t="shared" si="426"/>
        <v>53668.323551694964</v>
      </c>
      <c r="F3889" s="5">
        <f t="shared" si="428"/>
        <v>47.297180293541231</v>
      </c>
      <c r="G3889" s="16">
        <f>IF(AND(C$9="L",C$10="IB"),IF((($C$7*Coefficients!$C$16)/($A3889*($C$4/100)))&lt;=1,2*ASIN(($C$7*Coefficients!$C$16)/( $A3889*($C$4/100)))*180/PI(),180),IF(AND(C$9="C",C$10="IB"),IF((($C$7*Coefficients!$D$16)/($A3889*($C$4/100)))&lt;=1,2*ASIN(($C$7*Coefficients!$D$16)/( $A3889*($C$4/100)))*180/PI(),180),IF(AND(C$9="L",C$10="D"),IF((($C$7*Coefficients!$E$16)/($A3889*($C$4/100)))&lt;=1,2*ASIN(($C$7*Coefficients!$E$16)/( $A3889*($C$4/100)))*180/PI(),180),IF(AND(C$9="C",C$10="D"),IF((($C$7*Coefficients!$F$16)/($A3889*($C$4/100)))&lt;=1,2*ASIN(($C$7*Coefficients!$F$16)/( $A3889*($C$4/100)))*180/PI(),180),FALSE))))</f>
        <v>1.0940649383337953</v>
      </c>
      <c r="H3889" s="50">
        <f>IF(AND(C$9="L",C$10="IB"),(($C$7*Coefficients!$C$16)/($A3889*SIN(C$5*PI()/180))*100/2)^2*PI(),IF(AND(C$9="C",C$10="IB"),(($C$7*Coefficients!$D$16)/($A3889*SIN(C$5*PI()/180))*100/2)^2*PI(),IF(AND(C$9="L",C$10="D"),(($C$7*Coefficients!$E$16)/($A3889*SIN(C$5*PI()/180))*100/2)^2*PI(),IF(AND(C$9="C",C$10="D"),(($C$7* Coefficients!$F$16)/($A3889*SIN(C$5*PI()/180))*100/2)^2*PI(),FALSE))))</f>
        <v>0.50230515485315386</v>
      </c>
      <c r="I3889" s="42">
        <f t="shared" si="429"/>
        <v>1.119669858058326E-2</v>
      </c>
      <c r="L3889" s="44"/>
    </row>
    <row r="3890" spans="1:12" x14ac:dyDescent="0.25">
      <c r="A3890" s="51">
        <f t="shared" si="430"/>
        <v>71614.341021275395</v>
      </c>
      <c r="B3890" s="5">
        <f t="shared" si="424"/>
        <v>6.5174180079444489E-5</v>
      </c>
      <c r="C3890" s="49">
        <f t="shared" si="427"/>
        <v>-83.718488474911197</v>
      </c>
      <c r="D3890" s="5">
        <f t="shared" si="425"/>
        <v>688.88066686483046</v>
      </c>
      <c r="E3890" s="5">
        <f t="shared" si="426"/>
        <v>53916.04527780263</v>
      </c>
      <c r="F3890" s="5">
        <f t="shared" si="428"/>
        <v>47.317180293541227</v>
      </c>
      <c r="G3890" s="16">
        <f>IF(AND(C$9="L",C$10="IB"),IF((($C$7*Coefficients!$C$16)/($A3890*($C$4/100)))&lt;=1,2*ASIN(($C$7*Coefficients!$C$16)/( $A3890*($C$4/100)))*180/PI(),180),IF(AND(C$9="C",C$10="IB"),IF((($C$7*Coefficients!$D$16)/($A3890*($C$4/100)))&lt;=1,2*ASIN(($C$7*Coefficients!$D$16)/( $A3890*($C$4/100)))*180/PI(),180),IF(AND(C$9="L",C$10="D"),IF((($C$7*Coefficients!$E$16)/($A3890*($C$4/100)))&lt;=1,2*ASIN(($C$7*Coefficients!$E$16)/( $A3890*($C$4/100)))*180/PI(),180),IF(AND(C$9="C",C$10="D"),IF((($C$7*Coefficients!$F$16)/($A3890*($C$4/100)))&lt;=1,2*ASIN(($C$7*Coefficients!$F$16)/( $A3890*($C$4/100)))*180/PI(),180),FALSE))))</f>
        <v>1.0915485826052165</v>
      </c>
      <c r="H3890" s="50">
        <f>IF(AND(C$9="L",C$10="IB"),(($C$7*Coefficients!$C$16)/($A3890*SIN(C$5*PI()/180))*100/2)^2*PI(),IF(AND(C$9="C",C$10="IB"),(($C$7*Coefficients!$D$16)/($A3890*SIN(C$5*PI()/180))*100/2)^2*PI(),IF(AND(C$9="L",C$10="D"),(($C$7*Coefficients!$E$16)/($A3890*SIN(C$5*PI()/180))*100/2)^2*PI(),IF(AND(C$9="C",C$10="D"),(($C$7* Coefficients!$F$16)/($A3890*SIN(C$5*PI()/180))*100/2)^2*PI(),FALSE))))</f>
        <v>0.49999727230442692</v>
      </c>
      <c r="I3890" s="42">
        <f t="shared" si="429"/>
        <v>1.1170946888449811E-2</v>
      </c>
      <c r="L3890" s="44"/>
    </row>
    <row r="3891" spans="1:12" x14ac:dyDescent="0.25">
      <c r="A3891" s="51">
        <f t="shared" si="430"/>
        <v>71779.42912712133</v>
      </c>
      <c r="B3891" s="5">
        <f t="shared" si="424"/>
        <v>3.0332935376285833E-4</v>
      </c>
      <c r="C3891" s="49">
        <f t="shared" si="427"/>
        <v>-70.361711202927523</v>
      </c>
      <c r="D3891" s="5">
        <f t="shared" si="425"/>
        <v>690.4687008092161</v>
      </c>
      <c r="E3891" s="5">
        <f t="shared" si="426"/>
        <v>54164.910435445425</v>
      </c>
      <c r="F3891" s="5">
        <f t="shared" si="428"/>
        <v>47.337180293541223</v>
      </c>
      <c r="G3891" s="16">
        <f>IF(AND(C$9="L",C$10="IB"),IF((($C$7*Coefficients!$C$16)/($A3891*($C$4/100)))&lt;=1,2*ASIN(($C$7*Coefficients!$C$16)/( $A3891*($C$4/100)))*180/PI(),180),IF(AND(C$9="C",C$10="IB"),IF((($C$7*Coefficients!$D$16)/($A3891*($C$4/100)))&lt;=1,2*ASIN(($C$7*Coefficients!$D$16)/( $A3891*($C$4/100)))*180/PI(),180),IF(AND(C$9="L",C$10="D"),IF((($C$7*Coefficients!$E$16)/($A3891*($C$4/100)))&lt;=1,2*ASIN(($C$7*Coefficients!$E$16)/( $A3891*($C$4/100)))*180/PI(),180),IF(AND(C$9="C",C$10="D"),IF((($C$7*Coefficients!$F$16)/($A3891*($C$4/100)))&lt;=1,2*ASIN(($C$7*Coefficients!$F$16)/( $A3891*($C$4/100)))*180/PI(),180),FALSE))))</f>
        <v>1.0890380148587746</v>
      </c>
      <c r="H3891" s="50">
        <f>IF(AND(C$9="L",C$10="IB"),(($C$7*Coefficients!$C$16)/($A3891*SIN(C$5*PI()/180))*100/2)^2*PI(),IF(AND(C$9="C",C$10="IB"),(($C$7*Coefficients!$D$16)/($A3891*SIN(C$5*PI()/180))*100/2)^2*PI(),IF(AND(C$9="L",C$10="D"),(($C$7*Coefficients!$E$16)/($A3891*SIN(C$5*PI()/180))*100/2)^2*PI(),IF(AND(C$9="C",C$10="D"),(($C$7* Coefficients!$F$16)/($A3891*SIN(C$5*PI()/180))*100/2)^2*PI(),FALSE))))</f>
        <v>0.49769999351281324</v>
      </c>
      <c r="I3891" s="42">
        <f t="shared" si="429"/>
        <v>1.114525442356473E-2</v>
      </c>
      <c r="L3891" s="44"/>
    </row>
    <row r="3892" spans="1:12" x14ac:dyDescent="0.25">
      <c r="A3892" s="51">
        <f t="shared" si="430"/>
        <v>71944.897800355073</v>
      </c>
      <c r="B3892" s="5">
        <f t="shared" si="424"/>
        <v>6.546692953228729E-4</v>
      </c>
      <c r="C3892" s="49">
        <f t="shared" si="427"/>
        <v>-63.679560549348359</v>
      </c>
      <c r="D3892" s="5">
        <f t="shared" si="425"/>
        <v>692.06039554991946</v>
      </c>
      <c r="E3892" s="5">
        <f t="shared" si="426"/>
        <v>54414.9243024635</v>
      </c>
      <c r="F3892" s="5">
        <f t="shared" si="428"/>
        <v>47.357180293541234</v>
      </c>
      <c r="G3892" s="16">
        <f>IF(AND(C$9="L",C$10="IB"),IF((($C$7*Coefficients!$C$16)/($A3892*($C$4/100)))&lt;=1,2*ASIN(($C$7*Coefficients!$C$16)/( $A3892*($C$4/100)))*180/PI(),180),IF(AND(C$9="C",C$10="IB"),IF((($C$7*Coefficients!$D$16)/($A3892*($C$4/100)))&lt;=1,2*ASIN(($C$7*Coefficients!$D$16)/( $A3892*($C$4/100)))*180/PI(),180),IF(AND(C$9="L",C$10="D"),IF((($C$7*Coefficients!$E$16)/($A3892*($C$4/100)))&lt;=1,2*ASIN(($C$7*Coefficients!$E$16)/( $A3892*($C$4/100)))*180/PI(),180),IF(AND(C$9="C",C$10="D"),IF((($C$7*Coefficients!$F$16)/($A3892*($C$4/100)))&lt;=1,2*ASIN(($C$7*Coefficients!$F$16)/( $A3892*($C$4/100)))*180/PI(),180),FALSE))))</f>
        <v>1.0865332217788681</v>
      </c>
      <c r="H3892" s="50">
        <f>IF(AND(C$9="L",C$10="IB"),(($C$7*Coefficients!$C$16)/($A3892*SIN(C$5*PI()/180))*100/2)^2*PI(),IF(AND(C$9="C",C$10="IB"),(($C$7*Coefficients!$D$16)/($A3892*SIN(C$5*PI()/180))*100/2)^2*PI(),IF(AND(C$9="L",C$10="D"),(($C$7*Coefficients!$E$16)/($A3892*SIN(C$5*PI()/180))*100/2)^2*PI(),IF(AND(C$9="C",C$10="D"),(($C$7* Coefficients!$F$16)/($A3892*SIN(C$5*PI()/180))*100/2)^2*PI(),FALSE))))</f>
        <v>0.49541326975847416</v>
      </c>
      <c r="I3892" s="42">
        <f t="shared" si="429"/>
        <v>1.1119621049709127E-2</v>
      </c>
      <c r="L3892" s="44"/>
    </row>
    <row r="3893" spans="1:12" x14ac:dyDescent="0.25">
      <c r="A3893" s="51">
        <f t="shared" si="430"/>
        <v>72110.747918275054</v>
      </c>
      <c r="B3893" s="5">
        <f t="shared" si="424"/>
        <v>9.7086946891164017E-4</v>
      </c>
      <c r="C3893" s="49">
        <f t="shared" si="427"/>
        <v>-60.256783120523053</v>
      </c>
      <c r="D3893" s="5">
        <f t="shared" si="425"/>
        <v>693.65575952594747</v>
      </c>
      <c r="E3893" s="5">
        <f t="shared" si="426"/>
        <v>54666.092181058426</v>
      </c>
      <c r="F3893" s="5">
        <f t="shared" si="428"/>
        <v>47.37718029354123</v>
      </c>
      <c r="G3893" s="16">
        <f>IF(AND(C$9="L",C$10="IB"),IF((($C$7*Coefficients!$C$16)/($A3893*($C$4/100)))&lt;=1,2*ASIN(($C$7*Coefficients!$C$16)/( $A3893*($C$4/100)))*180/PI(),180),IF(AND(C$9="C",C$10="IB"),IF((($C$7*Coefficients!$D$16)/($A3893*($C$4/100)))&lt;=1,2*ASIN(($C$7*Coefficients!$D$16)/( $A3893*($C$4/100)))*180/PI(),180),IF(AND(C$9="L",C$10="D"),IF((($C$7*Coefficients!$E$16)/($A3893*($C$4/100)))&lt;=1,2*ASIN(($C$7*Coefficients!$E$16)/( $A3893*($C$4/100)))*180/PI(),180),IF(AND(C$9="C",C$10="D"),IF((($C$7*Coefficients!$F$16)/($A3893*($C$4/100)))&lt;=1,2*ASIN(($C$7*Coefficients!$F$16)/( $A3893*($C$4/100)))*180/PI(),180),FALSE))))</f>
        <v>1.0840341900805461</v>
      </c>
      <c r="H3893" s="50">
        <f>IF(AND(C$9="L",C$10="IB"),(($C$7*Coefficients!$C$16)/($A3893*SIN(C$5*PI()/180))*100/2)^2*PI(),IF(AND(C$9="C",C$10="IB"),(($C$7*Coefficients!$D$16)/($A3893*SIN(C$5*PI()/180))*100/2)^2*PI(),IF(AND(C$9="L",C$10="D"),(($C$7*Coefficients!$E$16)/($A3893*SIN(C$5*PI()/180))*100/2)^2*PI(),IF(AND(C$9="C",C$10="D"),(($C$7* Coefficients!$F$16)/($A3893*SIN(C$5*PI()/180))*100/2)^2*PI(),FALSE))))</f>
        <v>0.49313705254541856</v>
      </c>
      <c r="I3893" s="42">
        <f t="shared" si="429"/>
        <v>1.1094046630977402E-2</v>
      </c>
      <c r="L3893" s="44"/>
    </row>
    <row r="3894" spans="1:12" x14ac:dyDescent="0.25">
      <c r="A3894" s="51">
        <f t="shared" si="430"/>
        <v>72276.980360202084</v>
      </c>
      <c r="B3894" s="5">
        <f t="shared" si="424"/>
        <v>1.2356784034263997E-3</v>
      </c>
      <c r="C3894" s="49">
        <f t="shared" si="427"/>
        <v>-58.161890872818212</v>
      </c>
      <c r="D3894" s="5">
        <f t="shared" si="425"/>
        <v>695.25480119576116</v>
      </c>
      <c r="E3894" s="5">
        <f t="shared" si="426"/>
        <v>54918.4193979056</v>
      </c>
      <c r="F3894" s="5">
        <f t="shared" si="428"/>
        <v>47.397180293541226</v>
      </c>
      <c r="G3894" s="16">
        <f>IF(AND(C$9="L",C$10="IB"),IF((($C$7*Coefficients!$C$16)/($A3894*($C$4/100)))&lt;=1,2*ASIN(($C$7*Coefficients!$C$16)/( $A3894*($C$4/100)))*180/PI(),180),IF(AND(C$9="C",C$10="IB"),IF((($C$7*Coefficients!$D$16)/($A3894*($C$4/100)))&lt;=1,2*ASIN(($C$7*Coefficients!$D$16)/( $A3894*($C$4/100)))*180/PI(),180),IF(AND(C$9="L",C$10="D"),IF((($C$7*Coefficients!$E$16)/($A3894*($C$4/100)))&lt;=1,2*ASIN(($C$7*Coefficients!$E$16)/( $A3894*($C$4/100)))*180/PI(),180),IF(AND(C$9="C",C$10="D"),IF((($C$7*Coefficients!$F$16)/($A3894*($C$4/100)))&lt;=1,2*ASIN(($C$7*Coefficients!$F$16)/( $A3894*($C$4/100)))*180/PI(),180),FALSE))))</f>
        <v>1.0815409065094372</v>
      </c>
      <c r="H3894" s="50">
        <f>IF(AND(C$9="L",C$10="IB"),(($C$7*Coefficients!$C$16)/($A3894*SIN(C$5*PI()/180))*100/2)^2*PI(),IF(AND(C$9="C",C$10="IB"),(($C$7*Coefficients!$D$16)/($A3894*SIN(C$5*PI()/180))*100/2)^2*PI(),IF(AND(C$9="L",C$10="D"),(($C$7*Coefficients!$E$16)/($A3894*SIN(C$5*PI()/180))*100/2)^2*PI(),IF(AND(C$9="C",C$10="D"),(($C$7* Coefficients!$F$16)/($A3894*SIN(C$5*PI()/180))*100/2)^2*PI(),FALSE))))</f>
        <v>0.49087129360047421</v>
      </c>
      <c r="I3894" s="42">
        <f t="shared" si="429"/>
        <v>1.1068531031776536E-2</v>
      </c>
      <c r="L3894" s="44"/>
    </row>
    <row r="3895" spans="1:12" x14ac:dyDescent="0.25">
      <c r="A3895" s="51">
        <f t="shared" si="430"/>
        <v>72443.596007484026</v>
      </c>
      <c r="B3895" s="5">
        <f t="shared" si="424"/>
        <v>1.4354246812037423E-3</v>
      </c>
      <c r="C3895" s="49">
        <f t="shared" si="427"/>
        <v>-56.86039181250684</v>
      </c>
      <c r="D3895" s="5">
        <f t="shared" si="425"/>
        <v>696.85752903731998</v>
      </c>
      <c r="E3895" s="5">
        <f t="shared" si="426"/>
        <v>55171.911304267262</v>
      </c>
      <c r="F3895" s="5">
        <f t="shared" si="428"/>
        <v>47.417180293541222</v>
      </c>
      <c r="G3895" s="16">
        <f>IF(AND(C$9="L",C$10="IB"),IF((($C$7*Coefficients!$C$16)/($A3895*($C$4/100)))&lt;=1,2*ASIN(($C$7*Coefficients!$C$16)/( $A3895*($C$4/100)))*180/PI(),180),IF(AND(C$9="C",C$10="IB"),IF((($C$7*Coefficients!$D$16)/($A3895*($C$4/100)))&lt;=1,2*ASIN(($C$7*Coefficients!$D$16)/( $A3895*($C$4/100)))*180/PI(),180),IF(AND(C$9="L",C$10="D"),IF((($C$7*Coefficients!$E$16)/($A3895*($C$4/100)))&lt;=1,2*ASIN(($C$7*Coefficients!$E$16)/( $A3895*($C$4/100)))*180/PI(),180),IF(AND(C$9="C",C$10="D"),IF((($C$7*Coefficients!$F$16)/($A3895*($C$4/100)))&lt;=1,2*ASIN(($C$7*Coefficients!$F$16)/( $A3895*($C$4/100)))*180/PI(),180),FALSE))))</f>
        <v>1.0790533578416781</v>
      </c>
      <c r="H3895" s="50">
        <f>IF(AND(C$9="L",C$10="IB"),(($C$7*Coefficients!$C$16)/($A3895*SIN(C$5*PI()/180))*100/2)^2*PI(),IF(AND(C$9="C",C$10="IB"),(($C$7*Coefficients!$D$16)/($A3895*SIN(C$5*PI()/180))*100/2)^2*PI(),IF(AND(C$9="L",C$10="D"),(($C$7*Coefficients!$E$16)/($A3895*SIN(C$5*PI()/180))*100/2)^2*PI(),IF(AND(C$9="C",C$10="D"),(($C$7* Coefficients!$F$16)/($A3895*SIN(C$5*PI()/180))*100/2)^2*PI(),FALSE))))</f>
        <v>0.48861594487226379</v>
      </c>
      <c r="I3895" s="42">
        <f t="shared" si="429"/>
        <v>1.1043074116825362E-2</v>
      </c>
      <c r="L3895" s="44"/>
    </row>
    <row r="3896" spans="1:12" x14ac:dyDescent="0.25">
      <c r="A3896" s="51">
        <f t="shared" si="430"/>
        <v>72610.595743500453</v>
      </c>
      <c r="B3896" s="5">
        <f t="shared" si="424"/>
        <v>1.559750076898213E-3</v>
      </c>
      <c r="C3896" s="49">
        <f t="shared" si="427"/>
        <v>-56.138899685723501</v>
      </c>
      <c r="D3896" s="5">
        <f t="shared" si="425"/>
        <v>698.46395154812797</v>
      </c>
      <c r="E3896" s="5">
        <f t="shared" si="426"/>
        <v>55426.573276105984</v>
      </c>
      <c r="F3896" s="5">
        <f t="shared" si="428"/>
        <v>47.437180293541218</v>
      </c>
      <c r="G3896" s="16">
        <f>IF(AND(C$9="L",C$10="IB"),IF((($C$7*Coefficients!$C$16)/($A3896*($C$4/100)))&lt;=1,2*ASIN(($C$7*Coefficients!$C$16)/( $A3896*($C$4/100)))*180/PI(),180),IF(AND(C$9="C",C$10="IB"),IF((($C$7*Coefficients!$D$16)/($A3896*($C$4/100)))&lt;=1,2*ASIN(($C$7*Coefficients!$D$16)/( $A3896*($C$4/100)))*180/PI(),180),IF(AND(C$9="L",C$10="D"),IF((($C$7*Coefficients!$E$16)/($A3896*($C$4/100)))&lt;=1,2*ASIN(($C$7*Coefficients!$E$16)/( $A3896*($C$4/100)))*180/PI(),180),IF(AND(C$9="C",C$10="D"),IF((($C$7*Coefficients!$F$16)/($A3896*($C$4/100)))&lt;=1,2*ASIN(($C$7*Coefficients!$F$16)/( $A3896*($C$4/100)))*180/PI(),180),FALSE))))</f>
        <v>1.0765715308838439</v>
      </c>
      <c r="H3896" s="50">
        <f>IF(AND(C$9="L",C$10="IB"),(($C$7*Coefficients!$C$16)/($A3896*SIN(C$5*PI()/180))*100/2)^2*PI(),IF(AND(C$9="C",C$10="IB"),(($C$7*Coefficients!$D$16)/($A3896*SIN(C$5*PI()/180))*100/2)^2*PI(),IF(AND(C$9="L",C$10="D"),(($C$7*Coefficients!$E$16)/($A3896*SIN(C$5*PI()/180))*100/2)^2*PI(),IF(AND(C$9="C",C$10="D"),(($C$7* Coefficients!$F$16)/($A3896*SIN(C$5*PI()/180))*100/2)^2*PI(),FALSE))))</f>
        <v>0.48637095853018669</v>
      </c>
      <c r="I3896" s="42">
        <f t="shared" si="429"/>
        <v>1.1017675751153852E-2</v>
      </c>
      <c r="L3896" s="44"/>
    </row>
    <row r="3897" spans="1:12" x14ac:dyDescent="0.25">
      <c r="A3897" s="51">
        <f t="shared" si="430"/>
        <v>72777.980453667347</v>
      </c>
      <c r="B3897" s="5">
        <f t="shared" si="424"/>
        <v>1.6021799305416368E-3</v>
      </c>
      <c r="C3897" s="49">
        <f t="shared" si="427"/>
        <v>-55.905774253758047</v>
      </c>
      <c r="D3897" s="5">
        <f t="shared" si="425"/>
        <v>700.07407724527695</v>
      </c>
      <c r="E3897" s="5">
        <f t="shared" si="426"/>
        <v>55682.410714198588</v>
      </c>
      <c r="F3897" s="5">
        <f t="shared" si="428"/>
        <v>47.457180293541228</v>
      </c>
      <c r="G3897" s="16">
        <f>IF(AND(C$9="L",C$10="IB"),IF((($C$7*Coefficients!$C$16)/($A3897*($C$4/100)))&lt;=1,2*ASIN(($C$7*Coefficients!$C$16)/( $A3897*($C$4/100)))*180/PI(),180),IF(AND(C$9="C",C$10="IB"),IF((($C$7*Coefficients!$D$16)/($A3897*($C$4/100)))&lt;=1,2*ASIN(($C$7*Coefficients!$D$16)/( $A3897*($C$4/100)))*180/PI(),180),IF(AND(C$9="L",C$10="D"),IF((($C$7*Coefficients!$E$16)/($A3897*($C$4/100)))&lt;=1,2*ASIN(($C$7*Coefficients!$E$16)/( $A3897*($C$4/100)))*180/PI(),180),IF(AND(C$9="C",C$10="D"),IF((($C$7*Coefficients!$F$16)/($A3897*($C$4/100)))&lt;=1,2*ASIN(($C$7*Coefficients!$F$16)/( $A3897*($C$4/100)))*180/PI(),180),FALSE))))</f>
        <v>1.0740954124728785</v>
      </c>
      <c r="H3897" s="50">
        <f>IF(AND(C$9="L",C$10="IB"),(($C$7*Coefficients!$C$16)/($A3897*SIN(C$5*PI()/180))*100/2)^2*PI(),IF(AND(C$9="C",C$10="IB"),(($C$7*Coefficients!$D$16)/($A3897*SIN(C$5*PI()/180))*100/2)^2*PI(),IF(AND(C$9="L",C$10="D"),(($C$7*Coefficients!$E$16)/($A3897*SIN(C$5*PI()/180))*100/2)^2*PI(),IF(AND(C$9="C",C$10="D"),(($C$7* Coefficients!$F$16)/($A3897*SIN(C$5*PI()/180))*100/2)^2*PI(),FALSE))))</f>
        <v>0.48413628696340272</v>
      </c>
      <c r="I3897" s="42">
        <f t="shared" si="429"/>
        <v>1.0992335800102396E-2</v>
      </c>
      <c r="L3897" s="44"/>
    </row>
    <row r="3898" spans="1:12" x14ac:dyDescent="0.25">
      <c r="A3898" s="51">
        <f t="shared" si="430"/>
        <v>72945.751025441772</v>
      </c>
      <c r="B3898" s="5">
        <f t="shared" si="424"/>
        <v>1.5604978174993864E-3</v>
      </c>
      <c r="C3898" s="49">
        <f t="shared" si="427"/>
        <v>-56.134736687984969</v>
      </c>
      <c r="D3898" s="5">
        <f t="shared" si="425"/>
        <v>701.68791466549305</v>
      </c>
      <c r="E3898" s="5">
        <f t="shared" si="426"/>
        <v>55939.42904425077</v>
      </c>
      <c r="F3898" s="5">
        <f t="shared" si="428"/>
        <v>47.477180293541224</v>
      </c>
      <c r="G3898" s="16">
        <f>IF(AND(C$9="L",C$10="IB"),IF((($C$7*Coefficients!$C$16)/($A3898*($C$4/100)))&lt;=1,2*ASIN(($C$7*Coefficients!$C$16)/( $A3898*($C$4/100)))*180/PI(),180),IF(AND(C$9="C",C$10="IB"),IF((($C$7*Coefficients!$D$16)/($A3898*($C$4/100)))&lt;=1,2*ASIN(($C$7*Coefficients!$D$16)/( $A3898*($C$4/100)))*180/PI(),180),IF(AND(C$9="L",C$10="D"),IF((($C$7*Coefficients!$E$16)/($A3898*($C$4/100)))&lt;=1,2*ASIN(($C$7*Coefficients!$E$16)/( $A3898*($C$4/100)))*180/PI(),180),IF(AND(C$9="C",C$10="D"),IF((($C$7*Coefficients!$F$16)/($A3898*($C$4/100)))&lt;=1,2*ASIN(($C$7*Coefficients!$F$16)/( $A3898*($C$4/100)))*180/PI(),180),FALSE))))</f>
        <v>1.0716249894760237</v>
      </c>
      <c r="H3898" s="50">
        <f>IF(AND(C$9="L",C$10="IB"),(($C$7*Coefficients!$C$16)/($A3898*SIN(C$5*PI()/180))*100/2)^2*PI(),IF(AND(C$9="C",C$10="IB"),(($C$7*Coefficients!$D$16)/($A3898*SIN(C$5*PI()/180))*100/2)^2*PI(),IF(AND(C$9="L",C$10="D"),(($C$7*Coefficients!$E$16)/($A3898*SIN(C$5*PI()/180))*100/2)^2*PI(),IF(AND(C$9="C",C$10="D"),(($C$7* Coefficients!$F$16)/($A3898*SIN(C$5*PI()/180))*100/2)^2*PI(),FALSE))))</f>
        <v>0.48191188277982477</v>
      </c>
      <c r="I3898" s="42">
        <f t="shared" si="429"/>
        <v>1.0967054129321101E-2</v>
      </c>
      <c r="L3898" s="44"/>
    </row>
    <row r="3899" spans="1:12" x14ac:dyDescent="0.25">
      <c r="A3899" s="51">
        <f t="shared" si="430"/>
        <v>73113.9083483266</v>
      </c>
      <c r="B3899" s="5">
        <f t="shared" si="424"/>
        <v>1.4369011513001542E-3</v>
      </c>
      <c r="C3899" s="49">
        <f t="shared" si="427"/>
        <v>-56.851462144921257</v>
      </c>
      <c r="D3899" s="5">
        <f t="shared" si="425"/>
        <v>703.30547236518203</v>
      </c>
      <c r="E3899" s="5">
        <f t="shared" si="426"/>
        <v>56197.633717012199</v>
      </c>
      <c r="F3899" s="5">
        <f t="shared" si="428"/>
        <v>47.49718029354122</v>
      </c>
      <c r="G3899" s="16">
        <f>IF(AND(C$9="L",C$10="IB"),IF((($C$7*Coefficients!$C$16)/($A3899*($C$4/100)))&lt;=1,2*ASIN(($C$7*Coefficients!$C$16)/( $A3899*($C$4/100)))*180/PI(),180),IF(AND(C$9="C",C$10="IB"),IF((($C$7*Coefficients!$D$16)/($A3899*($C$4/100)))&lt;=1,2*ASIN(($C$7*Coefficients!$D$16)/( $A3899*($C$4/100)))*180/PI(),180),IF(AND(C$9="L",C$10="D"),IF((($C$7*Coefficients!$E$16)/($A3899*($C$4/100)))&lt;=1,2*ASIN(($C$7*Coefficients!$E$16)/( $A3899*($C$4/100)))*180/PI(),180),IF(AND(C$9="C",C$10="D"),IF((($C$7*Coefficients!$F$16)/($A3899*($C$4/100)))&lt;=1,2*ASIN(($C$7*Coefficients!$F$16)/( $A3899*($C$4/100)))*180/PI(),180),FALSE))))</f>
        <v>1.0691602487907499</v>
      </c>
      <c r="H3899" s="50">
        <f>IF(AND(C$9="L",C$10="IB"),(($C$7*Coefficients!$C$16)/($A3899*SIN(C$5*PI()/180))*100/2)^2*PI(),IF(AND(C$9="C",C$10="IB"),(($C$7*Coefficients!$D$16)/($A3899*SIN(C$5*PI()/180))*100/2)^2*PI(),IF(AND(C$9="L",C$10="D"),(($C$7*Coefficients!$E$16)/($A3899*SIN(C$5*PI()/180))*100/2)^2*PI(),IF(AND(C$9="C",C$10="D"),(($C$7* Coefficients!$F$16)/($A3899*SIN(C$5*PI()/180))*100/2)^2*PI(),FALSE))))</f>
        <v>0.47969769880511165</v>
      </c>
      <c r="I3899" s="42">
        <f t="shared" si="429"/>
        <v>1.0941830604769059E-2</v>
      </c>
      <c r="L3899" s="44"/>
    </row>
    <row r="3900" spans="1:12" x14ac:dyDescent="0.25">
      <c r="A3900" s="51">
        <f t="shared" si="430"/>
        <v>73282.45331387523</v>
      </c>
      <c r="B3900" s="5">
        <f t="shared" si="424"/>
        <v>1.2379254366961527E-3</v>
      </c>
      <c r="C3900" s="49">
        <f t="shared" si="427"/>
        <v>-58.146110263129493</v>
      </c>
      <c r="D3900" s="5">
        <f t="shared" si="425"/>
        <v>704.9267589204735</v>
      </c>
      <c r="E3900" s="5">
        <f t="shared" si="426"/>
        <v>56457.030208392003</v>
      </c>
      <c r="F3900" s="5">
        <f t="shared" si="428"/>
        <v>47.517180293541223</v>
      </c>
      <c r="G3900" s="16">
        <f>IF(AND(C$9="L",C$10="IB"),IF((($C$7*Coefficients!$C$16)/($A3900*($C$4/100)))&lt;=1,2*ASIN(($C$7*Coefficients!$C$16)/( $A3900*($C$4/100)))*180/PI(),180),IF(AND(C$9="C",C$10="IB"),IF((($C$7*Coefficients!$D$16)/($A3900*($C$4/100)))&lt;=1,2*ASIN(($C$7*Coefficients!$D$16)/( $A3900*($C$4/100)))*180/PI(),180),IF(AND(C$9="L",C$10="D"),IF((($C$7*Coefficients!$E$16)/($A3900*($C$4/100)))&lt;=1,2*ASIN(($C$7*Coefficients!$E$16)/( $A3900*($C$4/100)))*180/PI(),180),IF(AND(C$9="C",C$10="D"),IF((($C$7*Coefficients!$F$16)/($A3900*($C$4/100)))&lt;=1,2*ASIN(($C$7*Coefficients!$F$16)/( $A3900*($C$4/100)))*180/PI(),180),FALSE))))</f>
        <v>1.0667011773446857</v>
      </c>
      <c r="H3900" s="50">
        <f>IF(AND(C$9="L",C$10="IB"),(($C$7*Coefficients!$C$16)/($A3900*SIN(C$5*PI()/180))*100/2)^2*PI(),IF(AND(C$9="C",C$10="IB"),(($C$7*Coefficients!$D$16)/($A3900*SIN(C$5*PI()/180))*100/2)^2*PI(),IF(AND(C$9="L",C$10="D"),(($C$7*Coefficients!$E$16)/($A3900*SIN(C$5*PI()/180))*100/2)^2*PI(),IF(AND(C$9="C",C$10="D"),(($C$7* Coefficients!$F$16)/($A3900*SIN(C$5*PI()/180))*100/2)^2*PI(),FALSE))))</f>
        <v>0.47749368808166914</v>
      </c>
      <c r="I3900" s="42">
        <f t="shared" si="429"/>
        <v>1.0916665092713657E-2</v>
      </c>
      <c r="L3900" s="44"/>
    </row>
    <row r="3901" spans="1:12" x14ac:dyDescent="0.25">
      <c r="A3901" s="51">
        <f t="shared" si="430"/>
        <v>73451.386815696271</v>
      </c>
      <c r="B3901" s="5">
        <f t="shared" si="424"/>
        <v>9.7413693566961634E-4</v>
      </c>
      <c r="C3901" s="49">
        <f t="shared" si="427"/>
        <v>-60.227599790033878</v>
      </c>
      <c r="D3901" s="5">
        <f t="shared" si="425"/>
        <v>706.55178292726714</v>
      </c>
      <c r="E3901" s="5">
        <f t="shared" si="426"/>
        <v>56717.624019574927</v>
      </c>
      <c r="F3901" s="5">
        <f t="shared" si="428"/>
        <v>47.537180293541219</v>
      </c>
      <c r="G3901" s="16">
        <f>IF(AND(C$9="L",C$10="IB"),IF((($C$7*Coefficients!$C$16)/($A3901*($C$4/100)))&lt;=1,2*ASIN(($C$7*Coefficients!$C$16)/( $A3901*($C$4/100)))*180/PI(),180),IF(AND(C$9="C",C$10="IB"),IF((($C$7*Coefficients!$D$16)/($A3901*($C$4/100)))&lt;=1,2*ASIN(($C$7*Coefficients!$D$16)/( $A3901*($C$4/100)))*180/PI(),180),IF(AND(C$9="L",C$10="D"),IF((($C$7*Coefficients!$E$16)/($A3901*($C$4/100)))&lt;=1,2*ASIN(($C$7*Coefficients!$E$16)/( $A3901*($C$4/100)))*180/PI(),180),IF(AND(C$9="C",C$10="D"),IF((($C$7*Coefficients!$F$16)/($A3901*($C$4/100)))&lt;=1,2*ASIN(($C$7*Coefficients!$F$16)/( $A3901*($C$4/100)))*180/PI(),180),FALSE))))</f>
        <v>1.0642477620955486</v>
      </c>
      <c r="H3901" s="50">
        <f>IF(AND(C$9="L",C$10="IB"),(($C$7*Coefficients!$C$16)/($A3901*SIN(C$5*PI()/180))*100/2)^2*PI(),IF(AND(C$9="C",C$10="IB"),(($C$7*Coefficients!$D$16)/($A3901*SIN(C$5*PI()/180))*100/2)^2*PI(),IF(AND(C$9="L",C$10="D"),(($C$7*Coefficients!$E$16)/($A3901*SIN(C$5*PI()/180))*100/2)^2*PI(),IF(AND(C$9="C",C$10="D"),(($C$7* Coefficients!$F$16)/($A3901*SIN(C$5*PI()/180))*100/2)^2*PI(),FALSE))))</f>
        <v>0.47529980386765408</v>
      </c>
      <c r="I3901" s="42">
        <f t="shared" si="429"/>
        <v>1.0891557459729858E-2</v>
      </c>
      <c r="L3901" s="44"/>
    </row>
    <row r="3902" spans="1:12" x14ac:dyDescent="0.25">
      <c r="A3902" s="51">
        <f t="shared" si="430"/>
        <v>73620.709749458343</v>
      </c>
      <c r="B3902" s="5">
        <f t="shared" si="424"/>
        <v>6.5960590207151499E-4</v>
      </c>
      <c r="C3902" s="49">
        <f t="shared" si="427"/>
        <v>-63.614309339943247</v>
      </c>
      <c r="D3902" s="5">
        <f t="shared" si="425"/>
        <v>708.18055300127889</v>
      </c>
      <c r="E3902" s="5">
        <f t="shared" si="426"/>
        <v>56979.42067713815</v>
      </c>
      <c r="F3902" s="5">
        <f t="shared" si="428"/>
        <v>47.557180293541222</v>
      </c>
      <c r="G3902" s="16">
        <f>IF(AND(C$9="L",C$10="IB"),IF((($C$7*Coefficients!$C$16)/($A3902*($C$4/100)))&lt;=1,2*ASIN(($C$7*Coefficients!$C$16)/( $A3902*($C$4/100)))*180/PI(),180),IF(AND(C$9="C",C$10="IB"),IF((($C$7*Coefficients!$D$16)/($A3902*($C$4/100)))&lt;=1,2*ASIN(($C$7*Coefficients!$D$16)/( $A3902*($C$4/100)))*180/PI(),180),IF(AND(C$9="L",C$10="D"),IF((($C$7*Coefficients!$E$16)/($A3902*($C$4/100)))&lt;=1,2*ASIN(($C$7*Coefficients!$E$16)/( $A3902*($C$4/100)))*180/PI(),180),IF(AND(C$9="C",C$10="D"),IF((($C$7*Coefficients!$F$16)/($A3902*($C$4/100)))&lt;=1,2*ASIN(($C$7*Coefficients!$F$16)/( $A3902*($C$4/100)))*180/PI(),180),FALSE))))</f>
        <v>1.0617999900310771</v>
      </c>
      <c r="H3902" s="50">
        <f>IF(AND(C$9="L",C$10="IB"),(($C$7*Coefficients!$C$16)/($A3902*SIN(C$5*PI()/180))*100/2)^2*PI(),IF(AND(C$9="C",C$10="IB"),(($C$7*Coefficients!$D$16)/($A3902*SIN(C$5*PI()/180))*100/2)^2*PI(),IF(AND(C$9="L",C$10="D"),(($C$7*Coefficients!$E$16)/($A3902*SIN(C$5*PI()/180))*100/2)^2*PI(),IF(AND(C$9="C",C$10="D"),(($C$7* Coefficients!$F$16)/($A3902*SIN(C$5*PI()/180))*100/2)^2*PI(),FALSE))))</f>
        <v>0.47311599963598094</v>
      </c>
      <c r="I3902" s="42">
        <f t="shared" si="429"/>
        <v>1.0866507572699486E-2</v>
      </c>
      <c r="L3902" s="44"/>
    </row>
    <row r="3903" spans="1:12" x14ac:dyDescent="0.25">
      <c r="A3903" s="51">
        <f t="shared" si="430"/>
        <v>73790.423012894797</v>
      </c>
      <c r="B3903" s="5">
        <f t="shared" si="424"/>
        <v>3.1118462303627724E-4</v>
      </c>
      <c r="C3903" s="49">
        <f t="shared" si="427"/>
        <v>-70.1396374300151</v>
      </c>
      <c r="D3903" s="5">
        <f t="shared" si="425"/>
        <v>709.81307777808559</v>
      </c>
      <c r="E3903" s="5">
        <f t="shared" si="426"/>
        <v>57242.425733168253</v>
      </c>
      <c r="F3903" s="5">
        <f t="shared" si="428"/>
        <v>47.577180293541225</v>
      </c>
      <c r="G3903" s="16">
        <f>IF(AND(C$9="L",C$10="IB"),IF((($C$7*Coefficients!$C$16)/($A3903*($C$4/100)))&lt;=1,2*ASIN(($C$7*Coefficients!$C$16)/( $A3903*($C$4/100)))*180/PI(),180),IF(AND(C$9="C",C$10="IB"),IF((($C$7*Coefficients!$D$16)/($A3903*($C$4/100)))&lt;=1,2*ASIN(($C$7*Coefficients!$D$16)/( $A3903*($C$4/100)))*180/PI(),180),IF(AND(C$9="L",C$10="D"),IF((($C$7*Coefficients!$E$16)/($A3903*($C$4/100)))&lt;=1,2*ASIN(($C$7*Coefficients!$E$16)/( $A3903*($C$4/100)))*180/PI(),180),IF(AND(C$9="C",C$10="D"),IF((($C$7*Coefficients!$F$16)/($A3903*($C$4/100)))&lt;=1,2*ASIN(($C$7*Coefficients!$F$16)/( $A3903*($C$4/100)))*180/PI(),180),FALSE))))</f>
        <v>1.0593578481689589</v>
      </c>
      <c r="H3903" s="50">
        <f>IF(AND(C$9="L",C$10="IB"),(($C$7*Coefficients!$C$16)/($A3903*SIN(C$5*PI()/180))*100/2)^2*PI(),IF(AND(C$9="C",C$10="IB"),(($C$7*Coefficients!$D$16)/($A3903*SIN(C$5*PI()/180))*100/2)^2*PI(),IF(AND(C$9="L",C$10="D"),(($C$7*Coefficients!$E$16)/($A3903*SIN(C$5*PI()/180))*100/2)^2*PI(),IF(AND(C$9="C",C$10="D"),(($C$7* Coefficients!$F$16)/($A3903*SIN(C$5*PI()/180))*100/2)^2*PI(),FALSE))))</f>
        <v>0.47094222907333866</v>
      </c>
      <c r="I3903" s="42">
        <f t="shared" si="429"/>
        <v>1.0841515298810537E-2</v>
      </c>
      <c r="L3903" s="44"/>
    </row>
    <row r="3904" spans="1:12" x14ac:dyDescent="0.25">
      <c r="A3904" s="51">
        <f t="shared" si="430"/>
        <v>73960.527505808437</v>
      </c>
      <c r="B3904" s="5">
        <f t="shared" si="424"/>
        <v>5.237438845872009E-5</v>
      </c>
      <c r="C3904" s="49">
        <f t="shared" si="427"/>
        <v>-85.617620699340208</v>
      </c>
      <c r="D3904" s="5">
        <f t="shared" si="425"/>
        <v>711.44936591317071</v>
      </c>
      <c r="E3904" s="5">
        <f t="shared" si="426"/>
        <v>57506.644765379169</v>
      </c>
      <c r="F3904" s="5">
        <f t="shared" si="428"/>
        <v>47.597180293541221</v>
      </c>
      <c r="G3904" s="16">
        <f>IF(AND(C$9="L",C$10="IB"),IF((($C$7*Coefficients!$C$16)/($A3904*($C$4/100)))&lt;=1,2*ASIN(($C$7*Coefficients!$C$16)/( $A3904*($C$4/100)))*180/PI(),180),IF(AND(C$9="C",C$10="IB"),IF((($C$7*Coefficients!$D$16)/($A3904*($C$4/100)))&lt;=1,2*ASIN(($C$7*Coefficients!$D$16)/( $A3904*($C$4/100)))*180/PI(),180),IF(AND(C$9="L",C$10="D"),IF((($C$7*Coefficients!$E$16)/($A3904*($C$4/100)))&lt;=1,2*ASIN(($C$7*Coefficients!$E$16)/( $A3904*($C$4/100)))*180/PI(),180),IF(AND(C$9="C",C$10="D"),IF((($C$7*Coefficients!$F$16)/($A3904*($C$4/100)))&lt;=1,2*ASIN(($C$7*Coefficients!$F$16)/( $A3904*($C$4/100)))*180/PI(),180),FALSE))))</f>
        <v>1.0569213235567645</v>
      </c>
      <c r="H3904" s="50">
        <f>IF(AND(C$9="L",C$10="IB"),(($C$7*Coefficients!$C$16)/($A3904*SIN(C$5*PI()/180))*100/2)^2*PI(),IF(AND(C$9="C",C$10="IB"),(($C$7*Coefficients!$D$16)/($A3904*SIN(C$5*PI()/180))*100/2)^2*PI(),IF(AND(C$9="L",C$10="D"),(($C$7*Coefficients!$E$16)/($A3904*SIN(C$5*PI()/180))*100/2)^2*PI(),IF(AND(C$9="C",C$10="D"),(($C$7* Coefficients!$F$16)/($A3904*SIN(C$5*PI()/180))*100/2)^2*PI(),FALSE))))</f>
        <v>0.4687784460792051</v>
      </c>
      <c r="I3904" s="42">
        <f t="shared" si="429"/>
        <v>1.0816580505556462E-2</v>
      </c>
      <c r="L3904" s="44"/>
    </row>
    <row r="3905" spans="1:12" x14ac:dyDescent="0.25">
      <c r="A3905" s="51">
        <f t="shared" si="430"/>
        <v>74131.024130076374</v>
      </c>
      <c r="B3905" s="5">
        <f t="shared" si="424"/>
        <v>4.1141521264957725E-4</v>
      </c>
      <c r="C3905" s="49">
        <f t="shared" si="427"/>
        <v>-67.714393074040387</v>
      </c>
      <c r="D3905" s="5">
        <f t="shared" si="425"/>
        <v>713.08942608197128</v>
      </c>
      <c r="E3905" s="5">
        <f t="shared" si="426"/>
        <v>57772.08337723033</v>
      </c>
      <c r="F3905" s="5">
        <f t="shared" si="428"/>
        <v>47.617180293541217</v>
      </c>
      <c r="G3905" s="16">
        <f>IF(AND(C$9="L",C$10="IB"),IF((($C$7*Coefficients!$C$16)/($A3905*($C$4/100)))&lt;=1,2*ASIN(($C$7*Coefficients!$C$16)/( $A3905*($C$4/100)))*180/PI(),180),IF(AND(C$9="C",C$10="IB"),IF((($C$7*Coefficients!$D$16)/($A3905*($C$4/100)))&lt;=1,2*ASIN(($C$7*Coefficients!$D$16)/( $A3905*($C$4/100)))*180/PI(),180),IF(AND(C$9="L",C$10="D"),IF((($C$7*Coefficients!$E$16)/($A3905*($C$4/100)))&lt;=1,2*ASIN(($C$7*Coefficients!$E$16)/( $A3905*($C$4/100)))*180/PI(),180),IF(AND(C$9="C",C$10="D"),IF((($C$7*Coefficients!$F$16)/($A3905*($C$4/100)))&lt;=1,2*ASIN(($C$7*Coefficients!$F$16)/( $A3905*($C$4/100)))*180/PI(),180),FALSE))))</f>
        <v>1.0544904032718758</v>
      </c>
      <c r="H3905" s="50">
        <f>IF(AND(C$9="L",C$10="IB"),(($C$7*Coefficients!$C$16)/($A3905*SIN(C$5*PI()/180))*100/2)^2*PI(),IF(AND(C$9="C",C$10="IB"),(($C$7*Coefficients!$D$16)/($A3905*SIN(C$5*PI()/180))*100/2)^2*PI(),IF(AND(C$9="L",C$10="D"),(($C$7*Coefficients!$E$16)/($A3905*SIN(C$5*PI()/180))*100/2)^2*PI(),IF(AND(C$9="C",C$10="D"),(($C$7* Coefficients!$F$16)/($A3905*SIN(C$5*PI()/180))*100/2)^2*PI(),FALSE))))</f>
        <v>0.46662460476487139</v>
      </c>
      <c r="I3905" s="42">
        <f t="shared" si="429"/>
        <v>1.0791703060735468E-2</v>
      </c>
      <c r="L3905" s="44"/>
    </row>
    <row r="3906" spans="1:12" x14ac:dyDescent="0.25">
      <c r="A3906" s="51">
        <f t="shared" si="430"/>
        <v>74301.913789654718</v>
      </c>
      <c r="B3906" s="5">
        <f t="shared" si="424"/>
        <v>7.4643820914565922E-4</v>
      </c>
      <c r="C3906" s="49">
        <f t="shared" si="427"/>
        <v>-62.540122755102558</v>
      </c>
      <c r="D3906" s="5">
        <f t="shared" si="425"/>
        <v>714.73326697992309</v>
      </c>
      <c r="E3906" s="5">
        <f t="shared" si="426"/>
        <v>58038.747198045581</v>
      </c>
      <c r="F3906" s="5">
        <f t="shared" si="428"/>
        <v>47.637180293541221</v>
      </c>
      <c r="G3906" s="16">
        <f>IF(AND(C$9="L",C$10="IB"),IF((($C$7*Coefficients!$C$16)/($A3906*($C$4/100)))&lt;=1,2*ASIN(($C$7*Coefficients!$C$16)/( $A3906*($C$4/100)))*180/PI(),180),IF(AND(C$9="C",C$10="IB"),IF((($C$7*Coefficients!$D$16)/($A3906*($C$4/100)))&lt;=1,2*ASIN(($C$7*Coefficients!$D$16)/( $A3906*($C$4/100)))*180/PI(),180),IF(AND(C$9="L",C$10="D"),IF((($C$7*Coefficients!$E$16)/($A3906*($C$4/100)))&lt;=1,2*ASIN(($C$7*Coefficients!$E$16)/( $A3906*($C$4/100)))*180/PI(),180),IF(AND(C$9="C",C$10="D"),IF((($C$7*Coefficients!$F$16)/($A3906*($C$4/100)))&lt;=1,2*ASIN(($C$7*Coefficients!$F$16)/( $A3906*($C$4/100)))*180/PI(),180),FALSE))))</f>
        <v>1.0520650744214197</v>
      </c>
      <c r="H3906" s="50">
        <f>IF(AND(C$9="L",C$10="IB"),(($C$7*Coefficients!$C$16)/($A3906*SIN(C$5*PI()/180))*100/2)^2*PI(),IF(AND(C$9="C",C$10="IB"),(($C$7*Coefficients!$D$16)/($A3906*SIN(C$5*PI()/180))*100/2)^2*PI(),IF(AND(C$9="L",C$10="D"),(($C$7*Coefficients!$E$16)/($A3906*SIN(C$5*PI()/180))*100/2)^2*PI(),IF(AND(C$9="C",C$10="D"),(($C$7* Coefficients!$F$16)/($A3906*SIN(C$5*PI()/180))*100/2)^2*PI(),FALSE))))</f>
        <v>0.46448065945246819</v>
      </c>
      <c r="I3906" s="42">
        <f t="shared" si="429"/>
        <v>1.0766882832449821E-2</v>
      </c>
      <c r="L3906" s="44"/>
    </row>
    <row r="3907" spans="1:12" x14ac:dyDescent="0.25">
      <c r="A3907" s="51">
        <f t="shared" si="430"/>
        <v>74473.197390583446</v>
      </c>
      <c r="B3907" s="5">
        <f t="shared" si="424"/>
        <v>1.0391657769864917E-3</v>
      </c>
      <c r="C3907" s="49">
        <f t="shared" si="427"/>
        <v>-59.666303287789461</v>
      </c>
      <c r="D3907" s="5">
        <f t="shared" si="425"/>
        <v>716.38089732250683</v>
      </c>
      <c r="E3907" s="5">
        <f t="shared" si="426"/>
        <v>58306.641883132543</v>
      </c>
      <c r="F3907" s="5">
        <f t="shared" si="428"/>
        <v>47.657180293541224</v>
      </c>
      <c r="G3907" s="16">
        <f>IF(AND(C$9="L",C$10="IB"),IF((($C$7*Coefficients!$C$16)/($A3907*($C$4/100)))&lt;=1,2*ASIN(($C$7*Coefficients!$C$16)/( $A3907*($C$4/100)))*180/PI(),180),IF(AND(C$9="C",C$10="IB"),IF((($C$7*Coefficients!$D$16)/($A3907*($C$4/100)))&lt;=1,2*ASIN(($C$7*Coefficients!$D$16)/( $A3907*($C$4/100)))*180/PI(),180),IF(AND(C$9="L",C$10="D"),IF((($C$7*Coefficients!$E$16)/($A3907*($C$4/100)))&lt;=1,2*ASIN(($C$7*Coefficients!$E$16)/( $A3907*($C$4/100)))*180/PI(),180),IF(AND(C$9="C",C$10="D"),IF((($C$7*Coefficients!$F$16)/($A3907*($C$4/100)))&lt;=1,2*ASIN(($C$7*Coefficients!$F$16)/( $A3907*($C$4/100)))*180/PI(),180),FALSE))))</f>
        <v>1.0496453241421984</v>
      </c>
      <c r="H3907" s="50">
        <f>IF(AND(C$9="L",C$10="IB"),(($C$7*Coefficients!$C$16)/($A3907*SIN(C$5*PI()/180))*100/2)^2*PI(),IF(AND(C$9="C",C$10="IB"),(($C$7*Coefficients!$D$16)/($A3907*SIN(C$5*PI()/180))*100/2)^2*PI(),IF(AND(C$9="L",C$10="D"),(($C$7*Coefficients!$E$16)/($A3907*SIN(C$5*PI()/180))*100/2)^2*PI(),IF(AND(C$9="C",C$10="D"),(($C$7* Coefficients!$F$16)/($A3907*SIN(C$5*PI()/180))*100/2)^2*PI(),FALSE))))</f>
        <v>0.46234656467399665</v>
      </c>
      <c r="I3907" s="42">
        <f t="shared" si="429"/>
        <v>1.0742119689105141E-2</v>
      </c>
      <c r="L3907" s="44"/>
    </row>
    <row r="3908" spans="1:12" x14ac:dyDescent="0.25">
      <c r="A3908" s="51">
        <f t="shared" si="430"/>
        <v>74644.875840991153</v>
      </c>
      <c r="B3908" s="5">
        <f t="shared" si="424"/>
        <v>1.2735557485447808E-3</v>
      </c>
      <c r="C3908" s="49">
        <f t="shared" si="427"/>
        <v>-57.899640790128984</v>
      </c>
      <c r="D3908" s="5">
        <f t="shared" si="425"/>
        <v>718.03232584529451</v>
      </c>
      <c r="E3908" s="5">
        <f t="shared" si="426"/>
        <v>58575.773113902571</v>
      </c>
      <c r="F3908" s="5">
        <f t="shared" si="428"/>
        <v>47.67718029354122</v>
      </c>
      <c r="G3908" s="16">
        <f>IF(AND(C$9="L",C$10="IB"),IF((($C$7*Coefficients!$C$16)/($A3908*($C$4/100)))&lt;=1,2*ASIN(($C$7*Coefficients!$C$16)/( $A3908*($C$4/100)))*180/PI(),180),IF(AND(C$9="C",C$10="IB"),IF((($C$7*Coefficients!$D$16)/($A3908*($C$4/100)))&lt;=1,2*ASIN(($C$7*Coefficients!$D$16)/( $A3908*($C$4/100)))*180/PI(),180),IF(AND(C$9="L",C$10="D"),IF((($C$7*Coefficients!$E$16)/($A3908*($C$4/100)))&lt;=1,2*ASIN(($C$7*Coefficients!$E$16)/( $A3908*($C$4/100)))*180/PI(),180),IF(AND(C$9="C",C$10="D"),IF((($C$7*Coefficients!$F$16)/($A3908*($C$4/100)))&lt;=1,2*ASIN(($C$7*Coefficients!$F$16)/( $A3908*($C$4/100)))*180/PI(),180),FALSE))))</f>
        <v>1.0472311396006191</v>
      </c>
      <c r="H3908" s="50">
        <f>IF(AND(C$9="L",C$10="IB"),(($C$7*Coefficients!$C$16)/($A3908*SIN(C$5*PI()/180))*100/2)^2*PI(),IF(AND(C$9="C",C$10="IB"),(($C$7*Coefficients!$D$16)/($A3908*SIN(C$5*PI()/180))*100/2)^2*PI(),IF(AND(C$9="L",C$10="D"),(($C$7*Coefficients!$E$16)/($A3908*SIN(C$5*PI()/180))*100/2)^2*PI(),IF(AND(C$9="C",C$10="D"),(($C$7* Coefficients!$F$16)/($A3908*SIN(C$5*PI()/180))*100/2)^2*PI(),FALSE))))</f>
        <v>0.46022227517036446</v>
      </c>
      <c r="I3908" s="42">
        <f t="shared" si="429"/>
        <v>1.0717413499409707E-2</v>
      </c>
      <c r="L3908" s="44"/>
    </row>
    <row r="3909" spans="1:12" x14ac:dyDescent="0.25">
      <c r="A3909" s="51">
        <f t="shared" si="430"/>
        <v>74816.950051099891</v>
      </c>
      <c r="B3909" s="5">
        <f t="shared" si="424"/>
        <v>1.4367055211875984E-3</v>
      </c>
      <c r="C3909" s="49">
        <f t="shared" si="427"/>
        <v>-56.85264478525017</v>
      </c>
      <c r="D3909" s="5">
        <f t="shared" si="425"/>
        <v>719.68756130399584</v>
      </c>
      <c r="E3909" s="5">
        <f t="shared" si="426"/>
        <v>58846.146597991174</v>
      </c>
      <c r="F3909" s="5">
        <f t="shared" si="428"/>
        <v>47.697180293541223</v>
      </c>
      <c r="G3909" s="16">
        <f>IF(AND(C$9="L",C$10="IB"),IF((($C$7*Coefficients!$C$16)/($A3909*($C$4/100)))&lt;=1,2*ASIN(($C$7*Coefficients!$C$16)/( $A3909*($C$4/100)))*180/PI(),180),IF(AND(C$9="C",C$10="IB"),IF((($C$7*Coefficients!$D$16)/($A3909*($C$4/100)))&lt;=1,2*ASIN(($C$7*Coefficients!$D$16)/( $A3909*($C$4/100)))*180/PI(),180),IF(AND(C$9="L",C$10="D"),IF((($C$7*Coefficients!$E$16)/($A3909*($C$4/100)))&lt;=1,2*ASIN(($C$7*Coefficients!$E$16)/( $A3909*($C$4/100)))*180/PI(),180),IF(AND(C$9="C",C$10="D"),IF((($C$7*Coefficients!$F$16)/($A3909*($C$4/100)))&lt;=1,2*ASIN(($C$7*Coefficients!$F$16)/( $A3909*($C$4/100)))*180/PI(),180),FALSE))))</f>
        <v>1.0448225079926308</v>
      </c>
      <c r="H3909" s="50">
        <f>IF(AND(C$9="L",C$10="IB"),(($C$7*Coefficients!$C$16)/($A3909*SIN(C$5*PI()/180))*100/2)^2*PI(),IF(AND(C$9="C",C$10="IB"),(($C$7*Coefficients!$D$16)/($A3909*SIN(C$5*PI()/180))*100/2)^2*PI(),IF(AND(C$9="L",C$10="D"),(($C$7*Coefficients!$E$16)/($A3909*SIN(C$5*PI()/180))*100/2)^2*PI(),IF(AND(C$9="C",C$10="D"),(($C$7* Coefficients!$F$16)/($A3909*SIN(C$5*PI()/180))*100/2)^2*PI(),FALSE))))</f>
        <v>0.45810774589042602</v>
      </c>
      <c r="I3909" s="42">
        <f t="shared" si="429"/>
        <v>1.069276413237376E-2</v>
      </c>
      <c r="L3909" s="44"/>
    </row>
    <row r="3910" spans="1:12" x14ac:dyDescent="0.25">
      <c r="A3910" s="51">
        <f t="shared" si="430"/>
        <v>74989.420933229994</v>
      </c>
      <c r="B3910" s="5">
        <f t="shared" si="424"/>
        <v>1.5195947829619921E-3</v>
      </c>
      <c r="C3910" s="49">
        <f t="shared" si="427"/>
        <v>-56.365444122492541</v>
      </c>
      <c r="D3910" s="5">
        <f t="shared" si="425"/>
        <v>721.34661247450458</v>
      </c>
      <c r="E3910" s="5">
        <f t="shared" si="426"/>
        <v>59117.768069379192</v>
      </c>
      <c r="F3910" s="5">
        <f t="shared" si="428"/>
        <v>47.717180293541219</v>
      </c>
      <c r="G3910" s="16">
        <f>IF(AND(C$9="L",C$10="IB"),IF((($C$7*Coefficients!$C$16)/($A3910*($C$4/100)))&lt;=1,2*ASIN(($C$7*Coefficients!$C$16)/( $A3910*($C$4/100)))*180/PI(),180),IF(AND(C$9="C",C$10="IB"),IF((($C$7*Coefficients!$D$16)/($A3910*($C$4/100)))&lt;=1,2*ASIN(($C$7*Coefficients!$D$16)/( $A3910*($C$4/100)))*180/PI(),180),IF(AND(C$9="L",C$10="D"),IF((($C$7*Coefficients!$E$16)/($A3910*($C$4/100)))&lt;=1,2*ASIN(($C$7*Coefficients!$E$16)/( $A3910*($C$4/100)))*180/PI(),180),IF(AND(C$9="C",C$10="D"),IF((($C$7*Coefficients!$F$16)/($A3910*($C$4/100)))&lt;=1,2*ASIN(($C$7*Coefficients!$F$16)/( $A3910*($C$4/100)))*180/PI(),180),FALSE))))</f>
        <v>1.0424194165436511</v>
      </c>
      <c r="H3910" s="50">
        <f>IF(AND(C$9="L",C$10="IB"),(($C$7*Coefficients!$C$16)/($A3910*SIN(C$5*PI()/180))*100/2)^2*PI(),IF(AND(C$9="C",C$10="IB"),(($C$7*Coefficients!$D$16)/($A3910*SIN(C$5*PI()/180))*100/2)^2*PI(),IF(AND(C$9="L",C$10="D"),(($C$7*Coefficients!$E$16)/($A3910*SIN(C$5*PI()/180))*100/2)^2*PI(),IF(AND(C$9="C",C$10="D"),(($C$7* Coefficients!$F$16)/($A3910*SIN(C$5*PI()/180))*100/2)^2*PI(),FALSE))))</f>
        <v>0.45600293199002684</v>
      </c>
      <c r="I3910" s="42">
        <f t="shared" si="429"/>
        <v>1.0668171457308809E-2</v>
      </c>
      <c r="L3910" s="44"/>
    </row>
    <row r="3911" spans="1:12" x14ac:dyDescent="0.25">
      <c r="A3911" s="51">
        <f t="shared" si="430"/>
        <v>75162.289401804912</v>
      </c>
      <c r="B3911" s="5">
        <f t="shared" si="424"/>
        <v>1.5176224873433121E-3</v>
      </c>
      <c r="C3911" s="49">
        <f t="shared" si="427"/>
        <v>-56.376724938424275</v>
      </c>
      <c r="D3911" s="5">
        <f t="shared" si="425"/>
        <v>723.00948815294453</v>
      </c>
      <c r="E3911" s="5">
        <f t="shared" si="426"/>
        <v>59390.643288514242</v>
      </c>
      <c r="F3911" s="5">
        <f t="shared" si="428"/>
        <v>47.737180293541215</v>
      </c>
      <c r="G3911" s="16">
        <f>IF(AND(C$9="L",C$10="IB"),IF((($C$7*Coefficients!$C$16)/($A3911*($C$4/100)))&lt;=1,2*ASIN(($C$7*Coefficients!$C$16)/( $A3911*($C$4/100)))*180/PI(),180),IF(AND(C$9="C",C$10="IB"),IF((($C$7*Coefficients!$D$16)/($A3911*($C$4/100)))&lt;=1,2*ASIN(($C$7*Coefficients!$D$16)/( $A3911*($C$4/100)))*180/PI(),180),IF(AND(C$9="L",C$10="D"),IF((($C$7*Coefficients!$E$16)/($A3911*($C$4/100)))&lt;=1,2*ASIN(($C$7*Coefficients!$E$16)/( $A3911*($C$4/100)))*180/PI(),180),IF(AND(C$9="C",C$10="D"),IF((($C$7*Coefficients!$F$16)/($A3911*($C$4/100)))&lt;=1,2*ASIN(($C$7*Coefficients!$F$16)/( $A3911*($C$4/100)))*180/PI(),180),FALSE))))</f>
        <v>1.0400218525085005</v>
      </c>
      <c r="H3911" s="50">
        <f>IF(AND(C$9="L",C$10="IB"),(($C$7*Coefficients!$C$16)/($A3911*SIN(C$5*PI()/180))*100/2)^2*PI(),IF(AND(C$9="C",C$10="IB"),(($C$7*Coefficients!$D$16)/($A3911*SIN(C$5*PI()/180))*100/2)^2*PI(),IF(AND(C$9="L",C$10="D"),(($C$7*Coefficients!$E$16)/($A3911*SIN(C$5*PI()/180))*100/2)^2*PI(),IF(AND(C$9="C",C$10="D"),(($C$7* Coefficients!$F$16)/($A3911*SIN(C$5*PI()/180))*100/2)^2*PI(),FALSE))))</f>
        <v>0.45390778883105282</v>
      </c>
      <c r="I3911" s="42">
        <f t="shared" si="429"/>
        <v>1.0643635343826943E-2</v>
      </c>
      <c r="L3911" s="44"/>
    </row>
    <row r="3912" spans="1:12" x14ac:dyDescent="0.25">
      <c r="A3912" s="51">
        <f t="shared" si="430"/>
        <v>75335.55637335607</v>
      </c>
      <c r="B3912" s="5">
        <f t="shared" si="424"/>
        <v>1.4309042373969369E-3</v>
      </c>
      <c r="C3912" s="49">
        <f t="shared" si="427"/>
        <v>-56.887788604493082</v>
      </c>
      <c r="D3912" s="5">
        <f t="shared" si="425"/>
        <v>724.67619715571755</v>
      </c>
      <c r="E3912" s="5">
        <f t="shared" si="426"/>
        <v>59664.778042432998</v>
      </c>
      <c r="F3912" s="5">
        <f t="shared" si="428"/>
        <v>47.757180293541211</v>
      </c>
      <c r="G3912" s="16">
        <f>IF(AND(C$9="L",C$10="IB"),IF((($C$7*Coefficients!$C$16)/($A3912*($C$4/100)))&lt;=1,2*ASIN(($C$7*Coefficients!$C$16)/( $A3912*($C$4/100)))*180/PI(),180),IF(AND(C$9="C",C$10="IB"),IF((($C$7*Coefficients!$D$16)/($A3912*($C$4/100)))&lt;=1,2*ASIN(($C$7*Coefficients!$D$16)/( $A3912*($C$4/100)))*180/PI(),180),IF(AND(C$9="L",C$10="D"),IF((($C$7*Coefficients!$E$16)/($A3912*($C$4/100)))&lt;=1,2*ASIN(($C$7*Coefficients!$E$16)/( $A3912*($C$4/100)))*180/PI(),180),IF(AND(C$9="C",C$10="D"),IF((($C$7*Coefficients!$F$16)/($A3912*($C$4/100)))&lt;=1,2*ASIN(($C$7*Coefficients!$F$16)/( $A3912*($C$4/100)))*180/PI(),180),FALSE))))</f>
        <v>1.0376298031713347</v>
      </c>
      <c r="H3912" s="50">
        <f>IF(AND(C$9="L",C$10="IB"),(($C$7*Coefficients!$C$16)/($A3912*SIN(C$5*PI()/180))*100/2)^2*PI(),IF(AND(C$9="C",C$10="IB"),(($C$7*Coefficients!$D$16)/($A3912*SIN(C$5*PI()/180))*100/2)^2*PI(),IF(AND(C$9="L",C$10="D"),(($C$7*Coefficients!$E$16)/($A3912*SIN(C$5*PI()/180))*100/2)^2*PI(),IF(AND(C$9="C",C$10="D"),(($C$7* Coefficients!$F$16)/($A3912*SIN(C$5*PI()/180))*100/2)^2*PI(),FALSE))))</f>
        <v>0.45182227198048275</v>
      </c>
      <c r="I3912" s="42">
        <f t="shared" si="429"/>
        <v>1.0619155661840126E-2</v>
      </c>
      <c r="L3912" s="44"/>
    </row>
    <row r="3913" spans="1:12" x14ac:dyDescent="0.25">
      <c r="A3913" s="51">
        <f t="shared" si="430"/>
        <v>75509.222766527688</v>
      </c>
      <c r="B3913" s="5">
        <f t="shared" si="424"/>
        <v>1.2643089456251515E-3</v>
      </c>
      <c r="C3913" s="49">
        <f t="shared" si="427"/>
        <v>-57.962935783958429</v>
      </c>
      <c r="D3913" s="5">
        <f t="shared" si="425"/>
        <v>726.3467483195484</v>
      </c>
      <c r="E3913" s="5">
        <f t="shared" si="426"/>
        <v>59940.178144883859</v>
      </c>
      <c r="F3913" s="5">
        <f t="shared" si="428"/>
        <v>47.777180293541221</v>
      </c>
      <c r="G3913" s="16">
        <f>IF(AND(C$9="L",C$10="IB"),IF((($C$7*Coefficients!$C$16)/($A3913*($C$4/100)))&lt;=1,2*ASIN(($C$7*Coefficients!$C$16)/( $A3913*($C$4/100)))*180/PI(),180),IF(AND(C$9="C",C$10="IB"),IF((($C$7*Coefficients!$D$16)/($A3913*($C$4/100)))&lt;=1,2*ASIN(($C$7*Coefficients!$D$16)/( $A3913*($C$4/100)))*180/PI(),180),IF(AND(C$9="L",C$10="D"),IF((($C$7*Coefficients!$E$16)/($A3913*($C$4/100)))&lt;=1,2*ASIN(($C$7*Coefficients!$E$16)/( $A3913*($C$4/100)))*180/PI(),180),IF(AND(C$9="C",C$10="D"),IF((($C$7*Coefficients!$F$16)/($A3913*($C$4/100)))&lt;=1,2*ASIN(($C$7*Coefficients!$F$16)/( $A3913*($C$4/100)))*180/PI(),180),FALSE))))</f>
        <v>1.0352432558455771</v>
      </c>
      <c r="H3913" s="50">
        <f>IF(AND(C$9="L",C$10="IB"),(($C$7*Coefficients!$C$16)/($A3913*SIN(C$5*PI()/180))*100/2)^2*PI(),IF(AND(C$9="C",C$10="IB"),(($C$7*Coefficients!$D$16)/($A3913*SIN(C$5*PI()/180))*100/2)^2*PI(),IF(AND(C$9="L",C$10="D"),(($C$7*Coefficients!$E$16)/($A3913*SIN(C$5*PI()/180))*100/2)^2*PI(),IF(AND(C$9="C",C$10="D"),(($C$7* Coefficients!$F$16)/($A3913*SIN(C$5*PI()/180))*100/2)^2*PI(),FALSE))))</f>
        <v>0.44974633720944768</v>
      </c>
      <c r="I3913" s="42">
        <f t="shared" si="429"/>
        <v>1.0594732281559521E-2</v>
      </c>
      <c r="L3913" s="44"/>
    </row>
    <row r="3914" spans="1:12" x14ac:dyDescent="0.25">
      <c r="A3914" s="51">
        <f t="shared" si="430"/>
        <v>75683.289502081694</v>
      </c>
      <c r="B3914" s="5">
        <f t="shared" si="424"/>
        <v>1.0272278922588305E-3</v>
      </c>
      <c r="C3914" s="49">
        <f t="shared" si="427"/>
        <v>-59.766663934849483</v>
      </c>
      <c r="D3914" s="5">
        <f t="shared" si="425"/>
        <v>728.02115050153316</v>
      </c>
      <c r="E3914" s="5">
        <f t="shared" si="426"/>
        <v>60216.849436450284</v>
      </c>
      <c r="F3914" s="5">
        <f t="shared" si="428"/>
        <v>47.797180293541217</v>
      </c>
      <c r="G3914" s="16">
        <f>IF(AND(C$9="L",C$10="IB"),IF((($C$7*Coefficients!$C$16)/($A3914*($C$4/100)))&lt;=1,2*ASIN(($C$7*Coefficients!$C$16)/( $A3914*($C$4/100)))*180/PI(),180),IF(AND(C$9="C",C$10="IB"),IF((($C$7*Coefficients!$D$16)/($A3914*($C$4/100)))&lt;=1,2*ASIN(($C$7*Coefficients!$D$16)/( $A3914*($C$4/100)))*180/PI(),180),IF(AND(C$9="L",C$10="D"),IF((($C$7*Coefficients!$E$16)/($A3914*($C$4/100)))&lt;=1,2*ASIN(($C$7*Coefficients!$E$16)/( $A3914*($C$4/100)))*180/PI(),180),IF(AND(C$9="C",C$10="D"),IF((($C$7*Coefficients!$F$16)/($A3914*($C$4/100)))&lt;=1,2*ASIN(($C$7*Coefficients!$F$16)/( $A3914*($C$4/100)))*180/PI(),180),FALSE))))</f>
        <v>1.0328621978738497</v>
      </c>
      <c r="H3914" s="50">
        <f>IF(AND(C$9="L",C$10="IB"),(($C$7*Coefficients!$C$16)/($A3914*SIN(C$5*PI()/180))*100/2)^2*PI(),IF(AND(C$9="C",C$10="IB"),(($C$7*Coefficients!$D$16)/($A3914*SIN(C$5*PI()/180))*100/2)^2*PI(),IF(AND(C$9="L",C$10="D"),(($C$7*Coefficients!$E$16)/($A3914*SIN(C$5*PI()/180))*100/2)^2*PI(),IF(AND(C$9="C",C$10="D"),(($C$7* Coefficients!$F$16)/($A3914*SIN(C$5*PI()/180))*100/2)^2*PI(),FALSE))))</f>
        <v>0.44767994049229082</v>
      </c>
      <c r="I3914" s="42">
        <f t="shared" si="429"/>
        <v>1.0570365073494802E-2</v>
      </c>
      <c r="L3914" s="44"/>
    </row>
    <row r="3915" spans="1:12" x14ac:dyDescent="0.25">
      <c r="A3915" s="51">
        <f t="shared" si="430"/>
        <v>75857.75750290259</v>
      </c>
      <c r="B3915" s="5">
        <f t="shared" si="424"/>
        <v>7.3308434890053417E-4</v>
      </c>
      <c r="C3915" s="49">
        <f t="shared" si="427"/>
        <v>-62.696921048664038</v>
      </c>
      <c r="D3915" s="5">
        <f t="shared" si="425"/>
        <v>729.69941257918572</v>
      </c>
      <c r="E3915" s="5">
        <f t="shared" si="426"/>
        <v>60494.797784674629</v>
      </c>
      <c r="F3915" s="5">
        <f t="shared" si="428"/>
        <v>47.817180293541213</v>
      </c>
      <c r="G3915" s="16">
        <f>IF(AND(C$9="L",C$10="IB"),IF((($C$7*Coefficients!$C$16)/($A3915*($C$4/100)))&lt;=1,2*ASIN(($C$7*Coefficients!$C$16)/( $A3915*($C$4/100)))*180/PI(),180),IF(AND(C$9="C",C$10="IB"),IF((($C$7*Coefficients!$D$16)/($A3915*($C$4/100)))&lt;=1,2*ASIN(($C$7*Coefficients!$D$16)/( $A3915*($C$4/100)))*180/PI(),180),IF(AND(C$9="L",C$10="D"),IF((($C$7*Coefficients!$E$16)/($A3915*($C$4/100)))&lt;=1,2*ASIN(($C$7*Coefficients!$E$16)/( $A3915*($C$4/100)))*180/PI(),180),IF(AND(C$9="C",C$10="D"),IF((($C$7*Coefficients!$F$16)/($A3915*($C$4/100)))&lt;=1,2*ASIN(($C$7*Coefficients!$F$16)/( $A3915*($C$4/100)))*180/PI(),180),FALSE))))</f>
        <v>1.0304866166279085</v>
      </c>
      <c r="H3915" s="50">
        <f>IF(AND(C$9="L",C$10="IB"),(($C$7*Coefficients!$C$16)/($A3915*SIN(C$5*PI()/180))*100/2)^2*PI(),IF(AND(C$9="C",C$10="IB"),(($C$7*Coefficients!$D$16)/($A3915*SIN(C$5*PI()/180))*100/2)^2*PI(),IF(AND(C$9="L",C$10="D"),(($C$7*Coefficients!$E$16)/($A3915*SIN(C$5*PI()/180))*100/2)^2*PI(),IF(AND(C$9="C",C$10="D"),(($C$7* Coefficients!$F$16)/($A3915*SIN(C$5*PI()/180))*100/2)^2*PI(),FALSE))))</f>
        <v>0.44562303800563557</v>
      </c>
      <c r="I3915" s="42">
        <f t="shared" si="429"/>
        <v>1.0546053908453453E-2</v>
      </c>
      <c r="L3915" s="44"/>
    </row>
    <row r="3916" spans="1:12" x14ac:dyDescent="0.25">
      <c r="A3916" s="51">
        <f t="shared" si="430"/>
        <v>76032.627694002353</v>
      </c>
      <c r="B3916" s="5">
        <f t="shared" si="424"/>
        <v>3.9860692968795794E-4</v>
      </c>
      <c r="C3916" s="49">
        <f t="shared" si="427"/>
        <v>-67.989103109244425</v>
      </c>
      <c r="D3916" s="5">
        <f t="shared" si="425"/>
        <v>731.38154345048406</v>
      </c>
      <c r="E3916" s="5">
        <f t="shared" si="426"/>
        <v>60774.029084182599</v>
      </c>
      <c r="F3916" s="5">
        <f t="shared" si="428"/>
        <v>47.837180293541209</v>
      </c>
      <c r="G3916" s="16">
        <f>IF(AND(C$9="L",C$10="IB"),IF((($C$7*Coefficients!$C$16)/($A3916*($C$4/100)))&lt;=1,2*ASIN(($C$7*Coefficients!$C$16)/( $A3916*($C$4/100)))*180/PI(),180),IF(AND(C$9="C",C$10="IB"),IF((($C$7*Coefficients!$D$16)/($A3916*($C$4/100)))&lt;=1,2*ASIN(($C$7*Coefficients!$D$16)/( $A3916*($C$4/100)))*180/PI(),180),IF(AND(C$9="L",C$10="D"),IF((($C$7*Coefficients!$E$16)/($A3916*($C$4/100)))&lt;=1,2*ASIN(($C$7*Coefficients!$E$16)/( $A3916*($C$4/100)))*180/PI(),180),IF(AND(C$9="C",C$10="D"),IF((($C$7*Coefficients!$F$16)/($A3916*($C$4/100)))&lt;=1,2*ASIN(($C$7*Coefficients!$F$16)/( $A3916*($C$4/100)))*180/PI(),180),FALSE))))</f>
        <v>1.0281164995085741</v>
      </c>
      <c r="H3916" s="50">
        <f>IF(AND(C$9="L",C$10="IB"),(($C$7*Coefficients!$C$16)/($A3916*SIN(C$5*PI()/180))*100/2)^2*PI(),IF(AND(C$9="C",C$10="IB"),(($C$7*Coefficients!$D$16)/($A3916*SIN(C$5*PI()/180))*100/2)^2*PI(),IF(AND(C$9="L",C$10="D"),(($C$7*Coefficients!$E$16)/($A3916*SIN(C$5*PI()/180))*100/2)^2*PI(),IF(AND(C$9="C",C$10="D"),(($C$7* Coefficients!$F$16)/($A3916*SIN(C$5*PI()/180))*100/2)^2*PI(),FALSE))))</f>
        <v>0.44357558612745507</v>
      </c>
      <c r="I3916" s="42">
        <f t="shared" si="429"/>
        <v>1.0521798657540099E-2</v>
      </c>
      <c r="L3916" s="44"/>
    </row>
    <row r="3917" spans="1:12" x14ac:dyDescent="0.25">
      <c r="A3917" s="51">
        <f t="shared" si="430"/>
        <v>76207.901002525337</v>
      </c>
      <c r="B3917" s="5">
        <f t="shared" si="424"/>
        <v>4.2903913690675134E-5</v>
      </c>
      <c r="C3917" s="49">
        <f t="shared" si="427"/>
        <v>-87.350061794189543</v>
      </c>
      <c r="D3917" s="5">
        <f t="shared" si="425"/>
        <v>733.06755203391913</v>
      </c>
      <c r="E3917" s="5">
        <f t="shared" si="426"/>
        <v>61054.549256808263</v>
      </c>
      <c r="F3917" s="5">
        <f t="shared" si="428"/>
        <v>47.857180293541212</v>
      </c>
      <c r="G3917" s="16">
        <f>IF(AND(C$9="L",C$10="IB"),IF((($C$7*Coefficients!$C$16)/($A3917*($C$4/100)))&lt;=1,2*ASIN(($C$7*Coefficients!$C$16)/( $A3917*($C$4/100)))*180/PI(),180),IF(AND(C$9="C",C$10="IB"),IF((($C$7*Coefficients!$D$16)/($A3917*($C$4/100)))&lt;=1,2*ASIN(($C$7*Coefficients!$D$16)/( $A3917*($C$4/100)))*180/PI(),180),IF(AND(C$9="L",C$10="D"),IF((($C$7*Coefficients!$E$16)/($A3917*($C$4/100)))&lt;=1,2*ASIN(($C$7*Coefficients!$E$16)/( $A3917*($C$4/100)))*180/PI(),180),IF(AND(C$9="C",C$10="D"),IF((($C$7*Coefficients!$F$16)/($A3917*($C$4/100)))&lt;=1,2*ASIN(($C$7*Coefficients!$F$16)/( $A3917*($C$4/100)))*180/PI(),180),FALSE))))</f>
        <v>1.0257518339456648</v>
      </c>
      <c r="H3917" s="50">
        <f>IF(AND(C$9="L",C$10="IB"),(($C$7*Coefficients!$C$16)/($A3917*SIN(C$5*PI()/180))*100/2)^2*PI(),IF(AND(C$9="C",C$10="IB"),(($C$7*Coefficients!$D$16)/($A3917*SIN(C$5*PI()/180))*100/2)^2*PI(),IF(AND(C$9="L",C$10="D"),(($C$7*Coefficients!$E$16)/($A3917*SIN(C$5*PI()/180))*100/2)^2*PI(),IF(AND(C$9="C",C$10="D"),(($C$7* Coefficients!$F$16)/($A3917*SIN(C$5*PI()/180))*100/2)^2*PI(),FALSE))))</f>
        <v>0.44153754143614765</v>
      </c>
      <c r="I3917" s="42">
        <f t="shared" si="429"/>
        <v>1.0497599192155812E-2</v>
      </c>
      <c r="L3917" s="44"/>
    </row>
    <row r="3918" spans="1:12" x14ac:dyDescent="0.25">
      <c r="A3918" s="51">
        <f t="shared" si="430"/>
        <v>76383.578357753169</v>
      </c>
      <c r="B3918" s="5">
        <f t="shared" si="424"/>
        <v>3.1361189394954318E-4</v>
      </c>
      <c r="C3918" s="49">
        <f t="shared" si="427"/>
        <v>-70.072149495089917</v>
      </c>
      <c r="D3918" s="5">
        <f t="shared" si="425"/>
        <v>734.75744726854055</v>
      </c>
      <c r="E3918" s="5">
        <f t="shared" si="426"/>
        <v>61336.364251719649</v>
      </c>
      <c r="F3918" s="5">
        <f t="shared" si="428"/>
        <v>47.877180293541215</v>
      </c>
      <c r="G3918" s="16">
        <f>IF(AND(C$9="L",C$10="IB"),IF((($C$7*Coefficients!$C$16)/($A3918*($C$4/100)))&lt;=1,2*ASIN(($C$7*Coefficients!$C$16)/( $A3918*($C$4/100)))*180/PI(),180),IF(AND(C$9="C",C$10="IB"),IF((($C$7*Coefficients!$D$16)/($A3918*($C$4/100)))&lt;=1,2*ASIN(($C$7*Coefficients!$D$16)/( $A3918*($C$4/100)))*180/PI(),180),IF(AND(C$9="L",C$10="D"),IF((($C$7*Coefficients!$E$16)/($A3918*($C$4/100)))&lt;=1,2*ASIN(($C$7*Coefficients!$E$16)/( $A3918*($C$4/100)))*180/PI(),180),IF(AND(C$9="C",C$10="D"),IF((($C$7*Coefficients!$F$16)/($A3918*($C$4/100)))&lt;=1,2*ASIN(($C$7*Coefficients!$F$16)/( $A3918*($C$4/100)))*180/PI(),180),FALSE))))</f>
        <v>1.0233926073979314</v>
      </c>
      <c r="H3918" s="50">
        <f>IF(AND(C$9="L",C$10="IB"),(($C$7*Coefficients!$C$16)/($A3918*SIN(C$5*PI()/180))*100/2)^2*PI(),IF(AND(C$9="C",C$10="IB"),(($C$7*Coefficients!$D$16)/($A3918*SIN(C$5*PI()/180))*100/2)^2*PI(),IF(AND(C$9="L",C$10="D"),(($C$7*Coefficients!$E$16)/($A3918*SIN(C$5*PI()/180))*100/2)^2*PI(),IF(AND(C$9="C",C$10="D"),(($C$7* Coefficients!$F$16)/($A3918*SIN(C$5*PI()/180))*100/2)^2*PI(),FALSE))))</f>
        <v>0.4395088607096157</v>
      </c>
      <c r="I3918" s="42">
        <f t="shared" si="429"/>
        <v>1.0473455383997438E-2</v>
      </c>
      <c r="L3918" s="44"/>
    </row>
    <row r="3919" spans="1:12" x14ac:dyDescent="0.25">
      <c r="A3919" s="51">
        <f t="shared" si="430"/>
        <v>76559.66069110969</v>
      </c>
      <c r="B3919" s="5">
        <f t="shared" si="424"/>
        <v>6.5038840161521104E-4</v>
      </c>
      <c r="C3919" s="49">
        <f t="shared" si="427"/>
        <v>-63.73654424248106</v>
      </c>
      <c r="D3919" s="5">
        <f t="shared" si="425"/>
        <v>736.45123811400424</v>
      </c>
      <c r="E3919" s="5">
        <f t="shared" si="426"/>
        <v>61619.48004554482</v>
      </c>
      <c r="F3919" s="5">
        <f t="shared" si="428"/>
        <v>47.897180293541211</v>
      </c>
      <c r="G3919" s="16">
        <f>IF(AND(C$9="L",C$10="IB"),IF((($C$7*Coefficients!$C$16)/($A3919*($C$4/100)))&lt;=1,2*ASIN(($C$7*Coefficients!$C$16)/( $A3919*($C$4/100)))*180/PI(),180),IF(AND(C$9="C",C$10="IB"),IF((($C$7*Coefficients!$D$16)/($A3919*($C$4/100)))&lt;=1,2*ASIN(($C$7*Coefficients!$D$16)/( $A3919*($C$4/100)))*180/PI(),180),IF(AND(C$9="L",C$10="D"),IF((($C$7*Coefficients!$E$16)/($A3919*($C$4/100)))&lt;=1,2*ASIN(($C$7*Coefficients!$E$16)/( $A3919*($C$4/100)))*180/PI(),180),IF(AND(C$9="C",C$10="D"),IF((($C$7*Coefficients!$F$16)/($A3919*($C$4/100)))&lt;=1,2*ASIN(($C$7*Coefficients!$F$16)/( $A3919*($C$4/100)))*180/PI(),180),FALSE))))</f>
        <v>1.0210388073529899</v>
      </c>
      <c r="H3919" s="50">
        <f>IF(AND(C$9="L",C$10="IB"),(($C$7*Coefficients!$C$16)/($A3919*SIN(C$5*PI()/180))*100/2)^2*PI(),IF(AND(C$9="C",C$10="IB"),(($C$7*Coefficients!$D$16)/($A3919*SIN(C$5*PI()/180))*100/2)^2*PI(),IF(AND(C$9="L",C$10="D"),(($C$7*Coefficients!$E$16)/($A3919*SIN(C$5*PI()/180))*100/2)^2*PI(),IF(AND(C$9="C",C$10="D"),(($C$7* Coefficients!$F$16)/($A3919*SIN(C$5*PI()/180))*100/2)^2*PI(),FALSE))))</f>
        <v>0.43748950092434924</v>
      </c>
      <c r="I3919" s="42">
        <f t="shared" si="429"/>
        <v>1.0449367105056909E-2</v>
      </c>
      <c r="L3919" s="44"/>
    </row>
    <row r="3920" spans="1:12" x14ac:dyDescent="0.25">
      <c r="A3920" s="51">
        <f t="shared" si="430"/>
        <v>76736.148936165904</v>
      </c>
      <c r="B3920" s="5">
        <f t="shared" si="424"/>
        <v>9.4792360253040571E-4</v>
      </c>
      <c r="C3920" s="49">
        <f t="shared" si="427"/>
        <v>-60.464533260337063</v>
      </c>
      <c r="D3920" s="5">
        <f t="shared" si="425"/>
        <v>738.14893355062088</v>
      </c>
      <c r="E3920" s="5">
        <f t="shared" si="426"/>
        <v>61903.902642498804</v>
      </c>
      <c r="F3920" s="5">
        <f t="shared" si="428"/>
        <v>47.917180293541215</v>
      </c>
      <c r="G3920" s="16">
        <f>IF(AND(C$9="L",C$10="IB"),IF((($C$7*Coefficients!$C$16)/($A3920*($C$4/100)))&lt;=1,2*ASIN(($C$7*Coefficients!$C$16)/( $A3920*($C$4/100)))*180/PI(),180),IF(AND(C$9="C",C$10="IB"),IF((($C$7*Coefficients!$D$16)/($A3920*($C$4/100)))&lt;=1,2*ASIN(($C$7*Coefficients!$D$16)/( $A3920*($C$4/100)))*180/PI(),180),IF(AND(C$9="L",C$10="D"),IF((($C$7*Coefficients!$E$16)/($A3920*($C$4/100)))&lt;=1,2*ASIN(($C$7*Coefficients!$E$16)/( $A3920*($C$4/100)))*180/PI(),180),IF(AND(C$9="C",C$10="D"),IF((($C$7*Coefficients!$F$16)/($A3920*($C$4/100)))&lt;=1,2*ASIN(($C$7*Coefficients!$F$16)/( $A3920*($C$4/100)))*180/PI(),180),FALSE))))</f>
        <v>1.0186904213272536</v>
      </c>
      <c r="H3920" s="50">
        <f>IF(AND(C$9="L",C$10="IB"),(($C$7*Coefficients!$C$16)/($A3920*SIN(C$5*PI()/180))*100/2)^2*PI(),IF(AND(C$9="C",C$10="IB"),(($C$7*Coefficients!$D$16)/($A3920*SIN(C$5*PI()/180))*100/2)^2*PI(),IF(AND(C$9="L",C$10="D"),(($C$7*Coefficients!$E$16)/($A3920*SIN(C$5*PI()/180))*100/2)^2*PI(),IF(AND(C$9="C",C$10="D"),(($C$7* Coefficients!$F$16)/($A3920*SIN(C$5*PI()/180))*100/2)^2*PI(),FALSE))))</f>
        <v>0.43547941925451322</v>
      </c>
      <c r="I3920" s="42">
        <f t="shared" si="429"/>
        <v>1.0425334227620568E-2</v>
      </c>
      <c r="L3920" s="44"/>
    </row>
    <row r="3921" spans="1:12" x14ac:dyDescent="0.25">
      <c r="A3921" s="51">
        <f t="shared" si="430"/>
        <v>76913.04402864493</v>
      </c>
      <c r="B3921" s="5">
        <f t="shared" si="424"/>
        <v>1.1889101756681333E-3</v>
      </c>
      <c r="C3921" s="49">
        <f t="shared" si="427"/>
        <v>-58.497019117639283</v>
      </c>
      <c r="D3921" s="5">
        <f t="shared" si="425"/>
        <v>739.85054257940271</v>
      </c>
      <c r="E3921" s="5">
        <f t="shared" si="426"/>
        <v>62189.638074510745</v>
      </c>
      <c r="F3921" s="5">
        <f t="shared" si="428"/>
        <v>47.937180293541211</v>
      </c>
      <c r="G3921" s="16">
        <f>IF(AND(C$9="L",C$10="IB"),IF((($C$7*Coefficients!$C$16)/($A3921*($C$4/100)))&lt;=1,2*ASIN(($C$7*Coefficients!$C$16)/( $A3921*($C$4/100)))*180/PI(),180),IF(AND(C$9="C",C$10="IB"),IF((($C$7*Coefficients!$D$16)/($A3921*($C$4/100)))&lt;=1,2*ASIN(($C$7*Coefficients!$D$16)/( $A3921*($C$4/100)))*180/PI(),180),IF(AND(C$9="L",C$10="D"),IF((($C$7*Coefficients!$E$16)/($A3921*($C$4/100)))&lt;=1,2*ASIN(($C$7*Coefficients!$E$16)/( $A3921*($C$4/100)))*180/PI(),180),IF(AND(C$9="C",C$10="D"),IF((($C$7*Coefficients!$F$16)/($A3921*($C$4/100)))&lt;=1,2*ASIN(($C$7*Coefficients!$F$16)/( $A3921*($C$4/100)))*180/PI(),180),FALSE))))</f>
        <v>1.016347436865868</v>
      </c>
      <c r="H3921" s="50">
        <f>IF(AND(C$9="L",C$10="IB"),(($C$7*Coefficients!$C$16)/($A3921*SIN(C$5*PI()/180))*100/2)^2*PI(),IF(AND(C$9="C",C$10="IB"),(($C$7*Coefficients!$D$16)/($A3921*SIN(C$5*PI()/180))*100/2)^2*PI(),IF(AND(C$9="L",C$10="D"),(($C$7*Coefficients!$E$16)/($A3921*SIN(C$5*PI()/180))*100/2)^2*PI(),IF(AND(C$9="C",C$10="D"),(($C$7* Coefficients!$F$16)/($A3921*SIN(C$5*PI()/180))*100/2)^2*PI(),FALSE))))</f>
        <v>0.43347857307103932</v>
      </c>
      <c r="I3921" s="42">
        <f t="shared" si="429"/>
        <v>1.0401356624268492E-2</v>
      </c>
      <c r="L3921" s="44"/>
    </row>
    <row r="3922" spans="1:12" x14ac:dyDescent="0.25">
      <c r="A3922" s="51">
        <f t="shared" si="430"/>
        <v>77090.34690642693</v>
      </c>
      <c r="B3922" s="5">
        <f t="shared" si="424"/>
        <v>1.3592674485143406E-3</v>
      </c>
      <c r="C3922" s="49">
        <f t="shared" si="427"/>
        <v>-57.333901667612267</v>
      </c>
      <c r="D3922" s="5">
        <f t="shared" si="425"/>
        <v>741.55607422211153</v>
      </c>
      <c r="E3922" s="5">
        <f t="shared" si="426"/>
        <v>62476.692401351982</v>
      </c>
      <c r="F3922" s="5">
        <f t="shared" si="428"/>
        <v>47.957180293541207</v>
      </c>
      <c r="G3922" s="16">
        <f>IF(AND(C$9="L",C$10="IB"),IF((($C$7*Coefficients!$C$16)/($A3922*($C$4/100)))&lt;=1,2*ASIN(($C$7*Coefficients!$C$16)/( $A3922*($C$4/100)))*180/PI(),180),IF(AND(C$9="C",C$10="IB"),IF((($C$7*Coefficients!$D$16)/($A3922*($C$4/100)))&lt;=1,2*ASIN(($C$7*Coefficients!$D$16)/( $A3922*($C$4/100)))*180/PI(),180),IF(AND(C$9="L",C$10="D"),IF((($C$7*Coefficients!$E$16)/($A3922*($C$4/100)))&lt;=1,2*ASIN(($C$7*Coefficients!$E$16)/( $A3922*($C$4/100)))*180/PI(),180),IF(AND(C$9="C",C$10="D"),IF((($C$7*Coefficients!$F$16)/($A3922*($C$4/100)))&lt;=1,2*ASIN(($C$7*Coefficients!$F$16)/( $A3922*($C$4/100)))*180/PI(),180),FALSE))))</f>
        <v>1.0140098415426446</v>
      </c>
      <c r="H3922" s="50">
        <f>IF(AND(C$9="L",C$10="IB"),(($C$7*Coefficients!$C$16)/($A3922*SIN(C$5*PI()/180))*100/2)^2*PI(),IF(AND(C$9="C",C$10="IB"),(($C$7*Coefficients!$D$16)/($A3922*SIN(C$5*PI()/180))*100/2)^2*PI(),IF(AND(C$9="L",C$10="D"),(($C$7*Coefficients!$E$16)/($A3922*SIN(C$5*PI()/180))*100/2)^2*PI(),IF(AND(C$9="C",C$10="D"),(($C$7* Coefficients!$F$16)/($A3922*SIN(C$5*PI()/180))*100/2)^2*PI(),FALSE))))</f>
        <v>0.43148691994072241</v>
      </c>
      <c r="I3922" s="42">
        <f t="shared" si="429"/>
        <v>1.0377434167873812E-2</v>
      </c>
      <c r="L3922" s="44"/>
    </row>
    <row r="3923" spans="1:12" x14ac:dyDescent="0.25">
      <c r="A3923" s="51">
        <f t="shared" si="430"/>
        <v>77268.058509554117</v>
      </c>
      <c r="B3923" s="5">
        <f t="shared" si="424"/>
        <v>1.4489979235381778E-3</v>
      </c>
      <c r="C3923" s="49">
        <f t="shared" si="427"/>
        <v>-56.778644737733963</v>
      </c>
      <c r="D3923" s="5">
        <f t="shared" si="425"/>
        <v>743.2655375213061</v>
      </c>
      <c r="E3923" s="5">
        <f t="shared" si="426"/>
        <v>62765.071710764438</v>
      </c>
      <c r="F3923" s="5">
        <f t="shared" si="428"/>
        <v>47.977180293541217</v>
      </c>
      <c r="G3923" s="16">
        <f>IF(AND(C$9="L",C$10="IB"),IF((($C$7*Coefficients!$C$16)/($A3923*($C$4/100)))&lt;=1,2*ASIN(($C$7*Coefficients!$C$16)/( $A3923*($C$4/100)))*180/PI(),180),IF(AND(C$9="C",C$10="IB"),IF((($C$7*Coefficients!$D$16)/($A3923*($C$4/100)))&lt;=1,2*ASIN(($C$7*Coefficients!$D$16)/( $A3923*($C$4/100)))*180/PI(),180),IF(AND(C$9="L",C$10="D"),IF((($C$7*Coefficients!$E$16)/($A3923*($C$4/100)))&lt;=1,2*ASIN(($C$7*Coefficients!$E$16)/( $A3923*($C$4/100)))*180/PI(),180),IF(AND(C$9="C",C$10="D"),IF((($C$7*Coefficients!$F$16)/($A3923*($C$4/100)))&lt;=1,2*ASIN(($C$7*Coefficients!$F$16)/( $A3923*($C$4/100)))*180/PI(),180),FALSE))))</f>
        <v>1.0116776229599949</v>
      </c>
      <c r="H3923" s="50">
        <f>IF(AND(C$9="L",C$10="IB"),(($C$7*Coefficients!$C$16)/($A3923*SIN(C$5*PI()/180))*100/2)^2*PI(),IF(AND(C$9="C",C$10="IB"),(($C$7*Coefficients!$D$16)/($A3923*SIN(C$5*PI()/180))*100/2)^2*PI(),IF(AND(C$9="L",C$10="D"),(($C$7*Coefficients!$E$16)/($A3923*SIN(C$5*PI()/180))*100/2)^2*PI(),IF(AND(C$9="C",C$10="D"),(($C$7* Coefficients!$F$16)/($A3923*SIN(C$5*PI()/180))*100/2)^2*PI(),FALSE))))</f>
        <v>0.42950441762531966</v>
      </c>
      <c r="I3923" s="42">
        <f t="shared" si="429"/>
        <v>1.0353566731602048E-2</v>
      </c>
      <c r="L3923" s="44"/>
    </row>
    <row r="3924" spans="1:12" x14ac:dyDescent="0.25">
      <c r="A3924" s="51">
        <f t="shared" si="430"/>
        <v>77446.179780235718</v>
      </c>
      <c r="B3924" s="5">
        <f t="shared" si="424"/>
        <v>1.4528145047728795E-3</v>
      </c>
      <c r="C3924" s="49">
        <f t="shared" si="427"/>
        <v>-56.75579665686486</v>
      </c>
      <c r="D3924" s="5">
        <f t="shared" si="425"/>
        <v>744.97894154039079</v>
      </c>
      <c r="E3924" s="5">
        <f t="shared" si="426"/>
        <v>63054.782118589741</v>
      </c>
      <c r="F3924" s="5">
        <f t="shared" si="428"/>
        <v>47.997180293541213</v>
      </c>
      <c r="G3924" s="16">
        <f>IF(AND(C$9="L",C$10="IB"),IF((($C$7*Coefficients!$C$16)/($A3924*($C$4/100)))&lt;=1,2*ASIN(($C$7*Coefficients!$C$16)/( $A3924*($C$4/100)))*180/PI(),180),IF(AND(C$9="C",C$10="IB"),IF((($C$7*Coefficients!$D$16)/($A3924*($C$4/100)))&lt;=1,2*ASIN(($C$7*Coefficients!$D$16)/( $A3924*($C$4/100)))*180/PI(),180),IF(AND(C$9="L",C$10="D"),IF((($C$7*Coefficients!$E$16)/($A3924*($C$4/100)))&lt;=1,2*ASIN(($C$7*Coefficients!$E$16)/( $A3924*($C$4/100)))*180/PI(),180),IF(AND(C$9="C",C$10="D"),IF((($C$7*Coefficients!$F$16)/($A3924*($C$4/100)))&lt;=1,2*ASIN(($C$7*Coefficients!$F$16)/( $A3924*($C$4/100)))*180/PI(),180),FALSE))))</f>
        <v>1.009350768748863</v>
      </c>
      <c r="H3924" s="50">
        <f>IF(AND(C$9="L",C$10="IB"),(($C$7*Coefficients!$C$16)/($A3924*SIN(C$5*PI()/180))*100/2)^2*PI(),IF(AND(C$9="C",C$10="IB"),(($C$7*Coefficients!$D$16)/($A3924*SIN(C$5*PI()/180))*100/2)^2*PI(),IF(AND(C$9="L",C$10="D"),(($C$7*Coefficients!$E$16)/($A3924*SIN(C$5*PI()/180))*100/2)^2*PI(),IF(AND(C$9="C",C$10="D"),(($C$7* Coefficients!$F$16)/($A3924*SIN(C$5*PI()/180))*100/2)^2*PI(),FALSE))))</f>
        <v>0.42753102408065585</v>
      </c>
      <c r="I3924" s="42">
        <f t="shared" si="429"/>
        <v>1.0329754188910429E-2</v>
      </c>
      <c r="L3924" s="44"/>
    </row>
    <row r="3925" spans="1:12" x14ac:dyDescent="0.25">
      <c r="A3925" s="51">
        <f t="shared" si="430"/>
        <v>77624.711662852977</v>
      </c>
      <c r="B3925" s="5">
        <f t="shared" si="424"/>
        <v>1.3704969525640358E-3</v>
      </c>
      <c r="C3925" s="49">
        <f t="shared" si="427"/>
        <v>-57.262438516405673</v>
      </c>
      <c r="D3925" s="5">
        <f t="shared" si="425"/>
        <v>746.69629536366301</v>
      </c>
      <c r="E3925" s="5">
        <f t="shared" si="426"/>
        <v>63345.829768899042</v>
      </c>
      <c r="F3925" s="5">
        <f t="shared" si="428"/>
        <v>48.017180293541209</v>
      </c>
      <c r="G3925" s="16">
        <f>IF(AND(C$9="L",C$10="IB"),IF((($C$7*Coefficients!$C$16)/($A3925*($C$4/100)))&lt;=1,2*ASIN(($C$7*Coefficients!$C$16)/( $A3925*($C$4/100)))*180/PI(),180),IF(AND(C$9="C",C$10="IB"),IF((($C$7*Coefficients!$D$16)/($A3925*($C$4/100)))&lt;=1,2*ASIN(($C$7*Coefficients!$D$16)/( $A3925*($C$4/100)))*180/PI(),180),IF(AND(C$9="L",C$10="D"),IF((($C$7*Coefficients!$E$16)/($A3925*($C$4/100)))&lt;=1,2*ASIN(($C$7*Coefficients!$E$16)/( $A3925*($C$4/100)))*180/PI(),180),IF(AND(C$9="C",C$10="D"),IF((($C$7*Coefficients!$F$16)/($A3925*($C$4/100)))&lt;=1,2*ASIN(($C$7*Coefficients!$F$16)/( $A3925*($C$4/100)))*180/PI(),180),FALSE))))</f>
        <v>1.0070292665686618</v>
      </c>
      <c r="H3925" s="50">
        <f>IF(AND(C$9="L",C$10="IB"),(($C$7*Coefficients!$C$16)/($A3925*SIN(C$5*PI()/180))*100/2)^2*PI(),IF(AND(C$9="C",C$10="IB"),(($C$7*Coefficients!$D$16)/($A3925*SIN(C$5*PI()/180))*100/2)^2*PI(),IF(AND(C$9="L",C$10="D"),(($C$7*Coefficients!$E$16)/($A3925*SIN(C$5*PI()/180))*100/2)^2*PI(),IF(AND(C$9="C",C$10="D"),(($C$7* Coefficients!$F$16)/($A3925*SIN(C$5*PI()/180))*100/2)^2*PI(),FALSE))))</f>
        <v>0.42556669745573106</v>
      </c>
      <c r="I3925" s="42">
        <f t="shared" si="429"/>
        <v>1.0305996413547222E-2</v>
      </c>
      <c r="L3925" s="44"/>
    </row>
    <row r="3926" spans="1:12" x14ac:dyDescent="0.25">
      <c r="A3926" s="51">
        <f t="shared" si="430"/>
        <v>77803.655103964164</v>
      </c>
      <c r="B3926" s="5">
        <f t="shared" si="424"/>
        <v>1.206951312402262E-3</v>
      </c>
      <c r="C3926" s="49">
        <f t="shared" si="427"/>
        <v>-58.366204973885857</v>
      </c>
      <c r="D3926" s="5">
        <f t="shared" si="425"/>
        <v>748.41760809636185</v>
      </c>
      <c r="E3926" s="5">
        <f t="shared" si="426"/>
        <v>63638.220834123174</v>
      </c>
      <c r="F3926" s="5">
        <f t="shared" si="428"/>
        <v>48.037180293541212</v>
      </c>
      <c r="G3926" s="16">
        <f>IF(AND(C$9="L",C$10="IB"),IF((($C$7*Coefficients!$C$16)/($A3926*($C$4/100)))&lt;=1,2*ASIN(($C$7*Coefficients!$C$16)/( $A3926*($C$4/100)))*180/PI(),180),IF(AND(C$9="C",C$10="IB"),IF((($C$7*Coefficients!$D$16)/($A3926*($C$4/100)))&lt;=1,2*ASIN(($C$7*Coefficients!$D$16)/( $A3926*($C$4/100)))*180/PI(),180),IF(AND(C$9="L",C$10="D"),IF((($C$7*Coefficients!$E$16)/($A3926*($C$4/100)))&lt;=1,2*ASIN(($C$7*Coefficients!$E$16)/( $A3926*($C$4/100)))*180/PI(),180),IF(AND(C$9="C",C$10="D"),IF((($C$7*Coefficients!$F$16)/($A3926*($C$4/100)))&lt;=1,2*ASIN(($C$7*Coefficients!$F$16)/( $A3926*($C$4/100)))*180/PI(),180),FALSE))))</f>
        <v>1.0047131041072068</v>
      </c>
      <c r="H3926" s="50">
        <f>IF(AND(C$9="L",C$10="IB"),(($C$7*Coefficients!$C$16)/($A3926*SIN(C$5*PI()/180))*100/2)^2*PI(),IF(AND(C$9="C",C$10="IB"),(($C$7*Coefficients!$D$16)/($A3926*SIN(C$5*PI()/180))*100/2)^2*PI(),IF(AND(C$9="L",C$10="D"),(($C$7*Coefficients!$E$16)/($A3926*SIN(C$5*PI()/180))*100/2)^2*PI(),IF(AND(C$9="C",C$10="D"),(($C$7* Coefficients!$F$16)/($A3926*SIN(C$5*PI()/180))*100/2)^2*PI(),FALSE))))</f>
        <v>0.42361139609183296</v>
      </c>
      <c r="I3926" s="42">
        <f t="shared" si="429"/>
        <v>1.0282293279551069E-2</v>
      </c>
      <c r="L3926" s="44"/>
    </row>
    <row r="3927" spans="1:12" x14ac:dyDescent="0.25">
      <c r="A3927" s="51">
        <f t="shared" si="430"/>
        <v>77983.011052309594</v>
      </c>
      <c r="B3927" s="5">
        <f t="shared" si="424"/>
        <v>9.7196328278310266E-4</v>
      </c>
      <c r="C3927" s="49">
        <f t="shared" si="427"/>
        <v>-60.247002816410273</v>
      </c>
      <c r="D3927" s="5">
        <f t="shared" si="425"/>
        <v>750.14288886471627</v>
      </c>
      <c r="E3927" s="5">
        <f t="shared" si="426"/>
        <v>63931.961515183706</v>
      </c>
      <c r="F3927" s="5">
        <f t="shared" si="428"/>
        <v>48.057180293541208</v>
      </c>
      <c r="G3927" s="16">
        <f>IF(AND(C$9="L",C$10="IB"),IF((($C$7*Coefficients!$C$16)/($A3927*($C$4/100)))&lt;=1,2*ASIN(($C$7*Coefficients!$C$16)/( $A3927*($C$4/100)))*180/PI(),180),IF(AND(C$9="C",C$10="IB"),IF((($C$7*Coefficients!$D$16)/($A3927*($C$4/100)))&lt;=1,2*ASIN(($C$7*Coefficients!$D$16)/( $A3927*($C$4/100)))*180/PI(),180),IF(AND(C$9="L",C$10="D"),IF((($C$7*Coefficients!$E$16)/($A3927*($C$4/100)))&lt;=1,2*ASIN(($C$7*Coefficients!$E$16)/( $A3927*($C$4/100)))*180/PI(),180),IF(AND(C$9="C",C$10="D"),IF((($C$7*Coefficients!$F$16)/($A3927*($C$4/100)))&lt;=1,2*ASIN(($C$7*Coefficients!$F$16)/( $A3927*($C$4/100)))*180/PI(),180),FALSE))))</f>
        <v>1.0024022690806498</v>
      </c>
      <c r="H3927" s="50">
        <f>IF(AND(C$9="L",C$10="IB"),(($C$7*Coefficients!$C$16)/($A3927*SIN(C$5*PI()/180))*100/2)^2*PI(),IF(AND(C$9="C",C$10="IB"),(($C$7*Coefficients!$D$16)/($A3927*SIN(C$5*PI()/180))*100/2)^2*PI(),IF(AND(C$9="L",C$10="D"),(($C$7*Coefficients!$E$16)/($A3927*SIN(C$5*PI()/180))*100/2)^2*PI(),IF(AND(C$9="C",C$10="D"),(($C$7* Coefficients!$F$16)/($A3927*SIN(C$5*PI()/180))*100/2)^2*PI(),FALSE))))</f>
        <v>0.42166507852165419</v>
      </c>
      <c r="I3927" s="42">
        <f t="shared" si="429"/>
        <v>1.0258644661250314E-2</v>
      </c>
      <c r="L3927" s="44"/>
    </row>
    <row r="3928" spans="1:12" x14ac:dyDescent="0.25">
      <c r="A3928" s="51">
        <f t="shared" si="430"/>
        <v>78162.780458816647</v>
      </c>
      <c r="B3928" s="5">
        <f t="shared" si="424"/>
        <v>6.7965473008846844E-4</v>
      </c>
      <c r="C3928" s="49">
        <f t="shared" si="427"/>
        <v>-63.354233125242409</v>
      </c>
      <c r="D3928" s="5">
        <f t="shared" si="425"/>
        <v>751.87214681599266</v>
      </c>
      <c r="E3928" s="5">
        <f t="shared" si="426"/>
        <v>64227.058041624208</v>
      </c>
      <c r="F3928" s="5">
        <f t="shared" si="428"/>
        <v>48.077180293541211</v>
      </c>
      <c r="G3928" s="16">
        <f>IF(AND(C$9="L",C$10="IB"),IF((($C$7*Coefficients!$C$16)/($A3928*($C$4/100)))&lt;=1,2*ASIN(($C$7*Coefficients!$C$16)/( $A3928*($C$4/100)))*180/PI(),180),IF(AND(C$9="C",C$10="IB"),IF((($C$7*Coefficients!$D$16)/($A3928*($C$4/100)))&lt;=1,2*ASIN(($C$7*Coefficients!$D$16)/( $A3928*($C$4/100)))*180/PI(),180),IF(AND(C$9="L",C$10="D"),IF((($C$7*Coefficients!$E$16)/($A3928*($C$4/100)))&lt;=1,2*ASIN(($C$7*Coefficients!$E$16)/( $A3928*($C$4/100)))*180/PI(),180),IF(AND(C$9="C",C$10="D"),IF((($C$7*Coefficients!$F$16)/($A3928*($C$4/100)))&lt;=1,2*ASIN(($C$7*Coefficients!$F$16)/( $A3928*($C$4/100)))*180/PI(),180),FALSE))))</f>
        <v>1.0000967492334136</v>
      </c>
      <c r="H3928" s="50">
        <f>IF(AND(C$9="L",C$10="IB"),(($C$7*Coefficients!$C$16)/($A3928*SIN(C$5*PI()/180))*100/2)^2*PI(),IF(AND(C$9="C",C$10="IB"),(($C$7*Coefficients!$D$16)/($A3928*SIN(C$5*PI()/180))*100/2)^2*PI(),IF(AND(C$9="L",C$10="D"),(($C$7*Coefficients!$E$16)/($A3928*SIN(C$5*PI()/180))*100/2)^2*PI(),IF(AND(C$9="C",C$10="D"),(($C$7* Coefficients!$F$16)/($A3928*SIN(C$5*PI()/180))*100/2)^2*PI(),FALSE))))</f>
        <v>0.41972770346841154</v>
      </c>
      <c r="I3928" s="42">
        <f t="shared" si="429"/>
        <v>1.0235050433262335E-2</v>
      </c>
      <c r="L3928" s="44"/>
    </row>
    <row r="3929" spans="1:12" x14ac:dyDescent="0.25">
      <c r="A3929" s="51">
        <f t="shared" si="430"/>
        <v>78342.96427660482</v>
      </c>
      <c r="B3929" s="5">
        <f t="shared" si="424"/>
        <v>3.476707496769297E-4</v>
      </c>
      <c r="C3929" s="49">
        <f t="shared" si="427"/>
        <v>-69.176636919050679</v>
      </c>
      <c r="D3929" s="5">
        <f t="shared" si="425"/>
        <v>753.60539111854507</v>
      </c>
      <c r="E3929" s="5">
        <f t="shared" si="426"/>
        <v>64523.516671742655</v>
      </c>
      <c r="F3929" s="5">
        <f t="shared" si="428"/>
        <v>48.097180293541214</v>
      </c>
      <c r="G3929" s="16">
        <f>IF(AND(C$9="L",C$10="IB"),IF((($C$7*Coefficients!$C$16)/($A3929*($C$4/100)))&lt;=1,2*ASIN(($C$7*Coefficients!$C$16)/( $A3929*($C$4/100)))*180/PI(),180),IF(AND(C$9="C",C$10="IB"),IF((($C$7*Coefficients!$D$16)/($A3929*($C$4/100)))&lt;=1,2*ASIN(($C$7*Coefficients!$D$16)/( $A3929*($C$4/100)))*180/PI(),180),IF(AND(C$9="L",C$10="D"),IF((($C$7*Coefficients!$E$16)/($A3929*($C$4/100)))&lt;=1,2*ASIN(($C$7*Coefficients!$E$16)/( $A3929*($C$4/100)))*180/PI(),180),IF(AND(C$9="C",C$10="D"),IF((($C$7*Coefficients!$F$16)/($A3929*($C$4/100)))&lt;=1,2*ASIN(($C$7*Coefficients!$F$16)/( $A3929*($C$4/100)))*180/PI(),180),FALSE))))</f>
        <v>0.99779653233812937</v>
      </c>
      <c r="H3929" s="50">
        <f>IF(AND(C$9="L",C$10="IB"),(($C$7*Coefficients!$C$16)/($A3929*SIN(C$5*PI()/180))*100/2)^2*PI(),IF(AND(C$9="C",C$10="IB"),(($C$7*Coefficients!$D$16)/($A3929*SIN(C$5*PI()/180))*100/2)^2*PI(),IF(AND(C$9="L",C$10="D"),(($C$7*Coefficients!$E$16)/($A3929*SIN(C$5*PI()/180))*100/2)^2*PI(),IF(AND(C$9="C",C$10="D"),(($C$7* Coefficients!$F$16)/($A3929*SIN(C$5*PI()/180))*100/2)^2*PI(),FALSE))))</f>
        <v>0.41779922984497214</v>
      </c>
      <c r="I3929" s="42">
        <f t="shared" si="429"/>
        <v>1.0211510470492883E-2</v>
      </c>
      <c r="L3929" s="44"/>
    </row>
    <row r="3930" spans="1:12" x14ac:dyDescent="0.25">
      <c r="A3930" s="51">
        <f t="shared" si="430"/>
        <v>78523.563460990772</v>
      </c>
      <c r="B3930" s="5">
        <f t="shared" si="424"/>
        <v>3.858301013789451E-6</v>
      </c>
      <c r="C3930" s="49">
        <f t="shared" si="427"/>
        <v>-108.2720778587361</v>
      </c>
      <c r="D3930" s="5">
        <f t="shared" si="425"/>
        <v>755.34263096186191</v>
      </c>
      <c r="E3930" s="5">
        <f t="shared" si="426"/>
        <v>64821.343692723924</v>
      </c>
      <c r="F3930" s="5">
        <f t="shared" si="428"/>
        <v>48.11718029354121</v>
      </c>
      <c r="G3930" s="16">
        <f>IF(AND(C$9="L",C$10="IB"),IF((($C$7*Coefficients!$C$16)/($A3930*($C$4/100)))&lt;=1,2*ASIN(($C$7*Coefficients!$C$16)/( $A3930*($C$4/100)))*180/PI(),180),IF(AND(C$9="C",C$10="IB"),IF((($C$7*Coefficients!$D$16)/($A3930*($C$4/100)))&lt;=1,2*ASIN(($C$7*Coefficients!$D$16)/( $A3930*($C$4/100)))*180/PI(),180),IF(AND(C$9="L",C$10="D"),IF((($C$7*Coefficients!$E$16)/($A3930*($C$4/100)))&lt;=1,2*ASIN(($C$7*Coefficients!$E$16)/( $A3930*($C$4/100)))*180/PI(),180),IF(AND(C$9="C",C$10="D"),IF((($C$7*Coefficients!$F$16)/($A3930*($C$4/100)))&lt;=1,2*ASIN(($C$7*Coefficients!$F$16)/( $A3930*($C$4/100)))*180/PI(),180),FALSE))))</f>
        <v>0.99550160619556805</v>
      </c>
      <c r="H3930" s="50">
        <f>IF(AND(C$9="L",C$10="IB"),(($C$7*Coefficients!$C$16)/($A3930*SIN(C$5*PI()/180))*100/2)^2*PI(),IF(AND(C$9="C",C$10="IB"),(($C$7*Coefficients!$D$16)/($A3930*SIN(C$5*PI()/180))*100/2)^2*PI(),IF(AND(C$9="L",C$10="D"),(($C$7*Coefficients!$E$16)/($A3930*SIN(C$5*PI()/180))*100/2)^2*PI(),IF(AND(C$9="C",C$10="D"),(($C$7* Coefficients!$F$16)/($A3930*SIN(C$5*PI()/180))*100/2)^2*PI(),FALSE))))</f>
        <v>0.41587961675298113</v>
      </c>
      <c r="I3930" s="42">
        <f t="shared" si="429"/>
        <v>1.0188024648135422E-2</v>
      </c>
      <c r="L3930" s="44"/>
    </row>
    <row r="3931" spans="1:12" x14ac:dyDescent="0.25">
      <c r="A3931" s="51">
        <f t="shared" si="430"/>
        <v>78704.578969493421</v>
      </c>
      <c r="B3931" s="5">
        <f t="shared" si="424"/>
        <v>3.5352059197776598E-4</v>
      </c>
      <c r="C3931" s="49">
        <f t="shared" si="427"/>
        <v>-69.031705684195757</v>
      </c>
      <c r="D3931" s="5">
        <f t="shared" si="425"/>
        <v>757.08387555661625</v>
      </c>
      <c r="E3931" s="5">
        <f t="shared" si="426"/>
        <v>65120.545420773327</v>
      </c>
      <c r="F3931" s="5">
        <f t="shared" si="428"/>
        <v>48.137180293541206</v>
      </c>
      <c r="G3931" s="16">
        <f>IF(AND(C$9="L",C$10="IB"),IF((($C$7*Coefficients!$C$16)/($A3931*($C$4/100)))&lt;=1,2*ASIN(($C$7*Coefficients!$C$16)/( $A3931*($C$4/100)))*180/PI(),180),IF(AND(C$9="C",C$10="IB"),IF((($C$7*Coefficients!$D$16)/($A3931*($C$4/100)))&lt;=1,2*ASIN(($C$7*Coefficients!$D$16)/( $A3931*($C$4/100)))*180/PI(),180),IF(AND(C$9="L",C$10="D"),IF((($C$7*Coefficients!$E$16)/($A3931*($C$4/100)))&lt;=1,2*ASIN(($C$7*Coefficients!$E$16)/( $A3931*($C$4/100)))*180/PI(),180),IF(AND(C$9="C",C$10="D"),IF((($C$7*Coefficients!$F$16)/($A3931*($C$4/100)))&lt;=1,2*ASIN(($C$7*Coefficients!$F$16)/( $A3931*($C$4/100)))*180/PI(),180),FALSE))))</f>
        <v>0.9932119586345779</v>
      </c>
      <c r="H3931" s="50">
        <f>IF(AND(C$9="L",C$10="IB"),(($C$7*Coefficients!$C$16)/($A3931*SIN(C$5*PI()/180))*100/2)^2*PI(),IF(AND(C$9="C",C$10="IB"),(($C$7*Coefficients!$D$16)/($A3931*SIN(C$5*PI()/180))*100/2)^2*PI(),IF(AND(C$9="L",C$10="D"),(($C$7*Coefficients!$E$16)/($A3931*SIN(C$5*PI()/180))*100/2)^2*PI(),IF(AND(C$9="C",C$10="D"),(($C$7* Coefficients!$F$16)/($A3931*SIN(C$5*PI()/180))*100/2)^2*PI(),FALSE))))</f>
        <v>0.41396882348199415</v>
      </c>
      <c r="I3931" s="42">
        <f t="shared" si="429"/>
        <v>1.0164592841670457E-2</v>
      </c>
      <c r="L3931" s="44"/>
    </row>
    <row r="3932" spans="1:12" x14ac:dyDescent="0.25">
      <c r="A3932" s="51">
        <f t="shared" si="430"/>
        <v>78886.011761838949</v>
      </c>
      <c r="B3932" s="5">
        <f t="shared" si="424"/>
        <v>6.7992167875472788E-4</v>
      </c>
      <c r="C3932" s="49">
        <f t="shared" si="427"/>
        <v>-63.350822229512133</v>
      </c>
      <c r="D3932" s="5">
        <f t="shared" si="425"/>
        <v>758.82913413471294</v>
      </c>
      <c r="E3932" s="5">
        <f t="shared" si="426"/>
        <v>65421.128201250292</v>
      </c>
      <c r="F3932" s="5">
        <f t="shared" si="428"/>
        <v>48.157180293541202</v>
      </c>
      <c r="G3932" s="16">
        <f>IF(AND(C$9="L",C$10="IB"),IF((($C$7*Coefficients!$C$16)/($A3932*($C$4/100)))&lt;=1,2*ASIN(($C$7*Coefficients!$C$16)/( $A3932*($C$4/100)))*180/PI(),180),IF(AND(C$9="C",C$10="IB"),IF((($C$7*Coefficients!$D$16)/($A3932*($C$4/100)))&lt;=1,2*ASIN(($C$7*Coefficients!$D$16)/( $A3932*($C$4/100)))*180/PI(),180),IF(AND(C$9="L",C$10="D"),IF((($C$7*Coefficients!$E$16)/($A3932*($C$4/100)))&lt;=1,2*ASIN(($C$7*Coefficients!$E$16)/( $A3932*($C$4/100)))*180/PI(),180),IF(AND(C$9="C",C$10="D"),IF((($C$7*Coefficients!$F$16)/($A3932*($C$4/100)))&lt;=1,2*ASIN(($C$7*Coefficients!$F$16)/( $A3932*($C$4/100)))*180/PI(),180),FALSE))))</f>
        <v>0.9909275775120181</v>
      </c>
      <c r="H3932" s="50">
        <f>IF(AND(C$9="L",C$10="IB"),(($C$7*Coefficients!$C$16)/($A3932*SIN(C$5*PI()/180))*100/2)^2*PI(),IF(AND(C$9="C",C$10="IB"),(($C$7*Coefficients!$D$16)/($A3932*SIN(C$5*PI()/180))*100/2)^2*PI(),IF(AND(C$9="L",C$10="D"),(($C$7*Coefficients!$E$16)/($A3932*SIN(C$5*PI()/180))*100/2)^2*PI(),IF(AND(C$9="C",C$10="D"),(($C$7* Coefficients!$F$16)/($A3932*SIN(C$5*PI()/180))*100/2)^2*PI(),FALSE))))</f>
        <v>0.41206680950861507</v>
      </c>
      <c r="I3932" s="42">
        <f t="shared" si="429"/>
        <v>1.0141214926864884E-2</v>
      </c>
      <c r="L3932" s="44"/>
    </row>
    <row r="3933" spans="1:12" x14ac:dyDescent="0.25">
      <c r="A3933" s="51">
        <f t="shared" si="430"/>
        <v>79067.86279996598</v>
      </c>
      <c r="B3933" s="5">
        <f t="shared" si="424"/>
        <v>9.6300017739011485E-4</v>
      </c>
      <c r="C3933" s="49">
        <f t="shared" si="427"/>
        <v>-60.32747265751884</v>
      </c>
      <c r="D3933" s="5">
        <f t="shared" si="425"/>
        <v>760.57841594934007</v>
      </c>
      <c r="E3933" s="5">
        <f t="shared" si="426"/>
        <v>65723.098408803286</v>
      </c>
      <c r="F3933" s="5">
        <f t="shared" si="428"/>
        <v>48.177180293541213</v>
      </c>
      <c r="G3933" s="16">
        <f>IF(AND(C$9="L",C$10="IB"),IF((($C$7*Coefficients!$C$16)/($A3933*($C$4/100)))&lt;=1,2*ASIN(($C$7*Coefficients!$C$16)/( $A3933*($C$4/100)))*180/PI(),180),IF(AND(C$9="C",C$10="IB"),IF((($C$7*Coefficients!$D$16)/($A3933*($C$4/100)))&lt;=1,2*ASIN(($C$7*Coefficients!$D$16)/( $A3933*($C$4/100)))*180/PI(),180),IF(AND(C$9="L",C$10="D"),IF((($C$7*Coefficients!$E$16)/($A3933*($C$4/100)))&lt;=1,2*ASIN(($C$7*Coefficients!$E$16)/( $A3933*($C$4/100)))*180/PI(),180),IF(AND(C$9="C",C$10="D"),IF((($C$7*Coefficients!$F$16)/($A3933*($C$4/100)))&lt;=1,2*ASIN(($C$7*Coefficients!$F$16)/( $A3933*($C$4/100)))*180/PI(),180),FALSE))))</f>
        <v>0.98864845071269647</v>
      </c>
      <c r="H3933" s="50">
        <f>IF(AND(C$9="L",C$10="IB"),(($C$7*Coefficients!$C$16)/($A3933*SIN(C$5*PI()/180))*100/2)^2*PI(),IF(AND(C$9="C",C$10="IB"),(($C$7*Coefficients!$D$16)/($A3933*SIN(C$5*PI()/180))*100/2)^2*PI(),IF(AND(C$9="L",C$10="D"),(($C$7*Coefficients!$E$16)/($A3933*SIN(C$5*PI()/180))*100/2)^2*PI(),IF(AND(C$9="C",C$10="D"),(($C$7* Coefficients!$F$16)/($A3933*SIN(C$5*PI()/180))*100/2)^2*PI(),FALSE))))</f>
        <v>0.41017353449563526</v>
      </c>
      <c r="I3933" s="42">
        <f t="shared" si="429"/>
        <v>1.0117890779771327E-2</v>
      </c>
      <c r="L3933" s="44"/>
    </row>
    <row r="3934" spans="1:12" x14ac:dyDescent="0.25">
      <c r="A3934" s="51">
        <f t="shared" si="430"/>
        <v>79250.133048030606</v>
      </c>
      <c r="B3934" s="5">
        <f t="shared" si="424"/>
        <v>1.1852791555011402E-3</v>
      </c>
      <c r="C3934" s="49">
        <f t="shared" si="427"/>
        <v>-58.523587062006222</v>
      </c>
      <c r="D3934" s="5">
        <f t="shared" si="425"/>
        <v>762.33173027501493</v>
      </c>
      <c r="E3934" s="5">
        <f t="shared" si="426"/>
        <v>66026.462447504629</v>
      </c>
      <c r="F3934" s="5">
        <f t="shared" si="428"/>
        <v>48.197180293541209</v>
      </c>
      <c r="G3934" s="16">
        <f>IF(AND(C$9="L",C$10="IB"),IF((($C$7*Coefficients!$C$16)/($A3934*($C$4/100)))&lt;=1,2*ASIN(($C$7*Coefficients!$C$16)/( $A3934*($C$4/100)))*180/PI(),180),IF(AND(C$9="C",C$10="IB"),IF((($C$7*Coefficients!$D$16)/($A3934*($C$4/100)))&lt;=1,2*ASIN(($C$7*Coefficients!$D$16)/( $A3934*($C$4/100)))*180/PI(),180),IF(AND(C$9="L",C$10="D"),IF((($C$7*Coefficients!$E$16)/($A3934*($C$4/100)))&lt;=1,2*ASIN(($C$7*Coefficients!$E$16)/( $A3934*($C$4/100)))*180/PI(),180),IF(AND(C$9="C",C$10="D"),IF((($C$7*Coefficients!$F$16)/($A3934*($C$4/100)))&lt;=1,2*ASIN(($C$7*Coefficients!$F$16)/( $A3934*($C$4/100)))*180/PI(),180),FALSE))))</f>
        <v>0.98637456614930297</v>
      </c>
      <c r="H3934" s="50">
        <f>IF(AND(C$9="L",C$10="IB"),(($C$7*Coefficients!$C$16)/($A3934*SIN(C$5*PI()/180))*100/2)^2*PI(),IF(AND(C$9="C",C$10="IB"),(($C$7*Coefficients!$D$16)/($A3934*SIN(C$5*PI()/180))*100/2)^2*PI(),IF(AND(C$9="L",C$10="D"),(($C$7*Coefficients!$E$16)/($A3934*SIN(C$5*PI()/180))*100/2)^2*PI(),IF(AND(C$9="C",C$10="D"),(($C$7* Coefficients!$F$16)/($A3934*SIN(C$5*PI()/180))*100/2)^2*PI(),FALSE))))</f>
        <v>0.40828895829117862</v>
      </c>
      <c r="I3934" s="42">
        <f t="shared" si="429"/>
        <v>1.0094620276727476E-2</v>
      </c>
      <c r="L3934" s="44"/>
    </row>
    <row r="3935" spans="1:12" x14ac:dyDescent="0.25">
      <c r="A3935" s="51">
        <f t="shared" si="430"/>
        <v>79432.823472411532</v>
      </c>
      <c r="B3935" s="5">
        <f t="shared" si="424"/>
        <v>1.3329742674599231E-3</v>
      </c>
      <c r="C3935" s="49">
        <f t="shared" si="427"/>
        <v>-57.503564687762264</v>
      </c>
      <c r="D3935" s="5">
        <f t="shared" si="425"/>
        <v>764.08908640763593</v>
      </c>
      <c r="E3935" s="5">
        <f t="shared" si="426"/>
        <v>66331.226750986621</v>
      </c>
      <c r="F3935" s="5">
        <f t="shared" si="428"/>
        <v>48.217180293541205</v>
      </c>
      <c r="G3935" s="16">
        <f>IF(AND(C$9="L",C$10="IB"),IF((($C$7*Coefficients!$C$16)/($A3935*($C$4/100)))&lt;=1,2*ASIN(($C$7*Coefficients!$C$16)/( $A3935*($C$4/100)))*180/PI(),180),IF(AND(C$9="C",C$10="IB"),IF((($C$7*Coefficients!$D$16)/($A3935*($C$4/100)))&lt;=1,2*ASIN(($C$7*Coefficients!$D$16)/( $A3935*($C$4/100)))*180/PI(),180),IF(AND(C$9="L",C$10="D"),IF((($C$7*Coefficients!$E$16)/($A3935*($C$4/100)))&lt;=1,2*ASIN(($C$7*Coefficients!$E$16)/( $A3935*($C$4/100)))*180/PI(),180),IF(AND(C$9="C",C$10="D"),IF((($C$7*Coefficients!$F$16)/($A3935*($C$4/100)))&lt;=1,2*ASIN(($C$7*Coefficients!$F$16)/( $A3935*($C$4/100)))*180/PI(),180),FALSE))))</f>
        <v>0.9841059117623463</v>
      </c>
      <c r="H3935" s="50">
        <f>IF(AND(C$9="L",C$10="IB"),(($C$7*Coefficients!$C$16)/($A3935*SIN(C$5*PI()/180))*100/2)^2*PI(),IF(AND(C$9="C",C$10="IB"),(($C$7*Coefficients!$D$16)/($A3935*SIN(C$5*PI()/180))*100/2)^2*PI(),IF(AND(C$9="L",C$10="D"),(($C$7*Coefficients!$E$16)/($A3935*SIN(C$5*PI()/180))*100/2)^2*PI(),IF(AND(C$9="C",C$10="D"),(($C$7* Coefficients!$F$16)/($A3935*SIN(C$5*PI()/180))*100/2)^2*PI(),FALSE))))</f>
        <v>0.40641304092785108</v>
      </c>
      <c r="I3935" s="42">
        <f t="shared" si="429"/>
        <v>1.0071403294355444E-2</v>
      </c>
      <c r="L3935" s="44"/>
    </row>
    <row r="3936" spans="1:12" x14ac:dyDescent="0.25">
      <c r="A3936" s="51">
        <f t="shared" si="430"/>
        <v>79615.935041715216</v>
      </c>
      <c r="B3936" s="5">
        <f t="shared" si="424"/>
        <v>1.3968867962012787E-3</v>
      </c>
      <c r="C3936" s="49">
        <f t="shared" si="427"/>
        <v>-57.096775754268677</v>
      </c>
      <c r="D3936" s="5">
        <f t="shared" si="425"/>
        <v>765.85049366453052</v>
      </c>
      <c r="E3936" s="5">
        <f t="shared" si="426"/>
        <v>66637.397782577871</v>
      </c>
      <c r="F3936" s="5">
        <f t="shared" si="428"/>
        <v>48.237180293541201</v>
      </c>
      <c r="G3936" s="16">
        <f>IF(AND(C$9="L",C$10="IB"),IF((($C$7*Coefficients!$C$16)/($A3936*($C$4/100)))&lt;=1,2*ASIN(($C$7*Coefficients!$C$16)/( $A3936*($C$4/100)))*180/PI(),180),IF(AND(C$9="C",C$10="IB"),IF((($C$7*Coefficients!$D$16)/($A3936*($C$4/100)))&lt;=1,2*ASIN(($C$7*Coefficients!$D$16)/( $A3936*($C$4/100)))*180/PI(),180),IF(AND(C$9="L",C$10="D"),IF((($C$7*Coefficients!$E$16)/($A3936*($C$4/100)))&lt;=1,2*ASIN(($C$7*Coefficients!$E$16)/( $A3936*($C$4/100)))*180/PI(),180),IF(AND(C$9="C",C$10="D"),IF((($C$7*Coefficients!$F$16)/($A3936*($C$4/100)))&lt;=1,2*ASIN(($C$7*Coefficients!$F$16)/( $A3936*($C$4/100)))*180/PI(),180),FALSE))))</f>
        <v>0.9818424755200893</v>
      </c>
      <c r="H3936" s="50">
        <f>IF(AND(C$9="L",C$10="IB"),(($C$7*Coefficients!$C$16)/($A3936*SIN(C$5*PI()/180))*100/2)^2*PI(),IF(AND(C$9="C",C$10="IB"),(($C$7*Coefficients!$D$16)/($A3936*SIN(C$5*PI()/180))*100/2)^2*PI(),IF(AND(C$9="L",C$10="D"),(($C$7*Coefficients!$E$16)/($A3936*SIN(C$5*PI()/180))*100/2)^2*PI(),IF(AND(C$9="C",C$10="D"),(($C$7* Coefficients!$F$16)/($A3936*SIN(C$5*PI()/180))*100/2)^2*PI(),FALSE))))</f>
        <v>0.40454574262189091</v>
      </c>
      <c r="I3936" s="42">
        <f t="shared" si="429"/>
        <v>1.0048239709561103E-2</v>
      </c>
      <c r="L3936" s="44"/>
    </row>
    <row r="3937" spans="1:12" x14ac:dyDescent="0.25">
      <c r="A3937" s="51">
        <f t="shared" si="430"/>
        <v>79799.468726780964</v>
      </c>
      <c r="B3937" s="5">
        <f t="shared" si="424"/>
        <v>1.3730216171042296E-3</v>
      </c>
      <c r="C3937" s="49">
        <f t="shared" si="427"/>
        <v>-57.246452501948411</v>
      </c>
      <c r="D3937" s="5">
        <f t="shared" si="425"/>
        <v>767.6159613845042</v>
      </c>
      <c r="E3937" s="5">
        <f t="shared" si="426"/>
        <v>66944.982035440218</v>
      </c>
      <c r="F3937" s="5">
        <f t="shared" si="428"/>
        <v>48.257180293541204</v>
      </c>
      <c r="G3937" s="16">
        <f>IF(AND(C$9="L",C$10="IB"),IF((($C$7*Coefficients!$C$16)/($A3937*($C$4/100)))&lt;=1,2*ASIN(($C$7*Coefficients!$C$16)/( $A3937*($C$4/100)))*180/PI(),180),IF(AND(C$9="C",C$10="IB"),IF((($C$7*Coefficients!$D$16)/($A3937*($C$4/100)))&lt;=1,2*ASIN(($C$7*Coefficients!$D$16)/( $A3937*($C$4/100)))*180/PI(),180),IF(AND(C$9="L",C$10="D"),IF((($C$7*Coefficients!$E$16)/($A3937*($C$4/100)))&lt;=1,2*ASIN(($C$7*Coefficients!$E$16)/( $A3937*($C$4/100)))*180/PI(),180),IF(AND(C$9="C",C$10="D"),IF((($C$7*Coefficients!$F$16)/($A3937*($C$4/100)))&lt;=1,2*ASIN(($C$7*Coefficients!$F$16)/( $A3937*($C$4/100)))*180/PI(),180),FALSE))))</f>
        <v>0.97958424541848665</v>
      </c>
      <c r="H3937" s="50">
        <f>IF(AND(C$9="L",C$10="IB"),(($C$7*Coefficients!$C$16)/($A3937*SIN(C$5*PI()/180))*100/2)^2*PI(),IF(AND(C$9="C",C$10="IB"),(($C$7*Coefficients!$D$16)/($A3937*SIN(C$5*PI()/180))*100/2)^2*PI(),IF(AND(C$9="L",C$10="D"),(($C$7*Coefficients!$E$16)/($A3937*SIN(C$5*PI()/180))*100/2)^2*PI(),IF(AND(C$9="C",C$10="D"),(($C$7* Coefficients!$F$16)/($A3937*SIN(C$5*PI()/180))*100/2)^2*PI(),FALSE))))</f>
        <v>0.40268702377232662</v>
      </c>
      <c r="I3937" s="42">
        <f t="shared" si="429"/>
        <v>1.0025129399533426E-2</v>
      </c>
      <c r="L3937" s="44"/>
    </row>
    <row r="3938" spans="1:12" x14ac:dyDescent="0.25">
      <c r="A3938" s="51">
        <f t="shared" si="430"/>
        <v>79983.425500686106</v>
      </c>
      <c r="B3938" s="5">
        <f t="shared" si="424"/>
        <v>1.2628860732305663E-3</v>
      </c>
      <c r="C3938" s="49">
        <f t="shared" si="427"/>
        <v>-57.972716520151806</v>
      </c>
      <c r="D3938" s="5">
        <f t="shared" si="425"/>
        <v>769.38549892789138</v>
      </c>
      <c r="E3938" s="5">
        <f t="shared" si="426"/>
        <v>67253.986032706758</v>
      </c>
      <c r="F3938" s="5">
        <f t="shared" si="428"/>
        <v>48.277180293541207</v>
      </c>
      <c r="G3938" s="16">
        <f>IF(AND(C$9="L",C$10="IB"),IF((($C$7*Coefficients!$C$16)/($A3938*($C$4/100)))&lt;=1,2*ASIN(($C$7*Coefficients!$C$16)/( $A3938*($C$4/100)))*180/PI(),180),IF(AND(C$9="C",C$10="IB"),IF((($C$7*Coefficients!$D$16)/($A3938*($C$4/100)))&lt;=1,2*ASIN(($C$7*Coefficients!$D$16)/( $A3938*($C$4/100)))*180/PI(),180),IF(AND(C$9="L",C$10="D"),IF((($C$7*Coefficients!$E$16)/($A3938*($C$4/100)))&lt;=1,2*ASIN(($C$7*Coefficients!$E$16)/( $A3938*($C$4/100)))*180/PI(),180),IF(AND(C$9="C",C$10="D"),IF((($C$7*Coefficients!$F$16)/($A3938*($C$4/100)))&lt;=1,2*ASIN(($C$7*Coefficients!$F$16)/( $A3938*($C$4/100)))*180/PI(),180),FALSE))))</f>
        <v>0.97733120948111807</v>
      </c>
      <c r="H3938" s="50">
        <f>IF(AND(C$9="L",C$10="IB"),(($C$7*Coefficients!$C$16)/($A3938*SIN(C$5*PI()/180))*100/2)^2*PI(),IF(AND(C$9="C",C$10="IB"),(($C$7*Coefficients!$D$16)/($A3938*SIN(C$5*PI()/180))*100/2)^2*PI(),IF(AND(C$9="L",C$10="D"),(($C$7*Coefficients!$E$16)/($A3938*SIN(C$5*PI()/180))*100/2)^2*PI(),IF(AND(C$9="C",C$10="D"),(($C$7* Coefficients!$F$16)/($A3938*SIN(C$5*PI()/180))*100/2)^2*PI(),FALSE))))</f>
        <v>0.400836844960137</v>
      </c>
      <c r="I3938" s="42">
        <f t="shared" si="429"/>
        <v>1.0002072241743855E-2</v>
      </c>
      <c r="L3938" s="44"/>
    </row>
    <row r="3939" spans="1:12" x14ac:dyDescent="0.25">
      <c r="A3939" s="51">
        <f t="shared" si="430"/>
        <v>80167.806338751136</v>
      </c>
      <c r="B3939" s="5">
        <f t="shared" ref="B3939:B4002" si="431">IF(AND(C$9="L",C$10="IB"),SQRT((SIN(PI()*$A3939*($C$4/100)/$C$7*SIN($C$5*PI()/180))/(PI()*$A3939*($C$4/100)/$C$7*SIN($C$5*PI()/180)))^2),IF(AND(C$9="C",C$10="IB"),IMABS(2*BESSELJ((2*PI()*$A3939/$C$7)*(($C$4/100)/2)*SIN($C$5*PI()/180),1)/( (2*PI()*$A3939/$C$7)*(($C$4/100)/2)*SIN($C$5*PI()/180))),IF(AND(C$9="L",C$10="D"),SQRT((SIN(PI()*$A3939*($C$4/100)/$C$7*SIN($C$5*PI()/180))/(PI()*$A3939*($C$4/100)/$C$7*SIN($C$5*PI()/180)))^2)*COS(C$5*PI()/180),IF(AND(C$9="C",C$10="D"),IMABS(2*BESSELJ((2*PI()*$A3939/$C$7)*(($C$4/100)/2)*SIN($C$5*PI()/180),1)/( (2*PI()*$A3939/$C$7)*(($C$4/100)/2)*SIN($C$5*PI()/180)))* COS(C$5*PI()/180),FALSE))))</f>
        <v>1.0734449633393415E-3</v>
      </c>
      <c r="C3939" s="49">
        <f t="shared" si="427"/>
        <v>-59.384404347903683</v>
      </c>
      <c r="D3939" s="5">
        <f t="shared" ref="D3939:D4002" si="432">IF(C$9="C",C$14/(C$7/A3939*100),"n/a")</f>
        <v>771.15911567660385</v>
      </c>
      <c r="E3939" s="5">
        <f t="shared" ref="E3939:E4002" si="433">IF($C$9="C",(((PI()*(C$4/100)/(C$7/A3939)))^2),IF($C$9="L",(2*(C$4/100)/(C$7/A3939)),FALSE))</f>
        <v>67564.416327619838</v>
      </c>
      <c r="F3939" s="5">
        <f t="shared" si="428"/>
        <v>48.297180293541203</v>
      </c>
      <c r="G3939" s="16">
        <f>IF(AND(C$9="L",C$10="IB"),IF((($C$7*Coefficients!$C$16)/($A3939*($C$4/100)))&lt;=1,2*ASIN(($C$7*Coefficients!$C$16)/( $A3939*($C$4/100)))*180/PI(),180),IF(AND(C$9="C",C$10="IB"),IF((($C$7*Coefficients!$D$16)/($A3939*($C$4/100)))&lt;=1,2*ASIN(($C$7*Coefficients!$D$16)/( $A3939*($C$4/100)))*180/PI(),180),IF(AND(C$9="L",C$10="D"),IF((($C$7*Coefficients!$E$16)/($A3939*($C$4/100)))&lt;=1,2*ASIN(($C$7*Coefficients!$E$16)/( $A3939*($C$4/100)))*180/PI(),180),IF(AND(C$9="C",C$10="D"),IF((($C$7*Coefficients!$F$16)/($A3939*($C$4/100)))&lt;=1,2*ASIN(($C$7*Coefficients!$F$16)/( $A3939*($C$4/100)))*180/PI(),180),FALSE))))</f>
        <v>0.97508335575912786</v>
      </c>
      <c r="H3939" s="50">
        <f>IF(AND(C$9="L",C$10="IB"),(($C$7*Coefficients!$C$16)/($A3939*SIN(C$5*PI()/180))*100/2)^2*PI(),IF(AND(C$9="C",C$10="IB"),(($C$7*Coefficients!$D$16)/($A3939*SIN(C$5*PI()/180))*100/2)^2*PI(),IF(AND(C$9="L",C$10="D"),(($C$7*Coefficients!$E$16)/($A3939*SIN(C$5*PI()/180))*100/2)^2*PI(),IF(AND(C$9="C",C$10="D"),(($C$7* Coefficients!$F$16)/($A3939*SIN(C$5*PI()/180))*100/2)^2*PI(),FALSE))))</f>
        <v>0.39899516694741444</v>
      </c>
      <c r="I3939" s="42">
        <f t="shared" si="429"/>
        <v>9.9790681139456331E-3</v>
      </c>
      <c r="L3939" s="44"/>
    </row>
    <row r="3940" spans="1:12" x14ac:dyDescent="0.25">
      <c r="A3940" s="51">
        <f t="shared" si="430"/>
        <v>80352.612218544906</v>
      </c>
      <c r="B3940" s="5">
        <f t="shared" si="431"/>
        <v>8.1672817167116607E-4</v>
      </c>
      <c r="C3940" s="49">
        <f t="shared" ref="C3940:C4003" si="434">20*LOG(B3940)</f>
        <v>-61.758449277838835</v>
      </c>
      <c r="D3940" s="5">
        <f t="shared" si="432"/>
        <v>772.93682103418087</v>
      </c>
      <c r="E3940" s="5">
        <f t="shared" si="433"/>
        <v>67876.279503670288</v>
      </c>
      <c r="F3940" s="5">
        <f t="shared" ref="F3940:F4003" si="435">IF(E3940&gt;=1,10*LOG(E3940),"neg.")</f>
        <v>48.317180293541206</v>
      </c>
      <c r="G3940" s="16">
        <f>IF(AND(C$9="L",C$10="IB"),IF((($C$7*Coefficients!$C$16)/($A3940*($C$4/100)))&lt;=1,2*ASIN(($C$7*Coefficients!$C$16)/( $A3940*($C$4/100)))*180/PI(),180),IF(AND(C$9="C",C$10="IB"),IF((($C$7*Coefficients!$D$16)/($A3940*($C$4/100)))&lt;=1,2*ASIN(($C$7*Coefficients!$D$16)/( $A3940*($C$4/100)))*180/PI(),180),IF(AND(C$9="L",C$10="D"),IF((($C$7*Coefficients!$E$16)/($A3940*($C$4/100)))&lt;=1,2*ASIN(($C$7*Coefficients!$E$16)/( $A3940*($C$4/100)))*180/PI(),180),IF(AND(C$9="C",C$10="D"),IF((($C$7*Coefficients!$F$16)/($A3940*($C$4/100)))&lt;=1,2*ASIN(($C$7*Coefficients!$F$16)/( $A3940*($C$4/100)))*180/PI(),180),FALSE))))</f>
        <v>0.97284067233115912</v>
      </c>
      <c r="H3940" s="50">
        <f>IF(AND(C$9="L",C$10="IB"),(($C$7*Coefficients!$C$16)/($A3940*SIN(C$5*PI()/180))*100/2)^2*PI(),IF(AND(C$9="C",C$10="IB"),(($C$7*Coefficients!$D$16)/($A3940*SIN(C$5*PI()/180))*100/2)^2*PI(),IF(AND(C$9="L",C$10="D"),(($C$7*Coefficients!$E$16)/($A3940*SIN(C$5*PI()/180))*100/2)^2*PI(),IF(AND(C$9="C",C$10="D"),(($C$7* Coefficients!$F$16)/($A3940*SIN(C$5*PI()/180))*100/2)^2*PI(),FALSE))))</f>
        <v>0.39716195067653343</v>
      </c>
      <c r="I3940" s="42">
        <f t="shared" ref="I3940:I4003" si="436">(0.8/A3940)*1000</f>
        <v>9.9561168941731653E-3</v>
      </c>
      <c r="L3940" s="44"/>
    </row>
    <row r="3941" spans="1:12" x14ac:dyDescent="0.25">
      <c r="A3941" s="51">
        <f t="shared" ref="A3941:A4004" si="437">A3940*10^(1/1000)</f>
        <v>80537.844119889793</v>
      </c>
      <c r="B3941" s="5">
        <f t="shared" si="431"/>
        <v>5.0910961074706143E-4</v>
      </c>
      <c r="C3941" s="49">
        <f t="shared" si="434"/>
        <v>-65.863774089305522</v>
      </c>
      <c r="D3941" s="5">
        <f t="shared" si="432"/>
        <v>774.71862442583949</v>
      </c>
      <c r="E3941" s="5">
        <f t="shared" si="433"/>
        <v>68189.582174736977</v>
      </c>
      <c r="F3941" s="5">
        <f t="shared" si="435"/>
        <v>48.337180293541202</v>
      </c>
      <c r="G3941" s="16">
        <f>IF(AND(C$9="L",C$10="IB"),IF((($C$7*Coefficients!$C$16)/($A3941*($C$4/100)))&lt;=1,2*ASIN(($C$7*Coefficients!$C$16)/( $A3941*($C$4/100)))*180/PI(),180),IF(AND(C$9="C",C$10="IB"),IF((($C$7*Coefficients!$D$16)/($A3941*($C$4/100)))&lt;=1,2*ASIN(($C$7*Coefficients!$D$16)/( $A3941*($C$4/100)))*180/PI(),180),IF(AND(C$9="L",C$10="D"),IF((($C$7*Coefficients!$E$16)/($A3941*($C$4/100)))&lt;=1,2*ASIN(($C$7*Coefficients!$E$16)/( $A3941*($C$4/100)))*180/PI(),180),IF(AND(C$9="C",C$10="D"),IF((($C$7*Coefficients!$F$16)/($A3941*($C$4/100)))&lt;=1,2*ASIN(($C$7*Coefficients!$F$16)/( $A3941*($C$4/100)))*180/PI(),180),FALSE))))</f>
        <v>0.97060314730329111</v>
      </c>
      <c r="H3941" s="50">
        <f>IF(AND(C$9="L",C$10="IB"),(($C$7*Coefficients!$C$16)/($A3941*SIN(C$5*PI()/180))*100/2)^2*PI(),IF(AND(C$9="C",C$10="IB"),(($C$7*Coefficients!$D$16)/($A3941*SIN(C$5*PI()/180))*100/2)^2*PI(),IF(AND(C$9="L",C$10="D"),(($C$7*Coefficients!$E$16)/($A3941*SIN(C$5*PI()/180))*100/2)^2*PI(),IF(AND(C$9="C",C$10="D"),(($C$7* Coefficients!$F$16)/($A3941*SIN(C$5*PI()/180))*100/2)^2*PI(),FALSE))))</f>
        <v>0.3953371572693215</v>
      </c>
      <c r="I3941" s="42">
        <f t="shared" si="436"/>
        <v>9.933218460741371E-3</v>
      </c>
      <c r="L3941" s="44"/>
    </row>
    <row r="3942" spans="1:12" x14ac:dyDescent="0.25">
      <c r="A3942" s="51">
        <f t="shared" si="437"/>
        <v>80723.503024866906</v>
      </c>
      <c r="B3942" s="5">
        <f t="shared" si="431"/>
        <v>1.7029770357401296E-4</v>
      </c>
      <c r="C3942" s="49">
        <f t="shared" si="434"/>
        <v>-75.375824167214049</v>
      </c>
      <c r="D3942" s="5">
        <f t="shared" si="432"/>
        <v>776.50453529852405</v>
      </c>
      <c r="E3942" s="5">
        <f t="shared" si="433"/>
        <v>68504.330985226945</v>
      </c>
      <c r="F3942" s="5">
        <f t="shared" si="435"/>
        <v>48.357180293541198</v>
      </c>
      <c r="G3942" s="16">
        <f>IF(AND(C$9="L",C$10="IB"),IF((($C$7*Coefficients!$C$16)/($A3942*($C$4/100)))&lt;=1,2*ASIN(($C$7*Coefficients!$C$16)/( $A3942*($C$4/100)))*180/PI(),180),IF(AND(C$9="C",C$10="IB"),IF((($C$7*Coefficients!$D$16)/($A3942*($C$4/100)))&lt;=1,2*ASIN(($C$7*Coefficients!$D$16)/( $A3942*($C$4/100)))*180/PI(),180),IF(AND(C$9="L",C$10="D"),IF((($C$7*Coefficients!$E$16)/($A3942*($C$4/100)))&lt;=1,2*ASIN(($C$7*Coefficients!$E$16)/( $A3942*($C$4/100)))*180/PI(),180),IF(AND(C$9="C",C$10="D"),IF((($C$7*Coefficients!$F$16)/($A3942*($C$4/100)))&lt;=1,2*ASIN(($C$7*Coefficients!$F$16)/( $A3942*($C$4/100)))*180/PI(),180),FALSE))))</f>
        <v>0.96837076880897643</v>
      </c>
      <c r="H3942" s="50">
        <f>IF(AND(C$9="L",C$10="IB"),(($C$7*Coefficients!$C$16)/($A3942*SIN(C$5*PI()/180))*100/2)^2*PI(),IF(AND(C$9="C",C$10="IB"),(($C$7*Coefficients!$D$16)/($A3942*SIN(C$5*PI()/180))*100/2)^2*PI(),IF(AND(C$9="L",C$10="D"),(($C$7*Coefficients!$E$16)/($A3942*SIN(C$5*PI()/180))*100/2)^2*PI(),IF(AND(C$9="C",C$10="D"),(($C$7* Coefficients!$F$16)/($A3942*SIN(C$5*PI()/180))*100/2)^2*PI(),FALSE))))</f>
        <v>0.3935207480262351</v>
      </c>
      <c r="I3942" s="42">
        <f t="shared" si="436"/>
        <v>9.9103726922450293E-3</v>
      </c>
      <c r="L3942" s="44"/>
    </row>
    <row r="3943" spans="1:12" x14ac:dyDescent="0.25">
      <c r="A3943" s="51">
        <f t="shared" si="437"/>
        <v>80909.589917821271</v>
      </c>
      <c r="B3943" s="5">
        <f t="shared" si="431"/>
        <v>1.779028160735267E-4</v>
      </c>
      <c r="C3943" s="49">
        <f t="shared" si="434"/>
        <v>-74.996343545852284</v>
      </c>
      <c r="D3943" s="5">
        <f t="shared" si="432"/>
        <v>778.29456312095579</v>
      </c>
      <c r="E3943" s="5">
        <f t="shared" si="433"/>
        <v>68820.532610216484</v>
      </c>
      <c r="F3943" s="5">
        <f t="shared" si="435"/>
        <v>48.377180293541201</v>
      </c>
      <c r="G3943" s="16">
        <f>IF(AND(C$9="L",C$10="IB"),IF((($C$7*Coefficients!$C$16)/($A3943*($C$4/100)))&lt;=1,2*ASIN(($C$7*Coefficients!$C$16)/( $A3943*($C$4/100)))*180/PI(),180),IF(AND(C$9="C",C$10="IB"),IF((($C$7*Coefficients!$D$16)/($A3943*($C$4/100)))&lt;=1,2*ASIN(($C$7*Coefficients!$D$16)/( $A3943*($C$4/100)))*180/PI(),180),IF(AND(C$9="L",C$10="D"),IF((($C$7*Coefficients!$E$16)/($A3943*($C$4/100)))&lt;=1,2*ASIN(($C$7*Coefficients!$E$16)/( $A3943*($C$4/100)))*180/PI(),180),IF(AND(C$9="C",C$10="D"),IF((($C$7*Coefficients!$F$16)/($A3943*($C$4/100)))&lt;=1,2*ASIN(($C$7*Coefficients!$F$16)/( $A3943*($C$4/100)))*180/PI(),180),FALSE))))</f>
        <v>0.96614352500897782</v>
      </c>
      <c r="H3943" s="50">
        <f>IF(AND(C$9="L",C$10="IB"),(($C$7*Coefficients!$C$16)/($A3943*SIN(C$5*PI()/180))*100/2)^2*PI(),IF(AND(C$9="C",C$10="IB"),(($C$7*Coefficients!$D$16)/($A3943*SIN(C$5*PI()/180))*100/2)^2*PI(),IF(AND(C$9="L",C$10="D"),(($C$7*Coefficients!$E$16)/($A3943*SIN(C$5*PI()/180))*100/2)^2*PI(),IF(AND(C$9="C",C$10="D"),(($C$7* Coefficients!$F$16)/($A3943*SIN(C$5*PI()/180))*100/2)^2*PI(),FALSE))))</f>
        <v>0.3917126844255398</v>
      </c>
      <c r="I3943" s="42">
        <f t="shared" si="436"/>
        <v>9.8875794675581559E-3</v>
      </c>
      <c r="L3943" s="44"/>
    </row>
    <row r="3944" spans="1:12" x14ac:dyDescent="0.25">
      <c r="A3944" s="51">
        <f t="shared" si="437"/>
        <v>81096.105785367079</v>
      </c>
      <c r="B3944" s="5">
        <f t="shared" si="431"/>
        <v>5.1298179494011214E-4</v>
      </c>
      <c r="C3944" s="49">
        <f t="shared" si="434"/>
        <v>-65.797960943274148</v>
      </c>
      <c r="D3944" s="5">
        <f t="shared" si="432"/>
        <v>780.08871738368452</v>
      </c>
      <c r="E3944" s="5">
        <f t="shared" si="433"/>
        <v>69138.193755592685</v>
      </c>
      <c r="F3944" s="5">
        <f t="shared" si="435"/>
        <v>48.397180293541204</v>
      </c>
      <c r="G3944" s="16">
        <f>IF(AND(C$9="L",C$10="IB"),IF((($C$7*Coefficients!$C$16)/($A3944*($C$4/100)))&lt;=1,2*ASIN(($C$7*Coefficients!$C$16)/( $A3944*($C$4/100)))*180/PI(),180),IF(AND(C$9="C",C$10="IB"),IF((($C$7*Coefficients!$D$16)/($A3944*($C$4/100)))&lt;=1,2*ASIN(($C$7*Coefficients!$D$16)/( $A3944*($C$4/100)))*180/PI(),180),IF(AND(C$9="L",C$10="D"),IF((($C$7*Coefficients!$E$16)/($A3944*($C$4/100)))&lt;=1,2*ASIN(($C$7*Coefficients!$E$16)/( $A3944*($C$4/100)))*180/PI(),180),IF(AND(C$9="C",C$10="D"),IF((($C$7*Coefficients!$F$16)/($A3944*($C$4/100)))&lt;=1,2*ASIN(($C$7*Coefficients!$F$16)/( $A3944*($C$4/100)))*180/PI(),180),FALSE))))</f>
        <v>0.96392140409130389</v>
      </c>
      <c r="H3944" s="50">
        <f>IF(AND(C$9="L",C$10="IB"),(($C$7*Coefficients!$C$16)/($A3944*SIN(C$5*PI()/180))*100/2)^2*PI(),IF(AND(C$9="C",C$10="IB"),(($C$7*Coefficients!$D$16)/($A3944*SIN(C$5*PI()/180))*100/2)^2*PI(),IF(AND(C$9="L",C$10="D"),(($C$7*Coefficients!$E$16)/($A3944*SIN(C$5*PI()/180))*100/2)^2*PI(),IF(AND(C$9="C",C$10="D"),(($C$7* Coefficients!$F$16)/($A3944*SIN(C$5*PI()/180))*100/2)^2*PI(),FALSE))))</f>
        <v>0.38991292812249134</v>
      </c>
      <c r="I3944" s="42">
        <f t="shared" si="436"/>
        <v>9.8648386658333406E-3</v>
      </c>
      <c r="L3944" s="44"/>
    </row>
    <row r="3945" spans="1:12" x14ac:dyDescent="0.25">
      <c r="A3945" s="51">
        <f t="shared" si="437"/>
        <v>81283.051616392884</v>
      </c>
      <c r="B3945" s="5">
        <f t="shared" si="431"/>
        <v>8.1317955020059865E-4</v>
      </c>
      <c r="C3945" s="49">
        <f t="shared" si="434"/>
        <v>-61.796271030259604</v>
      </c>
      <c r="D3945" s="5">
        <f t="shared" si="432"/>
        <v>781.88700759913718</v>
      </c>
      <c r="E3945" s="5">
        <f t="shared" si="433"/>
        <v>69457.32115819554</v>
      </c>
      <c r="F3945" s="5">
        <f t="shared" si="435"/>
        <v>48.4171802935412</v>
      </c>
      <c r="G3945" s="16">
        <f>IF(AND(C$9="L",C$10="IB"),IF((($C$7*Coefficients!$C$16)/($A3945*($C$4/100)))&lt;=1,2*ASIN(($C$7*Coefficients!$C$16)/( $A3945*($C$4/100)))*180/PI(),180),IF(AND(C$9="C",C$10="IB"),IF((($C$7*Coefficients!$D$16)/($A3945*($C$4/100)))&lt;=1,2*ASIN(($C$7*Coefficients!$D$16)/( $A3945*($C$4/100)))*180/PI(),180),IF(AND(C$9="L",C$10="D"),IF((($C$7*Coefficients!$E$16)/($A3945*($C$4/100)))&lt;=1,2*ASIN(($C$7*Coefficients!$E$16)/( $A3945*($C$4/100)))*180/PI(),180),IF(AND(C$9="C",C$10="D"),IF((($C$7*Coefficients!$F$16)/($A3945*($C$4/100)))&lt;=1,2*ASIN(($C$7*Coefficients!$F$16)/( $A3945*($C$4/100)))*180/PI(),180),FALSE))))</f>
        <v>0.96170439427114851</v>
      </c>
      <c r="H3945" s="50">
        <f>IF(AND(C$9="L",C$10="IB"),(($C$7*Coefficients!$C$16)/($A3945*SIN(C$5*PI()/180))*100/2)^2*PI(),IF(AND(C$9="C",C$10="IB"),(($C$7*Coefficients!$D$16)/($A3945*SIN(C$5*PI()/180))*100/2)^2*PI(),IF(AND(C$9="L",C$10="D"),(($C$7*Coefficients!$E$16)/($A3945*SIN(C$5*PI()/180))*100/2)^2*PI(),IF(AND(C$9="C",C$10="D"),(($C$7* Coefficients!$F$16)/($A3945*SIN(C$5*PI()/180))*100/2)^2*PI(),FALSE))))</f>
        <v>0.38812144094852452</v>
      </c>
      <c r="I3945" s="42">
        <f t="shared" si="436"/>
        <v>9.8421501665011159E-3</v>
      </c>
      <c r="L3945" s="44"/>
    </row>
    <row r="3946" spans="1:12" x14ac:dyDescent="0.25">
      <c r="A3946" s="51">
        <f t="shared" si="437"/>
        <v>81470.428402066871</v>
      </c>
      <c r="B3946" s="5">
        <f t="shared" si="431"/>
        <v>1.0589137866549531E-3</v>
      </c>
      <c r="C3946" s="49">
        <f t="shared" si="434"/>
        <v>-59.502787946182345</v>
      </c>
      <c r="D3946" s="5">
        <f t="shared" si="432"/>
        <v>783.68944330166971</v>
      </c>
      <c r="E3946" s="5">
        <f t="shared" si="433"/>
        <v>69777.921585960896</v>
      </c>
      <c r="F3946" s="5">
        <f t="shared" si="435"/>
        <v>48.437180293541203</v>
      </c>
      <c r="G3946" s="16">
        <f>IF(AND(C$9="L",C$10="IB"),IF((($C$7*Coefficients!$C$16)/($A3946*($C$4/100)))&lt;=1,2*ASIN(($C$7*Coefficients!$C$16)/( $A3946*($C$4/100)))*180/PI(),180),IF(AND(C$9="C",C$10="IB"),IF((($C$7*Coefficients!$D$16)/($A3946*($C$4/100)))&lt;=1,2*ASIN(($C$7*Coefficients!$D$16)/( $A3946*($C$4/100)))*180/PI(),180),IF(AND(C$9="L",C$10="D"),IF((($C$7*Coefficients!$E$16)/($A3946*($C$4/100)))&lt;=1,2*ASIN(($C$7*Coefficients!$E$16)/( $A3946*($C$4/100)))*180/PI(),180),IF(AND(C$9="C",C$10="D"),IF((($C$7*Coefficients!$F$16)/($A3946*($C$4/100)))&lt;=1,2*ASIN(($C$7*Coefficients!$F$16)/( $A3946*($C$4/100)))*180/PI(),180),FALSE))))</f>
        <v>0.95949248379082663</v>
      </c>
      <c r="H3946" s="50">
        <f>IF(AND(C$9="L",C$10="IB"),(($C$7*Coefficients!$C$16)/($A3946*SIN(C$5*PI()/180))*100/2)^2*PI(),IF(AND(C$9="C",C$10="IB"),(($C$7*Coefficients!$D$16)/($A3946*SIN(C$5*PI()/180))*100/2)^2*PI(),IF(AND(C$9="L",C$10="D"),(($C$7*Coefficients!$E$16)/($A3946*SIN(C$5*PI()/180))*100/2)^2*PI(),IF(AND(C$9="C",C$10="D"),(($C$7* Coefficients!$F$16)/($A3946*SIN(C$5*PI()/180))*100/2)^2*PI(),FALSE))))</f>
        <v>0.3863381849104422</v>
      </c>
      <c r="I3946" s="42">
        <f t="shared" si="436"/>
        <v>9.8195138492693183E-3</v>
      </c>
      <c r="L3946" s="44"/>
    </row>
    <row r="3947" spans="1:12" x14ac:dyDescent="0.25">
      <c r="A3947" s="51">
        <f t="shared" si="437"/>
        <v>81658.237135842108</v>
      </c>
      <c r="B3947" s="5">
        <f t="shared" si="431"/>
        <v>1.234083306012973E-3</v>
      </c>
      <c r="C3947" s="49">
        <f t="shared" si="434"/>
        <v>-58.173110450778651</v>
      </c>
      <c r="D3947" s="5">
        <f t="shared" si="432"/>
        <v>785.4960340476166</v>
      </c>
      <c r="E3947" s="5">
        <f t="shared" si="433"/>
        <v>70100.001838063967</v>
      </c>
      <c r="F3947" s="5">
        <f t="shared" si="435"/>
        <v>48.457180293541199</v>
      </c>
      <c r="G3947" s="16">
        <f>IF(AND(C$9="L",C$10="IB"),IF((($C$7*Coefficients!$C$16)/($A3947*($C$4/100)))&lt;=1,2*ASIN(($C$7*Coefficients!$C$16)/( $A3947*($C$4/100)))*180/PI(),180),IF(AND(C$9="C",C$10="IB"),IF((($C$7*Coefficients!$D$16)/($A3947*($C$4/100)))&lt;=1,2*ASIN(($C$7*Coefficients!$D$16)/( $A3947*($C$4/100)))*180/PI(),180),IF(AND(C$9="L",C$10="D"),IF((($C$7*Coefficients!$E$16)/($A3947*($C$4/100)))&lt;=1,2*ASIN(($C$7*Coefficients!$E$16)/( $A3947*($C$4/100)))*180/PI(),180),IF(AND(C$9="C",C$10="D"),IF((($C$7*Coefficients!$F$16)/($A3947*($C$4/100)))&lt;=1,2*ASIN(($C$7*Coefficients!$F$16)/( $A3947*($C$4/100)))*180/PI(),180),FALSE))))</f>
        <v>0.95728566091971234</v>
      </c>
      <c r="H3947" s="50">
        <f>IF(AND(C$9="L",C$10="IB"),(($C$7*Coefficients!$C$16)/($A3947*SIN(C$5*PI()/180))*100/2)^2*PI(),IF(AND(C$9="C",C$10="IB"),(($C$7*Coefficients!$D$16)/($A3947*SIN(C$5*PI()/180))*100/2)^2*PI(),IF(AND(C$9="L",C$10="D"),(($C$7*Coefficients!$E$16)/($A3947*SIN(C$5*PI()/180))*100/2)^2*PI(),IF(AND(C$9="C",C$10="D"),(($C$7* Coefficients!$F$16)/($A3947*SIN(C$5*PI()/180))*100/2)^2*PI(),FALSE))))</f>
        <v>0.38456312218961014</v>
      </c>
      <c r="I3947" s="42">
        <f t="shared" si="436"/>
        <v>9.796929594122445E-3</v>
      </c>
      <c r="L3947" s="44"/>
    </row>
    <row r="3948" spans="1:12" x14ac:dyDescent="0.25">
      <c r="A3948" s="51">
        <f t="shared" si="437"/>
        <v>81846.478813461814</v>
      </c>
      <c r="B3948" s="5">
        <f t="shared" si="431"/>
        <v>1.3271602364935903E-3</v>
      </c>
      <c r="C3948" s="49">
        <f t="shared" si="434"/>
        <v>-57.541532776716025</v>
      </c>
      <c r="D3948" s="5">
        <f t="shared" si="432"/>
        <v>787.30678941534245</v>
      </c>
      <c r="E3948" s="5">
        <f t="shared" si="433"/>
        <v>70423.568745063632</v>
      </c>
      <c r="F3948" s="5">
        <f t="shared" si="435"/>
        <v>48.477180293541203</v>
      </c>
      <c r="G3948" s="16">
        <f>IF(AND(C$9="L",C$10="IB"),IF((($C$7*Coefficients!$C$16)/($A3948*($C$4/100)))&lt;=1,2*ASIN(($C$7*Coefficients!$C$16)/( $A3948*($C$4/100)))*180/PI(),180),IF(AND(C$9="C",C$10="IB"),IF((($C$7*Coefficients!$D$16)/($A3948*($C$4/100)))&lt;=1,2*ASIN(($C$7*Coefficients!$D$16)/( $A3948*($C$4/100)))*180/PI(),180),IF(AND(C$9="L",C$10="D"),IF((($C$7*Coefficients!$E$16)/($A3948*($C$4/100)))&lt;=1,2*ASIN(($C$7*Coefficients!$E$16)/( $A3948*($C$4/100)))*180/PI(),180),IF(AND(C$9="C",C$10="D"),IF((($C$7*Coefficients!$F$16)/($A3948*($C$4/100)))&lt;=1,2*ASIN(($C$7*Coefficients!$F$16)/( $A3948*($C$4/100)))*180/PI(),180),FALSE))))</f>
        <v>0.95508391395417702</v>
      </c>
      <c r="H3948" s="50">
        <f>IF(AND(C$9="L",C$10="IB"),(($C$7*Coefficients!$C$16)/($A3948*SIN(C$5*PI()/180))*100/2)^2*PI(),IF(AND(C$9="C",C$10="IB"),(($C$7*Coefficients!$D$16)/($A3948*SIN(C$5*PI()/180))*100/2)^2*PI(),IF(AND(C$9="L",C$10="D"),(($C$7*Coefficients!$E$16)/($A3948*SIN(C$5*PI()/180))*100/2)^2*PI(),IF(AND(C$9="C",C$10="D"),(($C$7* Coefficients!$F$16)/($A3948*SIN(C$5*PI()/180))*100/2)^2*PI(),FALSE))))</f>
        <v>0.38279621514115525</v>
      </c>
      <c r="I3948" s="42">
        <f t="shared" si="436"/>
        <v>9.7743972813210244E-3</v>
      </c>
      <c r="L3948" s="44"/>
    </row>
    <row r="3949" spans="1:12" x14ac:dyDescent="0.25">
      <c r="A3949" s="51">
        <f t="shared" si="437"/>
        <v>82035.154432964613</v>
      </c>
      <c r="B3949" s="5">
        <f t="shared" si="431"/>
        <v>1.3319945066749695E-3</v>
      </c>
      <c r="C3949" s="49">
        <f t="shared" si="434"/>
        <v>-57.509951325021078</v>
      </c>
      <c r="D3949" s="5">
        <f t="shared" si="432"/>
        <v>789.12171900529165</v>
      </c>
      <c r="E3949" s="5">
        <f t="shared" si="433"/>
        <v>70748.629169046966</v>
      </c>
      <c r="F3949" s="5">
        <f t="shared" si="435"/>
        <v>48.497180293541206</v>
      </c>
      <c r="G3949" s="16">
        <f>IF(AND(C$9="L",C$10="IB"),IF((($C$7*Coefficients!$C$16)/($A3949*($C$4/100)))&lt;=1,2*ASIN(($C$7*Coefficients!$C$16)/( $A3949*($C$4/100)))*180/PI(),180),IF(AND(C$9="C",C$10="IB"),IF((($C$7*Coefficients!$D$16)/($A3949*($C$4/100)))&lt;=1,2*ASIN(($C$7*Coefficients!$D$16)/( $A3949*($C$4/100)))*180/PI(),180),IF(AND(C$9="L",C$10="D"),IF((($C$7*Coefficients!$E$16)/($A3949*($C$4/100)))&lt;=1,2*ASIN(($C$7*Coefficients!$E$16)/( $A3949*($C$4/100)))*180/PI(),180),IF(AND(C$9="C",C$10="D"),IF((($C$7*Coefficients!$F$16)/($A3949*($C$4/100)))&lt;=1,2*ASIN(($C$7*Coefficients!$F$16)/( $A3949*($C$4/100)))*180/PI(),180),FALSE))))</f>
        <v>0.95288723121752461</v>
      </c>
      <c r="H3949" s="50">
        <f>IF(AND(C$9="L",C$10="IB"),(($C$7*Coefficients!$C$16)/($A3949*SIN(C$5*PI()/180))*100/2)^2*PI(),IF(AND(C$9="C",C$10="IB"),(($C$7*Coefficients!$D$16)/($A3949*SIN(C$5*PI()/180))*100/2)^2*PI(),IF(AND(C$9="L",C$10="D"),(($C$7*Coefficients!$E$16)/($A3949*SIN(C$5*PI()/180))*100/2)^2*PI(),IF(AND(C$9="C",C$10="D"),(($C$7* Coefficients!$F$16)/($A3949*SIN(C$5*PI()/180))*100/2)^2*PI(),FALSE))))</f>
        <v>0.38103742629316645</v>
      </c>
      <c r="I3949" s="42">
        <f t="shared" si="436"/>
        <v>9.7519167914009788E-3</v>
      </c>
      <c r="L3949" s="44"/>
    </row>
    <row r="3950" spans="1:12" x14ac:dyDescent="0.25">
      <c r="A3950" s="51">
        <f t="shared" si="437"/>
        <v>82224.26499468986</v>
      </c>
      <c r="B3950" s="5">
        <f t="shared" si="431"/>
        <v>1.2482717088908629E-3</v>
      </c>
      <c r="C3950" s="49">
        <f t="shared" si="434"/>
        <v>-58.07381744646203</v>
      </c>
      <c r="D3950" s="5">
        <f t="shared" si="432"/>
        <v>790.94083244004025</v>
      </c>
      <c r="E3950" s="5">
        <f t="shared" si="433"/>
        <v>71075.190003775235</v>
      </c>
      <c r="F3950" s="5">
        <f t="shared" si="435"/>
        <v>48.517180293541202</v>
      </c>
      <c r="G3950" s="16">
        <f>IF(AND(C$9="L",C$10="IB"),IF((($C$7*Coefficients!$C$16)/($A3950*($C$4/100)))&lt;=1,2*ASIN(($C$7*Coefficients!$C$16)/( $A3950*($C$4/100)))*180/PI(),180),IF(AND(C$9="C",C$10="IB"),IF((($C$7*Coefficients!$D$16)/($A3950*($C$4/100)))&lt;=1,2*ASIN(($C$7*Coefficients!$D$16)/( $A3950*($C$4/100)))*180/PI(),180),IF(AND(C$9="L",C$10="D"),IF((($C$7*Coefficients!$E$16)/($A3950*($C$4/100)))&lt;=1,2*ASIN(($C$7*Coefficients!$E$16)/( $A3950*($C$4/100)))*180/PI(),180),IF(AND(C$9="C",C$10="D"),IF((($C$7*Coefficients!$F$16)/($A3950*($C$4/100)))&lt;=1,2*ASIN(($C$7*Coefficients!$F$16)/( $A3950*($C$4/100)))*180/PI(),180),FALSE))))</f>
        <v>0.95069560105993411</v>
      </c>
      <c r="H3950" s="50">
        <f>IF(AND(C$9="L",C$10="IB"),(($C$7*Coefficients!$C$16)/($A3950*SIN(C$5*PI()/180))*100/2)^2*PI(),IF(AND(C$9="C",C$10="IB"),(($C$7*Coefficients!$D$16)/($A3950*SIN(C$5*PI()/180))*100/2)^2*PI(),IF(AND(C$9="L",C$10="D"),(($C$7*Coefficients!$E$16)/($A3950*SIN(C$5*PI()/180))*100/2)^2*PI(),IF(AND(C$9="C",C$10="D"),(($C$7* Coefficients!$F$16)/($A3950*SIN(C$5*PI()/180))*100/2)^2*PI(),FALSE))))</f>
        <v>0.37928671834590116</v>
      </c>
      <c r="I3950" s="42">
        <f t="shared" si="436"/>
        <v>9.729488005172985E-3</v>
      </c>
      <c r="L3950" s="44"/>
    </row>
    <row r="3951" spans="1:12" x14ac:dyDescent="0.25">
      <c r="A3951" s="51">
        <f t="shared" si="437"/>
        <v>82413.811501282922</v>
      </c>
      <c r="B3951" s="5">
        <f t="shared" si="431"/>
        <v>1.0815873498804945E-3</v>
      </c>
      <c r="C3951" s="49">
        <f t="shared" si="434"/>
        <v>-59.318768016606931</v>
      </c>
      <c r="D3951" s="5">
        <f t="shared" si="432"/>
        <v>792.76413936434653</v>
      </c>
      <c r="E3951" s="5">
        <f t="shared" si="433"/>
        <v>71403.258174829723</v>
      </c>
      <c r="F3951" s="5">
        <f t="shared" si="435"/>
        <v>48.537180293541198</v>
      </c>
      <c r="G3951" s="16">
        <f>IF(AND(C$9="L",C$10="IB"),IF((($C$7*Coefficients!$C$16)/($A3951*($C$4/100)))&lt;=1,2*ASIN(($C$7*Coefficients!$C$16)/( $A3951*($C$4/100)))*180/PI(),180),IF(AND(C$9="C",C$10="IB"),IF((($C$7*Coefficients!$D$16)/($A3951*($C$4/100)))&lt;=1,2*ASIN(($C$7*Coefficients!$D$16)/( $A3951*($C$4/100)))*180/PI(),180),IF(AND(C$9="L",C$10="D"),IF((($C$7*Coefficients!$E$16)/($A3951*($C$4/100)))&lt;=1,2*ASIN(($C$7*Coefficients!$E$16)/( $A3951*($C$4/100)))*180/PI(),180),IF(AND(C$9="C",C$10="D"),IF((($C$7*Coefficients!$F$16)/($A3951*($C$4/100)))&lt;=1,2*ASIN(($C$7*Coefficients!$F$16)/( $A3951*($C$4/100)))*180/PI(),180),FALSE))))</f>
        <v>0.94850901185839365</v>
      </c>
      <c r="H3951" s="50">
        <f>IF(AND(C$9="L",C$10="IB"),(($C$7*Coefficients!$C$16)/($A3951*SIN(C$5*PI()/180))*100/2)^2*PI(),IF(AND(C$9="C",C$10="IB"),(($C$7*Coefficients!$D$16)/($A3951*SIN(C$5*PI()/180))*100/2)^2*PI(),IF(AND(C$9="L",C$10="D"),(($C$7*Coefficients!$E$16)/($A3951*SIN(C$5*PI()/180))*100/2)^2*PI(),IF(AND(C$9="C",C$10="D"),(($C$7* Coefficients!$F$16)/($A3951*SIN(C$5*PI()/180))*100/2)^2*PI(),FALSE))))</f>
        <v>0.37754405417099279</v>
      </c>
      <c r="I3951" s="42">
        <f t="shared" si="436"/>
        <v>9.7071108037218561E-3</v>
      </c>
      <c r="L3951" s="44"/>
    </row>
    <row r="3952" spans="1:12" x14ac:dyDescent="0.25">
      <c r="A3952" s="51">
        <f t="shared" si="437"/>
        <v>82603.79495770052</v>
      </c>
      <c r="B3952" s="5">
        <f t="shared" si="431"/>
        <v>8.4312543852226084E-4</v>
      </c>
      <c r="C3952" s="49">
        <f t="shared" si="434"/>
        <v>-61.48215614201699</v>
      </c>
      <c r="D3952" s="5">
        <f t="shared" si="432"/>
        <v>794.59164944520262</v>
      </c>
      <c r="E3952" s="5">
        <f t="shared" si="433"/>
        <v>71732.840639758841</v>
      </c>
      <c r="F3952" s="5">
        <f t="shared" si="435"/>
        <v>48.557180293541194</v>
      </c>
      <c r="G3952" s="16">
        <f>IF(AND(C$9="L",C$10="IB"),IF((($C$7*Coefficients!$C$16)/($A3952*($C$4/100)))&lt;=1,2*ASIN(($C$7*Coefficients!$C$16)/( $A3952*($C$4/100)))*180/PI(),180),IF(AND(C$9="C",C$10="IB"),IF((($C$7*Coefficients!$D$16)/($A3952*($C$4/100)))&lt;=1,2*ASIN(($C$7*Coefficients!$D$16)/( $A3952*($C$4/100)))*180/PI(),180),IF(AND(C$9="L",C$10="D"),IF((($C$7*Coefficients!$E$16)/($A3952*($C$4/100)))&lt;=1,2*ASIN(($C$7*Coefficients!$E$16)/( $A3952*($C$4/100)))*180/PI(),180),IF(AND(C$9="C",C$10="D"),IF((($C$7*Coefficients!$F$16)/($A3952*($C$4/100)))&lt;=1,2*ASIN(($C$7*Coefficients!$F$16)/( $A3952*($C$4/100)))*180/PI(),180),FALSE))))</f>
        <v>0.94632745201663959</v>
      </c>
      <c r="H3952" s="50">
        <f>IF(AND(C$9="L",C$10="IB"),(($C$7*Coefficients!$C$16)/($A3952*SIN(C$5*PI()/180))*100/2)^2*PI(),IF(AND(C$9="C",C$10="IB"),(($C$7*Coefficients!$D$16)/($A3952*SIN(C$5*PI()/180))*100/2)^2*PI(),IF(AND(C$9="L",C$10="D"),(($C$7*Coefficients!$E$16)/($A3952*SIN(C$5*PI()/180))*100/2)^2*PI(),IF(AND(C$9="C",C$10="D"),(($C$7* Coefficients!$F$16)/($A3952*SIN(C$5*PI()/180))*100/2)^2*PI(),FALSE))))</f>
        <v>0.37580939681066455</v>
      </c>
      <c r="I3952" s="42">
        <f t="shared" si="436"/>
        <v>9.6847850684058951E-3</v>
      </c>
      <c r="L3952" s="44"/>
    </row>
    <row r="3953" spans="1:12" x14ac:dyDescent="0.25">
      <c r="A3953" s="51">
        <f t="shared" si="437"/>
        <v>82794.216371216025</v>
      </c>
      <c r="B3953" s="5">
        <f t="shared" si="431"/>
        <v>5.4895582083366293E-4</v>
      </c>
      <c r="C3953" s="49">
        <f t="shared" si="434"/>
        <v>-65.209252110641017</v>
      </c>
      <c r="D3953" s="5">
        <f t="shared" si="432"/>
        <v>796.42337237188485</v>
      </c>
      <c r="E3953" s="5">
        <f t="shared" si="433"/>
        <v>72063.944388225515</v>
      </c>
      <c r="F3953" s="5">
        <f t="shared" si="435"/>
        <v>48.577180293541204</v>
      </c>
      <c r="G3953" s="16">
        <f>IF(AND(C$9="L",C$10="IB"),IF((($C$7*Coefficients!$C$16)/($A3953*($C$4/100)))&lt;=1,2*ASIN(($C$7*Coefficients!$C$16)/( $A3953*($C$4/100)))*180/PI(),180),IF(AND(C$9="C",C$10="IB"),IF((($C$7*Coefficients!$D$16)/($A3953*($C$4/100)))&lt;=1,2*ASIN(($C$7*Coefficients!$D$16)/( $A3953*($C$4/100)))*180/PI(),180),IF(AND(C$9="L",C$10="D"),IF((($C$7*Coefficients!$E$16)/($A3953*($C$4/100)))&lt;=1,2*ASIN(($C$7*Coefficients!$E$16)/( $A3953*($C$4/100)))*180/PI(),180),IF(AND(C$9="C",C$10="D"),IF((($C$7*Coefficients!$F$16)/($A3953*($C$4/100)))&lt;=1,2*ASIN(($C$7*Coefficients!$F$16)/( $A3953*($C$4/100)))*180/PI(),180),FALSE))))</f>
        <v>0.94415090996509565</v>
      </c>
      <c r="H3953" s="50">
        <f>IF(AND(C$9="L",C$10="IB"),(($C$7*Coefficients!$C$16)/($A3953*SIN(C$5*PI()/180))*100/2)^2*PI(),IF(AND(C$9="C",C$10="IB"),(($C$7*Coefficients!$D$16)/($A3953*SIN(C$5*PI()/180))*100/2)^2*PI(),IF(AND(C$9="L",C$10="D"),(($C$7*Coefficients!$E$16)/($A3953*SIN(C$5*PI()/180))*100/2)^2*PI(),IF(AND(C$9="C",C$10="D"),(($C$7* Coefficients!$F$16)/($A3953*SIN(C$5*PI()/180))*100/2)^2*PI(),FALSE))))</f>
        <v>0.37408270947694527</v>
      </c>
      <c r="I3953" s="42">
        <f t="shared" si="436"/>
        <v>9.6625106808562716E-3</v>
      </c>
      <c r="L3953" s="44"/>
    </row>
    <row r="3954" spans="1:12" x14ac:dyDescent="0.25">
      <c r="A3954" s="51">
        <f t="shared" si="437"/>
        <v>82985.076751424815</v>
      </c>
      <c r="B3954" s="5">
        <f t="shared" si="431"/>
        <v>2.1899088740821282E-4</v>
      </c>
      <c r="C3954" s="49">
        <f t="shared" si="434"/>
        <v>-73.191479130655907</v>
      </c>
      <c r="D3954" s="5">
        <f t="shared" si="432"/>
        <v>798.25931785600574</v>
      </c>
      <c r="E3954" s="5">
        <f t="shared" si="433"/>
        <v>72396.576442155492</v>
      </c>
      <c r="F3954" s="5">
        <f t="shared" si="435"/>
        <v>48.5971802935412</v>
      </c>
      <c r="G3954" s="16">
        <f>IF(AND(C$9="L",C$10="IB"),IF((($C$7*Coefficients!$C$16)/($A3954*($C$4/100)))&lt;=1,2*ASIN(($C$7*Coefficients!$C$16)/( $A3954*($C$4/100)))*180/PI(),180),IF(AND(C$9="C",C$10="IB"),IF((($C$7*Coefficients!$D$16)/($A3954*($C$4/100)))&lt;=1,2*ASIN(($C$7*Coefficients!$D$16)/( $A3954*($C$4/100)))*180/PI(),180),IF(AND(C$9="L",C$10="D"),IF((($C$7*Coefficients!$E$16)/($A3954*($C$4/100)))&lt;=1,2*ASIN(($C$7*Coefficients!$E$16)/( $A3954*($C$4/100)))*180/PI(),180),IF(AND(C$9="C",C$10="D"),IF((($C$7*Coefficients!$F$16)/($A3954*($C$4/100)))&lt;=1,2*ASIN(($C$7*Coefficients!$F$16)/( $A3954*($C$4/100)))*180/PI(),180),FALSE))))</f>
        <v>0.94197937416081212</v>
      </c>
      <c r="H3954" s="50">
        <f>IF(AND(C$9="L",C$10="IB"),(($C$7*Coefficients!$C$16)/($A3954*SIN(C$5*PI()/180))*100/2)^2*PI(),IF(AND(C$9="C",C$10="IB"),(($C$7*Coefficients!$D$16)/($A3954*SIN(C$5*PI()/180))*100/2)^2*PI(),IF(AND(C$9="L",C$10="D"),(($C$7*Coefficients!$E$16)/($A3954*SIN(C$5*PI()/180))*100/2)^2*PI(),IF(AND(C$9="C",C$10="D"),(($C$7* Coefficients!$F$16)/($A3954*SIN(C$5*PI()/180))*100/2)^2*PI(),FALSE))))</f>
        <v>0.37236395555088864</v>
      </c>
      <c r="I3954" s="42">
        <f t="shared" si="436"/>
        <v>9.6402875229764061E-3</v>
      </c>
      <c r="L3954" s="44"/>
    </row>
    <row r="3955" spans="1:12" x14ac:dyDescent="0.25">
      <c r="A3955" s="51">
        <f t="shared" si="437"/>
        <v>83176.377110249625</v>
      </c>
      <c r="B3955" s="5">
        <f t="shared" si="431"/>
        <v>1.2433355385379656E-4</v>
      </c>
      <c r="C3955" s="49">
        <f t="shared" si="434"/>
        <v>-78.108233052739266</v>
      </c>
      <c r="D3955" s="5">
        <f t="shared" si="432"/>
        <v>800.09949563156556</v>
      </c>
      <c r="E3955" s="5">
        <f t="shared" si="433"/>
        <v>72730.743855886249</v>
      </c>
      <c r="F3955" s="5">
        <f t="shared" si="435"/>
        <v>48.617180293541196</v>
      </c>
      <c r="G3955" s="16">
        <f>IF(AND(C$9="L",C$10="IB"),IF((($C$7*Coefficients!$C$16)/($A3955*($C$4/100)))&lt;=1,2*ASIN(($C$7*Coefficients!$C$16)/( $A3955*($C$4/100)))*180/PI(),180),IF(AND(C$9="C",C$10="IB"),IF((($C$7*Coefficients!$D$16)/($A3955*($C$4/100)))&lt;=1,2*ASIN(($C$7*Coefficients!$D$16)/( $A3955*($C$4/100)))*180/PI(),180),IF(AND(C$9="L",C$10="D"),IF((($C$7*Coefficients!$E$16)/($A3955*($C$4/100)))&lt;=1,2*ASIN(($C$7*Coefficients!$E$16)/( $A3955*($C$4/100)))*180/PI(),180),IF(AND(C$9="C",C$10="D"),IF((($C$7*Coefficients!$F$16)/($A3955*($C$4/100)))&lt;=1,2*ASIN(($C$7*Coefficients!$F$16)/( $A3955*($C$4/100)))*180/PI(),180),FALSE))))</f>
        <v>0.93981283308740293</v>
      </c>
      <c r="H3955" s="50">
        <f>IF(AND(C$9="L",C$10="IB"),(($C$7*Coefficients!$C$16)/($A3955*SIN(C$5*PI()/180))*100/2)^2*PI(),IF(AND(C$9="C",C$10="IB"),(($C$7*Coefficients!$D$16)/($A3955*SIN(C$5*PI()/180))*100/2)^2*PI(),IF(AND(C$9="L",C$10="D"),(($C$7*Coefficients!$E$16)/($A3955*SIN(C$5*PI()/180))*100/2)^2*PI(),IF(AND(C$9="C",C$10="D"),(($C$7* Coefficients!$F$16)/($A3955*SIN(C$5*PI()/180))*100/2)^2*PI(),FALSE))))</f>
        <v>0.37065309858179779</v>
      </c>
      <c r="I3955" s="42">
        <f t="shared" si="436"/>
        <v>9.618115476941325E-3</v>
      </c>
      <c r="L3955" s="44"/>
    </row>
    <row r="3956" spans="1:12" x14ac:dyDescent="0.25">
      <c r="A3956" s="51">
        <f t="shared" si="437"/>
        <v>83368.118461945909</v>
      </c>
      <c r="B3956" s="5">
        <f t="shared" si="431"/>
        <v>4.5756805432285854E-4</v>
      </c>
      <c r="C3956" s="49">
        <f t="shared" si="434"/>
        <v>-66.79088607921328</v>
      </c>
      <c r="D3956" s="5">
        <f t="shared" si="432"/>
        <v>801.94391545500366</v>
      </c>
      <c r="E3956" s="5">
        <f t="shared" si="433"/>
        <v>73066.453716316682</v>
      </c>
      <c r="F3956" s="5">
        <f t="shared" si="435"/>
        <v>48.637180293541192</v>
      </c>
      <c r="G3956" s="16">
        <f>IF(AND(C$9="L",C$10="IB"),IF((($C$7*Coefficients!$C$16)/($A3956*($C$4/100)))&lt;=1,2*ASIN(($C$7*Coefficients!$C$16)/( $A3956*($C$4/100)))*180/PI(),180),IF(AND(C$9="C",C$10="IB"),IF((($C$7*Coefficients!$D$16)/($A3956*($C$4/100)))&lt;=1,2*ASIN(($C$7*Coefficients!$D$16)/( $A3956*($C$4/100)))*180/PI(),180),IF(AND(C$9="L",C$10="D"),IF((($C$7*Coefficients!$E$16)/($A3956*($C$4/100)))&lt;=1,2*ASIN(($C$7*Coefficients!$E$16)/( $A3956*($C$4/100)))*180/PI(),180),IF(AND(C$9="C",C$10="D"),IF((($C$7*Coefficients!$F$16)/($A3956*($C$4/100)))&lt;=1,2*ASIN(($C$7*Coefficients!$F$16)/( $A3956*($C$4/100)))*180/PI(),180),FALSE))))</f>
        <v>0.9376512752549846</v>
      </c>
      <c r="H3956" s="50">
        <f>IF(AND(C$9="L",C$10="IB"),(($C$7*Coefficients!$C$16)/($A3956*SIN(C$5*PI()/180))*100/2)^2*PI(),IF(AND(C$9="C",C$10="IB"),(($C$7*Coefficients!$D$16)/($A3956*SIN(C$5*PI()/180))*100/2)^2*PI(),IF(AND(C$9="L",C$10="D"),(($C$7*Coefficients!$E$16)/($A3956*SIN(C$5*PI()/180))*100/2)^2*PI(),IF(AND(C$9="C",C$10="D"),(($C$7* Coefficients!$F$16)/($A3956*SIN(C$5*PI()/180))*100/2)^2*PI(),FALSE))))</f>
        <v>0.36895010228645114</v>
      </c>
      <c r="I3956" s="42">
        <f t="shared" si="436"/>
        <v>9.5959944251970478E-3</v>
      </c>
      <c r="L3956" s="44"/>
    </row>
    <row r="3957" spans="1:12" x14ac:dyDescent="0.25">
      <c r="A3957" s="51">
        <f t="shared" si="437"/>
        <v>83560.301823107235</v>
      </c>
      <c r="B3957" s="5">
        <f t="shared" si="431"/>
        <v>7.5784967852519849E-4</v>
      </c>
      <c r="C3957" s="49">
        <f t="shared" si="434"/>
        <v>-62.408338585543497</v>
      </c>
      <c r="D3957" s="5">
        <f t="shared" si="432"/>
        <v>803.7925871052505</v>
      </c>
      <c r="E3957" s="5">
        <f t="shared" si="433"/>
        <v>73403.713143057263</v>
      </c>
      <c r="F3957" s="5">
        <f t="shared" si="435"/>
        <v>48.657180293541195</v>
      </c>
      <c r="G3957" s="16">
        <f>IF(AND(C$9="L",C$10="IB"),IF((($C$7*Coefficients!$C$16)/($A3957*($C$4/100)))&lt;=1,2*ASIN(($C$7*Coefficients!$C$16)/( $A3957*($C$4/100)))*180/PI(),180),IF(AND(C$9="C",C$10="IB"),IF((($C$7*Coefficients!$D$16)/($A3957*($C$4/100)))&lt;=1,2*ASIN(($C$7*Coefficients!$D$16)/( $A3957*($C$4/100)))*180/PI(),180),IF(AND(C$9="L",C$10="D"),IF((($C$7*Coefficients!$E$16)/($A3957*($C$4/100)))&lt;=1,2*ASIN(($C$7*Coefficients!$E$16)/( $A3957*($C$4/100)))*180/PI(),180),IF(AND(C$9="C",C$10="D"),IF((($C$7*Coefficients!$F$16)/($A3957*($C$4/100)))&lt;=1,2*ASIN(($C$7*Coefficients!$F$16)/( $A3957*($C$4/100)))*180/PI(),180),FALSE))))</f>
        <v>0.93549468920011603</v>
      </c>
      <c r="H3957" s="50">
        <f>IF(AND(C$9="L",C$10="IB"),(($C$7*Coefficients!$C$16)/($A3957*SIN(C$5*PI()/180))*100/2)^2*PI(),IF(AND(C$9="C",C$10="IB"),(($C$7*Coefficients!$D$16)/($A3957*SIN(C$5*PI()/180))*100/2)^2*PI(),IF(AND(C$9="L",C$10="D"),(($C$7*Coefficients!$E$16)/($A3957*SIN(C$5*PI()/180))*100/2)^2*PI(),IF(AND(C$9="C",C$10="D"),(($C$7* Coefficients!$F$16)/($A3957*SIN(C$5*PI()/180))*100/2)^2*PI(),FALSE))))</f>
        <v>0.36725493054833352</v>
      </c>
      <c r="I3957" s="42">
        <f t="shared" si="436"/>
        <v>9.5739242504599611E-3</v>
      </c>
      <c r="L3957" s="44"/>
    </row>
    <row r="3958" spans="1:12" x14ac:dyDescent="0.25">
      <c r="A3958" s="51">
        <f t="shared" si="437"/>
        <v>83752.928212670653</v>
      </c>
      <c r="B3958" s="5">
        <f t="shared" si="431"/>
        <v>1.0044837014493819E-3</v>
      </c>
      <c r="C3958" s="49">
        <f t="shared" si="434"/>
        <v>-59.961142112670487</v>
      </c>
      <c r="D3958" s="5">
        <f t="shared" si="432"/>
        <v>805.64552038377906</v>
      </c>
      <c r="E3958" s="5">
        <f t="shared" si="433"/>
        <v>73742.529288581107</v>
      </c>
      <c r="F3958" s="5">
        <f t="shared" si="435"/>
        <v>48.677180293541198</v>
      </c>
      <c r="G3958" s="16">
        <f>IF(AND(C$9="L",C$10="IB"),IF((($C$7*Coefficients!$C$16)/($A3958*($C$4/100)))&lt;=1,2*ASIN(($C$7*Coefficients!$C$16)/( $A3958*($C$4/100)))*180/PI(),180),IF(AND(C$9="C",C$10="IB"),IF((($C$7*Coefficients!$D$16)/($A3958*($C$4/100)))&lt;=1,2*ASIN(($C$7*Coefficients!$D$16)/( $A3958*($C$4/100)))*180/PI(),180),IF(AND(C$9="L",C$10="D"),IF((($C$7*Coefficients!$E$16)/($A3958*($C$4/100)))&lt;=1,2*ASIN(($C$7*Coefficients!$E$16)/( $A3958*($C$4/100)))*180/PI(),180),IF(AND(C$9="C",C$10="D"),IF((($C$7*Coefficients!$F$16)/($A3958*($C$4/100)))&lt;=1,2*ASIN(($C$7*Coefficients!$F$16)/( $A3958*($C$4/100)))*180/PI(),180),FALSE))))</f>
        <v>0.93334306348573703</v>
      </c>
      <c r="H3958" s="50">
        <f>IF(AND(C$9="L",C$10="IB"),(($C$7*Coefficients!$C$16)/($A3958*SIN(C$5*PI()/180))*100/2)^2*PI(),IF(AND(C$9="C",C$10="IB"),(($C$7*Coefficients!$D$16)/($A3958*SIN(C$5*PI()/180))*100/2)^2*PI(),IF(AND(C$9="L",C$10="D"),(($C$7*Coefficients!$E$16)/($A3958*SIN(C$5*PI()/180))*100/2)^2*PI(),IF(AND(C$9="C",C$10="D"),(($C$7* Coefficients!$F$16)/($A3958*SIN(C$5*PI()/180))*100/2)^2*PI(),FALSE))))</f>
        <v>0.36556754741686992</v>
      </c>
      <c r="I3958" s="42">
        <f t="shared" si="436"/>
        <v>9.5519048357161941E-3</v>
      </c>
      <c r="L3958" s="44"/>
    </row>
    <row r="3959" spans="1:12" x14ac:dyDescent="0.25">
      <c r="A3959" s="51">
        <f t="shared" si="437"/>
        <v>83945.998651922098</v>
      </c>
      <c r="B3959" s="5">
        <f t="shared" si="431"/>
        <v>1.1803967866185763E-3</v>
      </c>
      <c r="C3959" s="49">
        <f t="shared" si="434"/>
        <v>-58.559439628912926</v>
      </c>
      <c r="D3959" s="5">
        <f t="shared" si="432"/>
        <v>807.5027251146571</v>
      </c>
      <c r="E3959" s="5">
        <f t="shared" si="433"/>
        <v>74082.909338375612</v>
      </c>
      <c r="F3959" s="5">
        <f t="shared" si="435"/>
        <v>48.697180293541194</v>
      </c>
      <c r="G3959" s="16">
        <f>IF(AND(C$9="L",C$10="IB"),IF((($C$7*Coefficients!$C$16)/($A3959*($C$4/100)))&lt;=1,2*ASIN(($C$7*Coefficients!$C$16)/( $A3959*($C$4/100)))*180/PI(),180),IF(AND(C$9="C",C$10="IB"),IF((($C$7*Coefficients!$D$16)/($A3959*($C$4/100)))&lt;=1,2*ASIN(($C$7*Coefficients!$D$16)/( $A3959*($C$4/100)))*180/PI(),180),IF(AND(C$9="L",C$10="D"),IF((($C$7*Coefficients!$E$16)/($A3959*($C$4/100)))&lt;=1,2*ASIN(($C$7*Coefficients!$E$16)/( $A3959*($C$4/100)))*180/PI(),180),IF(AND(C$9="C",C$10="D"),IF((($C$7*Coefficients!$F$16)/($A3959*($C$4/100)))&lt;=1,2*ASIN(($C$7*Coefficients!$F$16)/( $A3959*($C$4/100)))*180/PI(),180),FALSE))))</f>
        <v>0.93119638670110838</v>
      </c>
      <c r="H3959" s="50">
        <f>IF(AND(C$9="L",C$10="IB"),(($C$7*Coefficients!$C$16)/($A3959*SIN(C$5*PI()/180))*100/2)^2*PI(),IF(AND(C$9="C",C$10="IB"),(($C$7*Coefficients!$D$16)/($A3959*SIN(C$5*PI()/180))*100/2)^2*PI(),IF(AND(C$9="L",C$10="D"),(($C$7*Coefficients!$E$16)/($A3959*SIN(C$5*PI()/180))*100/2)^2*PI(),IF(AND(C$9="C",C$10="D"),(($C$7* Coefficients!$F$16)/($A3959*SIN(C$5*PI()/180))*100/2)^2*PI(),FALSE))))</f>
        <v>0.36388791710666352</v>
      </c>
      <c r="I3959" s="42">
        <f t="shared" si="436"/>
        <v>9.529936064221001E-3</v>
      </c>
      <c r="L3959" s="44"/>
    </row>
    <row r="3960" spans="1:12" x14ac:dyDescent="0.25">
      <c r="A3960" s="51">
        <f t="shared" si="437"/>
        <v>84139.514164501816</v>
      </c>
      <c r="B3960" s="5">
        <f t="shared" si="431"/>
        <v>1.2733580105790134E-3</v>
      </c>
      <c r="C3960" s="49">
        <f t="shared" si="434"/>
        <v>-57.900989504937421</v>
      </c>
      <c r="D3960" s="5">
        <f t="shared" si="432"/>
        <v>809.36421114459904</v>
      </c>
      <c r="E3960" s="5">
        <f t="shared" si="433"/>
        <v>74424.860511094928</v>
      </c>
      <c r="F3960" s="5">
        <f t="shared" si="435"/>
        <v>48.717180293541197</v>
      </c>
      <c r="G3960" s="16">
        <f>IF(AND(C$9="L",C$10="IB"),IF((($C$7*Coefficients!$C$16)/($A3960*($C$4/100)))&lt;=1,2*ASIN(($C$7*Coefficients!$C$16)/( $A3960*($C$4/100)))*180/PI(),180),IF(AND(C$9="C",C$10="IB"),IF((($C$7*Coefficients!$D$16)/($A3960*($C$4/100)))&lt;=1,2*ASIN(($C$7*Coefficients!$D$16)/( $A3960*($C$4/100)))*180/PI(),180),IF(AND(C$9="L",C$10="D"),IF((($C$7*Coefficients!$E$16)/($A3960*($C$4/100)))&lt;=1,2*ASIN(($C$7*Coefficients!$E$16)/( $A3960*($C$4/100)))*180/PI(),180),IF(AND(C$9="C",C$10="D"),IF((($C$7*Coefficients!$F$16)/($A3960*($C$4/100)))&lt;=1,2*ASIN(($C$7*Coefficients!$F$16)/( $A3960*($C$4/100)))*180/PI(),180),FALSE))))</f>
        <v>0.92905464746174959</v>
      </c>
      <c r="H3960" s="50">
        <f>IF(AND(C$9="L",C$10="IB"),(($C$7*Coefficients!$C$16)/($A3960*SIN(C$5*PI()/180))*100/2)^2*PI(),IF(AND(C$9="C",C$10="IB"),(($C$7*Coefficients!$D$16)/($A3960*SIN(C$5*PI()/180))*100/2)^2*PI(),IF(AND(C$9="L",C$10="D"),(($C$7*Coefficients!$E$16)/($A3960*SIN(C$5*PI()/180))*100/2)^2*PI(),IF(AND(C$9="C",C$10="D"),(($C$7* Coefficients!$F$16)/($A3960*SIN(C$5*PI()/180))*100/2)^2*PI(),FALSE))))</f>
        <v>0.36221600399673642</v>
      </c>
      <c r="I3960" s="42">
        <f t="shared" si="436"/>
        <v>9.508017819498147E-3</v>
      </c>
      <c r="L3960" s="44"/>
    </row>
    <row r="3961" spans="1:12" x14ac:dyDescent="0.25">
      <c r="A3961" s="51">
        <f t="shared" si="437"/>
        <v>84333.475776409803</v>
      </c>
      <c r="B3961" s="5">
        <f t="shared" si="431"/>
        <v>1.2768779811942316E-3</v>
      </c>
      <c r="C3961" s="49">
        <f t="shared" si="434"/>
        <v>-57.87701204104215</v>
      </c>
      <c r="D3961" s="5">
        <f t="shared" si="432"/>
        <v>811.2299883430187</v>
      </c>
      <c r="E3961" s="5">
        <f t="shared" si="433"/>
        <v>74768.390058712917</v>
      </c>
      <c r="F3961" s="5">
        <f t="shared" si="435"/>
        <v>48.737180293541194</v>
      </c>
      <c r="G3961" s="16">
        <f>IF(AND(C$9="L",C$10="IB"),IF((($C$7*Coefficients!$C$16)/($A3961*($C$4/100)))&lt;=1,2*ASIN(($C$7*Coefficients!$C$16)/( $A3961*($C$4/100)))*180/PI(),180),IF(AND(C$9="C",C$10="IB"),IF((($C$7*Coefficients!$D$16)/($A3961*($C$4/100)))&lt;=1,2*ASIN(($C$7*Coefficients!$D$16)/( $A3961*($C$4/100)))*180/PI(),180),IF(AND(C$9="L",C$10="D"),IF((($C$7*Coefficients!$E$16)/($A3961*($C$4/100)))&lt;=1,2*ASIN(($C$7*Coefficients!$E$16)/( $A3961*($C$4/100)))*180/PI(),180),IF(AND(C$9="C",C$10="D"),IF((($C$7*Coefficients!$F$16)/($A3961*($C$4/100)))&lt;=1,2*ASIN(($C$7*Coefficients!$F$16)/( $A3961*($C$4/100)))*180/PI(),180),FALSE))))</f>
        <v>0.92691783440937936</v>
      </c>
      <c r="H3961" s="50">
        <f>IF(AND(C$9="L",C$10="IB"),(($C$7*Coefficients!$C$16)/($A3961*SIN(C$5*PI()/180))*100/2)^2*PI(),IF(AND(C$9="C",C$10="IB"),(($C$7*Coefficients!$D$16)/($A3961*SIN(C$5*PI()/180))*100/2)^2*PI(),IF(AND(C$9="L",C$10="D"),(($C$7*Coefficients!$E$16)/($A3961*SIN(C$5*PI()/180))*100/2)^2*PI(),IF(AND(C$9="C",C$10="D"),(($C$7* Coefficients!$F$16)/($A3961*SIN(C$5*PI()/180))*100/2)^2*PI(),FALSE))))</f>
        <v>0.36055177262977373</v>
      </c>
      <c r="I3961" s="42">
        <f t="shared" si="436"/>
        <v>9.4861499853392765E-3</v>
      </c>
      <c r="L3961" s="44"/>
    </row>
    <row r="3962" spans="1:12" x14ac:dyDescent="0.25">
      <c r="A3962" s="51">
        <f t="shared" si="437"/>
        <v>84527.884516011211</v>
      </c>
      <c r="B3962" s="5">
        <f t="shared" si="431"/>
        <v>1.1907168934213825E-3</v>
      </c>
      <c r="C3962" s="49">
        <f t="shared" si="434"/>
        <v>-58.483829694614883</v>
      </c>
      <c r="D3962" s="5">
        <f t="shared" si="432"/>
        <v>813.10006660208114</v>
      </c>
      <c r="E3962" s="5">
        <f t="shared" si="433"/>
        <v>75113.505266677195</v>
      </c>
      <c r="F3962" s="5">
        <f t="shared" si="435"/>
        <v>48.757180293541197</v>
      </c>
      <c r="G3962" s="16">
        <f>IF(AND(C$9="L",C$10="IB"),IF((($C$7*Coefficients!$C$16)/($A3962*($C$4/100)))&lt;=1,2*ASIN(($C$7*Coefficients!$C$16)/( $A3962*($C$4/100)))*180/PI(),180),IF(AND(C$9="C",C$10="IB"),IF((($C$7*Coefficients!$D$16)/($A3962*($C$4/100)))&lt;=1,2*ASIN(($C$7*Coefficients!$D$16)/( $A3962*($C$4/100)))*180/PI(),180),IF(AND(C$9="L",C$10="D"),IF((($C$7*Coefficients!$E$16)/($A3962*($C$4/100)))&lt;=1,2*ASIN(($C$7*Coefficients!$E$16)/( $A3962*($C$4/100)))*180/PI(),180),IF(AND(C$9="C",C$10="D"),IF((($C$7*Coefficients!$F$16)/($A3962*($C$4/100)))&lt;=1,2*ASIN(($C$7*Coefficients!$F$16)/( $A3962*($C$4/100)))*180/PI(),180),FALSE))))</f>
        <v>0.92478593621185623</v>
      </c>
      <c r="H3962" s="50">
        <f>IF(AND(C$9="L",C$10="IB"),(($C$7*Coefficients!$C$16)/($A3962*SIN(C$5*PI()/180))*100/2)^2*PI(),IF(AND(C$9="C",C$10="IB"),(($C$7*Coefficients!$D$16)/($A3962*SIN(C$5*PI()/180))*100/2)^2*PI(),IF(AND(C$9="L",C$10="D"),(($C$7*Coefficients!$E$16)/($A3962*SIN(C$5*PI()/180))*100/2)^2*PI(),IF(AND(C$9="C",C$10="D"),(($C$7* Coefficients!$F$16)/($A3962*SIN(C$5*PI()/180))*100/2)^2*PI(),FALSE))))</f>
        <v>0.35889518771137274</v>
      </c>
      <c r="I3962" s="42">
        <f t="shared" si="436"/>
        <v>9.4643324458033098E-3</v>
      </c>
      <c r="L3962" s="44"/>
    </row>
    <row r="3963" spans="1:12" x14ac:dyDescent="0.25">
      <c r="A3963" s="51">
        <f t="shared" si="437"/>
        <v>84722.741414041826</v>
      </c>
      <c r="B3963" s="5">
        <f t="shared" si="431"/>
        <v>1.0209584332073517E-3</v>
      </c>
      <c r="C3963" s="49">
        <f t="shared" si="434"/>
        <v>-59.819838784043526</v>
      </c>
      <c r="D3963" s="5">
        <f t="shared" si="432"/>
        <v>814.97445583675506</v>
      </c>
      <c r="E3963" s="5">
        <f t="shared" si="433"/>
        <v>75460.213454063312</v>
      </c>
      <c r="F3963" s="5">
        <f t="shared" si="435"/>
        <v>48.7771802935412</v>
      </c>
      <c r="G3963" s="16">
        <f>IF(AND(C$9="L",C$10="IB"),IF((($C$7*Coefficients!$C$16)/($A3963*($C$4/100)))&lt;=1,2*ASIN(($C$7*Coefficients!$C$16)/( $A3963*($C$4/100)))*180/PI(),180),IF(AND(C$9="C",C$10="IB"),IF((($C$7*Coefficients!$D$16)/($A3963*($C$4/100)))&lt;=1,2*ASIN(($C$7*Coefficients!$D$16)/( $A3963*($C$4/100)))*180/PI(),180),IF(AND(C$9="L",C$10="D"),IF((($C$7*Coefficients!$E$16)/($A3963*($C$4/100)))&lt;=1,2*ASIN(($C$7*Coefficients!$E$16)/( $A3963*($C$4/100)))*180/PI(),180),IF(AND(C$9="C",C$10="D"),IF((($C$7*Coefficients!$F$16)/($A3963*($C$4/100)))&lt;=1,2*ASIN(($C$7*Coefficients!$F$16)/( $A3963*($C$4/100)))*180/PI(),180),FALSE))))</f>
        <v>0.92265894156311534</v>
      </c>
      <c r="H3963" s="50">
        <f>IF(AND(C$9="L",C$10="IB"),(($C$7*Coefficients!$C$16)/($A3963*SIN(C$5*PI()/180))*100/2)^2*PI(),IF(AND(C$9="C",C$10="IB"),(($C$7*Coefficients!$D$16)/($A3963*SIN(C$5*PI()/180))*100/2)^2*PI(),IF(AND(C$9="L",C$10="D"),(($C$7*Coefficients!$E$16)/($A3963*SIN(C$5*PI()/180))*100/2)^2*PI(),IF(AND(C$9="C",C$10="D"),(($C$7* Coefficients!$F$16)/($A3963*SIN(C$5*PI()/180))*100/2)^2*PI(),FALSE))))</f>
        <v>0.35724621410929364</v>
      </c>
      <c r="I3963" s="42">
        <f t="shared" si="436"/>
        <v>9.442565085215824E-3</v>
      </c>
      <c r="L3963" s="44"/>
    </row>
    <row r="3964" spans="1:12" x14ac:dyDescent="0.25">
      <c r="A3964" s="51">
        <f t="shared" si="437"/>
        <v>84918.047503613518</v>
      </c>
      <c r="B3964" s="5">
        <f t="shared" si="431"/>
        <v>7.7963629685209705E-4</v>
      </c>
      <c r="C3964" s="49">
        <f t="shared" si="434"/>
        <v>-62.162159000230801</v>
      </c>
      <c r="D3964" s="5">
        <f t="shared" si="432"/>
        <v>816.85316598486543</v>
      </c>
      <c r="E3964" s="5">
        <f t="shared" si="433"/>
        <v>75808.521973730181</v>
      </c>
      <c r="F3964" s="5">
        <f t="shared" si="435"/>
        <v>48.797180293541196</v>
      </c>
      <c r="G3964" s="16">
        <f>IF(AND(C$9="L",C$10="IB"),IF((($C$7*Coefficients!$C$16)/($A3964*($C$4/100)))&lt;=1,2*ASIN(($C$7*Coefficients!$C$16)/( $A3964*($C$4/100)))*180/PI(),180),IF(AND(C$9="C",C$10="IB"),IF((($C$7*Coefficients!$D$16)/($A3964*($C$4/100)))&lt;=1,2*ASIN(($C$7*Coefficients!$D$16)/( $A3964*($C$4/100)))*180/PI(),180),IF(AND(C$9="L",C$10="D"),IF((($C$7*Coefficients!$E$16)/($A3964*($C$4/100)))&lt;=1,2*ASIN(($C$7*Coefficients!$E$16)/( $A3964*($C$4/100)))*180/PI(),180),IF(AND(C$9="C",C$10="D"),IF((($C$7*Coefficients!$F$16)/($A3964*($C$4/100)))&lt;=1,2*ASIN(($C$7*Coefficients!$F$16)/( $A3964*($C$4/100)))*180/PI(),180),FALSE))))</f>
        <v>0.92053683918311202</v>
      </c>
      <c r="H3964" s="50">
        <f>IF(AND(C$9="L",C$10="IB"),(($C$7*Coefficients!$C$16)/($A3964*SIN(C$5*PI()/180))*100/2)^2*PI(),IF(AND(C$9="C",C$10="IB"),(($C$7*Coefficients!$D$16)/($A3964*SIN(C$5*PI()/180))*100/2)^2*PI(),IF(AND(C$9="L",C$10="D"),(($C$7*Coefficients!$E$16)/($A3964*SIN(C$5*PI()/180))*100/2)^2*PI(),IF(AND(C$9="C",C$10="D"),(($C$7* Coefficients!$F$16)/($A3964*SIN(C$5*PI()/180))*100/2)^2*PI(),FALSE))))</f>
        <v>0.35560481685271439</v>
      </c>
      <c r="I3964" s="42">
        <f t="shared" si="436"/>
        <v>9.4208477881684415E-3</v>
      </c>
      <c r="L3964" s="44"/>
    </row>
    <row r="3965" spans="1:12" x14ac:dyDescent="0.25">
      <c r="A3965" s="51">
        <f t="shared" si="437"/>
        <v>85113.803820219735</v>
      </c>
      <c r="B3965" s="5">
        <f t="shared" si="431"/>
        <v>4.8393172429250217E-4</v>
      </c>
      <c r="C3965" s="49">
        <f t="shared" si="434"/>
        <v>-66.304318133005623</v>
      </c>
      <c r="D3965" s="5">
        <f t="shared" si="432"/>
        <v>818.73620700714662</v>
      </c>
      <c r="E3965" s="5">
        <f t="shared" si="433"/>
        <v>76158.438212476001</v>
      </c>
      <c r="F3965" s="5">
        <f t="shared" si="435"/>
        <v>48.817180293541192</v>
      </c>
      <c r="G3965" s="16">
        <f>IF(AND(C$9="L",C$10="IB"),IF((($C$7*Coefficients!$C$16)/($A3965*($C$4/100)))&lt;=1,2*ASIN(($C$7*Coefficients!$C$16)/( $A3965*($C$4/100)))*180/PI(),180),IF(AND(C$9="C",C$10="IB"),IF((($C$7*Coefficients!$D$16)/($A3965*($C$4/100)))&lt;=1,2*ASIN(($C$7*Coefficients!$D$16)/( $A3965*($C$4/100)))*180/PI(),180),IF(AND(C$9="L",C$10="D"),IF((($C$7*Coefficients!$E$16)/($A3965*($C$4/100)))&lt;=1,2*ASIN(($C$7*Coefficients!$E$16)/( $A3965*($C$4/100)))*180/PI(),180),IF(AND(C$9="C",C$10="D"),IF((($C$7*Coefficients!$F$16)/($A3965*($C$4/100)))&lt;=1,2*ASIN(($C$7*Coefficients!$F$16)/( $A3965*($C$4/100)))*180/PI(),180),FALSE))))</f>
        <v>0.91841961781775938</v>
      </c>
      <c r="H3965" s="50">
        <f>IF(AND(C$9="L",C$10="IB"),(($C$7*Coefficients!$C$16)/($A3965*SIN(C$5*PI()/180))*100/2)^2*PI(),IF(AND(C$9="C",C$10="IB"),(($C$7*Coefficients!$D$16)/($A3965*SIN(C$5*PI()/180))*100/2)^2*PI(),IF(AND(C$9="L",C$10="D"),(($C$7*Coefficients!$E$16)/($A3965*SIN(C$5*PI()/180))*100/2)^2*PI(),IF(AND(C$9="C",C$10="D"),(($C$7* Coefficients!$F$16)/($A3965*SIN(C$5*PI()/180))*100/2)^2*PI(),FALSE))))</f>
        <v>0.35397096113148963</v>
      </c>
      <c r="I3965" s="42">
        <f t="shared" si="436"/>
        <v>9.3991804395182153E-3</v>
      </c>
      <c r="L3965" s="44"/>
    </row>
    <row r="3966" spans="1:12" x14ac:dyDescent="0.25">
      <c r="A3966" s="51">
        <f t="shared" si="437"/>
        <v>85310.01140174098</v>
      </c>
      <c r="B3966" s="5">
        <f t="shared" si="431"/>
        <v>1.5499163210809196E-4</v>
      </c>
      <c r="C3966" s="49">
        <f t="shared" si="434"/>
        <v>-76.193834969159468</v>
      </c>
      <c r="D3966" s="5">
        <f t="shared" si="432"/>
        <v>820.62358888729443</v>
      </c>
      <c r="E3966" s="5">
        <f t="shared" si="433"/>
        <v>76509.969591194895</v>
      </c>
      <c r="F3966" s="5">
        <f t="shared" si="435"/>
        <v>48.837180293541195</v>
      </c>
      <c r="G3966" s="16">
        <f>IF(AND(C$9="L",C$10="IB"),IF((($C$7*Coefficients!$C$16)/($A3966*($C$4/100)))&lt;=1,2*ASIN(($C$7*Coefficients!$C$16)/( $A3966*($C$4/100)))*180/PI(),180),IF(AND(C$9="C",C$10="IB"),IF((($C$7*Coefficients!$D$16)/($A3966*($C$4/100)))&lt;=1,2*ASIN(($C$7*Coefficients!$D$16)/( $A3966*($C$4/100)))*180/PI(),180),IF(AND(C$9="L",C$10="D"),IF((($C$7*Coefficients!$E$16)/($A3966*($C$4/100)))&lt;=1,2*ASIN(($C$7*Coefficients!$E$16)/( $A3966*($C$4/100)))*180/PI(),180),IF(AND(C$9="C",C$10="D"),IF((($C$7*Coefficients!$F$16)/($A3966*($C$4/100)))&lt;=1,2*ASIN(($C$7*Coefficients!$F$16)/( $A3966*($C$4/100)))*180/PI(),180),FALSE))))</f>
        <v>0.91630726623886916</v>
      </c>
      <c r="H3966" s="50">
        <f>IF(AND(C$9="L",C$10="IB"),(($C$7*Coefficients!$C$16)/($A3966*SIN(C$5*PI()/180))*100/2)^2*PI(),IF(AND(C$9="C",C$10="IB"),(($C$7*Coefficients!$D$16)/($A3966*SIN(C$5*PI()/180))*100/2)^2*PI(),IF(AND(C$9="L",C$10="D"),(($C$7*Coefficients!$E$16)/($A3966*SIN(C$5*PI()/180))*100/2)^2*PI(),IF(AND(C$9="C",C$10="D"),(($C$7* Coefficients!$F$16)/($A3966*SIN(C$5*PI()/180))*100/2)^2*PI(),FALSE))))</f>
        <v>0.35234461229541159</v>
      </c>
      <c r="I3966" s="42">
        <f t="shared" si="436"/>
        <v>9.3775629243870191E-3</v>
      </c>
      <c r="L3966" s="44"/>
    </row>
    <row r="3967" spans="1:12" x14ac:dyDescent="0.25">
      <c r="A3967" s="51">
        <f t="shared" si="437"/>
        <v>85506.671288450321</v>
      </c>
      <c r="B3967" s="5">
        <f t="shared" si="431"/>
        <v>1.8355459277044438E-4</v>
      </c>
      <c r="C3967" s="49">
        <f t="shared" si="434"/>
        <v>-74.724694888423912</v>
      </c>
      <c r="D3967" s="5">
        <f t="shared" si="432"/>
        <v>822.51532163202012</v>
      </c>
      <c r="E3967" s="5">
        <f t="shared" si="433"/>
        <v>76863.123565034242</v>
      </c>
      <c r="F3967" s="5">
        <f t="shared" si="435"/>
        <v>48.857180293541191</v>
      </c>
      <c r="G3967" s="16">
        <f>IF(AND(C$9="L",C$10="IB"),IF((($C$7*Coefficients!$C$16)/($A3967*($C$4/100)))&lt;=1,2*ASIN(($C$7*Coefficients!$C$16)/( $A3967*($C$4/100)))*180/PI(),180),IF(AND(C$9="C",C$10="IB"),IF((($C$7*Coefficients!$D$16)/($A3967*($C$4/100)))&lt;=1,2*ASIN(($C$7*Coefficients!$D$16)/( $A3967*($C$4/100)))*180/PI(),180),IF(AND(C$9="L",C$10="D"),IF((($C$7*Coefficients!$E$16)/($A3967*($C$4/100)))&lt;=1,2*ASIN(($C$7*Coefficients!$E$16)/( $A3967*($C$4/100)))*180/PI(),180),IF(AND(C$9="C",C$10="D"),IF((($C$7*Coefficients!$F$16)/($A3967*($C$4/100)))&lt;=1,2*ASIN(($C$7*Coefficients!$F$16)/( $A3967*($C$4/100)))*180/PI(),180),FALSE))))</f>
        <v>0.91419977324409274</v>
      </c>
      <c r="H3967" s="50">
        <f>IF(AND(C$9="L",C$10="IB"),(($C$7*Coefficients!$C$16)/($A3967*SIN(C$5*PI()/180))*100/2)^2*PI(),IF(AND(C$9="C",C$10="IB"),(($C$7*Coefficients!$D$16)/($A3967*SIN(C$5*PI()/180))*100/2)^2*PI(),IF(AND(C$9="L",C$10="D"),(($C$7*Coefficients!$E$16)/($A3967*SIN(C$5*PI()/180))*100/2)^2*PI(),IF(AND(C$9="C",C$10="D"),(($C$7* Coefficients!$F$16)/($A3967*SIN(C$5*PI()/180))*100/2)^2*PI(),FALSE))))</f>
        <v>0.35072573585347611</v>
      </c>
      <c r="I3967" s="42">
        <f t="shared" si="436"/>
        <v>9.3559951281609391E-3</v>
      </c>
      <c r="L3967" s="44"/>
    </row>
    <row r="3968" spans="1:12" x14ac:dyDescent="0.25">
      <c r="A3968" s="51">
        <f t="shared" si="437"/>
        <v>85703.784523018898</v>
      </c>
      <c r="B3968" s="5">
        <f t="shared" si="431"/>
        <v>5.0727797002699502E-4</v>
      </c>
      <c r="C3968" s="49">
        <f t="shared" si="434"/>
        <v>-65.895079954655557</v>
      </c>
      <c r="D3968" s="5">
        <f t="shared" si="432"/>
        <v>824.4114152711021</v>
      </c>
      <c r="E3968" s="5">
        <f t="shared" si="433"/>
        <v>77217.907623552805</v>
      </c>
      <c r="F3968" s="5">
        <f t="shared" si="435"/>
        <v>48.877180293541194</v>
      </c>
      <c r="G3968" s="16">
        <f>IF(AND(C$9="L",C$10="IB"),IF((($C$7*Coefficients!$C$16)/($A3968*($C$4/100)))&lt;=1,2*ASIN(($C$7*Coefficients!$C$16)/( $A3968*($C$4/100)))*180/PI(),180),IF(AND(C$9="C",C$10="IB"),IF((($C$7*Coefficients!$D$16)/($A3968*($C$4/100)))&lt;=1,2*ASIN(($C$7*Coefficients!$D$16)/( $A3968*($C$4/100)))*180/PI(),180),IF(AND(C$9="L",C$10="D"),IF((($C$7*Coefficients!$E$16)/($A3968*($C$4/100)))&lt;=1,2*ASIN(($C$7*Coefficients!$E$16)/( $A3968*($C$4/100)))*180/PI(),180),IF(AND(C$9="C",C$10="D"),IF((($C$7*Coefficients!$F$16)/($A3968*($C$4/100)))&lt;=1,2*ASIN(($C$7*Coefficients!$F$16)/( $A3968*($C$4/100)))*180/PI(),180),FALSE))))</f>
        <v>0.91209712765686013</v>
      </c>
      <c r="H3968" s="50">
        <f>IF(AND(C$9="L",C$10="IB"),(($C$7*Coefficients!$C$16)/($A3968*SIN(C$5*PI()/180))*100/2)^2*PI(),IF(AND(C$9="C",C$10="IB"),(($C$7*Coefficients!$D$16)/($A3968*SIN(C$5*PI()/180))*100/2)^2*PI(),IF(AND(C$9="L",C$10="D"),(($C$7*Coefficients!$E$16)/($A3968*SIN(C$5*PI()/180))*100/2)^2*PI(),IF(AND(C$9="C",C$10="D"),(($C$7* Coefficients!$F$16)/($A3968*SIN(C$5*PI()/180))*100/2)^2*PI(),FALSE))))</f>
        <v>0.34911429747315098</v>
      </c>
      <c r="I3968" s="42">
        <f t="shared" si="436"/>
        <v>9.3344769364896683E-3</v>
      </c>
      <c r="L3968" s="44"/>
    </row>
    <row r="3969" spans="1:12" x14ac:dyDescent="0.25">
      <c r="A3969" s="51">
        <f t="shared" si="437"/>
        <v>85901.352150521459</v>
      </c>
      <c r="B3969" s="5">
        <f t="shared" si="431"/>
        <v>7.9271394456271365E-4</v>
      </c>
      <c r="C3969" s="49">
        <f t="shared" si="434"/>
        <v>-62.017670042051698</v>
      </c>
      <c r="D3969" s="5">
        <f t="shared" si="432"/>
        <v>826.31187985744009</v>
      </c>
      <c r="E3969" s="5">
        <f t="shared" si="433"/>
        <v>77574.329290879585</v>
      </c>
      <c r="F3969" s="5">
        <f t="shared" si="435"/>
        <v>48.897180293541197</v>
      </c>
      <c r="G3969" s="16">
        <f>IF(AND(C$9="L",C$10="IB"),IF((($C$7*Coefficients!$C$16)/($A3969*($C$4/100)))&lt;=1,2*ASIN(($C$7*Coefficients!$C$16)/( $A3969*($C$4/100)))*180/PI(),180),IF(AND(C$9="C",C$10="IB"),IF((($C$7*Coefficients!$D$16)/($A3969*($C$4/100)))&lt;=1,2*ASIN(($C$7*Coefficients!$D$16)/( $A3969*($C$4/100)))*180/PI(),180),IF(AND(C$9="L",C$10="D"),IF((($C$7*Coefficients!$E$16)/($A3969*($C$4/100)))&lt;=1,2*ASIN(($C$7*Coefficients!$E$16)/( $A3969*($C$4/100)))*180/PI(),180),IF(AND(C$9="C",C$10="D"),IF((($C$7*Coefficients!$F$16)/($A3969*($C$4/100)))&lt;=1,2*ASIN(($C$7*Coefficients!$F$16)/( $A3969*($C$4/100)))*180/PI(),180),FALSE))))</f>
        <v>0.90999931832632175</v>
      </c>
      <c r="H3969" s="50">
        <f>IF(AND(C$9="L",C$10="IB"),(($C$7*Coefficients!$C$16)/($A3969*SIN(C$5*PI()/180))*100/2)^2*PI(),IF(AND(C$9="C",C$10="IB"),(($C$7*Coefficients!$D$16)/($A3969*SIN(C$5*PI()/180))*100/2)^2*PI(),IF(AND(C$9="L",C$10="D"),(($C$7*Coefficients!$E$16)/($A3969*SIN(C$5*PI()/180))*100/2)^2*PI(),IF(AND(C$9="C",C$10="D"),(($C$7* Coefficients!$F$16)/($A3969*SIN(C$5*PI()/180))*100/2)^2*PI(),FALSE))))</f>
        <v>0.34751026297964716</v>
      </c>
      <c r="I3969" s="42">
        <f t="shared" si="436"/>
        <v>9.3130082352858943E-3</v>
      </c>
      <c r="L3969" s="44"/>
    </row>
    <row r="3970" spans="1:12" x14ac:dyDescent="0.25">
      <c r="A3970" s="51">
        <f t="shared" si="437"/>
        <v>86099.375218441899</v>
      </c>
      <c r="B3970" s="5">
        <f t="shared" si="431"/>
        <v>1.019080358678006E-3</v>
      </c>
      <c r="C3970" s="49">
        <f t="shared" si="434"/>
        <v>-59.835831374740621</v>
      </c>
      <c r="D3970" s="5">
        <f t="shared" si="432"/>
        <v>828.21672546710818</v>
      </c>
      <c r="E3970" s="5">
        <f t="shared" si="433"/>
        <v>77932.396125873405</v>
      </c>
      <c r="F3970" s="5">
        <f t="shared" si="435"/>
        <v>48.917180293541193</v>
      </c>
      <c r="G3970" s="16">
        <f>IF(AND(C$9="L",C$10="IB"),IF((($C$7*Coefficients!$C$16)/($A3970*($C$4/100)))&lt;=1,2*ASIN(($C$7*Coefficients!$C$16)/( $A3970*($C$4/100)))*180/PI(),180),IF(AND(C$9="C",C$10="IB"),IF((($C$7*Coefficients!$D$16)/($A3970*($C$4/100)))&lt;=1,2*ASIN(($C$7*Coefficients!$D$16)/( $A3970*($C$4/100)))*180/PI(),180),IF(AND(C$9="L",C$10="D"),IF((($C$7*Coefficients!$E$16)/($A3970*($C$4/100)))&lt;=1,2*ASIN(($C$7*Coefficients!$E$16)/( $A3970*($C$4/100)))*180/PI(),180),IF(AND(C$9="C",C$10="D"),IF((($C$7*Coefficients!$F$16)/($A3970*($C$4/100)))&lt;=1,2*ASIN(($C$7*Coefficients!$F$16)/( $A3970*($C$4/100)))*180/PI(),180),FALSE))))</f>
        <v>0.90790633412728916</v>
      </c>
      <c r="H3970" s="50">
        <f>IF(AND(C$9="L",C$10="IB"),(($C$7*Coefficients!$C$16)/($A3970*SIN(C$5*PI()/180))*100/2)^2*PI(),IF(AND(C$9="C",C$10="IB"),(($C$7*Coefficients!$D$16)/($A3970*SIN(C$5*PI()/180))*100/2)^2*PI(),IF(AND(C$9="L",C$10="D"),(($C$7*Coefficients!$E$16)/($A3970*SIN(C$5*PI()/180))*100/2)^2*PI(),IF(AND(C$9="C",C$10="D"),(($C$7* Coefficients!$F$16)/($A3970*SIN(C$5*PI()/180))*100/2)^2*PI(),FALSE))))</f>
        <v>0.34591359835519453</v>
      </c>
      <c r="I3970" s="42">
        <f t="shared" si="436"/>
        <v>9.2915889107247039E-3</v>
      </c>
      <c r="L3970" s="44"/>
    </row>
    <row r="3971" spans="1:12" x14ac:dyDescent="0.25">
      <c r="A3971" s="51">
        <f t="shared" si="437"/>
        <v>86297.854776678825</v>
      </c>
      <c r="B3971" s="5">
        <f t="shared" si="431"/>
        <v>1.1698226354726865E-3</v>
      </c>
      <c r="C3971" s="49">
        <f t="shared" si="434"/>
        <v>-58.637599590283557</v>
      </c>
      <c r="D3971" s="5">
        <f t="shared" si="432"/>
        <v>830.12596219940849</v>
      </c>
      <c r="E3971" s="5">
        <f t="shared" si="433"/>
        <v>78292.115722283284</v>
      </c>
      <c r="F3971" s="5">
        <f t="shared" si="435"/>
        <v>48.937180293541189</v>
      </c>
      <c r="G3971" s="16">
        <f>IF(AND(C$9="L",C$10="IB"),IF((($C$7*Coefficients!$C$16)/($A3971*($C$4/100)))&lt;=1,2*ASIN(($C$7*Coefficients!$C$16)/( $A3971*($C$4/100)))*180/PI(),180),IF(AND(C$9="C",C$10="IB"),IF((($C$7*Coefficients!$D$16)/($A3971*($C$4/100)))&lt;=1,2*ASIN(($C$7*Coefficients!$D$16)/( $A3971*($C$4/100)))*180/PI(),180),IF(AND(C$9="L",C$10="D"),IF((($C$7*Coefficients!$E$16)/($A3971*($C$4/100)))&lt;=1,2*ASIN(($C$7*Coefficients!$E$16)/( $A3971*($C$4/100)))*180/PI(),180),IF(AND(C$9="C",C$10="D"),IF((($C$7*Coefficients!$F$16)/($A3971*($C$4/100)))&lt;=1,2*ASIN(($C$7*Coefficients!$F$16)/( $A3971*($C$4/100)))*180/PI(),180),FALSE))))</f>
        <v>0.90581816396017556</v>
      </c>
      <c r="H3971" s="50">
        <f>IF(AND(C$9="L",C$10="IB"),(($C$7*Coefficients!$C$16)/($A3971*SIN(C$5*PI()/180))*100/2)^2*PI(),IF(AND(C$9="C",C$10="IB"),(($C$7*Coefficients!$D$16)/($A3971*SIN(C$5*PI()/180))*100/2)^2*PI(),IF(AND(C$9="L",C$10="D"),(($C$7*Coefficients!$E$16)/($A3971*SIN(C$5*PI()/180))*100/2)^2*PI(),IF(AND(C$9="C",C$10="D"),(($C$7* Coefficients!$F$16)/($A3971*SIN(C$5*PI()/180))*100/2)^2*PI(),FALSE))))</f>
        <v>0.34432426973832092</v>
      </c>
      <c r="I3971" s="42">
        <f t="shared" si="436"/>
        <v>9.2702188492429661E-3</v>
      </c>
      <c r="L3971" s="44"/>
    </row>
    <row r="3972" spans="1:12" x14ac:dyDescent="0.25">
      <c r="A3972" s="51">
        <f t="shared" si="437"/>
        <v>86496.791877551077</v>
      </c>
      <c r="B3972" s="5">
        <f t="shared" si="431"/>
        <v>1.2338692438626003E-3</v>
      </c>
      <c r="C3972" s="49">
        <f t="shared" si="434"/>
        <v>-58.174617222226566</v>
      </c>
      <c r="D3972" s="5">
        <f t="shared" si="432"/>
        <v>832.03960017692361</v>
      </c>
      <c r="E3972" s="5">
        <f t="shared" si="433"/>
        <v>78653.495708909177</v>
      </c>
      <c r="F3972" s="5">
        <f t="shared" si="435"/>
        <v>48.957180293541185</v>
      </c>
      <c r="G3972" s="16">
        <f>IF(AND(C$9="L",C$10="IB"),IF((($C$7*Coefficients!$C$16)/($A3972*($C$4/100)))&lt;=1,2*ASIN(($C$7*Coefficients!$C$16)/( $A3972*($C$4/100)))*180/PI(),180),IF(AND(C$9="C",C$10="IB"),IF((($C$7*Coefficients!$D$16)/($A3972*($C$4/100)))&lt;=1,2*ASIN(($C$7*Coefficients!$D$16)/( $A3972*($C$4/100)))*180/PI(),180),IF(AND(C$9="L",C$10="D"),IF((($C$7*Coefficients!$E$16)/($A3972*($C$4/100)))&lt;=1,2*ASIN(($C$7*Coefficients!$E$16)/( $A3972*($C$4/100)))*180/PI(),180),IF(AND(C$9="C",C$10="D"),IF((($C$7*Coefficients!$F$16)/($A3972*($C$4/100)))&lt;=1,2*ASIN(($C$7*Coefficients!$F$16)/( $A3972*($C$4/100)))*180/PI(),180),FALSE))))</f>
        <v>0.90373479675093615</v>
      </c>
      <c r="H3972" s="50">
        <f>IF(AND(C$9="L",C$10="IB"),(($C$7*Coefficients!$C$16)/($A3972*SIN(C$5*PI()/180))*100/2)^2*PI(),IF(AND(C$9="C",C$10="IB"),(($C$7*Coefficients!$D$16)/($A3972*SIN(C$5*PI()/180))*100/2)^2*PI(),IF(AND(C$9="L",C$10="D"),(($C$7*Coefficients!$E$16)/($A3972*SIN(C$5*PI()/180))*100/2)^2*PI(),IF(AND(C$9="C",C$10="D"),(($C$7* Coefficients!$F$16)/($A3972*SIN(C$5*PI()/180))*100/2)^2*PI(),FALSE))))</f>
        <v>0.34274224342313303</v>
      </c>
      <c r="I3972" s="42">
        <f t="shared" si="436"/>
        <v>9.2488979375387435E-3</v>
      </c>
      <c r="L3972" s="44"/>
    </row>
    <row r="3973" spans="1:12" x14ac:dyDescent="0.25">
      <c r="A3973" s="51">
        <f t="shared" si="437"/>
        <v>86696.187575803371</v>
      </c>
      <c r="B3973" s="5">
        <f t="shared" si="431"/>
        <v>1.2064992704018853E-3</v>
      </c>
      <c r="C3973" s="49">
        <f t="shared" si="434"/>
        <v>-58.369458727661403</v>
      </c>
      <c r="D3973" s="5">
        <f t="shared" si="432"/>
        <v>833.95764954557183</v>
      </c>
      <c r="E3973" s="5">
        <f t="shared" si="433"/>
        <v>79016.543749764154</v>
      </c>
      <c r="F3973" s="5">
        <f t="shared" si="435"/>
        <v>48.977180293541196</v>
      </c>
      <c r="G3973" s="16">
        <f>IF(AND(C$9="L",C$10="IB"),IF((($C$7*Coefficients!$C$16)/($A3973*($C$4/100)))&lt;=1,2*ASIN(($C$7*Coefficients!$C$16)/( $A3973*($C$4/100)))*180/PI(),180),IF(AND(C$9="C",C$10="IB"),IF((($C$7*Coefficients!$D$16)/($A3973*($C$4/100)))&lt;=1,2*ASIN(($C$7*Coefficients!$D$16)/( $A3973*($C$4/100)))*180/PI(),180),IF(AND(C$9="L",C$10="D"),IF((($C$7*Coefficients!$E$16)/($A3973*($C$4/100)))&lt;=1,2*ASIN(($C$7*Coefficients!$E$16)/( $A3973*($C$4/100)))*180/PI(),180),IF(AND(C$9="C",C$10="D"),IF((($C$7*Coefficients!$F$16)/($A3973*($C$4/100)))&lt;=1,2*ASIN(($C$7*Coefficients!$F$16)/( $A3973*($C$4/100)))*180/PI(),180),FALSE))))</f>
        <v>0.90165622145101154</v>
      </c>
      <c r="H3973" s="50">
        <f>IF(AND(C$9="L",C$10="IB"),(($C$7*Coefficients!$C$16)/($A3973*SIN(C$5*PI()/180))*100/2)^2*PI(),IF(AND(C$9="C",C$10="IB"),(($C$7*Coefficients!$D$16)/($A3973*SIN(C$5*PI()/180))*100/2)^2*PI(),IF(AND(C$9="L",C$10="D"),(($C$7*Coefficients!$E$16)/($A3973*SIN(C$5*PI()/180))*100/2)^2*PI(),IF(AND(C$9="C",C$10="D"),(($C$7* Coefficients!$F$16)/($A3973*SIN(C$5*PI()/180))*100/2)^2*PI(),FALSE))))</f>
        <v>0.34116748585860235</v>
      </c>
      <c r="I3973" s="42">
        <f t="shared" si="436"/>
        <v>9.2276260625706857E-3</v>
      </c>
      <c r="L3973" s="44"/>
    </row>
    <row r="3974" spans="1:12" x14ac:dyDescent="0.25">
      <c r="A3974" s="51">
        <f t="shared" si="437"/>
        <v>86896.042928611845</v>
      </c>
      <c r="B3974" s="5">
        <f t="shared" si="431"/>
        <v>1.0897505105834052E-3</v>
      </c>
      <c r="C3974" s="49">
        <f t="shared" si="434"/>
        <v>-59.253458376584035</v>
      </c>
      <c r="D3974" s="5">
        <f t="shared" si="432"/>
        <v>835.88012047466009</v>
      </c>
      <c r="E3974" s="5">
        <f t="shared" si="433"/>
        <v>79381.267544236718</v>
      </c>
      <c r="F3974" s="5">
        <f t="shared" si="435"/>
        <v>48.997180293541192</v>
      </c>
      <c r="G3974" s="16">
        <f>IF(AND(C$9="L",C$10="IB"),IF((($C$7*Coefficients!$C$16)/($A3974*($C$4/100)))&lt;=1,2*ASIN(($C$7*Coefficients!$C$16)/( $A3974*($C$4/100)))*180/PI(),180),IF(AND(C$9="C",C$10="IB"),IF((($C$7*Coefficients!$D$16)/($A3974*($C$4/100)))&lt;=1,2*ASIN(($C$7*Coefficients!$D$16)/( $A3974*($C$4/100)))*180/PI(),180),IF(AND(C$9="L",C$10="D"),IF((($C$7*Coefficients!$E$16)/($A3974*($C$4/100)))&lt;=1,2*ASIN(($C$7*Coefficients!$E$16)/( $A3974*($C$4/100)))*180/PI(),180),IF(AND(C$9="C",C$10="D"),IF((($C$7*Coefficients!$F$16)/($A3974*($C$4/100)))&lt;=1,2*ASIN(($C$7*Coefficients!$F$16)/( $A3974*($C$4/100)))*180/PI(),180),FALSE))))</f>
        <v>0.89958242703726632</v>
      </c>
      <c r="H3974" s="50">
        <f>IF(AND(C$9="L",C$10="IB"),(($C$7*Coefficients!$C$16)/($A3974*SIN(C$5*PI()/180))*100/2)^2*PI(),IF(AND(C$9="C",C$10="IB"),(($C$7*Coefficients!$D$16)/($A3974*SIN(C$5*PI()/180))*100/2)^2*PI(),IF(AND(C$9="L",C$10="D"),(($C$7*Coefficients!$E$16)/($A3974*SIN(C$5*PI()/180))*100/2)^2*PI(),IF(AND(C$9="C",C$10="D"),(($C$7* Coefficients!$F$16)/($A3974*SIN(C$5*PI()/180))*100/2)^2*PI(),FALSE))))</f>
        <v>0.33959996364785339</v>
      </c>
      <c r="I3974" s="42">
        <f t="shared" si="436"/>
        <v>9.2064031115574301E-3</v>
      </c>
      <c r="L3974" s="44"/>
    </row>
    <row r="3975" spans="1:12" x14ac:dyDescent="0.25">
      <c r="A3975" s="51">
        <f t="shared" si="437"/>
        <v>87096.358995589675</v>
      </c>
      <c r="B3975" s="5">
        <f t="shared" si="431"/>
        <v>8.923291736746198E-4</v>
      </c>
      <c r="C3975" s="49">
        <f t="shared" si="434"/>
        <v>-60.98949816047984</v>
      </c>
      <c r="D3975" s="5">
        <f t="shared" si="432"/>
        <v>837.80702315693736</v>
      </c>
      <c r="E3975" s="5">
        <f t="shared" si="433"/>
        <v>79747.674827254028</v>
      </c>
      <c r="F3975" s="5">
        <f t="shared" si="435"/>
        <v>49.017180293541188</v>
      </c>
      <c r="G3975" s="16">
        <f>IF(AND(C$9="L",C$10="IB"),IF((($C$7*Coefficients!$C$16)/($A3975*($C$4/100)))&lt;=1,2*ASIN(($C$7*Coefficients!$C$16)/( $A3975*($C$4/100)))*180/PI(),180),IF(AND(C$9="C",C$10="IB"),IF((($C$7*Coefficients!$D$16)/($A3975*($C$4/100)))&lt;=1,2*ASIN(($C$7*Coefficients!$D$16)/( $A3975*($C$4/100)))*180/PI(),180),IF(AND(C$9="L",C$10="D"),IF((($C$7*Coefficients!$E$16)/($A3975*($C$4/100)))&lt;=1,2*ASIN(($C$7*Coefficients!$E$16)/( $A3975*($C$4/100)))*180/PI(),180),IF(AND(C$9="C",C$10="D"),IF((($C$7*Coefficients!$F$16)/($A3975*($C$4/100)))&lt;=1,2*ASIN(($C$7*Coefficients!$F$16)/( $A3975*($C$4/100)))*180/PI(),180),FALSE))))</f>
        <v>0.89751340251193201</v>
      </c>
      <c r="H3975" s="50">
        <f>IF(AND(C$9="L",C$10="IB"),(($C$7*Coefficients!$C$16)/($A3975*SIN(C$5*PI()/180))*100/2)^2*PI(),IF(AND(C$9="C",C$10="IB"),(($C$7*Coefficients!$D$16)/($A3975*SIN(C$5*PI()/180))*100/2)^2*PI(),IF(AND(C$9="L",C$10="D"),(($C$7*Coefficients!$E$16)/($A3975*SIN(C$5*PI()/180))*100/2)^2*PI(),IF(AND(C$9="C",C$10="D"),(($C$7* Coefficients!$F$16)/($A3975*SIN(C$5*PI()/180))*100/2)^2*PI(),FALSE))))</f>
        <v>0.33803964354745492</v>
      </c>
      <c r="I3975" s="42">
        <f t="shared" si="436"/>
        <v>9.1852289719770008E-3</v>
      </c>
      <c r="L3975" s="44"/>
    </row>
    <row r="3976" spans="1:12" x14ac:dyDescent="0.25">
      <c r="A3976" s="51">
        <f t="shared" si="437"/>
        <v>87297.136838792721</v>
      </c>
      <c r="B3976" s="5">
        <f t="shared" si="431"/>
        <v>6.2901880732034075E-4</v>
      </c>
      <c r="C3976" s="49">
        <f t="shared" si="434"/>
        <v>-64.026727383834398</v>
      </c>
      <c r="D3976" s="5">
        <f t="shared" si="432"/>
        <v>839.73836780865054</v>
      </c>
      <c r="E3976" s="5">
        <f t="shared" si="433"/>
        <v>80115.773369446324</v>
      </c>
      <c r="F3976" s="5">
        <f t="shared" si="435"/>
        <v>49.037180293541184</v>
      </c>
      <c r="G3976" s="16">
        <f>IF(AND(C$9="L",C$10="IB"),IF((($C$7*Coefficients!$C$16)/($A3976*($C$4/100)))&lt;=1,2*ASIN(($C$7*Coefficients!$C$16)/( $A3976*($C$4/100)))*180/PI(),180),IF(AND(C$9="C",C$10="IB"),IF((($C$7*Coefficients!$D$16)/($A3976*($C$4/100)))&lt;=1,2*ASIN(($C$7*Coefficients!$D$16)/( $A3976*($C$4/100)))*180/PI(),180),IF(AND(C$9="L",C$10="D"),IF((($C$7*Coefficients!$E$16)/($A3976*($C$4/100)))&lt;=1,2*ASIN(($C$7*Coefficients!$E$16)/( $A3976*($C$4/100)))*180/PI(),180),IF(AND(C$9="C",C$10="D"),IF((($C$7*Coefficients!$F$16)/($A3976*($C$4/100)))&lt;=1,2*ASIN(($C$7*Coefficients!$F$16)/( $A3976*($C$4/100)))*180/PI(),180),FALSE))))</f>
        <v>0.89544913690254857</v>
      </c>
      <c r="H3976" s="50">
        <f>IF(AND(C$9="L",C$10="IB"),(($C$7*Coefficients!$C$16)/($A3976*SIN(C$5*PI()/180))*100/2)^2*PI(),IF(AND(C$9="C",C$10="IB"),(($C$7*Coefficients!$D$16)/($A3976*SIN(C$5*PI()/180))*100/2)^2*PI(),IF(AND(C$9="L",C$10="D"),(($C$7*Coefficients!$E$16)/($A3976*SIN(C$5*PI()/180))*100/2)^2*PI(),IF(AND(C$9="C",C$10="D"),(($C$7* Coefficients!$F$16)/($A3976*SIN(C$5*PI()/180))*100/2)^2*PI(),FALSE))))</f>
        <v>0.3364864924667158</v>
      </c>
      <c r="I3976" s="42">
        <f t="shared" si="436"/>
        <v>9.1641035315662214E-3</v>
      </c>
      <c r="L3976" s="44"/>
    </row>
    <row r="3977" spans="1:12" x14ac:dyDescent="0.25">
      <c r="A3977" s="51">
        <f t="shared" si="437"/>
        <v>87498.377522725117</v>
      </c>
      <c r="B3977" s="5">
        <f t="shared" si="431"/>
        <v>3.1962375362563748E-4</v>
      </c>
      <c r="C3977" s="49">
        <f t="shared" si="434"/>
        <v>-69.907219049914488</v>
      </c>
      <c r="D3977" s="5">
        <f t="shared" si="432"/>
        <v>841.67416466959628</v>
      </c>
      <c r="E3977" s="5">
        <f t="shared" si="433"/>
        <v>80485.570977311087</v>
      </c>
      <c r="F3977" s="5">
        <f t="shared" si="435"/>
        <v>49.057180293541187</v>
      </c>
      <c r="G3977" s="16">
        <f>IF(AND(C$9="L",C$10="IB"),IF((($C$7*Coefficients!$C$16)/($A3977*($C$4/100)))&lt;=1,2*ASIN(($C$7*Coefficients!$C$16)/( $A3977*($C$4/100)))*180/PI(),180),IF(AND(C$9="C",C$10="IB"),IF((($C$7*Coefficients!$D$16)/($A3977*($C$4/100)))&lt;=1,2*ASIN(($C$7*Coefficients!$D$16)/( $A3977*($C$4/100)))*180/PI(),180),IF(AND(C$9="L",C$10="D"),IF((($C$7*Coefficients!$E$16)/($A3977*($C$4/100)))&lt;=1,2*ASIN(($C$7*Coefficients!$E$16)/( $A3977*($C$4/100)))*180/PI(),180),IF(AND(C$9="C",C$10="D"),IF((($C$7*Coefficients!$F$16)/($A3977*($C$4/100)))&lt;=1,2*ASIN(($C$7*Coefficients!$F$16)/( $A3977*($C$4/100)))*180/PI(),180),FALSE))))</f>
        <v>0.8933896192619053</v>
      </c>
      <c r="H3977" s="50">
        <f>IF(AND(C$9="L",C$10="IB"),(($C$7*Coefficients!$C$16)/($A3977*SIN(C$5*PI()/180))*100/2)^2*PI(),IF(AND(C$9="C",C$10="IB"),(($C$7*Coefficients!$D$16)/($A3977*SIN(C$5*PI()/180))*100/2)^2*PI(),IF(AND(C$9="L",C$10="D"),(($C$7*Coefficients!$E$16)/($A3977*SIN(C$5*PI()/180))*100/2)^2*PI(),IF(AND(C$9="C",C$10="D"),(($C$7* Coefficients!$F$16)/($A3977*SIN(C$5*PI()/180))*100/2)^2*PI(),FALSE))))</f>
        <v>0.3349404774669828</v>
      </c>
      <c r="I3977" s="42">
        <f t="shared" si="436"/>
        <v>9.143026678320107E-3</v>
      </c>
      <c r="L3977" s="44"/>
    </row>
    <row r="3978" spans="1:12" x14ac:dyDescent="0.25">
      <c r="A3978" s="51">
        <f t="shared" si="437"/>
        <v>87700.082114344943</v>
      </c>
      <c r="B3978" s="5">
        <f t="shared" si="431"/>
        <v>1.2481479058406945E-5</v>
      </c>
      <c r="C3978" s="49">
        <f t="shared" si="434"/>
        <v>-98.074678951975883</v>
      </c>
      <c r="D3978" s="5">
        <f t="shared" si="432"/>
        <v>843.61442400317696</v>
      </c>
      <c r="E3978" s="5">
        <f t="shared" si="433"/>
        <v>80857.075493379249</v>
      </c>
      <c r="F3978" s="5">
        <f t="shared" si="435"/>
        <v>49.07718029354119</v>
      </c>
      <c r="G3978" s="16">
        <f>IF(AND(C$9="L",C$10="IB"),IF((($C$7*Coefficients!$C$16)/($A3978*($C$4/100)))&lt;=1,2*ASIN(($C$7*Coefficients!$C$16)/( $A3978*($C$4/100)))*180/PI(),180),IF(AND(C$9="C",C$10="IB"),IF((($C$7*Coefficients!$D$16)/($A3978*($C$4/100)))&lt;=1,2*ASIN(($C$7*Coefficients!$D$16)/( $A3978*($C$4/100)))*180/PI(),180),IF(AND(C$9="L",C$10="D"),IF((($C$7*Coefficients!$E$16)/($A3978*($C$4/100)))&lt;=1,2*ASIN(($C$7*Coefficients!$E$16)/( $A3978*($C$4/100)))*180/PI(),180),IF(AND(C$9="C",C$10="D"),IF((($C$7*Coefficients!$F$16)/($A3978*($C$4/100)))&lt;=1,2*ASIN(($C$7*Coefficients!$F$16)/( $A3978*($C$4/100)))*180/PI(),180),FALSE))))</f>
        <v>0.89133483866798358</v>
      </c>
      <c r="H3978" s="50">
        <f>IF(AND(C$9="L",C$10="IB"),(($C$7*Coefficients!$C$16)/($A3978*SIN(C$5*PI()/180))*100/2)^2*PI(),IF(AND(C$9="C",C$10="IB"),(($C$7*Coefficients!$D$16)/($A3978*SIN(C$5*PI()/180))*100/2)^2*PI(),IF(AND(C$9="L",C$10="D"),(($C$7*Coefficients!$E$16)/($A3978*SIN(C$5*PI()/180))*100/2)^2*PI(),IF(AND(C$9="C",C$10="D"),(($C$7* Coefficients!$F$16)/($A3978*SIN(C$5*PI()/180))*100/2)^2*PI(),FALSE))))</f>
        <v>0.33340156576094165</v>
      </c>
      <c r="I3978" s="42">
        <f t="shared" si="436"/>
        <v>9.1219983004912769E-3</v>
      </c>
      <c r="L3978" s="44"/>
    </row>
    <row r="3979" spans="1:12" x14ac:dyDescent="0.25">
      <c r="A3979" s="51">
        <f t="shared" si="437"/>
        <v>87902.251683069859</v>
      </c>
      <c r="B3979" s="5">
        <f t="shared" si="431"/>
        <v>3.4209391122859976E-4</v>
      </c>
      <c r="C3979" s="49">
        <f t="shared" si="434"/>
        <v>-69.317093111057773</v>
      </c>
      <c r="D3979" s="5">
        <f t="shared" si="432"/>
        <v>845.55915609645444</v>
      </c>
      <c r="E3979" s="5">
        <f t="shared" si="433"/>
        <v>81230.294796381044</v>
      </c>
      <c r="F3979" s="5">
        <f t="shared" si="435"/>
        <v>49.097180293541186</v>
      </c>
      <c r="G3979" s="16">
        <f>IF(AND(C$9="L",C$10="IB"),IF((($C$7*Coefficients!$C$16)/($A3979*($C$4/100)))&lt;=1,2*ASIN(($C$7*Coefficients!$C$16)/( $A3979*($C$4/100)))*180/PI(),180),IF(AND(C$9="C",C$10="IB"),IF((($C$7*Coefficients!$D$16)/($A3979*($C$4/100)))&lt;=1,2*ASIN(($C$7*Coefficients!$D$16)/( $A3979*($C$4/100)))*180/PI(),180),IF(AND(C$9="L",C$10="D"),IF((($C$7*Coefficients!$E$16)/($A3979*($C$4/100)))&lt;=1,2*ASIN(($C$7*Coefficients!$E$16)/( $A3979*($C$4/100)))*180/PI(),180),IF(AND(C$9="C",C$10="D"),IF((($C$7*Coefficients!$F$16)/($A3979*($C$4/100)))&lt;=1,2*ASIN(($C$7*Coefficients!$F$16)/( $A3979*($C$4/100)))*180/PI(),180),FALSE))))</f>
        <v>0.88928478422389834</v>
      </c>
      <c r="H3979" s="50">
        <f>IF(AND(C$9="L",C$10="IB"),(($C$7*Coefficients!$C$16)/($A3979*SIN(C$5*PI()/180))*100/2)^2*PI(),IF(AND(C$9="C",C$10="IB"),(($C$7*Coefficients!$D$16)/($A3979*SIN(C$5*PI()/180))*100/2)^2*PI(),IF(AND(C$9="L",C$10="D"),(($C$7*Coefficients!$E$16)/($A3979*SIN(C$5*PI()/180))*100/2)^2*PI(),IF(AND(C$9="C",C$10="D"),(($C$7* Coefficients!$F$16)/($A3979*SIN(C$5*PI()/180))*100/2)^2*PI(),FALSE))))</f>
        <v>0.33186972471192278</v>
      </c>
      <c r="I3979" s="42">
        <f t="shared" si="436"/>
        <v>9.1010182865893692E-3</v>
      </c>
      <c r="L3979" s="44"/>
    </row>
    <row r="3980" spans="1:12" x14ac:dyDescent="0.25">
      <c r="A3980" s="51">
        <f t="shared" si="437"/>
        <v>88104.887300782793</v>
      </c>
      <c r="B3980" s="5">
        <f t="shared" si="431"/>
        <v>6.4408721240246844E-4</v>
      </c>
      <c r="C3980" s="49">
        <f t="shared" si="434"/>
        <v>-63.821106463339603</v>
      </c>
      <c r="D3980" s="5">
        <f t="shared" si="432"/>
        <v>847.50837126020474</v>
      </c>
      <c r="E3980" s="5">
        <f t="shared" si="433"/>
        <v>81605.236801413354</v>
      </c>
      <c r="F3980" s="5">
        <f t="shared" si="435"/>
        <v>49.117180293541189</v>
      </c>
      <c r="G3980" s="16">
        <f>IF(AND(C$9="L",C$10="IB"),IF((($C$7*Coefficients!$C$16)/($A3980*($C$4/100)))&lt;=1,2*ASIN(($C$7*Coefficients!$C$16)/( $A3980*($C$4/100)))*180/PI(),180),IF(AND(C$9="C",C$10="IB"),IF((($C$7*Coefficients!$D$16)/($A3980*($C$4/100)))&lt;=1,2*ASIN(($C$7*Coefficients!$D$16)/( $A3980*($C$4/100)))*180/PI(),180),IF(AND(C$9="L",C$10="D"),IF((($C$7*Coefficients!$E$16)/($A3980*($C$4/100)))&lt;=1,2*ASIN(($C$7*Coefficients!$E$16)/( $A3980*($C$4/100)))*180/PI(),180),IF(AND(C$9="C",C$10="D"),IF((($C$7*Coefficients!$F$16)/($A3980*($C$4/100)))&lt;=1,2*ASIN(($C$7*Coefficients!$F$16)/( $A3980*($C$4/100)))*180/PI(),180),FALSE))))</f>
        <v>0.88723944505784047</v>
      </c>
      <c r="H3980" s="50">
        <f>IF(AND(C$9="L",C$10="IB"),(($C$7*Coefficients!$C$16)/($A3980*SIN(C$5*PI()/180))*100/2)^2*PI(),IF(AND(C$9="C",C$10="IB"),(($C$7*Coefficients!$D$16)/($A3980*SIN(C$5*PI()/180))*100/2)^2*PI(),IF(AND(C$9="L",C$10="D"),(($C$7*Coefficients!$E$16)/($A3980*SIN(C$5*PI()/180))*100/2)^2*PI(),IF(AND(C$9="C",C$10="D"),(($C$7* Coefficients!$F$16)/($A3980*SIN(C$5*PI()/180))*100/2)^2*PI(),FALSE))))</f>
        <v>0.33034492183320768</v>
      </c>
      <c r="I3980" s="42">
        <f t="shared" si="436"/>
        <v>9.0800865253804382E-3</v>
      </c>
      <c r="L3980" s="44"/>
    </row>
    <row r="3981" spans="1:12" x14ac:dyDescent="0.25">
      <c r="A3981" s="51">
        <f t="shared" si="437"/>
        <v>88307.990041837606</v>
      </c>
      <c r="B3981" s="5">
        <f t="shared" si="431"/>
        <v>8.9533711299370343E-4</v>
      </c>
      <c r="C3981" s="49">
        <f t="shared" si="434"/>
        <v>-60.960268260229775</v>
      </c>
      <c r="D3981" s="5">
        <f t="shared" si="432"/>
        <v>849.46207982897238</v>
      </c>
      <c r="E3981" s="5">
        <f t="shared" si="433"/>
        <v>81981.909460107418</v>
      </c>
      <c r="F3981" s="5">
        <f t="shared" si="435"/>
        <v>49.137180293541185</v>
      </c>
      <c r="G3981" s="16">
        <f>IF(AND(C$9="L",C$10="IB"),IF((($C$7*Coefficients!$C$16)/($A3981*($C$4/100)))&lt;=1,2*ASIN(($C$7*Coefficients!$C$16)/( $A3981*($C$4/100)))*180/PI(),180),IF(AND(C$9="C",C$10="IB"),IF((($C$7*Coefficients!$D$16)/($A3981*($C$4/100)))&lt;=1,2*ASIN(($C$7*Coefficients!$D$16)/( $A3981*($C$4/100)))*180/PI(),180),IF(AND(C$9="L",C$10="D"),IF((($C$7*Coefficients!$E$16)/($A3981*($C$4/100)))&lt;=1,2*ASIN(($C$7*Coefficients!$E$16)/( $A3981*($C$4/100)))*180/PI(),180),IF(AND(C$9="C",C$10="D"),IF((($C$7*Coefficients!$F$16)/($A3981*($C$4/100)))&lt;=1,2*ASIN(($C$7*Coefficients!$F$16)/( $A3981*($C$4/100)))*180/PI(),180),FALSE))))</f>
        <v>0.88519881032301884</v>
      </c>
      <c r="H3981" s="50">
        <f>IF(AND(C$9="L",C$10="IB"),(($C$7*Coefficients!$C$16)/($A3981*SIN(C$5*PI()/180))*100/2)^2*PI(),IF(AND(C$9="C",C$10="IB"),(($C$7*Coefficients!$D$16)/($A3981*SIN(C$5*PI()/180))*100/2)^2*PI(),IF(AND(C$9="L",C$10="D"),(($C$7*Coefficients!$E$16)/($A3981*SIN(C$5*PI()/180))*100/2)^2*PI(),IF(AND(C$9="C",C$10="D"),(($C$7* Coefficients!$F$16)/($A3981*SIN(C$5*PI()/180))*100/2)^2*PI(),FALSE))))</f>
        <v>0.32882712478734166</v>
      </c>
      <c r="I3981" s="42">
        <f t="shared" si="436"/>
        <v>9.0592029058863717E-3</v>
      </c>
      <c r="L3981" s="44"/>
    </row>
    <row r="3982" spans="1:12" x14ac:dyDescent="0.25">
      <c r="A3982" s="51">
        <f t="shared" si="437"/>
        <v>88511.560983064832</v>
      </c>
      <c r="B3982" s="5">
        <f t="shared" si="431"/>
        <v>1.0765191105620818E-3</v>
      </c>
      <c r="C3982" s="49">
        <f t="shared" si="434"/>
        <v>-59.359565121956379</v>
      </c>
      <c r="D3982" s="5">
        <f t="shared" si="432"/>
        <v>851.42029216112599</v>
      </c>
      <c r="E3982" s="5">
        <f t="shared" si="433"/>
        <v>82360.320760797651</v>
      </c>
      <c r="F3982" s="5">
        <f t="shared" si="435"/>
        <v>49.157180293541181</v>
      </c>
      <c r="G3982" s="16">
        <f>IF(AND(C$9="L",C$10="IB"),IF((($C$7*Coefficients!$C$16)/($A3982*($C$4/100)))&lt;=1,2*ASIN(($C$7*Coefficients!$C$16)/( $A3982*($C$4/100)))*180/PI(),180),IF(AND(C$9="C",C$10="IB"),IF((($C$7*Coefficients!$D$16)/($A3982*($C$4/100)))&lt;=1,2*ASIN(($C$7*Coefficients!$D$16)/( $A3982*($C$4/100)))*180/PI(),180),IF(AND(C$9="L",C$10="D"),IF((($C$7*Coefficients!$E$16)/($A3982*($C$4/100)))&lt;=1,2*ASIN(($C$7*Coefficients!$E$16)/( $A3982*($C$4/100)))*180/PI(),180),IF(AND(C$9="C",C$10="D"),IF((($C$7*Coefficients!$F$16)/($A3982*($C$4/100)))&lt;=1,2*ASIN(($C$7*Coefficients!$F$16)/( $A3982*($C$4/100)))*180/PI(),180),FALSE))))</f>
        <v>0.88316286919760223</v>
      </c>
      <c r="H3982" s="50">
        <f>IF(AND(C$9="L",C$10="IB"),(($C$7*Coefficients!$C$16)/($A3982*SIN(C$5*PI()/180))*100/2)^2*PI(),IF(AND(C$9="C",C$10="IB"),(($C$7*Coefficients!$D$16)/($A3982*SIN(C$5*PI()/180))*100/2)^2*PI(),IF(AND(C$9="L",C$10="D"),(($C$7*Coefficients!$E$16)/($A3982*SIN(C$5*PI()/180))*100/2)^2*PI(),IF(AND(C$9="C",C$10="D"),(($C$7* Coefficients!$F$16)/($A3982*SIN(C$5*PI()/180))*100/2)^2*PI(),FALSE))))</f>
        <v>0.3273163013854466</v>
      </c>
      <c r="I3982" s="42">
        <f t="shared" si="436"/>
        <v>9.0383673173842927E-3</v>
      </c>
      <c r="L3982" s="44"/>
    </row>
    <row r="3983" spans="1:12" x14ac:dyDescent="0.25">
      <c r="A3983" s="51">
        <f t="shared" si="437"/>
        <v>88715.601203777333</v>
      </c>
      <c r="B3983" s="5">
        <f t="shared" si="431"/>
        <v>1.1736369594155195E-3</v>
      </c>
      <c r="C3983" s="49">
        <f t="shared" si="434"/>
        <v>-58.609324448573695</v>
      </c>
      <c r="D3983" s="5">
        <f t="shared" si="432"/>
        <v>853.38301863891229</v>
      </c>
      <c r="E3983" s="5">
        <f t="shared" si="433"/>
        <v>82740.478728690854</v>
      </c>
      <c r="F3983" s="5">
        <f t="shared" si="435"/>
        <v>49.177180293541191</v>
      </c>
      <c r="G3983" s="16">
        <f>IF(AND(C$9="L",C$10="IB"),IF((($C$7*Coefficients!$C$16)/($A3983*($C$4/100)))&lt;=1,2*ASIN(($C$7*Coefficients!$C$16)/( $A3983*($C$4/100)))*180/PI(),180),IF(AND(C$9="C",C$10="IB"),IF((($C$7*Coefficients!$D$16)/($A3983*($C$4/100)))&lt;=1,2*ASIN(($C$7*Coefficients!$D$16)/( $A3983*($C$4/100)))*180/PI(),180),IF(AND(C$9="L",C$10="D"),IF((($C$7*Coefficients!$E$16)/($A3983*($C$4/100)))&lt;=1,2*ASIN(($C$7*Coefficients!$E$16)/( $A3983*($C$4/100)))*180/PI(),180),IF(AND(C$9="C",C$10="D"),IF((($C$7*Coefficients!$F$16)/($A3983*($C$4/100)))&lt;=1,2*ASIN(($C$7*Coefficients!$F$16)/( $A3983*($C$4/100)))*180/PI(),180),FALSE))))</f>
        <v>0.88113161088466296</v>
      </c>
      <c r="H3983" s="50">
        <f>IF(AND(C$9="L",C$10="IB"),(($C$7*Coefficients!$C$16)/($A3983*SIN(C$5*PI()/180))*100/2)^2*PI(),IF(AND(C$9="C",C$10="IB"),(($C$7*Coefficients!$D$16)/($A3983*SIN(C$5*PI()/180))*100/2)^2*PI(),IF(AND(C$9="L",C$10="D"),(($C$7*Coefficients!$E$16)/($A3983*SIN(C$5*PI()/180))*100/2)^2*PI(),IF(AND(C$9="C",C$10="D"),(($C$7* Coefficients!$F$16)/($A3983*SIN(C$5*PI()/180))*100/2)^2*PI(),FALSE))))</f>
        <v>0.32581241958653878</v>
      </c>
      <c r="I3983" s="42">
        <f t="shared" si="436"/>
        <v>9.0175796494059903E-3</v>
      </c>
      <c r="L3983" s="44"/>
    </row>
    <row r="3984" spans="1:12" x14ac:dyDescent="0.25">
      <c r="A3984" s="51">
        <f t="shared" si="437"/>
        <v>88920.11178577604</v>
      </c>
      <c r="B3984" s="5">
        <f t="shared" si="431"/>
        <v>1.1791581305902593E-3</v>
      </c>
      <c r="C3984" s="49">
        <f t="shared" si="434"/>
        <v>-58.568559001783896</v>
      </c>
      <c r="D3984" s="5">
        <f t="shared" si="432"/>
        <v>855.3502696685116</v>
      </c>
      <c r="E3984" s="5">
        <f t="shared" si="433"/>
        <v>83122.391426036484</v>
      </c>
      <c r="F3984" s="5">
        <f t="shared" si="435"/>
        <v>49.197180293541187</v>
      </c>
      <c r="G3984" s="16">
        <f>IF(AND(C$9="L",C$10="IB"),IF((($C$7*Coefficients!$C$16)/($A3984*($C$4/100)))&lt;=1,2*ASIN(($C$7*Coefficients!$C$16)/( $A3984*($C$4/100)))*180/PI(),180),IF(AND(C$9="C",C$10="IB"),IF((($C$7*Coefficients!$D$16)/($A3984*($C$4/100)))&lt;=1,2*ASIN(($C$7*Coefficients!$D$16)/( $A3984*($C$4/100)))*180/PI(),180),IF(AND(C$9="L",C$10="D"),IF((($C$7*Coefficients!$E$16)/($A3984*($C$4/100)))&lt;=1,2*ASIN(($C$7*Coefficients!$E$16)/( $A3984*($C$4/100)))*180/PI(),180),IF(AND(C$9="C",C$10="D"),IF((($C$7*Coefficients!$F$16)/($A3984*($C$4/100)))&lt;=1,2*ASIN(($C$7*Coefficients!$F$16)/( $A3984*($C$4/100)))*180/PI(),180),FALSE))))</f>
        <v>0.87910502461211815</v>
      </c>
      <c r="H3984" s="50">
        <f>IF(AND(C$9="L",C$10="IB"),(($C$7*Coefficients!$C$16)/($A3984*SIN(C$5*PI()/180))*100/2)^2*PI(),IF(AND(C$9="C",C$10="IB"),(($C$7*Coefficients!$D$16)/($A3984*SIN(C$5*PI()/180))*100/2)^2*PI(),IF(AND(C$9="L",C$10="D"),(($C$7*Coefficients!$E$16)/($A3984*SIN(C$5*PI()/180))*100/2)^2*PI(),IF(AND(C$9="C",C$10="D"),(($C$7* Coefficients!$F$16)/($A3984*SIN(C$5*PI()/180))*100/2)^2*PI(),FALSE))))</f>
        <v>0.32431544749684937</v>
      </c>
      <c r="I3984" s="42">
        <f t="shared" si="436"/>
        <v>8.9968397917373159E-3</v>
      </c>
      <c r="L3984" s="44"/>
    </row>
    <row r="3985" spans="1:12" x14ac:dyDescent="0.25">
      <c r="A3985" s="51">
        <f t="shared" si="437"/>
        <v>89125.093813355707</v>
      </c>
      <c r="B3985" s="5">
        <f t="shared" si="431"/>
        <v>1.0926603142156631E-3</v>
      </c>
      <c r="C3985" s="49">
        <f t="shared" si="434"/>
        <v>-59.2302966071247</v>
      </c>
      <c r="D3985" s="5">
        <f t="shared" si="432"/>
        <v>857.32205568009329</v>
      </c>
      <c r="E3985" s="5">
        <f t="shared" si="433"/>
        <v>83506.066952297755</v>
      </c>
      <c r="F3985" s="5">
        <f t="shared" si="435"/>
        <v>49.217180293541183</v>
      </c>
      <c r="G3985" s="16">
        <f>IF(AND(C$9="L",C$10="IB"),IF((($C$7*Coefficients!$C$16)/($A3985*($C$4/100)))&lt;=1,2*ASIN(($C$7*Coefficients!$C$16)/( $A3985*($C$4/100)))*180/PI(),180),IF(AND(C$9="C",C$10="IB"),IF((($C$7*Coefficients!$D$16)/($A3985*($C$4/100)))&lt;=1,2*ASIN(($C$7*Coefficients!$D$16)/( $A3985*($C$4/100)))*180/PI(),180),IF(AND(C$9="L",C$10="D"),IF((($C$7*Coefficients!$E$16)/($A3985*($C$4/100)))&lt;=1,2*ASIN(($C$7*Coefficients!$E$16)/( $A3985*($C$4/100)))*180/PI(),180),IF(AND(C$9="C",C$10="D"),IF((($C$7*Coefficients!$F$16)/($A3985*($C$4/100)))&lt;=1,2*ASIN(($C$7*Coefficients!$F$16)/( $A3985*($C$4/100)))*180/PI(),180),FALSE))))</f>
        <v>0.87708309963267417</v>
      </c>
      <c r="H3985" s="50">
        <f>IF(AND(C$9="L",C$10="IB"),(($C$7*Coefficients!$C$16)/($A3985*SIN(C$5*PI()/180))*100/2)^2*PI(),IF(AND(C$9="C",C$10="IB"),(($C$7*Coefficients!$D$16)/($A3985*SIN(C$5*PI()/180))*100/2)^2*PI(),IF(AND(C$9="L",C$10="D"),(($C$7*Coefficients!$E$16)/($A3985*SIN(C$5*PI()/180))*100/2)^2*PI(),IF(AND(C$9="C",C$10="D"),(($C$7* Coefficients!$F$16)/($A3985*SIN(C$5*PI()/180))*100/2)^2*PI(),FALSE))))</f>
        <v>0.32282535336914858</v>
      </c>
      <c r="I3985" s="42">
        <f t="shared" si="436"/>
        <v>8.9761476344176073E-3</v>
      </c>
      <c r="L3985" s="44"/>
    </row>
    <row r="3986" spans="1:12" x14ac:dyDescent="0.25">
      <c r="A3986" s="51">
        <f t="shared" si="437"/>
        <v>89330.548373310623</v>
      </c>
      <c r="B3986" s="5">
        <f t="shared" si="431"/>
        <v>9.2092924109078559E-4</v>
      </c>
      <c r="C3986" s="49">
        <f t="shared" si="434"/>
        <v>-60.715474744257449</v>
      </c>
      <c r="D3986" s="5">
        <f t="shared" si="432"/>
        <v>859.29838712787011</v>
      </c>
      <c r="E3986" s="5">
        <f t="shared" si="433"/>
        <v>83891.513444323165</v>
      </c>
      <c r="F3986" s="5">
        <f t="shared" si="435"/>
        <v>49.237180293541186</v>
      </c>
      <c r="G3986" s="16">
        <f>IF(AND(C$9="L",C$10="IB"),IF((($C$7*Coefficients!$C$16)/($A3986*($C$4/100)))&lt;=1,2*ASIN(($C$7*Coefficients!$C$16)/( $A3986*($C$4/100)))*180/PI(),180),IF(AND(C$9="C",C$10="IB"),IF((($C$7*Coefficients!$D$16)/($A3986*($C$4/100)))&lt;=1,2*ASIN(($C$7*Coefficients!$D$16)/( $A3986*($C$4/100)))*180/PI(),180),IF(AND(C$9="L",C$10="D"),IF((($C$7*Coefficients!$E$16)/($A3986*($C$4/100)))&lt;=1,2*ASIN(($C$7*Coefficients!$E$16)/( $A3986*($C$4/100)))*180/PI(),180),IF(AND(C$9="C",C$10="D"),IF((($C$7*Coefficients!$F$16)/($A3986*($C$4/100)))&lt;=1,2*ASIN(($C$7*Coefficients!$F$16)/( $A3986*($C$4/100)))*180/PI(),180),FALSE))))</f>
        <v>0.8750658252237673</v>
      </c>
      <c r="H3986" s="50">
        <f>IF(AND(C$9="L",C$10="IB"),(($C$7*Coefficients!$C$16)/($A3986*SIN(C$5*PI()/180))*100/2)^2*PI(),IF(AND(C$9="C",C$10="IB"),(($C$7*Coefficients!$D$16)/($A3986*SIN(C$5*PI()/180))*100/2)^2*PI(),IF(AND(C$9="L",C$10="D"),(($C$7*Coefficients!$E$16)/($A3986*SIN(C$5*PI()/180))*100/2)^2*PI(),IF(AND(C$9="C",C$10="D"),(($C$7* Coefficients!$F$16)/($A3986*SIN(C$5*PI()/180))*100/2)^2*PI(),FALSE))))</f>
        <v>0.3213421056020716</v>
      </c>
      <c r="I3986" s="42">
        <f t="shared" si="436"/>
        <v>8.9555030677391078E-3</v>
      </c>
      <c r="L3986" s="44"/>
    </row>
    <row r="3987" spans="1:12" x14ac:dyDescent="0.25">
      <c r="A3987" s="51">
        <f t="shared" si="437"/>
        <v>89536.476554940426</v>
      </c>
      <c r="B3987" s="5">
        <f t="shared" si="431"/>
        <v>6.7749002871504314E-4</v>
      </c>
      <c r="C3987" s="49">
        <f t="shared" si="434"/>
        <v>-63.381941846883734</v>
      </c>
      <c r="D3987" s="5">
        <f t="shared" si="432"/>
        <v>861.27927449015499</v>
      </c>
      <c r="E3987" s="5">
        <f t="shared" si="433"/>
        <v>84278.739076519312</v>
      </c>
      <c r="F3987" s="5">
        <f t="shared" si="435"/>
        <v>49.257180293541182</v>
      </c>
      <c r="G3987" s="16">
        <f>IF(AND(C$9="L",C$10="IB"),IF((($C$7*Coefficients!$C$16)/($A3987*($C$4/100)))&lt;=1,2*ASIN(($C$7*Coefficients!$C$16)/( $A3987*($C$4/100)))*180/PI(),180),IF(AND(C$9="C",C$10="IB"),IF((($C$7*Coefficients!$D$16)/($A3987*($C$4/100)))&lt;=1,2*ASIN(($C$7*Coefficients!$D$16)/( $A3987*($C$4/100)))*180/PI(),180),IF(AND(C$9="L",C$10="D"),IF((($C$7*Coefficients!$E$16)/($A3987*($C$4/100)))&lt;=1,2*ASIN(($C$7*Coefficients!$E$16)/( $A3987*($C$4/100)))*180/PI(),180),IF(AND(C$9="C",C$10="D"),IF((($C$7*Coefficients!$F$16)/($A3987*($C$4/100)))&lt;=1,2*ASIN(($C$7*Coefficients!$F$16)/( $A3987*($C$4/100)))*180/PI(),180),FALSE))))</f>
        <v>0.87305319068750931</v>
      </c>
      <c r="H3987" s="50">
        <f>IF(AND(C$9="L",C$10="IB"),(($C$7*Coefficients!$C$16)/($A3987*SIN(C$5*PI()/180))*100/2)^2*PI(),IF(AND(C$9="C",C$10="IB"),(($C$7*Coefficients!$D$16)/($A3987*SIN(C$5*PI()/180))*100/2)^2*PI(),IF(AND(C$9="L",C$10="D"),(($C$7*Coefficients!$E$16)/($A3987*SIN(C$5*PI()/180))*100/2)^2*PI(),IF(AND(C$9="C",C$10="D"),(($C$7* Coefficients!$F$16)/($A3987*SIN(C$5*PI()/180))*100/2)^2*PI(),FALSE))))</f>
        <v>0.31986567273944866</v>
      </c>
      <c r="I3987" s="42">
        <f t="shared" si="436"/>
        <v>8.9349059822463796E-3</v>
      </c>
      <c r="L3987" s="44"/>
    </row>
    <row r="3988" spans="1:12" x14ac:dyDescent="0.25">
      <c r="A3988" s="51">
        <f t="shared" si="437"/>
        <v>89742.879450055843</v>
      </c>
      <c r="B3988" s="5">
        <f t="shared" si="431"/>
        <v>3.815987604094138E-4</v>
      </c>
      <c r="C3988" s="49">
        <f t="shared" si="434"/>
        <v>-68.367860894674664</v>
      </c>
      <c r="D3988" s="5">
        <f t="shared" si="432"/>
        <v>863.26472826941551</v>
      </c>
      <c r="E3988" s="5">
        <f t="shared" si="433"/>
        <v>84667.752061024104</v>
      </c>
      <c r="F3988" s="5">
        <f t="shared" si="435"/>
        <v>49.277180293541186</v>
      </c>
      <c r="G3988" s="16">
        <f>IF(AND(C$9="L",C$10="IB"),IF((($C$7*Coefficients!$C$16)/($A3988*($C$4/100)))&lt;=1,2*ASIN(($C$7*Coefficients!$C$16)/( $A3988*($C$4/100)))*180/PI(),180),IF(AND(C$9="C",C$10="IB"),IF((($C$7*Coefficients!$D$16)/($A3988*($C$4/100)))&lt;=1,2*ASIN(($C$7*Coefficients!$D$16)/( $A3988*($C$4/100)))*180/PI(),180),IF(AND(C$9="L",C$10="D"),IF((($C$7*Coefficients!$E$16)/($A3988*($C$4/100)))&lt;=1,2*ASIN(($C$7*Coefficients!$E$16)/( $A3988*($C$4/100)))*180/PI(),180),IF(AND(C$9="C",C$10="D"),IF((($C$7*Coefficients!$F$16)/($A3988*($C$4/100)))&lt;=1,2*ASIN(($C$7*Coefficients!$F$16)/( $A3988*($C$4/100)))*180/PI(),180),FALSE))))</f>
        <v>0.87104518535062825</v>
      </c>
      <c r="H3988" s="50">
        <f>IF(AND(C$9="L",C$10="IB"),(($C$7*Coefficients!$C$16)/($A3988*SIN(C$5*PI()/180))*100/2)^2*PI(),IF(AND(C$9="C",C$10="IB"),(($C$7*Coefficients!$D$16)/($A3988*SIN(C$5*PI()/180))*100/2)^2*PI(),IF(AND(C$9="L",C$10="D"),(($C$7*Coefficients!$E$16)/($A3988*SIN(C$5*PI()/180))*100/2)^2*PI(),IF(AND(C$9="C",C$10="D"),(($C$7* Coefficients!$F$16)/($A3988*SIN(C$5*PI()/180))*100/2)^2*PI(),FALSE))))</f>
        <v>0.31839602346963769</v>
      </c>
      <c r="I3988" s="42">
        <f t="shared" si="436"/>
        <v>8.9143562687357281E-3</v>
      </c>
      <c r="L3988" s="44"/>
    </row>
    <row r="3989" spans="1:12" x14ac:dyDescent="0.25">
      <c r="A3989" s="51">
        <f t="shared" si="437"/>
        <v>89949.758152984461</v>
      </c>
      <c r="B3989" s="5">
        <f t="shared" si="431"/>
        <v>5.6764612954238663E-5</v>
      </c>
      <c r="C3989" s="49">
        <f t="shared" si="434"/>
        <v>-84.918446380159168</v>
      </c>
      <c r="D3989" s="5">
        <f t="shared" si="432"/>
        <v>865.25475899232981</v>
      </c>
      <c r="E3989" s="5">
        <f t="shared" si="433"/>
        <v>85058.560647880935</v>
      </c>
      <c r="F3989" s="5">
        <f t="shared" si="435"/>
        <v>49.297180293541189</v>
      </c>
      <c r="G3989" s="16">
        <f>IF(AND(C$9="L",C$10="IB"),IF((($C$7*Coefficients!$C$16)/($A3989*($C$4/100)))&lt;=1,2*ASIN(($C$7*Coefficients!$C$16)/( $A3989*($C$4/100)))*180/PI(),180),IF(AND(C$9="C",C$10="IB"),IF((($C$7*Coefficients!$D$16)/($A3989*($C$4/100)))&lt;=1,2*ASIN(($C$7*Coefficients!$D$16)/( $A3989*($C$4/100)))*180/PI(),180),IF(AND(C$9="L",C$10="D"),IF((($C$7*Coefficients!$E$16)/($A3989*($C$4/100)))&lt;=1,2*ASIN(($C$7*Coefficients!$E$16)/( $A3989*($C$4/100)))*180/PI(),180),IF(AND(C$9="C",C$10="D"),IF((($C$7*Coefficients!$F$16)/($A3989*($C$4/100)))&lt;=1,2*ASIN(($C$7*Coefficients!$F$16)/( $A3989*($C$4/100)))*180/PI(),180),FALSE))))</f>
        <v>0.86904179856441366</v>
      </c>
      <c r="H3989" s="50">
        <f>IF(AND(C$9="L",C$10="IB"),(($C$7*Coefficients!$C$16)/($A3989*SIN(C$5*PI()/180))*100/2)^2*PI(),IF(AND(C$9="C",C$10="IB"),(($C$7*Coefficients!$D$16)/($A3989*SIN(C$5*PI()/180))*100/2)^2*PI(),IF(AND(C$9="L",C$10="D"),(($C$7*Coefficients!$E$16)/($A3989*SIN(C$5*PI()/180))*100/2)^2*PI(),IF(AND(C$9="C",C$10="D"),(($C$7* Coefficients!$F$16)/($A3989*SIN(C$5*PI()/180))*100/2)^2*PI(),FALSE))))</f>
        <v>0.31693312662486139</v>
      </c>
      <c r="I3989" s="42">
        <f t="shared" si="436"/>
        <v>8.8938538182546135E-3</v>
      </c>
      <c r="L3989" s="44"/>
    </row>
    <row r="3990" spans="1:12" x14ac:dyDescent="0.25">
      <c r="A3990" s="51">
        <f t="shared" si="437"/>
        <v>90157.113760576583</v>
      </c>
      <c r="B3990" s="5">
        <f t="shared" si="431"/>
        <v>2.7108797001020257E-4</v>
      </c>
      <c r="C3990" s="49">
        <f t="shared" si="434"/>
        <v>-71.337795090965642</v>
      </c>
      <c r="D3990" s="5">
        <f t="shared" si="432"/>
        <v>867.24937720984269</v>
      </c>
      <c r="E3990" s="5">
        <f t="shared" si="433"/>
        <v>85451.173125213681</v>
      </c>
      <c r="F3990" s="5">
        <f t="shared" si="435"/>
        <v>49.317180293541185</v>
      </c>
      <c r="G3990" s="16">
        <f>IF(AND(C$9="L",C$10="IB"),IF((($C$7*Coefficients!$C$16)/($A3990*($C$4/100)))&lt;=1,2*ASIN(($C$7*Coefficients!$C$16)/( $A3990*($C$4/100)))*180/PI(),180),IF(AND(C$9="C",C$10="IB"),IF((($C$7*Coefficients!$D$16)/($A3990*($C$4/100)))&lt;=1,2*ASIN(($C$7*Coefficients!$D$16)/( $A3990*($C$4/100)))*180/PI(),180),IF(AND(C$9="L",C$10="D"),IF((($C$7*Coefficients!$E$16)/($A3990*($C$4/100)))&lt;=1,2*ASIN(($C$7*Coefficients!$E$16)/( $A3990*($C$4/100)))*180/PI(),180),IF(AND(C$9="C",C$10="D"),IF((($C$7*Coefficients!$F$16)/($A3990*($C$4/100)))&lt;=1,2*ASIN(($C$7*Coefficients!$F$16)/( $A3990*($C$4/100)))*180/PI(),180),FALSE))))</f>
        <v>0.86704301970465825</v>
      </c>
      <c r="H3990" s="50">
        <f>IF(AND(C$9="L",C$10="IB"),(($C$7*Coefficients!$C$16)/($A3990*SIN(C$5*PI()/180))*100/2)^2*PI(),IF(AND(C$9="C",C$10="IB"),(($C$7*Coefficients!$D$16)/($A3990*SIN(C$5*PI()/180))*100/2)^2*PI(),IF(AND(C$9="L",C$10="D"),(($C$7*Coefficients!$E$16)/($A3990*SIN(C$5*PI()/180))*100/2)^2*PI(),IF(AND(C$9="C",C$10="D"),(($C$7* Coefficients!$F$16)/($A3990*SIN(C$5*PI()/180))*100/2)^2*PI(),FALSE))))</f>
        <v>0.31547695118054464</v>
      </c>
      <c r="I3990" s="42">
        <f t="shared" si="436"/>
        <v>8.8733985221010891E-3</v>
      </c>
      <c r="L3990" s="44"/>
    </row>
    <row r="3991" spans="1:12" x14ac:dyDescent="0.25">
      <c r="A3991" s="51">
        <f t="shared" si="437"/>
        <v>90364.947372210998</v>
      </c>
      <c r="B3991" s="5">
        <f t="shared" si="431"/>
        <v>5.7567610669359212E-4</v>
      </c>
      <c r="C3991" s="49">
        <f t="shared" si="434"/>
        <v>-64.796435909298097</v>
      </c>
      <c r="D3991" s="5">
        <f t="shared" si="432"/>
        <v>869.24859349722169</v>
      </c>
      <c r="E3991" s="5">
        <f t="shared" si="433"/>
        <v>85845.597819402523</v>
      </c>
      <c r="F3991" s="5">
        <f t="shared" si="435"/>
        <v>49.337180293541181</v>
      </c>
      <c r="G3991" s="16">
        <f>IF(AND(C$9="L",C$10="IB"),IF((($C$7*Coefficients!$C$16)/($A3991*($C$4/100)))&lt;=1,2*ASIN(($C$7*Coefficients!$C$16)/( $A3991*($C$4/100)))*180/PI(),180),IF(AND(C$9="C",C$10="IB"),IF((($C$7*Coefficients!$D$16)/($A3991*($C$4/100)))&lt;=1,2*ASIN(($C$7*Coefficients!$D$16)/( $A3991*($C$4/100)))*180/PI(),180),IF(AND(C$9="L",C$10="D"),IF((($C$7*Coefficients!$E$16)/($A3991*($C$4/100)))&lt;=1,2*ASIN(($C$7*Coefficients!$E$16)/( $A3991*($C$4/100)))*180/PI(),180),IF(AND(C$9="C",C$10="D"),IF((($C$7*Coefficients!$F$16)/($A3991*($C$4/100)))&lt;=1,2*ASIN(($C$7*Coefficients!$F$16)/( $A3991*($C$4/100)))*180/PI(),180),FALSE))))</f>
        <v>0.86504883817160316</v>
      </c>
      <c r="H3991" s="50">
        <f>IF(AND(C$9="L",C$10="IB"),(($C$7*Coefficients!$C$16)/($A3991*SIN(C$5*PI()/180))*100/2)^2*PI(),IF(AND(C$9="C",C$10="IB"),(($C$7*Coefficients!$D$16)/($A3991*SIN(C$5*PI()/180))*100/2)^2*PI(),IF(AND(C$9="L",C$10="D"),(($C$7*Coefficients!$E$16)/($A3991*SIN(C$5*PI()/180))*100/2)^2*PI(),IF(AND(C$9="C",C$10="D"),(($C$7* Coefficients!$F$16)/($A3991*SIN(C$5*PI()/180))*100/2)^2*PI(),FALSE))))</f>
        <v>0.31402746625465716</v>
      </c>
      <c r="I3991" s="42">
        <f t="shared" si="436"/>
        <v>8.8529902718232079E-3</v>
      </c>
      <c r="L3991" s="44"/>
    </row>
    <row r="3992" spans="1:12" x14ac:dyDescent="0.25">
      <c r="A3992" s="51">
        <f t="shared" si="437"/>
        <v>90573.26008980081</v>
      </c>
      <c r="B3992" s="5">
        <f t="shared" si="431"/>
        <v>8.3247242555974349E-4</v>
      </c>
      <c r="C3992" s="49">
        <f t="shared" si="434"/>
        <v>-61.592602859149423</v>
      </c>
      <c r="D3992" s="5">
        <f t="shared" si="432"/>
        <v>871.25241845411199</v>
      </c>
      <c r="E3992" s="5">
        <f t="shared" si="433"/>
        <v>86241.843095260323</v>
      </c>
      <c r="F3992" s="5">
        <f t="shared" si="435"/>
        <v>49.357180293541177</v>
      </c>
      <c r="G3992" s="16">
        <f>IF(AND(C$9="L",C$10="IB"),IF((($C$7*Coefficients!$C$16)/($A3992*($C$4/100)))&lt;=1,2*ASIN(($C$7*Coefficients!$C$16)/( $A3992*($C$4/100)))*180/PI(),180),IF(AND(C$9="C",C$10="IB"),IF((($C$7*Coefficients!$D$16)/($A3992*($C$4/100)))&lt;=1,2*ASIN(($C$7*Coefficients!$D$16)/( $A3992*($C$4/100)))*180/PI(),180),IF(AND(C$9="L",C$10="D"),IF((($C$7*Coefficients!$E$16)/($A3992*($C$4/100)))&lt;=1,2*ASIN(($C$7*Coefficients!$E$16)/( $A3992*($C$4/100)))*180/PI(),180),IF(AND(C$9="C",C$10="D"),IF((($C$7*Coefficients!$F$16)/($A3992*($C$4/100)))&lt;=1,2*ASIN(($C$7*Coefficients!$F$16)/( $A3992*($C$4/100)))*180/PI(),180),FALSE))))</f>
        <v>0.86305924338988083</v>
      </c>
      <c r="H3992" s="50">
        <f>IF(AND(C$9="L",C$10="IB"),(($C$7*Coefficients!$C$16)/($A3992*SIN(C$5*PI()/180))*100/2)^2*PI(),IF(AND(C$9="C",C$10="IB"),(($C$7*Coefficients!$D$16)/($A3992*SIN(C$5*PI()/180))*100/2)^2*PI(),IF(AND(C$9="L",C$10="D"),(($C$7*Coefficients!$E$16)/($A3992*SIN(C$5*PI()/180))*100/2)^2*PI(),IF(AND(C$9="C",C$10="D"),(($C$7* Coefficients!$F$16)/($A3992*SIN(C$5*PI()/180))*100/2)^2*PI(),FALSE))))</f>
        <v>0.3125846411070598</v>
      </c>
      <c r="I3992" s="42">
        <f t="shared" si="436"/>
        <v>8.8326289592184585E-3</v>
      </c>
      <c r="L3992" s="44"/>
    </row>
    <row r="3993" spans="1:12" x14ac:dyDescent="0.25">
      <c r="A3993" s="51">
        <f t="shared" si="437"/>
        <v>90782.053017799321</v>
      </c>
      <c r="B3993" s="5">
        <f t="shared" si="431"/>
        <v>1.0207058890621356E-3</v>
      </c>
      <c r="C3993" s="49">
        <f t="shared" si="434"/>
        <v>-59.821987590349586</v>
      </c>
      <c r="D3993" s="5">
        <f t="shared" si="432"/>
        <v>873.2608627045945</v>
      </c>
      <c r="E3993" s="5">
        <f t="shared" si="433"/>
        <v>86639.917356210266</v>
      </c>
      <c r="F3993" s="5">
        <f t="shared" si="435"/>
        <v>49.377180293541173</v>
      </c>
      <c r="G3993" s="16">
        <f>IF(AND(C$9="L",C$10="IB"),IF((($C$7*Coefficients!$C$16)/($A3993*($C$4/100)))&lt;=1,2*ASIN(($C$7*Coefficients!$C$16)/( $A3993*($C$4/100)))*180/PI(),180),IF(AND(C$9="C",C$10="IB"),IF((($C$7*Coefficients!$D$16)/($A3993*($C$4/100)))&lt;=1,2*ASIN(($C$7*Coefficients!$D$16)/( $A3993*($C$4/100)))*180/PI(),180),IF(AND(C$9="L",C$10="D"),IF((($C$7*Coefficients!$E$16)/($A3993*($C$4/100)))&lt;=1,2*ASIN(($C$7*Coefficients!$E$16)/( $A3993*($C$4/100)))*180/PI(),180),IF(AND(C$9="C",C$10="D"),IF((($C$7*Coefficients!$F$16)/($A3993*($C$4/100)))&lt;=1,2*ASIN(($C$7*Coefficients!$F$16)/( $A3993*($C$4/100)))*180/PI(),180),FALSE))))</f>
        <v>0.86107422480845819</v>
      </c>
      <c r="H3993" s="50">
        <f>IF(AND(C$9="L",C$10="IB"),(($C$7*Coefficients!$C$16)/($A3993*SIN(C$5*PI()/180))*100/2)^2*PI(),IF(AND(C$9="C",C$10="IB"),(($C$7*Coefficients!$D$16)/($A3993*SIN(C$5*PI()/180))*100/2)^2*PI(),IF(AND(C$9="L",C$10="D"),(($C$7*Coefficients!$E$16)/($A3993*SIN(C$5*PI()/180))*100/2)^2*PI(),IF(AND(C$9="C",C$10="D"),(($C$7* Coefficients!$F$16)/($A3993*SIN(C$5*PI()/180))*100/2)^2*PI(),FALSE))))</f>
        <v>0.31114844513885009</v>
      </c>
      <c r="I3993" s="42">
        <f t="shared" si="436"/>
        <v>8.8123144763331898E-3</v>
      </c>
      <c r="L3993" s="44"/>
    </row>
    <row r="3994" spans="1:12" x14ac:dyDescent="0.25">
      <c r="A3994" s="51">
        <f t="shared" si="437"/>
        <v>90991.327263205851</v>
      </c>
      <c r="B3994" s="5">
        <f t="shared" si="431"/>
        <v>1.1250845453814604E-3</v>
      </c>
      <c r="C3994" s="49">
        <f t="shared" si="434"/>
        <v>-58.976296818376504</v>
      </c>
      <c r="D3994" s="5">
        <f t="shared" si="432"/>
        <v>875.27393689724056</v>
      </c>
      <c r="E3994" s="5">
        <f t="shared" si="433"/>
        <v>87039.829044464001</v>
      </c>
      <c r="F3994" s="5">
        <f t="shared" si="435"/>
        <v>49.397180293541183</v>
      </c>
      <c r="G3994" s="16">
        <f>IF(AND(C$9="L",C$10="IB"),IF((($C$7*Coefficients!$C$16)/($A3994*($C$4/100)))&lt;=1,2*ASIN(($C$7*Coefficients!$C$16)/( $A3994*($C$4/100)))*180/PI(),180),IF(AND(C$9="C",C$10="IB"),IF((($C$7*Coefficients!$D$16)/($A3994*($C$4/100)))&lt;=1,2*ASIN(($C$7*Coefficients!$D$16)/( $A3994*($C$4/100)))*180/PI(),180),IF(AND(C$9="L",C$10="D"),IF((($C$7*Coefficients!$E$16)/($A3994*($C$4/100)))&lt;=1,2*ASIN(($C$7*Coefficients!$E$16)/( $A3994*($C$4/100)))*180/PI(),180),IF(AND(C$9="C",C$10="D"),IF((($C$7*Coefficients!$F$16)/($A3994*($C$4/100)))&lt;=1,2*ASIN(($C$7*Coefficients!$F$16)/( $A3994*($C$4/100)))*180/PI(),180),FALSE))))</f>
        <v>0.85909377190058178</v>
      </c>
      <c r="H3994" s="50">
        <f>IF(AND(C$9="L",C$10="IB"),(($C$7*Coefficients!$C$16)/($A3994*SIN(C$5*PI()/180))*100/2)^2*PI(),IF(AND(C$9="C",C$10="IB"),(($C$7*Coefficients!$D$16)/($A3994*SIN(C$5*PI()/180))*100/2)^2*PI(),IF(AND(C$9="L",C$10="D"),(($C$7*Coefficients!$E$16)/($A3994*SIN(C$5*PI()/180))*100/2)^2*PI(),IF(AND(C$9="C",C$10="D"),(($C$7* Coefficients!$F$16)/($A3994*SIN(C$5*PI()/180))*100/2)^2*PI(),FALSE))))</f>
        <v>0.30971884789171589</v>
      </c>
      <c r="I3994" s="42">
        <f t="shared" si="436"/>
        <v>8.7920467154620346E-3</v>
      </c>
      <c r="L3994" s="44"/>
    </row>
    <row r="3995" spans="1:12" x14ac:dyDescent="0.25">
      <c r="A3995" s="51">
        <f t="shared" si="437"/>
        <v>91201.083935571616</v>
      </c>
      <c r="B3995" s="5">
        <f t="shared" si="431"/>
        <v>1.1370942246268707E-3</v>
      </c>
      <c r="C3995" s="49">
        <f t="shared" si="434"/>
        <v>-58.88407092541847</v>
      </c>
      <c r="D3995" s="5">
        <f t="shared" si="432"/>
        <v>877.2916517051691</v>
      </c>
      <c r="E3995" s="5">
        <f t="shared" si="433"/>
        <v>87441.586641200614</v>
      </c>
      <c r="F3995" s="5">
        <f t="shared" si="435"/>
        <v>49.417180293541179</v>
      </c>
      <c r="G3995" s="16">
        <f>IF(AND(C$9="L",C$10="IB"),IF((($C$7*Coefficients!$C$16)/($A3995*($C$4/100)))&lt;=1,2*ASIN(($C$7*Coefficients!$C$16)/( $A3995*($C$4/100)))*180/PI(),180),IF(AND(C$9="C",C$10="IB"),IF((($C$7*Coefficients!$D$16)/($A3995*($C$4/100)))&lt;=1,2*ASIN(($C$7*Coefficients!$D$16)/( $A3995*($C$4/100)))*180/PI(),180),IF(AND(C$9="L",C$10="D"),IF((($C$7*Coefficients!$E$16)/($A3995*($C$4/100)))&lt;=1,2*ASIN(($C$7*Coefficients!$E$16)/( $A3995*($C$4/100)))*180/PI(),180),IF(AND(C$9="C",C$10="D"),IF((($C$7*Coefficients!$F$16)/($A3995*($C$4/100)))&lt;=1,2*ASIN(($C$7*Coefficients!$F$16)/( $A3995*($C$4/100)))*180/PI(),180),FALSE))))</f>
        <v>0.85711787416372109</v>
      </c>
      <c r="H3995" s="50">
        <f>IF(AND(C$9="L",C$10="IB"),(($C$7*Coefficients!$C$16)/($A3995*SIN(C$5*PI()/180))*100/2)^2*PI(),IF(AND(C$9="C",C$10="IB"),(($C$7*Coefficients!$D$16)/($A3995*SIN(C$5*PI()/180))*100/2)^2*PI(),IF(AND(C$9="L",C$10="D"),(($C$7*Coefficients!$E$16)/($A3995*SIN(C$5*PI()/180))*100/2)^2*PI(),IF(AND(C$9="C",C$10="D"),(($C$7* Coefficients!$F$16)/($A3995*SIN(C$5*PI()/180))*100/2)^2*PI(),FALSE))))</f>
        <v>0.30829581904728764</v>
      </c>
      <c r="I3995" s="42">
        <f t="shared" si="436"/>
        <v>8.7718255691473426E-3</v>
      </c>
      <c r="L3995" s="44"/>
    </row>
    <row r="3996" spans="1:12" x14ac:dyDescent="0.25">
      <c r="A3996" s="51">
        <f t="shared" si="437"/>
        <v>91411.324147005609</v>
      </c>
      <c r="B3996" s="5">
        <f t="shared" si="431"/>
        <v>1.0557587054671786E-3</v>
      </c>
      <c r="C3996" s="49">
        <f t="shared" si="434"/>
        <v>-59.52870657654519</v>
      </c>
      <c r="D3996" s="5">
        <f t="shared" si="432"/>
        <v>879.3140178261034</v>
      </c>
      <c r="E3996" s="5">
        <f t="shared" si="433"/>
        <v>87845.198666746466</v>
      </c>
      <c r="F3996" s="5">
        <f t="shared" si="435"/>
        <v>49.437180293541175</v>
      </c>
      <c r="G3996" s="16">
        <f>IF(AND(C$9="L",C$10="IB"),IF((($C$7*Coefficients!$C$16)/($A3996*($C$4/100)))&lt;=1,2*ASIN(($C$7*Coefficients!$C$16)/( $A3996*($C$4/100)))*180/PI(),180),IF(AND(C$9="C",C$10="IB"),IF((($C$7*Coefficients!$D$16)/($A3996*($C$4/100)))&lt;=1,2*ASIN(($C$7*Coefficients!$D$16)/( $A3996*($C$4/100)))*180/PI(),180),IF(AND(C$9="L",C$10="D"),IF((($C$7*Coefficients!$E$16)/($A3996*($C$4/100)))&lt;=1,2*ASIN(($C$7*Coefficients!$E$16)/( $A3996*($C$4/100)))*180/PI(),180),IF(AND(C$9="C",C$10="D"),IF((($C$7*Coefficients!$F$16)/($A3996*($C$4/100)))&lt;=1,2*ASIN(($C$7*Coefficients!$F$16)/( $A3996*($C$4/100)))*180/PI(),180),FALSE))))</f>
        <v>0.85514652111951317</v>
      </c>
      <c r="H3996" s="50">
        <f>IF(AND(C$9="L",C$10="IB"),(($C$7*Coefficients!$C$16)/($A3996*SIN(C$5*PI()/180))*100/2)^2*PI(),IF(AND(C$9="C",C$10="IB"),(($C$7*Coefficients!$D$16)/($A3996*SIN(C$5*PI()/180))*100/2)^2*PI(),IF(AND(C$9="L",C$10="D"),(($C$7*Coefficients!$E$16)/($A3996*SIN(C$5*PI()/180))*100/2)^2*PI(),IF(AND(C$9="C",C$10="D"),(($C$7* Coefficients!$F$16)/($A3996*SIN(C$5*PI()/180))*100/2)^2*PI(),FALSE))))</f>
        <v>0.30687932842649612</v>
      </c>
      <c r="I3996" s="42">
        <f t="shared" si="436"/>
        <v>8.7516509301786109E-3</v>
      </c>
      <c r="L3996" s="44"/>
    </row>
    <row r="3997" spans="1:12" x14ac:dyDescent="0.25">
      <c r="A3997" s="51">
        <f t="shared" si="437"/>
        <v>91622.049012180505</v>
      </c>
      <c r="B3997" s="5">
        <f t="shared" si="431"/>
        <v>8.8778872953257631E-4</v>
      </c>
      <c r="C3997" s="49">
        <f t="shared" si="434"/>
        <v>-61.033807452779378</v>
      </c>
      <c r="D3997" s="5">
        <f t="shared" si="432"/>
        <v>881.34104598242698</v>
      </c>
      <c r="E3997" s="5">
        <f t="shared" si="433"/>
        <v>88250.673680756125</v>
      </c>
      <c r="F3997" s="5">
        <f t="shared" si="435"/>
        <v>49.457180293541178</v>
      </c>
      <c r="G3997" s="16">
        <f>IF(AND(C$9="L",C$10="IB"),IF((($C$7*Coefficients!$C$16)/($A3997*($C$4/100)))&lt;=1,2*ASIN(($C$7*Coefficients!$C$16)/( $A3997*($C$4/100)))*180/PI(),180),IF(AND(C$9="C",C$10="IB"),IF((($C$7*Coefficients!$D$16)/($A3997*($C$4/100)))&lt;=1,2*ASIN(($C$7*Coefficients!$D$16)/( $A3997*($C$4/100)))*180/PI(),180),IF(AND(C$9="L",C$10="D"),IF((($C$7*Coefficients!$E$16)/($A3997*($C$4/100)))&lt;=1,2*ASIN(($C$7*Coefficients!$E$16)/( $A3997*($C$4/100)))*180/PI(),180),IF(AND(C$9="C",C$10="D"),IF((($C$7*Coefficients!$F$16)/($A3997*($C$4/100)))&lt;=1,2*ASIN(($C$7*Coefficients!$F$16)/( $A3997*($C$4/100)))*180/PI(),180),FALSE))))</f>
        <v>0.8531797023137061</v>
      </c>
      <c r="H3997" s="50">
        <f>IF(AND(C$9="L",C$10="IB"),(($C$7*Coefficients!$C$16)/($A3997*SIN(C$5*PI()/180))*100/2)^2*PI(),IF(AND(C$9="C",C$10="IB"),(($C$7*Coefficients!$D$16)/($A3997*SIN(C$5*PI()/180))*100/2)^2*PI(),IF(AND(C$9="L",C$10="D"),(($C$7*Coefficients!$E$16)/($A3997*SIN(C$5*PI()/180))*100/2)^2*PI(),IF(AND(C$9="C",C$10="D"),(($C$7* Coefficients!$F$16)/($A3997*SIN(C$5*PI()/180))*100/2)^2*PI(),FALSE))))</f>
        <v>0.30546934598893283</v>
      </c>
      <c r="I3997" s="42">
        <f t="shared" si="436"/>
        <v>8.7315226915919072E-3</v>
      </c>
      <c r="L3997" s="44"/>
    </row>
    <row r="3998" spans="1:12" x14ac:dyDescent="0.25">
      <c r="A3998" s="51">
        <f t="shared" si="437"/>
        <v>91833.259648338571</v>
      </c>
      <c r="B3998" s="5">
        <f t="shared" si="431"/>
        <v>6.4709628633445745E-4</v>
      </c>
      <c r="C3998" s="49">
        <f t="shared" si="434"/>
        <v>-63.780621851464389</v>
      </c>
      <c r="D3998" s="5">
        <f t="shared" si="432"/>
        <v>883.37274692124163</v>
      </c>
      <c r="E3998" s="5">
        <f t="shared" si="433"/>
        <v>88658.020282393598</v>
      </c>
      <c r="F3998" s="5">
        <f t="shared" si="435"/>
        <v>49.477180293541174</v>
      </c>
      <c r="G3998" s="16">
        <f>IF(AND(C$9="L",C$10="IB"),IF((($C$7*Coefficients!$C$16)/($A3998*($C$4/100)))&lt;=1,2*ASIN(($C$7*Coefficients!$C$16)/( $A3998*($C$4/100)))*180/PI(),180),IF(AND(C$9="C",C$10="IB"),IF((($C$7*Coefficients!$D$16)/($A3998*($C$4/100)))&lt;=1,2*ASIN(($C$7*Coefficients!$D$16)/( $A3998*($C$4/100)))*180/PI(),180),IF(AND(C$9="L",C$10="D"),IF((($C$7*Coefficients!$E$16)/($A3998*($C$4/100)))&lt;=1,2*ASIN(($C$7*Coefficients!$E$16)/( $A3998*($C$4/100)))*180/PI(),180),IF(AND(C$9="C",C$10="D"),IF((($C$7*Coefficients!$F$16)/($A3998*($C$4/100)))&lt;=1,2*ASIN(($C$7*Coefficients!$F$16)/( $A3998*($C$4/100)))*180/PI(),180),FALSE))))</f>
        <v>0.85121740731610518</v>
      </c>
      <c r="H3998" s="50">
        <f>IF(AND(C$9="L",C$10="IB"),(($C$7*Coefficients!$C$16)/($A3998*SIN(C$5*PI()/180))*100/2)^2*PI(),IF(AND(C$9="C",C$10="IB"),(($C$7*Coefficients!$D$16)/($A3998*SIN(C$5*PI()/180))*100/2)^2*PI(),IF(AND(C$9="L",C$10="D"),(($C$7*Coefficients!$E$16)/($A3998*SIN(C$5*PI()/180))*100/2)^2*PI(),IF(AND(C$9="C",C$10="D"),(($C$7* Coefficients!$F$16)/($A3998*SIN(C$5*PI()/180))*100/2)^2*PI(),FALSE))))</f>
        <v>0.30406584183221175</v>
      </c>
      <c r="I3998" s="42">
        <f t="shared" si="436"/>
        <v>8.7114407466693192E-3</v>
      </c>
      <c r="L3998" s="44"/>
    </row>
    <row r="3999" spans="1:12" x14ac:dyDescent="0.25">
      <c r="A3999" s="51">
        <f t="shared" si="437"/>
        <v>92044.957175297561</v>
      </c>
      <c r="B3999" s="5">
        <f t="shared" si="431"/>
        <v>3.5370296374120106E-4</v>
      </c>
      <c r="C3999" s="49">
        <f t="shared" si="434"/>
        <v>-69.027226022757461</v>
      </c>
      <c r="D3999" s="5">
        <f t="shared" si="432"/>
        <v>885.4091314144232</v>
      </c>
      <c r="E3999" s="5">
        <f t="shared" si="433"/>
        <v>89067.2471105148</v>
      </c>
      <c r="F3999" s="5">
        <f t="shared" si="435"/>
        <v>49.49718029354117</v>
      </c>
      <c r="G3999" s="16">
        <f>IF(AND(C$9="L",C$10="IB"),IF((($C$7*Coefficients!$C$16)/($A3999*($C$4/100)))&lt;=1,2*ASIN(($C$7*Coefficients!$C$16)/( $A3999*($C$4/100)))*180/PI(),180),IF(AND(C$9="C",C$10="IB"),IF((($C$7*Coefficients!$D$16)/($A3999*($C$4/100)))&lt;=1,2*ASIN(($C$7*Coefficients!$D$16)/( $A3999*($C$4/100)))*180/PI(),180),IF(AND(C$9="L",C$10="D"),IF((($C$7*Coefficients!$E$16)/($A3999*($C$4/100)))&lt;=1,2*ASIN(($C$7*Coefficients!$E$16)/( $A3999*($C$4/100)))*180/PI(),180),IF(AND(C$9="C",C$10="D"),IF((($C$7*Coefficients!$F$16)/($A3999*($C$4/100)))&lt;=1,2*ASIN(($C$7*Coefficients!$F$16)/( $A3999*($C$4/100)))*180/PI(),180),FALSE))))</f>
        <v>0.8492596257205155</v>
      </c>
      <c r="H3999" s="50">
        <f>IF(AND(C$9="L",C$10="IB"),(($C$7*Coefficients!$C$16)/($A3999*SIN(C$5*PI()/180))*100/2)^2*PI(),IF(AND(C$9="C",C$10="IB"),(($C$7*Coefficients!$D$16)/($A3999*SIN(C$5*PI()/180))*100/2)^2*PI(),IF(AND(C$9="L",C$10="D"),(($C$7*Coefficients!$E$16)/($A3999*SIN(C$5*PI()/180))*100/2)^2*PI(),IF(AND(C$9="C",C$10="D"),(($C$7* Coefficients!$F$16)/($A3999*SIN(C$5*PI()/180))*100/2)^2*PI(),FALSE))))</f>
        <v>0.30266878619133608</v>
      </c>
      <c r="I3999" s="42">
        <f t="shared" si="436"/>
        <v>8.6914049889383737E-3</v>
      </c>
      <c r="L3999" s="44"/>
    </row>
    <row r="4000" spans="1:12" x14ac:dyDescent="0.25">
      <c r="A4000" s="51">
        <f t="shared" si="437"/>
        <v>92257.142715456692</v>
      </c>
      <c r="B4000" s="5">
        <f t="shared" si="431"/>
        <v>3.2122567680151491E-5</v>
      </c>
      <c r="C4000" s="49">
        <f t="shared" si="434"/>
        <v>-89.863794943613314</v>
      </c>
      <c r="D4000" s="5">
        <f t="shared" si="432"/>
        <v>887.4502102586797</v>
      </c>
      <c r="E4000" s="5">
        <f t="shared" si="433"/>
        <v>89478.362843850889</v>
      </c>
      <c r="F4000" s="5">
        <f t="shared" si="435"/>
        <v>49.51718029354118</v>
      </c>
      <c r="G4000" s="16">
        <f>IF(AND(C$9="L",C$10="IB"),IF((($C$7*Coefficients!$C$16)/($A4000*($C$4/100)))&lt;=1,2*ASIN(($C$7*Coefficients!$C$16)/( $A4000*($C$4/100)))*180/PI(),180),IF(AND(C$9="C",C$10="IB"),IF((($C$7*Coefficients!$D$16)/($A4000*($C$4/100)))&lt;=1,2*ASIN(($C$7*Coefficients!$D$16)/( $A4000*($C$4/100)))*180/PI(),180),IF(AND(C$9="L",C$10="D"),IF((($C$7*Coefficients!$E$16)/($A4000*($C$4/100)))&lt;=1,2*ASIN(($C$7*Coefficients!$E$16)/( $A4000*($C$4/100)))*180/PI(),180),IF(AND(C$9="C",C$10="D"),IF((($C$7*Coefficients!$F$16)/($A4000*($C$4/100)))&lt;=1,2*ASIN(($C$7*Coefficients!$F$16)/( $A4000*($C$4/100)))*180/PI(),180),FALSE))))</f>
        <v>0.84730634714468833</v>
      </c>
      <c r="H4000" s="50">
        <f>IF(AND(C$9="L",C$10="IB"),(($C$7*Coefficients!$C$16)/($A4000*SIN(C$5*PI()/180))*100/2)^2*PI(),IF(AND(C$9="C",C$10="IB"),(($C$7*Coefficients!$D$16)/($A4000*SIN(C$5*PI()/180))*100/2)^2*PI(),IF(AND(C$9="L",C$10="D"),(($C$7*Coefficients!$E$16)/($A4000*SIN(C$5*PI()/180))*100/2)^2*PI(),IF(AND(C$9="C",C$10="D"),(($C$7* Coefficients!$F$16)/($A4000*SIN(C$5*PI()/180))*100/2)^2*PI(),FALSE))))</f>
        <v>0.30127814943806724</v>
      </c>
      <c r="I4000" s="42">
        <f t="shared" si="436"/>
        <v>8.6714153121714727E-3</v>
      </c>
      <c r="L4000" s="44"/>
    </row>
    <row r="4001" spans="1:12" x14ac:dyDescent="0.25">
      <c r="A4001" s="51">
        <f t="shared" si="437"/>
        <v>92469.817393802587</v>
      </c>
      <c r="B4001" s="5">
        <f t="shared" si="431"/>
        <v>2.9065570859677025E-4</v>
      </c>
      <c r="C4001" s="49">
        <f t="shared" si="434"/>
        <v>-70.732422858058271</v>
      </c>
      <c r="D4001" s="5">
        <f t="shared" si="432"/>
        <v>889.49599427560793</v>
      </c>
      <c r="E4001" s="5">
        <f t="shared" si="433"/>
        <v>89891.376201192237</v>
      </c>
      <c r="F4001" s="5">
        <f t="shared" si="435"/>
        <v>49.537180293541176</v>
      </c>
      <c r="G4001" s="16">
        <f>IF(AND(C$9="L",C$10="IB"),IF((($C$7*Coefficients!$C$16)/($A4001*($C$4/100)))&lt;=1,2*ASIN(($C$7*Coefficients!$C$16)/( $A4001*($C$4/100)))*180/PI(),180),IF(AND(C$9="C",C$10="IB"),IF((($C$7*Coefficients!$D$16)/($A4001*($C$4/100)))&lt;=1,2*ASIN(($C$7*Coefficients!$D$16)/( $A4001*($C$4/100)))*180/PI(),180),IF(AND(C$9="L",C$10="D"),IF((($C$7*Coefficients!$E$16)/($A4001*($C$4/100)))&lt;=1,2*ASIN(($C$7*Coefficients!$E$16)/( $A4001*($C$4/100)))*180/PI(),180),IF(AND(C$9="C",C$10="D"),IF((($C$7*Coefficients!$F$16)/($A4001*($C$4/100)))&lt;=1,2*ASIN(($C$7*Coefficients!$F$16)/( $A4001*($C$4/100)))*180/PI(),180),FALSE))))</f>
        <v>0.84535756123026451</v>
      </c>
      <c r="H4001" s="50">
        <f>IF(AND(C$9="L",C$10="IB"),(($C$7*Coefficients!$C$16)/($A4001*SIN(C$5*PI()/180))*100/2)^2*PI(),IF(AND(C$9="C",C$10="IB"),(($C$7*Coefficients!$D$16)/($A4001*SIN(C$5*PI()/180))*100/2)^2*PI(),IF(AND(C$9="L",C$10="D"),(($C$7*Coefficients!$E$16)/($A4001*SIN(C$5*PI()/180))*100/2)^2*PI(),IF(AND(C$9="C",C$10="D"),(($C$7* Coefficients!$F$16)/($A4001*SIN(C$5*PI()/180))*100/2)^2*PI(),FALSE))))</f>
        <v>0.29989390208029493</v>
      </c>
      <c r="I4001" s="42">
        <f t="shared" si="436"/>
        <v>8.6514716103853438E-3</v>
      </c>
      <c r="L4001" s="44"/>
    </row>
    <row r="4002" spans="1:12" x14ac:dyDescent="0.25">
      <c r="A4002" s="51">
        <f t="shared" si="437"/>
        <v>92682.982337915208</v>
      </c>
      <c r="B4002" s="5">
        <f t="shared" si="431"/>
        <v>5.8742061835260725E-4</v>
      </c>
      <c r="C4002" s="49">
        <f t="shared" si="434"/>
        <v>-64.621016277830194</v>
      </c>
      <c r="D4002" s="5">
        <f t="shared" si="432"/>
        <v>891.5464943117513</v>
      </c>
      <c r="E4002" s="5">
        <f t="shared" si="433"/>
        <v>90306.295941573291</v>
      </c>
      <c r="F4002" s="5">
        <f t="shared" si="435"/>
        <v>49.557180293541172</v>
      </c>
      <c r="G4002" s="16">
        <f>IF(AND(C$9="L",C$10="IB"),IF((($C$7*Coefficients!$C$16)/($A4002*($C$4/100)))&lt;=1,2*ASIN(($C$7*Coefficients!$C$16)/( $A4002*($C$4/100)))*180/PI(),180),IF(AND(C$9="C",C$10="IB"),IF((($C$7*Coefficients!$D$16)/($A4002*($C$4/100)))&lt;=1,2*ASIN(($C$7*Coefficients!$D$16)/( $A4002*($C$4/100)))*180/PI(),180),IF(AND(C$9="L",C$10="D"),IF((($C$7*Coefficients!$E$16)/($A4002*($C$4/100)))&lt;=1,2*ASIN(($C$7*Coefficients!$E$16)/( $A4002*($C$4/100)))*180/PI(),180),IF(AND(C$9="C",C$10="D"),IF((($C$7*Coefficients!$F$16)/($A4002*($C$4/100)))&lt;=1,2*ASIN(($C$7*Coefficients!$F$16)/( $A4002*($C$4/100)))*180/PI(),180),FALSE))))</f>
        <v>0.84341325764272068</v>
      </c>
      <c r="H4002" s="50">
        <f>IF(AND(C$9="L",C$10="IB"),(($C$7*Coefficients!$C$16)/($A4002*SIN(C$5*PI()/180))*100/2)^2*PI(),IF(AND(C$9="C",C$10="IB"),(($C$7*Coefficients!$D$16)/($A4002*SIN(C$5*PI()/180))*100/2)^2*PI(),IF(AND(C$9="L",C$10="D"),(($C$7*Coefficients!$E$16)/($A4002*SIN(C$5*PI()/180))*100/2)^2*PI(),IF(AND(C$9="C",C$10="D"),(($C$7* Coefficients!$F$16)/($A4002*SIN(C$5*PI()/180))*100/2)^2*PI(),FALSE))))</f>
        <v>0.29851601476141387</v>
      </c>
      <c r="I4002" s="42">
        <f t="shared" si="436"/>
        <v>8.6315737778404674E-3</v>
      </c>
      <c r="L4002" s="44"/>
    </row>
    <row r="4003" spans="1:12" x14ac:dyDescent="0.25">
      <c r="A4003" s="51">
        <f t="shared" si="437"/>
        <v>92896.638677973868</v>
      </c>
      <c r="B4003" s="5">
        <f t="shared" ref="B4003:B4035" si="438">IF(AND(C$9="L",C$10="IB"),SQRT((SIN(PI()*$A4003*($C$4/100)/$C$7*SIN($C$5*PI()/180))/(PI()*$A4003*($C$4/100)/$C$7*SIN($C$5*PI()/180)))^2),IF(AND(C$9="C",C$10="IB"),IMABS(2*BESSELJ((2*PI()*$A4003/$C$7)*(($C$4/100)/2)*SIN($C$5*PI()/180),1)/( (2*PI()*$A4003/$C$7)*(($C$4/100)/2)*SIN($C$5*PI()/180))),IF(AND(C$9="L",C$10="D"),SQRT((SIN(PI()*$A4003*($C$4/100)/$C$7*SIN($C$5*PI()/180))/(PI()*$A4003*($C$4/100)/$C$7*SIN($C$5*PI()/180)))^2)*COS(C$5*PI()/180),IF(AND(C$9="C",C$10="D"),IMABS(2*BESSELJ((2*PI()*$A4003/$C$7)*(($C$4/100)/2)*SIN($C$5*PI()/180),1)/( (2*PI()*$A4003/$C$7)*(($C$4/100)/2)*SIN($C$5*PI()/180)))* COS(C$5*PI()/180),FALSE))))</f>
        <v>8.3304192016639422E-4</v>
      </c>
      <c r="C4003" s="49">
        <f t="shared" si="434"/>
        <v>-61.586662871291232</v>
      </c>
      <c r="D4003" s="5">
        <f t="shared" ref="D4003:D4035" si="439">IF(C$9="C",C$14/(C$7/A4003*100),"n/a")</f>
        <v>893.60172123865675</v>
      </c>
      <c r="E4003" s="5">
        <f t="shared" ref="E4003:E4035" si="440">IF($C$9="C",(((PI()*(C$4/100)/(C$7/A4003)))^2),IF($C$9="L",(2*(C$4/100)/(C$7/A4003)),FALSE))</f>
        <v>90723.130864458275</v>
      </c>
      <c r="F4003" s="5">
        <f t="shared" si="435"/>
        <v>49.577180293541176</v>
      </c>
      <c r="G4003" s="16">
        <f>IF(AND(C$9="L",C$10="IB"),IF((($C$7*Coefficients!$C$16)/($A4003*($C$4/100)))&lt;=1,2*ASIN(($C$7*Coefficients!$C$16)/( $A4003*($C$4/100)))*180/PI(),180),IF(AND(C$9="C",C$10="IB"),IF((($C$7*Coefficients!$D$16)/($A4003*($C$4/100)))&lt;=1,2*ASIN(($C$7*Coefficients!$D$16)/( $A4003*($C$4/100)))*180/PI(),180),IF(AND(C$9="L",C$10="D"),IF((($C$7*Coefficients!$E$16)/($A4003*($C$4/100)))&lt;=1,2*ASIN(($C$7*Coefficients!$E$16)/( $A4003*($C$4/100)))*180/PI(),180),IF(AND(C$9="C",C$10="D"),IF((($C$7*Coefficients!$F$16)/($A4003*($C$4/100)))&lt;=1,2*ASIN(($C$7*Coefficients!$F$16)/( $A4003*($C$4/100)))*180/PI(),180),FALSE))))</f>
        <v>0.84147342607131381</v>
      </c>
      <c r="H4003" s="50">
        <f>IF(AND(C$9="L",C$10="IB"),(($C$7*Coefficients!$C$16)/($A4003*SIN(C$5*PI()/180))*100/2)^2*PI(),IF(AND(C$9="C",C$10="IB"),(($C$7*Coefficients!$D$16)/($A4003*SIN(C$5*PI()/180))*100/2)^2*PI(),IF(AND(C$9="L",C$10="D"),(($C$7*Coefficients!$E$16)/($A4003*SIN(C$5*PI()/180))*100/2)^2*PI(),IF(AND(C$9="C",C$10="D"),(($C$7* Coefficients!$F$16)/($A4003*SIN(C$5*PI()/180))*100/2)^2*PI(),FALSE))))</f>
        <v>0.29714445825969982</v>
      </c>
      <c r="I4003" s="42">
        <f t="shared" si="436"/>
        <v>8.6117217090405131E-3</v>
      </c>
      <c r="L4003" s="44"/>
    </row>
    <row r="4004" spans="1:12" x14ac:dyDescent="0.25">
      <c r="A4004" s="51">
        <f t="shared" si="437"/>
        <v>93110.787546763211</v>
      </c>
      <c r="B4004" s="5">
        <f t="shared" si="438"/>
        <v>1.0066278428289281E-3</v>
      </c>
      <c r="C4004" s="49">
        <f t="shared" ref="C4004:C4035" si="441">20*LOG(B4004)</f>
        <v>-59.942621228037808</v>
      </c>
      <c r="D4004" s="5">
        <f t="shared" si="439"/>
        <v>895.66168595293266</v>
      </c>
      <c r="E4004" s="5">
        <f t="shared" si="440"/>
        <v>91141.889809927976</v>
      </c>
      <c r="F4004" s="5">
        <f t="shared" ref="F4004:F4035" si="442">IF(E4004&gt;=1,10*LOG(E4004),"neg.")</f>
        <v>49.597180293541172</v>
      </c>
      <c r="G4004" s="16">
        <f>IF(AND(C$9="L",C$10="IB"),IF((($C$7*Coefficients!$C$16)/($A4004*($C$4/100)))&lt;=1,2*ASIN(($C$7*Coefficients!$C$16)/( $A4004*($C$4/100)))*180/PI(),180),IF(AND(C$9="C",C$10="IB"),IF((($C$7*Coefficients!$D$16)/($A4004*($C$4/100)))&lt;=1,2*ASIN(($C$7*Coefficients!$D$16)/( $A4004*($C$4/100)))*180/PI(),180),IF(AND(C$9="L",C$10="D"),IF((($C$7*Coefficients!$E$16)/($A4004*($C$4/100)))&lt;=1,2*ASIN(($C$7*Coefficients!$E$16)/( $A4004*($C$4/100)))*180/PI(),180),IF(AND(C$9="C",C$10="D"),IF((($C$7*Coefficients!$F$16)/($A4004*($C$4/100)))&lt;=1,2*ASIN(($C$7*Coefficients!$F$16)/( $A4004*($C$4/100)))*180/PI(),180),FALSE))))</f>
        <v>0.83953805622902633</v>
      </c>
      <c r="H4004" s="50">
        <f>IF(AND(C$9="L",C$10="IB"),(($C$7*Coefficients!$C$16)/($A4004*SIN(C$5*PI()/180))*100/2)^2*PI(),IF(AND(C$9="C",C$10="IB"),(($C$7*Coefficients!$D$16)/($A4004*SIN(C$5*PI()/180))*100/2)^2*PI(),IF(AND(C$9="L",C$10="D"),(($C$7*Coefficients!$E$16)/($A4004*SIN(C$5*PI()/180))*100/2)^2*PI(),IF(AND(C$9="C",C$10="D"),(($C$7* Coefficients!$F$16)/($A4004*SIN(C$5*PI()/180))*100/2)^2*PI(),FALSE))))</f>
        <v>0.29577920348768988</v>
      </c>
      <c r="I4004" s="42">
        <f t="shared" ref="I4004:I4035" si="443">(0.8/A4004)*1000</f>
        <v>8.5919152987317879E-3</v>
      </c>
      <c r="L4004" s="44"/>
    </row>
    <row r="4005" spans="1:12" x14ac:dyDescent="0.25">
      <c r="A4005" s="51">
        <f t="shared" ref="A4005:A4035" si="444">A4004*10^(1/1000)</f>
        <v>93325.430079679238</v>
      </c>
      <c r="B4005" s="5">
        <f t="shared" si="438"/>
        <v>1.0933496158796114E-3</v>
      </c>
      <c r="C4005" s="49">
        <f t="shared" si="441"/>
        <v>-59.224818865878973</v>
      </c>
      <c r="D4005" s="5">
        <f t="shared" si="439"/>
        <v>897.72639937630731</v>
      </c>
      <c r="E4005" s="5">
        <f t="shared" si="440"/>
        <v>91562.581658867217</v>
      </c>
      <c r="F4005" s="5">
        <f t="shared" si="442"/>
        <v>49.617180293541175</v>
      </c>
      <c r="G4005" s="16">
        <f>IF(AND(C$9="L",C$10="IB"),IF((($C$7*Coefficients!$C$16)/($A4005*($C$4/100)))&lt;=1,2*ASIN(($C$7*Coefficients!$C$16)/( $A4005*($C$4/100)))*180/PI(),180),IF(AND(C$9="C",C$10="IB"),IF((($C$7*Coefficients!$D$16)/($A4005*($C$4/100)))&lt;=1,2*ASIN(($C$7*Coefficients!$D$16)/( $A4005*($C$4/100)))*180/PI(),180),IF(AND(C$9="L",C$10="D"),IF((($C$7*Coefficients!$E$16)/($A4005*($C$4/100)))&lt;=1,2*ASIN(($C$7*Coefficients!$E$16)/( $A4005*($C$4/100)))*180/PI(),180),IF(AND(C$9="C",C$10="D"),IF((($C$7*Coefficients!$F$16)/($A4005*($C$4/100)))&lt;=1,2*ASIN(($C$7*Coefficients!$F$16)/( $A4005*($C$4/100)))*180/PI(),180),FALSE))))</f>
        <v>0.83760713785251129</v>
      </c>
      <c r="H4005" s="50">
        <f>IF(AND(C$9="L",C$10="IB"),(($C$7*Coefficients!$C$16)/($A4005*SIN(C$5*PI()/180))*100/2)^2*PI(),IF(AND(C$9="C",C$10="IB"),(($C$7*Coefficients!$D$16)/($A4005*SIN(C$5*PI()/180))*100/2)^2*PI(),IF(AND(C$9="L",C$10="D"),(($C$7*Coefficients!$E$16)/($A4005*SIN(C$5*PI()/180))*100/2)^2*PI(),IF(AND(C$9="C",C$10="D"),(($C$7* Coefficients!$F$16)/($A4005*SIN(C$5*PI()/180))*100/2)^2*PI(),FALSE))))</f>
        <v>0.29442022149156621</v>
      </c>
      <c r="I4005" s="42">
        <f t="shared" si="443"/>
        <v>8.5721544419026779E-3</v>
      </c>
      <c r="L4005" s="44"/>
    </row>
    <row r="4006" spans="1:12" x14ac:dyDescent="0.25">
      <c r="A4006" s="51">
        <f t="shared" si="444"/>
        <v>93540.567414735269</v>
      </c>
      <c r="B4006" s="5">
        <f t="shared" si="438"/>
        <v>1.0857700693503393E-3</v>
      </c>
      <c r="C4006" s="49">
        <f t="shared" si="441"/>
        <v>-59.285242688035751</v>
      </c>
      <c r="D4006" s="5">
        <f t="shared" si="439"/>
        <v>899.79587245568518</v>
      </c>
      <c r="E4006" s="5">
        <f t="shared" si="440"/>
        <v>91985.215333152941</v>
      </c>
      <c r="F4006" s="5">
        <f t="shared" si="442"/>
        <v>49.637180293541178</v>
      </c>
      <c r="G4006" s="16">
        <f>IF(AND(C$9="L",C$10="IB"),IF((($C$7*Coefficients!$C$16)/($A4006*($C$4/100)))&lt;=1,2*ASIN(($C$7*Coefficients!$C$16)/( $A4006*($C$4/100)))*180/PI(),180),IF(AND(C$9="C",C$10="IB"),IF((($C$7*Coefficients!$D$16)/($A4006*($C$4/100)))&lt;=1,2*ASIN(($C$7*Coefficients!$D$16)/( $A4006*($C$4/100)))*180/PI(),180),IF(AND(C$9="L",C$10="D"),IF((($C$7*Coefficients!$E$16)/($A4006*($C$4/100)))&lt;=1,2*ASIN(($C$7*Coefficients!$E$16)/( $A4006*($C$4/100)))*180/PI(),180),IF(AND(C$9="C",C$10="D"),IF((($C$7*Coefficients!$F$16)/($A4006*($C$4/100)))&lt;=1,2*ASIN(($C$7*Coefficients!$F$16)/( $A4006*($C$4/100)))*180/PI(),180),FALSE))))</f>
        <v>0.83568066070203884</v>
      </c>
      <c r="H4006" s="50">
        <f>IF(AND(C$9="L",C$10="IB"),(($C$7*Coefficients!$C$16)/($A4006*SIN(C$5*PI()/180))*100/2)^2*PI(),IF(AND(C$9="C",C$10="IB"),(($C$7*Coefficients!$D$16)/($A4006*SIN(C$5*PI()/180))*100/2)^2*PI(),IF(AND(C$9="L",C$10="D"),(($C$7*Coefficients!$E$16)/($A4006*SIN(C$5*PI()/180))*100/2)^2*PI(),IF(AND(C$9="C",C$10="D"),(($C$7* Coefficients!$F$16)/($A4006*SIN(C$5*PI()/180))*100/2)^2*PI(),FALSE))))</f>
        <v>0.29306748345054151</v>
      </c>
      <c r="I4006" s="42">
        <f t="shared" si="443"/>
        <v>8.5524390337830859E-3</v>
      </c>
      <c r="L4006" s="44"/>
    </row>
    <row r="4007" spans="1:12" x14ac:dyDescent="0.25">
      <c r="A4007" s="51">
        <f t="shared" si="444"/>
        <v>93756.200692568047</v>
      </c>
      <c r="B4007" s="5">
        <f t="shared" si="438"/>
        <v>9.8455243536356906E-4</v>
      </c>
      <c r="C4007" s="49">
        <f t="shared" si="441"/>
        <v>-60.135222984470794</v>
      </c>
      <c r="D4007" s="5">
        <f t="shared" si="439"/>
        <v>901.87011616320683</v>
      </c>
      <c r="E4007" s="5">
        <f t="shared" si="440"/>
        <v>92409.799795843792</v>
      </c>
      <c r="F4007" s="5">
        <f t="shared" si="442"/>
        <v>49.657180293541174</v>
      </c>
      <c r="G4007" s="16">
        <f>IF(AND(C$9="L",C$10="IB"),IF((($C$7*Coefficients!$C$16)/($A4007*($C$4/100)))&lt;=1,2*ASIN(($C$7*Coefficients!$C$16)/( $A4007*($C$4/100)))*180/PI(),180),IF(AND(C$9="C",C$10="IB"),IF((($C$7*Coefficients!$D$16)/($A4007*($C$4/100)))&lt;=1,2*ASIN(($C$7*Coefficients!$D$16)/( $A4007*($C$4/100)))*180/PI(),180),IF(AND(C$9="L",C$10="D"),IF((($C$7*Coefficients!$E$16)/($A4007*($C$4/100)))&lt;=1,2*ASIN(($C$7*Coefficients!$E$16)/( $A4007*($C$4/100)))*180/PI(),180),IF(AND(C$9="C",C$10="D"),IF((($C$7*Coefficients!$F$16)/($A4007*($C$4/100)))&lt;=1,2*ASIN(($C$7*Coefficients!$F$16)/( $A4007*($C$4/100)))*180/PI(),180),FALSE))))</f>
        <v>0.83375861456144118</v>
      </c>
      <c r="H4007" s="50">
        <f>IF(AND(C$9="L",C$10="IB"),(($C$7*Coefficients!$C$16)/($A4007*SIN(C$5*PI()/180))*100/2)^2*PI(),IF(AND(C$9="C",C$10="IB"),(($C$7*Coefficients!$D$16)/($A4007*SIN(C$5*PI()/180))*100/2)^2*PI(),IF(AND(C$9="L",C$10="D"),(($C$7*Coefficients!$E$16)/($A4007*SIN(C$5*PI()/180))*100/2)^2*PI(),IF(AND(C$9="C",C$10="D"),(($C$7* Coefficients!$F$16)/($A4007*SIN(C$5*PI()/180))*100/2)^2*PI(),FALSE))))</f>
        <v>0.29172096067624803</v>
      </c>
      <c r="I4007" s="42">
        <f t="shared" si="443"/>
        <v>8.5327689698438819E-3</v>
      </c>
      <c r="L4007" s="44"/>
    </row>
    <row r="4008" spans="1:12" x14ac:dyDescent="0.25">
      <c r="A4008" s="51">
        <f t="shared" si="444"/>
        <v>93972.331056443756</v>
      </c>
      <c r="B4008" s="5">
        <f t="shared" si="438"/>
        <v>7.9847646929071783E-4</v>
      </c>
      <c r="C4008" s="49">
        <f t="shared" si="441"/>
        <v>-61.954757555638913</v>
      </c>
      <c r="D4008" s="5">
        <f t="shared" si="439"/>
        <v>903.94914149630597</v>
      </c>
      <c r="E4008" s="5">
        <f t="shared" si="440"/>
        <v>92836.344051369859</v>
      </c>
      <c r="F4008" s="5">
        <f t="shared" si="442"/>
        <v>49.67718029354117</v>
      </c>
      <c r="G4008" s="16">
        <f>IF(AND(C$9="L",C$10="IB"),IF((($C$7*Coefficients!$C$16)/($A4008*($C$4/100)))&lt;=1,2*ASIN(($C$7*Coefficients!$C$16)/( $A4008*($C$4/100)))*180/PI(),180),IF(AND(C$9="C",C$10="IB"),IF((($C$7*Coefficients!$D$16)/($A4008*($C$4/100)))&lt;=1,2*ASIN(($C$7*Coefficients!$D$16)/( $A4008*($C$4/100)))*180/PI(),180),IF(AND(C$9="L",C$10="D"),IF((($C$7*Coefficients!$E$16)/($A4008*($C$4/100)))&lt;=1,2*ASIN(($C$7*Coefficients!$E$16)/( $A4008*($C$4/100)))*180/PI(),180),IF(AND(C$9="C",C$10="D"),IF((($C$7*Coefficients!$F$16)/($A4008*($C$4/100)))&lt;=1,2*ASIN(($C$7*Coefficients!$F$16)/( $A4008*($C$4/100)))*180/PI(),180),FALSE))))</f>
        <v>0.8318409892380576</v>
      </c>
      <c r="H4008" s="50">
        <f>IF(AND(C$9="L",C$10="IB"),(($C$7*Coefficients!$C$16)/($A4008*SIN(C$5*PI()/180))*100/2)^2*PI(),IF(AND(C$9="C",C$10="IB"),(($C$7*Coefficients!$D$16)/($A4008*SIN(C$5*PI()/180))*100/2)^2*PI(),IF(AND(C$9="L",C$10="D"),(($C$7*Coefficients!$E$16)/($A4008*SIN(C$5*PI()/180))*100/2)^2*PI(),IF(AND(C$9="C",C$10="D"),(($C$7* Coefficients!$F$16)/($A4008*SIN(C$5*PI()/180))*100/2)^2*PI(),FALSE))))</f>
        <v>0.2903806246121291</v>
      </c>
      <c r="I4008" s="42">
        <f t="shared" si="443"/>
        <v>8.5131441457963423E-3</v>
      </c>
      <c r="L4008" s="44"/>
    </row>
    <row r="4009" spans="1:12" x14ac:dyDescent="0.25">
      <c r="A4009" s="51">
        <f t="shared" si="444"/>
        <v>94188.959652264064</v>
      </c>
      <c r="B4009" s="5">
        <f t="shared" si="438"/>
        <v>5.4374777241044888E-4</v>
      </c>
      <c r="C4009" s="49">
        <f t="shared" si="441"/>
        <v>-65.292050184445685</v>
      </c>
      <c r="D4009" s="5">
        <f t="shared" si="439"/>
        <v>906.03295947776803</v>
      </c>
      <c r="E4009" s="5">
        <f t="shared" si="440"/>
        <v>93264.85714572393</v>
      </c>
      <c r="F4009" s="5">
        <f t="shared" si="442"/>
        <v>49.697180293541166</v>
      </c>
      <c r="G4009" s="16">
        <f>IF(AND(C$9="L",C$10="IB"),IF((($C$7*Coefficients!$C$16)/($A4009*($C$4/100)))&lt;=1,2*ASIN(($C$7*Coefficients!$C$16)/( $A4009*($C$4/100)))*180/PI(),180),IF(AND(C$9="C",C$10="IB"),IF((($C$7*Coefficients!$D$16)/($A4009*($C$4/100)))&lt;=1,2*ASIN(($C$7*Coefficients!$D$16)/( $A4009*($C$4/100)))*180/PI(),180),IF(AND(C$9="L",C$10="D"),IF((($C$7*Coefficients!$E$16)/($A4009*($C$4/100)))&lt;=1,2*ASIN(($C$7*Coefficients!$E$16)/( $A4009*($C$4/100)))*180/PI(),180),IF(AND(C$9="C",C$10="D"),IF((($C$7*Coefficients!$F$16)/($A4009*($C$4/100)))&lt;=1,2*ASIN(($C$7*Coefficients!$F$16)/( $A4009*($C$4/100)))*180/PI(),180),FALSE))))</f>
        <v>0.82992777456268096</v>
      </c>
      <c r="H4009" s="50">
        <f>IF(AND(C$9="L",C$10="IB"),(($C$7*Coefficients!$C$16)/($A4009*SIN(C$5*PI()/180))*100/2)^2*PI(),IF(AND(C$9="C",C$10="IB"),(($C$7*Coefficients!$D$16)/($A4009*SIN(C$5*PI()/180))*100/2)^2*PI(),IF(AND(C$9="L",C$10="D"),(($C$7*Coefficients!$E$16)/($A4009*SIN(C$5*PI()/180))*100/2)^2*PI(),IF(AND(C$9="C",C$10="D"),(($C$7* Coefficients!$F$16)/($A4009*SIN(C$5*PI()/180))*100/2)^2*PI(),FALSE))))</f>
        <v>0.28904644683283348</v>
      </c>
      <c r="I4009" s="42">
        <f t="shared" si="443"/>
        <v>8.4935644575916073E-3</v>
      </c>
      <c r="L4009" s="44"/>
    </row>
    <row r="4010" spans="1:12" x14ac:dyDescent="0.25">
      <c r="A4010" s="51">
        <f t="shared" si="444"/>
        <v>94406.087628572219</v>
      </c>
      <c r="B4010" s="5">
        <f t="shared" si="438"/>
        <v>2.4264782851335961E-4</v>
      </c>
      <c r="C4010" s="49">
        <f t="shared" si="441"/>
        <v>-72.300471817770131</v>
      </c>
      <c r="D4010" s="5">
        <f t="shared" si="439"/>
        <v>908.12158115578836</v>
      </c>
      <c r="E4010" s="5">
        <f t="shared" si="440"/>
        <v>93695.348166653086</v>
      </c>
      <c r="F4010" s="5">
        <f t="shared" si="442"/>
        <v>49.717180293541176</v>
      </c>
      <c r="G4010" s="16">
        <f>IF(AND(C$9="L",C$10="IB"),IF((($C$7*Coefficients!$C$16)/($A4010*($C$4/100)))&lt;=1,2*ASIN(($C$7*Coefficients!$C$16)/( $A4010*($C$4/100)))*180/PI(),180),IF(AND(C$9="C",C$10="IB"),IF((($C$7*Coefficients!$D$16)/($A4010*($C$4/100)))&lt;=1,2*ASIN(($C$7*Coefficients!$D$16)/( $A4010*($C$4/100)))*180/PI(),180),IF(AND(C$9="L",C$10="D"),IF((($C$7*Coefficients!$E$16)/($A4010*($C$4/100)))&lt;=1,2*ASIN(($C$7*Coefficients!$E$16)/( $A4010*($C$4/100)))*180/PI(),180),IF(AND(C$9="C",C$10="D"),IF((($C$7*Coefficients!$F$16)/($A4010*($C$4/100)))&lt;=1,2*ASIN(($C$7*Coefficients!$F$16)/( $A4010*($C$4/100)))*180/PI(),180),FALSE))))</f>
        <v>0.82801896038950462</v>
      </c>
      <c r="H4010" s="50">
        <f>IF(AND(C$9="L",C$10="IB"),(($C$7*Coefficients!$C$16)/($A4010*SIN(C$5*PI()/180))*100/2)^2*PI(),IF(AND(C$9="C",C$10="IB"),(($C$7*Coefficients!$D$16)/($A4010*SIN(C$5*PI()/180))*100/2)^2*PI(),IF(AND(C$9="L",C$10="D"),(($C$7*Coefficients!$E$16)/($A4010*SIN(C$5*PI()/180))*100/2)^2*PI(),IF(AND(C$9="C",C$10="D"),(($C$7* Coefficients!$F$16)/($A4010*SIN(C$5*PI()/180))*100/2)^2*PI(),FALSE))))</f>
        <v>0.28771839904361246</v>
      </c>
      <c r="I4010" s="42">
        <f t="shared" si="443"/>
        <v>8.474029801420117E-3</v>
      </c>
      <c r="L4010" s="44"/>
    </row>
    <row r="4011" spans="1:12" x14ac:dyDescent="0.25">
      <c r="A4011" s="51">
        <f t="shared" si="444"/>
        <v>94623.716136559131</v>
      </c>
      <c r="B4011" s="5">
        <f t="shared" si="438"/>
        <v>7.8368584938948087E-5</v>
      </c>
      <c r="C4011" s="49">
        <f t="shared" si="441"/>
        <v>-82.11715989984755</v>
      </c>
      <c r="D4011" s="5">
        <f t="shared" si="439"/>
        <v>910.21501760403112</v>
      </c>
      <c r="E4011" s="5">
        <f t="shared" si="440"/>
        <v>94127.826243851552</v>
      </c>
      <c r="F4011" s="5">
        <f t="shared" si="442"/>
        <v>49.737180293541172</v>
      </c>
      <c r="G4011" s="16">
        <f>IF(AND(C$9="L",C$10="IB"),IF((($C$7*Coefficients!$C$16)/($A4011*($C$4/100)))&lt;=1,2*ASIN(($C$7*Coefficients!$C$16)/( $A4011*($C$4/100)))*180/PI(),180),IF(AND(C$9="C",C$10="IB"),IF((($C$7*Coefficients!$D$16)/($A4011*($C$4/100)))&lt;=1,2*ASIN(($C$7*Coefficients!$D$16)/( $A4011*($C$4/100)))*180/PI(),180),IF(AND(C$9="L",C$10="D"),IF((($C$7*Coefficients!$E$16)/($A4011*($C$4/100)))&lt;=1,2*ASIN(($C$7*Coefficients!$E$16)/( $A4011*($C$4/100)))*180/PI(),180),IF(AND(C$9="C",C$10="D"),IF((($C$7*Coefficients!$F$16)/($A4011*($C$4/100)))&lt;=1,2*ASIN(($C$7*Coefficients!$F$16)/( $A4011*($C$4/100)))*180/PI(),180),FALSE))))</f>
        <v>0.82611453659606759</v>
      </c>
      <c r="H4011" s="50">
        <f>IF(AND(C$9="L",C$10="IB"),(($C$7*Coefficients!$C$16)/($A4011*SIN(C$5*PI()/180))*100/2)^2*PI(),IF(AND(C$9="C",C$10="IB"),(($C$7*Coefficients!$D$16)/($A4011*SIN(C$5*PI()/180))*100/2)^2*PI(),IF(AND(C$9="L",C$10="D"),(($C$7*Coefficients!$E$16)/($A4011*SIN(C$5*PI()/180))*100/2)^2*PI(),IF(AND(C$9="C",C$10="D"),(($C$7* Coefficients!$F$16)/($A4011*SIN(C$5*PI()/180))*100/2)^2*PI(),FALSE))))</f>
        <v>0.28639645307972039</v>
      </c>
      <c r="I4011" s="42">
        <f t="shared" si="443"/>
        <v>8.4545400737110702E-3</v>
      </c>
      <c r="L4011" s="44"/>
    </row>
    <row r="4012" spans="1:12" x14ac:dyDescent="0.25">
      <c r="A4012" s="51">
        <f t="shared" si="444"/>
        <v>94841.846330069486</v>
      </c>
      <c r="B4012" s="5">
        <f t="shared" si="438"/>
        <v>3.9097061114034214E-4</v>
      </c>
      <c r="C4012" s="49">
        <f t="shared" si="441"/>
        <v>-68.157117736955982</v>
      </c>
      <c r="D4012" s="5">
        <f t="shared" si="439"/>
        <v>912.31327992168804</v>
      </c>
      <c r="E4012" s="5">
        <f t="shared" si="440"/>
        <v>94562.300549154374</v>
      </c>
      <c r="F4012" s="5">
        <f t="shared" si="442"/>
        <v>49.757180293541168</v>
      </c>
      <c r="G4012" s="16">
        <f>IF(AND(C$9="L",C$10="IB"),IF((($C$7*Coefficients!$C$16)/($A4012*($C$4/100)))&lt;=1,2*ASIN(($C$7*Coefficients!$C$16)/( $A4012*($C$4/100)))*180/PI(),180),IF(AND(C$9="C",C$10="IB"),IF((($C$7*Coefficients!$D$16)/($A4012*($C$4/100)))&lt;=1,2*ASIN(($C$7*Coefficients!$D$16)/( $A4012*($C$4/100)))*180/PI(),180),IF(AND(C$9="L",C$10="D"),IF((($C$7*Coefficients!$E$16)/($A4012*($C$4/100)))&lt;=1,2*ASIN(($C$7*Coefficients!$E$16)/( $A4012*($C$4/100)))*180/PI(),180),IF(AND(C$9="C",C$10="D"),IF((($C$7*Coefficients!$F$16)/($A4012*($C$4/100)))&lt;=1,2*ASIN(($C$7*Coefficients!$F$16)/( $A4012*($C$4/100)))*180/PI(),180),FALSE))))</f>
        <v>0.82421449308320005</v>
      </c>
      <c r="H4012" s="50">
        <f>IF(AND(C$9="L",C$10="IB"),(($C$7*Coefficients!$C$16)/($A4012*SIN(C$5*PI()/180))*100/2)^2*PI(),IF(AND(C$9="C",C$10="IB"),(($C$7*Coefficients!$D$16)/($A4012*SIN(C$5*PI()/180))*100/2)^2*PI(),IF(AND(C$9="L",C$10="D"),(($C$7*Coefficients!$E$16)/($A4012*SIN(C$5*PI()/180))*100/2)^2*PI(),IF(AND(C$9="C",C$10="D"),(($C$7* Coefficients!$F$16)/($A4012*SIN(C$5*PI()/180))*100/2)^2*PI(),FALSE))))</f>
        <v>0.28508058090581606</v>
      </c>
      <c r="I4012" s="42">
        <f t="shared" si="443"/>
        <v>8.4350951711318692E-3</v>
      </c>
      <c r="L4012" s="44"/>
    </row>
    <row r="4013" spans="1:12" x14ac:dyDescent="0.25">
      <c r="A4013" s="51">
        <f t="shared" si="444"/>
        <v>95060.479365607869</v>
      </c>
      <c r="B4013" s="5">
        <f t="shared" si="438"/>
        <v>6.6744645034301216E-4</v>
      </c>
      <c r="C4013" s="49">
        <f t="shared" si="441"/>
        <v>-63.511671445812979</v>
      </c>
      <c r="D4013" s="5">
        <f t="shared" si="439"/>
        <v>914.41637923353699</v>
      </c>
      <c r="E4013" s="5">
        <f t="shared" si="440"/>
        <v>94998.780296731842</v>
      </c>
      <c r="F4013" s="5">
        <f t="shared" si="442"/>
        <v>49.777180293541164</v>
      </c>
      <c r="G4013" s="16">
        <f>IF(AND(C$9="L",C$10="IB"),IF((($C$7*Coefficients!$C$16)/($A4013*($C$4/100)))&lt;=1,2*ASIN(($C$7*Coefficients!$C$16)/( $A4013*($C$4/100)))*180/PI(),180),IF(AND(C$9="C",C$10="IB"),IF((($C$7*Coefficients!$D$16)/($A4013*($C$4/100)))&lt;=1,2*ASIN(($C$7*Coefficients!$D$16)/( $A4013*($C$4/100)))*180/PI(),180),IF(AND(C$9="L",C$10="D"),IF((($C$7*Coefficients!$E$16)/($A4013*($C$4/100)))&lt;=1,2*ASIN(($C$7*Coefficients!$E$16)/( $A4013*($C$4/100)))*180/PI(),180),IF(AND(C$9="C",C$10="D"),IF((($C$7*Coefficients!$F$16)/($A4013*($C$4/100)))&lt;=1,2*ASIN(($C$7*Coefficients!$F$16)/( $A4013*($C$4/100)))*180/PI(),180),FALSE))))</f>
        <v>0.82231881977497023</v>
      </c>
      <c r="H4013" s="50">
        <f>IF(AND(C$9="L",C$10="IB"),(($C$7*Coefficients!$C$16)/($A4013*SIN(C$5*PI()/180))*100/2)^2*PI(),IF(AND(C$9="C",C$10="IB"),(($C$7*Coefficients!$D$16)/($A4013*SIN(C$5*PI()/180))*100/2)^2*PI(),IF(AND(C$9="L",C$10="D"),(($C$7*Coefficients!$E$16)/($A4013*SIN(C$5*PI()/180))*100/2)^2*PI(),IF(AND(C$9="C",C$10="D"),(($C$7* Coefficients!$F$16)/($A4013*SIN(C$5*PI()/180))*100/2)^2*PI(),FALSE))))</f>
        <v>0.2837707546153696</v>
      </c>
      <c r="I4013" s="42">
        <f t="shared" si="443"/>
        <v>8.4156949905875803E-3</v>
      </c>
      <c r="L4013" s="44"/>
    </row>
    <row r="4014" spans="1:12" x14ac:dyDescent="0.25">
      <c r="A4014" s="51">
        <f t="shared" si="444"/>
        <v>95279.616402344865</v>
      </c>
      <c r="B4014" s="5">
        <f t="shared" si="438"/>
        <v>8.8317752064528401E-4</v>
      </c>
      <c r="C4014" s="49">
        <f t="shared" si="441"/>
        <v>-61.079039869832677</v>
      </c>
      <c r="D4014" s="5">
        <f t="shared" si="439"/>
        <v>916.5243266900012</v>
      </c>
      <c r="E4014" s="5">
        <f t="shared" si="440"/>
        <v>95437.274743284899</v>
      </c>
      <c r="F4014" s="5">
        <f t="shared" si="442"/>
        <v>49.797180293541174</v>
      </c>
      <c r="G4014" s="16">
        <f>IF(AND(C$9="L",C$10="IB"),IF((($C$7*Coefficients!$C$16)/($A4014*($C$4/100)))&lt;=1,2*ASIN(($C$7*Coefficients!$C$16)/( $A4014*($C$4/100)))*180/PI(),180),IF(AND(C$9="C",C$10="IB"),IF((($C$7*Coefficients!$D$16)/($A4014*($C$4/100)))&lt;=1,2*ASIN(($C$7*Coefficients!$D$16)/( $A4014*($C$4/100)))*180/PI(),180),IF(AND(C$9="L",C$10="D"),IF((($C$7*Coefficients!$E$16)/($A4014*($C$4/100)))&lt;=1,2*ASIN(($C$7*Coefficients!$E$16)/( $A4014*($C$4/100)))*180/PI(),180),IF(AND(C$9="C",C$10="D"),IF((($C$7*Coefficients!$F$16)/($A4014*($C$4/100)))&lt;=1,2*ASIN(($C$7*Coefficients!$F$16)/( $A4014*($C$4/100)))*180/PI(),180),FALSE))))</f>
        <v>0.82042750661863229</v>
      </c>
      <c r="H4014" s="50">
        <f>IF(AND(C$9="L",C$10="IB"),(($C$7*Coefficients!$C$16)/($A4014*SIN(C$5*PI()/180))*100/2)^2*PI(),IF(AND(C$9="C",C$10="IB"),(($C$7*Coefficients!$D$16)/($A4014*SIN(C$5*PI()/180))*100/2)^2*PI(),IF(AND(C$9="L",C$10="D"),(($C$7*Coefficients!$E$16)/($A4014*SIN(C$5*PI()/180))*100/2)^2*PI(),IF(AND(C$9="C",C$10="D"),(($C$7* Coefficients!$F$16)/($A4014*SIN(C$5*PI()/180))*100/2)^2*PI(),FALSE))))</f>
        <v>0.2824669464300697</v>
      </c>
      <c r="I4014" s="42">
        <f t="shared" si="443"/>
        <v>8.3963394292203685E-3</v>
      </c>
      <c r="L4014" s="44"/>
    </row>
    <row r="4015" spans="1:12" x14ac:dyDescent="0.25">
      <c r="A4015" s="51">
        <f t="shared" si="444"/>
        <v>95499.258602123213</v>
      </c>
      <c r="B4015" s="5">
        <f t="shared" si="438"/>
        <v>1.0188695904282279E-3</v>
      </c>
      <c r="C4015" s="49">
        <f t="shared" si="441"/>
        <v>-59.8376279937048</v>
      </c>
      <c r="D4015" s="5">
        <f t="shared" si="439"/>
        <v>918.63713346720829</v>
      </c>
      <c r="E4015" s="5">
        <f t="shared" si="440"/>
        <v>95877.793188241441</v>
      </c>
      <c r="F4015" s="5">
        <f t="shared" si="442"/>
        <v>49.81718029354117</v>
      </c>
      <c r="G4015" s="16">
        <f>IF(AND(C$9="L",C$10="IB"),IF((($C$7*Coefficients!$C$16)/($A4015*($C$4/100)))&lt;=1,2*ASIN(($C$7*Coefficients!$C$16)/( $A4015*($C$4/100)))*180/PI(),180),IF(AND(C$9="C",C$10="IB"),IF((($C$7*Coefficients!$D$16)/($A4015*($C$4/100)))&lt;=1,2*ASIN(($C$7*Coefficients!$D$16)/( $A4015*($C$4/100)))*180/PI(),180),IF(AND(C$9="L",C$10="D"),IF((($C$7*Coefficients!$E$16)/($A4015*($C$4/100)))&lt;=1,2*ASIN(($C$7*Coefficients!$E$16)/( $A4015*($C$4/100)))*180/PI(),180),IF(AND(C$9="C",C$10="D"),IF((($C$7*Coefficients!$F$16)/($A4015*($C$4/100)))&lt;=1,2*ASIN(($C$7*Coefficients!$F$16)/( $A4015*($C$4/100)))*180/PI(),180),FALSE))))</f>
        <v>0.81854054358457162</v>
      </c>
      <c r="H4015" s="50">
        <f>IF(AND(C$9="L",C$10="IB"),(($C$7*Coefficients!$C$16)/($A4015*SIN(C$5*PI()/180))*100/2)^2*PI(),IF(AND(C$9="C",C$10="IB"),(($C$7*Coefficients!$D$16)/($A4015*SIN(C$5*PI()/180))*100/2)^2*PI(),IF(AND(C$9="L",C$10="D"),(($C$7*Coefficients!$E$16)/($A4015*SIN(C$5*PI()/180))*100/2)^2*PI(),IF(AND(C$9="C",C$10="D"),(($C$7* Coefficients!$F$16)/($A4015*SIN(C$5*PI()/180))*100/2)^2*PI(),FALSE))))</f>
        <v>0.2811691286992351</v>
      </c>
      <c r="I4015" s="42">
        <f t="shared" si="443"/>
        <v>8.3770283844089837E-3</v>
      </c>
      <c r="L4015" s="44"/>
    </row>
    <row r="4016" spans="1:12" x14ac:dyDescent="0.25">
      <c r="A4016" s="51">
        <f t="shared" si="444"/>
        <v>95719.407129464016</v>
      </c>
      <c r="B4016" s="5">
        <f t="shared" si="438"/>
        <v>1.0623356152663097E-3</v>
      </c>
      <c r="C4016" s="49">
        <f t="shared" si="441"/>
        <v>-59.474765167312654</v>
      </c>
      <c r="D4016" s="5">
        <f t="shared" si="439"/>
        <v>920.75481076704955</v>
      </c>
      <c r="E4016" s="5">
        <f t="shared" si="440"/>
        <v>96320.344973953732</v>
      </c>
      <c r="F4016" s="5">
        <f t="shared" si="442"/>
        <v>49.837180293541167</v>
      </c>
      <c r="G4016" s="16">
        <f>IF(AND(C$9="L",C$10="IB"),IF((($C$7*Coefficients!$C$16)/($A4016*($C$4/100)))&lt;=1,2*ASIN(($C$7*Coefficients!$C$16)/( $A4016*($C$4/100)))*180/PI(),180),IF(AND(C$9="C",C$10="IB"),IF((($C$7*Coefficients!$D$16)/($A4016*($C$4/100)))&lt;=1,2*ASIN(($C$7*Coefficients!$D$16)/( $A4016*($C$4/100)))*180/PI(),180),IF(AND(C$9="L",C$10="D"),IF((($C$7*Coefficients!$E$16)/($A4016*($C$4/100)))&lt;=1,2*ASIN(($C$7*Coefficients!$E$16)/( $A4016*($C$4/100)))*180/PI(),180),IF(AND(C$9="C",C$10="D"),IF((($C$7*Coefficients!$F$16)/($A4016*($C$4/100)))&lt;=1,2*ASIN(($C$7*Coefficients!$F$16)/( $A4016*($C$4/100)))*180/PI(),180),FALSE))))</f>
        <v>0.8166579206662502</v>
      </c>
      <c r="H4016" s="50">
        <f>IF(AND(C$9="L",C$10="IB"),(($C$7*Coefficients!$C$16)/($A4016*SIN(C$5*PI()/180))*100/2)^2*PI(),IF(AND(C$9="C",C$10="IB"),(($C$7*Coefficients!$D$16)/($A4016*SIN(C$5*PI()/180))*100/2)^2*PI(),IF(AND(C$9="L",C$10="D"),(($C$7*Coefficients!$E$16)/($A4016*SIN(C$5*PI()/180))*100/2)^2*PI(),IF(AND(C$9="C",C$10="D"),(($C$7* Coefficients!$F$16)/($A4016*SIN(C$5*PI()/180))*100/2)^2*PI(),FALSE))))</f>
        <v>0.27987727389922734</v>
      </c>
      <c r="I4016" s="42">
        <f t="shared" si="443"/>
        <v>8.3577617537681833E-3</v>
      </c>
      <c r="L4016" s="44"/>
    </row>
    <row r="4017" spans="1:12" x14ac:dyDescent="0.25">
      <c r="A4017" s="51">
        <f t="shared" si="444"/>
        <v>95940.063151572831</v>
      </c>
      <c r="B4017" s="5">
        <f t="shared" si="438"/>
        <v>1.009660860859208E-3</v>
      </c>
      <c r="C4017" s="49">
        <f t="shared" si="441"/>
        <v>-59.916489573673246</v>
      </c>
      <c r="D4017" s="5">
        <f t="shared" si="439"/>
        <v>922.8773698172389</v>
      </c>
      <c r="E4017" s="5">
        <f t="shared" si="440"/>
        <v>96764.939485896131</v>
      </c>
      <c r="F4017" s="5">
        <f t="shared" si="442"/>
        <v>49.85718029354117</v>
      </c>
      <c r="G4017" s="16">
        <f>IF(AND(C$9="L",C$10="IB"),IF((($C$7*Coefficients!$C$16)/($A4017*($C$4/100)))&lt;=1,2*ASIN(($C$7*Coefficients!$C$16)/( $A4017*($C$4/100)))*180/PI(),180),IF(AND(C$9="C",C$10="IB"),IF((($C$7*Coefficients!$D$16)/($A4017*($C$4/100)))&lt;=1,2*ASIN(($C$7*Coefficients!$D$16)/( $A4017*($C$4/100)))*180/PI(),180),IF(AND(C$9="L",C$10="D"),IF((($C$7*Coefficients!$E$16)/($A4017*($C$4/100)))&lt;=1,2*ASIN(($C$7*Coefficients!$E$16)/( $A4017*($C$4/100)))*180/PI(),180),IF(AND(C$9="C",C$10="D"),IF((($C$7*Coefficients!$F$16)/($A4017*($C$4/100)))&lt;=1,2*ASIN(($C$7*Coefficients!$F$16)/( $A4017*($C$4/100)))*180/PI(),180),FALSE))))</f>
        <v>0.81477962788015701</v>
      </c>
      <c r="H4017" s="50">
        <f>IF(AND(C$9="L",C$10="IB"),(($C$7*Coefficients!$C$16)/($A4017*SIN(C$5*PI()/180))*100/2)^2*PI(),IF(AND(C$9="C",C$10="IB"),(($C$7*Coefficients!$D$16)/($A4017*SIN(C$5*PI()/180))*100/2)^2*PI(),IF(AND(C$9="L",C$10="D"),(($C$7*Coefficients!$E$16)/($A4017*SIN(C$5*PI()/180))*100/2)^2*PI(),IF(AND(C$9="C",C$10="D"),(($C$7* Coefficients!$F$16)/($A4017*SIN(C$5*PI()/180))*100/2)^2*PI(),FALSE))))</f>
        <v>0.27859135463286799</v>
      </c>
      <c r="I4017" s="42">
        <f t="shared" si="443"/>
        <v>8.3385394351482133E-3</v>
      </c>
      <c r="L4017" s="44"/>
    </row>
    <row r="4018" spans="1:12" x14ac:dyDescent="0.25">
      <c r="A4018" s="51">
        <f t="shared" si="444"/>
        <v>96161.227838345934</v>
      </c>
      <c r="B4018" s="5">
        <f t="shared" si="438"/>
        <v>8.6563315499966088E-4</v>
      </c>
      <c r="C4018" s="49">
        <f t="shared" si="441"/>
        <v>-61.253322356264796</v>
      </c>
      <c r="D4018" s="5">
        <f t="shared" si="439"/>
        <v>925.00482187137345</v>
      </c>
      <c r="E4018" s="5">
        <f t="shared" si="440"/>
        <v>97211.586152864606</v>
      </c>
      <c r="F4018" s="5">
        <f t="shared" si="442"/>
        <v>49.877180293541166</v>
      </c>
      <c r="G4018" s="16">
        <f>IF(AND(C$9="L",C$10="IB"),IF((($C$7*Coefficients!$C$16)/($A4018*($C$4/100)))&lt;=1,2*ASIN(($C$7*Coefficients!$C$16)/( $A4018*($C$4/100)))*180/PI(),180),IF(AND(C$9="C",C$10="IB"),IF((($C$7*Coefficients!$D$16)/($A4018*($C$4/100)))&lt;=1,2*ASIN(($C$7*Coefficients!$D$16)/( $A4018*($C$4/100)))*180/PI(),180),IF(AND(C$9="L",C$10="D"),IF((($C$7*Coefficients!$E$16)/($A4018*($C$4/100)))&lt;=1,2*ASIN(($C$7*Coefficients!$E$16)/( $A4018*($C$4/100)))*180/PI(),180),IF(AND(C$9="C",C$10="D"),IF((($C$7*Coefficients!$F$16)/($A4018*($C$4/100)))&lt;=1,2*ASIN(($C$7*Coefficients!$F$16)/( $A4018*($C$4/100)))*180/PI(),180),FALSE))))</f>
        <v>0.81290565526575176</v>
      </c>
      <c r="H4018" s="50">
        <f>IF(AND(C$9="L",C$10="IB"),(($C$7*Coefficients!$C$16)/($A4018*SIN(C$5*PI()/180))*100/2)^2*PI(),IF(AND(C$9="C",C$10="IB"),(($C$7*Coefficients!$D$16)/($A4018*SIN(C$5*PI()/180))*100/2)^2*PI(),IF(AND(C$9="L",C$10="D"),(($C$7*Coefficients!$E$16)/($A4018*SIN(C$5*PI()/180))*100/2)^2*PI(),IF(AND(C$9="C",C$10="D"),(($C$7* Coefficients!$F$16)/($A4018*SIN(C$5*PI()/180))*100/2)^2*PI(),FALSE))))</f>
        <v>0.27731134362885723</v>
      </c>
      <c r="I4018" s="42">
        <f t="shared" si="443"/>
        <v>8.31936132663425E-3</v>
      </c>
      <c r="L4018" s="44"/>
    </row>
    <row r="4019" spans="1:12" x14ac:dyDescent="0.25">
      <c r="A4019" s="51">
        <f t="shared" si="444"/>
        <v>96382.902362376466</v>
      </c>
      <c r="B4019" s="5">
        <f t="shared" si="438"/>
        <v>6.4338553188314344E-4</v>
      </c>
      <c r="C4019" s="49">
        <f t="shared" si="441"/>
        <v>-63.83057419022164</v>
      </c>
      <c r="D4019" s="5">
        <f t="shared" si="439"/>
        <v>927.13717820899217</v>
      </c>
      <c r="E4019" s="5">
        <f t="shared" si="440"/>
        <v>97660.294447176362</v>
      </c>
      <c r="F4019" s="5">
        <f t="shared" si="442"/>
        <v>49.897180293541162</v>
      </c>
      <c r="G4019" s="16">
        <f>IF(AND(C$9="L",C$10="IB"),IF((($C$7*Coefficients!$C$16)/($A4019*($C$4/100)))&lt;=1,2*ASIN(($C$7*Coefficients!$C$16)/( $A4019*($C$4/100)))*180/PI(),180),IF(AND(C$9="C",C$10="IB"),IF((($C$7*Coefficients!$D$16)/($A4019*($C$4/100)))&lt;=1,2*ASIN(($C$7*Coefficients!$D$16)/( $A4019*($C$4/100)))*180/PI(),180),IF(AND(C$9="L",C$10="D"),IF((($C$7*Coefficients!$E$16)/($A4019*($C$4/100)))&lt;=1,2*ASIN(($C$7*Coefficients!$E$16)/( $A4019*($C$4/100)))*180/PI(),180),IF(AND(C$9="C",C$10="D"),IF((($C$7*Coefficients!$F$16)/($A4019*($C$4/100)))&lt;=1,2*ASIN(($C$7*Coefficients!$F$16)/( $A4019*($C$4/100)))*180/PI(),180),FALSE))))</f>
        <v>0.81103599288541361</v>
      </c>
      <c r="H4019" s="50">
        <f>IF(AND(C$9="L",C$10="IB"),(($C$7*Coefficients!$C$16)/($A4019*SIN(C$5*PI()/180))*100/2)^2*PI(),IF(AND(C$9="C",C$10="IB"),(($C$7*Coefficients!$D$16)/($A4019*SIN(C$5*PI()/180))*100/2)^2*PI(),IF(AND(C$9="L",C$10="D"),(($C$7*Coefficients!$E$16)/($A4019*SIN(C$5*PI()/180))*100/2)^2*PI(),IF(AND(C$9="C",C$10="D"),(($C$7* Coefficients!$F$16)/($A4019*SIN(C$5*PI()/180))*100/2)^2*PI(),FALSE))))</f>
        <v>0.27603721374119539</v>
      </c>
      <c r="I4019" s="42">
        <f t="shared" si="443"/>
        <v>8.300227326545874E-3</v>
      </c>
      <c r="L4019" s="44"/>
    </row>
    <row r="4020" spans="1:12" x14ac:dyDescent="0.25">
      <c r="A4020" s="51">
        <f t="shared" si="444"/>
        <v>96605.087898960701</v>
      </c>
      <c r="B4020" s="5">
        <f t="shared" si="438"/>
        <v>3.6326957933320917E-4</v>
      </c>
      <c r="C4020" s="49">
        <f t="shared" si="441"/>
        <v>-68.795419379981212</v>
      </c>
      <c r="D4020" s="5">
        <f t="shared" si="439"/>
        <v>929.2744501356359</v>
      </c>
      <c r="E4020" s="5">
        <f t="shared" si="440"/>
        <v>98111.073884870857</v>
      </c>
      <c r="F4020" s="5">
        <f t="shared" si="442"/>
        <v>49.917180293541172</v>
      </c>
      <c r="G4020" s="16">
        <f>IF(AND(C$9="L",C$10="IB"),IF((($C$7*Coefficients!$C$16)/($A4020*($C$4/100)))&lt;=1,2*ASIN(($C$7*Coefficients!$C$16)/( $A4020*($C$4/100)))*180/PI(),180),IF(AND(C$9="C",C$10="IB"),IF((($C$7*Coefficients!$D$16)/($A4020*($C$4/100)))&lt;=1,2*ASIN(($C$7*Coefficients!$D$16)/( $A4020*($C$4/100)))*180/PI(),180),IF(AND(C$9="L",C$10="D"),IF((($C$7*Coefficients!$E$16)/($A4020*($C$4/100)))&lt;=1,2*ASIN(($C$7*Coefficients!$E$16)/( $A4020*($C$4/100)))*180/PI(),180),IF(AND(C$9="C",C$10="D"),IF((($C$7*Coefficients!$F$16)/($A4020*($C$4/100)))&lt;=1,2*ASIN(($C$7*Coefficients!$F$16)/( $A4020*($C$4/100)))*180/PI(),180),FALSE))))</f>
        <v>0.80917063082438712</v>
      </c>
      <c r="H4020" s="50">
        <f>IF(AND(C$9="L",C$10="IB"),(($C$7*Coefficients!$C$16)/($A4020*SIN(C$5*PI()/180))*100/2)^2*PI(),IF(AND(C$9="C",C$10="IB"),(($C$7*Coefficients!$D$16)/($A4020*SIN(C$5*PI()/180))*100/2)^2*PI(),IF(AND(C$9="L",C$10="D"),(($C$7*Coefficients!$E$16)/($A4020*SIN(C$5*PI()/180))*100/2)^2*PI(),IF(AND(C$9="C",C$10="D"),(($C$7* Coefficients!$F$16)/($A4020*SIN(C$5*PI()/180))*100/2)^2*PI(),FALSE))))</f>
        <v>0.27476893794860724</v>
      </c>
      <c r="I4020" s="42">
        <f t="shared" si="443"/>
        <v>8.2811373334365189E-3</v>
      </c>
      <c r="L4020" s="44"/>
    </row>
    <row r="4021" spans="1:12" x14ac:dyDescent="0.25">
      <c r="A4021" s="51">
        <f t="shared" si="444"/>
        <v>96827.785626104218</v>
      </c>
      <c r="B4021" s="5">
        <f t="shared" si="438"/>
        <v>5.1049123501267364E-5</v>
      </c>
      <c r="C4021" s="49">
        <f t="shared" si="441"/>
        <v>-85.840234204482016</v>
      </c>
      <c r="D4021" s="5">
        <f t="shared" si="439"/>
        <v>931.41664898290776</v>
      </c>
      <c r="E4021" s="5">
        <f t="shared" si="440"/>
        <v>98563.934025911527</v>
      </c>
      <c r="F4021" s="5">
        <f t="shared" si="442"/>
        <v>49.937180293541168</v>
      </c>
      <c r="G4021" s="16">
        <f>IF(AND(C$9="L",C$10="IB"),IF((($C$7*Coefficients!$C$16)/($A4021*($C$4/100)))&lt;=1,2*ASIN(($C$7*Coefficients!$C$16)/( $A4021*($C$4/100)))*180/PI(),180),IF(AND(C$9="C",C$10="IB"),IF((($C$7*Coefficients!$D$16)/($A4021*($C$4/100)))&lt;=1,2*ASIN(($C$7*Coefficients!$D$16)/( $A4021*($C$4/100)))*180/PI(),180),IF(AND(C$9="L",C$10="D"),IF((($C$7*Coefficients!$E$16)/($A4021*($C$4/100)))&lt;=1,2*ASIN(($C$7*Coefficients!$E$16)/( $A4021*($C$4/100)))*180/PI(),180),IF(AND(C$9="C",C$10="D"),IF((($C$7*Coefficients!$F$16)/($A4021*($C$4/100)))&lt;=1,2*ASIN(($C$7*Coefficients!$F$16)/( $A4021*($C$4/100)))*180/PI(),180),FALSE))))</f>
        <v>0.80730955919073188</v>
      </c>
      <c r="H4021" s="50">
        <f>IF(AND(C$9="L",C$10="IB"),(($C$7*Coefficients!$C$16)/($A4021*SIN(C$5*PI()/180))*100/2)^2*PI(),IF(AND(C$9="C",C$10="IB"),(($C$7*Coefficients!$D$16)/($A4021*SIN(C$5*PI()/180))*100/2)^2*PI(),IF(AND(C$9="L",C$10="D"),(($C$7*Coefficients!$E$16)/($A4021*SIN(C$5*PI()/180))*100/2)^2*PI(),IF(AND(C$9="C",C$10="D"),(($C$7* Coefficients!$F$16)/($A4021*SIN(C$5*PI()/180))*100/2)^2*PI(),FALSE))))</f>
        <v>0.27350648935396943</v>
      </c>
      <c r="I4021" s="42">
        <f t="shared" si="443"/>
        <v>8.2620912460929473E-3</v>
      </c>
      <c r="L4021" s="44"/>
    </row>
    <row r="4022" spans="1:12" x14ac:dyDescent="0.25">
      <c r="A4022" s="51">
        <f t="shared" si="444"/>
        <v>97050.996724528217</v>
      </c>
      <c r="B4022" s="5">
        <f t="shared" si="438"/>
        <v>2.6443112511893515E-4</v>
      </c>
      <c r="C4022" s="49">
        <f t="shared" si="441"/>
        <v>-71.553748542591208</v>
      </c>
      <c r="D4022" s="5">
        <f t="shared" si="439"/>
        <v>933.5637861085329</v>
      </c>
      <c r="E4022" s="5">
        <f t="shared" si="440"/>
        <v>99018.884474388717</v>
      </c>
      <c r="F4022" s="5">
        <f t="shared" si="442"/>
        <v>49.957180293541164</v>
      </c>
      <c r="G4022" s="16">
        <f>IF(AND(C$9="L",C$10="IB"),IF((($C$7*Coefficients!$C$16)/($A4022*($C$4/100)))&lt;=1,2*ASIN(($C$7*Coefficients!$C$16)/( $A4022*($C$4/100)))*180/PI(),180),IF(AND(C$9="C",C$10="IB"),IF((($C$7*Coefficients!$D$16)/($A4022*($C$4/100)))&lt;=1,2*ASIN(($C$7*Coefficients!$D$16)/( $A4022*($C$4/100)))*180/PI(),180),IF(AND(C$9="L",C$10="D"),IF((($C$7*Coefficients!$E$16)/($A4022*($C$4/100)))&lt;=1,2*ASIN(($C$7*Coefficients!$E$16)/( $A4022*($C$4/100)))*180/PI(),180),IF(AND(C$9="C",C$10="D"),IF((($C$7*Coefficients!$F$16)/($A4022*($C$4/100)))&lt;=1,2*ASIN(($C$7*Coefficients!$F$16)/( $A4022*($C$4/100)))*180/PI(),180),FALSE))))</f>
        <v>0.805452768115267</v>
      </c>
      <c r="H4022" s="50">
        <f>IF(AND(C$9="L",C$10="IB"),(($C$7*Coefficients!$C$16)/($A4022*SIN(C$5*PI()/180))*100/2)^2*PI(),IF(AND(C$9="C",C$10="IB"),(($C$7*Coefficients!$D$16)/($A4022*SIN(C$5*PI()/180))*100/2)^2*PI(),IF(AND(C$9="L",C$10="D"),(($C$7*Coefficients!$E$16)/($A4022*SIN(C$5*PI()/180))*100/2)^2*PI(),IF(AND(C$9="C",C$10="D"),(($C$7* Coefficients!$F$16)/($A4022*SIN(C$5*PI()/180))*100/2)^2*PI(),FALSE))))</f>
        <v>0.27224984118373879</v>
      </c>
      <c r="I4022" s="42">
        <f t="shared" si="443"/>
        <v>8.2430889635346921E-3</v>
      </c>
      <c r="L4022" s="44"/>
    </row>
    <row r="4023" spans="1:12" x14ac:dyDescent="0.25">
      <c r="A4023" s="51">
        <f t="shared" si="444"/>
        <v>97274.722377675716</v>
      </c>
      <c r="B4023" s="5">
        <f t="shared" si="438"/>
        <v>5.5389495084463727E-4</v>
      </c>
      <c r="C4023" s="49">
        <f t="shared" si="441"/>
        <v>-65.131451874907341</v>
      </c>
      <c r="D4023" s="5">
        <f t="shared" si="439"/>
        <v>935.71587289641832</v>
      </c>
      <c r="E4023" s="5">
        <f t="shared" si="440"/>
        <v>99475.934878723099</v>
      </c>
      <c r="F4023" s="5">
        <f t="shared" si="442"/>
        <v>49.977180293541167</v>
      </c>
      <c r="G4023" s="16">
        <f>IF(AND(C$9="L",C$10="IB"),IF((($C$7*Coefficients!$C$16)/($A4023*($C$4/100)))&lt;=1,2*ASIN(($C$7*Coefficients!$C$16)/( $A4023*($C$4/100)))*180/PI(),180),IF(AND(C$9="C",C$10="IB"),IF((($C$7*Coefficients!$D$16)/($A4023*($C$4/100)))&lt;=1,2*ASIN(($C$7*Coefficients!$D$16)/( $A4023*($C$4/100)))*180/PI(),180),IF(AND(C$9="L",C$10="D"),IF((($C$7*Coefficients!$E$16)/($A4023*($C$4/100)))&lt;=1,2*ASIN(($C$7*Coefficients!$E$16)/( $A4023*($C$4/100)))*180/PI(),180),IF(AND(C$9="C",C$10="D"),IF((($C$7*Coefficients!$F$16)/($A4023*($C$4/100)))&lt;=1,2*ASIN(($C$7*Coefficients!$F$16)/( $A4023*($C$4/100)))*180/PI(),180),FALSE))))</f>
        <v>0.8036002477515215</v>
      </c>
      <c r="H4023" s="50">
        <f>IF(AND(C$9="L",C$10="IB"),(($C$7*Coefficients!$C$16)/($A4023*SIN(C$5*PI()/180))*100/2)^2*PI(),IF(AND(C$9="C",C$10="IB"),(($C$7*Coefficients!$D$16)/($A4023*SIN(C$5*PI()/180))*100/2)^2*PI(),IF(AND(C$9="L",C$10="D"),(($C$7*Coefficients!$E$16)/($A4023*SIN(C$5*PI()/180))*100/2)^2*PI(),IF(AND(C$9="C",C$10="D"),(($C$7* Coefficients!$F$16)/($A4023*SIN(C$5*PI()/180))*100/2)^2*PI(),FALSE))))</f>
        <v>0.27099896678738633</v>
      </c>
      <c r="I4023" s="42">
        <f t="shared" si="443"/>
        <v>8.2241303850135467E-3</v>
      </c>
      <c r="L4023" s="44"/>
    </row>
    <row r="4024" spans="1:12" x14ac:dyDescent="0.25">
      <c r="A4024" s="51">
        <f t="shared" si="444"/>
        <v>97498.963771717856</v>
      </c>
      <c r="B4024" s="5">
        <f t="shared" si="438"/>
        <v>7.9036054861080678E-4</v>
      </c>
      <c r="C4024" s="49">
        <f t="shared" si="441"/>
        <v>-62.043494919730399</v>
      </c>
      <c r="D4024" s="5">
        <f t="shared" si="439"/>
        <v>937.87292075671439</v>
      </c>
      <c r="E4024" s="5">
        <f t="shared" si="440"/>
        <v>99935.094931870612</v>
      </c>
      <c r="F4024" s="5">
        <f t="shared" si="442"/>
        <v>49.99718029354117</v>
      </c>
      <c r="G4024" s="16">
        <f>IF(AND(C$9="L",C$10="IB"),IF((($C$7*Coefficients!$C$16)/($A4024*($C$4/100)))&lt;=1,2*ASIN(($C$7*Coefficients!$C$16)/( $A4024*($C$4/100)))*180/PI(),180),IF(AND(C$9="C",C$10="IB"),IF((($C$7*Coefficients!$D$16)/($A4024*($C$4/100)))&lt;=1,2*ASIN(($C$7*Coefficients!$D$16)/( $A4024*($C$4/100)))*180/PI(),180),IF(AND(C$9="L",C$10="D"),IF((($C$7*Coefficients!$E$16)/($A4024*($C$4/100)))&lt;=1,2*ASIN(($C$7*Coefficients!$E$16)/( $A4024*($C$4/100)))*180/PI(),180),IF(AND(C$9="C",C$10="D"),IF((($C$7*Coefficients!$F$16)/($A4024*($C$4/100)))&lt;=1,2*ASIN(($C$7*Coefficients!$F$16)/( $A4024*($C$4/100)))*180/PI(),180),FALSE))))</f>
        <v>0.80175198827567973</v>
      </c>
      <c r="H4024" s="50">
        <f>IF(AND(C$9="L",C$10="IB"),(($C$7*Coefficients!$C$16)/($A4024*SIN(C$5*PI()/180))*100/2)^2*PI(),IF(AND(C$9="C",C$10="IB"),(($C$7*Coefficients!$D$16)/($A4024*SIN(C$5*PI()/180))*100/2)^2*PI(),IF(AND(C$9="L",C$10="D"),(($C$7*Coefficients!$E$16)/($A4024*SIN(C$5*PI()/180))*100/2)^2*PI(),IF(AND(C$9="C",C$10="D"),(($C$7* Coefficients!$F$16)/($A4024*SIN(C$5*PI()/180))*100/2)^2*PI(),FALSE))))</f>
        <v>0.26975383963683097</v>
      </c>
      <c r="I4024" s="42">
        <f t="shared" si="443"/>
        <v>8.2052154100130149E-3</v>
      </c>
      <c r="L4024" s="44"/>
    </row>
    <row r="4025" spans="1:12" x14ac:dyDescent="0.25">
      <c r="A4025" s="51">
        <f t="shared" si="444"/>
        <v>97723.722095560181</v>
      </c>
      <c r="B4025" s="5">
        <f t="shared" si="438"/>
        <v>9.5168875132156661E-4</v>
      </c>
      <c r="C4025" s="49">
        <f t="shared" si="441"/>
        <v>-60.430101277800304</v>
      </c>
      <c r="D4025" s="5">
        <f t="shared" si="439"/>
        <v>940.03494112587373</v>
      </c>
      <c r="E4025" s="5">
        <f t="shared" si="440"/>
        <v>100396.37437152762</v>
      </c>
      <c r="F4025" s="5">
        <f t="shared" si="442"/>
        <v>50.017180293541166</v>
      </c>
      <c r="G4025" s="16">
        <f>IF(AND(C$9="L",C$10="IB"),IF((($C$7*Coefficients!$C$16)/($A4025*($C$4/100)))&lt;=1,2*ASIN(($C$7*Coefficients!$C$16)/( $A4025*($C$4/100)))*180/PI(),180),IF(AND(C$9="C",C$10="IB"),IF((($C$7*Coefficients!$D$16)/($A4025*($C$4/100)))&lt;=1,2*ASIN(($C$7*Coefficients!$D$16)/( $A4025*($C$4/100)))*180/PI(),180),IF(AND(C$9="L",C$10="D"),IF((($C$7*Coefficients!$E$16)/($A4025*($C$4/100)))&lt;=1,2*ASIN(($C$7*Coefficients!$E$16)/( $A4025*($C$4/100)))*180/PI(),180),IF(AND(C$9="C",C$10="D"),IF((($C$7*Coefficients!$F$16)/($A4025*($C$4/100)))&lt;=1,2*ASIN(($C$7*Coefficients!$F$16)/( $A4025*($C$4/100)))*180/PI(),180),FALSE))))</f>
        <v>0.79990797988653095</v>
      </c>
      <c r="H4025" s="50">
        <f>IF(AND(C$9="L",C$10="IB"),(($C$7*Coefficients!$C$16)/($A4025*SIN(C$5*PI()/180))*100/2)^2*PI(),IF(AND(C$9="C",C$10="IB"),(($C$7*Coefficients!$D$16)/($A4025*SIN(C$5*PI()/180))*100/2)^2*PI(),IF(AND(C$9="L",C$10="D"),(($C$7*Coefficients!$E$16)/($A4025*SIN(C$5*PI()/180))*100/2)^2*PI(),IF(AND(C$9="C",C$10="D"),(($C$7* Coefficients!$F$16)/($A4025*SIN(C$5*PI()/180))*100/2)^2*PI(),FALSE))))</f>
        <v>0.26851443332587666</v>
      </c>
      <c r="I4025" s="42">
        <f t="shared" si="443"/>
        <v>8.1863439382477837E-3</v>
      </c>
      <c r="L4025" s="44"/>
    </row>
    <row r="4026" spans="1:12" x14ac:dyDescent="0.25">
      <c r="A4026" s="51">
        <f t="shared" si="444"/>
        <v>97948.998540848945</v>
      </c>
      <c r="B4026" s="5">
        <f t="shared" si="438"/>
        <v>1.0227102528420167E-3</v>
      </c>
      <c r="C4026" s="49">
        <f t="shared" si="441"/>
        <v>-59.8049478030903</v>
      </c>
      <c r="D4026" s="5">
        <f t="shared" si="439"/>
        <v>942.20194546671314</v>
      </c>
      <c r="E4026" s="5">
        <f t="shared" si="440"/>
        <v>100859.78298033783</v>
      </c>
      <c r="F4026" s="5">
        <f t="shared" si="442"/>
        <v>50.037180293541169</v>
      </c>
      <c r="G4026" s="16">
        <f>IF(AND(C$9="L",C$10="IB"),IF((($C$7*Coefficients!$C$16)/($A4026*($C$4/100)))&lt;=1,2*ASIN(($C$7*Coefficients!$C$16)/( $A4026*($C$4/100)))*180/PI(),180),IF(AND(C$9="C",C$10="IB"),IF((($C$7*Coefficients!$D$16)/($A4026*($C$4/100)))&lt;=1,2*ASIN(($C$7*Coefficients!$D$16)/( $A4026*($C$4/100)))*180/PI(),180),IF(AND(C$9="L",C$10="D"),IF((($C$7*Coefficients!$E$16)/($A4026*($C$4/100)))&lt;=1,2*ASIN(($C$7*Coefficients!$E$16)/( $A4026*($C$4/100)))*180/PI(),180),IF(AND(C$9="C",C$10="D"),IF((($C$7*Coefficients!$F$16)/($A4026*($C$4/100)))&lt;=1,2*ASIN(($C$7*Coefficients!$F$16)/( $A4026*($C$4/100)))*180/PI(),180),FALSE))))</f>
        <v>0.79806821280541573</v>
      </c>
      <c r="H4026" s="50">
        <f>IF(AND(C$9="L",C$10="IB"),(($C$7*Coefficients!$C$16)/($A4026*SIN(C$5*PI()/180))*100/2)^2*PI(),IF(AND(C$9="C",C$10="IB"),(($C$7*Coefficients!$D$16)/($A4026*SIN(C$5*PI()/180))*100/2)^2*PI(),IF(AND(C$9="L",C$10="D"),(($C$7*Coefficients!$E$16)/($A4026*SIN(C$5*PI()/180))*100/2)^2*PI(),IF(AND(C$9="C",C$10="D"),(($C$7* Coefficients!$F$16)/($A4026*SIN(C$5*PI()/180))*100/2)^2*PI(),FALSE))))</f>
        <v>0.2672807215696531</v>
      </c>
      <c r="I4026" s="42">
        <f t="shared" si="443"/>
        <v>8.1675158696631854E-3</v>
      </c>
      <c r="L4026" s="44"/>
    </row>
    <row r="4027" spans="1:12" x14ac:dyDescent="0.25">
      <c r="A4027" s="51">
        <f t="shared" si="444"/>
        <v>98174.794301977439</v>
      </c>
      <c r="B4027" s="5">
        <f t="shared" si="438"/>
        <v>9.9672279498484576E-4</v>
      </c>
      <c r="C4027" s="49">
        <f t="shared" si="441"/>
        <v>-60.028512186784184</v>
      </c>
      <c r="D4027" s="5">
        <f t="shared" si="439"/>
        <v>944.37394526847413</v>
      </c>
      <c r="E4027" s="5">
        <f t="shared" si="440"/>
        <v>101325.33058609947</v>
      </c>
      <c r="F4027" s="5">
        <f t="shared" si="442"/>
        <v>50.057180293541165</v>
      </c>
      <c r="G4027" s="16">
        <f>IF(AND(C$9="L",C$10="IB"),IF((($C$7*Coefficients!$C$16)/($A4027*($C$4/100)))&lt;=1,2*ASIN(($C$7*Coefficients!$C$16)/( $A4027*($C$4/100)))*180/PI(),180),IF(AND(C$9="C",C$10="IB"),IF((($C$7*Coefficients!$D$16)/($A4027*($C$4/100)))&lt;=1,2*ASIN(($C$7*Coefficients!$D$16)/( $A4027*($C$4/100)))*180/PI(),180),IF(AND(C$9="L",C$10="D"),IF((($C$7*Coefficients!$E$16)/($A4027*($C$4/100)))&lt;=1,2*ASIN(($C$7*Coefficients!$E$16)/( $A4027*($C$4/100)))*180/PI(),180),IF(AND(C$9="C",C$10="D"),IF((($C$7*Coefficients!$F$16)/($A4027*($C$4/100)))&lt;=1,2*ASIN(($C$7*Coefficients!$F$16)/( $A4027*($C$4/100)))*180/PI(),180),FALSE))))</f>
        <v>0.79623267727617553</v>
      </c>
      <c r="H4027" s="50">
        <f>IF(AND(C$9="L",C$10="IB"),(($C$7*Coefficients!$C$16)/($A4027*SIN(C$5*PI()/180))*100/2)^2*PI(),IF(AND(C$9="C",C$10="IB"),(($C$7*Coefficients!$D$16)/($A4027*SIN(C$5*PI()/180))*100/2)^2*PI(),IF(AND(C$9="L",C$10="D"),(($C$7*Coefficients!$E$16)/($A4027*SIN(C$5*PI()/180))*100/2)^2*PI(),IF(AND(C$9="C",C$10="D"),(($C$7* Coefficients!$F$16)/($A4027*SIN(C$5*PI()/180))*100/2)^2*PI(),FALSE))))</f>
        <v>0.26605267820405781</v>
      </c>
      <c r="I4027" s="42">
        <f t="shared" si="443"/>
        <v>8.148731104434679E-3</v>
      </c>
      <c r="L4027" s="44"/>
    </row>
    <row r="4028" spans="1:12" x14ac:dyDescent="0.25">
      <c r="A4028" s="51">
        <f t="shared" si="444"/>
        <v>98401.110576092324</v>
      </c>
      <c r="B4028" s="5">
        <f t="shared" si="438"/>
        <v>8.7620443217693638E-4</v>
      </c>
      <c r="C4028" s="49">
        <f t="shared" si="441"/>
        <v>-61.147891086495882</v>
      </c>
      <c r="D4028" s="5">
        <f t="shared" si="439"/>
        <v>946.55095204688337</v>
      </c>
      <c r="E4028" s="5">
        <f t="shared" si="440"/>
        <v>101793.02706197396</v>
      </c>
      <c r="F4028" s="5">
        <f t="shared" si="442"/>
        <v>50.077180293541161</v>
      </c>
      <c r="G4028" s="16">
        <f>IF(AND(C$9="L",C$10="IB"),IF((($C$7*Coefficients!$C$16)/($A4028*($C$4/100)))&lt;=1,2*ASIN(($C$7*Coefficients!$C$16)/( $A4028*($C$4/100)))*180/PI(),180),IF(AND(C$9="C",C$10="IB"),IF((($C$7*Coefficients!$D$16)/($A4028*($C$4/100)))&lt;=1,2*ASIN(($C$7*Coefficients!$D$16)/( $A4028*($C$4/100)))*180/PI(),180),IF(AND(C$9="L",C$10="D"),IF((($C$7*Coefficients!$E$16)/($A4028*($C$4/100)))&lt;=1,2*ASIN(($C$7*Coefficients!$E$16)/( $A4028*($C$4/100)))*180/PI(),180),IF(AND(C$9="C",C$10="D"),IF((($C$7*Coefficients!$F$16)/($A4028*($C$4/100)))&lt;=1,2*ASIN(($C$7*Coefficients!$F$16)/( $A4028*($C$4/100)))*180/PI(),180),FALSE))))</f>
        <v>0.79440136356509938</v>
      </c>
      <c r="H4028" s="50">
        <f>IF(AND(C$9="L",C$10="IB"),(($C$7*Coefficients!$C$16)/($A4028*SIN(C$5*PI()/180))*100/2)^2*PI(),IF(AND(C$9="C",C$10="IB"),(($C$7*Coefficients!$D$16)/($A4028*SIN(C$5*PI()/180))*100/2)^2*PI(),IF(AND(C$9="L",C$10="D"),(($C$7*Coefficients!$E$16)/($A4028*SIN(C$5*PI()/180))*100/2)^2*PI(),IF(AND(C$9="C",C$10="D"),(($C$7* Coefficients!$F$16)/($A4028*SIN(C$5*PI()/180))*100/2)^2*PI(),FALSE))))</f>
        <v>0.26483027718520169</v>
      </c>
      <c r="I4028" s="42">
        <f t="shared" si="443"/>
        <v>8.1299895429673037E-3</v>
      </c>
      <c r="L4028" s="44"/>
    </row>
    <row r="4029" spans="1:12" x14ac:dyDescent="0.25">
      <c r="A4029" s="51">
        <f t="shared" si="444"/>
        <v>98627.948563099941</v>
      </c>
      <c r="B4029" s="5">
        <f t="shared" si="438"/>
        <v>6.7266038464248784E-4</v>
      </c>
      <c r="C4029" s="49">
        <f t="shared" si="441"/>
        <v>-63.44408297415071</v>
      </c>
      <c r="D4029" s="5">
        <f t="shared" si="439"/>
        <v>948.73297734421396</v>
      </c>
      <c r="E4029" s="5">
        <f t="shared" si="440"/>
        <v>102262.88232669503</v>
      </c>
      <c r="F4029" s="5">
        <f t="shared" si="442"/>
        <v>50.097180293541157</v>
      </c>
      <c r="G4029" s="16">
        <f>IF(AND(C$9="L",C$10="IB"),IF((($C$7*Coefficients!$C$16)/($A4029*($C$4/100)))&lt;=1,2*ASIN(($C$7*Coefficients!$C$16)/( $A4029*($C$4/100)))*180/PI(),180),IF(AND(C$9="C",C$10="IB"),IF((($C$7*Coefficients!$D$16)/($A4029*($C$4/100)))&lt;=1,2*ASIN(($C$7*Coefficients!$D$16)/( $A4029*($C$4/100)))*180/PI(),180),IF(AND(C$9="L",C$10="D"),IF((($C$7*Coefficients!$E$16)/($A4029*($C$4/100)))&lt;=1,2*ASIN(($C$7*Coefficients!$E$16)/( $A4029*($C$4/100)))*180/PI(),180),IF(AND(C$9="C",C$10="D"),IF((($C$7*Coefficients!$F$16)/($A4029*($C$4/100)))&lt;=1,2*ASIN(($C$7*Coefficients!$F$16)/( $A4029*($C$4/100)))*180/PI(),180),FALSE))))</f>
        <v>0.79257426196087366</v>
      </c>
      <c r="H4029" s="50">
        <f>IF(AND(C$9="L",C$10="IB"),(($C$7*Coefficients!$C$16)/($A4029*SIN(C$5*PI()/180))*100/2)^2*PI(),IF(AND(C$9="C",C$10="IB"),(($C$7*Coefficients!$D$16)/($A4029*SIN(C$5*PI()/180))*100/2)^2*PI(),IF(AND(C$9="L",C$10="D"),(($C$7*Coefficients!$E$16)/($A4029*SIN(C$5*PI()/180))*100/2)^2*PI(),IF(AND(C$9="C",C$10="D"),(($C$7* Coefficients!$F$16)/($A4029*SIN(C$5*PI()/180))*100/2)^2*PI(),FALSE))))</f>
        <v>0.2636134925888563</v>
      </c>
      <c r="I4029" s="42">
        <f t="shared" si="443"/>
        <v>8.1112910858951726E-3</v>
      </c>
      <c r="L4029" s="44"/>
    </row>
    <row r="4030" spans="1:12" x14ac:dyDescent="0.25">
      <c r="A4030" s="51">
        <f t="shared" si="444"/>
        <v>98855.309465672719</v>
      </c>
      <c r="B4030" s="5">
        <f t="shared" si="438"/>
        <v>4.0560229300648352E-4</v>
      </c>
      <c r="C4030" s="49">
        <f t="shared" si="441"/>
        <v>-67.837991969093622</v>
      </c>
      <c r="D4030" s="5">
        <f t="shared" si="439"/>
        <v>950.92003272934676</v>
      </c>
      <c r="E4030" s="5">
        <f t="shared" si="440"/>
        <v>102734.90634477923</v>
      </c>
      <c r="F4030" s="5">
        <f t="shared" si="442"/>
        <v>50.117180293541168</v>
      </c>
      <c r="G4030" s="16">
        <f>IF(AND(C$9="L",C$10="IB"),IF((($C$7*Coefficients!$C$16)/($A4030*($C$4/100)))&lt;=1,2*ASIN(($C$7*Coefficients!$C$16)/( $A4030*($C$4/100)))*180/PI(),180),IF(AND(C$9="C",C$10="IB"),IF((($C$7*Coefficients!$D$16)/($A4030*($C$4/100)))&lt;=1,2*ASIN(($C$7*Coefficients!$D$16)/( $A4030*($C$4/100)))*180/PI(),180),IF(AND(C$9="L",C$10="D"),IF((($C$7*Coefficients!$E$16)/($A4030*($C$4/100)))&lt;=1,2*ASIN(($C$7*Coefficients!$E$16)/( $A4030*($C$4/100)))*180/PI(),180),IF(AND(C$9="C",C$10="D"),IF((($C$7*Coefficients!$F$16)/($A4030*($C$4/100)))&lt;=1,2*ASIN(($C$7*Coefficients!$F$16)/( $A4030*($C$4/100)))*180/PI(),180),FALSE))))</f>
        <v>0.7907513627745294</v>
      </c>
      <c r="H4030" s="50">
        <f>IF(AND(C$9="L",C$10="IB"),(($C$7*Coefficients!$C$16)/($A4030*SIN(C$5*PI()/180))*100/2)^2*PI(),IF(AND(C$9="C",C$10="IB"),(($C$7*Coefficients!$D$16)/($A4030*SIN(C$5*PI()/180))*100/2)^2*PI(),IF(AND(C$9="L",C$10="D"),(($C$7*Coefficients!$E$16)/($A4030*SIN(C$5*PI()/180))*100/2)^2*PI(),IF(AND(C$9="C",C$10="D"),(($C$7* Coefficients!$F$16)/($A4030*SIN(C$5*PI()/180))*100/2)^2*PI(),FALSE))))</f>
        <v>0.26240229860990416</v>
      </c>
      <c r="I4030" s="42">
        <f t="shared" si="443"/>
        <v>8.0926356340809205E-3</v>
      </c>
      <c r="L4030" s="44"/>
    </row>
    <row r="4031" spans="1:12" x14ac:dyDescent="0.25">
      <c r="A4031" s="51">
        <f t="shared" si="444"/>
        <v>99083.194489255533</v>
      </c>
      <c r="B4031" s="5">
        <f t="shared" si="438"/>
        <v>1.0074235281635894E-4</v>
      </c>
      <c r="C4031" s="49">
        <f t="shared" si="441"/>
        <v>-79.935758210080479</v>
      </c>
      <c r="D4031" s="5">
        <f t="shared" si="439"/>
        <v>953.11212979783204</v>
      </c>
      <c r="E4031" s="5">
        <f t="shared" si="440"/>
        <v>103209.10912673727</v>
      </c>
      <c r="F4031" s="5">
        <f t="shared" si="442"/>
        <v>50.137180293541164</v>
      </c>
      <c r="G4031" s="16">
        <f>IF(AND(C$9="L",C$10="IB"),IF((($C$7*Coefficients!$C$16)/($A4031*($C$4/100)))&lt;=1,2*ASIN(($C$7*Coefficients!$C$16)/( $A4031*($C$4/100)))*180/PI(),180),IF(AND(C$9="C",C$10="IB"),IF((($C$7*Coefficients!$D$16)/($A4031*($C$4/100)))&lt;=1,2*ASIN(($C$7*Coefficients!$D$16)/( $A4031*($C$4/100)))*180/PI(),180),IF(AND(C$9="L",C$10="D"),IF((($C$7*Coefficients!$E$16)/($A4031*($C$4/100)))&lt;=1,2*ASIN(($C$7*Coefficients!$E$16)/( $A4031*($C$4/100)))*180/PI(),180),IF(AND(C$9="C",C$10="D"),IF((($C$7*Coefficients!$F$16)/($A4031*($C$4/100)))&lt;=1,2*ASIN(($C$7*Coefficients!$F$16)/( $A4031*($C$4/100)))*180/PI(),180),FALSE))))</f>
        <v>0.78893265633939114</v>
      </c>
      <c r="H4031" s="50">
        <f>IF(AND(C$9="L",C$10="IB"),(($C$7*Coefficients!$C$16)/($A4031*SIN(C$5*PI()/180))*100/2)^2*PI(),IF(AND(C$9="C",C$10="IB"),(($C$7*Coefficients!$D$16)/($A4031*SIN(C$5*PI()/180))*100/2)^2*PI(),IF(AND(C$9="L",C$10="D"),(($C$7*Coefficients!$E$16)/($A4031*SIN(C$5*PI()/180))*100/2)^2*PI(),IF(AND(C$9="C",C$10="D"),(($C$7* Coefficients!$F$16)/($A4031*SIN(C$5*PI()/180))*100/2)^2*PI(),FALSE))))</f>
        <v>0.26119666956179172</v>
      </c>
      <c r="I4031" s="42">
        <f t="shared" si="443"/>
        <v>8.0740230886152051E-3</v>
      </c>
      <c r="L4031" s="44"/>
    </row>
    <row r="4032" spans="1:12" x14ac:dyDescent="0.25">
      <c r="A4032" s="51">
        <f t="shared" si="444"/>
        <v>99311.604842072105</v>
      </c>
      <c r="B4032" s="5">
        <f t="shared" si="438"/>
        <v>2.1243721420240719E-4</v>
      </c>
      <c r="C4032" s="49">
        <f t="shared" si="441"/>
        <v>-73.455388046814264</v>
      </c>
      <c r="D4032" s="5">
        <f t="shared" si="439"/>
        <v>955.30928017195015</v>
      </c>
      <c r="E4032" s="5">
        <f t="shared" si="440"/>
        <v>103685.5007292863</v>
      </c>
      <c r="F4032" s="5">
        <f t="shared" si="442"/>
        <v>50.15718029354116</v>
      </c>
      <c r="G4032" s="16">
        <f>IF(AND(C$9="L",C$10="IB"),IF((($C$7*Coefficients!$C$16)/($A4032*($C$4/100)))&lt;=1,2*ASIN(($C$7*Coefficients!$C$16)/( $A4032*($C$4/100)))*180/PI(),180),IF(AND(C$9="C",C$10="IB"),IF((($C$7*Coefficients!$D$16)/($A4032*($C$4/100)))&lt;=1,2*ASIN(($C$7*Coefficients!$D$16)/( $A4032*($C$4/100)))*180/PI(),180),IF(AND(C$9="L",C$10="D"),IF((($C$7*Coefficients!$E$16)/($A4032*($C$4/100)))&lt;=1,2*ASIN(($C$7*Coefficients!$E$16)/( $A4032*($C$4/100)))*180/PI(),180),IF(AND(C$9="C",C$10="D"),IF((($C$7*Coefficients!$F$16)/($A4032*($C$4/100)))&lt;=1,2*ASIN(($C$7*Coefficients!$F$16)/( $A4032*($C$4/100)))*180/PI(),180),FALSE))))</f>
        <v>0.78711813301102596</v>
      </c>
      <c r="H4032" s="50">
        <f>IF(AND(C$9="L",C$10="IB"),(($C$7*Coefficients!$C$16)/($A4032*SIN(C$5*PI()/180))*100/2)^2*PI(),IF(AND(C$9="C",C$10="IB"),(($C$7*Coefficients!$D$16)/($A4032*SIN(C$5*PI()/180))*100/2)^2*PI(),IF(AND(C$9="L",C$10="D"),(($C$7*Coefficients!$E$16)/($A4032*SIN(C$5*PI()/180))*100/2)^2*PI(),IF(AND(C$9="C",C$10="D"),(($C$7* Coefficients!$F$16)/($A4032*SIN(C$5*PI()/180))*100/2)^2*PI(),FALSE))))</f>
        <v>0.25999657987598412</v>
      </c>
      <c r="I4032" s="42">
        <f t="shared" si="443"/>
        <v>8.0554533508161597E-3</v>
      </c>
      <c r="L4032" s="44"/>
    </row>
    <row r="4033" spans="1:12" x14ac:dyDescent="0.25">
      <c r="A4033" s="51">
        <f t="shared" si="444"/>
        <v>99540.541735131366</v>
      </c>
      <c r="B4033" s="5">
        <f t="shared" si="438"/>
        <v>5.0351439760086883E-4</v>
      </c>
      <c r="C4033" s="49">
        <f t="shared" si="441"/>
        <v>-65.95976213242723</v>
      </c>
      <c r="D4033" s="5">
        <f t="shared" si="439"/>
        <v>957.51149550077332</v>
      </c>
      <c r="E4033" s="5">
        <f t="shared" si="440"/>
        <v>104164.09125556309</v>
      </c>
      <c r="F4033" s="5">
        <f t="shared" si="442"/>
        <v>50.177180293541156</v>
      </c>
      <c r="G4033" s="16">
        <f>IF(AND(C$9="L",C$10="IB"),IF((($C$7*Coefficients!$C$16)/($A4033*($C$4/100)))&lt;=1,2*ASIN(($C$7*Coefficients!$C$16)/( $A4033*($C$4/100)))*180/PI(),180),IF(AND(C$9="C",C$10="IB"),IF((($C$7*Coefficients!$D$16)/($A4033*($C$4/100)))&lt;=1,2*ASIN(($C$7*Coefficients!$D$16)/( $A4033*($C$4/100)))*180/PI(),180),IF(AND(C$9="L",C$10="D"),IF((($C$7*Coefficients!$E$16)/($A4033*($C$4/100)))&lt;=1,2*ASIN(($C$7*Coefficients!$E$16)/( $A4033*($C$4/100)))*180/PI(),180),IF(AND(C$9="C",C$10="D"),IF((($C$7*Coefficients!$F$16)/($A4033*($C$4/100)))&lt;=1,2*ASIN(($C$7*Coefficients!$F$16)/( $A4033*($C$4/100)))*180/PI(),180),FALSE))))</f>
        <v>0.78530778316719196</v>
      </c>
      <c r="H4033" s="50">
        <f>IF(AND(C$9="L",C$10="IB"),(($C$7*Coefficients!$C$16)/($A4033*SIN(C$5*PI()/180))*100/2)^2*PI(),IF(AND(C$9="C",C$10="IB"),(($C$7*Coefficients!$D$16)/($A4033*SIN(C$5*PI()/180))*100/2)^2*PI(),IF(AND(C$9="L",C$10="D"),(($C$7*Coefficients!$E$16)/($A4033*SIN(C$5*PI()/180))*100/2)^2*PI(),IF(AND(C$9="C",C$10="D"),(($C$7* Coefficients!$F$16)/($A4033*SIN(C$5*PI()/180))*100/2)^2*PI(),FALSE))))</f>
        <v>0.25880200410142368</v>
      </c>
      <c r="I4033" s="42">
        <f t="shared" si="443"/>
        <v>8.036926322228884E-3</v>
      </c>
      <c r="L4033" s="44"/>
    </row>
    <row r="4034" spans="1:12" x14ac:dyDescent="0.25">
      <c r="A4034" s="51">
        <f t="shared" si="444"/>
        <v>99770.006382233943</v>
      </c>
      <c r="B4034" s="5">
        <f t="shared" si="438"/>
        <v>7.4408813126003817E-4</v>
      </c>
      <c r="C4034" s="49">
        <f t="shared" si="441"/>
        <v>-62.567512454320337</v>
      </c>
      <c r="D4034" s="5">
        <f t="shared" si="439"/>
        <v>959.71878746022833</v>
      </c>
      <c r="E4034" s="5">
        <f t="shared" si="440"/>
        <v>104644.89085533835</v>
      </c>
      <c r="F4034" s="5">
        <f t="shared" si="442"/>
        <v>50.197180293541159</v>
      </c>
      <c r="G4034" s="16">
        <f>IF(AND(C$9="L",C$10="IB"),IF((($C$7*Coefficients!$C$16)/($A4034*($C$4/100)))&lt;=1,2*ASIN(($C$7*Coefficients!$C$16)/( $A4034*($C$4/100)))*180/PI(),180),IF(AND(C$9="C",C$10="IB"),IF((($C$7*Coefficients!$D$16)/($A4034*($C$4/100)))&lt;=1,2*ASIN(($C$7*Coefficients!$D$16)/( $A4034*($C$4/100)))*180/PI(),180),IF(AND(C$9="L",C$10="D"),IF((($C$7*Coefficients!$E$16)/($A4034*($C$4/100)))&lt;=1,2*ASIN(($C$7*Coefficients!$E$16)/( $A4034*($C$4/100)))*180/PI(),180),IF(AND(C$9="C",C$10="D"),IF((($C$7*Coefficients!$F$16)/($A4034*($C$4/100)))&lt;=1,2*ASIN(($C$7*Coefficients!$F$16)/( $A4034*($C$4/100)))*180/PI(),180),FALSE))))</f>
        <v>0.78350159720778689</v>
      </c>
      <c r="H4034" s="50">
        <f>IF(AND(C$9="L",C$10="IB"),(($C$7*Coefficients!$C$16)/($A4034*SIN(C$5*PI()/180))*100/2)^2*PI(),IF(AND(C$9="C",C$10="IB"),(($C$7*Coefficients!$D$16)/($A4034*SIN(C$5*PI()/180))*100/2)^2*PI(),IF(AND(C$9="L",C$10="D"),(($C$7*Coefficients!$E$16)/($A4034*SIN(C$5*PI()/180))*100/2)^2*PI(),IF(AND(C$9="C",C$10="D"),(($C$7* Coefficients!$F$16)/($A4034*SIN(C$5*PI()/180))*100/2)^2*PI(),FALSE))))</f>
        <v>0.2576129169039893</v>
      </c>
      <c r="I4034" s="42">
        <f t="shared" si="443"/>
        <v>8.0184419046249161E-3</v>
      </c>
      <c r="L4034" s="44"/>
    </row>
    <row r="4035" spans="1:12" x14ac:dyDescent="0.25">
      <c r="A4035" s="51">
        <f t="shared" si="444"/>
        <v>99999.99999997855</v>
      </c>
      <c r="B4035" s="5">
        <f t="shared" si="438"/>
        <v>9.1058130253584418E-4</v>
      </c>
      <c r="C4035" s="49">
        <f t="shared" si="441"/>
        <v>-60.813625430850365</v>
      </c>
      <c r="D4035" s="5">
        <f t="shared" si="439"/>
        <v>961.93116775315718</v>
      </c>
      <c r="E4035" s="5">
        <f t="shared" si="440"/>
        <v>105127.90972523209</v>
      </c>
      <c r="F4035" s="5">
        <f t="shared" si="442"/>
        <v>50.217180293541155</v>
      </c>
      <c r="G4035" s="16">
        <f>IF(AND(C$9="L",C$10="IB"),IF((($C$7*Coefficients!$C$16)/($A4035*($C$4/100)))&lt;=1,2*ASIN(($C$7*Coefficients!$C$16)/( $A4035*($C$4/100)))*180/PI(),180),IF(AND(C$9="C",C$10="IB"),IF((($C$7*Coefficients!$D$16)/($A4035*($C$4/100)))&lt;=1,2*ASIN(($C$7*Coefficients!$D$16)/( $A4035*($C$4/100)))*180/PI(),180),IF(AND(C$9="L",C$10="D"),IF((($C$7*Coefficients!$E$16)/($A4035*($C$4/100)))&lt;=1,2*ASIN(($C$7*Coefficients!$E$16)/( $A4035*($C$4/100)))*180/PI(),180),IF(AND(C$9="C",C$10="D"),IF((($C$7*Coefficients!$F$16)/($A4035*($C$4/100)))&lt;=1,2*ASIN(($C$7*Coefficients!$F$16)/( $A4035*($C$4/100)))*180/PI(),180),FALSE))))</f>
        <v>0.78169956555479814</v>
      </c>
      <c r="H4035" s="50">
        <f>IF(AND(C$9="L",C$10="IB"),(($C$7*Coefficients!$C$16)/($A4035*SIN(C$5*PI()/180))*100/2)^2*PI(),IF(AND(C$9="C",C$10="IB"),(($C$7*Coefficients!$D$16)/($A4035*SIN(C$5*PI()/180))*100/2)^2*PI(),IF(AND(C$9="L",C$10="D"),(($C$7*Coefficients!$E$16)/($A4035*SIN(C$5*PI()/180))*100/2)^2*PI(),IF(AND(C$9="C",C$10="D"),(($C$7* Coefficients!$F$16)/($A4035*SIN(C$5*PI()/180))*100/2)^2*PI(),FALSE))))</f>
        <v>0.25642929306595968</v>
      </c>
      <c r="I4035" s="42">
        <f t="shared" si="443"/>
        <v>8.0000000000017158E-3</v>
      </c>
      <c r="L4035" s="44"/>
    </row>
  </sheetData>
  <mergeCells count="1">
    <mergeCell ref="F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zoomScale="80" zoomScaleNormal="80" workbookViewId="0">
      <selection activeCell="E4" sqref="E4"/>
    </sheetView>
  </sheetViews>
  <sheetFormatPr defaultRowHeight="15" x14ac:dyDescent="0.25"/>
  <cols>
    <col min="1" max="6" width="13.85546875" style="1" customWidth="1"/>
    <col min="7" max="16384" width="9.140625" style="1"/>
  </cols>
  <sheetData>
    <row r="1" spans="1:12" x14ac:dyDescent="0.25">
      <c r="A1" s="53" t="s">
        <v>19</v>
      </c>
      <c r="B1" s="54"/>
      <c r="C1" s="55" t="s">
        <v>15</v>
      </c>
      <c r="D1" s="56"/>
      <c r="E1" s="56"/>
      <c r="F1" s="57"/>
      <c r="G1" s="23"/>
    </row>
    <row r="2" spans="1:12" x14ac:dyDescent="0.25">
      <c r="A2" s="30"/>
      <c r="B2" s="25"/>
      <c r="C2" s="58" t="s">
        <v>43</v>
      </c>
      <c r="D2" s="59"/>
      <c r="E2" s="60" t="s">
        <v>44</v>
      </c>
      <c r="F2" s="61"/>
    </row>
    <row r="3" spans="1:12" x14ac:dyDescent="0.25">
      <c r="A3" s="30" t="s">
        <v>16</v>
      </c>
      <c r="B3" s="25" t="s">
        <v>20</v>
      </c>
      <c r="C3" s="24" t="s">
        <v>21</v>
      </c>
      <c r="D3" s="25" t="s">
        <v>22</v>
      </c>
      <c r="E3" s="24" t="s">
        <v>21</v>
      </c>
      <c r="F3" s="31" t="s">
        <v>22</v>
      </c>
    </row>
    <row r="4" spans="1:12" x14ac:dyDescent="0.25">
      <c r="A4" s="32">
        <v>-0.1</v>
      </c>
      <c r="B4" s="29">
        <f>1-(10^(A4/20))</f>
        <v>1.1446905343061253E-2</v>
      </c>
      <c r="C4" s="26">
        <v>8.3563999999999999E-2</v>
      </c>
      <c r="D4" s="27">
        <v>9.6509999999999999E-2</v>
      </c>
      <c r="E4" s="28">
        <v>1.6867164744519627E-2</v>
      </c>
      <c r="F4" s="20">
        <v>1.9477001010069977E-2</v>
      </c>
      <c r="H4" s="38">
        <f>ROUND(E4,5)</f>
        <v>1.687E-2</v>
      </c>
      <c r="I4" s="38">
        <f>ROUND(F4,5)</f>
        <v>1.9480000000000001E-2</v>
      </c>
      <c r="K4" s="1">
        <f>COS(8.5*PI()/180)*C4</f>
        <v>8.2646121605975217E-2</v>
      </c>
      <c r="L4" s="1">
        <f>COS(8.5*PI()/180)*D4</f>
        <v>9.5449920973058586E-2</v>
      </c>
    </row>
    <row r="5" spans="1:12" x14ac:dyDescent="0.25">
      <c r="A5" s="32">
        <v>-0.5</v>
      </c>
      <c r="B5" s="29">
        <f t="shared" ref="B5:B28" si="0">1-(10^(A5/20))</f>
        <v>5.5939123714076611E-2</v>
      </c>
      <c r="C5" s="26">
        <v>0.18599099999999999</v>
      </c>
      <c r="D5" s="27">
        <v>0.214971</v>
      </c>
      <c r="E5" s="28">
        <v>0.16738713914068507</v>
      </c>
      <c r="F5" s="20">
        <v>0.19342922278314781</v>
      </c>
      <c r="H5" s="38">
        <f t="shared" ref="H5:H30" si="1">ROUND(E5,5)</f>
        <v>0.16739000000000001</v>
      </c>
      <c r="I5" s="38">
        <f t="shared" ref="I5:I30" si="2">ROUND(F5,5)</f>
        <v>0.19342999999999999</v>
      </c>
      <c r="K5" s="1">
        <f t="shared" ref="K5:K29" si="3">COS(8.5*PI()/180)*C5</f>
        <v>0.18394804944254625</v>
      </c>
      <c r="L5" s="1">
        <f>D4/(COS(17*PI()/180)^2)</f>
        <v>0.10553091029746542</v>
      </c>
    </row>
    <row r="6" spans="1:12" x14ac:dyDescent="0.25">
      <c r="A6" s="32">
        <v>-1</v>
      </c>
      <c r="B6" s="29">
        <f t="shared" si="0"/>
        <v>0.10874906186625455</v>
      </c>
      <c r="C6" s="26">
        <v>0.26150000000000001</v>
      </c>
      <c r="D6" s="27">
        <v>0.302539</v>
      </c>
      <c r="E6" s="28">
        <v>0.248921315101088</v>
      </c>
      <c r="F6" s="20">
        <v>0.28792679750394068</v>
      </c>
      <c r="H6" s="38">
        <f t="shared" si="1"/>
        <v>0.24892</v>
      </c>
      <c r="I6" s="38">
        <f t="shared" si="2"/>
        <v>0.28793000000000002</v>
      </c>
      <c r="K6" s="1">
        <f t="shared" si="3"/>
        <v>0.25862764826914125</v>
      </c>
      <c r="L6" s="1">
        <f t="shared" ref="L6:L29" si="4">COS(8.5*PI()/180)*D6</f>
        <v>0.29921587028565094</v>
      </c>
    </row>
    <row r="7" spans="1:12" x14ac:dyDescent="0.25">
      <c r="A7" s="32">
        <v>-1.5</v>
      </c>
      <c r="B7" s="29">
        <f t="shared" si="0"/>
        <v>0.15860485835480498</v>
      </c>
      <c r="C7" s="26">
        <v>0.31839000000000001</v>
      </c>
      <c r="D7" s="27">
        <v>0.36871700000000002</v>
      </c>
      <c r="E7" s="37">
        <v>0.30839127804040956</v>
      </c>
      <c r="F7" s="20">
        <v>0.35707717217926999</v>
      </c>
      <c r="H7" s="38">
        <f t="shared" si="1"/>
        <v>0.30839</v>
      </c>
      <c r="I7" s="38">
        <f t="shared" si="2"/>
        <v>0.35708000000000001</v>
      </c>
      <c r="K7" s="1">
        <f t="shared" si="3"/>
        <v>0.31489276073580069</v>
      </c>
      <c r="L7" s="1">
        <f t="shared" si="4"/>
        <v>0.36466696209121591</v>
      </c>
    </row>
    <row r="8" spans="1:12" x14ac:dyDescent="0.25">
      <c r="A8" s="32">
        <v>-2</v>
      </c>
      <c r="B8" s="29">
        <f t="shared" si="0"/>
        <v>0.20567176527571851</v>
      </c>
      <c r="C8" s="26">
        <v>0.36546600000000001</v>
      </c>
      <c r="D8" s="27">
        <v>0.423651</v>
      </c>
      <c r="E8" s="28">
        <v>0.35699496158710636</v>
      </c>
      <c r="F8" s="20">
        <v>0.41375388701199295</v>
      </c>
      <c r="H8" s="38">
        <f t="shared" si="1"/>
        <v>0.35698999999999997</v>
      </c>
      <c r="I8" s="38">
        <f t="shared" si="2"/>
        <v>0.41375000000000001</v>
      </c>
      <c r="K8" s="1">
        <f t="shared" si="3"/>
        <v>0.36145167151942631</v>
      </c>
      <c r="L8" s="1">
        <f t="shared" si="4"/>
        <v>0.41899755952913942</v>
      </c>
    </row>
    <row r="9" spans="1:12" x14ac:dyDescent="0.25">
      <c r="A9" s="32">
        <v>-2.5</v>
      </c>
      <c r="B9" s="29">
        <f t="shared" si="0"/>
        <v>0.25010579066754413</v>
      </c>
      <c r="C9" s="26">
        <v>0.40616099999999999</v>
      </c>
      <c r="D9" s="27">
        <v>0.47128999999999999</v>
      </c>
      <c r="E9" s="28">
        <v>0.39875127689815537</v>
      </c>
      <c r="F9" s="20">
        <v>0.46259622753434548</v>
      </c>
      <c r="H9" s="38">
        <f t="shared" si="1"/>
        <v>0.39874999999999999</v>
      </c>
      <c r="I9" s="38">
        <f t="shared" si="2"/>
        <v>0.46260000000000001</v>
      </c>
      <c r="K9" s="1">
        <f t="shared" si="3"/>
        <v>0.40169967207893947</v>
      </c>
      <c r="L9" s="1">
        <f t="shared" si="4"/>
        <v>0.46611328624383774</v>
      </c>
    </row>
    <row r="10" spans="1:12" x14ac:dyDescent="0.25">
      <c r="A10" s="32">
        <v>-3</v>
      </c>
      <c r="B10" s="29">
        <f t="shared" si="0"/>
        <v>0.29205421561586209</v>
      </c>
      <c r="C10" s="26">
        <v>0.44294646999999998</v>
      </c>
      <c r="D10" s="27">
        <v>0.51366999999999996</v>
      </c>
      <c r="E10" s="28">
        <v>0.43562000000000001</v>
      </c>
      <c r="F10" s="20">
        <v>0.50587368303753832</v>
      </c>
      <c r="H10" s="38">
        <f t="shared" si="1"/>
        <v>0.43562000000000001</v>
      </c>
      <c r="I10" s="38">
        <f t="shared" si="2"/>
        <v>0.50587000000000004</v>
      </c>
      <c r="K10" s="1">
        <f t="shared" si="3"/>
        <v>0.43808108545016339</v>
      </c>
      <c r="L10" s="1">
        <f t="shared" si="4"/>
        <v>0.50802777853311576</v>
      </c>
    </row>
    <row r="11" spans="1:12" x14ac:dyDescent="0.25">
      <c r="A11" s="32">
        <v>-3.5</v>
      </c>
      <c r="B11" s="29">
        <f t="shared" si="0"/>
        <v>0.33165608243138545</v>
      </c>
      <c r="C11" s="26">
        <v>0.47471099999999999</v>
      </c>
      <c r="D11" s="27">
        <v>0.55200300000000002</v>
      </c>
      <c r="E11" s="28">
        <v>0.46877245727037437</v>
      </c>
      <c r="F11" s="20">
        <v>0.54493171779300953</v>
      </c>
      <c r="H11" s="38">
        <f t="shared" si="1"/>
        <v>0.46877000000000002</v>
      </c>
      <c r="I11" s="38">
        <f t="shared" si="2"/>
        <v>0.54493000000000003</v>
      </c>
      <c r="K11" s="1">
        <f t="shared" si="3"/>
        <v>0.46949670951239891</v>
      </c>
      <c r="L11" s="1">
        <f t="shared" si="4"/>
        <v>0.54593972362336818</v>
      </c>
    </row>
    <row r="12" spans="1:12" x14ac:dyDescent="0.25">
      <c r="A12" s="32">
        <v>-4</v>
      </c>
      <c r="B12" s="29">
        <f t="shared" si="0"/>
        <v>0.36904265551980675</v>
      </c>
      <c r="C12" s="26">
        <v>0.50443800000000005</v>
      </c>
      <c r="D12" s="27">
        <v>0.58708499999999997</v>
      </c>
      <c r="E12" s="28">
        <v>0.49893283590061382</v>
      </c>
      <c r="F12" s="20">
        <v>0.5805800210440476</v>
      </c>
      <c r="H12" s="38">
        <f t="shared" si="1"/>
        <v>0.49892999999999998</v>
      </c>
      <c r="I12" s="38">
        <f t="shared" si="2"/>
        <v>0.58057999999999998</v>
      </c>
      <c r="K12" s="1">
        <f t="shared" si="3"/>
        <v>0.49889718408255868</v>
      </c>
      <c r="L12" s="1">
        <f t="shared" si="4"/>
        <v>0.58063637814183089</v>
      </c>
    </row>
    <row r="13" spans="1:12" x14ac:dyDescent="0.25">
      <c r="A13" s="32">
        <v>-4.5</v>
      </c>
      <c r="B13" s="29">
        <f t="shared" si="0"/>
        <v>0.40433785647098963</v>
      </c>
      <c r="C13" s="26">
        <v>0.53172799999999998</v>
      </c>
      <c r="D13" s="27">
        <v>0.61946999999999997</v>
      </c>
      <c r="E13" s="28">
        <v>0.52664999789339662</v>
      </c>
      <c r="F13" s="20">
        <v>0.61345411890576307</v>
      </c>
      <c r="H13" s="38">
        <f t="shared" si="1"/>
        <v>0.52664999999999995</v>
      </c>
      <c r="I13" s="38">
        <f t="shared" si="2"/>
        <v>0.61345000000000005</v>
      </c>
      <c r="K13" s="1">
        <f t="shared" si="3"/>
        <v>0.52588742699370528</v>
      </c>
      <c r="L13" s="1">
        <f t="shared" si="4"/>
        <v>0.61266565687680663</v>
      </c>
    </row>
    <row r="14" spans="1:12" x14ac:dyDescent="0.25">
      <c r="A14" s="32">
        <v>-5</v>
      </c>
      <c r="B14" s="29">
        <f t="shared" si="0"/>
        <v>0.43765867480965093</v>
      </c>
      <c r="C14" s="26">
        <v>0.55699399999999999</v>
      </c>
      <c r="D14" s="27">
        <v>0.64956199999999997</v>
      </c>
      <c r="E14" s="28">
        <v>0.55228352331137864</v>
      </c>
      <c r="F14" s="20">
        <v>0.64396473758673001</v>
      </c>
      <c r="H14" s="38">
        <f t="shared" si="1"/>
        <v>0.55227999999999999</v>
      </c>
      <c r="I14" s="38">
        <f t="shared" si="2"/>
        <v>0.64395999999999998</v>
      </c>
      <c r="K14" s="1">
        <f t="shared" si="3"/>
        <v>0.55087590179740753</v>
      </c>
      <c r="L14" s="1">
        <f t="shared" si="4"/>
        <v>0.64242712223709342</v>
      </c>
    </row>
    <row r="15" spans="1:12" x14ac:dyDescent="0.25">
      <c r="A15" s="32">
        <v>-5.5</v>
      </c>
      <c r="B15" s="29">
        <f t="shared" si="0"/>
        <v>0.46911555576901176</v>
      </c>
      <c r="C15" s="26">
        <v>0.58050800000000002</v>
      </c>
      <c r="D15" s="27">
        <v>0.67766999999999999</v>
      </c>
      <c r="E15" s="28">
        <v>0.57613211799278785</v>
      </c>
      <c r="F15" s="20">
        <v>0.67242226744417666</v>
      </c>
      <c r="H15" s="38">
        <f t="shared" si="1"/>
        <v>0.57613000000000003</v>
      </c>
      <c r="I15" s="38">
        <f t="shared" si="2"/>
        <v>0.67242000000000002</v>
      </c>
      <c r="K15" s="1">
        <f t="shared" si="3"/>
        <v>0.57413162080849967</v>
      </c>
      <c r="L15" s="1">
        <f t="shared" si="4"/>
        <v>0.67022638012447022</v>
      </c>
    </row>
    <row r="16" spans="1:12" x14ac:dyDescent="0.25">
      <c r="A16" s="32">
        <v>-6</v>
      </c>
      <c r="B16" s="29">
        <f t="shared" si="0"/>
        <v>0.49881276637272776</v>
      </c>
      <c r="C16" s="26">
        <v>0.60335499999999997</v>
      </c>
      <c r="D16" s="27">
        <v>0.70403300000000002</v>
      </c>
      <c r="E16" s="28">
        <v>0.59837534723561625</v>
      </c>
      <c r="F16" s="20">
        <v>0.69910063144572832</v>
      </c>
      <c r="H16" s="38">
        <f t="shared" si="1"/>
        <v>0.59838000000000002</v>
      </c>
      <c r="I16" s="38">
        <f t="shared" si="2"/>
        <v>0.69910000000000005</v>
      </c>
      <c r="K16" s="1">
        <f t="shared" si="3"/>
        <v>0.5967276662387293</v>
      </c>
      <c r="L16" s="1">
        <f t="shared" si="4"/>
        <v>0.69629980533028035</v>
      </c>
    </row>
    <row r="17" spans="1:12" x14ac:dyDescent="0.25">
      <c r="A17" s="32">
        <v>-6.5</v>
      </c>
      <c r="B17" s="29">
        <f t="shared" si="0"/>
        <v>0.52684874103851953</v>
      </c>
      <c r="C17" s="26">
        <v>0.62307800000000002</v>
      </c>
      <c r="D17" s="27">
        <v>0.72884300000000002</v>
      </c>
      <c r="E17" s="28">
        <v>0.61921588190766297</v>
      </c>
      <c r="F17" s="20"/>
      <c r="H17" s="38">
        <f t="shared" si="1"/>
        <v>0.61921999999999999</v>
      </c>
      <c r="I17" s="38">
        <f t="shared" si="2"/>
        <v>0</v>
      </c>
      <c r="K17" s="1">
        <f t="shared" si="3"/>
        <v>0.61623402611181644</v>
      </c>
      <c r="L17" s="1">
        <f t="shared" si="4"/>
        <v>0.72083728890028953</v>
      </c>
    </row>
    <row r="18" spans="1:12" x14ac:dyDescent="0.25">
      <c r="A18" s="32">
        <v>-7</v>
      </c>
      <c r="B18" s="29">
        <f t="shared" si="0"/>
        <v>0.55331640784903691</v>
      </c>
      <c r="C18" s="26">
        <v>0.64241099999999995</v>
      </c>
      <c r="D18" s="27">
        <v>0.75225699999999995</v>
      </c>
      <c r="E18" s="28">
        <v>0.63882526940957496</v>
      </c>
      <c r="F18" s="20"/>
      <c r="H18" s="38">
        <f t="shared" si="1"/>
        <v>0.63883000000000001</v>
      </c>
      <c r="I18" s="38">
        <f t="shared" si="2"/>
        <v>0</v>
      </c>
      <c r="K18" s="1">
        <f t="shared" si="3"/>
        <v>0.63535466979819233</v>
      </c>
      <c r="L18" s="1">
        <f t="shared" si="4"/>
        <v>0.74399410632504537</v>
      </c>
    </row>
    <row r="19" spans="1:12" x14ac:dyDescent="0.25">
      <c r="A19" s="32">
        <v>-7.5</v>
      </c>
      <c r="B19" s="29">
        <f t="shared" si="0"/>
        <v>0.57830349657141777</v>
      </c>
      <c r="C19" s="26">
        <v>0.66068300000000002</v>
      </c>
      <c r="D19" s="27">
        <v>0.77440200000000003</v>
      </c>
      <c r="E19" s="28">
        <v>0.65726739193330841</v>
      </c>
      <c r="F19" s="20"/>
      <c r="H19" s="38">
        <f t="shared" si="1"/>
        <v>0.65727000000000002</v>
      </c>
      <c r="I19" s="38">
        <f t="shared" si="2"/>
        <v>0</v>
      </c>
      <c r="K19" s="1">
        <f t="shared" si="3"/>
        <v>0.65342596765354133</v>
      </c>
      <c r="L19" s="1">
        <f t="shared" si="4"/>
        <v>0.76589586261919518</v>
      </c>
    </row>
    <row r="20" spans="1:12" x14ac:dyDescent="0.25">
      <c r="A20" s="32">
        <v>-8</v>
      </c>
      <c r="B20" s="29">
        <f t="shared" si="0"/>
        <v>0.6018928294465028</v>
      </c>
      <c r="C20" s="26">
        <v>0.67789999999999995</v>
      </c>
      <c r="D20" s="27">
        <v>0.79538900000000001</v>
      </c>
      <c r="E20" s="28">
        <v>0.67467106838335456</v>
      </c>
      <c r="F20" s="20"/>
      <c r="H20" s="38">
        <f t="shared" si="1"/>
        <v>0.67466999999999999</v>
      </c>
      <c r="I20" s="38">
        <f t="shared" si="2"/>
        <v>0</v>
      </c>
      <c r="K20" s="1">
        <f t="shared" si="3"/>
        <v>0.67045385377304334</v>
      </c>
      <c r="L20" s="1">
        <f t="shared" si="4"/>
        <v>0.78665233854357164</v>
      </c>
    </row>
    <row r="21" spans="1:12" x14ac:dyDescent="0.25">
      <c r="A21" s="32">
        <v>-8.5</v>
      </c>
      <c r="B21" s="29">
        <f t="shared" si="0"/>
        <v>0.62416259571155586</v>
      </c>
      <c r="C21" s="26">
        <v>0.69417700000000004</v>
      </c>
      <c r="D21" s="27">
        <v>0.81531100000000001</v>
      </c>
      <c r="E21" s="28"/>
      <c r="F21" s="20"/>
      <c r="H21" s="38">
        <f t="shared" si="1"/>
        <v>0</v>
      </c>
      <c r="I21" s="38">
        <f t="shared" si="2"/>
        <v>0</v>
      </c>
      <c r="K21" s="1">
        <f t="shared" si="3"/>
        <v>0.68655206498098542</v>
      </c>
      <c r="L21" s="1">
        <f t="shared" si="4"/>
        <v>0.80635551257346783</v>
      </c>
    </row>
    <row r="22" spans="1:12" x14ac:dyDescent="0.25">
      <c r="A22" s="32">
        <v>-9</v>
      </c>
      <c r="B22" s="29">
        <f t="shared" si="0"/>
        <v>0.64518661076642458</v>
      </c>
      <c r="C22" s="26">
        <v>0.70958299999999996</v>
      </c>
      <c r="D22" s="27">
        <v>0.83424500000000001</v>
      </c>
      <c r="E22" s="28"/>
      <c r="F22" s="20"/>
      <c r="H22" s="38">
        <f t="shared" si="1"/>
        <v>0</v>
      </c>
      <c r="I22" s="38">
        <f t="shared" si="2"/>
        <v>0</v>
      </c>
      <c r="K22" s="1">
        <f t="shared" si="3"/>
        <v>0.70178884337193903</v>
      </c>
      <c r="L22" s="1">
        <f t="shared" si="4"/>
        <v>0.82508153893036229</v>
      </c>
    </row>
    <row r="23" spans="1:12" x14ac:dyDescent="0.25">
      <c r="A23" s="32">
        <v>-9.5</v>
      </c>
      <c r="B23" s="29">
        <f t="shared" si="0"/>
        <v>0.66503456084217238</v>
      </c>
      <c r="C23" s="26">
        <v>0.72418099999999996</v>
      </c>
      <c r="D23" s="27">
        <v>0.85226299999999999</v>
      </c>
      <c r="E23" s="28"/>
      <c r="F23" s="20"/>
      <c r="H23" s="38">
        <f t="shared" si="1"/>
        <v>0</v>
      </c>
      <c r="I23" s="38">
        <f t="shared" si="2"/>
        <v>0</v>
      </c>
      <c r="K23" s="1">
        <f t="shared" si="3"/>
        <v>0.71622649694529628</v>
      </c>
      <c r="L23" s="1">
        <f t="shared" si="4"/>
        <v>0.84290162675641733</v>
      </c>
    </row>
    <row r="24" spans="1:12" x14ac:dyDescent="0.25">
      <c r="A24" s="32">
        <v>-10</v>
      </c>
      <c r="B24" s="29">
        <f t="shared" si="0"/>
        <v>0.683772233983162</v>
      </c>
      <c r="C24" s="26">
        <v>0.73802599999999996</v>
      </c>
      <c r="D24" s="27">
        <v>0.869425</v>
      </c>
      <c r="E24" s="28"/>
      <c r="F24" s="20"/>
      <c r="H24" s="38">
        <f t="shared" si="1"/>
        <v>0</v>
      </c>
      <c r="I24" s="38">
        <f t="shared" si="2"/>
        <v>0</v>
      </c>
      <c r="K24" s="1">
        <f t="shared" si="3"/>
        <v>0.72991942157354195</v>
      </c>
      <c r="L24" s="1">
        <f t="shared" si="4"/>
        <v>0.85987511700343455</v>
      </c>
    </row>
    <row r="25" spans="1:12" x14ac:dyDescent="0.25">
      <c r="A25" s="32">
        <v>-12</v>
      </c>
      <c r="B25" s="29">
        <f t="shared" si="0"/>
        <v>0.74881135684904199</v>
      </c>
      <c r="C25" s="26">
        <v>0.78677799999999998</v>
      </c>
      <c r="D25" s="27">
        <v>0.93050100000000002</v>
      </c>
      <c r="E25" s="28"/>
      <c r="F25" s="20"/>
      <c r="H25" s="38">
        <f t="shared" si="1"/>
        <v>0</v>
      </c>
      <c r="I25" s="38">
        <f t="shared" si="2"/>
        <v>0</v>
      </c>
      <c r="K25" s="1">
        <f t="shared" si="3"/>
        <v>0.77813592294416223</v>
      </c>
      <c r="L25" s="1">
        <f t="shared" si="4"/>
        <v>0.92028024987412704</v>
      </c>
    </row>
    <row r="26" spans="1:12" x14ac:dyDescent="0.25">
      <c r="A26" s="32">
        <v>-15</v>
      </c>
      <c r="B26" s="29">
        <f t="shared" si="0"/>
        <v>0.82217205899610779</v>
      </c>
      <c r="C26" s="26">
        <v>0.84375699999999998</v>
      </c>
      <c r="D26" s="27">
        <v>1.0034719999999999</v>
      </c>
      <c r="E26" s="28"/>
      <c r="F26" s="20"/>
      <c r="H26" s="38">
        <f t="shared" si="1"/>
        <v>0</v>
      </c>
      <c r="I26" s="38">
        <f t="shared" si="2"/>
        <v>0</v>
      </c>
      <c r="K26" s="1">
        <f t="shared" si="3"/>
        <v>0.83448905782266081</v>
      </c>
      <c r="L26" s="1">
        <f t="shared" si="4"/>
        <v>0.99244972643950935</v>
      </c>
    </row>
    <row r="27" spans="1:12" x14ac:dyDescent="0.25">
      <c r="A27" s="32">
        <v>-18</v>
      </c>
      <c r="B27" s="29">
        <f t="shared" si="0"/>
        <v>0.87410745882058327</v>
      </c>
      <c r="C27" s="26">
        <v>0.88603600000000005</v>
      </c>
      <c r="D27" s="27">
        <v>1.0590930000000001</v>
      </c>
      <c r="E27" s="28"/>
      <c r="F27" s="20"/>
      <c r="H27" s="38">
        <f t="shared" si="1"/>
        <v>0</v>
      </c>
      <c r="I27" s="38">
        <f t="shared" si="2"/>
        <v>0</v>
      </c>
      <c r="K27" s="1">
        <f t="shared" si="3"/>
        <v>0.87630365950973943</v>
      </c>
      <c r="L27" s="1">
        <f t="shared" si="4"/>
        <v>1.0474597777755625</v>
      </c>
    </row>
    <row r="28" spans="1:12" x14ac:dyDescent="0.25">
      <c r="A28" s="32">
        <v>-24</v>
      </c>
      <c r="B28" s="29">
        <f t="shared" si="0"/>
        <v>0.9369042655519807</v>
      </c>
      <c r="C28" s="26">
        <v>0.94032099999999996</v>
      </c>
      <c r="D28" s="27">
        <v>1.133116</v>
      </c>
      <c r="E28" s="28"/>
      <c r="F28" s="20"/>
      <c r="H28" s="38">
        <f t="shared" si="1"/>
        <v>0</v>
      </c>
      <c r="I28" s="38">
        <f t="shared" si="2"/>
        <v>0</v>
      </c>
      <c r="K28" s="1">
        <f t="shared" si="3"/>
        <v>0.92999238565234099</v>
      </c>
      <c r="L28" s="1">
        <f t="shared" si="4"/>
        <v>1.1206696990292018</v>
      </c>
    </row>
    <row r="29" spans="1:12" x14ac:dyDescent="0.25">
      <c r="A29" s="32" t="s">
        <v>17</v>
      </c>
      <c r="B29" s="29">
        <v>1</v>
      </c>
      <c r="C29" s="28">
        <v>1</v>
      </c>
      <c r="D29" s="27">
        <v>1.2196699562276694</v>
      </c>
      <c r="E29" s="28"/>
      <c r="F29" s="20"/>
      <c r="H29" s="38">
        <f t="shared" si="1"/>
        <v>0</v>
      </c>
      <c r="I29" s="38">
        <f t="shared" si="2"/>
        <v>0</v>
      </c>
      <c r="K29" s="1">
        <f t="shared" si="3"/>
        <v>0.98901586336191682</v>
      </c>
      <c r="L29" s="1">
        <f t="shared" si="4"/>
        <v>1.2062729347750998</v>
      </c>
    </row>
    <row r="30" spans="1:12" ht="15.75" thickBot="1" x14ac:dyDescent="0.3">
      <c r="A30" s="33" t="s">
        <v>18</v>
      </c>
      <c r="B30" s="34"/>
      <c r="C30" s="35">
        <v>1.4302790000000001</v>
      </c>
      <c r="D30" s="34">
        <v>1.634719</v>
      </c>
      <c r="E30" s="35"/>
      <c r="F30" s="13"/>
      <c r="H30" s="38">
        <f t="shared" si="1"/>
        <v>0</v>
      </c>
      <c r="I30" s="38">
        <f t="shared" si="2"/>
        <v>0</v>
      </c>
    </row>
    <row r="31" spans="1:12" x14ac:dyDescent="0.25">
      <c r="A31" s="22"/>
      <c r="B31" s="22"/>
      <c r="C31" s="22"/>
      <c r="D31" s="22"/>
      <c r="E31" s="22"/>
    </row>
    <row r="32" spans="1:12" ht="28.5" x14ac:dyDescent="0.45">
      <c r="A32" s="22"/>
      <c r="B32" s="22"/>
      <c r="C32" s="22"/>
      <c r="D32" s="22"/>
      <c r="E32" s="41" t="s">
        <v>64</v>
      </c>
    </row>
    <row r="33" spans="1:5" x14ac:dyDescent="0.25">
      <c r="A33" s="22"/>
      <c r="B33" s="22"/>
      <c r="C33" s="22"/>
      <c r="D33" s="22"/>
      <c r="E33" s="22"/>
    </row>
  </sheetData>
  <mergeCells count="4">
    <mergeCell ref="A1:B1"/>
    <mergeCell ref="C1:F1"/>
    <mergeCell ref="C2:D2"/>
    <mergeCell ref="E2:F2"/>
  </mergeCells>
  <pageMargins left="0.7" right="0.7" top="0.75" bottom="0.7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4"/>
  <sheetViews>
    <sheetView zoomScale="80" zoomScaleNormal="80" workbookViewId="0">
      <selection activeCell="E33" sqref="E33"/>
    </sheetView>
  </sheetViews>
  <sheetFormatPr defaultRowHeight="15" x14ac:dyDescent="0.25"/>
  <cols>
    <col min="5" max="5" width="12" bestFit="1" customWidth="1"/>
    <col min="7" max="7" width="12.7109375" bestFit="1" customWidth="1"/>
    <col min="9" max="9" width="12.7109375" bestFit="1" customWidth="1"/>
  </cols>
  <sheetData>
    <row r="1" spans="1:10" x14ac:dyDescent="0.25">
      <c r="A1" t="s">
        <v>61</v>
      </c>
    </row>
    <row r="3" spans="1:10" x14ac:dyDescent="0.25">
      <c r="A3">
        <v>0.44294646999999998</v>
      </c>
      <c r="C3">
        <f>1/SQRT(2)</f>
        <v>0.70710678118654746</v>
      </c>
    </row>
    <row r="5" spans="1:10" x14ac:dyDescent="0.25">
      <c r="A5">
        <f>SIN(PI()*A3)</f>
        <v>0.98397965818566402</v>
      </c>
      <c r="B5" t="s">
        <v>60</v>
      </c>
      <c r="C5">
        <f>A3*PI()*C3</f>
        <v>0.98397965704023804</v>
      </c>
      <c r="E5" s="39">
        <f>A5-C5</f>
        <v>1.145425976289971E-9</v>
      </c>
    </row>
    <row r="8" spans="1:10" x14ac:dyDescent="0.25">
      <c r="A8" t="s">
        <v>62</v>
      </c>
    </row>
    <row r="9" spans="1:10" x14ac:dyDescent="0.25">
      <c r="I9">
        <f>SIN(PI())*COS(PI())</f>
        <v>-1.22514845490862E-16</v>
      </c>
      <c r="J9">
        <f>0.5*PI()</f>
        <v>1.5707963267948966</v>
      </c>
    </row>
    <row r="10" spans="1:10" x14ac:dyDescent="0.25">
      <c r="A10">
        <v>0.44294646999999998</v>
      </c>
      <c r="I10">
        <f>I9*A3</f>
        <v>-5.4267518332772738E-17</v>
      </c>
      <c r="J10">
        <f>J9*A3</f>
        <v>0.69577868804276577</v>
      </c>
    </row>
    <row r="12" spans="1:10" x14ac:dyDescent="0.25">
      <c r="A12">
        <f>SIN(PI()*A10)</f>
        <v>0.98397965818566402</v>
      </c>
      <c r="B12" t="s">
        <v>60</v>
      </c>
      <c r="C12">
        <f>A10*PI()*(1/SQRT(2))</f>
        <v>0.98397965704023804</v>
      </c>
      <c r="E12" s="39">
        <f>A12-C12</f>
        <v>1.145425976289971E-9</v>
      </c>
    </row>
    <row r="16" spans="1:10" x14ac:dyDescent="0.25">
      <c r="A16" t="s">
        <v>61</v>
      </c>
    </row>
    <row r="18" spans="1:7" x14ac:dyDescent="0.25">
      <c r="A18">
        <v>0.44294646999999998</v>
      </c>
    </row>
    <row r="20" spans="1:7" x14ac:dyDescent="0.25">
      <c r="A20">
        <f>SIN(PI()*A18)</f>
        <v>0.98397965818566402</v>
      </c>
      <c r="B20" t="s">
        <v>60</v>
      </c>
      <c r="C20">
        <f>A18*PI()*(1/SQRT(2))</f>
        <v>0.98397965704023804</v>
      </c>
      <c r="E20" s="39">
        <f>A20-C20</f>
        <v>1.145425976289971E-9</v>
      </c>
    </row>
    <row r="23" spans="1:7" x14ac:dyDescent="0.25">
      <c r="A23" t="s">
        <v>61</v>
      </c>
    </row>
    <row r="25" spans="1:7" x14ac:dyDescent="0.25">
      <c r="A25">
        <v>0.44294646999999998</v>
      </c>
    </row>
    <row r="27" spans="1:7" x14ac:dyDescent="0.25">
      <c r="A27">
        <f>SIN(PI()*A25)</f>
        <v>0.98397965818566402</v>
      </c>
      <c r="B27" t="s">
        <v>60</v>
      </c>
      <c r="C27">
        <f>A25*PI()*(1/SQRT(2))</f>
        <v>0.98397965704023804</v>
      </c>
      <c r="E27" s="39">
        <f>A27-C27</f>
        <v>1.145425976289971E-9</v>
      </c>
    </row>
    <row r="32" spans="1:7" x14ac:dyDescent="0.25">
      <c r="D32">
        <v>2</v>
      </c>
      <c r="E32">
        <v>3</v>
      </c>
      <c r="G32">
        <f>SIN(D32*E32)</f>
        <v>-0.27941549819892586</v>
      </c>
    </row>
    <row r="34" spans="4:7" x14ac:dyDescent="0.25">
      <c r="D34">
        <f>SIN(D32)</f>
        <v>0.90929742682568171</v>
      </c>
      <c r="E34">
        <f>SIN(E32)</f>
        <v>0.14112000805986721</v>
      </c>
      <c r="F34">
        <f>D34*E34</f>
        <v>0.12832006020245673</v>
      </c>
      <c r="G34">
        <f>D34+E34</f>
        <v>1.0504174348855488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Input</vt:lpstr>
      <vt:lpstr>Coefficients</vt:lpstr>
      <vt:lpstr>Slask calcs</vt:lpstr>
      <vt:lpstr>Beaming</vt:lpstr>
      <vt:lpstr>Beamwidth</vt:lpstr>
      <vt:lpstr>Sd for theta</vt:lpstr>
      <vt:lpstr>Coefficients!Print_Area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draeron</dc:creator>
  <cp:lastModifiedBy>draeron</cp:lastModifiedBy>
  <cp:lastPrinted>2016-03-10T14:46:12Z</cp:lastPrinted>
  <dcterms:created xsi:type="dcterms:W3CDTF">2015-08-11T08:45:24Z</dcterms:created>
  <dcterms:modified xsi:type="dcterms:W3CDTF">2021-06-20T18:32:26Z</dcterms:modified>
</cp:coreProperties>
</file>